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PERC\PyLMDI\documentation\"/>
    </mc:Choice>
  </mc:AlternateContent>
  <xr:revisionPtr revIDLastSave="0" documentId="13_ncr:1_{1566EFBB-4F71-49DA-B544-987D8ED1E65B}" xr6:coauthVersionLast="47" xr6:coauthVersionMax="47" xr10:uidLastSave="{00000000-0000-0000-0000-000000000000}"/>
  <bookViews>
    <workbookView minimized="1" xWindow="-23040" yWindow="6528" windowWidth="23040" windowHeight="6540" activeTab="6" xr2:uid="{37C35A3D-3E8F-4080-ABE3-D7A48FD06487}"/>
  </bookViews>
  <sheets>
    <sheet name="GDP i" sheetId="35" r:id="rId1"/>
    <sheet name="GDP ij" sheetId="34" r:id="rId2"/>
    <sheet name="GDP ijk" sheetId="5" r:id="rId3"/>
    <sheet name="Energy" sheetId="4" r:id="rId4"/>
    <sheet name="Emissions" sheetId="42" r:id="rId5"/>
    <sheet name="multiplicative_final" sheetId="44" r:id="rId6"/>
    <sheet name="additive_final" sheetId="41" r:id="rId7"/>
    <sheet name="weighting_multiplicative" sheetId="43" r:id="rId8"/>
    <sheet name="weighting_additive" sheetId="38" r:id="rId9"/>
    <sheet name="activity_driver" sheetId="37" r:id="rId10"/>
    <sheet name="intensity_drivers" sheetId="36" r:id="rId11"/>
    <sheet name="structural_drivers" sheetId="23" r:id="rId12"/>
    <sheet name="Mappings rules" sheetId="29" r:id="rId13"/>
    <sheet name="raw GDP (chained)" sheetId="32" r:id="rId14"/>
    <sheet name="Energy mapping" sheetId="28" r:id="rId15"/>
    <sheet name="GDP mapping" sheetId="27" r:id="rId16"/>
    <sheet name="energy raw" sheetId="33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_123Graph_A" hidden="1">[1]総合評価!$G$80:$T$80</definedName>
    <definedName name="__123Graph_B" hidden="1">[1]総合評価!$G$81:$T$81</definedName>
    <definedName name="__123Graph_C" hidden="1">[1]総合評価!$G$82:$T$82</definedName>
    <definedName name="__123Graph_D" hidden="1">[1]総合評価!$G$83:$T$83</definedName>
    <definedName name="__123Graph_E" hidden="1">[1]総合評価!$G$84:$T$84</definedName>
    <definedName name="__123Graph_F" hidden="1">[1]総合評価!$G$85:$T$85</definedName>
    <definedName name="__123Graph_LBL_A" hidden="1">[2]総括表!$Z$89:$Z$100</definedName>
    <definedName name="__123Graph_LBL_B" hidden="1">[2]総括表!$AA$91:$AA$100</definedName>
    <definedName name="__123Graph_LBL_C" hidden="1">[2]総括表!$AB$90:$AB$100</definedName>
    <definedName name="__123Graph_LBL_D" hidden="1">[2]総括表!$AC$90:$AC$101</definedName>
    <definedName name="__123Graph_LBL_E" hidden="1">[2]総括表!$AD$90:$AD$101</definedName>
    <definedName name="__123Graph_X" hidden="1">[1]総合評価!$G$1:$T$1</definedName>
    <definedName name="_10__123Graph_Aｸﾞﾗﾌ_17" hidden="1">[1]総合評価!$G$252:$S$252</definedName>
    <definedName name="_100__123Graph_Eｸﾞﾗﾌ_8" hidden="1">[1]総合評価!$G$178:$T$178</definedName>
    <definedName name="_1008__123Graph_Xｸﾞﾗﾌ_14" hidden="1">[1]総合評価!$G$1:$T$1</definedName>
    <definedName name="_101__123Graph_Eｸﾞﾗﾌ_9" hidden="1">[1]総合評価!$G$186:$T$186</definedName>
    <definedName name="_1017__123Graph_Xｸﾞﾗﾌ_15" hidden="1">[1]総合評価!$G$1:$T$1</definedName>
    <definedName name="_102__123Graph_Fｸﾞﾗﾌ_10" hidden="1">[1]総合評価!$G$201:$T$201</definedName>
    <definedName name="_1026__123Graph_Xｸﾞﾗﾌ_16" hidden="1">[1]総合評価!$G$1:$T$1</definedName>
    <definedName name="_103__123Graph_Fｸﾞﾗﾌ_11" hidden="1">[1]総合評価!$G$201:$T$201</definedName>
    <definedName name="_1035__123Graph_Xｸﾞﾗﾌ_17" hidden="1">[1]総合評価!$G$1:$T$1</definedName>
    <definedName name="_104__123Graph_Fｸﾞﾗﾌ_14" hidden="1">[1]総合評価!$G$239:$T$239</definedName>
    <definedName name="_1044__123Graph_Xｸﾞﾗﾌ_18" hidden="1">[1]総合評価!$G$1:$T$1</definedName>
    <definedName name="_105__123Graph_Fｸﾞﾗﾌ_15" hidden="1">[1]総合評価!$G$239:$T$239</definedName>
    <definedName name="_1053__123Graph_Xｸﾞﾗﾌ_19" hidden="1">[1]総合評価!$G$1:$T$1</definedName>
    <definedName name="_106__123Graph_Fｸﾞﾗﾌ_16" hidden="1">[1]総合評価!$G$248:$T$248</definedName>
    <definedName name="_1062__123Graph_Xｸﾞﾗﾌ_20" hidden="1">[1]総合評価!$G$1:$T$1</definedName>
    <definedName name="_107__123Graph_Fｸﾞﾗﾌ_17" hidden="1">[1]総合評価!$G$248:$T$248</definedName>
    <definedName name="_1071__123Graph_Xｸﾞﾗﾌ_21" hidden="1">[1]総合評価!$G$1:$T$1</definedName>
    <definedName name="_108__123Graph_Aｸﾞﾗﾌ_20" hidden="1">[1]総合評価!$G$106:$T$106</definedName>
    <definedName name="_108__123Graph_Fｸﾞﾗﾌ_19" hidden="1">[1]総合評価!$G$119:$T$119</definedName>
    <definedName name="_1080__123Graph_Xｸﾞﾗﾌ_22" hidden="1">[1]総合評価!$G$1:$T$1</definedName>
    <definedName name="_1089__123Graph_Xｸﾞﾗﾌ_23" hidden="1">[1]総合評価!$G$1:$T$1</definedName>
    <definedName name="_109__123Graph_Fｸﾞﾗﾌ_20" hidden="1">[1]総合評価!$G$111:$T$111</definedName>
    <definedName name="_1098__123Graph_Xｸﾞﾗﾌ_24" hidden="1">[1]総合評価!$G$1:$T$1</definedName>
    <definedName name="_11__123Graph_Aｸﾞﾗﾌ_18" hidden="1">[1]総合評価!$G$255:$T$255</definedName>
    <definedName name="_110__123Graph_Fｸﾞﾗﾌ_5" hidden="1">[1]総合評価!$G$46:$S$46</definedName>
    <definedName name="_1107__123Graph_Xｸﾞﾗﾌ_5" hidden="1">[1]総合評価!$G$1:$S$1</definedName>
    <definedName name="_1116__123Graph_Xｸﾞﾗﾌ_6" hidden="1">[1]総合評価!$G$1:$T$1</definedName>
    <definedName name="_112__123Graph_Xｸﾞﾗﾌ_1" hidden="1">[1]総合評価!$G$1:$T$1</definedName>
    <definedName name="_1125__123Graph_Xｸﾞﾗﾌ_7" hidden="1">[1]総合評価!$G$1:$T$1</definedName>
    <definedName name="_113__123Graph_Xｸﾞﾗﾌ_10" hidden="1">[1]総合評価!$G$1:$T$1</definedName>
    <definedName name="_1134__123Graph_Xｸﾞﾗﾌ_8" hidden="1">[1]総合評価!$G$1:$T$1</definedName>
    <definedName name="_114__123Graph_Xｸﾞﾗﾌ_11" hidden="1">[1]総合評価!$G$1:$T$1</definedName>
    <definedName name="_1143__123Graph_Xｸﾞﾗﾌ_9" hidden="1">[1]総合評価!$G$1:$T$1</definedName>
    <definedName name="_115__123Graph_Xｸﾞﾗﾌ_12" hidden="1">[1]総合評価!$G$1:$T$1</definedName>
    <definedName name="_116__123Graph_Xｸﾞﾗﾌ_13" hidden="1">[1]総合評価!$G$1:$T$1</definedName>
    <definedName name="_117__123Graph_Aｸﾞﾗﾌ_21" hidden="1">[1]総合評価!$G$148:$T$148</definedName>
    <definedName name="_117__123Graph_Xｸﾞﾗﾌ_14" hidden="1">[1]総合評価!$G$1:$T$1</definedName>
    <definedName name="_118__123Graph_Xｸﾞﾗﾌ_15" hidden="1">[1]総合評価!$G$1:$T$1</definedName>
    <definedName name="_119__123Graph_Xｸﾞﾗﾌ_16" hidden="1">[1]総合評価!$G$1:$T$1</definedName>
    <definedName name="_12__123Graph_Aｸﾞﾗﾌ_19" hidden="1">[1]総合評価!$G$114:$T$114</definedName>
    <definedName name="_120__123Graph_Xｸﾞﾗﾌ_17" hidden="1">[1]総合評価!$G$1:$T$1</definedName>
    <definedName name="_121__123Graph_Xｸﾞﾗﾌ_18" hidden="1">[1]総合評価!$G$1:$T$1</definedName>
    <definedName name="_122__123Graph_Xｸﾞﾗﾌ_19" hidden="1">[1]総合評価!$G$1:$T$1</definedName>
    <definedName name="_123__123Graph_Xｸﾞﾗﾌ_20" hidden="1">[1]総合評価!$G$1:$T$1</definedName>
    <definedName name="_124__123Graph_Xｸﾞﾗﾌ_21" hidden="1">[1]総合評価!$G$1:$T$1</definedName>
    <definedName name="_125__123Graph_Xｸﾞﾗﾌ_22" hidden="1">[1]総合評価!$G$1:$T$1</definedName>
    <definedName name="_126__123Graph_Aｸﾞﾗﾌ_22" hidden="1">[1]総合評価!$G$165:$T$165</definedName>
    <definedName name="_126__123Graph_Xｸﾞﾗﾌ_23" hidden="1">[1]総合評価!$G$1:$T$1</definedName>
    <definedName name="_127__123Graph_Xｸﾞﾗﾌ_24" hidden="1">[1]総合評価!$G$1:$T$1</definedName>
    <definedName name="_128__123Graph_Xｸﾞﾗﾌ_5" hidden="1">[1]総合評価!$G$1:$S$1</definedName>
    <definedName name="_129__123Graph_Xｸﾞﾗﾌ_6" hidden="1">[1]総合評価!$G$1:$T$1</definedName>
    <definedName name="_13__123Graph_Aｸﾞﾗﾌ_20" hidden="1">[1]総合評価!$G$106:$T$106</definedName>
    <definedName name="_130__123Graph_Xｸﾞﾗﾌ_7" hidden="1">[1]総合評価!$G$1:$T$1</definedName>
    <definedName name="_131__123Graph_Xｸﾞﾗﾌ_8" hidden="1">[1]総合評価!$G$1:$T$1</definedName>
    <definedName name="_132__123Graph_Xｸﾞﾗﾌ_9" hidden="1">[1]総合評価!$G$1:$T$1</definedName>
    <definedName name="_135__123Graph_Aｸﾞﾗﾌ_23" hidden="1">[1]総合評価!$G$181:$T$181</definedName>
    <definedName name="_14__123Graph_Aｸﾞﾗﾌ_21" hidden="1">[1]総合評価!$G$148:$T$148</definedName>
    <definedName name="_144__123Graph_Aｸﾞﾗﾌ_24" hidden="1">[1]総合評価!$G$188:$T$188</definedName>
    <definedName name="_15__123Graph_Aｸﾞﾗﾌ_22" hidden="1">[1]総合評価!$G$165:$T$165</definedName>
    <definedName name="_153__123Graph_Aｸﾞﾗﾌ_5" hidden="1">[1]総合評価!$G$27:$S$27</definedName>
    <definedName name="_16__123Graph_Aｸﾞﾗﾌ_23" hidden="1">[1]総合評価!$G$181:$T$181</definedName>
    <definedName name="_162__123Graph_Aｸﾞﾗﾌ_6" hidden="1">[1]総合評価!$G$8:$T$8</definedName>
    <definedName name="_17__123Graph_Aｸﾞﾗﾌ_24" hidden="1">[1]総合評価!$G$188:$T$188</definedName>
    <definedName name="_171__123Graph_Aｸﾞﾗﾌ_7" hidden="1">[1]総合評価!$G$102:$T$102</definedName>
    <definedName name="_18__123Graph_Aｸﾞﾗﾌ_10" hidden="1">[1]総合評価!$G$196:$T$196</definedName>
    <definedName name="_18__123Graph_Aｸﾞﾗﾌ_5" hidden="1">[1]総合評価!$G$27:$S$27</definedName>
    <definedName name="_180__123Graph_Aｸﾞﾗﾌ_8" hidden="1">[1]総合評価!$G$102:$T$102</definedName>
    <definedName name="_189__123Graph_Aｸﾞﾗﾌ_9" hidden="1">[1]総合評価!$G$103:$T$103</definedName>
    <definedName name="_19__123Graph_Aｸﾞﾗﾌ_6" hidden="1">[1]総合評価!$G$8:$T$8</definedName>
    <definedName name="_198__123Graph_Bｸﾞﾗﾌ_1" hidden="1">[1]総合評価!$G$12:$S$12</definedName>
    <definedName name="_2__123Graph_Aｸﾞﾗﾌ_1" hidden="1">[1]総合評価!$G$8:$T$8</definedName>
    <definedName name="_20__123Graph_Aｸﾞﾗﾌ_7" hidden="1">[1]総合評価!$G$102:$T$102</definedName>
    <definedName name="_207__123Graph_Bｸﾞﾗﾌ_10" hidden="1">[1]総合評価!$G$197:$T$197</definedName>
    <definedName name="_21__123Graph_Aｸﾞﾗﾌ_8" hidden="1">[1]総合評価!$G$102:$T$102</definedName>
    <definedName name="_216__123Graph_Bｸﾞﾗﾌ_11" hidden="1">[1]総合評価!$G$197:$T$197</definedName>
    <definedName name="_22__123Graph_Aｸﾞﾗﾌ_9" hidden="1">[1]総合評価!$G$103:$T$103</definedName>
    <definedName name="_225__123Graph_Bｸﾞﾗﾌ_12" hidden="1">[1]総合評価!$G$12:$S$12</definedName>
    <definedName name="_234__123Graph_Bｸﾞﾗﾌ_13" hidden="1">[1]総合評価!$G$13:$T$13</definedName>
    <definedName name="_24__123Graph_Bｸﾞﾗﾌ_1" hidden="1">[1]総合評価!$G$12:$S$12</definedName>
    <definedName name="_243__123Graph_Bｸﾞﾗﾌ_14" hidden="1">[1]総合評価!$G$236:$T$236</definedName>
    <definedName name="_25__123Graph_Bｸﾞﾗﾌ_10" hidden="1">[1]総合評価!$G$197:$T$197</definedName>
    <definedName name="_252__123Graph_Bｸﾞﾗﾌ_15" hidden="1">[1]総合評価!$G$236:$T$236</definedName>
    <definedName name="_26__123Graph_Bｸﾞﾗﾌ_11" hidden="1">[1]総合評価!$G$197:$T$197</definedName>
    <definedName name="_261__123Graph_Bｸﾞﾗﾌ_16" hidden="1">[1]総合評価!$G$245:$T$245</definedName>
    <definedName name="_27__123Graph_Aｸﾞﾗﾌ_11" hidden="1">[1]総合評価!$G$196:$T$196</definedName>
    <definedName name="_27__123Graph_Bｸﾞﾗﾌ_12" hidden="1">[1]総合評価!$G$12:$S$12</definedName>
    <definedName name="_270__123Graph_Bｸﾞﾗﾌ_17" hidden="1">[1]総合評価!$G$245:$T$245</definedName>
    <definedName name="_279__123Graph_Bｸﾞﾗﾌ_18" hidden="1">[1]総合評価!$G$256:$T$256</definedName>
    <definedName name="_28__123Graph_Bｸﾞﾗﾌ_13" hidden="1">[1]総合評価!$G$13:$T$13</definedName>
    <definedName name="_288__123Graph_Bｸﾞﾗﾌ_19" hidden="1">[1]総合評価!$G$115:$T$115</definedName>
    <definedName name="_29__123Graph_Bｸﾞﾗﾌ_14" hidden="1">[1]総合評価!$G$236:$T$236</definedName>
    <definedName name="_297__123Graph_Bｸﾞﾗﾌ_20" hidden="1">[1]総合評価!$G$107:$S$107</definedName>
    <definedName name="_3__123Graph_Aｸﾞﾗﾌ_10" hidden="1">[1]総合評価!$G$196:$T$196</definedName>
    <definedName name="_30__123Graph_Bｸﾞﾗﾌ_15" hidden="1">[1]総合評価!$G$236:$T$236</definedName>
    <definedName name="_306__123Graph_Bｸﾞﾗﾌ_21" hidden="1">[1]総合評価!$G$149:$T$149</definedName>
    <definedName name="_31__123Graph_Bｸﾞﾗﾌ_16" hidden="1">[1]総合評価!$G$245:$T$245</definedName>
    <definedName name="_315__123Graph_Bｸﾞﾗﾌ_22" hidden="1">[1]総合評価!$G$166:$T$166</definedName>
    <definedName name="_32__123Graph_Bｸﾞﾗﾌ_17" hidden="1">[1]総合評価!$G$245:$T$245</definedName>
    <definedName name="_324__123Graph_Bｸﾞﾗﾌ_23" hidden="1">[1]総合評価!$G$182:$T$182</definedName>
    <definedName name="_33__123Graph_Bｸﾞﾗﾌ_18" hidden="1">[1]総合評価!$G$256:$T$256</definedName>
    <definedName name="_333__123Graph_Bｸﾞﾗﾌ_24" hidden="1">[1]総合評価!$G$189:$T$189</definedName>
    <definedName name="_34__123Graph_Bｸﾞﾗﾌ_19" hidden="1">[1]総合評価!$G$115:$T$115</definedName>
    <definedName name="_342__123Graph_Bｸﾞﾗﾌ_5" hidden="1">[1]総合評価!$G$28:$S$28</definedName>
    <definedName name="_35__123Graph_Bｸﾞﾗﾌ_20" hidden="1">[1]総合評価!$G$107:$S$107</definedName>
    <definedName name="_351__123Graph_Bｸﾞﾗﾌ_6" hidden="1">[1]総合評価!$G$12:$T$12</definedName>
    <definedName name="_36__123Graph_Aｸﾞﾗﾌ_12" hidden="1">[1]総合評価!$G$8:$T$8</definedName>
    <definedName name="_36__123Graph_Bｸﾞﾗﾌ_21" hidden="1">[1]総合評価!$G$149:$T$149</definedName>
    <definedName name="_360__123Graph_Bｸﾞﾗﾌ_7" hidden="1">[1]総合評価!$G$185:$T$185</definedName>
    <definedName name="_369__123Graph_Bｸﾞﾗﾌ_8" hidden="1">[1]総合評価!$G$185:$T$185</definedName>
    <definedName name="_37__123Graph_Bｸﾞﾗﾌ_22" hidden="1">[1]総合評価!$G$166:$T$166</definedName>
    <definedName name="_378__123Graph_Bｸﾞﾗﾌ_9" hidden="1">[1]総合評価!$G$142:$T$142</definedName>
    <definedName name="_38__123Graph_Bｸﾞﾗﾌ_23" hidden="1">[1]総合評価!$G$182:$T$182</definedName>
    <definedName name="_387__123Graph_Cｸﾞﾗﾌ_1" hidden="1">[1]総合評価!$G$98:$S$98</definedName>
    <definedName name="_39__123Graph_Bｸﾞﾗﾌ_24" hidden="1">[1]総合評価!$G$189:$T$189</definedName>
    <definedName name="_396__123Graph_Cｸﾞﾗﾌ_10" hidden="1">[1]総合評価!$G$198:$T$198</definedName>
    <definedName name="_4__123Graph_Aｸﾞﾗﾌ_11" hidden="1">[1]総合評価!$G$196:$T$196</definedName>
    <definedName name="_40__123Graph_Bｸﾞﾗﾌ_5" hidden="1">[1]総合評価!$G$28:$S$28</definedName>
    <definedName name="_405__123Graph_Cｸﾞﾗﾌ_11" hidden="1">[1]総合評価!$G$198:$T$198</definedName>
    <definedName name="_41__123Graph_Bｸﾞﾗﾌ_6" hidden="1">[1]総合評価!$G$12:$T$12</definedName>
    <definedName name="_414__123Graph_Cｸﾞﾗﾌ_12" hidden="1">[1]総合評価!$G$98:$T$98</definedName>
    <definedName name="_42__123Graph_Bｸﾞﾗﾌ_7" hidden="1">[1]総合評価!$G$185:$T$185</definedName>
    <definedName name="_423__123Graph_Cｸﾞﾗﾌ_13" hidden="1">[1]総合評価!$G$99:$T$99</definedName>
    <definedName name="_43__123Graph_Bｸﾞﾗﾌ_8" hidden="1">[1]総合評価!$G$185:$T$185</definedName>
    <definedName name="_432__123Graph_Cｸﾞﾗﾌ_14" hidden="1">[1]総合評価!$G$240:$T$240</definedName>
    <definedName name="_44__123Graph_Bｸﾞﾗﾌ_9" hidden="1">[1]総合評価!$G$142:$T$142</definedName>
    <definedName name="_441__123Graph_Cｸﾞﾗﾌ_15" hidden="1">[1]総合評価!$G$240:$T$240</definedName>
    <definedName name="_45__123Graph_Aｸﾞﾗﾌ_13" hidden="1">[1]総合評価!$G$9:$T$9</definedName>
    <definedName name="_450__123Graph_Cｸﾞﾗﾌ_16" hidden="1">[1]総合評価!$G$249:$T$249</definedName>
    <definedName name="_459__123Graph_Cｸﾞﾗﾌ_17" hidden="1">[1]総合評価!$G$249:$T$249</definedName>
    <definedName name="_46__123Graph_Cｸﾞﾗﾌ_1" hidden="1">[1]総合評価!$G$98:$S$98</definedName>
    <definedName name="_468__123Graph_Cｸﾞﾗﾌ_18" hidden="1">[1]総合評価!$G$257:$T$257</definedName>
    <definedName name="_47__123Graph_Cｸﾞﾗﾌ_10" hidden="1">[1]総合評価!$G$198:$T$198</definedName>
    <definedName name="_477__123Graph_Cｸﾞﾗﾌ_19" hidden="1">[1]総合評価!$G$116:$T$116</definedName>
    <definedName name="_48__123Graph_Cｸﾞﾗﾌ_11" hidden="1">[1]総合評価!$G$198:$T$198</definedName>
    <definedName name="_486__123Graph_Cｸﾞﾗﾌ_20" hidden="1">[1]総合評価!$G$108:$T$108</definedName>
    <definedName name="_49__123Graph_Cｸﾞﾗﾌ_12" hidden="1">[1]総合評価!$G$98:$T$98</definedName>
    <definedName name="_495__123Graph_Cｸﾞﾗﾌ_21" hidden="1">[1]総合評価!$G$150:$T$150</definedName>
    <definedName name="_5__123Graph_Aｸﾞﾗﾌ_12" hidden="1">[1]総合評価!$G$8:$T$8</definedName>
    <definedName name="_50__123Graph_Cｸﾞﾗﾌ_13" hidden="1">[1]総合評価!$G$99:$T$99</definedName>
    <definedName name="_504__123Graph_Cｸﾞﾗﾌ_22" hidden="1">[1]総合評価!$G$167:$T$167</definedName>
    <definedName name="_51__123Graph_Cｸﾞﾗﾌ_14" hidden="1">[1]総合評価!$G$240:$T$240</definedName>
    <definedName name="_513__123Graph_Cｸﾞﾗﾌ_23" hidden="1">[1]総合評価!$G$183:$T$183</definedName>
    <definedName name="_52__123Graph_Cｸﾞﾗﾌ_15" hidden="1">[1]総合評価!$G$240:$T$240</definedName>
    <definedName name="_522__123Graph_Cｸﾞﾗﾌ_24" hidden="1">[1]総合評価!$G$190:$T$190</definedName>
    <definedName name="_53__123Graph_Cｸﾞﾗﾌ_16" hidden="1">[1]総合評価!$G$249:$T$249</definedName>
    <definedName name="_531__123Graph_Cｸﾞﾗﾌ_5" hidden="1">[1]総合評価!$G$29:$S$29</definedName>
    <definedName name="_54__123Graph_Aｸﾞﾗﾌ_14" hidden="1">[1]総合評価!$G$235:$T$235</definedName>
    <definedName name="_54__123Graph_Cｸﾞﾗﾌ_17" hidden="1">[1]総合評価!$G$249:$T$249</definedName>
    <definedName name="_540__123Graph_Cｸﾞﾗﾌ_6" hidden="1">[1]総合評価!$G$98:$S$98</definedName>
    <definedName name="_549__123Graph_Cｸﾞﾗﾌ_7" hidden="1">[1]総合評価!$G$161:$T$161</definedName>
    <definedName name="_55__123Graph_Cｸﾞﾗﾌ_18" hidden="1">[1]総合評価!$G$257:$T$257</definedName>
    <definedName name="_558__123Graph_Cｸﾞﾗﾌ_8" hidden="1">[1]総合評価!$G$161:$T$161</definedName>
    <definedName name="_56__123Graph_Cｸﾞﾗﾌ_19" hidden="1">[1]総合評価!$G$116:$T$116</definedName>
    <definedName name="_567__123Graph_Cｸﾞﾗﾌ_9" hidden="1">[1]総合評価!$G$162:$T$162</definedName>
    <definedName name="_57__123Graph_Cｸﾞﾗﾌ_20" hidden="1">[1]総合評価!$G$108:$T$108</definedName>
    <definedName name="_576__123Graph_Dｸﾞﾗﾌ_1" hidden="1">[1]総合評価!$G$229:$T$229</definedName>
    <definedName name="_58__123Graph_Cｸﾞﾗﾌ_21" hidden="1">[1]総合評価!$G$150:$T$150</definedName>
    <definedName name="_585__123Graph_Dｸﾞﾗﾌ_10" hidden="1">[1]総合評価!$G$199:$T$199</definedName>
    <definedName name="_59__123Graph_Cｸﾞﾗﾌ_22" hidden="1">[1]総合評価!$G$167:$T$167</definedName>
    <definedName name="_594__123Graph_Dｸﾞﾗﾌ_11" hidden="1">[1]総合評価!$G$199:$T$199</definedName>
    <definedName name="_6__123Graph_Aｸﾞﾗﾌ_13" hidden="1">[1]総合評価!$G$9:$T$9</definedName>
    <definedName name="_60__123Graph_Cｸﾞﾗﾌ_23" hidden="1">[1]総合評価!$G$183:$T$183</definedName>
    <definedName name="_603__123Graph_Dｸﾞﾗﾌ_12" hidden="1">[1]総合評価!$G$229:$S$229</definedName>
    <definedName name="_61__123Graph_Cｸﾞﾗﾌ_24" hidden="1">[1]総合評価!$G$190:$T$190</definedName>
    <definedName name="_612__123Graph_Dｸﾞﾗﾌ_13" hidden="1">[1]総合評価!$G$231:$T$231</definedName>
    <definedName name="_62__123Graph_Cｸﾞﾗﾌ_5" hidden="1">[1]総合評価!$G$29:$S$29</definedName>
    <definedName name="_621__123Graph_Dｸﾞﾗﾌ_14" hidden="1">[1]総合評価!$G$238:$T$238</definedName>
    <definedName name="_63__123Graph_Aｸﾞﾗﾌ_15" hidden="1">[1]総合評価!$G$235:$T$235</definedName>
    <definedName name="_63__123Graph_Cｸﾞﾗﾌ_6" hidden="1">[1]総合評価!$G$98:$S$98</definedName>
    <definedName name="_630__123Graph_Dｸﾞﾗﾌ_15" hidden="1">[1]総合評価!$G$238:$T$238</definedName>
    <definedName name="_639__123Graph_Dｸﾞﾗﾌ_16" hidden="1">[1]総合評価!$G$247:$T$247</definedName>
    <definedName name="_64__123Graph_Cｸﾞﾗﾌ_7" hidden="1">[1]総合評価!$G$161:$T$161</definedName>
    <definedName name="_648__123Graph_Dｸﾞﾗﾌ_17" hidden="1">[1]総合評価!$G$247:$T$247</definedName>
    <definedName name="_65__123Graph_Cｸﾞﾗﾌ_8" hidden="1">[1]総合評価!$G$161:$T$161</definedName>
    <definedName name="_657__123Graph_Dｸﾞﾗﾌ_18" hidden="1">[1]総合評価!$G$258:$T$258</definedName>
    <definedName name="_66__123Graph_Cｸﾞﾗﾌ_9" hidden="1">[1]総合評価!$G$162:$T$162</definedName>
    <definedName name="_666__123Graph_Dｸﾞﾗﾌ_19" hidden="1">[1]総合評価!$G$117:$T$117</definedName>
    <definedName name="_675__123Graph_Dｸﾞﾗﾌ_20" hidden="1">[1]総合評価!$G$109:$T$109</definedName>
    <definedName name="_68__123Graph_Dｸﾞﾗﾌ_1" hidden="1">[1]総合評価!$G$229:$T$229</definedName>
    <definedName name="_684__123Graph_Dｸﾞﾗﾌ_21" hidden="1">[1]総合評価!$G$151:$T$151</definedName>
    <definedName name="_69__123Graph_Dｸﾞﾗﾌ_10" hidden="1">[1]総合評価!$G$199:$T$199</definedName>
    <definedName name="_693__123Graph_Dｸﾞﾗﾌ_24" hidden="1">[1]総合評価!$G$191:$T$191</definedName>
    <definedName name="_7__123Graph_Aｸﾞﾗﾌ_14" hidden="1">[1]総合評価!$G$235:$T$235</definedName>
    <definedName name="_70__123Graph_Dｸﾞﾗﾌ_11" hidden="1">[1]総合評価!$G$199:$T$199</definedName>
    <definedName name="_702__123Graph_Dｸﾞﾗﾌ_5" hidden="1">[1]総合評価!$G$30:$S$30</definedName>
    <definedName name="_71__123Graph_Dｸﾞﾗﾌ_12" hidden="1">[1]総合評価!$G$229:$S$229</definedName>
    <definedName name="_711__123Graph_Dｸﾞﾗﾌ_6" hidden="1">[1]総合評価!$G$229:$S$229</definedName>
    <definedName name="_72__123Graph_Aｸﾞﾗﾌ_16" hidden="1">[1]総合評価!$G$252:$S$252</definedName>
    <definedName name="_72__123Graph_Dｸﾞﾗﾌ_13" hidden="1">[1]総合評価!$G$231:$T$231</definedName>
    <definedName name="_720__123Graph_Dｸﾞﾗﾌ_7" hidden="1">[1]総合評価!$G$141:$T$141</definedName>
    <definedName name="_729__123Graph_Dｸﾞﾗﾌ_8" hidden="1">[1]総合評価!$G$141:$T$141</definedName>
    <definedName name="_73__123Graph_Dｸﾞﾗﾌ_14" hidden="1">[1]総合評価!$G$238:$T$238</definedName>
    <definedName name="_738__123Graph_Dｸﾞﾗﾌ_9" hidden="1">[1]総合評価!$G$179:$T$179</definedName>
    <definedName name="_74__123Graph_Dｸﾞﾗﾌ_15" hidden="1">[1]総合評価!$G$238:$T$238</definedName>
    <definedName name="_747__123Graph_Eｸﾞﾗﾌ_1" hidden="1">[1]総合評価!$G$274:$T$274</definedName>
    <definedName name="_75__123Graph_Dｸﾞﾗﾌ_16" hidden="1">[1]総合評価!$G$247:$T$247</definedName>
    <definedName name="_756__123Graph_Eｸﾞﾗﾌ_10" hidden="1">[1]総合評価!$G$200:$T$200</definedName>
    <definedName name="_76__123Graph_Dｸﾞﾗﾌ_17" hidden="1">[1]総合評価!$G$247:$T$247</definedName>
    <definedName name="_765__123Graph_Eｸﾞﾗﾌ_11" hidden="1">[1]総合評価!$G$200:$T$200</definedName>
    <definedName name="_77__123Graph_Dｸﾞﾗﾌ_18" hidden="1">[1]総合評価!$G$258:$T$258</definedName>
    <definedName name="_774__123Graph_Eｸﾞﾗﾌ_13" hidden="1">[1]総合評価!$G$276:$T$276</definedName>
    <definedName name="_78__123Graph_Dｸﾞﾗﾌ_19" hidden="1">[1]総合評価!$G$117:$T$117</definedName>
    <definedName name="_783__123Graph_Eｸﾞﾗﾌ_14" hidden="1">[1]総合評価!$G$237:$T$237</definedName>
    <definedName name="_79__123Graph_Dｸﾞﾗﾌ_20" hidden="1">[1]総合評価!$G$109:$T$109</definedName>
    <definedName name="_792__123Graph_Eｸﾞﾗﾌ_15" hidden="1">[1]総合評価!$G$237:$T$237</definedName>
    <definedName name="_8__123Graph_Aｸﾞﾗﾌ_15" hidden="1">[1]総合評価!$G$235:$T$235</definedName>
    <definedName name="_80__123Graph_Dｸﾞﾗﾌ_21" hidden="1">[1]総合評価!$G$151:$T$151</definedName>
    <definedName name="_801__123Graph_Eｸﾞﾗﾌ_16" hidden="1">[1]総合評価!$G$246:$T$246</definedName>
    <definedName name="_81__123Graph_Aｸﾞﾗﾌ_17" hidden="1">[1]総合評価!$G$252:$S$252</definedName>
    <definedName name="_81__123Graph_Dｸﾞﾗﾌ_24" hidden="1">[1]総合評価!$G$191:$T$191</definedName>
    <definedName name="_810__123Graph_Eｸﾞﾗﾌ_17" hidden="1">[1]総合評価!$G$246:$T$246</definedName>
    <definedName name="_819__123Graph_Eｸﾞﾗﾌ_18" hidden="1">[1]総合評価!$G$259:$T$259</definedName>
    <definedName name="_82__123Graph_Dｸﾞﾗﾌ_5" hidden="1">[1]総合評価!$G$30:$S$30</definedName>
    <definedName name="_828__123Graph_Eｸﾞﾗﾌ_19" hidden="1">[1]総合評価!$G$118:$T$118</definedName>
    <definedName name="_83__123Graph_Dｸﾞﾗﾌ_6" hidden="1">[1]総合評価!$G$229:$S$229</definedName>
    <definedName name="_837__123Graph_Eｸﾞﾗﾌ_20" hidden="1">[1]総合評価!$G$110:$T$110</definedName>
    <definedName name="_84__123Graph_Dｸﾞﾗﾌ_7" hidden="1">[1]総合評価!$G$141:$T$141</definedName>
    <definedName name="_846__123Graph_Eｸﾞﾗﾌ_5" hidden="1">[1]総合評価!$G$45:$S$45</definedName>
    <definedName name="_85__123Graph_Dｸﾞﾗﾌ_8" hidden="1">[1]総合評価!$G$141:$T$141</definedName>
    <definedName name="_855__123Graph_Eｸﾞﾗﾌ_7" hidden="1">[1]総合評価!$G$178:$T$178</definedName>
    <definedName name="_86__123Graph_Dｸﾞﾗﾌ_9" hidden="1">[1]総合評価!$G$179:$T$179</definedName>
    <definedName name="_864__123Graph_Eｸﾞﾗﾌ_8" hidden="1">[1]総合評価!$G$178:$T$178</definedName>
    <definedName name="_87__123Graph_Eｸﾞﾗﾌ_1" hidden="1">[1]総合評価!$G$274:$T$274</definedName>
    <definedName name="_873__123Graph_Eｸﾞﾗﾌ_9" hidden="1">[1]総合評価!$G$186:$T$186</definedName>
    <definedName name="_88__123Graph_Eｸﾞﾗﾌ_10" hidden="1">[1]総合評価!$G$200:$T$200</definedName>
    <definedName name="_882__123Graph_Fｸﾞﾗﾌ_10" hidden="1">[1]総合評価!$G$201:$T$201</definedName>
    <definedName name="_89__123Graph_Eｸﾞﾗﾌ_11" hidden="1">[1]総合評価!$G$200:$T$200</definedName>
    <definedName name="_891__123Graph_Fｸﾞﾗﾌ_11" hidden="1">[1]総合評価!$G$201:$T$201</definedName>
    <definedName name="_9__123Graph_Aｸﾞﾗﾌ_1" hidden="1">[1]総合評価!$G$8:$T$8</definedName>
    <definedName name="_9__123Graph_Aｸﾞﾗﾌ_16" hidden="1">[1]総合評価!$G$252:$S$252</definedName>
    <definedName name="_90__123Graph_Aｸﾞﾗﾌ_18" hidden="1">[1]総合評価!$G$255:$T$255</definedName>
    <definedName name="_90__123Graph_Eｸﾞﾗﾌ_13" hidden="1">[1]総合評価!$G$276:$T$276</definedName>
    <definedName name="_900__123Graph_Fｸﾞﾗﾌ_14" hidden="1">[1]総合評価!$G$239:$T$239</definedName>
    <definedName name="_909__123Graph_Fｸﾞﾗﾌ_15" hidden="1">[1]総合評価!$G$239:$T$239</definedName>
    <definedName name="_91__123Graph_Eｸﾞﾗﾌ_14" hidden="1">[1]総合評価!$G$237:$T$237</definedName>
    <definedName name="_918__123Graph_Fｸﾞﾗﾌ_16" hidden="1">[1]総合評価!$G$248:$T$248</definedName>
    <definedName name="_92__123Graph_Eｸﾞﾗﾌ_15" hidden="1">[1]総合評価!$G$237:$T$237</definedName>
    <definedName name="_927__123Graph_Fｸﾞﾗﾌ_17" hidden="1">[1]総合評価!$G$248:$T$248</definedName>
    <definedName name="_93__123Graph_Eｸﾞﾗﾌ_16" hidden="1">[1]総合評価!$G$246:$T$246</definedName>
    <definedName name="_936__123Graph_Fｸﾞﾗﾌ_19" hidden="1">[1]総合評価!$G$119:$T$119</definedName>
    <definedName name="_94__123Graph_Eｸﾞﾗﾌ_17" hidden="1">[1]総合評価!$G$246:$T$246</definedName>
    <definedName name="_945__123Graph_Fｸﾞﾗﾌ_20" hidden="1">[1]総合評価!$G$111:$T$111</definedName>
    <definedName name="_95__123Graph_Eｸﾞﾗﾌ_18" hidden="1">[1]総合評価!$G$259:$T$259</definedName>
    <definedName name="_954__123Graph_Fｸﾞﾗﾌ_5" hidden="1">[1]総合評価!$G$46:$S$46</definedName>
    <definedName name="_96__123Graph_Eｸﾞﾗﾌ_19" hidden="1">[1]総合評価!$G$118:$T$118</definedName>
    <definedName name="_963__123Graph_Xｸﾞﾗﾌ_1" hidden="1">[1]総合評価!$G$1:$T$1</definedName>
    <definedName name="_97__123Graph_Eｸﾞﾗﾌ_20" hidden="1">[1]総合評価!$G$110:$T$110</definedName>
    <definedName name="_972__123Graph_Xｸﾞﾗﾌ_10" hidden="1">[1]総合評価!$G$1:$T$1</definedName>
    <definedName name="_98__123Graph_Eｸﾞﾗﾌ_5" hidden="1">[1]総合評価!$G$45:$S$45</definedName>
    <definedName name="_981__123Graph_Xｸﾞﾗﾌ_11" hidden="1">[1]総合評価!$G$1:$T$1</definedName>
    <definedName name="_99__123Graph_Aｸﾞﾗﾌ_19" hidden="1">[1]総合評価!$G$114:$T$114</definedName>
    <definedName name="_99__123Graph_Eｸﾞﾗﾌ_7" hidden="1">[1]総合評価!$G$178:$T$178</definedName>
    <definedName name="_990__123Graph_Xｸﾞﾗﾌ_12" hidden="1">[1]総合評価!$G$1:$T$1</definedName>
    <definedName name="_999__123Graph_Xｸﾞﾗﾌ_13" hidden="1">[1]総合評価!$G$1:$T$1</definedName>
    <definedName name="_Fill" hidden="1">#REF!</definedName>
    <definedName name="_xlnm._FilterDatabase" localSheetId="16" hidden="1">'energy raw'!$A$1:$Z$6887</definedName>
    <definedName name="_xlnm._FilterDatabase" localSheetId="2" hidden="1">'GDP ijk'!$A$1:$C$74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ueue" hidden="1">[3]鉄鋼業データ!$C$3:$C$27</definedName>
    <definedName name="_xlchart.v1.0" hidden="1">multiplicative_final!$B$189:$B$193</definedName>
    <definedName name="_xlchart.v1.1" hidden="1">multiplicative_final!$D$189:$D$193</definedName>
    <definedName name="_xlchart.v1.2" hidden="1">additive_final!$B$189:$B$193</definedName>
    <definedName name="_xlchart.v1.3" hidden="1">additive_final!$D$189:$D$193</definedName>
    <definedName name="a" hidden="1">#REF!</definedName>
    <definedName name="aa" hidden="1">[4]評価!$AO$399</definedName>
    <definedName name="abv" hidden="1">[5]A!$D$12:$D$43</definedName>
    <definedName name="ee" hidden="1">[1]総合評価!$G$151:$T$151</definedName>
    <definedName name="ff" hidden="1">[1]総合評価!$G$191:$T$191</definedName>
    <definedName name="ｆｆｆ" hidden="1">[4]評価!$AO$399</definedName>
    <definedName name="ggg" hidden="1">[1]総合評価!$G$81:$T$81</definedName>
    <definedName name="Graph" hidden="1">[1]総合評価!$G$80:$T$80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you3">[6]表3!$A$2:$N$34</definedName>
    <definedName name="ii" hidden="1">[1]総合評価!$G$109:$T$109</definedName>
    <definedName name="_xlnm.Print_Area" localSheetId="13">'raw GDP (chained)'!$AK$1:$AO$91</definedName>
    <definedName name="_xlnm.Print_Titles" localSheetId="13">'raw GDP (chained)'!$A:$A</definedName>
    <definedName name="sss" hidden="1">[2]総括表!$AB$90:$AB$100</definedName>
    <definedName name="Supply" hidden="1">[1]総合評価!$G$81:$T$81</definedName>
    <definedName name="ｔｔｔ" hidden="1">[2]総括表!$Z$89:$Z$100</definedName>
    <definedName name="あ" hidden="1">[1]総合評価!$G$85:$T$85</definedName>
    <definedName name="グラフ１" hidden="1">[3]鉄鋼業データ!$D$3:$D$27</definedName>
    <definedName name="グラフ１１" hidden="1">[3]鉄鋼業データ!$D$3:$D$27</definedName>
    <definedName name="グラフ１２" hidden="1">[3]鉄鋼業データ!$E$3:$E$27</definedName>
    <definedName name="グラフ１３" hidden="1">[3]鉄鋼業データ!$B$3:$B$27</definedName>
    <definedName name="グラフ２" hidden="1">[3]鉄鋼業データ!$E$3:$E$27</definedName>
    <definedName name="グラフ３" hidden="1">[3]鉄鋼業データ!$B$3:$B$27</definedName>
    <definedName name="グラフデータ">[3]鉄鋼業データ!$C$3:$E$27</definedName>
    <definedName name="データ1">[7]Sheet1!$C$2:$AA$4</definedName>
    <definedName name="データ2">[7]Sheet1!$C$6:$AA$8</definedName>
    <definedName name="図1">[6]図8!$D$20:$I$31</definedName>
    <definedName name="国内供給エネ源別推移" hidden="1">[1]総合評価!$G$80:$T$80</definedName>
    <definedName name="概況テキスト">[3]鉄鋼業データ!$G$2:$O$21</definedName>
    <definedName name="表３">[6]表3!$A$2:$N$34</definedName>
    <definedName name="表紙">#REF!</definedName>
    <definedName name="裏面">#REF!</definedName>
  </definedNames>
  <calcPr calcId="191028"/>
  <pivotCaches>
    <pivotCache cacheId="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53" i="44" l="1"/>
  <c r="E154" i="44"/>
  <c r="E155" i="44"/>
  <c r="E156" i="44"/>
  <c r="E157" i="44"/>
  <c r="E158" i="44"/>
  <c r="E159" i="44"/>
  <c r="E160" i="44"/>
  <c r="E161" i="44"/>
  <c r="E162" i="44"/>
  <c r="E163" i="44"/>
  <c r="E164" i="44"/>
  <c r="E143" i="44"/>
  <c r="D190" i="41"/>
  <c r="E88" i="36"/>
  <c r="D67" i="36"/>
  <c r="E112" i="41"/>
  <c r="E138" i="43"/>
  <c r="E136" i="43"/>
  <c r="E124" i="43"/>
  <c r="E112" i="43"/>
  <c r="E101" i="43"/>
  <c r="E64" i="37"/>
  <c r="A62" i="41"/>
  <c r="A63" i="41"/>
  <c r="A64" i="41"/>
  <c r="A65" i="41"/>
  <c r="A66" i="41"/>
  <c r="A67" i="41"/>
  <c r="A68" i="41"/>
  <c r="A69" i="41"/>
  <c r="E70" i="41"/>
  <c r="F70" i="41"/>
  <c r="G70" i="41"/>
  <c r="H70" i="41"/>
  <c r="I70" i="41"/>
  <c r="J70" i="41"/>
  <c r="K70" i="41"/>
  <c r="L70" i="41"/>
  <c r="M70" i="41"/>
  <c r="N70" i="41"/>
  <c r="O70" i="41"/>
  <c r="P70" i="41"/>
  <c r="Q70" i="41"/>
  <c r="R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E72" i="41"/>
  <c r="F72" i="41"/>
  <c r="G72" i="41"/>
  <c r="H72" i="41"/>
  <c r="I72" i="41"/>
  <c r="J72" i="41"/>
  <c r="K72" i="41"/>
  <c r="L72" i="41"/>
  <c r="M72" i="41"/>
  <c r="N72" i="41"/>
  <c r="O72" i="41"/>
  <c r="P72" i="41"/>
  <c r="Q72" i="41"/>
  <c r="R72" i="41"/>
  <c r="A161" i="44"/>
  <c r="A160" i="44"/>
  <c r="A159" i="44"/>
  <c r="A158" i="44"/>
  <c r="A157" i="44"/>
  <c r="A156" i="44"/>
  <c r="A155" i="44"/>
  <c r="A154" i="44"/>
  <c r="A164" i="23"/>
  <c r="A163" i="23"/>
  <c r="A162" i="23"/>
  <c r="A161" i="23"/>
  <c r="A160" i="23"/>
  <c r="A159" i="23"/>
  <c r="A158" i="23"/>
  <c r="A157" i="23"/>
  <c r="D62" i="36"/>
  <c r="A55" i="44"/>
  <c r="A54" i="44"/>
  <c r="A53" i="44"/>
  <c r="A52" i="44"/>
  <c r="A51" i="44"/>
  <c r="A50" i="44"/>
  <c r="A49" i="44"/>
  <c r="A48" i="44"/>
  <c r="A69" i="44"/>
  <c r="A68" i="44"/>
  <c r="A67" i="44"/>
  <c r="A66" i="44"/>
  <c r="A65" i="44"/>
  <c r="A64" i="44"/>
  <c r="A63" i="44"/>
  <c r="A62" i="44"/>
  <c r="C84" i="44"/>
  <c r="C83" i="44"/>
  <c r="C82" i="44"/>
  <c r="C81" i="44"/>
  <c r="C80" i="44"/>
  <c r="C79" i="44"/>
  <c r="C78" i="44"/>
  <c r="C77" i="44"/>
  <c r="A117" i="44"/>
  <c r="A116" i="44"/>
  <c r="A115" i="44"/>
  <c r="A114" i="44"/>
  <c r="A113" i="44"/>
  <c r="A112" i="44"/>
  <c r="A111" i="44"/>
  <c r="A110" i="44"/>
  <c r="A139" i="44"/>
  <c r="A138" i="44"/>
  <c r="A137" i="44"/>
  <c r="A136" i="44"/>
  <c r="A135" i="44"/>
  <c r="A134" i="44"/>
  <c r="A133" i="44"/>
  <c r="A132" i="44"/>
  <c r="A150" i="44"/>
  <c r="A149" i="44"/>
  <c r="A148" i="44"/>
  <c r="A147" i="44"/>
  <c r="A146" i="44"/>
  <c r="A145" i="44"/>
  <c r="A144" i="44"/>
  <c r="A143" i="44"/>
  <c r="B150" i="44"/>
  <c r="B149" i="44"/>
  <c r="B148" i="44"/>
  <c r="B147" i="44"/>
  <c r="B146" i="44"/>
  <c r="B145" i="44"/>
  <c r="B144" i="44"/>
  <c r="B143" i="44"/>
  <c r="C150" i="44"/>
  <c r="C149" i="44"/>
  <c r="C148" i="44"/>
  <c r="C147" i="44"/>
  <c r="C146" i="44"/>
  <c r="C145" i="44"/>
  <c r="C144" i="44"/>
  <c r="C143" i="44"/>
  <c r="C139" i="44"/>
  <c r="C138" i="44"/>
  <c r="C137" i="44"/>
  <c r="C136" i="44"/>
  <c r="C135" i="44"/>
  <c r="C134" i="44"/>
  <c r="C133" i="44"/>
  <c r="C132" i="44"/>
  <c r="C128" i="44"/>
  <c r="C127" i="44"/>
  <c r="C126" i="44"/>
  <c r="C125" i="44"/>
  <c r="C124" i="44"/>
  <c r="C123" i="44"/>
  <c r="C122" i="44"/>
  <c r="C121" i="44"/>
  <c r="A161" i="41"/>
  <c r="A160" i="41"/>
  <c r="A159" i="41"/>
  <c r="A158" i="41"/>
  <c r="A157" i="41"/>
  <c r="A156" i="41"/>
  <c r="A155" i="41"/>
  <c r="A154" i="41"/>
  <c r="A150" i="41"/>
  <c r="A149" i="41"/>
  <c r="A148" i="41"/>
  <c r="A147" i="41"/>
  <c r="A146" i="41"/>
  <c r="A145" i="41"/>
  <c r="A144" i="41"/>
  <c r="A143" i="41"/>
  <c r="A139" i="41"/>
  <c r="A138" i="41"/>
  <c r="A137" i="41"/>
  <c r="A136" i="41"/>
  <c r="A135" i="41"/>
  <c r="A134" i="41"/>
  <c r="A133" i="41"/>
  <c r="A132" i="41"/>
  <c r="B150" i="41"/>
  <c r="B149" i="41"/>
  <c r="B148" i="41"/>
  <c r="B147" i="41"/>
  <c r="B146" i="41"/>
  <c r="B145" i="41"/>
  <c r="B144" i="41"/>
  <c r="B143" i="41"/>
  <c r="C150" i="41"/>
  <c r="C149" i="41"/>
  <c r="C148" i="41"/>
  <c r="C147" i="41"/>
  <c r="C146" i="41"/>
  <c r="C145" i="41"/>
  <c r="C144" i="41"/>
  <c r="C143" i="41"/>
  <c r="C139" i="41"/>
  <c r="C138" i="41"/>
  <c r="C137" i="41"/>
  <c r="C136" i="41"/>
  <c r="C135" i="41"/>
  <c r="C134" i="41"/>
  <c r="C133" i="41"/>
  <c r="C132" i="41"/>
  <c r="C128" i="41"/>
  <c r="C127" i="41"/>
  <c r="C126" i="41"/>
  <c r="C125" i="41"/>
  <c r="C124" i="41"/>
  <c r="C123" i="41"/>
  <c r="C122" i="41"/>
  <c r="C121" i="41"/>
  <c r="A117" i="41"/>
  <c r="A116" i="41"/>
  <c r="A115" i="41"/>
  <c r="A114" i="41"/>
  <c r="A113" i="41"/>
  <c r="A112" i="41"/>
  <c r="A111" i="41"/>
  <c r="A110" i="41"/>
  <c r="C84" i="41"/>
  <c r="C83" i="41"/>
  <c r="C82" i="41"/>
  <c r="C81" i="41"/>
  <c r="C80" i="41"/>
  <c r="C79" i="41"/>
  <c r="C78" i="41"/>
  <c r="C77" i="41"/>
  <c r="A55" i="41"/>
  <c r="A54" i="41"/>
  <c r="A53" i="41"/>
  <c r="A52" i="41"/>
  <c r="A51" i="41"/>
  <c r="A50" i="41"/>
  <c r="A49" i="41"/>
  <c r="A48" i="41"/>
  <c r="A143" i="43"/>
  <c r="A142" i="43"/>
  <c r="A141" i="43"/>
  <c r="A140" i="43"/>
  <c r="A139" i="43"/>
  <c r="A138" i="43"/>
  <c r="A137" i="43"/>
  <c r="A136" i="43"/>
  <c r="A97" i="43"/>
  <c r="A96" i="43"/>
  <c r="A95" i="43"/>
  <c r="A94" i="43"/>
  <c r="A93" i="43"/>
  <c r="A92" i="43"/>
  <c r="A91" i="43"/>
  <c r="A90" i="43"/>
  <c r="A83" i="43"/>
  <c r="A82" i="43"/>
  <c r="A81" i="43"/>
  <c r="A80" i="43"/>
  <c r="A79" i="43"/>
  <c r="A78" i="43"/>
  <c r="A77" i="43"/>
  <c r="A76" i="43"/>
  <c r="A69" i="43"/>
  <c r="A68" i="43"/>
  <c r="A67" i="43"/>
  <c r="A66" i="43"/>
  <c r="A65" i="43"/>
  <c r="A64" i="43"/>
  <c r="A63" i="43"/>
  <c r="A62" i="43"/>
  <c r="A55" i="43"/>
  <c r="A54" i="43"/>
  <c r="A53" i="43"/>
  <c r="A52" i="43"/>
  <c r="A51" i="43"/>
  <c r="A50" i="43"/>
  <c r="A49" i="43"/>
  <c r="A48" i="43"/>
  <c r="A97" i="38"/>
  <c r="A96" i="38"/>
  <c r="A95" i="38"/>
  <c r="A94" i="38"/>
  <c r="A93" i="38"/>
  <c r="A92" i="38"/>
  <c r="A91" i="38"/>
  <c r="A90" i="38"/>
  <c r="A55" i="38"/>
  <c r="A54" i="38"/>
  <c r="A53" i="38"/>
  <c r="A52" i="38"/>
  <c r="A51" i="38"/>
  <c r="A50" i="38"/>
  <c r="A49" i="38"/>
  <c r="A48" i="38"/>
  <c r="A67" i="37"/>
  <c r="A66" i="37"/>
  <c r="A65" i="37"/>
  <c r="A64" i="37"/>
  <c r="A63" i="37"/>
  <c r="A62" i="37"/>
  <c r="A61" i="37"/>
  <c r="A60" i="37"/>
  <c r="K3" i="35"/>
  <c r="J3" i="35"/>
  <c r="K2" i="35"/>
  <c r="J2" i="35"/>
  <c r="L5" i="34"/>
  <c r="K5" i="34"/>
  <c r="L4" i="34"/>
  <c r="K4" i="34"/>
  <c r="L3" i="34"/>
  <c r="K3" i="34"/>
  <c r="E102" i="23" s="1"/>
  <c r="L2" i="34"/>
  <c r="K2" i="34"/>
  <c r="E101" i="23" s="1"/>
  <c r="A93" i="36"/>
  <c r="A92" i="36"/>
  <c r="A91" i="36"/>
  <c r="A90" i="36"/>
  <c r="A89" i="36"/>
  <c r="A88" i="36"/>
  <c r="A87" i="36"/>
  <c r="A86" i="36"/>
  <c r="A79" i="36"/>
  <c r="A78" i="36"/>
  <c r="A77" i="36"/>
  <c r="A76" i="36"/>
  <c r="A75" i="36"/>
  <c r="A74" i="36"/>
  <c r="A73" i="36"/>
  <c r="A72" i="36"/>
  <c r="C67" i="36"/>
  <c r="C66" i="36"/>
  <c r="C65" i="36"/>
  <c r="C64" i="36"/>
  <c r="C63" i="36"/>
  <c r="C62" i="36"/>
  <c r="C61" i="36"/>
  <c r="E61" i="36" s="1"/>
  <c r="C60" i="36"/>
  <c r="A55" i="36"/>
  <c r="A54" i="36"/>
  <c r="A53" i="36"/>
  <c r="A52" i="36"/>
  <c r="A51" i="36"/>
  <c r="A50" i="36"/>
  <c r="A49" i="36"/>
  <c r="A48" i="36"/>
  <c r="C131" i="23"/>
  <c r="C130" i="23"/>
  <c r="C129" i="23"/>
  <c r="C128" i="23"/>
  <c r="C127" i="23"/>
  <c r="C126" i="23"/>
  <c r="C125" i="23"/>
  <c r="C124" i="23"/>
  <c r="C97" i="23"/>
  <c r="C96" i="23"/>
  <c r="C95" i="23"/>
  <c r="C94" i="23"/>
  <c r="C93" i="23"/>
  <c r="C92" i="23"/>
  <c r="C91" i="23"/>
  <c r="C90" i="23"/>
  <c r="E90" i="23" s="1"/>
  <c r="E137" i="43" l="1"/>
  <c r="E140" i="43"/>
  <c r="F90" i="23"/>
  <c r="F2" i="5" l="1"/>
  <c r="G84" i="44" s="1"/>
  <c r="F3" i="5"/>
  <c r="F4" i="5"/>
  <c r="F5" i="5"/>
  <c r="F6" i="5"/>
  <c r="F7" i="5"/>
  <c r="F8" i="5"/>
  <c r="F9" i="5"/>
  <c r="D180" i="44"/>
  <c r="D179" i="44"/>
  <c r="D178" i="44"/>
  <c r="D177" i="44"/>
  <c r="D176" i="44"/>
  <c r="D175" i="44"/>
  <c r="K164" i="44"/>
  <c r="M163" i="44"/>
  <c r="O162" i="44"/>
  <c r="C107" i="44"/>
  <c r="C98" i="44"/>
  <c r="C96" i="44"/>
  <c r="C85" i="44"/>
  <c r="C76" i="44"/>
  <c r="R72" i="44"/>
  <c r="R164" i="44" s="1"/>
  <c r="Q72" i="44"/>
  <c r="Q164" i="44" s="1"/>
  <c r="P72" i="44"/>
  <c r="P164" i="44" s="1"/>
  <c r="O72" i="44"/>
  <c r="O164" i="44" s="1"/>
  <c r="N72" i="44"/>
  <c r="N164" i="44" s="1"/>
  <c r="M72" i="44"/>
  <c r="M164" i="44" s="1"/>
  <c r="L72" i="44"/>
  <c r="L164" i="44" s="1"/>
  <c r="K72" i="44"/>
  <c r="J72" i="44"/>
  <c r="J164" i="44" s="1"/>
  <c r="I72" i="44"/>
  <c r="I164" i="44" s="1"/>
  <c r="H72" i="44"/>
  <c r="H164" i="44" s="1"/>
  <c r="G72" i="44"/>
  <c r="G164" i="44" s="1"/>
  <c r="F72" i="44"/>
  <c r="F164" i="44" s="1"/>
  <c r="E72" i="44"/>
  <c r="R71" i="44"/>
  <c r="R163" i="44" s="1"/>
  <c r="Q71" i="44"/>
  <c r="Q163" i="44" s="1"/>
  <c r="P71" i="44"/>
  <c r="P163" i="44" s="1"/>
  <c r="O71" i="44"/>
  <c r="O163" i="44" s="1"/>
  <c r="N71" i="44"/>
  <c r="N163" i="44" s="1"/>
  <c r="M71" i="44"/>
  <c r="L71" i="44"/>
  <c r="L163" i="44" s="1"/>
  <c r="K71" i="44"/>
  <c r="K163" i="44" s="1"/>
  <c r="J71" i="44"/>
  <c r="J163" i="44" s="1"/>
  <c r="I71" i="44"/>
  <c r="I163" i="44" s="1"/>
  <c r="H71" i="44"/>
  <c r="H163" i="44" s="1"/>
  <c r="G71" i="44"/>
  <c r="G163" i="44" s="1"/>
  <c r="F71" i="44"/>
  <c r="F163" i="44" s="1"/>
  <c r="E71" i="44"/>
  <c r="R70" i="44"/>
  <c r="R162" i="44" s="1"/>
  <c r="Q70" i="44"/>
  <c r="Q162" i="44" s="1"/>
  <c r="P70" i="44"/>
  <c r="P162" i="44" s="1"/>
  <c r="O70" i="44"/>
  <c r="N70" i="44"/>
  <c r="N162" i="44" s="1"/>
  <c r="M70" i="44"/>
  <c r="M162" i="44" s="1"/>
  <c r="L70" i="44"/>
  <c r="L162" i="44" s="1"/>
  <c r="K70" i="44"/>
  <c r="K162" i="44" s="1"/>
  <c r="J70" i="44"/>
  <c r="J162" i="44" s="1"/>
  <c r="I70" i="44"/>
  <c r="I162" i="44" s="1"/>
  <c r="H70" i="44"/>
  <c r="H162" i="44" s="1"/>
  <c r="G70" i="44"/>
  <c r="G162" i="44" s="1"/>
  <c r="F70" i="44"/>
  <c r="F162" i="44" s="1"/>
  <c r="E70" i="44"/>
  <c r="C47" i="44"/>
  <c r="C120" i="43"/>
  <c r="C109" i="43"/>
  <c r="C98" i="43"/>
  <c r="D89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C47" i="43"/>
  <c r="F142" i="23"/>
  <c r="E142" i="23"/>
  <c r="F141" i="23"/>
  <c r="E141" i="23"/>
  <c r="F140" i="23"/>
  <c r="E140" i="23"/>
  <c r="F139" i="23"/>
  <c r="E139" i="23"/>
  <c r="D175" i="41"/>
  <c r="D176" i="41"/>
  <c r="D177" i="41"/>
  <c r="D178" i="41"/>
  <c r="D179" i="41"/>
  <c r="D180" i="41"/>
  <c r="I93" i="43" l="1"/>
  <c r="Q97" i="43"/>
  <c r="Q77" i="44"/>
  <c r="E81" i="44"/>
  <c r="M90" i="43"/>
  <c r="M89" i="43" s="1"/>
  <c r="I94" i="43"/>
  <c r="G96" i="43"/>
  <c r="F77" i="44"/>
  <c r="F133" i="44" s="1"/>
  <c r="L79" i="44"/>
  <c r="L135" i="44" s="1"/>
  <c r="O82" i="44"/>
  <c r="O138" i="44" s="1"/>
  <c r="M91" i="43"/>
  <c r="M137" i="43" s="1"/>
  <c r="I95" i="43"/>
  <c r="P78" i="44"/>
  <c r="M83" i="44"/>
  <c r="O90" i="43"/>
  <c r="L93" i="43"/>
  <c r="H97" i="43"/>
  <c r="N79" i="44"/>
  <c r="E82" i="44"/>
  <c r="O91" i="43"/>
  <c r="I97" i="43"/>
  <c r="F78" i="44"/>
  <c r="R82" i="44"/>
  <c r="D77" i="41"/>
  <c r="O92" i="43"/>
  <c r="L95" i="43"/>
  <c r="G78" i="44"/>
  <c r="G82" i="44"/>
  <c r="M84" i="44"/>
  <c r="Q91" i="43"/>
  <c r="M95" i="43"/>
  <c r="H78" i="44"/>
  <c r="N80" i="44"/>
  <c r="E83" i="44"/>
  <c r="R91" i="43"/>
  <c r="R137" i="43" s="1"/>
  <c r="P93" i="43"/>
  <c r="L97" i="43"/>
  <c r="F79" i="44"/>
  <c r="O80" i="44"/>
  <c r="R83" i="44"/>
  <c r="H90" i="43"/>
  <c r="H89" i="43" s="1"/>
  <c r="G91" i="43"/>
  <c r="F92" i="43"/>
  <c r="R92" i="43"/>
  <c r="Q93" i="43"/>
  <c r="P94" i="43"/>
  <c r="O95" i="43"/>
  <c r="N96" i="43"/>
  <c r="M97" i="43"/>
  <c r="M77" i="44"/>
  <c r="M133" i="44" s="1"/>
  <c r="J78" i="44"/>
  <c r="G79" i="44"/>
  <c r="D80" i="44"/>
  <c r="P80" i="44"/>
  <c r="P136" i="44" s="1"/>
  <c r="M81" i="44"/>
  <c r="J82" i="44"/>
  <c r="G83" i="44"/>
  <c r="D84" i="44"/>
  <c r="P84" i="44"/>
  <c r="K91" i="43"/>
  <c r="H94" i="43"/>
  <c r="R96" i="43"/>
  <c r="R142" i="43" s="1"/>
  <c r="N78" i="44"/>
  <c r="N134" i="44" s="1"/>
  <c r="H80" i="44"/>
  <c r="H136" i="44" s="1"/>
  <c r="N82" i="44"/>
  <c r="N138" i="44" s="1"/>
  <c r="H84" i="44"/>
  <c r="J93" i="43"/>
  <c r="R97" i="43"/>
  <c r="O78" i="44"/>
  <c r="O134" i="44" s="1"/>
  <c r="F81" i="44"/>
  <c r="F137" i="44" s="1"/>
  <c r="I84" i="44"/>
  <c r="L92" i="43"/>
  <c r="H96" i="43"/>
  <c r="G77" i="44"/>
  <c r="G133" i="44" s="1"/>
  <c r="J80" i="44"/>
  <c r="P82" i="44"/>
  <c r="N91" i="43"/>
  <c r="K94" i="43"/>
  <c r="H77" i="44"/>
  <c r="H133" i="44" s="1"/>
  <c r="K80" i="44"/>
  <c r="Q82" i="44"/>
  <c r="P90" i="43"/>
  <c r="P89" i="43" s="1"/>
  <c r="M93" i="43"/>
  <c r="M139" i="43" s="1"/>
  <c r="K95" i="43"/>
  <c r="O79" i="44"/>
  <c r="I81" i="44"/>
  <c r="O83" i="44"/>
  <c r="Q90" i="43"/>
  <c r="Q89" i="43" s="1"/>
  <c r="N93" i="43"/>
  <c r="K96" i="43"/>
  <c r="M80" i="44"/>
  <c r="P83" i="44"/>
  <c r="P139" i="44" s="1"/>
  <c r="F90" i="43"/>
  <c r="P92" i="43"/>
  <c r="K97" i="43"/>
  <c r="E79" i="44"/>
  <c r="H82" i="44"/>
  <c r="H138" i="44" s="1"/>
  <c r="G90" i="43"/>
  <c r="G89" i="43" s="1"/>
  <c r="G138" i="43" s="1"/>
  <c r="N95" i="43"/>
  <c r="I90" i="43"/>
  <c r="G92" i="43"/>
  <c r="F93" i="43"/>
  <c r="R93" i="43"/>
  <c r="Q94" i="43"/>
  <c r="P95" i="43"/>
  <c r="O96" i="43"/>
  <c r="N97" i="43"/>
  <c r="N77" i="44"/>
  <c r="K78" i="44"/>
  <c r="H79" i="44"/>
  <c r="E80" i="44"/>
  <c r="Q80" i="44"/>
  <c r="N81" i="44"/>
  <c r="K82" i="44"/>
  <c r="H83" i="44"/>
  <c r="E84" i="44"/>
  <c r="Q84" i="44"/>
  <c r="J92" i="43"/>
  <c r="G95" i="43"/>
  <c r="G141" i="43" s="1"/>
  <c r="E77" i="44"/>
  <c r="K79" i="44"/>
  <c r="K135" i="44" s="1"/>
  <c r="K83" i="44"/>
  <c r="K139" i="44" s="1"/>
  <c r="L91" i="43"/>
  <c r="H95" i="43"/>
  <c r="R77" i="44"/>
  <c r="R133" i="44" s="1"/>
  <c r="R81" i="44"/>
  <c r="R137" i="44" s="1"/>
  <c r="N90" i="43"/>
  <c r="K93" i="43"/>
  <c r="G97" i="43"/>
  <c r="M79" i="44"/>
  <c r="D82" i="44"/>
  <c r="M92" i="43"/>
  <c r="M138" i="43" s="1"/>
  <c r="J95" i="43"/>
  <c r="Q78" i="44"/>
  <c r="H81" i="44"/>
  <c r="N83" i="44"/>
  <c r="K84" i="44"/>
  <c r="N92" i="43"/>
  <c r="L94" i="43"/>
  <c r="R78" i="44"/>
  <c r="L80" i="44"/>
  <c r="F82" i="44"/>
  <c r="L84" i="44"/>
  <c r="P91" i="43"/>
  <c r="J97" i="43"/>
  <c r="J77" i="44"/>
  <c r="J133" i="44" s="1"/>
  <c r="P79" i="44"/>
  <c r="J81" i="44"/>
  <c r="D83" i="44"/>
  <c r="R90" i="43"/>
  <c r="R89" i="43" s="1"/>
  <c r="O93" i="43"/>
  <c r="L96" i="43"/>
  <c r="Q79" i="44"/>
  <c r="K81" i="44"/>
  <c r="Q83" i="44"/>
  <c r="N84" i="44"/>
  <c r="Q92" i="43"/>
  <c r="Q138" i="43" s="1"/>
  <c r="M96" i="43"/>
  <c r="M142" i="43" s="1"/>
  <c r="L77" i="44"/>
  <c r="L133" i="44" s="1"/>
  <c r="R79" i="44"/>
  <c r="L81" i="44"/>
  <c r="F83" i="44"/>
  <c r="O84" i="44"/>
  <c r="H91" i="43"/>
  <c r="H137" i="43" s="1"/>
  <c r="J90" i="43"/>
  <c r="I91" i="43"/>
  <c r="H92" i="43"/>
  <c r="H138" i="43" s="1"/>
  <c r="G93" i="43"/>
  <c r="G139" i="43" s="1"/>
  <c r="F94" i="43"/>
  <c r="R94" i="43"/>
  <c r="R140" i="43" s="1"/>
  <c r="Q95" i="43"/>
  <c r="P96" i="43"/>
  <c r="O97" i="43"/>
  <c r="O77" i="44"/>
  <c r="O133" i="44" s="1"/>
  <c r="L78" i="44"/>
  <c r="L134" i="44" s="1"/>
  <c r="I79" i="44"/>
  <c r="F80" i="44"/>
  <c r="R80" i="44"/>
  <c r="O81" i="44"/>
  <c r="L82" i="44"/>
  <c r="I83" i="44"/>
  <c r="F84" i="44"/>
  <c r="R84" i="44"/>
  <c r="L90" i="43"/>
  <c r="L89" i="43" s="1"/>
  <c r="L143" i="43" s="1"/>
  <c r="F96" i="43"/>
  <c r="Q81" i="44"/>
  <c r="Q137" i="44" s="1"/>
  <c r="K92" i="43"/>
  <c r="F97" i="43"/>
  <c r="I80" i="44"/>
  <c r="I136" i="44" s="1"/>
  <c r="L83" i="44"/>
  <c r="L139" i="44" s="1"/>
  <c r="J94" i="43"/>
  <c r="D78" i="44"/>
  <c r="G81" i="44"/>
  <c r="J84" i="44"/>
  <c r="I96" i="43"/>
  <c r="E78" i="44"/>
  <c r="J96" i="43"/>
  <c r="I77" i="44"/>
  <c r="I133" i="44" s="1"/>
  <c r="M94" i="43"/>
  <c r="M140" i="43" s="1"/>
  <c r="D79" i="44"/>
  <c r="N94" i="43"/>
  <c r="K77" i="44"/>
  <c r="F91" i="43"/>
  <c r="O94" i="43"/>
  <c r="I78" i="44"/>
  <c r="I82" i="44"/>
  <c r="K90" i="43"/>
  <c r="J91" i="43"/>
  <c r="I92" i="43"/>
  <c r="H93" i="43"/>
  <c r="H139" i="43" s="1"/>
  <c r="G94" i="43"/>
  <c r="F95" i="43"/>
  <c r="R95" i="43"/>
  <c r="Q96" i="43"/>
  <c r="Q142" i="43" s="1"/>
  <c r="P97" i="43"/>
  <c r="P143" i="43" s="1"/>
  <c r="D77" i="44"/>
  <c r="P77" i="44"/>
  <c r="M78" i="44"/>
  <c r="J79" i="44"/>
  <c r="J135" i="44" s="1"/>
  <c r="G80" i="44"/>
  <c r="D81" i="44"/>
  <c r="P81" i="44"/>
  <c r="P137" i="44" s="1"/>
  <c r="M82" i="44"/>
  <c r="M138" i="44" s="1"/>
  <c r="J83" i="44"/>
  <c r="M139" i="44"/>
  <c r="P134" i="44"/>
  <c r="Q133" i="44"/>
  <c r="J134" i="44"/>
  <c r="M137" i="44"/>
  <c r="J138" i="44"/>
  <c r="G139" i="44"/>
  <c r="N135" i="44"/>
  <c r="K136" i="44"/>
  <c r="Q138" i="44"/>
  <c r="O135" i="44"/>
  <c r="L136" i="44"/>
  <c r="G134" i="44"/>
  <c r="M136" i="44"/>
  <c r="H134" i="44"/>
  <c r="F135" i="44"/>
  <c r="O136" i="44"/>
  <c r="R139" i="44"/>
  <c r="H139" i="44"/>
  <c r="F136" i="44"/>
  <c r="R143" i="43"/>
  <c r="P136" i="43"/>
  <c r="P137" i="43"/>
  <c r="R136" i="43"/>
  <c r="M141" i="43"/>
  <c r="H136" i="43"/>
  <c r="P140" i="43"/>
  <c r="R139" i="43"/>
  <c r="Q140" i="43"/>
  <c r="D135" i="43"/>
  <c r="R138" i="43"/>
  <c r="J89" i="43"/>
  <c r="J139" i="43" s="1"/>
  <c r="P141" i="43"/>
  <c r="Q141" i="43"/>
  <c r="N89" i="43"/>
  <c r="N142" i="43" s="1"/>
  <c r="M143" i="43"/>
  <c r="P138" i="43"/>
  <c r="O89" i="43"/>
  <c r="O136" i="43" s="1"/>
  <c r="Q136" i="43"/>
  <c r="Q137" i="43"/>
  <c r="P139" i="43"/>
  <c r="H140" i="43"/>
  <c r="H143" i="43"/>
  <c r="F89" i="43"/>
  <c r="M136" i="43"/>
  <c r="I89" i="43"/>
  <c r="H141" i="43"/>
  <c r="P142" i="43"/>
  <c r="Q139" i="43"/>
  <c r="G142" i="43"/>
  <c r="H142" i="43"/>
  <c r="Q143" i="43"/>
  <c r="G143" i="43" l="1"/>
  <c r="G140" i="43"/>
  <c r="G137" i="43"/>
  <c r="H135" i="43"/>
  <c r="G136" i="43"/>
  <c r="F137" i="43"/>
  <c r="P135" i="44"/>
  <c r="H135" i="44"/>
  <c r="K134" i="44"/>
  <c r="I137" i="44"/>
  <c r="N136" i="44"/>
  <c r="G135" i="44"/>
  <c r="Q135" i="44"/>
  <c r="F134" i="44"/>
  <c r="J136" i="44"/>
  <c r="H137" i="44"/>
  <c r="K138" i="44"/>
  <c r="F139" i="44"/>
  <c r="Q134" i="44"/>
  <c r="M76" i="44"/>
  <c r="M132" i="44" s="1"/>
  <c r="M131" i="44" s="1"/>
  <c r="M178" i="44" s="1"/>
  <c r="R135" i="44"/>
  <c r="D76" i="44"/>
  <c r="N76" i="44"/>
  <c r="N132" i="44" s="1"/>
  <c r="N131" i="44" s="1"/>
  <c r="N178" i="44" s="1"/>
  <c r="H76" i="44"/>
  <c r="H132" i="44" s="1"/>
  <c r="H131" i="44" s="1"/>
  <c r="H178" i="44" s="1"/>
  <c r="O76" i="44"/>
  <c r="O132" i="44" s="1"/>
  <c r="O131" i="44" s="1"/>
  <c r="O178" i="44" s="1"/>
  <c r="Q139" i="44"/>
  <c r="P138" i="44"/>
  <c r="Q136" i="44"/>
  <c r="K137" i="44"/>
  <c r="R138" i="44"/>
  <c r="N139" i="44"/>
  <c r="Q76" i="44"/>
  <c r="Q132" i="44" s="1"/>
  <c r="Q131" i="44" s="1"/>
  <c r="Q178" i="44" s="1"/>
  <c r="N137" i="44"/>
  <c r="O139" i="44"/>
  <c r="F138" i="44"/>
  <c r="R76" i="44"/>
  <c r="R132" i="44" s="1"/>
  <c r="R131" i="44" s="1"/>
  <c r="R178" i="44" s="1"/>
  <c r="L137" i="44"/>
  <c r="G138" i="44"/>
  <c r="R134" i="44"/>
  <c r="M135" i="44"/>
  <c r="J137" i="44"/>
  <c r="N133" i="44"/>
  <c r="G76" i="44"/>
  <c r="E76" i="44"/>
  <c r="I135" i="44"/>
  <c r="I134" i="44"/>
  <c r="J139" i="44"/>
  <c r="G136" i="44"/>
  <c r="O137" i="44"/>
  <c r="L139" i="43"/>
  <c r="L140" i="43"/>
  <c r="L136" i="43"/>
  <c r="M134" i="44"/>
  <c r="K89" i="43"/>
  <c r="K136" i="43" s="1"/>
  <c r="R141" i="43"/>
  <c r="N143" i="43"/>
  <c r="I138" i="43"/>
  <c r="I139" i="44"/>
  <c r="R136" i="44"/>
  <c r="G137" i="44"/>
  <c r="L138" i="44"/>
  <c r="K76" i="44"/>
  <c r="L76" i="44"/>
  <c r="P76" i="44"/>
  <c r="P132" i="44" s="1"/>
  <c r="P131" i="44" s="1"/>
  <c r="P178" i="44" s="1"/>
  <c r="F141" i="43"/>
  <c r="L141" i="43"/>
  <c r="J76" i="44"/>
  <c r="J132" i="44" s="1"/>
  <c r="J131" i="44" s="1"/>
  <c r="J178" i="44" s="1"/>
  <c r="P133" i="44"/>
  <c r="L138" i="43"/>
  <c r="L137" i="43"/>
  <c r="I138" i="44"/>
  <c r="I76" i="44"/>
  <c r="L142" i="43"/>
  <c r="K133" i="44"/>
  <c r="F76" i="44"/>
  <c r="J138" i="43"/>
  <c r="I141" i="43"/>
  <c r="J137" i="43"/>
  <c r="O143" i="43"/>
  <c r="O137" i="43"/>
  <c r="R135" i="43"/>
  <c r="O139" i="43"/>
  <c r="G132" i="44"/>
  <c r="G131" i="44" s="1"/>
  <c r="G178" i="44" s="1"/>
  <c r="P135" i="43"/>
  <c r="F136" i="43"/>
  <c r="J143" i="43"/>
  <c r="O140" i="43"/>
  <c r="O142" i="43"/>
  <c r="F140" i="43"/>
  <c r="I140" i="43"/>
  <c r="F142" i="43"/>
  <c r="N136" i="43"/>
  <c r="I139" i="43"/>
  <c r="J142" i="43"/>
  <c r="F139" i="43"/>
  <c r="N141" i="43"/>
  <c r="J141" i="43"/>
  <c r="J140" i="43"/>
  <c r="I137" i="43"/>
  <c r="Q135" i="43"/>
  <c r="I142" i="43"/>
  <c r="I136" i="43"/>
  <c r="N139" i="43"/>
  <c r="M135" i="43"/>
  <c r="N138" i="43"/>
  <c r="F138" i="43"/>
  <c r="N137" i="43"/>
  <c r="F143" i="43"/>
  <c r="O135" i="43"/>
  <c r="J136" i="43"/>
  <c r="I143" i="43"/>
  <c r="N140" i="43"/>
  <c r="O141" i="43"/>
  <c r="O138" i="43"/>
  <c r="K135" i="43" l="1"/>
  <c r="G135" i="43"/>
  <c r="L135" i="43"/>
  <c r="K140" i="43"/>
  <c r="K142" i="43"/>
  <c r="F132" i="44"/>
  <c r="F131" i="44" s="1"/>
  <c r="F178" i="44" s="1"/>
  <c r="K138" i="43"/>
  <c r="K137" i="43"/>
  <c r="K139" i="43"/>
  <c r="K143" i="43"/>
  <c r="K141" i="43"/>
  <c r="K132" i="44"/>
  <c r="K131" i="44" s="1"/>
  <c r="K178" i="44" s="1"/>
  <c r="L132" i="44"/>
  <c r="L131" i="44" s="1"/>
  <c r="L178" i="44" s="1"/>
  <c r="I132" i="44"/>
  <c r="I131" i="44" s="1"/>
  <c r="I178" i="44" s="1"/>
  <c r="F135" i="43"/>
  <c r="N135" i="43"/>
  <c r="J135" i="43"/>
  <c r="I135" i="43"/>
  <c r="C48" i="37" l="1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C57" i="37"/>
  <c r="P48" i="37" l="1"/>
  <c r="M48" i="37"/>
  <c r="L48" i="37"/>
  <c r="J48" i="37"/>
  <c r="F48" i="37"/>
  <c r="I48" i="37"/>
  <c r="K48" i="37"/>
  <c r="H48" i="37"/>
  <c r="G48" i="37"/>
  <c r="R48" i="37"/>
  <c r="D48" i="37"/>
  <c r="N48" i="37"/>
  <c r="Q48" i="37"/>
  <c r="E48" i="37"/>
  <c r="O48" i="37"/>
  <c r="J67" i="37" l="1"/>
  <c r="J59" i="37"/>
  <c r="J61" i="37"/>
  <c r="J60" i="37"/>
  <c r="J62" i="37"/>
  <c r="J63" i="37"/>
  <c r="J65" i="37"/>
  <c r="J64" i="37"/>
  <c r="J66" i="37"/>
  <c r="E66" i="37"/>
  <c r="E67" i="37"/>
  <c r="E60" i="37"/>
  <c r="E61" i="37"/>
  <c r="E62" i="37"/>
  <c r="E63" i="37"/>
  <c r="E65" i="37"/>
  <c r="E59" i="37"/>
  <c r="M64" i="37"/>
  <c r="M66" i="37"/>
  <c r="M65" i="37"/>
  <c r="M62" i="37"/>
  <c r="M67" i="37"/>
  <c r="M59" i="37"/>
  <c r="M60" i="37"/>
  <c r="M61" i="37"/>
  <c r="M63" i="37"/>
  <c r="Q60" i="37"/>
  <c r="Q61" i="37"/>
  <c r="Q62" i="37"/>
  <c r="Q64" i="37"/>
  <c r="Q66" i="37"/>
  <c r="Q67" i="37"/>
  <c r="Q65" i="37"/>
  <c r="Q63" i="37"/>
  <c r="Q59" i="37"/>
  <c r="P61" i="37"/>
  <c r="P62" i="37"/>
  <c r="P63" i="37"/>
  <c r="P65" i="37"/>
  <c r="P67" i="37"/>
  <c r="P59" i="37"/>
  <c r="P64" i="37"/>
  <c r="P60" i="37"/>
  <c r="P66" i="37"/>
  <c r="N63" i="37"/>
  <c r="N64" i="37"/>
  <c r="N65" i="37"/>
  <c r="N67" i="37"/>
  <c r="N61" i="37"/>
  <c r="N66" i="37"/>
  <c r="N59" i="37"/>
  <c r="N60" i="37"/>
  <c r="N62" i="37"/>
  <c r="I60" i="37"/>
  <c r="I62" i="37"/>
  <c r="I59" i="37"/>
  <c r="I63" i="37"/>
  <c r="I64" i="37"/>
  <c r="I66" i="37"/>
  <c r="I65" i="37"/>
  <c r="I61" i="37"/>
  <c r="I67" i="37"/>
  <c r="O62" i="37"/>
  <c r="O63" i="37"/>
  <c r="O65" i="37"/>
  <c r="O66" i="37"/>
  <c r="O67" i="37"/>
  <c r="O60" i="37"/>
  <c r="O59" i="37"/>
  <c r="O61" i="37"/>
  <c r="O64" i="37"/>
  <c r="L65" i="37"/>
  <c r="L66" i="37"/>
  <c r="L67" i="37"/>
  <c r="L59" i="37"/>
  <c r="L60" i="37"/>
  <c r="L61" i="37"/>
  <c r="L63" i="37"/>
  <c r="L62" i="37"/>
  <c r="L64" i="37"/>
  <c r="D62" i="37"/>
  <c r="D63" i="37"/>
  <c r="D64" i="37"/>
  <c r="D66" i="37"/>
  <c r="D67" i="37"/>
  <c r="D65" i="37"/>
  <c r="D60" i="37"/>
  <c r="D59" i="37"/>
  <c r="D61" i="37"/>
  <c r="R59" i="37"/>
  <c r="R64" i="37"/>
  <c r="R60" i="37"/>
  <c r="R61" i="37"/>
  <c r="R63" i="37"/>
  <c r="R65" i="37"/>
  <c r="R62" i="37"/>
  <c r="R66" i="37"/>
  <c r="R67" i="37"/>
  <c r="G59" i="37"/>
  <c r="G60" i="37"/>
  <c r="G62" i="37"/>
  <c r="G64" i="37"/>
  <c r="G61" i="37"/>
  <c r="G63" i="37"/>
  <c r="G65" i="37"/>
  <c r="G66" i="37"/>
  <c r="G67" i="37"/>
  <c r="H59" i="37"/>
  <c r="H61" i="37"/>
  <c r="H63" i="37"/>
  <c r="H67" i="37"/>
  <c r="H60" i="37"/>
  <c r="H64" i="37"/>
  <c r="H65" i="37"/>
  <c r="H62" i="37"/>
  <c r="H66" i="37"/>
  <c r="K66" i="37"/>
  <c r="K67" i="37"/>
  <c r="K60" i="37"/>
  <c r="K64" i="37"/>
  <c r="K61" i="37"/>
  <c r="K62" i="37"/>
  <c r="K63" i="37"/>
  <c r="K65" i="37"/>
  <c r="K59" i="37"/>
  <c r="F59" i="37"/>
  <c r="F60" i="37"/>
  <c r="F61" i="37"/>
  <c r="F63" i="37"/>
  <c r="F65" i="37"/>
  <c r="F62" i="37"/>
  <c r="F66" i="37"/>
  <c r="F67" i="37"/>
  <c r="F64" i="37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S176" i="23"/>
  <c r="R176" i="23"/>
  <c r="Q176" i="23"/>
  <c r="P176" i="23"/>
  <c r="O176" i="23"/>
  <c r="N176" i="23"/>
  <c r="M176" i="23"/>
  <c r="L176" i="23"/>
  <c r="K176" i="23"/>
  <c r="J176" i="23"/>
  <c r="I176" i="23"/>
  <c r="H176" i="23"/>
  <c r="G176" i="23"/>
  <c r="A146" i="23"/>
  <c r="C107" i="41"/>
  <c r="C98" i="41"/>
  <c r="C96" i="41"/>
  <c r="C85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R79" i="41"/>
  <c r="Q79" i="41"/>
  <c r="P79" i="41"/>
  <c r="O79" i="41"/>
  <c r="N79" i="41"/>
  <c r="M79" i="41"/>
  <c r="L79" i="41"/>
  <c r="K79" i="41"/>
  <c r="J79" i="41"/>
  <c r="I79" i="41"/>
  <c r="H79" i="41"/>
  <c r="G79" i="41"/>
  <c r="F79" i="41"/>
  <c r="E79" i="41"/>
  <c r="D79" i="41"/>
  <c r="R78" i="41"/>
  <c r="Q78" i="41"/>
  <c r="P78" i="41"/>
  <c r="O78" i="41"/>
  <c r="N78" i="41"/>
  <c r="M78" i="41"/>
  <c r="L78" i="41"/>
  <c r="K78" i="41"/>
  <c r="J78" i="41"/>
  <c r="I78" i="41"/>
  <c r="H78" i="41"/>
  <c r="G78" i="41"/>
  <c r="F78" i="41"/>
  <c r="E78" i="41"/>
  <c r="D78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C76" i="41"/>
  <c r="C47" i="41"/>
  <c r="C98" i="38"/>
  <c r="R97" i="38"/>
  <c r="R117" i="41" s="1"/>
  <c r="Q97" i="38"/>
  <c r="Q117" i="41" s="1"/>
  <c r="P97" i="38"/>
  <c r="O97" i="38"/>
  <c r="O117" i="41" s="1"/>
  <c r="N97" i="38"/>
  <c r="N117" i="41" s="1"/>
  <c r="M97" i="38"/>
  <c r="L97" i="38"/>
  <c r="L117" i="41" s="1"/>
  <c r="K97" i="38"/>
  <c r="J97" i="38"/>
  <c r="J117" i="41" s="1"/>
  <c r="I97" i="38"/>
  <c r="I117" i="41" s="1"/>
  <c r="H97" i="38"/>
  <c r="H117" i="41" s="1"/>
  <c r="G97" i="38"/>
  <c r="F97" i="38"/>
  <c r="F117" i="41" s="1"/>
  <c r="R96" i="38"/>
  <c r="R116" i="41" s="1"/>
  <c r="Q96" i="38"/>
  <c r="Q116" i="41" s="1"/>
  <c r="P96" i="38"/>
  <c r="P116" i="41" s="1"/>
  <c r="O96" i="38"/>
  <c r="O116" i="41" s="1"/>
  <c r="N96" i="38"/>
  <c r="N116" i="41" s="1"/>
  <c r="M96" i="38"/>
  <c r="M116" i="41" s="1"/>
  <c r="L96" i="38"/>
  <c r="K96" i="38"/>
  <c r="J96" i="38"/>
  <c r="J116" i="41" s="1"/>
  <c r="I96" i="38"/>
  <c r="H96" i="38"/>
  <c r="H116" i="41" s="1"/>
  <c r="G96" i="38"/>
  <c r="F96" i="38"/>
  <c r="F116" i="41" s="1"/>
  <c r="R95" i="38"/>
  <c r="Q95" i="38"/>
  <c r="P95" i="38"/>
  <c r="P115" i="41" s="1"/>
  <c r="O95" i="38"/>
  <c r="O115" i="41" s="1"/>
  <c r="N95" i="38"/>
  <c r="M95" i="38"/>
  <c r="L95" i="38"/>
  <c r="L115" i="41" s="1"/>
  <c r="K95" i="38"/>
  <c r="K115" i="41" s="1"/>
  <c r="J95" i="38"/>
  <c r="I95" i="38"/>
  <c r="I115" i="41" s="1"/>
  <c r="H95" i="38"/>
  <c r="H115" i="41" s="1"/>
  <c r="G95" i="38"/>
  <c r="F95" i="38"/>
  <c r="R94" i="38"/>
  <c r="R114" i="41" s="1"/>
  <c r="Q94" i="38"/>
  <c r="Q114" i="41" s="1"/>
  <c r="P94" i="38"/>
  <c r="P114" i="41" s="1"/>
  <c r="O94" i="38"/>
  <c r="N94" i="38"/>
  <c r="M94" i="38"/>
  <c r="L94" i="38"/>
  <c r="K94" i="38"/>
  <c r="J94" i="38"/>
  <c r="J114" i="41" s="1"/>
  <c r="I94" i="38"/>
  <c r="H94" i="38"/>
  <c r="G94" i="38"/>
  <c r="F94" i="38"/>
  <c r="F114" i="41" s="1"/>
  <c r="R93" i="38"/>
  <c r="Q93" i="38"/>
  <c r="P93" i="38"/>
  <c r="P113" i="41" s="1"/>
  <c r="O93" i="38"/>
  <c r="O113" i="41" s="1"/>
  <c r="N93" i="38"/>
  <c r="M93" i="38"/>
  <c r="M113" i="41" s="1"/>
  <c r="L93" i="38"/>
  <c r="K93" i="38"/>
  <c r="K113" i="41" s="1"/>
  <c r="J93" i="38"/>
  <c r="J113" i="41" s="1"/>
  <c r="I93" i="38"/>
  <c r="H93" i="38"/>
  <c r="H113" i="41" s="1"/>
  <c r="G93" i="38"/>
  <c r="F93" i="38"/>
  <c r="R92" i="38"/>
  <c r="R112" i="41" s="1"/>
  <c r="Q92" i="38"/>
  <c r="Q112" i="41" s="1"/>
  <c r="P92" i="38"/>
  <c r="P112" i="41" s="1"/>
  <c r="O92" i="38"/>
  <c r="O112" i="41" s="1"/>
  <c r="N92" i="38"/>
  <c r="M92" i="38"/>
  <c r="M112" i="41" s="1"/>
  <c r="L92" i="38"/>
  <c r="L112" i="41" s="1"/>
  <c r="K92" i="38"/>
  <c r="K112" i="41" s="1"/>
  <c r="J92" i="38"/>
  <c r="J112" i="41" s="1"/>
  <c r="I92" i="38"/>
  <c r="I112" i="41" s="1"/>
  <c r="H92" i="38"/>
  <c r="H112" i="41" s="1"/>
  <c r="G92" i="38"/>
  <c r="G112" i="41" s="1"/>
  <c r="F92" i="38"/>
  <c r="R91" i="38"/>
  <c r="Q91" i="38"/>
  <c r="Q111" i="41" s="1"/>
  <c r="P91" i="38"/>
  <c r="O91" i="38"/>
  <c r="N91" i="38"/>
  <c r="N111" i="41" s="1"/>
  <c r="M91" i="38"/>
  <c r="L91" i="38"/>
  <c r="L111" i="41" s="1"/>
  <c r="K91" i="38"/>
  <c r="K111" i="41" s="1"/>
  <c r="J91" i="38"/>
  <c r="I91" i="38"/>
  <c r="I111" i="41" s="1"/>
  <c r="H91" i="38"/>
  <c r="H111" i="41" s="1"/>
  <c r="G91" i="38"/>
  <c r="G111" i="41" s="1"/>
  <c r="F91" i="38"/>
  <c r="F111" i="41" s="1"/>
  <c r="R90" i="38"/>
  <c r="Q90" i="38"/>
  <c r="Q110" i="41" s="1"/>
  <c r="P90" i="38"/>
  <c r="O90" i="38"/>
  <c r="O110" i="41" s="1"/>
  <c r="N90" i="38"/>
  <c r="M90" i="38"/>
  <c r="L90" i="38"/>
  <c r="L89" i="38" s="1"/>
  <c r="K90" i="38"/>
  <c r="J90" i="38"/>
  <c r="J110" i="41" s="1"/>
  <c r="I90" i="38"/>
  <c r="I110" i="41" s="1"/>
  <c r="H90" i="38"/>
  <c r="H110" i="41" s="1"/>
  <c r="G90" i="38"/>
  <c r="G110" i="41" s="1"/>
  <c r="F90" i="38"/>
  <c r="F110" i="41" s="1"/>
  <c r="Q89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R85" i="38"/>
  <c r="Q85" i="38"/>
  <c r="P85" i="38"/>
  <c r="O85" i="38"/>
  <c r="N85" i="38"/>
  <c r="M85" i="38"/>
  <c r="L85" i="38"/>
  <c r="K85" i="38"/>
  <c r="J85" i="38"/>
  <c r="I85" i="38"/>
  <c r="H85" i="38"/>
  <c r="G85" i="38"/>
  <c r="F85" i="38"/>
  <c r="E85" i="38"/>
  <c r="R84" i="38"/>
  <c r="Q84" i="38"/>
  <c r="P84" i="38"/>
  <c r="O84" i="38"/>
  <c r="N84" i="38"/>
  <c r="M84" i="38"/>
  <c r="L84" i="38"/>
  <c r="K84" i="38"/>
  <c r="J84" i="38"/>
  <c r="I84" i="38"/>
  <c r="H84" i="38"/>
  <c r="G84" i="38"/>
  <c r="F84" i="38"/>
  <c r="E84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R71" i="38"/>
  <c r="Q71" i="38"/>
  <c r="P71" i="38"/>
  <c r="O71" i="38"/>
  <c r="N71" i="38"/>
  <c r="M71" i="38"/>
  <c r="L71" i="38"/>
  <c r="K71" i="38"/>
  <c r="J71" i="38"/>
  <c r="I71" i="38"/>
  <c r="H71" i="38"/>
  <c r="G71" i="38"/>
  <c r="F71" i="38"/>
  <c r="E71" i="38"/>
  <c r="R70" i="38"/>
  <c r="Q70" i="38"/>
  <c r="P70" i="38"/>
  <c r="O70" i="38"/>
  <c r="N70" i="38"/>
  <c r="M70" i="38"/>
  <c r="L70" i="38"/>
  <c r="K70" i="38"/>
  <c r="J70" i="38"/>
  <c r="I70" i="38"/>
  <c r="H70" i="38"/>
  <c r="G70" i="38"/>
  <c r="F70" i="38"/>
  <c r="E70" i="38"/>
  <c r="C47" i="38"/>
  <c r="R82" i="36"/>
  <c r="Q82" i="36"/>
  <c r="P82" i="36"/>
  <c r="O82" i="36"/>
  <c r="N82" i="36"/>
  <c r="M82" i="36"/>
  <c r="L82" i="36"/>
  <c r="K82" i="36"/>
  <c r="J82" i="36"/>
  <c r="I82" i="36"/>
  <c r="H82" i="36"/>
  <c r="G82" i="36"/>
  <c r="F82" i="36"/>
  <c r="E82" i="36"/>
  <c r="D82" i="36"/>
  <c r="R81" i="36"/>
  <c r="Q81" i="36"/>
  <c r="P81" i="36"/>
  <c r="O81" i="36"/>
  <c r="N81" i="36"/>
  <c r="M81" i="36"/>
  <c r="L81" i="36"/>
  <c r="K81" i="36"/>
  <c r="J81" i="36"/>
  <c r="I81" i="36"/>
  <c r="H81" i="36"/>
  <c r="G81" i="36"/>
  <c r="F81" i="36"/>
  <c r="F95" i="36" s="1"/>
  <c r="E81" i="36"/>
  <c r="D81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D80" i="36"/>
  <c r="M94" i="36" s="1"/>
  <c r="C68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D61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59" i="36"/>
  <c r="C47" i="36"/>
  <c r="F91" i="23"/>
  <c r="D9" i="35"/>
  <c r="D8" i="35"/>
  <c r="D7" i="35"/>
  <c r="D6" i="35"/>
  <c r="D5" i="35"/>
  <c r="D4" i="35"/>
  <c r="D3" i="35"/>
  <c r="F99" i="41" s="1"/>
  <c r="D2" i="35"/>
  <c r="N100" i="41" s="1"/>
  <c r="E9" i="34"/>
  <c r="E8" i="34"/>
  <c r="E7" i="34"/>
  <c r="E6" i="34"/>
  <c r="E5" i="34"/>
  <c r="E4" i="34"/>
  <c r="E3" i="34"/>
  <c r="I102" i="23" s="1"/>
  <c r="E2" i="34"/>
  <c r="C89" i="23"/>
  <c r="C111" i="23"/>
  <c r="C109" i="23"/>
  <c r="C120" i="23"/>
  <c r="F9" i="4"/>
  <c r="F8" i="4"/>
  <c r="F7" i="4"/>
  <c r="F6" i="4"/>
  <c r="M55" i="36" s="1"/>
  <c r="F5" i="4"/>
  <c r="F4" i="4"/>
  <c r="L48" i="36" s="1"/>
  <c r="F3" i="4"/>
  <c r="F2" i="4"/>
  <c r="G95" i="36" l="1"/>
  <c r="I95" i="36"/>
  <c r="J95" i="36"/>
  <c r="L95" i="36"/>
  <c r="M95" i="36"/>
  <c r="J96" i="36"/>
  <c r="N95" i="36"/>
  <c r="N113" i="41"/>
  <c r="K116" i="41"/>
  <c r="R111" i="41"/>
  <c r="F113" i="41"/>
  <c r="Q115" i="41"/>
  <c r="I113" i="41"/>
  <c r="G115" i="41"/>
  <c r="I55" i="44"/>
  <c r="L54" i="44"/>
  <c r="O53" i="44"/>
  <c r="R52" i="44"/>
  <c r="F52" i="44"/>
  <c r="I51" i="44"/>
  <c r="L50" i="44"/>
  <c r="O49" i="44"/>
  <c r="R48" i="44"/>
  <c r="F48" i="44"/>
  <c r="M55" i="43"/>
  <c r="P54" i="43"/>
  <c r="D54" i="43"/>
  <c r="G53" i="43"/>
  <c r="J52" i="43"/>
  <c r="M51" i="43"/>
  <c r="P50" i="43"/>
  <c r="D50" i="43"/>
  <c r="G49" i="43"/>
  <c r="J48" i="43"/>
  <c r="D54" i="44"/>
  <c r="K53" i="43"/>
  <c r="E49" i="44"/>
  <c r="F50" i="43"/>
  <c r="P53" i="44"/>
  <c r="D49" i="44"/>
  <c r="H53" i="43"/>
  <c r="H55" i="44"/>
  <c r="K54" i="44"/>
  <c r="N53" i="44"/>
  <c r="Q52" i="44"/>
  <c r="E52" i="44"/>
  <c r="H51" i="44"/>
  <c r="K50" i="44"/>
  <c r="N49" i="44"/>
  <c r="Q48" i="44"/>
  <c r="E48" i="44"/>
  <c r="L55" i="43"/>
  <c r="O54" i="43"/>
  <c r="R53" i="43"/>
  <c r="F53" i="43"/>
  <c r="I52" i="43"/>
  <c r="L51" i="43"/>
  <c r="O50" i="43"/>
  <c r="R49" i="43"/>
  <c r="F49" i="43"/>
  <c r="I48" i="43"/>
  <c r="L53" i="43"/>
  <c r="L49" i="43"/>
  <c r="M51" i="44"/>
  <c r="N52" i="43"/>
  <c r="H48" i="44"/>
  <c r="R50" i="43"/>
  <c r="D53" i="44"/>
  <c r="G48" i="44"/>
  <c r="K52" i="43"/>
  <c r="G55" i="44"/>
  <c r="J54" i="44"/>
  <c r="J68" i="44" s="1"/>
  <c r="M53" i="44"/>
  <c r="M67" i="44" s="1"/>
  <c r="P52" i="44"/>
  <c r="D52" i="44"/>
  <c r="G51" i="44"/>
  <c r="J50" i="44"/>
  <c r="M49" i="44"/>
  <c r="P48" i="44"/>
  <c r="D48" i="44"/>
  <c r="K55" i="43"/>
  <c r="N54" i="43"/>
  <c r="Q53" i="43"/>
  <c r="E53" i="43"/>
  <c r="H52" i="43"/>
  <c r="K51" i="43"/>
  <c r="N50" i="43"/>
  <c r="Q49" i="43"/>
  <c r="E49" i="43"/>
  <c r="H48" i="43"/>
  <c r="E54" i="44"/>
  <c r="R51" i="43"/>
  <c r="P50" i="44"/>
  <c r="Q51" i="43"/>
  <c r="O51" i="43"/>
  <c r="P49" i="44"/>
  <c r="P63" i="44" s="1"/>
  <c r="Q50" i="43"/>
  <c r="R55" i="44"/>
  <c r="F55" i="44"/>
  <c r="I54" i="44"/>
  <c r="L53" i="44"/>
  <c r="O52" i="44"/>
  <c r="O66" i="44" s="1"/>
  <c r="R51" i="44"/>
  <c r="F51" i="44"/>
  <c r="I50" i="44"/>
  <c r="L49" i="44"/>
  <c r="O48" i="44"/>
  <c r="J55" i="43"/>
  <c r="M54" i="43"/>
  <c r="P53" i="43"/>
  <c r="D53" i="43"/>
  <c r="G52" i="43"/>
  <c r="J51" i="43"/>
  <c r="M50" i="43"/>
  <c r="P49" i="43"/>
  <c r="D49" i="43"/>
  <c r="G48" i="43"/>
  <c r="H53" i="44"/>
  <c r="H67" i="44" s="1"/>
  <c r="K48" i="44"/>
  <c r="O52" i="43"/>
  <c r="J52" i="44"/>
  <c r="E55" i="43"/>
  <c r="N48" i="43"/>
  <c r="R54" i="43"/>
  <c r="L48" i="43"/>
  <c r="M54" i="44"/>
  <c r="E50" i="43"/>
  <c r="Q55" i="44"/>
  <c r="E55" i="44"/>
  <c r="H54" i="44"/>
  <c r="K53" i="44"/>
  <c r="K67" i="44" s="1"/>
  <c r="N52" i="44"/>
  <c r="Q51" i="44"/>
  <c r="E51" i="44"/>
  <c r="H50" i="44"/>
  <c r="K49" i="44"/>
  <c r="K63" i="44" s="1"/>
  <c r="N48" i="44"/>
  <c r="E48" i="43"/>
  <c r="I55" i="43"/>
  <c r="L54" i="43"/>
  <c r="O53" i="43"/>
  <c r="R52" i="43"/>
  <c r="F52" i="43"/>
  <c r="I51" i="43"/>
  <c r="L50" i="43"/>
  <c r="O49" i="43"/>
  <c r="R48" i="43"/>
  <c r="F48" i="43"/>
  <c r="N51" i="44"/>
  <c r="I54" i="43"/>
  <c r="O48" i="43"/>
  <c r="G53" i="44"/>
  <c r="G67" i="44" s="1"/>
  <c r="J48" i="44"/>
  <c r="E51" i="43"/>
  <c r="I53" i="43"/>
  <c r="M50" i="44"/>
  <c r="N51" i="43"/>
  <c r="P55" i="44"/>
  <c r="D55" i="44"/>
  <c r="G54" i="44"/>
  <c r="J53" i="44"/>
  <c r="J67" i="44" s="1"/>
  <c r="M52" i="44"/>
  <c r="M66" i="44" s="1"/>
  <c r="P51" i="44"/>
  <c r="D51" i="44"/>
  <c r="I65" i="44" s="1"/>
  <c r="G50" i="44"/>
  <c r="J49" i="44"/>
  <c r="J63" i="44" s="1"/>
  <c r="M48" i="44"/>
  <c r="H55" i="43"/>
  <c r="K54" i="43"/>
  <c r="N53" i="43"/>
  <c r="Q52" i="43"/>
  <c r="E52" i="43"/>
  <c r="H51" i="43"/>
  <c r="K50" i="43"/>
  <c r="N49" i="43"/>
  <c r="Q48" i="43"/>
  <c r="D48" i="43"/>
  <c r="N55" i="44"/>
  <c r="Q50" i="44"/>
  <c r="H49" i="44"/>
  <c r="H63" i="44" s="1"/>
  <c r="F55" i="43"/>
  <c r="F51" i="43"/>
  <c r="M55" i="44"/>
  <c r="M69" i="44" s="1"/>
  <c r="G49" i="44"/>
  <c r="G63" i="44" s="1"/>
  <c r="Q55" i="43"/>
  <c r="K49" i="43"/>
  <c r="L52" i="43"/>
  <c r="J51" i="44"/>
  <c r="J65" i="44" s="1"/>
  <c r="N55" i="43"/>
  <c r="K48" i="43"/>
  <c r="O55" i="44"/>
  <c r="R54" i="44"/>
  <c r="R68" i="44" s="1"/>
  <c r="F54" i="44"/>
  <c r="I53" i="44"/>
  <c r="I67" i="44" s="1"/>
  <c r="L52" i="44"/>
  <c r="L66" i="44" s="1"/>
  <c r="O51" i="44"/>
  <c r="O65" i="44" s="1"/>
  <c r="R50" i="44"/>
  <c r="F50" i="44"/>
  <c r="I49" i="44"/>
  <c r="I63" i="44" s="1"/>
  <c r="L48" i="44"/>
  <c r="G55" i="43"/>
  <c r="J54" i="43"/>
  <c r="M53" i="43"/>
  <c r="P52" i="43"/>
  <c r="D52" i="43"/>
  <c r="G51" i="43"/>
  <c r="J50" i="43"/>
  <c r="M49" i="43"/>
  <c r="P48" i="43"/>
  <c r="Q54" i="44"/>
  <c r="K52" i="44"/>
  <c r="K66" i="44" s="1"/>
  <c r="E50" i="44"/>
  <c r="R55" i="43"/>
  <c r="I50" i="43"/>
  <c r="P54" i="44"/>
  <c r="P68" i="44" s="1"/>
  <c r="D50" i="44"/>
  <c r="H54" i="43"/>
  <c r="H50" i="43"/>
  <c r="F54" i="43"/>
  <c r="G52" i="44"/>
  <c r="G66" i="44" s="1"/>
  <c r="E54" i="43"/>
  <c r="H49" i="43"/>
  <c r="L55" i="44"/>
  <c r="L69" i="44" s="1"/>
  <c r="O54" i="44"/>
  <c r="R53" i="44"/>
  <c r="R67" i="44" s="1"/>
  <c r="F53" i="44"/>
  <c r="F67" i="44" s="1"/>
  <c r="I52" i="44"/>
  <c r="I66" i="44" s="1"/>
  <c r="L51" i="44"/>
  <c r="L65" i="44" s="1"/>
  <c r="O50" i="44"/>
  <c r="R49" i="44"/>
  <c r="R63" i="44" s="1"/>
  <c r="F49" i="44"/>
  <c r="F63" i="44" s="1"/>
  <c r="I48" i="44"/>
  <c r="P55" i="43"/>
  <c r="D55" i="43"/>
  <c r="G54" i="43"/>
  <c r="J53" i="43"/>
  <c r="M52" i="43"/>
  <c r="P51" i="43"/>
  <c r="D51" i="43"/>
  <c r="G50" i="43"/>
  <c r="J49" i="43"/>
  <c r="M48" i="43"/>
  <c r="K55" i="44"/>
  <c r="K69" i="44" s="1"/>
  <c r="N54" i="44"/>
  <c r="Q53" i="44"/>
  <c r="Q67" i="44" s="1"/>
  <c r="E53" i="44"/>
  <c r="E67" i="44" s="1"/>
  <c r="H52" i="44"/>
  <c r="H66" i="44" s="1"/>
  <c r="K51" i="44"/>
  <c r="K65" i="44" s="1"/>
  <c r="N50" i="44"/>
  <c r="Q49" i="44"/>
  <c r="Q63" i="44" s="1"/>
  <c r="O55" i="43"/>
  <c r="I49" i="43"/>
  <c r="J55" i="44"/>
  <c r="Q54" i="43"/>
  <c r="E48" i="38"/>
  <c r="E50" i="38"/>
  <c r="J48" i="36"/>
  <c r="G49" i="36"/>
  <c r="D50" i="36"/>
  <c r="D74" i="36" s="1"/>
  <c r="P50" i="36"/>
  <c r="M51" i="36"/>
  <c r="M75" i="36" s="1"/>
  <c r="J52" i="36"/>
  <c r="G53" i="36"/>
  <c r="G77" i="36" s="1"/>
  <c r="D54" i="36"/>
  <c r="D78" i="36" s="1"/>
  <c r="P54" i="36"/>
  <c r="P78" i="36" s="1"/>
  <c r="K48" i="36"/>
  <c r="H49" i="36"/>
  <c r="H73" i="36" s="1"/>
  <c r="E50" i="36"/>
  <c r="E74" i="36" s="1"/>
  <c r="Q50" i="36"/>
  <c r="Q74" i="36" s="1"/>
  <c r="N51" i="36"/>
  <c r="K52" i="36"/>
  <c r="K76" i="36" s="1"/>
  <c r="H53" i="36"/>
  <c r="E54" i="36"/>
  <c r="Q54" i="36"/>
  <c r="Q78" i="36" s="1"/>
  <c r="N55" i="36"/>
  <c r="N79" i="36" s="1"/>
  <c r="G48" i="38"/>
  <c r="D49" i="38"/>
  <c r="P49" i="38"/>
  <c r="N50" i="38"/>
  <c r="K51" i="38"/>
  <c r="H52" i="38"/>
  <c r="E53" i="38"/>
  <c r="Q53" i="38"/>
  <c r="N54" i="38"/>
  <c r="K55" i="38"/>
  <c r="J48" i="41"/>
  <c r="G49" i="41"/>
  <c r="D50" i="41"/>
  <c r="P50" i="41"/>
  <c r="M51" i="41"/>
  <c r="J52" i="41"/>
  <c r="G53" i="41"/>
  <c r="D54" i="41"/>
  <c r="P54" i="41"/>
  <c r="P68" i="41" s="1"/>
  <c r="M55" i="41"/>
  <c r="R50" i="36"/>
  <c r="R74" i="36" s="1"/>
  <c r="E49" i="38"/>
  <c r="L51" i="38"/>
  <c r="O54" i="38"/>
  <c r="N51" i="41"/>
  <c r="N65" i="41" s="1"/>
  <c r="J49" i="36"/>
  <c r="J73" i="36" s="1"/>
  <c r="G50" i="36"/>
  <c r="D51" i="36"/>
  <c r="D75" i="36" s="1"/>
  <c r="P51" i="36"/>
  <c r="M52" i="36"/>
  <c r="M76" i="36" s="1"/>
  <c r="J53" i="36"/>
  <c r="G54" i="36"/>
  <c r="G78" i="36" s="1"/>
  <c r="D55" i="36"/>
  <c r="D79" i="36" s="1"/>
  <c r="P55" i="36"/>
  <c r="P79" i="36" s="1"/>
  <c r="I48" i="38"/>
  <c r="F49" i="38"/>
  <c r="R49" i="38"/>
  <c r="P50" i="38"/>
  <c r="M51" i="38"/>
  <c r="J52" i="38"/>
  <c r="G53" i="38"/>
  <c r="D54" i="38"/>
  <c r="N68" i="38" s="1"/>
  <c r="P54" i="38"/>
  <c r="M55" i="38"/>
  <c r="L48" i="41"/>
  <c r="I49" i="41"/>
  <c r="F50" i="41"/>
  <c r="R50" i="41"/>
  <c r="R64" i="41" s="1"/>
  <c r="O51" i="41"/>
  <c r="O65" i="41" s="1"/>
  <c r="L52" i="41"/>
  <c r="I53" i="41"/>
  <c r="F54" i="41"/>
  <c r="F68" i="41" s="1"/>
  <c r="R54" i="41"/>
  <c r="R68" i="41" s="1"/>
  <c r="O55" i="41"/>
  <c r="N48" i="36"/>
  <c r="K49" i="36"/>
  <c r="K73" i="36" s="1"/>
  <c r="H50" i="36"/>
  <c r="E51" i="36"/>
  <c r="E75" i="36" s="1"/>
  <c r="E89" i="36" s="1"/>
  <c r="Q51" i="36"/>
  <c r="N52" i="36"/>
  <c r="N76" i="36" s="1"/>
  <c r="K53" i="36"/>
  <c r="K77" i="36" s="1"/>
  <c r="H54" i="36"/>
  <c r="H78" i="36" s="1"/>
  <c r="E55" i="36"/>
  <c r="E79" i="36" s="1"/>
  <c r="Q55" i="36"/>
  <c r="Q79" i="36" s="1"/>
  <c r="J48" i="38"/>
  <c r="G49" i="38"/>
  <c r="D50" i="38"/>
  <c r="Q50" i="38"/>
  <c r="N51" i="38"/>
  <c r="K52" i="38"/>
  <c r="H53" i="38"/>
  <c r="E54" i="38"/>
  <c r="Q54" i="38"/>
  <c r="N55" i="38"/>
  <c r="M48" i="41"/>
  <c r="J49" i="41"/>
  <c r="G50" i="41"/>
  <c r="D51" i="41"/>
  <c r="P51" i="41"/>
  <c r="M52" i="41"/>
  <c r="J53" i="41"/>
  <c r="G54" i="41"/>
  <c r="G68" i="41" s="1"/>
  <c r="D55" i="41"/>
  <c r="P55" i="41"/>
  <c r="P69" i="41" s="1"/>
  <c r="F50" i="36"/>
  <c r="F74" i="36" s="1"/>
  <c r="O55" i="36"/>
  <c r="O79" i="36" s="1"/>
  <c r="Q49" i="38"/>
  <c r="I52" i="38"/>
  <c r="R53" i="38"/>
  <c r="O48" i="36"/>
  <c r="O72" i="36" s="1"/>
  <c r="L49" i="36"/>
  <c r="I50" i="36"/>
  <c r="I74" i="36" s="1"/>
  <c r="F51" i="36"/>
  <c r="F75" i="36" s="1"/>
  <c r="R51" i="36"/>
  <c r="R75" i="36" s="1"/>
  <c r="O52" i="36"/>
  <c r="O76" i="36" s="1"/>
  <c r="L53" i="36"/>
  <c r="L77" i="36" s="1"/>
  <c r="I54" i="36"/>
  <c r="I78" i="36" s="1"/>
  <c r="F55" i="36"/>
  <c r="F79" i="36" s="1"/>
  <c r="R55" i="36"/>
  <c r="K48" i="38"/>
  <c r="H49" i="38"/>
  <c r="F50" i="38"/>
  <c r="R50" i="38"/>
  <c r="R64" i="38" s="1"/>
  <c r="O51" i="38"/>
  <c r="L52" i="38"/>
  <c r="I53" i="38"/>
  <c r="F54" i="38"/>
  <c r="R54" i="38"/>
  <c r="O55" i="38"/>
  <c r="N48" i="41"/>
  <c r="K49" i="41"/>
  <c r="H50" i="41"/>
  <c r="E51" i="41"/>
  <c r="E65" i="41" s="1"/>
  <c r="Q51" i="41"/>
  <c r="Q65" i="41" s="1"/>
  <c r="N52" i="41"/>
  <c r="K53" i="41"/>
  <c r="H54" i="41"/>
  <c r="H68" i="41" s="1"/>
  <c r="E55" i="41"/>
  <c r="Q55" i="41"/>
  <c r="Q69" i="41" s="1"/>
  <c r="O51" i="36"/>
  <c r="O75" i="36" s="1"/>
  <c r="H49" i="41"/>
  <c r="Q50" i="41"/>
  <c r="E54" i="41"/>
  <c r="E68" i="41" s="1"/>
  <c r="P48" i="36"/>
  <c r="M49" i="36"/>
  <c r="J50" i="36"/>
  <c r="J74" i="36" s="1"/>
  <c r="G51" i="36"/>
  <c r="D52" i="36"/>
  <c r="P52" i="36"/>
  <c r="M53" i="36"/>
  <c r="J54" i="36"/>
  <c r="J78" i="36" s="1"/>
  <c r="G55" i="36"/>
  <c r="G79" i="36" s="1"/>
  <c r="L48" i="38"/>
  <c r="I49" i="38"/>
  <c r="G50" i="38"/>
  <c r="D51" i="38"/>
  <c r="P51" i="38"/>
  <c r="M52" i="38"/>
  <c r="J53" i="38"/>
  <c r="G54" i="38"/>
  <c r="D55" i="38"/>
  <c r="K69" i="38" s="1"/>
  <c r="P55" i="38"/>
  <c r="O48" i="41"/>
  <c r="O62" i="41" s="1"/>
  <c r="L49" i="41"/>
  <c r="I50" i="41"/>
  <c r="I64" i="41" s="1"/>
  <c r="F51" i="41"/>
  <c r="F65" i="41" s="1"/>
  <c r="R51" i="41"/>
  <c r="R65" i="41" s="1"/>
  <c r="O52" i="41"/>
  <c r="L53" i="41"/>
  <c r="I54" i="41"/>
  <c r="I68" i="41" s="1"/>
  <c r="F55" i="41"/>
  <c r="R55" i="41"/>
  <c r="I53" i="36"/>
  <c r="E48" i="36"/>
  <c r="E72" i="36" s="1"/>
  <c r="Q48" i="36"/>
  <c r="Q72" i="36" s="1"/>
  <c r="N49" i="36"/>
  <c r="N73" i="36" s="1"/>
  <c r="K50" i="36"/>
  <c r="K74" i="36" s="1"/>
  <c r="H51" i="36"/>
  <c r="H75" i="36" s="1"/>
  <c r="E52" i="36"/>
  <c r="E76" i="36" s="1"/>
  <c r="Q52" i="36"/>
  <c r="Q76" i="36" s="1"/>
  <c r="N53" i="36"/>
  <c r="N77" i="36" s="1"/>
  <c r="K54" i="36"/>
  <c r="K78" i="36" s="1"/>
  <c r="H55" i="36"/>
  <c r="H79" i="36" s="1"/>
  <c r="M48" i="38"/>
  <c r="J49" i="38"/>
  <c r="H50" i="38"/>
  <c r="E51" i="38"/>
  <c r="Q51" i="38"/>
  <c r="N52" i="38"/>
  <c r="K53" i="38"/>
  <c r="H54" i="38"/>
  <c r="E55" i="38"/>
  <c r="E69" i="38" s="1"/>
  <c r="Q55" i="38"/>
  <c r="D48" i="41"/>
  <c r="P48" i="41"/>
  <c r="M49" i="41"/>
  <c r="J50" i="41"/>
  <c r="J64" i="41" s="1"/>
  <c r="G51" i="41"/>
  <c r="G65" i="41" s="1"/>
  <c r="D52" i="41"/>
  <c r="P52" i="41"/>
  <c r="P66" i="41" s="1"/>
  <c r="M53" i="41"/>
  <c r="M67" i="41" s="1"/>
  <c r="J54" i="41"/>
  <c r="J68" i="41" s="1"/>
  <c r="G55" i="41"/>
  <c r="G69" i="41" s="1"/>
  <c r="L52" i="36"/>
  <c r="L76" i="36" s="1"/>
  <c r="F48" i="36"/>
  <c r="R48" i="36"/>
  <c r="O49" i="36"/>
  <c r="L50" i="36"/>
  <c r="L74" i="36" s="1"/>
  <c r="I51" i="36"/>
  <c r="I75" i="36" s="1"/>
  <c r="F52" i="36"/>
  <c r="F76" i="36" s="1"/>
  <c r="R52" i="36"/>
  <c r="R76" i="36" s="1"/>
  <c r="O53" i="36"/>
  <c r="O77" i="36" s="1"/>
  <c r="L54" i="36"/>
  <c r="L78" i="36" s="1"/>
  <c r="I55" i="36"/>
  <c r="I79" i="36" s="1"/>
  <c r="N48" i="38"/>
  <c r="K49" i="38"/>
  <c r="I50" i="38"/>
  <c r="F51" i="38"/>
  <c r="R51" i="38"/>
  <c r="O52" i="38"/>
  <c r="L53" i="38"/>
  <c r="I54" i="38"/>
  <c r="F55" i="38"/>
  <c r="F69" i="38" s="1"/>
  <c r="R55" i="38"/>
  <c r="R83" i="38" s="1"/>
  <c r="E48" i="41"/>
  <c r="E62" i="41" s="1"/>
  <c r="Q48" i="41"/>
  <c r="Q62" i="41" s="1"/>
  <c r="N49" i="41"/>
  <c r="K50" i="41"/>
  <c r="K64" i="41" s="1"/>
  <c r="H51" i="41"/>
  <c r="H65" i="41" s="1"/>
  <c r="E52" i="41"/>
  <c r="Q52" i="41"/>
  <c r="N53" i="41"/>
  <c r="K54" i="41"/>
  <c r="K68" i="41" s="1"/>
  <c r="H55" i="41"/>
  <c r="H69" i="41" s="1"/>
  <c r="F54" i="36"/>
  <c r="F78" i="36" s="1"/>
  <c r="H48" i="38"/>
  <c r="E50" i="41"/>
  <c r="E64" i="41" s="1"/>
  <c r="H53" i="41"/>
  <c r="Q54" i="41"/>
  <c r="Q68" i="41" s="1"/>
  <c r="M48" i="36"/>
  <c r="M72" i="36" s="1"/>
  <c r="G48" i="36"/>
  <c r="D49" i="36"/>
  <c r="D73" i="36" s="1"/>
  <c r="P49" i="36"/>
  <c r="P73" i="36" s="1"/>
  <c r="M50" i="36"/>
  <c r="M74" i="36" s="1"/>
  <c r="J51" i="36"/>
  <c r="J75" i="36" s="1"/>
  <c r="G52" i="36"/>
  <c r="G76" i="36" s="1"/>
  <c r="D53" i="36"/>
  <c r="P53" i="36"/>
  <c r="P77" i="36" s="1"/>
  <c r="M54" i="36"/>
  <c r="M78" i="36" s="1"/>
  <c r="J55" i="36"/>
  <c r="J79" i="36" s="1"/>
  <c r="O48" i="38"/>
  <c r="L49" i="38"/>
  <c r="J50" i="38"/>
  <c r="G51" i="38"/>
  <c r="D52" i="38"/>
  <c r="K66" i="38" s="1"/>
  <c r="P52" i="38"/>
  <c r="M53" i="38"/>
  <c r="J54" i="38"/>
  <c r="G55" i="38"/>
  <c r="F48" i="41"/>
  <c r="F62" i="41" s="1"/>
  <c r="R48" i="41"/>
  <c r="R62" i="41" s="1"/>
  <c r="O49" i="41"/>
  <c r="L50" i="41"/>
  <c r="L64" i="41" s="1"/>
  <c r="I51" i="41"/>
  <c r="I65" i="41" s="1"/>
  <c r="F52" i="41"/>
  <c r="R52" i="41"/>
  <c r="O53" i="41"/>
  <c r="L54" i="41"/>
  <c r="L68" i="41" s="1"/>
  <c r="I55" i="41"/>
  <c r="I69" i="41" s="1"/>
  <c r="R54" i="36"/>
  <c r="R78" i="36" s="1"/>
  <c r="O50" i="38"/>
  <c r="F53" i="38"/>
  <c r="L55" i="38"/>
  <c r="K48" i="41"/>
  <c r="K62" i="41" s="1"/>
  <c r="K52" i="41"/>
  <c r="K66" i="41" s="1"/>
  <c r="N55" i="41"/>
  <c r="N69" i="41" s="1"/>
  <c r="D48" i="36"/>
  <c r="H48" i="36"/>
  <c r="H72" i="36" s="1"/>
  <c r="E49" i="36"/>
  <c r="E73" i="36" s="1"/>
  <c r="Q49" i="36"/>
  <c r="Q73" i="36" s="1"/>
  <c r="N50" i="36"/>
  <c r="N74" i="36" s="1"/>
  <c r="K51" i="36"/>
  <c r="K75" i="36" s="1"/>
  <c r="H52" i="36"/>
  <c r="H76" i="36" s="1"/>
  <c r="E53" i="36"/>
  <c r="E77" i="36" s="1"/>
  <c r="Q53" i="36"/>
  <c r="Q77" i="36" s="1"/>
  <c r="N54" i="36"/>
  <c r="N78" i="36" s="1"/>
  <c r="K55" i="36"/>
  <c r="K79" i="36" s="1"/>
  <c r="P48" i="38"/>
  <c r="M49" i="38"/>
  <c r="K50" i="38"/>
  <c r="H51" i="38"/>
  <c r="E52" i="38"/>
  <c r="Q52" i="38"/>
  <c r="N53" i="38"/>
  <c r="K54" i="38"/>
  <c r="H55" i="38"/>
  <c r="G48" i="41"/>
  <c r="G62" i="41" s="1"/>
  <c r="D49" i="41"/>
  <c r="P49" i="41"/>
  <c r="P63" i="41" s="1"/>
  <c r="M50" i="41"/>
  <c r="M64" i="41" s="1"/>
  <c r="J51" i="41"/>
  <c r="J65" i="41" s="1"/>
  <c r="G52" i="41"/>
  <c r="D53" i="41"/>
  <c r="P53" i="41"/>
  <c r="P67" i="41" s="1"/>
  <c r="M54" i="41"/>
  <c r="M68" i="41" s="1"/>
  <c r="J55" i="41"/>
  <c r="J69" i="41" s="1"/>
  <c r="I49" i="36"/>
  <c r="I73" i="36" s="1"/>
  <c r="I48" i="36"/>
  <c r="I72" i="36" s="1"/>
  <c r="F49" i="36"/>
  <c r="F73" i="36" s="1"/>
  <c r="R49" i="36"/>
  <c r="R73" i="36" s="1"/>
  <c r="R87" i="36" s="1"/>
  <c r="O50" i="36"/>
  <c r="L51" i="36"/>
  <c r="I52" i="36"/>
  <c r="F53" i="36"/>
  <c r="F77" i="36" s="1"/>
  <c r="R53" i="36"/>
  <c r="R77" i="36" s="1"/>
  <c r="O54" i="36"/>
  <c r="O78" i="36" s="1"/>
  <c r="L55" i="36"/>
  <c r="L79" i="36" s="1"/>
  <c r="D48" i="38"/>
  <c r="Q48" i="38"/>
  <c r="Q47" i="38" s="1"/>
  <c r="N49" i="38"/>
  <c r="L50" i="38"/>
  <c r="I51" i="38"/>
  <c r="F52" i="38"/>
  <c r="R52" i="38"/>
  <c r="O53" i="38"/>
  <c r="L54" i="38"/>
  <c r="I55" i="38"/>
  <c r="H48" i="41"/>
  <c r="H62" i="41" s="1"/>
  <c r="E49" i="41"/>
  <c r="E63" i="41" s="1"/>
  <c r="Q49" i="41"/>
  <c r="N50" i="41"/>
  <c r="N64" i="41" s="1"/>
  <c r="K51" i="41"/>
  <c r="K65" i="41" s="1"/>
  <c r="H52" i="41"/>
  <c r="H66" i="41" s="1"/>
  <c r="E53" i="41"/>
  <c r="E67" i="41" s="1"/>
  <c r="Q53" i="41"/>
  <c r="Q67" i="41" s="1"/>
  <c r="N54" i="41"/>
  <c r="N68" i="41" s="1"/>
  <c r="K55" i="41"/>
  <c r="K69" i="41" s="1"/>
  <c r="F48" i="38"/>
  <c r="F47" i="38" s="1"/>
  <c r="R48" i="38"/>
  <c r="R47" i="38" s="1"/>
  <c r="O49" i="38"/>
  <c r="M50" i="38"/>
  <c r="J51" i="38"/>
  <c r="G52" i="38"/>
  <c r="D53" i="38"/>
  <c r="P53" i="38"/>
  <c r="M54" i="38"/>
  <c r="J55" i="38"/>
  <c r="I48" i="41"/>
  <c r="I62" i="41" s="1"/>
  <c r="F49" i="41"/>
  <c r="R49" i="41"/>
  <c r="O50" i="41"/>
  <c r="O64" i="41" s="1"/>
  <c r="L51" i="41"/>
  <c r="L65" i="41" s="1"/>
  <c r="I52" i="41"/>
  <c r="I66" i="41" s="1"/>
  <c r="F53" i="41"/>
  <c r="F67" i="41" s="1"/>
  <c r="R53" i="41"/>
  <c r="R67" i="41" s="1"/>
  <c r="O54" i="41"/>
  <c r="O68" i="41" s="1"/>
  <c r="L55" i="41"/>
  <c r="L69" i="41" s="1"/>
  <c r="O111" i="41"/>
  <c r="I116" i="41"/>
  <c r="O114" i="41"/>
  <c r="F112" i="41"/>
  <c r="N115" i="41"/>
  <c r="R115" i="41"/>
  <c r="O113" i="23"/>
  <c r="P112" i="23"/>
  <c r="Q99" i="41"/>
  <c r="Q98" i="41" s="1"/>
  <c r="P100" i="41"/>
  <c r="N113" i="23"/>
  <c r="R100" i="41"/>
  <c r="Q100" i="41"/>
  <c r="L113" i="23"/>
  <c r="M112" i="23"/>
  <c r="H99" i="41"/>
  <c r="G100" i="41"/>
  <c r="K113" i="23"/>
  <c r="L112" i="23"/>
  <c r="I99" i="41"/>
  <c r="H100" i="41"/>
  <c r="G99" i="41"/>
  <c r="G98" i="41" s="1"/>
  <c r="J113" i="23"/>
  <c r="K112" i="23"/>
  <c r="J99" i="41"/>
  <c r="I100" i="41"/>
  <c r="F100" i="41"/>
  <c r="I113" i="23"/>
  <c r="J112" i="23"/>
  <c r="K99" i="41"/>
  <c r="J100" i="41"/>
  <c r="R99" i="41"/>
  <c r="H113" i="23"/>
  <c r="I112" i="23"/>
  <c r="L99" i="41"/>
  <c r="L98" i="41" s="1"/>
  <c r="K100" i="41"/>
  <c r="M113" i="23"/>
  <c r="S113" i="23"/>
  <c r="G113" i="23"/>
  <c r="H112" i="23"/>
  <c r="M99" i="41"/>
  <c r="L100" i="41"/>
  <c r="O112" i="23"/>
  <c r="R113" i="23"/>
  <c r="S112" i="23"/>
  <c r="G112" i="23"/>
  <c r="N99" i="41"/>
  <c r="N98" i="41" s="1"/>
  <c r="M100" i="41"/>
  <c r="N112" i="23"/>
  <c r="Q113" i="23"/>
  <c r="R112" i="23"/>
  <c r="O99" i="41"/>
  <c r="M100" i="44"/>
  <c r="N99" i="44"/>
  <c r="O100" i="44"/>
  <c r="L100" i="44"/>
  <c r="M99" i="44"/>
  <c r="Q99" i="44"/>
  <c r="Q98" i="44" s="1"/>
  <c r="K100" i="44"/>
  <c r="L99" i="44"/>
  <c r="L98" i="44" s="1"/>
  <c r="P99" i="44"/>
  <c r="J100" i="44"/>
  <c r="K99" i="44"/>
  <c r="K98" i="44" s="1"/>
  <c r="P100" i="44"/>
  <c r="I100" i="44"/>
  <c r="J99" i="44"/>
  <c r="J98" i="44" s="1"/>
  <c r="H100" i="44"/>
  <c r="I99" i="44"/>
  <c r="G100" i="44"/>
  <c r="H99" i="44"/>
  <c r="H98" i="44" s="1"/>
  <c r="R100" i="44"/>
  <c r="F100" i="44"/>
  <c r="G99" i="44"/>
  <c r="G98" i="44" s="1"/>
  <c r="Q100" i="44"/>
  <c r="R99" i="44"/>
  <c r="R98" i="44" s="1"/>
  <c r="F99" i="44"/>
  <c r="F98" i="44" s="1"/>
  <c r="N100" i="44"/>
  <c r="O99" i="44"/>
  <c r="O98" i="44" s="1"/>
  <c r="P113" i="23"/>
  <c r="Q112" i="23"/>
  <c r="P99" i="41"/>
  <c r="P98" i="41" s="1"/>
  <c r="O100" i="41"/>
  <c r="G104" i="23"/>
  <c r="R102" i="23"/>
  <c r="E89" i="44"/>
  <c r="P102" i="23"/>
  <c r="P100" i="23" s="1"/>
  <c r="P135" i="23" s="1"/>
  <c r="P134" i="23" s="1"/>
  <c r="P101" i="23"/>
  <c r="Q101" i="23"/>
  <c r="J104" i="23"/>
  <c r="E88" i="44"/>
  <c r="E87" i="44" s="1"/>
  <c r="O102" i="23"/>
  <c r="K89" i="41"/>
  <c r="D89" i="44"/>
  <c r="L102" i="23"/>
  <c r="L100" i="23" s="1"/>
  <c r="L137" i="23" s="1"/>
  <c r="L89" i="41"/>
  <c r="D91" i="44"/>
  <c r="H103" i="23"/>
  <c r="N91" i="41"/>
  <c r="S104" i="23"/>
  <c r="G88" i="41"/>
  <c r="G87" i="41" s="1"/>
  <c r="P104" i="23"/>
  <c r="L88" i="41"/>
  <c r="N104" i="23"/>
  <c r="M88" i="41"/>
  <c r="D88" i="44"/>
  <c r="D87" i="44" s="1"/>
  <c r="M104" i="23"/>
  <c r="Q103" i="23"/>
  <c r="M101" i="23"/>
  <c r="K90" i="41"/>
  <c r="O103" i="23"/>
  <c r="O100" i="23" s="1"/>
  <c r="O137" i="23" s="1"/>
  <c r="J101" i="23"/>
  <c r="I91" i="41"/>
  <c r="N103" i="23"/>
  <c r="J91" i="41"/>
  <c r="J90" i="41"/>
  <c r="K103" i="23"/>
  <c r="O104" i="23"/>
  <c r="P103" i="23"/>
  <c r="Q102" i="23"/>
  <c r="R101" i="23"/>
  <c r="K88" i="41"/>
  <c r="K87" i="41" s="1"/>
  <c r="J89" i="41"/>
  <c r="I90" i="41"/>
  <c r="H91" i="41"/>
  <c r="L104" i="23"/>
  <c r="N102" i="23"/>
  <c r="N88" i="41"/>
  <c r="M89" i="41"/>
  <c r="L90" i="41"/>
  <c r="K91" i="41"/>
  <c r="D90" i="44"/>
  <c r="M103" i="23"/>
  <c r="O101" i="23"/>
  <c r="E90" i="44"/>
  <c r="K104" i="23"/>
  <c r="K100" i="23" s="1"/>
  <c r="K138" i="23" s="1"/>
  <c r="L103" i="23"/>
  <c r="M102" i="23"/>
  <c r="N101" i="23"/>
  <c r="O88" i="41"/>
  <c r="N89" i="41"/>
  <c r="M90" i="41"/>
  <c r="L91" i="41"/>
  <c r="P88" i="41"/>
  <c r="P87" i="41" s="1"/>
  <c r="O89" i="41"/>
  <c r="N90" i="41"/>
  <c r="M91" i="41"/>
  <c r="E91" i="44"/>
  <c r="I104" i="23"/>
  <c r="J103" i="23"/>
  <c r="K102" i="23"/>
  <c r="L101" i="23"/>
  <c r="Q88" i="41"/>
  <c r="P89" i="41"/>
  <c r="O90" i="41"/>
  <c r="J91" i="44"/>
  <c r="K90" i="44"/>
  <c r="L89" i="44"/>
  <c r="M88" i="44"/>
  <c r="N91" i="44"/>
  <c r="M89" i="44"/>
  <c r="I91" i="44"/>
  <c r="J90" i="44"/>
  <c r="K89" i="44"/>
  <c r="L88" i="44"/>
  <c r="H91" i="44"/>
  <c r="I90" i="44"/>
  <c r="J89" i="44"/>
  <c r="K88" i="44"/>
  <c r="N88" i="44"/>
  <c r="G91" i="44"/>
  <c r="H90" i="44"/>
  <c r="I89" i="44"/>
  <c r="J88" i="44"/>
  <c r="R91" i="44"/>
  <c r="F91" i="44"/>
  <c r="G90" i="44"/>
  <c r="H89" i="44"/>
  <c r="I88" i="44"/>
  <c r="I87" i="44" s="1"/>
  <c r="Q91" i="44"/>
  <c r="R90" i="44"/>
  <c r="F90" i="44"/>
  <c r="G89" i="44"/>
  <c r="H88" i="44"/>
  <c r="Q88" i="44"/>
  <c r="P91" i="44"/>
  <c r="Q90" i="44"/>
  <c r="R89" i="44"/>
  <c r="F89" i="44"/>
  <c r="G88" i="44"/>
  <c r="G87" i="44" s="1"/>
  <c r="P89" i="44"/>
  <c r="O91" i="44"/>
  <c r="P90" i="44"/>
  <c r="Q89" i="44"/>
  <c r="R88" i="44"/>
  <c r="F88" i="44"/>
  <c r="F87" i="44" s="1"/>
  <c r="O90" i="44"/>
  <c r="M91" i="44"/>
  <c r="N90" i="44"/>
  <c r="O89" i="44"/>
  <c r="P88" i="44"/>
  <c r="K91" i="44"/>
  <c r="L91" i="44"/>
  <c r="M90" i="44"/>
  <c r="N89" i="44"/>
  <c r="O88" i="44"/>
  <c r="L90" i="44"/>
  <c r="H104" i="23"/>
  <c r="I103" i="23"/>
  <c r="J102" i="23"/>
  <c r="K101" i="23"/>
  <c r="F88" i="41"/>
  <c r="F87" i="41" s="1"/>
  <c r="R88" i="41"/>
  <c r="R87" i="41" s="1"/>
  <c r="Q89" i="41"/>
  <c r="P90" i="41"/>
  <c r="O91" i="41"/>
  <c r="F89" i="41"/>
  <c r="R89" i="41"/>
  <c r="Q90" i="41"/>
  <c r="P91" i="41"/>
  <c r="R104" i="23"/>
  <c r="S103" i="23"/>
  <c r="G103" i="23"/>
  <c r="H102" i="23"/>
  <c r="I101" i="23"/>
  <c r="H88" i="41"/>
  <c r="H87" i="41" s="1"/>
  <c r="G89" i="41"/>
  <c r="F90" i="41"/>
  <c r="R90" i="41"/>
  <c r="Q91" i="41"/>
  <c r="Q104" i="23"/>
  <c r="R103" i="23"/>
  <c r="S102" i="23"/>
  <c r="G102" i="23"/>
  <c r="H101" i="23"/>
  <c r="I88" i="41"/>
  <c r="I87" i="41" s="1"/>
  <c r="H89" i="41"/>
  <c r="G90" i="41"/>
  <c r="F91" i="41"/>
  <c r="R91" i="41"/>
  <c r="S101" i="23"/>
  <c r="G101" i="23"/>
  <c r="J88" i="41"/>
  <c r="J87" i="41" s="1"/>
  <c r="I89" i="41"/>
  <c r="H90" i="41"/>
  <c r="G91" i="41"/>
  <c r="N75" i="36"/>
  <c r="Q113" i="41"/>
  <c r="R113" i="41"/>
  <c r="M117" i="41"/>
  <c r="F115" i="41"/>
  <c r="G116" i="41"/>
  <c r="J76" i="36"/>
  <c r="F89" i="38"/>
  <c r="L72" i="36"/>
  <c r="M111" i="41"/>
  <c r="E104" i="23"/>
  <c r="E103" i="23"/>
  <c r="L110" i="41"/>
  <c r="G114" i="41"/>
  <c r="M110" i="41"/>
  <c r="H114" i="41"/>
  <c r="P117" i="41"/>
  <c r="D90" i="41"/>
  <c r="F113" i="23"/>
  <c r="F103" i="23"/>
  <c r="P110" i="41"/>
  <c r="L113" i="41"/>
  <c r="K114" i="41"/>
  <c r="G117" i="41"/>
  <c r="D91" i="41"/>
  <c r="F102" i="23"/>
  <c r="O73" i="36"/>
  <c r="P111" i="41"/>
  <c r="N112" i="41"/>
  <c r="L114" i="41"/>
  <c r="J115" i="41"/>
  <c r="E91" i="41"/>
  <c r="R89" i="38"/>
  <c r="R110" i="41"/>
  <c r="M114" i="41"/>
  <c r="N110" i="41"/>
  <c r="I114" i="41"/>
  <c r="E90" i="41"/>
  <c r="N114" i="41"/>
  <c r="D88" i="41"/>
  <c r="M115" i="41"/>
  <c r="L116" i="41"/>
  <c r="K117" i="41"/>
  <c r="E88" i="41"/>
  <c r="F101" i="23"/>
  <c r="F125" i="23" s="1"/>
  <c r="F104" i="23"/>
  <c r="G73" i="36"/>
  <c r="P74" i="36"/>
  <c r="D89" i="41"/>
  <c r="K110" i="41"/>
  <c r="J111" i="41"/>
  <c r="G113" i="41"/>
  <c r="E89" i="41"/>
  <c r="H162" i="41"/>
  <c r="Q163" i="41"/>
  <c r="H98" i="41"/>
  <c r="N162" i="41"/>
  <c r="K146" i="41"/>
  <c r="M146" i="41"/>
  <c r="G149" i="41"/>
  <c r="M150" i="41"/>
  <c r="O162" i="41"/>
  <c r="F98" i="41"/>
  <c r="R98" i="41"/>
  <c r="K163" i="41"/>
  <c r="L76" i="41"/>
  <c r="L143" i="41" s="1"/>
  <c r="L142" i="41" s="1"/>
  <c r="L179" i="41" s="1"/>
  <c r="M98" i="41"/>
  <c r="F164" i="41"/>
  <c r="H164" i="41"/>
  <c r="R146" i="41"/>
  <c r="O147" i="41"/>
  <c r="M87" i="41"/>
  <c r="I164" i="41"/>
  <c r="P138" i="41"/>
  <c r="J98" i="41"/>
  <c r="E162" i="41"/>
  <c r="N163" i="41"/>
  <c r="K164" i="41"/>
  <c r="L164" i="41"/>
  <c r="M164" i="41"/>
  <c r="O87" i="41"/>
  <c r="O98" i="41"/>
  <c r="N164" i="41"/>
  <c r="G76" i="41"/>
  <c r="Q146" i="41"/>
  <c r="Q150" i="41"/>
  <c r="N76" i="41"/>
  <c r="Q87" i="41"/>
  <c r="Q162" i="41"/>
  <c r="R162" i="41"/>
  <c r="M147" i="41"/>
  <c r="J149" i="41"/>
  <c r="K149" i="41"/>
  <c r="F147" i="41"/>
  <c r="R147" i="41"/>
  <c r="I150" i="41"/>
  <c r="J146" i="41"/>
  <c r="G162" i="41"/>
  <c r="P163" i="41"/>
  <c r="L162" i="41"/>
  <c r="J163" i="41"/>
  <c r="L87" i="41"/>
  <c r="I162" i="41"/>
  <c r="Q76" i="41"/>
  <c r="G150" i="41"/>
  <c r="H146" i="41"/>
  <c r="H150" i="41"/>
  <c r="L146" i="41"/>
  <c r="J162" i="41"/>
  <c r="G163" i="41"/>
  <c r="P164" i="41"/>
  <c r="G137" i="41"/>
  <c r="J76" i="41"/>
  <c r="J143" i="41" s="1"/>
  <c r="J142" i="41" s="1"/>
  <c r="J179" i="41" s="1"/>
  <c r="I163" i="41"/>
  <c r="K98" i="41"/>
  <c r="I98" i="41"/>
  <c r="M162" i="41"/>
  <c r="G75" i="36"/>
  <c r="D76" i="36"/>
  <c r="P76" i="36"/>
  <c r="J59" i="36"/>
  <c r="L94" i="36"/>
  <c r="N72" i="36"/>
  <c r="H74" i="36"/>
  <c r="Q75" i="36"/>
  <c r="Q89" i="36" s="1"/>
  <c r="O94" i="36"/>
  <c r="I96" i="36"/>
  <c r="L59" i="36"/>
  <c r="G94" i="36"/>
  <c r="P95" i="36"/>
  <c r="G72" i="36"/>
  <c r="D77" i="36"/>
  <c r="E95" i="36"/>
  <c r="I94" i="36"/>
  <c r="R95" i="36"/>
  <c r="O74" i="36"/>
  <c r="I76" i="36"/>
  <c r="N59" i="36"/>
  <c r="Q96" i="36"/>
  <c r="M79" i="36"/>
  <c r="N94" i="36"/>
  <c r="K95" i="36"/>
  <c r="H96" i="36"/>
  <c r="P59" i="36"/>
  <c r="R94" i="36"/>
  <c r="O95" i="36"/>
  <c r="L96" i="36"/>
  <c r="G59" i="36"/>
  <c r="M96" i="36"/>
  <c r="H94" i="36"/>
  <c r="Q95" i="36"/>
  <c r="N96" i="36"/>
  <c r="O96" i="36"/>
  <c r="P96" i="36"/>
  <c r="E96" i="36"/>
  <c r="K59" i="36"/>
  <c r="H95" i="36"/>
  <c r="L73" i="36"/>
  <c r="R79" i="36"/>
  <c r="F96" i="36"/>
  <c r="R96" i="36"/>
  <c r="G96" i="36"/>
  <c r="O111" i="23"/>
  <c r="O147" i="23" s="1"/>
  <c r="L111" i="23"/>
  <c r="J100" i="23"/>
  <c r="L163" i="41"/>
  <c r="J164" i="41"/>
  <c r="I76" i="41"/>
  <c r="F76" i="41"/>
  <c r="R76" i="41"/>
  <c r="I146" i="41"/>
  <c r="N87" i="41"/>
  <c r="M145" i="41"/>
  <c r="J150" i="41"/>
  <c r="P145" i="41"/>
  <c r="N146" i="41"/>
  <c r="N135" i="41"/>
  <c r="R145" i="41"/>
  <c r="Q145" i="41"/>
  <c r="I147" i="41"/>
  <c r="F133" i="41"/>
  <c r="L135" i="41"/>
  <c r="I136" i="41"/>
  <c r="O138" i="41"/>
  <c r="L139" i="41"/>
  <c r="K76" i="41"/>
  <c r="O150" i="41"/>
  <c r="O146" i="41"/>
  <c r="K150" i="41"/>
  <c r="M163" i="41"/>
  <c r="Q134" i="41"/>
  <c r="K136" i="41"/>
  <c r="H137" i="41"/>
  <c r="Q138" i="41"/>
  <c r="N139" i="41"/>
  <c r="M76" i="41"/>
  <c r="O145" i="41"/>
  <c r="P146" i="41"/>
  <c r="P149" i="41"/>
  <c r="L150" i="41"/>
  <c r="P162" i="41"/>
  <c r="O163" i="41"/>
  <c r="P135" i="41"/>
  <c r="M136" i="41"/>
  <c r="J137" i="41"/>
  <c r="G138" i="41"/>
  <c r="P139" i="41"/>
  <c r="O76" i="41"/>
  <c r="F146" i="41"/>
  <c r="N150" i="41"/>
  <c r="F162" i="41"/>
  <c r="D76" i="41"/>
  <c r="P76" i="41"/>
  <c r="E163" i="41"/>
  <c r="O164" i="41"/>
  <c r="F135" i="41"/>
  <c r="L137" i="41"/>
  <c r="I138" i="41"/>
  <c r="F139" i="41"/>
  <c r="R139" i="41"/>
  <c r="E76" i="41"/>
  <c r="P150" i="41"/>
  <c r="F163" i="41"/>
  <c r="R163" i="41"/>
  <c r="M137" i="41"/>
  <c r="G139" i="41"/>
  <c r="H145" i="41"/>
  <c r="E164" i="41"/>
  <c r="Q164" i="41"/>
  <c r="K134" i="41"/>
  <c r="H135" i="41"/>
  <c r="K138" i="41"/>
  <c r="F150" i="41"/>
  <c r="R150" i="41"/>
  <c r="H163" i="41"/>
  <c r="R164" i="41"/>
  <c r="O137" i="41"/>
  <c r="H76" i="41"/>
  <c r="K162" i="41"/>
  <c r="G164" i="41"/>
  <c r="G136" i="41"/>
  <c r="Q137" i="41"/>
  <c r="K139" i="41"/>
  <c r="M89" i="38"/>
  <c r="J89" i="38"/>
  <c r="G89" i="38"/>
  <c r="K76" i="38"/>
  <c r="J83" i="38"/>
  <c r="L79" i="38"/>
  <c r="N89" i="38"/>
  <c r="O89" i="38"/>
  <c r="D89" i="38"/>
  <c r="P89" i="38"/>
  <c r="J69" i="38"/>
  <c r="N76" i="38"/>
  <c r="E83" i="38"/>
  <c r="J47" i="38"/>
  <c r="F83" i="38"/>
  <c r="H89" i="38"/>
  <c r="I89" i="38"/>
  <c r="K89" i="38"/>
  <c r="K72" i="36"/>
  <c r="I59" i="36"/>
  <c r="G74" i="36"/>
  <c r="M59" i="36"/>
  <c r="P75" i="36"/>
  <c r="H77" i="36"/>
  <c r="O59" i="36"/>
  <c r="M73" i="36"/>
  <c r="I77" i="36"/>
  <c r="E78" i="36"/>
  <c r="J77" i="36"/>
  <c r="D59" i="36"/>
  <c r="H59" i="36"/>
  <c r="E59" i="36"/>
  <c r="Q59" i="36"/>
  <c r="E94" i="36"/>
  <c r="Q94" i="36"/>
  <c r="K96" i="36"/>
  <c r="F59" i="36"/>
  <c r="R59" i="36"/>
  <c r="J94" i="36"/>
  <c r="K94" i="36"/>
  <c r="F94" i="36"/>
  <c r="P94" i="36"/>
  <c r="N100" i="23"/>
  <c r="N136" i="23" s="1"/>
  <c r="F96" i="23"/>
  <c r="H95" i="23"/>
  <c r="G91" i="23"/>
  <c r="M96" i="23"/>
  <c r="M130" i="23" s="1"/>
  <c r="P95" i="23"/>
  <c r="P129" i="23" s="1"/>
  <c r="S94" i="23"/>
  <c r="K94" i="23"/>
  <c r="K128" i="23" s="1"/>
  <c r="N93" i="23"/>
  <c r="N127" i="23" s="1"/>
  <c r="S91" i="23"/>
  <c r="M90" i="23"/>
  <c r="F95" i="23"/>
  <c r="G95" i="23"/>
  <c r="O97" i="23"/>
  <c r="O131" i="23" s="1"/>
  <c r="L96" i="23"/>
  <c r="L130" i="23" s="1"/>
  <c r="O95" i="23"/>
  <c r="O129" i="23" s="1"/>
  <c r="R94" i="23"/>
  <c r="J94" i="23"/>
  <c r="M93" i="23"/>
  <c r="M127" i="23" s="1"/>
  <c r="R91" i="23"/>
  <c r="L90" i="23"/>
  <c r="L124" i="23" s="1"/>
  <c r="N90" i="23"/>
  <c r="N124" i="23" s="1"/>
  <c r="F94" i="23"/>
  <c r="H94" i="23"/>
  <c r="S96" i="23"/>
  <c r="S130" i="23" s="1"/>
  <c r="K96" i="23"/>
  <c r="K130" i="23" s="1"/>
  <c r="N95" i="23"/>
  <c r="N129" i="23" s="1"/>
  <c r="Q94" i="23"/>
  <c r="I94" i="23"/>
  <c r="I128" i="23" s="1"/>
  <c r="L93" i="23"/>
  <c r="L127" i="23" s="1"/>
  <c r="Q91" i="23"/>
  <c r="Q125" i="23" s="1"/>
  <c r="K90" i="23"/>
  <c r="K124" i="23" s="1"/>
  <c r="P97" i="23"/>
  <c r="P131" i="23" s="1"/>
  <c r="E96" i="23"/>
  <c r="F93" i="23"/>
  <c r="G94" i="23"/>
  <c r="R96" i="23"/>
  <c r="J96" i="23"/>
  <c r="J130" i="23" s="1"/>
  <c r="M95" i="23"/>
  <c r="P94" i="23"/>
  <c r="S93" i="23"/>
  <c r="K93" i="23"/>
  <c r="K127" i="23" s="1"/>
  <c r="P91" i="23"/>
  <c r="P125" i="23" s="1"/>
  <c r="M92" i="23"/>
  <c r="M126" i="23" s="1"/>
  <c r="E95" i="23"/>
  <c r="H93" i="23"/>
  <c r="Q96" i="23"/>
  <c r="I96" i="23"/>
  <c r="I130" i="23" s="1"/>
  <c r="L95" i="23"/>
  <c r="L129" i="23" s="1"/>
  <c r="O94" i="23"/>
  <c r="O128" i="23" s="1"/>
  <c r="R93" i="23"/>
  <c r="J93" i="23"/>
  <c r="J127" i="23" s="1"/>
  <c r="O91" i="23"/>
  <c r="O125" i="23" s="1"/>
  <c r="J91" i="23"/>
  <c r="J125" i="23" s="1"/>
  <c r="E94" i="23"/>
  <c r="G93" i="23"/>
  <c r="P96" i="23"/>
  <c r="P130" i="23" s="1"/>
  <c r="S95" i="23"/>
  <c r="K95" i="23"/>
  <c r="K129" i="23" s="1"/>
  <c r="N94" i="23"/>
  <c r="N128" i="23" s="1"/>
  <c r="Q93" i="23"/>
  <c r="I93" i="23"/>
  <c r="I127" i="23" s="1"/>
  <c r="L91" i="23"/>
  <c r="L125" i="23" s="1"/>
  <c r="E93" i="23"/>
  <c r="E127" i="23" s="1"/>
  <c r="H96" i="23"/>
  <c r="H92" i="23"/>
  <c r="O96" i="23"/>
  <c r="O130" i="23" s="1"/>
  <c r="R95" i="23"/>
  <c r="J95" i="23"/>
  <c r="M94" i="23"/>
  <c r="P93" i="23"/>
  <c r="P127" i="23" s="1"/>
  <c r="N92" i="23"/>
  <c r="N126" i="23" s="1"/>
  <c r="I91" i="23"/>
  <c r="E91" i="23"/>
  <c r="G96" i="23"/>
  <c r="H91" i="23"/>
  <c r="N96" i="23"/>
  <c r="N130" i="23" s="1"/>
  <c r="Q95" i="23"/>
  <c r="Q129" i="23" s="1"/>
  <c r="I95" i="23"/>
  <c r="I129" i="23" s="1"/>
  <c r="L94" i="23"/>
  <c r="L128" i="23" s="1"/>
  <c r="O93" i="23"/>
  <c r="O127" i="23" s="1"/>
  <c r="L92" i="23"/>
  <c r="L126" i="23" s="1"/>
  <c r="S90" i="23"/>
  <c r="G92" i="23"/>
  <c r="S92" i="23"/>
  <c r="K92" i="23"/>
  <c r="K126" i="23" s="1"/>
  <c r="N91" i="23"/>
  <c r="N125" i="23" s="1"/>
  <c r="R92" i="23"/>
  <c r="J92" i="23"/>
  <c r="J126" i="23" s="1"/>
  <c r="M91" i="23"/>
  <c r="Q92" i="23"/>
  <c r="I92" i="23"/>
  <c r="I126" i="23" s="1"/>
  <c r="P92" i="23"/>
  <c r="P126" i="23" s="1"/>
  <c r="K91" i="23"/>
  <c r="K125" i="23" s="1"/>
  <c r="F92" i="23"/>
  <c r="O92" i="23"/>
  <c r="O126" i="23" s="1"/>
  <c r="E92" i="23"/>
  <c r="R90" i="23"/>
  <c r="J90" i="23"/>
  <c r="J124" i="23" s="1"/>
  <c r="Q90" i="23"/>
  <c r="Q124" i="23" s="1"/>
  <c r="I90" i="23"/>
  <c r="H90" i="23"/>
  <c r="P90" i="23"/>
  <c r="P124" i="23" s="1"/>
  <c r="G90" i="23"/>
  <c r="O90" i="23"/>
  <c r="O124" i="23" s="1"/>
  <c r="N97" i="23"/>
  <c r="N131" i="23" s="1"/>
  <c r="M97" i="23"/>
  <c r="M131" i="23" s="1"/>
  <c r="L97" i="23"/>
  <c r="L131" i="23" s="1"/>
  <c r="F97" i="23"/>
  <c r="H97" i="23"/>
  <c r="S97" i="23"/>
  <c r="S131" i="23" s="1"/>
  <c r="K97" i="23"/>
  <c r="K131" i="23" s="1"/>
  <c r="E97" i="23"/>
  <c r="G97" i="23"/>
  <c r="G131" i="23" s="1"/>
  <c r="R97" i="23"/>
  <c r="J97" i="23"/>
  <c r="J131" i="23" s="1"/>
  <c r="Q97" i="23"/>
  <c r="I97" i="23"/>
  <c r="I131" i="23" s="1"/>
  <c r="P128" i="23" l="1"/>
  <c r="Q111" i="23"/>
  <c r="Q146" i="23" s="1"/>
  <c r="Q145" i="23" s="1"/>
  <c r="R111" i="23"/>
  <c r="R146" i="23" s="1"/>
  <c r="R145" i="23" s="1"/>
  <c r="Q126" i="23"/>
  <c r="M100" i="23"/>
  <c r="M137" i="23" s="1"/>
  <c r="Q128" i="23"/>
  <c r="G130" i="23"/>
  <c r="Q127" i="23"/>
  <c r="G111" i="23"/>
  <c r="G147" i="23" s="1"/>
  <c r="Q100" i="23"/>
  <c r="Q136" i="23" s="1"/>
  <c r="N111" i="23"/>
  <c r="N147" i="23" s="1"/>
  <c r="E69" i="41"/>
  <c r="G66" i="41"/>
  <c r="R66" i="41"/>
  <c r="H64" i="41"/>
  <c r="M98" i="44"/>
  <c r="I98" i="44"/>
  <c r="N98" i="44"/>
  <c r="P98" i="44"/>
  <c r="K87" i="44"/>
  <c r="P87" i="44"/>
  <c r="L87" i="44"/>
  <c r="J87" i="44"/>
  <c r="Q87" i="44"/>
  <c r="H87" i="44"/>
  <c r="R87" i="44"/>
  <c r="M87" i="44"/>
  <c r="O87" i="44"/>
  <c r="N87" i="44"/>
  <c r="H63" i="41"/>
  <c r="L63" i="41"/>
  <c r="G63" i="41"/>
  <c r="F64" i="41"/>
  <c r="F156" i="41" s="1"/>
  <c r="J62" i="41"/>
  <c r="J61" i="41" s="1"/>
  <c r="Q63" i="41"/>
  <c r="Q61" i="41" s="1"/>
  <c r="I63" i="41"/>
  <c r="J67" i="41"/>
  <c r="L62" i="41"/>
  <c r="N67" i="41"/>
  <c r="M63" i="41"/>
  <c r="R69" i="41"/>
  <c r="K67" i="41"/>
  <c r="M66" i="41"/>
  <c r="M69" i="41"/>
  <c r="O67" i="41"/>
  <c r="Q66" i="41"/>
  <c r="Q158" i="41" s="1"/>
  <c r="P62" i="41"/>
  <c r="F69" i="41"/>
  <c r="N66" i="41"/>
  <c r="P65" i="41"/>
  <c r="R63" i="41"/>
  <c r="E66" i="41"/>
  <c r="E61" i="41" s="1"/>
  <c r="O69" i="41"/>
  <c r="F63" i="41"/>
  <c r="F66" i="41"/>
  <c r="L67" i="41"/>
  <c r="G64" i="41"/>
  <c r="G156" i="41" s="1"/>
  <c r="G67" i="41"/>
  <c r="G159" i="41" s="1"/>
  <c r="O66" i="41"/>
  <c r="J63" i="41"/>
  <c r="J66" i="41"/>
  <c r="N63" i="41"/>
  <c r="K63" i="41"/>
  <c r="K155" i="41" s="1"/>
  <c r="M62" i="41"/>
  <c r="I67" i="41"/>
  <c r="I61" i="41" s="1"/>
  <c r="I175" i="41" s="1"/>
  <c r="M65" i="41"/>
  <c r="K61" i="41"/>
  <c r="O63" i="41"/>
  <c r="H67" i="41"/>
  <c r="H61" i="41" s="1"/>
  <c r="H175" i="41" s="1"/>
  <c r="Q64" i="41"/>
  <c r="Q156" i="41" s="1"/>
  <c r="N62" i="41"/>
  <c r="N61" i="41" s="1"/>
  <c r="N175" i="41" s="1"/>
  <c r="L66" i="41"/>
  <c r="P64" i="41"/>
  <c r="H47" i="41"/>
  <c r="H171" i="41" s="1"/>
  <c r="O143" i="41"/>
  <c r="O142" i="41" s="1"/>
  <c r="O179" i="41" s="1"/>
  <c r="L47" i="41"/>
  <c r="L171" i="41" s="1"/>
  <c r="M129" i="23"/>
  <c r="I111" i="23"/>
  <c r="I146" i="23" s="1"/>
  <c r="I145" i="23" s="1"/>
  <c r="R124" i="23"/>
  <c r="I100" i="23"/>
  <c r="I136" i="23" s="1"/>
  <c r="M124" i="23"/>
  <c r="M128" i="23"/>
  <c r="R125" i="23"/>
  <c r="H111" i="23"/>
  <c r="H147" i="23" s="1"/>
  <c r="R100" i="23"/>
  <c r="M125" i="23"/>
  <c r="G100" i="23"/>
  <c r="G138" i="23" s="1"/>
  <c r="H93" i="36"/>
  <c r="L47" i="36"/>
  <c r="E93" i="36"/>
  <c r="P47" i="38"/>
  <c r="N69" i="38"/>
  <c r="F77" i="38"/>
  <c r="J69" i="44"/>
  <c r="N66" i="44"/>
  <c r="F62" i="44"/>
  <c r="O69" i="44"/>
  <c r="R155" i="41"/>
  <c r="M47" i="41"/>
  <c r="K47" i="41"/>
  <c r="K171" i="41" s="1"/>
  <c r="Q47" i="41"/>
  <c r="Q171" i="41" s="1"/>
  <c r="R47" i="41"/>
  <c r="E47" i="41"/>
  <c r="E171" i="41" s="1"/>
  <c r="Q159" i="41"/>
  <c r="O47" i="41"/>
  <c r="O171" i="41" s="1"/>
  <c r="P47" i="41"/>
  <c r="P171" i="41" s="1"/>
  <c r="K78" i="38"/>
  <c r="J66" i="38"/>
  <c r="E80" i="38"/>
  <c r="M47" i="38"/>
  <c r="Q64" i="38"/>
  <c r="H66" i="38"/>
  <c r="G64" i="38"/>
  <c r="E78" i="38"/>
  <c r="I69" i="38"/>
  <c r="J64" i="38"/>
  <c r="N64" i="38"/>
  <c r="R79" i="38"/>
  <c r="N78" i="38"/>
  <c r="E47" i="38"/>
  <c r="F65" i="38"/>
  <c r="E64" i="38"/>
  <c r="J78" i="38"/>
  <c r="I64" i="38"/>
  <c r="I47" i="38"/>
  <c r="G78" i="38"/>
  <c r="L64" i="38"/>
  <c r="Q68" i="38"/>
  <c r="I78" i="38"/>
  <c r="R78" i="38"/>
  <c r="M78" i="38"/>
  <c r="J67" i="38"/>
  <c r="F78" i="38"/>
  <c r="G66" i="38"/>
  <c r="G79" i="38"/>
  <c r="K64" i="38"/>
  <c r="M64" i="38"/>
  <c r="P111" i="23"/>
  <c r="P147" i="23" s="1"/>
  <c r="S111" i="23"/>
  <c r="S146" i="23" s="1"/>
  <c r="S145" i="23" s="1"/>
  <c r="J111" i="23"/>
  <c r="J147" i="23" s="1"/>
  <c r="M111" i="23"/>
  <c r="M148" i="23" s="1"/>
  <c r="K111" i="23"/>
  <c r="K146" i="23" s="1"/>
  <c r="K145" i="23" s="1"/>
  <c r="S126" i="23"/>
  <c r="S124" i="23"/>
  <c r="S127" i="23"/>
  <c r="R129" i="23"/>
  <c r="H100" i="23"/>
  <c r="H135" i="23" s="1"/>
  <c r="H134" i="23" s="1"/>
  <c r="H126" i="23"/>
  <c r="H127" i="23"/>
  <c r="R128" i="23"/>
  <c r="S100" i="23"/>
  <c r="S138" i="23" s="1"/>
  <c r="M82" i="38"/>
  <c r="N69" i="44"/>
  <c r="Q47" i="36"/>
  <c r="I67" i="38"/>
  <c r="K47" i="38"/>
  <c r="Q90" i="36"/>
  <c r="J65" i="38"/>
  <c r="J161" i="41"/>
  <c r="I82" i="38"/>
  <c r="P83" i="38"/>
  <c r="M47" i="36"/>
  <c r="R89" i="36"/>
  <c r="O63" i="38"/>
  <c r="H77" i="38"/>
  <c r="O79" i="38"/>
  <c r="I80" i="38"/>
  <c r="M83" i="38"/>
  <c r="M77" i="38"/>
  <c r="P157" i="41"/>
  <c r="E47" i="36"/>
  <c r="G68" i="38"/>
  <c r="G63" i="38"/>
  <c r="L75" i="36"/>
  <c r="L89" i="36" s="1"/>
  <c r="K83" i="38"/>
  <c r="F80" i="38"/>
  <c r="J63" i="38"/>
  <c r="D47" i="41"/>
  <c r="D189" i="41" s="1"/>
  <c r="O93" i="36"/>
  <c r="M77" i="36"/>
  <c r="N47" i="36"/>
  <c r="N71" i="36" s="1"/>
  <c r="H47" i="36"/>
  <c r="P93" i="36"/>
  <c r="K47" i="36"/>
  <c r="R47" i="36"/>
  <c r="J47" i="36"/>
  <c r="D47" i="36"/>
  <c r="G47" i="36"/>
  <c r="F47" i="36"/>
  <c r="P47" i="36"/>
  <c r="Q93" i="36"/>
  <c r="O68" i="44"/>
  <c r="D47" i="44"/>
  <c r="Q68" i="44"/>
  <c r="Q160" i="44" s="1"/>
  <c r="N68" i="44"/>
  <c r="N127" i="44" s="1"/>
  <c r="P69" i="44"/>
  <c r="P161" i="44" s="1"/>
  <c r="E65" i="44"/>
  <c r="P66" i="44"/>
  <c r="Q88" i="36"/>
  <c r="L82" i="38"/>
  <c r="F79" i="38"/>
  <c r="L65" i="38"/>
  <c r="E66" i="38"/>
  <c r="K82" i="38"/>
  <c r="H89" i="36"/>
  <c r="F157" i="41"/>
  <c r="F93" i="36"/>
  <c r="N83" i="38"/>
  <c r="P64" i="38"/>
  <c r="J66" i="44"/>
  <c r="Q82" i="38"/>
  <c r="P89" i="36"/>
  <c r="G88" i="36"/>
  <c r="L77" i="38"/>
  <c r="Q62" i="38"/>
  <c r="I68" i="38"/>
  <c r="R72" i="36"/>
  <c r="N82" i="38"/>
  <c r="R68" i="38"/>
  <c r="E82" i="38"/>
  <c r="G69" i="44"/>
  <c r="H65" i="44"/>
  <c r="H157" i="44" s="1"/>
  <c r="P72" i="36"/>
  <c r="O76" i="38"/>
  <c r="L68" i="38"/>
  <c r="R65" i="38"/>
  <c r="I47" i="41"/>
  <c r="I171" i="41" s="1"/>
  <c r="F64" i="38"/>
  <c r="E66" i="44"/>
  <c r="O63" i="44"/>
  <c r="O155" i="44" s="1"/>
  <c r="E69" i="44"/>
  <c r="Q66" i="44"/>
  <c r="E68" i="38"/>
  <c r="M69" i="38"/>
  <c r="H82" i="38"/>
  <c r="R62" i="38"/>
  <c r="L83" i="38"/>
  <c r="L93" i="36"/>
  <c r="M160" i="41"/>
  <c r="J89" i="36"/>
  <c r="P69" i="38"/>
  <c r="H160" i="41"/>
  <c r="J72" i="36"/>
  <c r="K79" i="38"/>
  <c r="Q80" i="38"/>
  <c r="M66" i="38"/>
  <c r="P81" i="38"/>
  <c r="M80" i="38"/>
  <c r="J79" i="38"/>
  <c r="Q78" i="38"/>
  <c r="K68" i="38"/>
  <c r="R69" i="44"/>
  <c r="G47" i="41"/>
  <c r="G171" i="41" s="1"/>
  <c r="N66" i="38"/>
  <c r="I63" i="38"/>
  <c r="N47" i="41"/>
  <c r="N171" i="41" s="1"/>
  <c r="H63" i="38"/>
  <c r="K77" i="38"/>
  <c r="L63" i="38"/>
  <c r="P77" i="38"/>
  <c r="J128" i="44"/>
  <c r="J161" i="44"/>
  <c r="J63" i="43"/>
  <c r="J77" i="43"/>
  <c r="O64" i="44"/>
  <c r="H82" i="43"/>
  <c r="H68" i="43"/>
  <c r="E81" i="38"/>
  <c r="J81" i="38"/>
  <c r="H62" i="38"/>
  <c r="H76" i="38"/>
  <c r="H47" i="38"/>
  <c r="I77" i="43"/>
  <c r="I63" i="43"/>
  <c r="O64" i="38"/>
  <c r="O78" i="38"/>
  <c r="G69" i="38"/>
  <c r="G83" i="38"/>
  <c r="E65" i="38"/>
  <c r="E79" i="38"/>
  <c r="F63" i="38"/>
  <c r="O68" i="38"/>
  <c r="O82" i="38"/>
  <c r="O69" i="43"/>
  <c r="O83" i="43"/>
  <c r="I158" i="44"/>
  <c r="I125" i="44"/>
  <c r="P160" i="44"/>
  <c r="P127" i="44"/>
  <c r="N63" i="38"/>
  <c r="N77" i="38"/>
  <c r="O69" i="38"/>
  <c r="O83" i="38"/>
  <c r="E97" i="38"/>
  <c r="E117" i="41" s="1"/>
  <c r="J82" i="38"/>
  <c r="J68" i="38"/>
  <c r="H64" i="38"/>
  <c r="F68" i="38"/>
  <c r="F82" i="38"/>
  <c r="N161" i="41"/>
  <c r="H81" i="38"/>
  <c r="I62" i="38"/>
  <c r="J47" i="41"/>
  <c r="J171" i="41" s="1"/>
  <c r="Q122" i="44"/>
  <c r="Q155" i="44"/>
  <c r="P79" i="43"/>
  <c r="P65" i="43"/>
  <c r="F126" i="44"/>
  <c r="F159" i="44"/>
  <c r="I78" i="43"/>
  <c r="I64" i="43"/>
  <c r="Q65" i="38"/>
  <c r="Q79" i="38"/>
  <c r="L78" i="38"/>
  <c r="N81" i="38"/>
  <c r="N80" i="38"/>
  <c r="R81" i="38"/>
  <c r="O66" i="38"/>
  <c r="F72" i="36"/>
  <c r="P63" i="38"/>
  <c r="P78" i="38"/>
  <c r="H69" i="38"/>
  <c r="L62" i="38"/>
  <c r="L76" i="38"/>
  <c r="G62" i="38"/>
  <c r="G47" i="38"/>
  <c r="G76" i="38"/>
  <c r="O91" i="36"/>
  <c r="K81" i="38"/>
  <c r="M76" i="38"/>
  <c r="D47" i="38"/>
  <c r="L69" i="38"/>
  <c r="H78" i="38"/>
  <c r="Q67" i="38"/>
  <c r="H156" i="41"/>
  <c r="E77" i="38"/>
  <c r="H67" i="38"/>
  <c r="R67" i="38"/>
  <c r="I81" i="38"/>
  <c r="R76" i="38"/>
  <c r="L159" i="41"/>
  <c r="H65" i="38"/>
  <c r="H79" i="38"/>
  <c r="O80" i="38"/>
  <c r="P80" i="38"/>
  <c r="R66" i="38"/>
  <c r="L66" i="38"/>
  <c r="L80" i="38"/>
  <c r="R80" i="38"/>
  <c r="D72" i="36"/>
  <c r="E86" i="36" s="1"/>
  <c r="G82" i="38"/>
  <c r="K159" i="41"/>
  <c r="O65" i="38"/>
  <c r="I122" i="44"/>
  <c r="I155" i="44"/>
  <c r="F81" i="38"/>
  <c r="R63" i="38"/>
  <c r="R77" i="38"/>
  <c r="L81" i="38"/>
  <c r="E62" i="38"/>
  <c r="M81" i="38"/>
  <c r="G67" i="38"/>
  <c r="F67" i="38"/>
  <c r="P67" i="38"/>
  <c r="F66" i="38"/>
  <c r="I76" i="38"/>
  <c r="O47" i="38"/>
  <c r="I77" i="38"/>
  <c r="I83" i="38"/>
  <c r="M62" i="38"/>
  <c r="R156" i="41"/>
  <c r="J76" i="38"/>
  <c r="G64" i="43"/>
  <c r="G78" i="43"/>
  <c r="I47" i="36"/>
  <c r="O81" i="38"/>
  <c r="J156" i="41"/>
  <c r="O67" i="38"/>
  <c r="M63" i="38"/>
  <c r="Q69" i="38"/>
  <c r="Q83" i="38"/>
  <c r="G77" i="38"/>
  <c r="O161" i="41"/>
  <c r="L157" i="44"/>
  <c r="L124" i="44"/>
  <c r="R69" i="38"/>
  <c r="H83" i="38"/>
  <c r="Q76" i="38"/>
  <c r="N67" i="38"/>
  <c r="G80" i="38"/>
  <c r="I128" i="41"/>
  <c r="K67" i="38"/>
  <c r="F47" i="41"/>
  <c r="F171" i="41" s="1"/>
  <c r="O62" i="38"/>
  <c r="N47" i="38"/>
  <c r="N62" i="38"/>
  <c r="H68" i="38"/>
  <c r="K65" i="38"/>
  <c r="M65" i="38"/>
  <c r="I65" i="38"/>
  <c r="I79" i="38"/>
  <c r="G65" i="38"/>
  <c r="N79" i="38"/>
  <c r="P79" i="38"/>
  <c r="N65" i="38"/>
  <c r="P65" i="38"/>
  <c r="K62" i="38"/>
  <c r="I66" i="38"/>
  <c r="E76" i="38"/>
  <c r="M128" i="44"/>
  <c r="M161" i="44"/>
  <c r="E67" i="38"/>
  <c r="E95" i="38" s="1"/>
  <c r="L47" i="38"/>
  <c r="P76" i="38"/>
  <c r="F62" i="38"/>
  <c r="K80" i="38"/>
  <c r="P66" i="38"/>
  <c r="F68" i="44"/>
  <c r="F69" i="43"/>
  <c r="F83" i="43"/>
  <c r="K82" i="43"/>
  <c r="K68" i="43"/>
  <c r="N65" i="43"/>
  <c r="N79" i="43"/>
  <c r="L64" i="43"/>
  <c r="L78" i="43"/>
  <c r="Q65" i="44"/>
  <c r="J158" i="44"/>
  <c r="J125" i="44"/>
  <c r="M68" i="43"/>
  <c r="M82" i="43"/>
  <c r="Q78" i="43"/>
  <c r="Q64" i="43"/>
  <c r="H66" i="43"/>
  <c r="H80" i="43"/>
  <c r="M126" i="44"/>
  <c r="M159" i="44"/>
  <c r="I76" i="43"/>
  <c r="I62" i="43"/>
  <c r="I47" i="43"/>
  <c r="N63" i="44"/>
  <c r="E63" i="44"/>
  <c r="M83" i="43"/>
  <c r="M69" i="43"/>
  <c r="P66" i="43"/>
  <c r="P80" i="43"/>
  <c r="R160" i="44"/>
  <c r="R127" i="44"/>
  <c r="H155" i="44"/>
  <c r="H122" i="44"/>
  <c r="H83" i="43"/>
  <c r="H69" i="43"/>
  <c r="M64" i="44"/>
  <c r="I79" i="43"/>
  <c r="I65" i="43"/>
  <c r="N125" i="44"/>
  <c r="N158" i="44"/>
  <c r="O66" i="43"/>
  <c r="O80" i="43"/>
  <c r="J69" i="43"/>
  <c r="J83" i="43"/>
  <c r="P155" i="44"/>
  <c r="P122" i="44"/>
  <c r="E81" i="43"/>
  <c r="E67" i="43"/>
  <c r="J127" i="44"/>
  <c r="J160" i="44"/>
  <c r="F77" i="43"/>
  <c r="F63" i="43"/>
  <c r="K64" i="44"/>
  <c r="K67" i="43"/>
  <c r="K81" i="43"/>
  <c r="F121" i="44"/>
  <c r="F120" i="44" s="1"/>
  <c r="F177" i="44" s="1"/>
  <c r="F154" i="44"/>
  <c r="F153" i="44" s="1"/>
  <c r="F180" i="44" s="1"/>
  <c r="M81" i="43"/>
  <c r="M67" i="43"/>
  <c r="O161" i="44"/>
  <c r="O128" i="44"/>
  <c r="Q64" i="44"/>
  <c r="M62" i="44"/>
  <c r="M47" i="44"/>
  <c r="I67" i="43"/>
  <c r="I81" i="43"/>
  <c r="F66" i="43"/>
  <c r="F80" i="43"/>
  <c r="K126" i="44"/>
  <c r="K159" i="44"/>
  <c r="K47" i="44"/>
  <c r="K62" i="44"/>
  <c r="O62" i="44"/>
  <c r="O47" i="44"/>
  <c r="O79" i="43"/>
  <c r="O65" i="43"/>
  <c r="Q81" i="43"/>
  <c r="Q67" i="43"/>
  <c r="G128" i="44"/>
  <c r="G161" i="44"/>
  <c r="R77" i="43"/>
  <c r="R63" i="43"/>
  <c r="R62" i="44"/>
  <c r="R47" i="44"/>
  <c r="J82" i="43"/>
  <c r="J68" i="43"/>
  <c r="K62" i="43"/>
  <c r="K76" i="43"/>
  <c r="K47" i="43"/>
  <c r="N128" i="44"/>
  <c r="N161" i="44"/>
  <c r="J122" i="44"/>
  <c r="J155" i="44"/>
  <c r="E65" i="43"/>
  <c r="E79" i="43"/>
  <c r="R66" i="43"/>
  <c r="R80" i="43"/>
  <c r="H68" i="44"/>
  <c r="H159" i="44"/>
  <c r="H126" i="44"/>
  <c r="Q65" i="43"/>
  <c r="Q79" i="43"/>
  <c r="N82" i="43"/>
  <c r="N68" i="43"/>
  <c r="K66" i="43"/>
  <c r="K80" i="43"/>
  <c r="O64" i="43"/>
  <c r="O78" i="43"/>
  <c r="J76" i="43"/>
  <c r="J62" i="43"/>
  <c r="J47" i="43"/>
  <c r="E63" i="38"/>
  <c r="N64" i="44"/>
  <c r="M80" i="43"/>
  <c r="M66" i="43"/>
  <c r="R126" i="44"/>
  <c r="R159" i="44"/>
  <c r="R83" i="43"/>
  <c r="R69" i="43"/>
  <c r="G69" i="43"/>
  <c r="G83" i="43"/>
  <c r="N69" i="43"/>
  <c r="N83" i="43"/>
  <c r="D47" i="43"/>
  <c r="G64" i="44"/>
  <c r="J62" i="44"/>
  <c r="J47" i="44"/>
  <c r="O67" i="43"/>
  <c r="O81" i="43"/>
  <c r="G76" i="43"/>
  <c r="G62" i="43"/>
  <c r="G47" i="43"/>
  <c r="I64" i="44"/>
  <c r="P64" i="44"/>
  <c r="K69" i="43"/>
  <c r="K83" i="43"/>
  <c r="G62" i="44"/>
  <c r="G47" i="44"/>
  <c r="L79" i="43"/>
  <c r="L65" i="43"/>
  <c r="Q125" i="44"/>
  <c r="Q158" i="44"/>
  <c r="G63" i="43"/>
  <c r="G77" i="43"/>
  <c r="L64" i="44"/>
  <c r="P127" i="41"/>
  <c r="O77" i="38"/>
  <c r="K157" i="44"/>
  <c r="K124" i="44"/>
  <c r="J81" i="43"/>
  <c r="J67" i="43"/>
  <c r="O127" i="44"/>
  <c r="O160" i="44"/>
  <c r="E64" i="44"/>
  <c r="L62" i="44"/>
  <c r="L47" i="44"/>
  <c r="J124" i="44"/>
  <c r="J157" i="44"/>
  <c r="Q62" i="43"/>
  <c r="Q47" i="43"/>
  <c r="Q76" i="43"/>
  <c r="I124" i="44"/>
  <c r="I157" i="44"/>
  <c r="G159" i="44"/>
  <c r="G126" i="44"/>
  <c r="L82" i="43"/>
  <c r="L68" i="43"/>
  <c r="F65" i="44"/>
  <c r="R79" i="43"/>
  <c r="R65" i="43"/>
  <c r="D171" i="44"/>
  <c r="D189" i="44"/>
  <c r="I80" i="43"/>
  <c r="I66" i="43"/>
  <c r="N67" i="44"/>
  <c r="L66" i="43"/>
  <c r="L80" i="43"/>
  <c r="N63" i="43"/>
  <c r="N77" i="43"/>
  <c r="P65" i="44"/>
  <c r="O62" i="43"/>
  <c r="O47" i="43"/>
  <c r="O76" i="43"/>
  <c r="I69" i="43"/>
  <c r="I83" i="43"/>
  <c r="E64" i="43"/>
  <c r="E78" i="43"/>
  <c r="P63" i="43"/>
  <c r="P77" i="43"/>
  <c r="R65" i="44"/>
  <c r="E68" i="44"/>
  <c r="P62" i="44"/>
  <c r="P47" i="44"/>
  <c r="R64" i="43"/>
  <c r="R78" i="43"/>
  <c r="F81" i="43"/>
  <c r="F67" i="43"/>
  <c r="K68" i="44"/>
  <c r="P64" i="43"/>
  <c r="P78" i="43"/>
  <c r="F66" i="44"/>
  <c r="Q81" i="38"/>
  <c r="H125" i="44"/>
  <c r="H158" i="44"/>
  <c r="G68" i="43"/>
  <c r="G82" i="43"/>
  <c r="L161" i="44"/>
  <c r="L128" i="44"/>
  <c r="K125" i="44"/>
  <c r="K158" i="44"/>
  <c r="Q66" i="38"/>
  <c r="O47" i="36"/>
  <c r="F76" i="38"/>
  <c r="P82" i="38"/>
  <c r="H63" i="43"/>
  <c r="H77" i="43"/>
  <c r="Q127" i="44"/>
  <c r="F47" i="44"/>
  <c r="F64" i="44"/>
  <c r="K77" i="43"/>
  <c r="K63" i="43"/>
  <c r="K78" i="43"/>
  <c r="K64" i="43"/>
  <c r="M158" i="44"/>
  <c r="M125" i="44"/>
  <c r="I68" i="43"/>
  <c r="I82" i="43"/>
  <c r="E62" i="43"/>
  <c r="E76" i="43"/>
  <c r="E47" i="43"/>
  <c r="M68" i="44"/>
  <c r="M78" i="43"/>
  <c r="M64" i="43"/>
  <c r="O125" i="44"/>
  <c r="O158" i="44"/>
  <c r="H62" i="43"/>
  <c r="H76" i="43"/>
  <c r="H47" i="43"/>
  <c r="M63" i="44"/>
  <c r="H47" i="44"/>
  <c r="H171" i="44" s="1"/>
  <c r="H62" i="44"/>
  <c r="R81" i="43"/>
  <c r="R67" i="43"/>
  <c r="H69" i="44"/>
  <c r="M79" i="43"/>
  <c r="M65" i="43"/>
  <c r="R66" i="44"/>
  <c r="Q69" i="43"/>
  <c r="Q83" i="43"/>
  <c r="H65" i="43"/>
  <c r="H79" i="43"/>
  <c r="J126" i="44"/>
  <c r="J159" i="44"/>
  <c r="N65" i="44"/>
  <c r="N47" i="44"/>
  <c r="N62" i="44"/>
  <c r="L76" i="43"/>
  <c r="L47" i="43"/>
  <c r="L62" i="43"/>
  <c r="J79" i="43"/>
  <c r="J65" i="43"/>
  <c r="L67" i="44"/>
  <c r="E63" i="43"/>
  <c r="E77" i="43"/>
  <c r="J64" i="44"/>
  <c r="N66" i="43"/>
  <c r="N80" i="43"/>
  <c r="O68" i="43"/>
  <c r="O82" i="43"/>
  <c r="H81" i="43"/>
  <c r="H67" i="43"/>
  <c r="J80" i="43"/>
  <c r="J66" i="43"/>
  <c r="O67" i="44"/>
  <c r="R82" i="38"/>
  <c r="H80" i="38"/>
  <c r="Q126" i="44"/>
  <c r="Q159" i="44"/>
  <c r="P69" i="43"/>
  <c r="P83" i="43"/>
  <c r="E82" i="43"/>
  <c r="E68" i="43"/>
  <c r="P62" i="43"/>
  <c r="P76" i="43"/>
  <c r="P47" i="43"/>
  <c r="R64" i="44"/>
  <c r="J77" i="38"/>
  <c r="M68" i="38"/>
  <c r="M67" i="38"/>
  <c r="P62" i="38"/>
  <c r="K63" i="38"/>
  <c r="J62" i="38"/>
  <c r="G81" i="38"/>
  <c r="I62" i="44"/>
  <c r="I47" i="44"/>
  <c r="G125" i="44"/>
  <c r="G158" i="44"/>
  <c r="M63" i="43"/>
  <c r="M77" i="43"/>
  <c r="O157" i="44"/>
  <c r="O124" i="44"/>
  <c r="G122" i="44"/>
  <c r="G155" i="44"/>
  <c r="E66" i="43"/>
  <c r="E80" i="43"/>
  <c r="G68" i="44"/>
  <c r="F76" i="43"/>
  <c r="F62" i="43"/>
  <c r="F47" i="43"/>
  <c r="K122" i="44"/>
  <c r="K155" i="44"/>
  <c r="R82" i="43"/>
  <c r="R68" i="43"/>
  <c r="G66" i="43"/>
  <c r="G80" i="43"/>
  <c r="I68" i="44"/>
  <c r="Q77" i="43"/>
  <c r="Q63" i="43"/>
  <c r="G65" i="44"/>
  <c r="M65" i="44"/>
  <c r="L69" i="43"/>
  <c r="L83" i="43"/>
  <c r="L63" i="44"/>
  <c r="G81" i="43"/>
  <c r="G67" i="43"/>
  <c r="L68" i="44"/>
  <c r="Q66" i="43"/>
  <c r="Q80" i="43"/>
  <c r="Q69" i="44"/>
  <c r="R76" i="43"/>
  <c r="R62" i="43"/>
  <c r="R47" i="43"/>
  <c r="H64" i="44"/>
  <c r="N47" i="43"/>
  <c r="N62" i="43"/>
  <c r="N76" i="43"/>
  <c r="F69" i="44"/>
  <c r="N78" i="43"/>
  <c r="N64" i="43"/>
  <c r="L77" i="43"/>
  <c r="L63" i="43"/>
  <c r="E62" i="44"/>
  <c r="E47" i="44"/>
  <c r="P67" i="44"/>
  <c r="I69" i="44"/>
  <c r="J80" i="38"/>
  <c r="K128" i="44"/>
  <c r="K161" i="44"/>
  <c r="F122" i="44"/>
  <c r="F155" i="44"/>
  <c r="F82" i="43"/>
  <c r="F68" i="43"/>
  <c r="J64" i="43"/>
  <c r="J78" i="43"/>
  <c r="L125" i="44"/>
  <c r="L158" i="44"/>
  <c r="P68" i="38"/>
  <c r="L67" i="38"/>
  <c r="Q63" i="38"/>
  <c r="Q77" i="38"/>
  <c r="M79" i="38"/>
  <c r="Q68" i="43"/>
  <c r="Q82" i="43"/>
  <c r="M62" i="43"/>
  <c r="M76" i="43"/>
  <c r="M47" i="43"/>
  <c r="R122" i="44"/>
  <c r="R155" i="44"/>
  <c r="H78" i="43"/>
  <c r="H64" i="43"/>
  <c r="G79" i="43"/>
  <c r="G65" i="43"/>
  <c r="I126" i="44"/>
  <c r="I159" i="44"/>
  <c r="F79" i="43"/>
  <c r="F65" i="43"/>
  <c r="N81" i="43"/>
  <c r="N67" i="43"/>
  <c r="O63" i="43"/>
  <c r="O77" i="43"/>
  <c r="E69" i="43"/>
  <c r="E83" i="43"/>
  <c r="P81" i="43"/>
  <c r="P67" i="43"/>
  <c r="R128" i="44"/>
  <c r="R161" i="44"/>
  <c r="K79" i="43"/>
  <c r="K65" i="43"/>
  <c r="P125" i="44"/>
  <c r="P158" i="44"/>
  <c r="L81" i="43"/>
  <c r="L67" i="43"/>
  <c r="Q62" i="44"/>
  <c r="Q47" i="44"/>
  <c r="F78" i="43"/>
  <c r="F64" i="43"/>
  <c r="P82" i="43"/>
  <c r="P68" i="43"/>
  <c r="F88" i="36"/>
  <c r="M88" i="36"/>
  <c r="Q92" i="36"/>
  <c r="G92" i="36"/>
  <c r="E92" i="36"/>
  <c r="K87" i="36"/>
  <c r="P90" i="36"/>
  <c r="N93" i="36"/>
  <c r="M93" i="36"/>
  <c r="R88" i="36"/>
  <c r="K93" i="36"/>
  <c r="J93" i="36"/>
  <c r="F143" i="41"/>
  <c r="F142" i="41" s="1"/>
  <c r="F179" i="41" s="1"/>
  <c r="K89" i="36"/>
  <c r="E161" i="41"/>
  <c r="G93" i="36"/>
  <c r="O87" i="36"/>
  <c r="K88" i="36"/>
  <c r="J87" i="36"/>
  <c r="G87" i="36"/>
  <c r="P92" i="36"/>
  <c r="J88" i="36"/>
  <c r="E115" i="41"/>
  <c r="K71" i="36"/>
  <c r="E94" i="38"/>
  <c r="E92" i="38"/>
  <c r="E156" i="41" s="1"/>
  <c r="P88" i="36"/>
  <c r="H88" i="36"/>
  <c r="R92" i="36"/>
  <c r="M90" i="36"/>
  <c r="G90" i="36"/>
  <c r="M87" i="36"/>
  <c r="L147" i="23"/>
  <c r="S128" i="23"/>
  <c r="G125" i="23"/>
  <c r="G129" i="23"/>
  <c r="G124" i="23"/>
  <c r="S125" i="23"/>
  <c r="E131" i="23"/>
  <c r="H143" i="41"/>
  <c r="H142" i="41" s="1"/>
  <c r="H179" i="41" s="1"/>
  <c r="G128" i="23"/>
  <c r="F128" i="23"/>
  <c r="R130" i="23"/>
  <c r="R131" i="23"/>
  <c r="G143" i="41"/>
  <c r="G142" i="41" s="1"/>
  <c r="G179" i="41" s="1"/>
  <c r="I124" i="23"/>
  <c r="G126" i="23"/>
  <c r="I125" i="23"/>
  <c r="Q131" i="23"/>
  <c r="S129" i="23"/>
  <c r="Q130" i="23"/>
  <c r="F127" i="23"/>
  <c r="G127" i="23"/>
  <c r="H125" i="23"/>
  <c r="R137" i="23"/>
  <c r="H131" i="23"/>
  <c r="E99" i="41"/>
  <c r="F131" i="23"/>
  <c r="R127" i="23"/>
  <c r="H129" i="23"/>
  <c r="F130" i="23"/>
  <c r="F126" i="23"/>
  <c r="H128" i="23"/>
  <c r="F129" i="23"/>
  <c r="J129" i="23"/>
  <c r="H124" i="23"/>
  <c r="F124" i="23"/>
  <c r="F100" i="23"/>
  <c r="R126" i="23"/>
  <c r="H130" i="23"/>
  <c r="J128" i="23"/>
  <c r="E126" i="23"/>
  <c r="E125" i="23"/>
  <c r="E129" i="23"/>
  <c r="E128" i="23"/>
  <c r="J90" i="36"/>
  <c r="R93" i="36"/>
  <c r="K90" i="36"/>
  <c r="R90" i="36"/>
  <c r="L90" i="36"/>
  <c r="I90" i="36"/>
  <c r="N87" i="36"/>
  <c r="L88" i="36"/>
  <c r="N88" i="36"/>
  <c r="P87" i="36"/>
  <c r="E100" i="23"/>
  <c r="I92" i="36"/>
  <c r="E100" i="41"/>
  <c r="J92" i="36"/>
  <c r="L87" i="36"/>
  <c r="E130" i="23"/>
  <c r="E87" i="41"/>
  <c r="N89" i="36"/>
  <c r="H92" i="36"/>
  <c r="D87" i="41"/>
  <c r="M92" i="36"/>
  <c r="I93" i="36"/>
  <c r="F92" i="36"/>
  <c r="F89" i="36"/>
  <c r="O89" i="36"/>
  <c r="R91" i="36"/>
  <c r="M89" i="36"/>
  <c r="O88" i="36"/>
  <c r="G89" i="36"/>
  <c r="O90" i="36"/>
  <c r="I88" i="36"/>
  <c r="I89" i="36"/>
  <c r="F136" i="23"/>
  <c r="F138" i="23"/>
  <c r="F112" i="23"/>
  <c r="F137" i="23" s="1"/>
  <c r="E99" i="44"/>
  <c r="O92" i="36"/>
  <c r="I87" i="36"/>
  <c r="E124" i="23"/>
  <c r="E100" i="44"/>
  <c r="E90" i="36"/>
  <c r="D99" i="44"/>
  <c r="D99" i="41"/>
  <c r="E112" i="23"/>
  <c r="D100" i="44"/>
  <c r="D100" i="41"/>
  <c r="E113" i="23"/>
  <c r="E138" i="23" s="1"/>
  <c r="N90" i="36"/>
  <c r="J134" i="41"/>
  <c r="I145" i="41"/>
  <c r="H147" i="41"/>
  <c r="F136" i="41"/>
  <c r="K147" i="41"/>
  <c r="M138" i="41"/>
  <c r="L136" i="41"/>
  <c r="J147" i="41"/>
  <c r="P147" i="41"/>
  <c r="G147" i="41"/>
  <c r="L147" i="41"/>
  <c r="K135" i="41"/>
  <c r="Q147" i="41"/>
  <c r="O136" i="41"/>
  <c r="G145" i="41"/>
  <c r="Q135" i="41"/>
  <c r="L134" i="41"/>
  <c r="M135" i="41"/>
  <c r="F145" i="41"/>
  <c r="I139" i="41"/>
  <c r="L145" i="41"/>
  <c r="N134" i="41"/>
  <c r="L138" i="41"/>
  <c r="N136" i="41"/>
  <c r="J145" i="41"/>
  <c r="R136" i="41"/>
  <c r="K145" i="41"/>
  <c r="H136" i="41"/>
  <c r="P137" i="41"/>
  <c r="M139" i="41"/>
  <c r="M149" i="41"/>
  <c r="N149" i="41"/>
  <c r="H149" i="41"/>
  <c r="L149" i="41"/>
  <c r="R149" i="41"/>
  <c r="F149" i="41"/>
  <c r="O149" i="41"/>
  <c r="Q149" i="41"/>
  <c r="I149" i="41"/>
  <c r="J135" i="41"/>
  <c r="F134" i="41"/>
  <c r="F144" i="41"/>
  <c r="R144" i="41"/>
  <c r="Q136" i="41"/>
  <c r="P143" i="41"/>
  <c r="P142" i="41" s="1"/>
  <c r="P179" i="41" s="1"/>
  <c r="N145" i="41"/>
  <c r="N144" i="41"/>
  <c r="P144" i="41"/>
  <c r="K144" i="41"/>
  <c r="M143" i="41"/>
  <c r="M142" i="41" s="1"/>
  <c r="M179" i="41" s="1"/>
  <c r="R143" i="41"/>
  <c r="R142" i="41" s="1"/>
  <c r="R179" i="41" s="1"/>
  <c r="G146" i="41"/>
  <c r="K143" i="41"/>
  <c r="K142" i="41" s="1"/>
  <c r="K179" i="41" s="1"/>
  <c r="I135" i="41"/>
  <c r="N143" i="41"/>
  <c r="N142" i="41" s="1"/>
  <c r="N179" i="41" s="1"/>
  <c r="Q133" i="41"/>
  <c r="L133" i="41"/>
  <c r="F137" i="41"/>
  <c r="I143" i="41"/>
  <c r="I142" i="41" s="1"/>
  <c r="I179" i="41" s="1"/>
  <c r="Q143" i="41"/>
  <c r="Q142" i="41" s="1"/>
  <c r="Q179" i="41" s="1"/>
  <c r="R135" i="41"/>
  <c r="H134" i="41"/>
  <c r="H144" i="41"/>
  <c r="J144" i="41"/>
  <c r="P134" i="41"/>
  <c r="I144" i="41"/>
  <c r="N138" i="41"/>
  <c r="J139" i="41"/>
  <c r="N133" i="41"/>
  <c r="Q144" i="41"/>
  <c r="M144" i="41"/>
  <c r="G144" i="41"/>
  <c r="Q139" i="41"/>
  <c r="O144" i="41"/>
  <c r="K137" i="41"/>
  <c r="P133" i="41"/>
  <c r="H139" i="41"/>
  <c r="L132" i="41"/>
  <c r="L131" i="41" s="1"/>
  <c r="L178" i="41" s="1"/>
  <c r="P148" i="41"/>
  <c r="I132" i="41"/>
  <c r="I131" i="41" s="1"/>
  <c r="I178" i="41" s="1"/>
  <c r="N137" i="41"/>
  <c r="J133" i="41"/>
  <c r="H132" i="41"/>
  <c r="H131" i="41" s="1"/>
  <c r="H178" i="41" s="1"/>
  <c r="N148" i="41"/>
  <c r="P136" i="41"/>
  <c r="O160" i="41"/>
  <c r="O139" i="41"/>
  <c r="N147" i="41"/>
  <c r="M148" i="41"/>
  <c r="G148" i="41"/>
  <c r="K132" i="41"/>
  <c r="K131" i="41" s="1"/>
  <c r="K178" i="41" s="1"/>
  <c r="R134" i="41"/>
  <c r="O133" i="41"/>
  <c r="I148" i="41"/>
  <c r="H138" i="41"/>
  <c r="O135" i="41"/>
  <c r="Q132" i="41"/>
  <c r="Q131" i="41" s="1"/>
  <c r="Q178" i="41" s="1"/>
  <c r="R138" i="41"/>
  <c r="I133" i="41"/>
  <c r="R137" i="41"/>
  <c r="R161" i="41"/>
  <c r="F138" i="41"/>
  <c r="J148" i="41"/>
  <c r="Q148" i="41"/>
  <c r="R148" i="41"/>
  <c r="I137" i="41"/>
  <c r="G134" i="41"/>
  <c r="F161" i="41"/>
  <c r="M133" i="41"/>
  <c r="G133" i="41"/>
  <c r="N132" i="41"/>
  <c r="N131" i="41" s="1"/>
  <c r="N178" i="41" s="1"/>
  <c r="H148" i="41"/>
  <c r="O155" i="41"/>
  <c r="O134" i="41"/>
  <c r="J136" i="41"/>
  <c r="K133" i="41"/>
  <c r="R133" i="41"/>
  <c r="F148" i="41"/>
  <c r="G135" i="41"/>
  <c r="K148" i="41"/>
  <c r="M134" i="41"/>
  <c r="I134" i="41"/>
  <c r="J159" i="41"/>
  <c r="J138" i="41"/>
  <c r="H133" i="41"/>
  <c r="K161" i="41"/>
  <c r="N91" i="36"/>
  <c r="G91" i="36"/>
  <c r="H91" i="36"/>
  <c r="H90" i="36"/>
  <c r="M91" i="36"/>
  <c r="P91" i="36"/>
  <c r="Q91" i="36"/>
  <c r="I91" i="36"/>
  <c r="H87" i="36"/>
  <c r="F90" i="36"/>
  <c r="K91" i="36"/>
  <c r="J91" i="36"/>
  <c r="L91" i="36"/>
  <c r="E91" i="36"/>
  <c r="E159" i="41" s="1"/>
  <c r="Q87" i="36"/>
  <c r="L92" i="36"/>
  <c r="K92" i="36"/>
  <c r="F87" i="36"/>
  <c r="N92" i="36"/>
  <c r="E87" i="36"/>
  <c r="F91" i="36"/>
  <c r="D71" i="36"/>
  <c r="G146" i="23"/>
  <c r="G145" i="23" s="1"/>
  <c r="Q137" i="23"/>
  <c r="O136" i="23"/>
  <c r="O146" i="23"/>
  <c r="O145" i="23" s="1"/>
  <c r="Q135" i="23"/>
  <c r="Q134" i="23" s="1"/>
  <c r="M135" i="23"/>
  <c r="M134" i="23" s="1"/>
  <c r="K136" i="23"/>
  <c r="R135" i="23"/>
  <c r="R134" i="23" s="1"/>
  <c r="O135" i="23"/>
  <c r="O134" i="23" s="1"/>
  <c r="N146" i="23"/>
  <c r="N145" i="23" s="1"/>
  <c r="M139" i="23"/>
  <c r="M140" i="23"/>
  <c r="M141" i="23"/>
  <c r="M142" i="23"/>
  <c r="R142" i="23"/>
  <c r="R139" i="23"/>
  <c r="R140" i="23"/>
  <c r="R141" i="23"/>
  <c r="P148" i="23"/>
  <c r="P150" i="23"/>
  <c r="H140" i="23"/>
  <c r="H141" i="23"/>
  <c r="H142" i="23"/>
  <c r="H139" i="23"/>
  <c r="H138" i="23"/>
  <c r="Q148" i="23"/>
  <c r="Q152" i="23"/>
  <c r="Q149" i="23"/>
  <c r="Q153" i="23"/>
  <c r="Q150" i="23"/>
  <c r="Q151" i="23"/>
  <c r="N137" i="23"/>
  <c r="F174" i="23"/>
  <c r="F175" i="23"/>
  <c r="I137" i="23"/>
  <c r="R148" i="23"/>
  <c r="R152" i="23"/>
  <c r="R149" i="23"/>
  <c r="R153" i="23"/>
  <c r="R150" i="23"/>
  <c r="R151" i="23"/>
  <c r="N138" i="23"/>
  <c r="S136" i="23"/>
  <c r="J139" i="23"/>
  <c r="J140" i="23"/>
  <c r="J141" i="23"/>
  <c r="J142" i="23"/>
  <c r="J136" i="23"/>
  <c r="H151" i="23"/>
  <c r="H148" i="23"/>
  <c r="H152" i="23"/>
  <c r="H149" i="23"/>
  <c r="H153" i="23"/>
  <c r="H150" i="23"/>
  <c r="H136" i="23"/>
  <c r="K135" i="23"/>
  <c r="K134" i="23" s="1"/>
  <c r="K139" i="23"/>
  <c r="K140" i="23"/>
  <c r="K141" i="23"/>
  <c r="K142" i="23"/>
  <c r="G151" i="23"/>
  <c r="G148" i="23"/>
  <c r="G152" i="23"/>
  <c r="G149" i="23"/>
  <c r="G153" i="23"/>
  <c r="G150" i="23"/>
  <c r="Q138" i="23"/>
  <c r="I152" i="23"/>
  <c r="I150" i="23"/>
  <c r="S151" i="23"/>
  <c r="S148" i="23"/>
  <c r="S152" i="23"/>
  <c r="S149" i="23"/>
  <c r="S153" i="23"/>
  <c r="S150" i="23"/>
  <c r="R138" i="23"/>
  <c r="R147" i="23"/>
  <c r="P136" i="23"/>
  <c r="R136" i="23"/>
  <c r="K150" i="23"/>
  <c r="K151" i="23"/>
  <c r="K153" i="23"/>
  <c r="K148" i="23"/>
  <c r="K152" i="23"/>
  <c r="K149" i="23"/>
  <c r="L139" i="23"/>
  <c r="L140" i="23"/>
  <c r="L141" i="23"/>
  <c r="L142" i="23"/>
  <c r="L135" i="23"/>
  <c r="L134" i="23" s="1"/>
  <c r="N135" i="23"/>
  <c r="N134" i="23" s="1"/>
  <c r="Q147" i="23"/>
  <c r="S137" i="23"/>
  <c r="L150" i="23"/>
  <c r="L151" i="23"/>
  <c r="L148" i="23"/>
  <c r="L152" i="23"/>
  <c r="L149" i="23"/>
  <c r="L153" i="23"/>
  <c r="J146" i="23"/>
  <c r="J145" i="23" s="1"/>
  <c r="J149" i="23"/>
  <c r="H146" i="23"/>
  <c r="H145" i="23" s="1"/>
  <c r="P138" i="23"/>
  <c r="M153" i="23"/>
  <c r="M152" i="23"/>
  <c r="J137" i="23"/>
  <c r="J135" i="23"/>
  <c r="J134" i="23" s="1"/>
  <c r="O139" i="23"/>
  <c r="O140" i="23"/>
  <c r="O141" i="23"/>
  <c r="O142" i="23"/>
  <c r="N149" i="23"/>
  <c r="N153" i="23"/>
  <c r="N148" i="23"/>
  <c r="N150" i="23"/>
  <c r="N151" i="23"/>
  <c r="N152" i="23"/>
  <c r="E173" i="23"/>
  <c r="E174" i="23"/>
  <c r="E175" i="23"/>
  <c r="E176" i="23"/>
  <c r="J138" i="23"/>
  <c r="L138" i="23"/>
  <c r="N139" i="23"/>
  <c r="N140" i="23"/>
  <c r="N141" i="23"/>
  <c r="N142" i="23"/>
  <c r="P142" i="23"/>
  <c r="P139" i="23"/>
  <c r="P140" i="23"/>
  <c r="P141" i="23"/>
  <c r="S141" i="23"/>
  <c r="S142" i="23"/>
  <c r="S139" i="23"/>
  <c r="S140" i="23"/>
  <c r="P137" i="23"/>
  <c r="L146" i="23"/>
  <c r="L145" i="23" s="1"/>
  <c r="L136" i="23"/>
  <c r="Q139" i="23"/>
  <c r="Q140" i="23"/>
  <c r="Q142" i="23"/>
  <c r="Q141" i="23"/>
  <c r="O149" i="23"/>
  <c r="O153" i="23"/>
  <c r="O150" i="23"/>
  <c r="O151" i="23"/>
  <c r="O148" i="23"/>
  <c r="O152" i="23"/>
  <c r="H137" i="23"/>
  <c r="K137" i="23"/>
  <c r="M138" i="23"/>
  <c r="O138" i="23"/>
  <c r="K147" i="23"/>
  <c r="M136" i="23"/>
  <c r="K156" i="41"/>
  <c r="G157" i="41"/>
  <c r="M171" i="41"/>
  <c r="M132" i="41"/>
  <c r="M131" i="41" s="1"/>
  <c r="M178" i="41" s="1"/>
  <c r="O156" i="41"/>
  <c r="N160" i="41"/>
  <c r="M156" i="41"/>
  <c r="L160" i="41"/>
  <c r="N155" i="41"/>
  <c r="R157" i="41"/>
  <c r="O132" i="41"/>
  <c r="O131" i="41" s="1"/>
  <c r="O178" i="41" s="1"/>
  <c r="H154" i="41"/>
  <c r="H153" i="41" s="1"/>
  <c r="H180" i="41" s="1"/>
  <c r="L109" i="41"/>
  <c r="L176" i="41" s="1"/>
  <c r="M157" i="41"/>
  <c r="H109" i="41"/>
  <c r="H176" i="41" s="1"/>
  <c r="Q157" i="41"/>
  <c r="R158" i="41"/>
  <c r="R126" i="41"/>
  <c r="J132" i="41"/>
  <c r="J131" i="41" s="1"/>
  <c r="J178" i="41" s="1"/>
  <c r="P156" i="41"/>
  <c r="I157" i="41"/>
  <c r="J160" i="41"/>
  <c r="G160" i="41"/>
  <c r="J109" i="41"/>
  <c r="J176" i="41" s="1"/>
  <c r="L156" i="41"/>
  <c r="K157" i="41"/>
  <c r="G132" i="41"/>
  <c r="G131" i="41" s="1"/>
  <c r="G178" i="41" s="1"/>
  <c r="H155" i="41"/>
  <c r="P161" i="41"/>
  <c r="M122" i="41"/>
  <c r="R160" i="41"/>
  <c r="J157" i="41"/>
  <c r="I156" i="41"/>
  <c r="I155" i="41"/>
  <c r="P109" i="41"/>
  <c r="P176" i="41" s="1"/>
  <c r="H161" i="41"/>
  <c r="F160" i="41"/>
  <c r="M155" i="41"/>
  <c r="P132" i="41"/>
  <c r="P131" i="41" s="1"/>
  <c r="P178" i="41" s="1"/>
  <c r="L161" i="41"/>
  <c r="K160" i="41"/>
  <c r="D193" i="41"/>
  <c r="R171" i="41"/>
  <c r="R132" i="41"/>
  <c r="R131" i="41" s="1"/>
  <c r="R178" i="41" s="1"/>
  <c r="G161" i="41"/>
  <c r="Q161" i="41"/>
  <c r="N156" i="41"/>
  <c r="J125" i="41"/>
  <c r="P154" i="41"/>
  <c r="P153" i="41" s="1"/>
  <c r="P180" i="41" s="1"/>
  <c r="L155" i="41"/>
  <c r="G155" i="41"/>
  <c r="Q160" i="41"/>
  <c r="M161" i="41"/>
  <c r="F132" i="41"/>
  <c r="F131" i="41" s="1"/>
  <c r="F178" i="41" s="1"/>
  <c r="I160" i="41"/>
  <c r="Q109" i="41"/>
  <c r="Q176" i="41" s="1"/>
  <c r="O157" i="41"/>
  <c r="G154" i="41"/>
  <c r="G153" i="41" s="1"/>
  <c r="G180" i="41" s="1"/>
  <c r="L124" i="41"/>
  <c r="P159" i="41"/>
  <c r="H157" i="41"/>
  <c r="F109" i="41"/>
  <c r="F176" i="41" s="1"/>
  <c r="O61" i="38"/>
  <c r="F61" i="38"/>
  <c r="R71" i="36"/>
  <c r="I71" i="36"/>
  <c r="F71" i="36"/>
  <c r="L71" i="36"/>
  <c r="J71" i="36"/>
  <c r="E71" i="36"/>
  <c r="G71" i="36"/>
  <c r="H71" i="36"/>
  <c r="Q71" i="36"/>
  <c r="O71" i="36"/>
  <c r="E89" i="23"/>
  <c r="L89" i="23"/>
  <c r="K89" i="23"/>
  <c r="J89" i="23"/>
  <c r="F89" i="23"/>
  <c r="N89" i="23"/>
  <c r="O89" i="23"/>
  <c r="R89" i="23"/>
  <c r="G89" i="23"/>
  <c r="M89" i="23"/>
  <c r="S89" i="23"/>
  <c r="P89" i="23"/>
  <c r="H89" i="23"/>
  <c r="I89" i="23"/>
  <c r="Q89" i="23"/>
  <c r="J148" i="23" l="1"/>
  <c r="J151" i="23"/>
  <c r="I149" i="23"/>
  <c r="P152" i="23"/>
  <c r="I148" i="23"/>
  <c r="I142" i="23"/>
  <c r="J150" i="23"/>
  <c r="I151" i="23"/>
  <c r="I141" i="23"/>
  <c r="P146" i="23"/>
  <c r="P145" i="23" s="1"/>
  <c r="I140" i="23"/>
  <c r="I173" i="23" s="1"/>
  <c r="I139" i="23"/>
  <c r="I135" i="23"/>
  <c r="I134" i="23" s="1"/>
  <c r="J153" i="23"/>
  <c r="P151" i="23"/>
  <c r="I138" i="23"/>
  <c r="J152" i="23"/>
  <c r="I147" i="23"/>
  <c r="P153" i="23"/>
  <c r="I153" i="23"/>
  <c r="P149" i="23"/>
  <c r="J154" i="41"/>
  <c r="J153" i="41" s="1"/>
  <c r="J180" i="41" s="1"/>
  <c r="J121" i="41"/>
  <c r="J120" i="41" s="1"/>
  <c r="J177" i="41" s="1"/>
  <c r="O61" i="41"/>
  <c r="G61" i="41"/>
  <c r="F61" i="41"/>
  <c r="E175" i="41"/>
  <c r="E168" i="41"/>
  <c r="R61" i="41"/>
  <c r="R175" i="41" s="1"/>
  <c r="Q155" i="41"/>
  <c r="D171" i="41"/>
  <c r="L186" i="41" s="1"/>
  <c r="M61" i="41"/>
  <c r="M175" i="41" s="1"/>
  <c r="H159" i="41"/>
  <c r="L61" i="41"/>
  <c r="P61" i="41"/>
  <c r="P175" i="41" s="1"/>
  <c r="G135" i="23"/>
  <c r="G134" i="23" s="1"/>
  <c r="S147" i="23"/>
  <c r="G136" i="23"/>
  <c r="G140" i="23"/>
  <c r="G173" i="23" s="1"/>
  <c r="G139" i="23"/>
  <c r="G142" i="23"/>
  <c r="G141" i="23"/>
  <c r="G137" i="23"/>
  <c r="M61" i="38"/>
  <c r="H61" i="38"/>
  <c r="E61" i="38"/>
  <c r="J61" i="38"/>
  <c r="P61" i="38"/>
  <c r="P128" i="44"/>
  <c r="J175" i="41"/>
  <c r="P155" i="41"/>
  <c r="L175" i="41"/>
  <c r="F175" i="41"/>
  <c r="Q175" i="41"/>
  <c r="G123" i="41"/>
  <c r="G175" i="41"/>
  <c r="O175" i="41"/>
  <c r="Q61" i="38"/>
  <c r="R61" i="38"/>
  <c r="K61" i="38"/>
  <c r="I61" i="38"/>
  <c r="G61" i="38"/>
  <c r="L61" i="38"/>
  <c r="E158" i="41"/>
  <c r="M71" i="36"/>
  <c r="G86" i="36"/>
  <c r="N86" i="36"/>
  <c r="M151" i="23"/>
  <c r="M150" i="23"/>
  <c r="M149" i="23"/>
  <c r="M147" i="23"/>
  <c r="M146" i="23"/>
  <c r="M145" i="23" s="1"/>
  <c r="S135" i="23"/>
  <c r="S134" i="23" s="1"/>
  <c r="E123" i="23"/>
  <c r="F154" i="41"/>
  <c r="F153" i="41" s="1"/>
  <c r="F180" i="41" s="1"/>
  <c r="O122" i="44"/>
  <c r="E94" i="43"/>
  <c r="F61" i="44"/>
  <c r="N160" i="44"/>
  <c r="M61" i="44"/>
  <c r="R86" i="36"/>
  <c r="J86" i="36"/>
  <c r="H86" i="36"/>
  <c r="M86" i="36"/>
  <c r="F86" i="36"/>
  <c r="K86" i="36"/>
  <c r="I86" i="36"/>
  <c r="Q86" i="36"/>
  <c r="L86" i="36"/>
  <c r="P86" i="36"/>
  <c r="O86" i="36"/>
  <c r="P71" i="36"/>
  <c r="H124" i="44"/>
  <c r="E61" i="44"/>
  <c r="F184" i="44"/>
  <c r="E91" i="38"/>
  <c r="P160" i="41"/>
  <c r="H168" i="44"/>
  <c r="H175" i="44" s="1"/>
  <c r="N61" i="38"/>
  <c r="I161" i="41"/>
  <c r="E96" i="38"/>
  <c r="H123" i="44"/>
  <c r="H156" i="44"/>
  <c r="F183" i="41"/>
  <c r="E171" i="44"/>
  <c r="E182" i="44" s="1"/>
  <c r="E168" i="44"/>
  <c r="E175" i="44" s="1"/>
  <c r="G127" i="44"/>
  <c r="G160" i="44"/>
  <c r="O61" i="43"/>
  <c r="G121" i="44"/>
  <c r="G120" i="44" s="1"/>
  <c r="G177" i="44" s="1"/>
  <c r="G184" i="44" s="1"/>
  <c r="G154" i="44"/>
  <c r="G153" i="44" s="1"/>
  <c r="G180" i="44" s="1"/>
  <c r="G187" i="44" s="1"/>
  <c r="G61" i="44"/>
  <c r="J112" i="43"/>
  <c r="J101" i="43"/>
  <c r="E93" i="43"/>
  <c r="D193" i="44"/>
  <c r="R171" i="44"/>
  <c r="R182" i="44" s="1"/>
  <c r="R168" i="44"/>
  <c r="R175" i="44" s="1"/>
  <c r="F187" i="44"/>
  <c r="E95" i="43"/>
  <c r="Q124" i="44"/>
  <c r="Q157" i="44"/>
  <c r="E93" i="38"/>
  <c r="F160" i="44"/>
  <c r="F127" i="44"/>
  <c r="R101" i="43"/>
  <c r="R112" i="43"/>
  <c r="L155" i="44"/>
  <c r="L122" i="44"/>
  <c r="I154" i="44"/>
  <c r="I153" i="44" s="1"/>
  <c r="I180" i="44" s="1"/>
  <c r="I187" i="44" s="1"/>
  <c r="I121" i="44"/>
  <c r="I120" i="44" s="1"/>
  <c r="I177" i="44" s="1"/>
  <c r="I184" i="44" s="1"/>
  <c r="I61" i="44"/>
  <c r="H121" i="44"/>
  <c r="H120" i="44" s="1"/>
  <c r="H177" i="44" s="1"/>
  <c r="H184" i="44" s="1"/>
  <c r="H61" i="44"/>
  <c r="H154" i="44"/>
  <c r="H153" i="44" s="1"/>
  <c r="H180" i="44" s="1"/>
  <c r="H187" i="44" s="1"/>
  <c r="M127" i="44"/>
  <c r="M160" i="44"/>
  <c r="L156" i="44"/>
  <c r="L123" i="44"/>
  <c r="J121" i="44"/>
  <c r="J120" i="44" s="1"/>
  <c r="J177" i="44" s="1"/>
  <c r="J184" i="44" s="1"/>
  <c r="J154" i="44"/>
  <c r="J153" i="44" s="1"/>
  <c r="J180" i="44" s="1"/>
  <c r="J187" i="44" s="1"/>
  <c r="J61" i="44"/>
  <c r="J61" i="43"/>
  <c r="R61" i="43"/>
  <c r="R123" i="44"/>
  <c r="R156" i="44"/>
  <c r="H182" i="44"/>
  <c r="Q101" i="43"/>
  <c r="Q112" i="43"/>
  <c r="G123" i="44"/>
  <c r="G156" i="44"/>
  <c r="O171" i="44"/>
  <c r="O182" i="44" s="1"/>
  <c r="O168" i="44"/>
  <c r="O175" i="44" s="1"/>
  <c r="M171" i="44"/>
  <c r="M182" i="44" s="1"/>
  <c r="M168" i="44"/>
  <c r="M175" i="44" s="1"/>
  <c r="M156" i="44"/>
  <c r="M123" i="44"/>
  <c r="Q171" i="44"/>
  <c r="Q182" i="44" s="1"/>
  <c r="Q168" i="44"/>
  <c r="Q175" i="44" s="1"/>
  <c r="P101" i="43"/>
  <c r="P112" i="43"/>
  <c r="L61" i="43"/>
  <c r="M122" i="44"/>
  <c r="M155" i="44"/>
  <c r="Q61" i="43"/>
  <c r="P123" i="44"/>
  <c r="P156" i="44"/>
  <c r="O154" i="44"/>
  <c r="O153" i="44" s="1"/>
  <c r="O180" i="44" s="1"/>
  <c r="O187" i="44" s="1"/>
  <c r="O121" i="44"/>
  <c r="O120" i="44" s="1"/>
  <c r="O177" i="44" s="1"/>
  <c r="O184" i="44" s="1"/>
  <c r="O61" i="44"/>
  <c r="M121" i="44"/>
  <c r="M120" i="44" s="1"/>
  <c r="M177" i="44" s="1"/>
  <c r="M184" i="44" s="1"/>
  <c r="M154" i="44"/>
  <c r="M153" i="44" s="1"/>
  <c r="M180" i="44" s="1"/>
  <c r="M187" i="44" s="1"/>
  <c r="F185" i="41"/>
  <c r="G186" i="41"/>
  <c r="Q154" i="44"/>
  <c r="Q153" i="44" s="1"/>
  <c r="Q180" i="44" s="1"/>
  <c r="Q187" i="44" s="1"/>
  <c r="Q61" i="44"/>
  <c r="Q121" i="44"/>
  <c r="Q120" i="44" s="1"/>
  <c r="Q177" i="44" s="1"/>
  <c r="Q184" i="44" s="1"/>
  <c r="L101" i="43"/>
  <c r="L112" i="43"/>
  <c r="H101" i="43"/>
  <c r="H112" i="43"/>
  <c r="E92" i="43"/>
  <c r="I156" i="44"/>
  <c r="I123" i="44"/>
  <c r="K61" i="44"/>
  <c r="K121" i="44"/>
  <c r="K120" i="44" s="1"/>
  <c r="K177" i="44" s="1"/>
  <c r="K184" i="44" s="1"/>
  <c r="K154" i="44"/>
  <c r="K153" i="44" s="1"/>
  <c r="K180" i="44" s="1"/>
  <c r="K187" i="44" s="1"/>
  <c r="Q123" i="44"/>
  <c r="Q156" i="44"/>
  <c r="K156" i="44"/>
  <c r="K123" i="44"/>
  <c r="H185" i="44"/>
  <c r="D185" i="44"/>
  <c r="R185" i="44"/>
  <c r="D182" i="44"/>
  <c r="O185" i="44"/>
  <c r="D187" i="44"/>
  <c r="D186" i="44"/>
  <c r="N185" i="44"/>
  <c r="J185" i="44"/>
  <c r="G185" i="44"/>
  <c r="Q185" i="44"/>
  <c r="D183" i="44"/>
  <c r="M185" i="44"/>
  <c r="P185" i="44"/>
  <c r="D184" i="44"/>
  <c r="I185" i="44"/>
  <c r="K185" i="44"/>
  <c r="F185" i="44"/>
  <c r="L185" i="44"/>
  <c r="R121" i="44"/>
  <c r="R120" i="44" s="1"/>
  <c r="R177" i="44" s="1"/>
  <c r="R154" i="44"/>
  <c r="R153" i="44" s="1"/>
  <c r="R180" i="44" s="1"/>
  <c r="Q161" i="44"/>
  <c r="Q128" i="44"/>
  <c r="M124" i="44"/>
  <c r="M157" i="44"/>
  <c r="P61" i="43"/>
  <c r="O126" i="44"/>
  <c r="O159" i="44"/>
  <c r="R158" i="44"/>
  <c r="R125" i="44"/>
  <c r="E61" i="43"/>
  <c r="E90" i="43"/>
  <c r="F124" i="44"/>
  <c r="F157" i="44"/>
  <c r="G112" i="43"/>
  <c r="G101" i="43"/>
  <c r="H127" i="44"/>
  <c r="H160" i="44"/>
  <c r="K112" i="43"/>
  <c r="K101" i="43"/>
  <c r="K168" i="44"/>
  <c r="K175" i="44" s="1"/>
  <c r="K171" i="44"/>
  <c r="K182" i="44" s="1"/>
  <c r="N122" i="44"/>
  <c r="N155" i="44"/>
  <c r="P124" i="44"/>
  <c r="P157" i="44"/>
  <c r="R61" i="44"/>
  <c r="G157" i="44"/>
  <c r="G124" i="44"/>
  <c r="J123" i="44"/>
  <c r="J156" i="44"/>
  <c r="N121" i="44"/>
  <c r="N120" i="44" s="1"/>
  <c r="N177" i="44" s="1"/>
  <c r="N184" i="44" s="1"/>
  <c r="N61" i="44"/>
  <c r="N154" i="44"/>
  <c r="N153" i="44" s="1"/>
  <c r="N180" i="44" s="1"/>
  <c r="N187" i="44" s="1"/>
  <c r="H61" i="43"/>
  <c r="F123" i="44"/>
  <c r="F156" i="44"/>
  <c r="G61" i="43"/>
  <c r="I112" i="43"/>
  <c r="I101" i="43"/>
  <c r="F128" i="44"/>
  <c r="F161" i="44"/>
  <c r="N171" i="44"/>
  <c r="N182" i="44" s="1"/>
  <c r="N168" i="44"/>
  <c r="N175" i="44" s="1"/>
  <c r="F171" i="44"/>
  <c r="F182" i="44" s="1"/>
  <c r="F168" i="44"/>
  <c r="F175" i="44" s="1"/>
  <c r="P168" i="44"/>
  <c r="P175" i="44" s="1"/>
  <c r="P171" i="44"/>
  <c r="P182" i="44" s="1"/>
  <c r="N126" i="44"/>
  <c r="N159" i="44"/>
  <c r="L168" i="44"/>
  <c r="L175" i="44" s="1"/>
  <c r="L171" i="44"/>
  <c r="L182" i="44" s="1"/>
  <c r="N156" i="44"/>
  <c r="N123" i="44"/>
  <c r="K61" i="43"/>
  <c r="I61" i="43"/>
  <c r="E157" i="41"/>
  <c r="E97" i="43"/>
  <c r="M101" i="43"/>
  <c r="M112" i="43"/>
  <c r="F112" i="43"/>
  <c r="F101" i="43"/>
  <c r="E96" i="43"/>
  <c r="N124" i="44"/>
  <c r="N157" i="44"/>
  <c r="F125" i="44"/>
  <c r="F158" i="44"/>
  <c r="P121" i="44"/>
  <c r="P120" i="44" s="1"/>
  <c r="P177" i="44" s="1"/>
  <c r="P184" i="44" s="1"/>
  <c r="P154" i="44"/>
  <c r="P153" i="44" s="1"/>
  <c r="P180" i="44" s="1"/>
  <c r="P187" i="44" s="1"/>
  <c r="P61" i="44"/>
  <c r="L121" i="44"/>
  <c r="L120" i="44" s="1"/>
  <c r="L177" i="44" s="1"/>
  <c r="L184" i="44" s="1"/>
  <c r="L154" i="44"/>
  <c r="L153" i="44" s="1"/>
  <c r="L180" i="44" s="1"/>
  <c r="L187" i="44" s="1"/>
  <c r="L61" i="44"/>
  <c r="I171" i="44"/>
  <c r="I182" i="44" s="1"/>
  <c r="I168" i="44"/>
  <c r="I175" i="44" s="1"/>
  <c r="J171" i="44"/>
  <c r="J182" i="44" s="1"/>
  <c r="J168" i="44"/>
  <c r="J175" i="44" s="1"/>
  <c r="G185" i="41"/>
  <c r="I128" i="44"/>
  <c r="I161" i="44"/>
  <c r="N61" i="43"/>
  <c r="L127" i="44"/>
  <c r="L160" i="44"/>
  <c r="F61" i="43"/>
  <c r="E91" i="43"/>
  <c r="H128" i="44"/>
  <c r="H161" i="44"/>
  <c r="E90" i="38"/>
  <c r="O123" i="44"/>
  <c r="O156" i="44"/>
  <c r="K127" i="44"/>
  <c r="K160" i="44"/>
  <c r="M61" i="43"/>
  <c r="P126" i="44"/>
  <c r="P159" i="44"/>
  <c r="N101" i="43"/>
  <c r="N112" i="43"/>
  <c r="I127" i="44"/>
  <c r="I160" i="44"/>
  <c r="L126" i="44"/>
  <c r="L159" i="44"/>
  <c r="R124" i="44"/>
  <c r="R157" i="44"/>
  <c r="O112" i="43"/>
  <c r="O101" i="43"/>
  <c r="G171" i="44"/>
  <c r="G182" i="44" s="1"/>
  <c r="G168" i="44"/>
  <c r="G175" i="44" s="1"/>
  <c r="M185" i="41"/>
  <c r="Q185" i="41"/>
  <c r="D185" i="41"/>
  <c r="D186" i="41"/>
  <c r="D184" i="41"/>
  <c r="J185" i="41"/>
  <c r="E114" i="41"/>
  <c r="P185" i="41"/>
  <c r="P186" i="41"/>
  <c r="J186" i="41"/>
  <c r="I185" i="41"/>
  <c r="F186" i="41"/>
  <c r="F111" i="23"/>
  <c r="F153" i="23" s="1"/>
  <c r="E98" i="41"/>
  <c r="D98" i="44"/>
  <c r="F135" i="23"/>
  <c r="F134" i="23" s="1"/>
  <c r="S171" i="23"/>
  <c r="F172" i="23"/>
  <c r="E138" i="41" s="1"/>
  <c r="G171" i="23"/>
  <c r="K171" i="23"/>
  <c r="E172" i="23"/>
  <c r="Q171" i="23"/>
  <c r="E111" i="23"/>
  <c r="E146" i="23" s="1"/>
  <c r="E137" i="23"/>
  <c r="E171" i="23" s="1"/>
  <c r="E136" i="23"/>
  <c r="L169" i="23" s="1"/>
  <c r="E135" i="23"/>
  <c r="P171" i="23"/>
  <c r="D98" i="41"/>
  <c r="N171" i="23"/>
  <c r="H171" i="23"/>
  <c r="L171" i="23"/>
  <c r="O171" i="23"/>
  <c r="I171" i="23"/>
  <c r="F157" i="23"/>
  <c r="M171" i="23"/>
  <c r="J171" i="23"/>
  <c r="E98" i="44"/>
  <c r="R171" i="23"/>
  <c r="K168" i="41"/>
  <c r="K175" i="41"/>
  <c r="H182" i="41"/>
  <c r="D182" i="41"/>
  <c r="E182" i="41"/>
  <c r="F173" i="23"/>
  <c r="J173" i="23"/>
  <c r="N172" i="23"/>
  <c r="F176" i="23"/>
  <c r="L157" i="41"/>
  <c r="F155" i="41"/>
  <c r="Q126" i="41"/>
  <c r="I159" i="41"/>
  <c r="N159" i="41"/>
  <c r="H158" i="41"/>
  <c r="I158" i="41"/>
  <c r="R154" i="41"/>
  <c r="R153" i="41" s="1"/>
  <c r="M159" i="41"/>
  <c r="O159" i="41"/>
  <c r="M109" i="41"/>
  <c r="J155" i="41"/>
  <c r="N157" i="41"/>
  <c r="O154" i="41"/>
  <c r="O153" i="41" s="1"/>
  <c r="K158" i="41"/>
  <c r="G158" i="41"/>
  <c r="R159" i="41"/>
  <c r="F158" i="41"/>
  <c r="F159" i="41"/>
  <c r="M158" i="41"/>
  <c r="G109" i="41"/>
  <c r="N109" i="41"/>
  <c r="F125" i="41"/>
  <c r="N154" i="41"/>
  <c r="N153" i="41" s="1"/>
  <c r="Q154" i="41"/>
  <c r="Q153" i="41" s="1"/>
  <c r="P158" i="41"/>
  <c r="I126" i="41"/>
  <c r="N158" i="41"/>
  <c r="M154" i="41"/>
  <c r="M153" i="41" s="1"/>
  <c r="H126" i="41"/>
  <c r="O158" i="41"/>
  <c r="O148" i="41"/>
  <c r="I154" i="41"/>
  <c r="I153" i="41" s="1"/>
  <c r="L158" i="41"/>
  <c r="L148" i="41"/>
  <c r="J158" i="41"/>
  <c r="L154" i="41"/>
  <c r="L153" i="41" s="1"/>
  <c r="L144" i="41"/>
  <c r="K126" i="41"/>
  <c r="O128" i="41"/>
  <c r="N126" i="41"/>
  <c r="K154" i="41"/>
  <c r="K153" i="41" s="1"/>
  <c r="K180" i="41" s="1"/>
  <c r="K187" i="41" s="1"/>
  <c r="M125" i="41"/>
  <c r="H187" i="41"/>
  <c r="K122" i="41"/>
  <c r="I182" i="41"/>
  <c r="O127" i="41"/>
  <c r="L122" i="41"/>
  <c r="O109" i="41"/>
  <c r="P187" i="41"/>
  <c r="F187" i="41"/>
  <c r="P182" i="41"/>
  <c r="J184" i="41"/>
  <c r="R182" i="41"/>
  <c r="H124" i="41"/>
  <c r="R109" i="41"/>
  <c r="R176" i="41" s="1"/>
  <c r="G182" i="41"/>
  <c r="P125" i="41"/>
  <c r="I125" i="41"/>
  <c r="K182" i="41"/>
  <c r="N182" i="41"/>
  <c r="H125" i="41"/>
  <c r="P126" i="41"/>
  <c r="L125" i="41"/>
  <c r="L182" i="41"/>
  <c r="O182" i="41"/>
  <c r="R125" i="41"/>
  <c r="G174" i="23"/>
  <c r="P175" i="23"/>
  <c r="I175" i="23"/>
  <c r="O175" i="23"/>
  <c r="S172" i="23"/>
  <c r="Q172" i="23"/>
  <c r="H172" i="23"/>
  <c r="R172" i="23"/>
  <c r="G172" i="23"/>
  <c r="O172" i="23"/>
  <c r="L173" i="23"/>
  <c r="K173" i="23"/>
  <c r="H173" i="23"/>
  <c r="M175" i="23"/>
  <c r="Q157" i="23"/>
  <c r="P143" i="44" s="1"/>
  <c r="P142" i="44" s="1"/>
  <c r="P179" i="44" s="1"/>
  <c r="P186" i="44" s="1"/>
  <c r="P172" i="23"/>
  <c r="L172" i="23"/>
  <c r="K172" i="23"/>
  <c r="M172" i="23"/>
  <c r="J172" i="23"/>
  <c r="I172" i="23"/>
  <c r="N173" i="23"/>
  <c r="I174" i="23"/>
  <c r="Q174" i="23"/>
  <c r="Q175" i="23"/>
  <c r="S173" i="23"/>
  <c r="Q173" i="23"/>
  <c r="N174" i="23"/>
  <c r="S175" i="23"/>
  <c r="R174" i="23"/>
  <c r="S174" i="23"/>
  <c r="R173" i="23"/>
  <c r="P174" i="23"/>
  <c r="O174" i="23"/>
  <c r="L175" i="23"/>
  <c r="K175" i="23"/>
  <c r="H175" i="23"/>
  <c r="G175" i="23"/>
  <c r="P173" i="23"/>
  <c r="O173" i="23"/>
  <c r="L174" i="23"/>
  <c r="K174" i="23"/>
  <c r="H174" i="23"/>
  <c r="R175" i="23"/>
  <c r="J175" i="23"/>
  <c r="M174" i="23"/>
  <c r="N175" i="23"/>
  <c r="J174" i="23"/>
  <c r="M173" i="23"/>
  <c r="O157" i="23"/>
  <c r="N143" i="44" s="1"/>
  <c r="N142" i="44" s="1"/>
  <c r="N179" i="44" s="1"/>
  <c r="N186" i="44" s="1"/>
  <c r="E159" i="23"/>
  <c r="G157" i="23"/>
  <c r="F143" i="44" s="1"/>
  <c r="F142" i="44" s="1"/>
  <c r="F179" i="44" s="1"/>
  <c r="F186" i="44" s="1"/>
  <c r="M157" i="23"/>
  <c r="L143" i="44" s="1"/>
  <c r="L142" i="44" s="1"/>
  <c r="L179" i="44" s="1"/>
  <c r="L186" i="44" s="1"/>
  <c r="L157" i="23"/>
  <c r="K143" i="44" s="1"/>
  <c r="K142" i="44" s="1"/>
  <c r="K179" i="44" s="1"/>
  <c r="K186" i="44" s="1"/>
  <c r="H123" i="23"/>
  <c r="Q123" i="23"/>
  <c r="E163" i="23"/>
  <c r="P157" i="23"/>
  <c r="O143" i="44" s="1"/>
  <c r="O142" i="44" s="1"/>
  <c r="O179" i="44" s="1"/>
  <c r="O186" i="44" s="1"/>
  <c r="R157" i="23"/>
  <c r="Q143" i="44" s="1"/>
  <c r="Q142" i="44" s="1"/>
  <c r="Q179" i="44" s="1"/>
  <c r="Q186" i="44" s="1"/>
  <c r="J157" i="23"/>
  <c r="I143" i="44" s="1"/>
  <c r="I142" i="44" s="1"/>
  <c r="I179" i="44" s="1"/>
  <c r="I186" i="44" s="1"/>
  <c r="E161" i="23"/>
  <c r="K157" i="23"/>
  <c r="J143" i="44" s="1"/>
  <c r="J142" i="44" s="1"/>
  <c r="J179" i="44" s="1"/>
  <c r="J186" i="44" s="1"/>
  <c r="I157" i="23"/>
  <c r="H143" i="44" s="1"/>
  <c r="H142" i="44" s="1"/>
  <c r="H179" i="44" s="1"/>
  <c r="H186" i="44" s="1"/>
  <c r="S157" i="23"/>
  <c r="R143" i="44" s="1"/>
  <c r="R142" i="44" s="1"/>
  <c r="R179" i="44" s="1"/>
  <c r="R186" i="44" s="1"/>
  <c r="N157" i="23"/>
  <c r="M143" i="44" s="1"/>
  <c r="M142" i="44" s="1"/>
  <c r="M179" i="44" s="1"/>
  <c r="M186" i="44" s="1"/>
  <c r="P183" i="41"/>
  <c r="L183" i="41"/>
  <c r="H183" i="41"/>
  <c r="Q183" i="41"/>
  <c r="F168" i="41"/>
  <c r="K121" i="41"/>
  <c r="K120" i="41" s="1"/>
  <c r="Q182" i="41"/>
  <c r="J127" i="41"/>
  <c r="O125" i="41"/>
  <c r="L127" i="41"/>
  <c r="H128" i="41"/>
  <c r="K127" i="41"/>
  <c r="H122" i="41"/>
  <c r="P122" i="41"/>
  <c r="J126" i="41"/>
  <c r="F128" i="41"/>
  <c r="J128" i="41"/>
  <c r="N128" i="41"/>
  <c r="G168" i="41"/>
  <c r="P168" i="41"/>
  <c r="H123" i="41"/>
  <c r="F123" i="41"/>
  <c r="F121" i="41"/>
  <c r="I127" i="41"/>
  <c r="I168" i="41"/>
  <c r="P121" i="41"/>
  <c r="P120" i="41" s="1"/>
  <c r="R128" i="41"/>
  <c r="M124" i="41"/>
  <c r="K128" i="41"/>
  <c r="I123" i="41"/>
  <c r="G121" i="41"/>
  <c r="G120" i="41" s="1"/>
  <c r="N121" i="41"/>
  <c r="N120" i="41" s="1"/>
  <c r="Q121" i="41"/>
  <c r="Q120" i="41" s="1"/>
  <c r="H168" i="41"/>
  <c r="F127" i="41"/>
  <c r="K123" i="41"/>
  <c r="J124" i="41"/>
  <c r="M126" i="41"/>
  <c r="R123" i="41"/>
  <c r="J168" i="41"/>
  <c r="N127" i="41"/>
  <c r="I109" i="41"/>
  <c r="I176" i="41" s="1"/>
  <c r="Q123" i="41"/>
  <c r="I124" i="41"/>
  <c r="R127" i="41"/>
  <c r="D183" i="41"/>
  <c r="D187" i="41"/>
  <c r="G187" i="41"/>
  <c r="J187" i="41"/>
  <c r="J182" i="41"/>
  <c r="O124" i="41"/>
  <c r="M182" i="41"/>
  <c r="L168" i="41"/>
  <c r="G128" i="41"/>
  <c r="Q128" i="41"/>
  <c r="R124" i="41"/>
  <c r="O122" i="41"/>
  <c r="J123" i="41"/>
  <c r="L123" i="41"/>
  <c r="G124" i="41"/>
  <c r="Q124" i="41"/>
  <c r="M121" i="41"/>
  <c r="M120" i="41" s="1"/>
  <c r="J167" i="41"/>
  <c r="J183" i="41"/>
  <c r="L126" i="41"/>
  <c r="O168" i="41"/>
  <c r="P123" i="41"/>
  <c r="M168" i="41"/>
  <c r="H121" i="41"/>
  <c r="H120" i="41" s="1"/>
  <c r="O121" i="41"/>
  <c r="O120" i="41" s="1"/>
  <c r="M127" i="41"/>
  <c r="G122" i="41"/>
  <c r="Q122" i="41"/>
  <c r="N122" i="41"/>
  <c r="Q168" i="41"/>
  <c r="N124" i="41"/>
  <c r="M123" i="41"/>
  <c r="Q127" i="41"/>
  <c r="O123" i="41"/>
  <c r="O126" i="41"/>
  <c r="G127" i="41"/>
  <c r="G126" i="41"/>
  <c r="R168" i="41"/>
  <c r="G125" i="41"/>
  <c r="Q125" i="41"/>
  <c r="N125" i="41"/>
  <c r="L121" i="41"/>
  <c r="L120" i="41" s="1"/>
  <c r="N168" i="41"/>
  <c r="I121" i="41"/>
  <c r="I120" i="41" s="1"/>
  <c r="R121" i="41"/>
  <c r="R120" i="41" s="1"/>
  <c r="R177" i="41" s="1"/>
  <c r="M128" i="41"/>
  <c r="K125" i="41"/>
  <c r="R122" i="41"/>
  <c r="P124" i="41"/>
  <c r="L128" i="41"/>
  <c r="F124" i="41"/>
  <c r="F126" i="41"/>
  <c r="H127" i="41"/>
  <c r="K109" i="41"/>
  <c r="K176" i="41" s="1"/>
  <c r="K124" i="41"/>
  <c r="N123" i="41"/>
  <c r="J122" i="41"/>
  <c r="P128" i="41"/>
  <c r="I122" i="41"/>
  <c r="F122" i="41"/>
  <c r="O185" i="41" l="1"/>
  <c r="M186" i="41"/>
  <c r="R185" i="41"/>
  <c r="O186" i="41"/>
  <c r="I186" i="41"/>
  <c r="R186" i="41"/>
  <c r="H185" i="41"/>
  <c r="N185" i="41"/>
  <c r="N186" i="41"/>
  <c r="H186" i="41"/>
  <c r="L185" i="41"/>
  <c r="K186" i="41"/>
  <c r="F182" i="41"/>
  <c r="K185" i="41"/>
  <c r="Q186" i="41"/>
  <c r="E143" i="41"/>
  <c r="E121" i="41"/>
  <c r="E154" i="41"/>
  <c r="F150" i="23"/>
  <c r="F149" i="23"/>
  <c r="J124" i="43"/>
  <c r="O124" i="43"/>
  <c r="I170" i="23"/>
  <c r="E111" i="41"/>
  <c r="N124" i="43"/>
  <c r="P124" i="43"/>
  <c r="E155" i="41"/>
  <c r="K124" i="43"/>
  <c r="F124" i="43"/>
  <c r="M124" i="43"/>
  <c r="E116" i="41"/>
  <c r="E160" i="41"/>
  <c r="I124" i="43"/>
  <c r="G124" i="43"/>
  <c r="D191" i="44"/>
  <c r="R184" i="44"/>
  <c r="D192" i="44"/>
  <c r="R187" i="44"/>
  <c r="R124" i="43"/>
  <c r="H124" i="43"/>
  <c r="E113" i="41"/>
  <c r="E110" i="41"/>
  <c r="E89" i="43"/>
  <c r="E89" i="38"/>
  <c r="Q124" i="43"/>
  <c r="L124" i="43"/>
  <c r="E139" i="43"/>
  <c r="F146" i="23"/>
  <c r="F180" i="23" s="1"/>
  <c r="F151" i="23"/>
  <c r="F152" i="23"/>
  <c r="F148" i="23"/>
  <c r="F147" i="23"/>
  <c r="L170" i="23"/>
  <c r="E139" i="41"/>
  <c r="J170" i="23"/>
  <c r="M170" i="23"/>
  <c r="K170" i="23"/>
  <c r="N170" i="23"/>
  <c r="S170" i="23"/>
  <c r="O170" i="23"/>
  <c r="R170" i="23"/>
  <c r="G169" i="23"/>
  <c r="J169" i="23"/>
  <c r="K169" i="23"/>
  <c r="M169" i="23"/>
  <c r="F170" i="23"/>
  <c r="E170" i="23"/>
  <c r="N169" i="23"/>
  <c r="H169" i="23"/>
  <c r="E180" i="23"/>
  <c r="E151" i="23"/>
  <c r="E148" i="23"/>
  <c r="E152" i="23"/>
  <c r="E149" i="23"/>
  <c r="E153" i="23"/>
  <c r="F186" i="23" s="1"/>
  <c r="E147" i="23"/>
  <c r="E150" i="23"/>
  <c r="I169" i="23"/>
  <c r="P169" i="23"/>
  <c r="G170" i="23"/>
  <c r="S169" i="23"/>
  <c r="O169" i="23"/>
  <c r="H170" i="23"/>
  <c r="F171" i="23"/>
  <c r="R169" i="23"/>
  <c r="Q170" i="23"/>
  <c r="P170" i="23"/>
  <c r="Q169" i="23"/>
  <c r="E134" i="23"/>
  <c r="E169" i="23"/>
  <c r="F169" i="23"/>
  <c r="E132" i="44" s="1"/>
  <c r="L159" i="23"/>
  <c r="K145" i="44" s="1"/>
  <c r="M176" i="41"/>
  <c r="M183" i="41" s="1"/>
  <c r="I180" i="41"/>
  <c r="I187" i="41" s="1"/>
  <c r="G176" i="41"/>
  <c r="G183" i="41" s="1"/>
  <c r="R180" i="41"/>
  <c r="R187" i="41" s="1"/>
  <c r="N176" i="41"/>
  <c r="N188" i="41" s="1"/>
  <c r="M180" i="41"/>
  <c r="M187" i="41" s="1"/>
  <c r="E157" i="23"/>
  <c r="O176" i="41"/>
  <c r="O183" i="41" s="1"/>
  <c r="O180" i="41"/>
  <c r="O187" i="41" s="1"/>
  <c r="H157" i="23"/>
  <c r="G143" i="44" s="1"/>
  <c r="G142" i="44" s="1"/>
  <c r="G179" i="44" s="1"/>
  <c r="G186" i="44" s="1"/>
  <c r="L180" i="41"/>
  <c r="L187" i="41" s="1"/>
  <c r="Q180" i="41"/>
  <c r="Q187" i="41" s="1"/>
  <c r="F161" i="23"/>
  <c r="E147" i="41" s="1"/>
  <c r="N180" i="41"/>
  <c r="N187" i="41" s="1"/>
  <c r="P177" i="41"/>
  <c r="P184" i="41" s="1"/>
  <c r="H177" i="41"/>
  <c r="H184" i="41" s="1"/>
  <c r="Q177" i="41"/>
  <c r="Q184" i="41" s="1"/>
  <c r="I177" i="41"/>
  <c r="I184" i="41" s="1"/>
  <c r="N177" i="41"/>
  <c r="N184" i="41" s="1"/>
  <c r="G177" i="41"/>
  <c r="G184" i="41" s="1"/>
  <c r="O177" i="41"/>
  <c r="O184" i="41" s="1"/>
  <c r="L177" i="41"/>
  <c r="L184" i="41" s="1"/>
  <c r="M177" i="41"/>
  <c r="M184" i="41" s="1"/>
  <c r="K177" i="41"/>
  <c r="K184" i="41" s="1"/>
  <c r="F120" i="41"/>
  <c r="Q188" i="41"/>
  <c r="Q167" i="41"/>
  <c r="Q169" i="41" s="1"/>
  <c r="J169" i="41"/>
  <c r="N167" i="41"/>
  <c r="N169" i="41" s="1"/>
  <c r="R167" i="41"/>
  <c r="R169" i="41" s="1"/>
  <c r="H188" i="41"/>
  <c r="O167" i="41"/>
  <c r="O169" i="41" s="1"/>
  <c r="M167" i="41"/>
  <c r="M169" i="41" s="1"/>
  <c r="F188" i="41"/>
  <c r="J188" i="41"/>
  <c r="R188" i="41"/>
  <c r="I161" i="23"/>
  <c r="H147" i="44" s="1"/>
  <c r="S161" i="23"/>
  <c r="R147" i="44" s="1"/>
  <c r="N161" i="23"/>
  <c r="M147" i="44" s="1"/>
  <c r="N159" i="23"/>
  <c r="M145" i="44" s="1"/>
  <c r="Q161" i="23"/>
  <c r="P147" i="44" s="1"/>
  <c r="H159" i="23"/>
  <c r="G145" i="44" s="1"/>
  <c r="G123" i="23"/>
  <c r="L123" i="23"/>
  <c r="P161" i="23"/>
  <c r="O147" i="44" s="1"/>
  <c r="G161" i="23"/>
  <c r="F147" i="44" s="1"/>
  <c r="M123" i="23"/>
  <c r="M161" i="23"/>
  <c r="L147" i="44" s="1"/>
  <c r="J161" i="23"/>
  <c r="I147" i="44" s="1"/>
  <c r="L161" i="23"/>
  <c r="K147" i="44" s="1"/>
  <c r="O123" i="23"/>
  <c r="R161" i="23"/>
  <c r="Q147" i="44" s="1"/>
  <c r="R163" i="23"/>
  <c r="Q149" i="44" s="1"/>
  <c r="J163" i="23"/>
  <c r="I149" i="44" s="1"/>
  <c r="G163" i="23"/>
  <c r="F149" i="44" s="1"/>
  <c r="K161" i="23"/>
  <c r="J147" i="44" s="1"/>
  <c r="O161" i="23"/>
  <c r="N147" i="44" s="1"/>
  <c r="M159" i="23"/>
  <c r="L145" i="44" s="1"/>
  <c r="F163" i="23"/>
  <c r="E149" i="41" s="1"/>
  <c r="G159" i="23"/>
  <c r="F145" i="44" s="1"/>
  <c r="O159" i="23"/>
  <c r="N145" i="44" s="1"/>
  <c r="S159" i="23"/>
  <c r="R145" i="44" s="1"/>
  <c r="H161" i="23"/>
  <c r="G147" i="44" s="1"/>
  <c r="H163" i="23"/>
  <c r="G149" i="44" s="1"/>
  <c r="Q159" i="23"/>
  <c r="P145" i="44" s="1"/>
  <c r="P159" i="23"/>
  <c r="O145" i="44" s="1"/>
  <c r="I159" i="23"/>
  <c r="H145" i="44" s="1"/>
  <c r="K159" i="23"/>
  <c r="J145" i="44" s="1"/>
  <c r="F159" i="23"/>
  <c r="E145" i="41" s="1"/>
  <c r="R159" i="23"/>
  <c r="Q145" i="44" s="1"/>
  <c r="S163" i="23"/>
  <c r="R149" i="44" s="1"/>
  <c r="O163" i="23"/>
  <c r="N149" i="44" s="1"/>
  <c r="I163" i="23"/>
  <c r="H149" i="44" s="1"/>
  <c r="J159" i="23"/>
  <c r="I145" i="44" s="1"/>
  <c r="N163" i="23"/>
  <c r="M149" i="44" s="1"/>
  <c r="M163" i="23"/>
  <c r="L149" i="44" s="1"/>
  <c r="P163" i="23"/>
  <c r="O149" i="44" s="1"/>
  <c r="Q163" i="23"/>
  <c r="P149" i="44" s="1"/>
  <c r="L163" i="23"/>
  <c r="K149" i="44" s="1"/>
  <c r="K163" i="23"/>
  <c r="J149" i="44" s="1"/>
  <c r="I123" i="23"/>
  <c r="K123" i="23"/>
  <c r="R123" i="23"/>
  <c r="S123" i="23"/>
  <c r="J123" i="23"/>
  <c r="P123" i="23"/>
  <c r="N123" i="23"/>
  <c r="F123" i="23"/>
  <c r="P188" i="41"/>
  <c r="L188" i="41"/>
  <c r="R183" i="41"/>
  <c r="I167" i="41"/>
  <c r="I169" i="41" s="1"/>
  <c r="I183" i="41"/>
  <c r="H167" i="41"/>
  <c r="H169" i="41" s="1"/>
  <c r="K167" i="41"/>
  <c r="K169" i="41" s="1"/>
  <c r="D191" i="41"/>
  <c r="R184" i="41"/>
  <c r="L167" i="41"/>
  <c r="L169" i="41" s="1"/>
  <c r="G167" i="41"/>
  <c r="G169" i="41" s="1"/>
  <c r="P167" i="41"/>
  <c r="P169" i="41" s="1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B41" i="27"/>
  <c r="B40" i="27"/>
  <c r="B39" i="27"/>
  <c r="B38" i="27"/>
  <c r="B37" i="27"/>
  <c r="B36" i="27"/>
  <c r="B35" i="27"/>
  <c r="B34" i="27"/>
  <c r="B33" i="27"/>
  <c r="B32" i="27"/>
  <c r="B31" i="27"/>
  <c r="F145" i="23" l="1"/>
  <c r="F182" i="23"/>
  <c r="E109" i="41"/>
  <c r="F183" i="23"/>
  <c r="E111" i="44"/>
  <c r="E112" i="44"/>
  <c r="E141" i="43"/>
  <c r="E115" i="44" s="1"/>
  <c r="E142" i="43"/>
  <c r="E138" i="44" s="1"/>
  <c r="E143" i="43"/>
  <c r="E139" i="44" s="1"/>
  <c r="E113" i="44"/>
  <c r="F185" i="23"/>
  <c r="F184" i="23"/>
  <c r="E123" i="41"/>
  <c r="E124" i="44"/>
  <c r="E122" i="41"/>
  <c r="E121" i="44"/>
  <c r="M188" i="41"/>
  <c r="G188" i="41"/>
  <c r="E124" i="41"/>
  <c r="E183" i="23"/>
  <c r="G183" i="23"/>
  <c r="H183" i="23"/>
  <c r="I183" i="23"/>
  <c r="N183" i="23"/>
  <c r="O183" i="23"/>
  <c r="J183" i="23"/>
  <c r="L183" i="23"/>
  <c r="M183" i="23"/>
  <c r="Q183" i="23"/>
  <c r="S183" i="23"/>
  <c r="P183" i="23"/>
  <c r="K183" i="23"/>
  <c r="R183" i="23"/>
  <c r="E181" i="23"/>
  <c r="N180" i="23"/>
  <c r="P180" i="23"/>
  <c r="R180" i="23"/>
  <c r="H180" i="23"/>
  <c r="M180" i="23"/>
  <c r="O180" i="23"/>
  <c r="K180" i="23"/>
  <c r="S180" i="23"/>
  <c r="J180" i="23"/>
  <c r="Q180" i="23"/>
  <c r="L180" i="23"/>
  <c r="E145" i="23"/>
  <c r="I180" i="23"/>
  <c r="G180" i="23"/>
  <c r="E136" i="44"/>
  <c r="E137" i="44"/>
  <c r="E136" i="41"/>
  <c r="E137" i="41"/>
  <c r="E135" i="44"/>
  <c r="E134" i="41"/>
  <c r="E135" i="41"/>
  <c r="E186" i="23"/>
  <c r="I186" i="23"/>
  <c r="S186" i="23"/>
  <c r="O186" i="23"/>
  <c r="Q186" i="23"/>
  <c r="J186" i="23"/>
  <c r="R186" i="23"/>
  <c r="K186" i="23"/>
  <c r="N186" i="23"/>
  <c r="L186" i="23"/>
  <c r="M186" i="23"/>
  <c r="G186" i="23"/>
  <c r="P186" i="23"/>
  <c r="H186" i="23"/>
  <c r="E182" i="23"/>
  <c r="R182" i="23"/>
  <c r="O182" i="23"/>
  <c r="H182" i="23"/>
  <c r="M182" i="23"/>
  <c r="G182" i="23"/>
  <c r="J182" i="23"/>
  <c r="K182" i="23"/>
  <c r="S182" i="23"/>
  <c r="N182" i="23"/>
  <c r="I182" i="23"/>
  <c r="L182" i="23"/>
  <c r="Q182" i="23"/>
  <c r="P182" i="23"/>
  <c r="E185" i="23"/>
  <c r="R185" i="23"/>
  <c r="L185" i="23"/>
  <c r="G185" i="23"/>
  <c r="O185" i="23"/>
  <c r="Q185" i="23"/>
  <c r="P185" i="23"/>
  <c r="N185" i="23"/>
  <c r="K185" i="23"/>
  <c r="M185" i="23"/>
  <c r="J185" i="23"/>
  <c r="I185" i="23"/>
  <c r="H185" i="23"/>
  <c r="S185" i="23"/>
  <c r="R181" i="23"/>
  <c r="Q181" i="23"/>
  <c r="G181" i="23"/>
  <c r="P181" i="23"/>
  <c r="M181" i="23"/>
  <c r="O181" i="23"/>
  <c r="H181" i="23"/>
  <c r="L181" i="23"/>
  <c r="S181" i="23"/>
  <c r="N181" i="23"/>
  <c r="K181" i="23"/>
  <c r="J181" i="23"/>
  <c r="I181" i="23"/>
  <c r="F181" i="23"/>
  <c r="E126" i="41" s="1"/>
  <c r="E184" i="23"/>
  <c r="H184" i="23"/>
  <c r="K184" i="23"/>
  <c r="O184" i="23"/>
  <c r="R184" i="23"/>
  <c r="J184" i="23"/>
  <c r="Q184" i="23"/>
  <c r="P184" i="23"/>
  <c r="S184" i="23"/>
  <c r="G184" i="23"/>
  <c r="N184" i="23"/>
  <c r="M184" i="23"/>
  <c r="I184" i="23"/>
  <c r="L184" i="23"/>
  <c r="E133" i="44"/>
  <c r="E132" i="41"/>
  <c r="E133" i="41"/>
  <c r="O188" i="41"/>
  <c r="D192" i="41"/>
  <c r="N183" i="41"/>
  <c r="F177" i="41"/>
  <c r="F184" i="41" s="1"/>
  <c r="F167" i="41"/>
  <c r="F169" i="41" s="1"/>
  <c r="K183" i="41"/>
  <c r="K188" i="41"/>
  <c r="I188" i="41"/>
  <c r="C98" i="23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B38" i="28"/>
  <c r="B37" i="28"/>
  <c r="B47" i="28"/>
  <c r="B46" i="28"/>
  <c r="B45" i="28"/>
  <c r="B44" i="28"/>
  <c r="B43" i="28"/>
  <c r="B42" i="28"/>
  <c r="B41" i="28"/>
  <c r="B40" i="28"/>
  <c r="B39" i="28"/>
  <c r="C47" i="23"/>
  <c r="E135" i="43" l="1"/>
  <c r="E116" i="44"/>
  <c r="E134" i="44"/>
  <c r="E131" i="44" s="1"/>
  <c r="E122" i="44"/>
  <c r="E114" i="44"/>
  <c r="E123" i="44"/>
  <c r="E110" i="44"/>
  <c r="E117" i="44"/>
  <c r="E131" i="41"/>
  <c r="E178" i="41" s="1"/>
  <c r="E185" i="41" s="1"/>
  <c r="E125" i="44"/>
  <c r="E126" i="44"/>
  <c r="E127" i="44"/>
  <c r="E128" i="44"/>
  <c r="E128" i="41"/>
  <c r="E125" i="41"/>
  <c r="E127" i="41"/>
  <c r="E109" i="44" l="1"/>
  <c r="E176" i="44" s="1"/>
  <c r="E120" i="44"/>
  <c r="E120" i="41"/>
  <c r="E177" i="41" s="1"/>
  <c r="E184" i="41" s="1"/>
  <c r="N84" i="23"/>
  <c r="O71" i="23"/>
  <c r="P71" i="23"/>
  <c r="Q71" i="23"/>
  <c r="F71" i="23"/>
  <c r="S71" i="23"/>
  <c r="R72" i="23"/>
  <c r="L85" i="23"/>
  <c r="J70" i="23"/>
  <c r="M70" i="23"/>
  <c r="G71" i="23"/>
  <c r="F72" i="23"/>
  <c r="S72" i="23"/>
  <c r="I72" i="23"/>
  <c r="K72" i="23"/>
  <c r="J71" i="23"/>
  <c r="M71" i="23"/>
  <c r="I71" i="23"/>
  <c r="H71" i="23"/>
  <c r="G72" i="23"/>
  <c r="K71" i="23"/>
  <c r="H72" i="23"/>
  <c r="K70" i="23"/>
  <c r="L70" i="23"/>
  <c r="F70" i="23"/>
  <c r="G70" i="23"/>
  <c r="I70" i="23"/>
  <c r="Q84" i="23"/>
  <c r="Q70" i="23"/>
  <c r="H84" i="23"/>
  <c r="H70" i="23"/>
  <c r="R84" i="23"/>
  <c r="R70" i="23"/>
  <c r="P70" i="23"/>
  <c r="N71" i="23"/>
  <c r="M72" i="23"/>
  <c r="N72" i="23"/>
  <c r="O72" i="23"/>
  <c r="R71" i="23"/>
  <c r="Q72" i="23"/>
  <c r="S84" i="23"/>
  <c r="S70" i="23"/>
  <c r="O84" i="23"/>
  <c r="O70" i="23"/>
  <c r="L86" i="23"/>
  <c r="L72" i="23"/>
  <c r="J86" i="23"/>
  <c r="J72" i="23"/>
  <c r="P72" i="23"/>
  <c r="N70" i="23"/>
  <c r="L71" i="23"/>
  <c r="K86" i="23"/>
  <c r="J85" i="23"/>
  <c r="K84" i="23"/>
  <c r="J84" i="23"/>
  <c r="I85" i="23"/>
  <c r="M84" i="23"/>
  <c r="L84" i="23"/>
  <c r="F84" i="23"/>
  <c r="G84" i="23"/>
  <c r="I84" i="23"/>
  <c r="H85" i="23"/>
  <c r="G86" i="23"/>
  <c r="K85" i="23"/>
  <c r="H86" i="23"/>
  <c r="G85" i="23"/>
  <c r="F86" i="23"/>
  <c r="S86" i="23"/>
  <c r="I86" i="23"/>
  <c r="P84" i="23"/>
  <c r="O85" i="23"/>
  <c r="P85" i="23"/>
  <c r="Q85" i="23"/>
  <c r="F85" i="23"/>
  <c r="S85" i="23"/>
  <c r="R86" i="23"/>
  <c r="N85" i="23"/>
  <c r="M86" i="23"/>
  <c r="N86" i="23"/>
  <c r="O86" i="23"/>
  <c r="R85" i="23"/>
  <c r="Q86" i="23"/>
  <c r="P86" i="23"/>
  <c r="M85" i="23"/>
  <c r="E176" i="41" l="1"/>
  <c r="E183" i="41" s="1"/>
  <c r="E153" i="41" l="1"/>
  <c r="E180" i="41" l="1"/>
  <c r="E187" i="41" l="1"/>
  <c r="Q160" i="23"/>
  <c r="P146" i="44" s="1"/>
  <c r="H162" i="23"/>
  <c r="G148" i="44" s="1"/>
  <c r="H158" i="23"/>
  <c r="G144" i="44" s="1"/>
  <c r="N164" i="23"/>
  <c r="M150" i="44" s="1"/>
  <c r="J158" i="23"/>
  <c r="I144" i="44" s="1"/>
  <c r="J164" i="23"/>
  <c r="I150" i="44" s="1"/>
  <c r="J162" i="23"/>
  <c r="I148" i="44" s="1"/>
  <c r="M164" i="23"/>
  <c r="L150" i="44" s="1"/>
  <c r="K164" i="23"/>
  <c r="J150" i="44" s="1"/>
  <c r="S158" i="23"/>
  <c r="R144" i="44" s="1"/>
  <c r="P160" i="23"/>
  <c r="O146" i="44" s="1"/>
  <c r="N162" i="23"/>
  <c r="M148" i="44" s="1"/>
  <c r="L160" i="23"/>
  <c r="K146" i="44" s="1"/>
  <c r="G158" i="23"/>
  <c r="F144" i="44" s="1"/>
  <c r="R164" i="23"/>
  <c r="Q150" i="44" s="1"/>
  <c r="Q164" i="23"/>
  <c r="P150" i="44" s="1"/>
  <c r="S164" i="23"/>
  <c r="R150" i="44" s="1"/>
  <c r="I158" i="23"/>
  <c r="H144" i="44" s="1"/>
  <c r="M162" i="23"/>
  <c r="L148" i="44" s="1"/>
  <c r="H160" i="23"/>
  <c r="G146" i="44" s="1"/>
  <c r="I164" i="23"/>
  <c r="H150" i="44" s="1"/>
  <c r="Q162" i="23"/>
  <c r="P148" i="44" s="1"/>
  <c r="F164" i="23"/>
  <c r="R158" i="23"/>
  <c r="Q144" i="44" s="1"/>
  <c r="Q158" i="23"/>
  <c r="P144" i="44" s="1"/>
  <c r="O160" i="23"/>
  <c r="N146" i="44" s="1"/>
  <c r="K162" i="23"/>
  <c r="J148" i="44" s="1"/>
  <c r="G164" i="23"/>
  <c r="F150" i="44" s="1"/>
  <c r="N158" i="23"/>
  <c r="M144" i="44" s="1"/>
  <c r="R160" i="23"/>
  <c r="Q146" i="44" s="1"/>
  <c r="R162" i="23"/>
  <c r="Q148" i="44" s="1"/>
  <c r="M158" i="23"/>
  <c r="L144" i="44" s="1"/>
  <c r="N160" i="23"/>
  <c r="M146" i="44" s="1"/>
  <c r="G160" i="23"/>
  <c r="F146" i="44" s="1"/>
  <c r="M160" i="23"/>
  <c r="L146" i="44" s="1"/>
  <c r="J160" i="23"/>
  <c r="I146" i="44" s="1"/>
  <c r="F160" i="23"/>
  <c r="E146" i="41" s="1"/>
  <c r="P164" i="23"/>
  <c r="O150" i="44" s="1"/>
  <c r="K160" i="23"/>
  <c r="J146" i="44" s="1"/>
  <c r="L164" i="23"/>
  <c r="K150" i="44" s="1"/>
  <c r="F162" i="23"/>
  <c r="E148" i="41" s="1"/>
  <c r="P162" i="23"/>
  <c r="O148" i="44" s="1"/>
  <c r="O158" i="23"/>
  <c r="N144" i="44" s="1"/>
  <c r="K158" i="23"/>
  <c r="J144" i="44" s="1"/>
  <c r="L162" i="23"/>
  <c r="K148" i="44" s="1"/>
  <c r="I160" i="23"/>
  <c r="H146" i="44" s="1"/>
  <c r="P158" i="23"/>
  <c r="O144" i="44" s="1"/>
  <c r="O164" i="23"/>
  <c r="N150" i="44" s="1"/>
  <c r="F158" i="23"/>
  <c r="E144" i="41"/>
  <c r="G162" i="23"/>
  <c r="F148" i="44" s="1"/>
  <c r="I162" i="23"/>
  <c r="H148" i="44" s="1"/>
  <c r="O162" i="23"/>
  <c r="N148" i="44" s="1"/>
  <c r="E160" i="23"/>
  <c r="E162" i="23"/>
  <c r="S162" i="23"/>
  <c r="R148" i="44" s="1"/>
  <c r="S160" i="23"/>
  <c r="R146" i="44" s="1"/>
  <c r="H164" i="23"/>
  <c r="G150" i="44" s="1"/>
  <c r="L158" i="23"/>
  <c r="K144" i="44" s="1"/>
  <c r="E164" i="23"/>
  <c r="E158" i="23"/>
  <c r="E150" i="41" l="1"/>
  <c r="E142" i="41" s="1"/>
  <c r="E167" i="41" s="1"/>
  <c r="E178" i="44" l="1"/>
  <c r="E185" i="44" s="1"/>
  <c r="O110" i="44"/>
  <c r="O109" i="44" s="1"/>
  <c r="R110" i="44"/>
  <c r="R109" i="44" s="1"/>
  <c r="M110" i="44"/>
  <c r="M109" i="44" s="1"/>
  <c r="E177" i="44"/>
  <c r="E184" i="44" s="1"/>
  <c r="G110" i="44"/>
  <c r="G109" i="44" s="1"/>
  <c r="G167" i="44" s="1"/>
  <c r="G169" i="44" s="1"/>
  <c r="J110" i="44"/>
  <c r="J109" i="44" s="1"/>
  <c r="J167" i="44" s="1"/>
  <c r="J169" i="44" s="1"/>
  <c r="F110" i="44"/>
  <c r="F109" i="44" s="1"/>
  <c r="Q110" i="44"/>
  <c r="Q109" i="44" s="1"/>
  <c r="Q176" i="44" s="1"/>
  <c r="H110" i="44"/>
  <c r="H109" i="44" s="1"/>
  <c r="P110" i="44"/>
  <c r="P109" i="44" s="1"/>
  <c r="N110" i="44"/>
  <c r="N109" i="44" s="1"/>
  <c r="K110" i="44"/>
  <c r="K109" i="44" s="1"/>
  <c r="I110" i="44"/>
  <c r="I109" i="44" s="1"/>
  <c r="I176" i="44" s="1"/>
  <c r="L110" i="44"/>
  <c r="L109" i="44" s="1"/>
  <c r="L176" i="44" s="1"/>
  <c r="L116" i="44"/>
  <c r="M114" i="44"/>
  <c r="H114" i="44"/>
  <c r="K114" i="44"/>
  <c r="F115" i="44"/>
  <c r="P114" i="44"/>
  <c r="L115" i="44"/>
  <c r="H117" i="44"/>
  <c r="R115" i="44"/>
  <c r="R114" i="44"/>
  <c r="Q114" i="44"/>
  <c r="M115" i="44"/>
  <c r="I117" i="44"/>
  <c r="O117" i="44"/>
  <c r="E147" i="44"/>
  <c r="M116" i="44"/>
  <c r="P115" i="44"/>
  <c r="N115" i="44"/>
  <c r="J117" i="44"/>
  <c r="F117" i="44"/>
  <c r="Q117" i="44"/>
  <c r="R117" i="44"/>
  <c r="E149" i="44"/>
  <c r="E148" i="44"/>
  <c r="M117" i="44"/>
  <c r="N117" i="44"/>
  <c r="Q115" i="44"/>
  <c r="O115" i="44"/>
  <c r="K117" i="44"/>
  <c r="E150" i="44"/>
  <c r="F111" i="44"/>
  <c r="L117" i="44"/>
  <c r="P116" i="44"/>
  <c r="N116" i="44"/>
  <c r="E144" i="44"/>
  <c r="L114" i="44"/>
  <c r="F116" i="44"/>
  <c r="H111" i="44"/>
  <c r="P111" i="44"/>
  <c r="G111" i="44"/>
  <c r="N112" i="44"/>
  <c r="G117" i="44"/>
  <c r="O116" i="44"/>
  <c r="J116" i="44"/>
  <c r="E145" i="44"/>
  <c r="I111" i="44"/>
  <c r="F112" i="44"/>
  <c r="R112" i="44"/>
  <c r="Q111" i="44"/>
  <c r="O111" i="44"/>
  <c r="K116" i="44"/>
  <c r="E146" i="44"/>
  <c r="J111" i="44"/>
  <c r="R111" i="44"/>
  <c r="O112" i="44"/>
  <c r="K113" i="44"/>
  <c r="J114" i="44"/>
  <c r="R116" i="44"/>
  <c r="K111" i="44"/>
  <c r="H112" i="44"/>
  <c r="F113" i="44"/>
  <c r="P112" i="44"/>
  <c r="M112" i="44"/>
  <c r="I114" i="44"/>
  <c r="G115" i="44"/>
  <c r="L113" i="44"/>
  <c r="H115" i="44"/>
  <c r="L111" i="44"/>
  <c r="J112" i="44"/>
  <c r="I112" i="44"/>
  <c r="G113" i="44"/>
  <c r="P113" i="44"/>
  <c r="Q112" i="44"/>
  <c r="M113" i="44"/>
  <c r="I115" i="44"/>
  <c r="G116" i="44"/>
  <c r="P117" i="44"/>
  <c r="N111" i="44"/>
  <c r="M111" i="44"/>
  <c r="K112" i="44"/>
  <c r="H113" i="44"/>
  <c r="F114" i="44"/>
  <c r="Q113" i="44"/>
  <c r="N114" i="44"/>
  <c r="N113" i="44"/>
  <c r="J115" i="44"/>
  <c r="H116" i="44"/>
  <c r="Q116" i="44"/>
  <c r="G112" i="44"/>
  <c r="L112" i="44"/>
  <c r="J113" i="44"/>
  <c r="I113" i="44"/>
  <c r="G114" i="44"/>
  <c r="R113" i="44"/>
  <c r="O114" i="44"/>
  <c r="O113" i="44"/>
  <c r="K115" i="44"/>
  <c r="I116" i="44"/>
  <c r="E179" i="41" l="1"/>
  <c r="E186" i="41" s="1"/>
  <c r="E169" i="41"/>
  <c r="E180" i="44"/>
  <c r="E187" i="44" s="1"/>
  <c r="E142" i="44"/>
  <c r="K167" i="44"/>
  <c r="K169" i="44" s="1"/>
  <c r="K176" i="44"/>
  <c r="H176" i="44"/>
  <c r="H167" i="44"/>
  <c r="H169" i="44" s="1"/>
  <c r="O167" i="44"/>
  <c r="O169" i="44" s="1"/>
  <c r="O176" i="44"/>
  <c r="M176" i="44"/>
  <c r="M167" i="44"/>
  <c r="M169" i="44" s="1"/>
  <c r="P167" i="44"/>
  <c r="P169" i="44" s="1"/>
  <c r="P176" i="44"/>
  <c r="F167" i="44"/>
  <c r="F169" i="44" s="1"/>
  <c r="F176" i="44"/>
  <c r="R176" i="44"/>
  <c r="D190" i="44" s="1"/>
  <c r="R167" i="44"/>
  <c r="R169" i="44" s="1"/>
  <c r="Q188" i="44"/>
  <c r="Q183" i="44"/>
  <c r="L188" i="44"/>
  <c r="L183" i="44"/>
  <c r="N176" i="44"/>
  <c r="N167" i="44"/>
  <c r="N169" i="44" s="1"/>
  <c r="I188" i="44"/>
  <c r="I183" i="44"/>
  <c r="I167" i="44"/>
  <c r="I169" i="44" s="1"/>
  <c r="G176" i="44"/>
  <c r="L167" i="44"/>
  <c r="L169" i="44" s="1"/>
  <c r="J176" i="44"/>
  <c r="Q167" i="44"/>
  <c r="Q169" i="44" s="1"/>
  <c r="E188" i="41" l="1"/>
  <c r="E167" i="44"/>
  <c r="E169" i="44" s="1"/>
  <c r="E179" i="44"/>
  <c r="E186" i="44" s="1"/>
  <c r="F188" i="44"/>
  <c r="F183" i="44"/>
  <c r="E183" i="44"/>
  <c r="N183" i="44"/>
  <c r="N188" i="44"/>
  <c r="M183" i="44"/>
  <c r="M188" i="44"/>
  <c r="H183" i="44"/>
  <c r="H188" i="44"/>
  <c r="P188" i="44"/>
  <c r="P183" i="44"/>
  <c r="O188" i="44"/>
  <c r="O183" i="44"/>
  <c r="J188" i="44"/>
  <c r="J183" i="44"/>
  <c r="G183" i="44"/>
  <c r="G188" i="44"/>
  <c r="K188" i="44"/>
  <c r="K183" i="44"/>
  <c r="R188" i="44"/>
  <c r="R183" i="44"/>
  <c r="E188" i="44" l="1"/>
  <c r="H52" i="23"/>
  <c r="S52" i="23"/>
  <c r="M53" i="23"/>
  <c r="E54" i="23"/>
  <c r="G54" i="23"/>
  <c r="N52" i="23"/>
  <c r="K52" i="23"/>
  <c r="J51" i="23"/>
  <c r="F49" i="23"/>
  <c r="G53" i="23"/>
  <c r="E49" i="23"/>
  <c r="O54" i="23"/>
  <c r="N53" i="23"/>
  <c r="Q51" i="23"/>
  <c r="N50" i="23"/>
  <c r="L50" i="23"/>
  <c r="G50" i="23"/>
  <c r="F52" i="23"/>
  <c r="Q50" i="23"/>
  <c r="E55" i="23"/>
  <c r="S54" i="23"/>
  <c r="J52" i="23"/>
  <c r="J53" i="23"/>
  <c r="S53" i="23"/>
  <c r="I51" i="23"/>
  <c r="G52" i="23"/>
  <c r="R54" i="23"/>
  <c r="R82" i="23" s="1"/>
  <c r="M52" i="23"/>
  <c r="L55" i="23"/>
  <c r="N54" i="23"/>
  <c r="M55" i="23"/>
  <c r="E53" i="23"/>
  <c r="N49" i="23"/>
  <c r="M54" i="23"/>
  <c r="L52" i="23"/>
  <c r="A69" i="23"/>
  <c r="Q52" i="23"/>
  <c r="S55" i="23"/>
  <c r="A67" i="23"/>
  <c r="J50" i="23"/>
  <c r="E52" i="23"/>
  <c r="R51" i="23"/>
  <c r="H50" i="23"/>
  <c r="S50" i="23"/>
  <c r="G55" i="23"/>
  <c r="G83" i="23" s="1"/>
  <c r="I49" i="23"/>
  <c r="I63" i="23" s="1"/>
  <c r="E48" i="23"/>
  <c r="K49" i="23"/>
  <c r="O50" i="23"/>
  <c r="O64" i="23" s="1"/>
  <c r="A64" i="23"/>
  <c r="E50" i="23"/>
  <c r="P50" i="23"/>
  <c r="P78" i="23" s="1"/>
  <c r="L53" i="23"/>
  <c r="J48" i="23"/>
  <c r="K53" i="23"/>
  <c r="K48" i="23"/>
  <c r="R48" i="23"/>
  <c r="R76" i="23" s="1"/>
  <c r="K50" i="23"/>
  <c r="F50" i="23"/>
  <c r="F64" i="23" s="1"/>
  <c r="Q49" i="23"/>
  <c r="S51" i="23"/>
  <c r="O53" i="23"/>
  <c r="L49" i="23"/>
  <c r="Q53" i="23"/>
  <c r="R53" i="23"/>
  <c r="S49" i="23"/>
  <c r="H49" i="23"/>
  <c r="F54" i="23"/>
  <c r="F68" i="23" s="1"/>
  <c r="J55" i="23"/>
  <c r="J83" i="23" s="1"/>
  <c r="P52" i="23"/>
  <c r="R52" i="23"/>
  <c r="J54" i="23"/>
  <c r="J68" i="23" s="1"/>
  <c r="A68" i="23"/>
  <c r="R50" i="23"/>
  <c r="R64" i="23" s="1"/>
  <c r="A63" i="23"/>
  <c r="O48" i="23"/>
  <c r="F48" i="23"/>
  <c r="I55" i="23"/>
  <c r="I69" i="23" s="1"/>
  <c r="P49" i="23"/>
  <c r="A53" i="23"/>
  <c r="A81" i="23" s="1"/>
  <c r="I48" i="23"/>
  <c r="I62" i="23" s="1"/>
  <c r="M48" i="23"/>
  <c r="G48" i="23"/>
  <c r="M49" i="23"/>
  <c r="A48" i="23"/>
  <c r="A76" i="23" s="1"/>
  <c r="A66" i="23"/>
  <c r="H53" i="23"/>
  <c r="H67" i="23"/>
  <c r="P48" i="23"/>
  <c r="A65" i="23"/>
  <c r="R55" i="23"/>
  <c r="G49" i="23"/>
  <c r="I50" i="23"/>
  <c r="I78" i="23" s="1"/>
  <c r="O49" i="23"/>
  <c r="O63" i="23" s="1"/>
  <c r="O52" i="23"/>
  <c r="K55" i="23"/>
  <c r="P51" i="23"/>
  <c r="A50" i="23"/>
  <c r="A78" i="23" s="1"/>
  <c r="G51" i="23"/>
  <c r="P55" i="23"/>
  <c r="P83" i="23" s="1"/>
  <c r="R49" i="23"/>
  <c r="S48" i="23"/>
  <c r="N51" i="23"/>
  <c r="E51" i="23"/>
  <c r="R65" i="23" s="1"/>
  <c r="O51" i="23"/>
  <c r="P53" i="23"/>
  <c r="H55" i="23"/>
  <c r="Q55" i="23"/>
  <c r="J49" i="23"/>
  <c r="M51" i="23"/>
  <c r="O55" i="23"/>
  <c r="O69" i="23" s="1"/>
  <c r="I53" i="23"/>
  <c r="I67" i="23" s="1"/>
  <c r="F55" i="23"/>
  <c r="F53" i="23"/>
  <c r="I52" i="23"/>
  <c r="N55" i="23"/>
  <c r="N83" i="23" s="1"/>
  <c r="N48" i="23"/>
  <c r="N62" i="23" s="1"/>
  <c r="P54" i="23"/>
  <c r="P82" i="23" s="1"/>
  <c r="H54" i="23"/>
  <c r="H68" i="23" s="1"/>
  <c r="A49" i="23"/>
  <c r="A125" i="23" s="1"/>
  <c r="K54" i="23"/>
  <c r="M50" i="23"/>
  <c r="A51" i="23"/>
  <c r="A79" i="23" s="1"/>
  <c r="L51" i="23"/>
  <c r="I54" i="23"/>
  <c r="A52" i="23"/>
  <c r="A80" i="23" s="1"/>
  <c r="A55" i="23"/>
  <c r="A83" i="23" s="1"/>
  <c r="F51" i="23"/>
  <c r="Q48" i="23"/>
  <c r="L54" i="23"/>
  <c r="K51" i="23"/>
  <c r="H51" i="23"/>
  <c r="A54" i="23"/>
  <c r="A82" i="23" s="1"/>
  <c r="Q54" i="23"/>
  <c r="Q82" i="23" s="1"/>
  <c r="L48" i="23"/>
  <c r="H48" i="23"/>
  <c r="A62" i="23"/>
  <c r="G67" i="23" l="1"/>
  <c r="M83" i="23"/>
  <c r="R77" i="23"/>
  <c r="P62" i="23"/>
  <c r="F76" i="23"/>
  <c r="L67" i="23"/>
  <c r="L83" i="23"/>
  <c r="M80" i="23"/>
  <c r="L62" i="23"/>
  <c r="S69" i="23"/>
  <c r="H62" i="23"/>
  <c r="N63" i="23"/>
  <c r="H63" i="23"/>
  <c r="S78" i="23"/>
  <c r="S63" i="23"/>
  <c r="A126" i="23"/>
  <c r="Q78" i="23"/>
  <c r="K80" i="23"/>
  <c r="J63" i="23"/>
  <c r="K65" i="23"/>
  <c r="L69" i="23"/>
  <c r="P68" i="23"/>
  <c r="L63" i="23"/>
  <c r="G64" i="23"/>
  <c r="N64" i="23"/>
  <c r="M77" i="23"/>
  <c r="K63" i="23"/>
  <c r="L66" i="23"/>
  <c r="S67" i="23"/>
  <c r="F65" i="23"/>
  <c r="S62" i="23"/>
  <c r="M62" i="23"/>
  <c r="F80" i="23"/>
  <c r="A77" i="23"/>
  <c r="A128" i="23"/>
  <c r="R62" i="23"/>
  <c r="L65" i="23"/>
  <c r="Q81" i="23"/>
  <c r="J76" i="23"/>
  <c r="F78" i="23"/>
  <c r="A127" i="23"/>
  <c r="P67" i="23"/>
  <c r="R78" i="23"/>
  <c r="L77" i="23"/>
  <c r="A131" i="23"/>
  <c r="J81" i="23"/>
  <c r="F81" i="23"/>
  <c r="G62" i="23"/>
  <c r="N78" i="23"/>
  <c r="H77" i="23"/>
  <c r="S64" i="23"/>
  <c r="G80" i="23"/>
  <c r="Q64" i="23"/>
  <c r="F66" i="23"/>
  <c r="H65" i="23"/>
  <c r="R80" i="23"/>
  <c r="G78" i="23"/>
  <c r="S66" i="23"/>
  <c r="P63" i="23"/>
  <c r="S81" i="23"/>
  <c r="F63" i="23"/>
  <c r="G77" i="23"/>
  <c r="Q67" i="23"/>
  <c r="P77" i="23"/>
  <c r="J67" i="23"/>
  <c r="H66" i="23"/>
  <c r="I64" i="23"/>
  <c r="H80" i="23"/>
  <c r="H83" i="23"/>
  <c r="I83" i="23"/>
  <c r="S68" i="23"/>
  <c r="G66" i="23"/>
  <c r="K66" i="23"/>
  <c r="N47" i="23"/>
  <c r="F62" i="23"/>
  <c r="L80" i="23"/>
  <c r="M66" i="23"/>
  <c r="N66" i="23"/>
  <c r="Q47" i="23"/>
  <c r="Q76" i="23"/>
  <c r="Q83" i="23"/>
  <c r="K69" i="23"/>
  <c r="O66" i="23"/>
  <c r="R69" i="23"/>
  <c r="F69" i="23"/>
  <c r="M79" i="23"/>
  <c r="O77" i="23"/>
  <c r="S65" i="23"/>
  <c r="G63" i="23"/>
  <c r="G82" i="23"/>
  <c r="K64" i="23"/>
  <c r="K78" i="23"/>
  <c r="F79" i="23"/>
  <c r="P76" i="23"/>
  <c r="M63" i="23"/>
  <c r="S76" i="23"/>
  <c r="N68" i="23"/>
  <c r="F82" i="23"/>
  <c r="N82" i="23"/>
  <c r="M82" i="23"/>
  <c r="O47" i="23"/>
  <c r="O62" i="23"/>
  <c r="K47" i="23"/>
  <c r="K62" i="23"/>
  <c r="K76" i="23"/>
  <c r="P69" i="23"/>
  <c r="L68" i="23"/>
  <c r="M65" i="23"/>
  <c r="H69" i="23"/>
  <c r="N65" i="23"/>
  <c r="Q68" i="23"/>
  <c r="F83" i="23"/>
  <c r="H81" i="23"/>
  <c r="L78" i="23"/>
  <c r="L64" i="23"/>
  <c r="N69" i="23"/>
  <c r="S47" i="23"/>
  <c r="I81" i="23"/>
  <c r="O79" i="23"/>
  <c r="I47" i="23"/>
  <c r="I76" i="23"/>
  <c r="I68" i="23"/>
  <c r="M64" i="23"/>
  <c r="I80" i="23"/>
  <c r="O83" i="23"/>
  <c r="M76" i="23"/>
  <c r="M47" i="23"/>
  <c r="N79" i="23"/>
  <c r="Q77" i="23"/>
  <c r="Q63" i="23"/>
  <c r="Q79" i="23"/>
  <c r="J77" i="23"/>
  <c r="P79" i="23"/>
  <c r="Q65" i="23"/>
  <c r="J65" i="23"/>
  <c r="J79" i="23"/>
  <c r="H47" i="23"/>
  <c r="H76" i="23"/>
  <c r="A130" i="23"/>
  <c r="H82" i="23"/>
  <c r="P81" i="23"/>
  <c r="G65" i="23"/>
  <c r="G47" i="23"/>
  <c r="G76" i="23"/>
  <c r="G79" i="23"/>
  <c r="K83" i="23"/>
  <c r="R83" i="23"/>
  <c r="J82" i="23"/>
  <c r="I65" i="23"/>
  <c r="L79" i="23"/>
  <c r="F67" i="23"/>
  <c r="O65" i="23"/>
  <c r="R47" i="23"/>
  <c r="R63" i="23"/>
  <c r="P65" i="23"/>
  <c r="Q69" i="23"/>
  <c r="H79" i="23"/>
  <c r="P80" i="23"/>
  <c r="P66" i="23"/>
  <c r="P47" i="23"/>
  <c r="O67" i="23"/>
  <c r="O81" i="23"/>
  <c r="S79" i="23"/>
  <c r="P64" i="23"/>
  <c r="I79" i="23"/>
  <c r="M78" i="23"/>
  <c r="K79" i="23"/>
  <c r="I82" i="23"/>
  <c r="A124" i="23"/>
  <c r="I66" i="23"/>
  <c r="E47" i="23"/>
  <c r="J80" i="23"/>
  <c r="J66" i="23"/>
  <c r="L47" i="23"/>
  <c r="L76" i="23"/>
  <c r="Q62" i="23"/>
  <c r="K68" i="23"/>
  <c r="N76" i="23"/>
  <c r="K82" i="23"/>
  <c r="L82" i="23"/>
  <c r="A129" i="23"/>
  <c r="R67" i="23"/>
  <c r="R81" i="23"/>
  <c r="K67" i="23"/>
  <c r="K81" i="23"/>
  <c r="O80" i="23"/>
  <c r="J69" i="23"/>
  <c r="O76" i="23"/>
  <c r="J64" i="23"/>
  <c r="J78" i="23"/>
  <c r="H64" i="23"/>
  <c r="H61" i="23" s="1"/>
  <c r="N67" i="23"/>
  <c r="M68" i="23"/>
  <c r="O82" i="23"/>
  <c r="R66" i="23"/>
  <c r="S77" i="23"/>
  <c r="I77" i="23"/>
  <c r="R79" i="23"/>
  <c r="G81" i="23"/>
  <c r="S82" i="23"/>
  <c r="M69" i="23"/>
  <c r="F47" i="23"/>
  <c r="N77" i="23"/>
  <c r="M67" i="23"/>
  <c r="N80" i="23"/>
  <c r="K77" i="23"/>
  <c r="O78" i="23"/>
  <c r="H78" i="23"/>
  <c r="O68" i="23"/>
  <c r="G69" i="23"/>
  <c r="S83" i="23"/>
  <c r="M81" i="23"/>
  <c r="S80" i="23"/>
  <c r="J47" i="23"/>
  <c r="Q80" i="23"/>
  <c r="L81" i="23"/>
  <c r="N81" i="23"/>
  <c r="G68" i="23"/>
  <c r="Q66" i="23"/>
  <c r="R68" i="23"/>
  <c r="J62" i="23"/>
  <c r="F77" i="23"/>
  <c r="S61" i="23" l="1"/>
  <c r="F61" i="23"/>
  <c r="I61" i="23"/>
  <c r="O61" i="23"/>
  <c r="N61" i="23"/>
  <c r="K61" i="23"/>
  <c r="P61" i="23"/>
  <c r="G61" i="23"/>
  <c r="M61" i="23"/>
  <c r="J61" i="23"/>
  <c r="L61" i="23"/>
  <c r="R61" i="23"/>
  <c r="Q61" i="23"/>
  <c r="A64" i="38" l="1"/>
  <c r="A78" i="38"/>
  <c r="A62" i="38"/>
  <c r="A76" i="38"/>
  <c r="A83" i="38"/>
  <c r="A69" i="38"/>
  <c r="A79" i="38"/>
  <c r="A65" i="38"/>
  <c r="A82" i="38"/>
  <c r="A68" i="38"/>
  <c r="A81" i="38"/>
  <c r="A67" i="38"/>
  <c r="A66" i="38"/>
  <c r="A80" i="38"/>
  <c r="A77" i="38"/>
  <c r="A63" i="38"/>
</calcChain>
</file>

<file path=xl/sharedStrings.xml><?xml version="1.0" encoding="utf-8"?>
<sst xmlns="http://schemas.openxmlformats.org/spreadsheetml/2006/main" count="42187" uniqueCount="358">
  <si>
    <t>Summary</t>
  </si>
  <si>
    <t>TFEC</t>
  </si>
  <si>
    <t>Activity effect</t>
  </si>
  <si>
    <t>Structure effect</t>
  </si>
  <si>
    <t>Intensity effect</t>
  </si>
  <si>
    <t>Total</t>
  </si>
  <si>
    <t>Sector</t>
  </si>
  <si>
    <t>Industry</t>
  </si>
  <si>
    <t>Change in energy</t>
  </si>
  <si>
    <t>Code</t>
  </si>
  <si>
    <r>
      <t>ΣE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</si>
  <si>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</si>
  <si>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</si>
  <si>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</si>
  <si>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</si>
  <si>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</si>
  <si>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</si>
  <si>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1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1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</si>
  <si>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2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2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</si>
  <si>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3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</si>
  <si>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</si>
  <si>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</si>
  <si>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</si>
  <si>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ln(Q</t>
    </r>
    <r>
      <rPr>
        <vertAlign val="sub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</si>
  <si>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</si>
  <si>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</si>
  <si>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</si>
  <si>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t>Structure (ln(SiT/Si0)</t>
  </si>
  <si>
    <r>
      <t>ln(S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</si>
  <si>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</si>
  <si>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</si>
  <si>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I</t>
  </si>
  <si>
    <r>
      <t>I</t>
    </r>
    <r>
      <rPr>
        <vertAlign val="subscript"/>
        <sz val="11"/>
        <color theme="1"/>
        <rFont val="Calibri"/>
        <family val="2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</si>
  <si>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</si>
  <si>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4</t>
    </r>
  </si>
  <si>
    <t>∑I0T</t>
  </si>
  <si>
    <t>Intensity [(ln(IiT/Ii0)]</t>
  </si>
  <si>
    <r>
      <t>ln(I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</si>
  <si>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</si>
  <si>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</si>
  <si>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</si>
  <si>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Change in Activity</t>
  </si>
  <si>
    <r>
      <t>Sum change in activity GDP (∑A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</si>
  <si>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r>
      <t>Sum change in structure (∑S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</si>
  <si>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intensity</t>
  </si>
  <si>
    <r>
      <t>Sum change in intensity (∑I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</si>
  <si>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Check</t>
  </si>
  <si>
    <t>Sum (change in activity, change in structure, change in intensity)</t>
  </si>
  <si>
    <r>
      <t>∑E</t>
    </r>
    <r>
      <rPr>
        <b/>
        <vertAlign val="subscript"/>
        <sz val="11"/>
        <color theme="1"/>
        <rFont val="Calibri"/>
        <family val="2"/>
        <scheme val="minor"/>
      </rPr>
      <t>T-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</si>
  <si>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FEC 2005</t>
  </si>
  <si>
    <t>Energy(ktoe)</t>
  </si>
  <si>
    <t>Construction</t>
  </si>
  <si>
    <t>Total GDP</t>
  </si>
  <si>
    <t>Economy</t>
  </si>
  <si>
    <t>08_JPN</t>
  </si>
  <si>
    <t>Unit</t>
  </si>
  <si>
    <t>Lookup</t>
  </si>
  <si>
    <t>yearly (2005-2019)</t>
  </si>
  <si>
    <t>Sub-Sector(Chart)</t>
  </si>
  <si>
    <t>Fuel(Chart)</t>
  </si>
  <si>
    <t>Sub-Sector</t>
  </si>
  <si>
    <t>Fuel</t>
  </si>
  <si>
    <t>14_1_iron_and_steel</t>
  </si>
  <si>
    <t>1_coal</t>
  </si>
  <si>
    <t>15_solid_biomass</t>
  </si>
  <si>
    <t>16_others</t>
  </si>
  <si>
    <t>17_electricity</t>
  </si>
  <si>
    <t>18_heat</t>
  </si>
  <si>
    <t>2_coal_products</t>
  </si>
  <si>
    <t>3_peat</t>
  </si>
  <si>
    <t>4_peat_products</t>
  </si>
  <si>
    <t>6_crude_oil_and_ngl</t>
  </si>
  <si>
    <t>7_petroleum_products</t>
  </si>
  <si>
    <t>8_gas</t>
  </si>
  <si>
    <t>14_2_chemical_incl_petrochemical</t>
  </si>
  <si>
    <t>14_3_non_ferrous_metals</t>
  </si>
  <si>
    <t>14_4_nonmetallic_mineral_products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</si>
  <si>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</si>
  <si>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</si>
  <si>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</si>
  <si>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</si>
  <si>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</si>
  <si>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</si>
  <si>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</si>
  <si>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</si>
  <si>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</si>
  <si>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Transport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</si>
  <si>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</si>
  <si>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</si>
  <si>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</si>
  <si>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</si>
  <si>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</si>
  <si>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</si>
  <si>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Buildings</t>
  </si>
  <si>
    <t>16_1_commercial_and_public_services</t>
  </si>
  <si>
    <t>16_2_residential</t>
  </si>
  <si>
    <t>Row Labels</t>
  </si>
  <si>
    <t>Grand Total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</si>
  <si>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</si>
  <si>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</si>
  <si>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</si>
  <si>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</si>
  <si>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</si>
  <si>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</si>
  <si>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</si>
  <si>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</si>
  <si>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</si>
  <si>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</si>
  <si>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</si>
  <si>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</si>
  <si>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</si>
  <si>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</si>
  <si>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</si>
  <si>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Mining</t>
  </si>
  <si>
    <t>FE 2019</t>
  </si>
  <si>
    <t>Total energy consumption in sectors</t>
  </si>
  <si>
    <t>Percent</t>
  </si>
  <si>
    <t>Absolute</t>
  </si>
  <si>
    <t>Items</t>
  </si>
  <si>
    <t>Industry Mappings</t>
  </si>
  <si>
    <t>Energy industries</t>
  </si>
  <si>
    <t xml:space="preserve">New Energy Industries </t>
  </si>
  <si>
    <t>14_13_nonspecified_industry + 14_10_wood_and_wood_products</t>
  </si>
  <si>
    <t>GDP industries mapped to energy</t>
  </si>
  <si>
    <t>14_1_iron_and_steel + 14_3_non_ferrous_metals</t>
  </si>
  <si>
    <t>New Categories</t>
  </si>
  <si>
    <t>Basic metals</t>
  </si>
  <si>
    <t>Textiles</t>
  </si>
  <si>
    <t>Transport equipment</t>
  </si>
  <si>
    <t>Food and tobaccoo products</t>
  </si>
  <si>
    <t>Pulp paper and printing</t>
  </si>
  <si>
    <t>Machinery</t>
  </si>
  <si>
    <t>Non-metallic metal products</t>
  </si>
  <si>
    <t>Chemicals, petroleum and coal products</t>
  </si>
  <si>
    <t>Other (including electric components and electronics)</t>
  </si>
  <si>
    <t>Activity (GDP) (billion)</t>
  </si>
  <si>
    <r>
      <t>Gross Domestic Product by Kind of Activity (2008SNA) (Chained (2016) Dollars,1981</t>
    </r>
    <r>
      <rPr>
        <sz val="20"/>
        <rFont val="華康中黑體"/>
        <family val="3"/>
        <charset val="136"/>
      </rPr>
      <t>～</t>
    </r>
    <r>
      <rPr>
        <sz val="20"/>
        <rFont val="Times New Roman"/>
        <family val="1"/>
      </rPr>
      <t>)</t>
    </r>
  </si>
  <si>
    <t>Unit : Million NT$</t>
    <phoneticPr fontId="3" type="noConversion"/>
  </si>
  <si>
    <r>
      <t>Update</t>
    </r>
    <r>
      <rPr>
        <sz val="8"/>
        <rFont val="標楷體"/>
        <family val="4"/>
        <charset val="136"/>
      </rPr>
      <t>：</t>
    </r>
    <r>
      <rPr>
        <sz val="8"/>
        <color indexed="10"/>
        <rFont val="Times New Roman"/>
        <family val="1"/>
      </rPr>
      <t>2021/11/26</t>
    </r>
  </si>
  <si>
    <t xml:space="preserve">   A. Agriculture, Forestry, Fishing and Animal Husbandry</t>
    <phoneticPr fontId="3" type="noConversion"/>
  </si>
  <si>
    <t xml:space="preserve">       AA. Agriculture, Horticulture and Agrarian Activities</t>
    <phoneticPr fontId="3" type="noConversion"/>
  </si>
  <si>
    <t xml:space="preserve">       AB. Animal Husbandry</t>
    <phoneticPr fontId="3" type="noConversion"/>
  </si>
  <si>
    <t xml:space="preserve">       AC. Forestry</t>
    <phoneticPr fontId="3" type="noConversion"/>
  </si>
  <si>
    <t xml:space="preserve">       AD. Fishing and Aquaculture</t>
    <phoneticPr fontId="3" type="noConversion"/>
  </si>
  <si>
    <t xml:space="preserve">   B. Mining and Quarrying</t>
  </si>
  <si>
    <t xml:space="preserve">   C. Manufacturing</t>
    <phoneticPr fontId="3" type="noConversion"/>
  </si>
  <si>
    <t xml:space="preserve">       CA. Manufacture of Food Products and Prepared Animal Feeds</t>
  </si>
  <si>
    <t xml:space="preserve">       CB. Manufacture of Beverages and Tobacco Products</t>
  </si>
  <si>
    <t xml:space="preserve">       CC. Manufacture of Textiles</t>
  </si>
  <si>
    <t xml:space="preserve">       CD. Manufacture of Wearing Apparel and Clothing Accessories </t>
  </si>
  <si>
    <t xml:space="preserve">       CE. Manufacture of Leather, Fur and Related Products</t>
  </si>
  <si>
    <t xml:space="preserve">       CF. Manufacture of Wood and of Products of Wood and Bamboo</t>
    <phoneticPr fontId="3" type="noConversion"/>
  </si>
  <si>
    <t xml:space="preserve">       CG. Manufacture of Paper and Paper Products</t>
  </si>
  <si>
    <t xml:space="preserve">       CH. Printing and Reproduction of Recorded Media</t>
  </si>
  <si>
    <t xml:space="preserve">       CI. Manufacture of Petroleum and Coal Products</t>
  </si>
  <si>
    <t xml:space="preserve">       CJ. Manufacture of Chemical Materials</t>
  </si>
  <si>
    <t xml:space="preserve">       CK. Manufacture of Other Chemical Products</t>
  </si>
  <si>
    <t xml:space="preserve">       CL. Manufacture of Pharmaceuticals and Medicinal Chemical Products</t>
  </si>
  <si>
    <t xml:space="preserve">       CM. Manufacture of Rubber Products </t>
  </si>
  <si>
    <t xml:space="preserve">       CN. Manufacture of Plastics Products</t>
  </si>
  <si>
    <t xml:space="preserve">       CO. Manufacture of Other Non-metallic Mineral Products</t>
  </si>
  <si>
    <t xml:space="preserve">       CP. Manufacture of Basic Metals</t>
  </si>
  <si>
    <t xml:space="preserve">       CQ. Manufacture of Fabricated Metal Products</t>
  </si>
  <si>
    <t xml:space="preserve">       CR. Manufacture of Electronic Parts and Components</t>
  </si>
  <si>
    <t xml:space="preserve">       CS. Manufacture of Computers, Electronic and Optical Products</t>
  </si>
  <si>
    <t xml:space="preserve">       CT. Manufacture of Electrical Equipment </t>
  </si>
  <si>
    <t xml:space="preserve">       CU. Manufacture of Machinery and Equipment</t>
  </si>
  <si>
    <t xml:space="preserve">       CV. Manufacture of Motor Vehicles and Parts</t>
  </si>
  <si>
    <t xml:space="preserve">       CW. Manufacture of Other Transport Equipment and Parts</t>
  </si>
  <si>
    <t xml:space="preserve">       CX. Manufacture of Furniture</t>
  </si>
  <si>
    <t xml:space="preserve">       CY. Other Manufacturing</t>
  </si>
  <si>
    <t xml:space="preserve">   D. Electricity and Gas Supply</t>
    <phoneticPr fontId="3" type="noConversion"/>
  </si>
  <si>
    <t xml:space="preserve">       DA. Electricity Supply</t>
  </si>
  <si>
    <t xml:space="preserve">       DB. Gas Supply</t>
  </si>
  <si>
    <t xml:space="preserve">   E. Water Supply and Remediation Activities</t>
    <phoneticPr fontId="3" type="noConversion"/>
  </si>
  <si>
    <t xml:space="preserve">       EA. Water Supply</t>
  </si>
  <si>
    <t xml:space="preserve">       EB. Remediation Activities</t>
  </si>
  <si>
    <t xml:space="preserve">   F. Construction</t>
  </si>
  <si>
    <t xml:space="preserve">   G. Wholesale and Retail Trade</t>
  </si>
  <si>
    <t xml:space="preserve">       GA. Wholesale Trade</t>
  </si>
  <si>
    <t xml:space="preserve">       GB. Retail Trade</t>
  </si>
  <si>
    <t xml:space="preserve">   H. Transportation and Storage</t>
  </si>
  <si>
    <t xml:space="preserve">       HA. Land Transportation</t>
  </si>
  <si>
    <t xml:space="preserve">       HB. Water Transportation</t>
  </si>
  <si>
    <t xml:space="preserve">       HC. Air Transport</t>
  </si>
  <si>
    <t xml:space="preserve">       HD. Support Activities for Transportation; Warehousing and Storage</t>
  </si>
  <si>
    <t xml:space="preserve">       HE. Postal and Courier Activities</t>
  </si>
  <si>
    <t xml:space="preserve">   I. Accommodation and Food Service Activities</t>
    <phoneticPr fontId="3" type="noConversion"/>
  </si>
  <si>
    <t xml:space="preserve">       IA. Accommodation</t>
  </si>
  <si>
    <t xml:space="preserve">       IB. Food and Beverage Service Activities</t>
    <phoneticPr fontId="3" type="noConversion"/>
  </si>
  <si>
    <t xml:space="preserve">   J. Information and Communication</t>
    <phoneticPr fontId="3" type="noConversion"/>
  </si>
  <si>
    <t xml:space="preserve">       JA. Publishing, Motion Picture, Video and Music Production and Broadcasting Activities</t>
  </si>
  <si>
    <t xml:space="preserve">       JB. Telecommunications</t>
  </si>
  <si>
    <t xml:space="preserve">       JC. Related Service of Computer and Information</t>
  </si>
  <si>
    <t xml:space="preserve">   K. Financial and Insurance Activities</t>
    <phoneticPr fontId="3" type="noConversion"/>
  </si>
  <si>
    <t xml:space="preserve">       KA. Financial Service Activities</t>
  </si>
  <si>
    <t xml:space="preserve">       KB. Insurance</t>
  </si>
  <si>
    <t xml:space="preserve">       KC. Security, Commodity Contracts and Activities Auxiliary to Financial Service Activities</t>
  </si>
  <si>
    <t xml:space="preserve">   L. Real Estate Activities and Ownership of Dwellings </t>
    <phoneticPr fontId="3" type="noConversion"/>
  </si>
  <si>
    <t xml:space="preserve">       LA. Real Estate Activities</t>
  </si>
  <si>
    <t xml:space="preserve">       LB. Ownership of Dwellings</t>
  </si>
  <si>
    <t xml:space="preserve">   M. Professional, Scientific and Technical Activities</t>
    <phoneticPr fontId="3" type="noConversion"/>
  </si>
  <si>
    <t xml:space="preserve">   N. Support Service Activities</t>
    <phoneticPr fontId="3" type="noConversion"/>
  </si>
  <si>
    <t xml:space="preserve">       NA. Rental and Leasing Activities</t>
  </si>
  <si>
    <t xml:space="preserve">       NB. Other Support Service Activities</t>
  </si>
  <si>
    <r>
      <t xml:space="preserve">   O. Public Administration and Defence</t>
    </r>
    <r>
      <rPr>
        <b/>
        <sz val="8"/>
        <rFont val="細明體"/>
        <family val="3"/>
        <charset val="136"/>
      </rPr>
      <t>；</t>
    </r>
    <r>
      <rPr>
        <b/>
        <sz val="8"/>
        <rFont val="Times New Roman"/>
        <family val="1"/>
      </rPr>
      <t>Compulsory Social Security</t>
    </r>
  </si>
  <si>
    <t xml:space="preserve">   P. Education</t>
    <phoneticPr fontId="3" type="noConversion"/>
  </si>
  <si>
    <t xml:space="preserve">   Q. Human Health and Social Work Activities</t>
    <phoneticPr fontId="3" type="noConversion"/>
  </si>
  <si>
    <t xml:space="preserve">       QA. Human Health Activities</t>
  </si>
  <si>
    <t xml:space="preserve">       QB. Social Work Activities</t>
  </si>
  <si>
    <t xml:space="preserve">   R. Arts, Entertainment and Recreation</t>
    <phoneticPr fontId="3" type="noConversion"/>
  </si>
  <si>
    <t xml:space="preserve">   S. Other Service Activities</t>
    <phoneticPr fontId="3" type="noConversion"/>
  </si>
  <si>
    <t xml:space="preserve">       SA. Activities of Membership Organizations</t>
  </si>
  <si>
    <t xml:space="preserve">       SB. Activities of Households as Employers of Domestic Personnel</t>
  </si>
  <si>
    <t xml:space="preserve">       SC. Other Personal Service Activities</t>
  </si>
  <si>
    <t>Subtotal</t>
  </si>
  <si>
    <t xml:space="preserve">       Import Duties</t>
  </si>
  <si>
    <t xml:space="preserve">       Value-Added Tax</t>
  </si>
  <si>
    <t>Total (by production approach)</t>
  </si>
  <si>
    <t xml:space="preserve">        Statistical Discrepancy</t>
  </si>
  <si>
    <t>GDP</t>
  </si>
  <si>
    <t xml:space="preserve">   Addendum</t>
    <phoneticPr fontId="3" type="noConversion"/>
  </si>
  <si>
    <t xml:space="preserve">       Agriculture
</t>
    <phoneticPr fontId="3" type="noConversion"/>
  </si>
  <si>
    <t xml:space="preserve">       Industry
</t>
    <phoneticPr fontId="3" type="noConversion"/>
  </si>
  <si>
    <t xml:space="preserve">       Services
</t>
    <phoneticPr fontId="3" type="noConversion"/>
  </si>
  <si>
    <t xml:space="preserve">       ICT Industry</t>
    <phoneticPr fontId="3" type="noConversion"/>
  </si>
  <si>
    <t xml:space="preserve">       CA. Manufacture of Food Products and Prepared Animal Feeds +       CB. Manufacture of Beverages and Tobacco Products</t>
  </si>
  <si>
    <t xml:space="preserve">       CE. Manufacture of Leather, Fur and Related Products </t>
  </si>
  <si>
    <t xml:space="preserve">       CC. Manufacture of Textiles +        CE. Manufacture of Leather, Fur and Related Products +       CD. Manufacture of Wearing Apparel and Clothing Accessories </t>
  </si>
  <si>
    <t xml:space="preserve">       CF. Manufacture of Wood and of Products of Wood and Bamboo</t>
  </si>
  <si>
    <t xml:space="preserve">       CY. Other Manufacturing+       CX. Manufacture of Furniture+       CS. Manufacture of Computers, Electronic and Optical Products +     CR. Manufacture of Electronic Parts and Components +       CF. Manufacture of Wood and of Products of Wood and Bamboo</t>
  </si>
  <si>
    <t xml:space="preserve">       CH. Printing and Reproduction of Recorded Media +       CG. Manufacture of Paper and Paper Products</t>
  </si>
  <si>
    <t xml:space="preserve">       CN. Manufacture of Plastics Products+       CM. Manufacture of Rubber Products +       CL. Manufacture of Pharmaceuticals and Medicinal Chemical Products+       CK. Manufacture of Other Chemical Products   +   CJ. Manufacture of Chemical Materials +       CI. Manufacture of Petroleum and Coal Products</t>
  </si>
  <si>
    <t xml:space="preserve">       CQ. Manufacture of Fabricated Metal Products +       CP. Manufacture of Basic Metals</t>
  </si>
  <si>
    <t xml:space="preserve">       CU. Manufacture of Machinery and Equipment+       CT. Manufacture of Electrical Equipment </t>
  </si>
  <si>
    <t xml:space="preserve">       CW. Manufacture of Other Transport Equipment and Parts +       CV. Manufacture of Motor Vehicles and Parts</t>
  </si>
  <si>
    <t>Final</t>
  </si>
  <si>
    <t>01_AUS</t>
  </si>
  <si>
    <t>02_BD</t>
  </si>
  <si>
    <t>03_CDA</t>
  </si>
  <si>
    <t>04_CHL</t>
  </si>
  <si>
    <t>05_PRC</t>
  </si>
  <si>
    <t>06_HKC</t>
  </si>
  <si>
    <t>07_INA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</si>
  <si>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</si>
  <si>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</si>
  <si>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</si>
  <si>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</si>
  <si>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</si>
  <si>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</si>
  <si>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</si>
  <si>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</si>
  <si>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</si>
  <si>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</si>
  <si>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</si>
  <si>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</si>
  <si>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</si>
  <si>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</si>
  <si>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</si>
  <si>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</si>
  <si>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</si>
  <si>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</si>
  <si>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</si>
  <si>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</si>
  <si>
    <t>GROUP1</t>
  </si>
  <si>
    <t>GROUP2</t>
  </si>
  <si>
    <t xml:space="preserve"> </t>
  </si>
  <si>
    <t>Sector i</t>
  </si>
  <si>
    <t>Sector j</t>
  </si>
  <si>
    <t>sector k</t>
  </si>
  <si>
    <t>a</t>
  </si>
  <si>
    <t>b</t>
  </si>
  <si>
    <t>a11</t>
  </si>
  <si>
    <t>a12</t>
  </si>
  <si>
    <t>a21</t>
  </si>
  <si>
    <t>a22</t>
  </si>
  <si>
    <t>Change in energy (EijkT-Eijk0)</t>
  </si>
  <si>
    <r>
      <t>∑(E</t>
    </r>
    <r>
      <rPr>
        <vertAlign val="subscript"/>
        <sz val="11"/>
        <color theme="1"/>
        <rFont val="Calibri"/>
        <family val="2"/>
        <scheme val="minor"/>
      </rPr>
      <t>ijk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-Eijk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</si>
  <si>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LnETijk-lnE0ijk</t>
  </si>
  <si>
    <t>b11</t>
  </si>
  <si>
    <t>b12</t>
  </si>
  <si>
    <t>b21</t>
  </si>
  <si>
    <t>b22</t>
  </si>
  <si>
    <r>
      <t>ΣQijk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</si>
  <si>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ΣQij</t>
    </r>
    <r>
      <rPr>
        <vertAlign val="superscript"/>
        <sz val="11"/>
        <color theme="1"/>
        <rFont val="Calibri"/>
        <family val="2"/>
        <scheme val="minor"/>
      </rPr>
      <t>T</t>
    </r>
  </si>
  <si>
    <r>
      <t>ΣQi</t>
    </r>
    <r>
      <rPr>
        <vertAlign val="superscript"/>
        <sz val="11"/>
        <color theme="1"/>
        <rFont val="Calibri"/>
        <family val="2"/>
        <scheme val="minor"/>
      </rPr>
      <t>T</t>
    </r>
  </si>
  <si>
    <t>Lookup 1</t>
  </si>
  <si>
    <t>a1</t>
  </si>
  <si>
    <t>a2</t>
  </si>
  <si>
    <t>b1</t>
  </si>
  <si>
    <t>b2</t>
  </si>
  <si>
    <r>
      <t>Activity [Ln (Qi</t>
    </r>
    <r>
      <rPr>
        <b/>
        <vertAlign val="superscript"/>
        <sz val="11"/>
        <color rgb="FF000000"/>
        <rFont val="Calibri"/>
        <family val="2"/>
      </rPr>
      <t>T</t>
    </r>
    <r>
      <rPr>
        <b/>
        <sz val="11"/>
        <color rgb="FF000000"/>
        <rFont val="Calibri"/>
        <family val="2"/>
      </rPr>
      <t>/Qi</t>
    </r>
    <r>
      <rPr>
        <b/>
        <vertAlign val="superscript"/>
        <sz val="11"/>
        <color rgb="FF000000"/>
        <rFont val="Calibri"/>
        <family val="2"/>
      </rPr>
      <t>0</t>
    </r>
    <r>
      <rPr>
        <b/>
        <sz val="11"/>
        <color rgb="FF000000"/>
        <rFont val="Calibri"/>
        <family val="2"/>
      </rPr>
      <t>)]</t>
    </r>
  </si>
  <si>
    <t>Lookup i</t>
  </si>
  <si>
    <t>Lookup ij</t>
  </si>
  <si>
    <t>Structural share Qi/Q</t>
  </si>
  <si>
    <t>Structural share Qij/Qi</t>
  </si>
  <si>
    <t>Structural share Qijk/Qij</t>
  </si>
  <si>
    <t>Structure (ln(SijkT/Sijk0)</t>
  </si>
  <si>
    <t>Structure (ln(SijT/Sij0)</t>
  </si>
  <si>
    <t>Intensity [Eijk/Qijk]</t>
  </si>
  <si>
    <t>wijk [(EijkT - Eijk0) / (lnEijkT-lnEijk0)]</t>
  </si>
  <si>
    <t>Change in structure i</t>
  </si>
  <si>
    <t>Change in structure j</t>
  </si>
  <si>
    <t>Change in structure k</t>
  </si>
  <si>
    <t>lookup 1</t>
  </si>
  <si>
    <t>lookup 2</t>
  </si>
  <si>
    <t>Structure i effect</t>
  </si>
  <si>
    <t>Structure j effect</t>
  </si>
  <si>
    <t>Structure k effect</t>
  </si>
  <si>
    <t>Lookup ijk</t>
  </si>
  <si>
    <t>look up ijk</t>
  </si>
  <si>
    <t>lookup ij</t>
  </si>
  <si>
    <t>lookup i</t>
  </si>
  <si>
    <t>look up ij</t>
  </si>
  <si>
    <t>LnET-lnE0</t>
  </si>
  <si>
    <t>ET-E0</t>
  </si>
  <si>
    <t>(ET-E0)/(LnET-lnE0)</t>
  </si>
  <si>
    <t>w*ijk ((EijkT - Eijk0) / (lnEijkT-lnEijk0)) / ((ET-E0)/(LnET-lnE0))</t>
  </si>
  <si>
    <t>(ET/E0)</t>
  </si>
  <si>
    <t>% Change in energy from base</t>
  </si>
  <si>
    <t>2w</t>
  </si>
  <si>
    <t>bev</t>
  </si>
  <si>
    <t>g</t>
  </si>
  <si>
    <t>lv</t>
  </si>
  <si>
    <t>05_PRC2wbev</t>
  </si>
  <si>
    <t>05_PRC2wg</t>
  </si>
  <si>
    <t>05_PRClvbev</t>
  </si>
  <si>
    <t>05_PRClvg</t>
  </si>
  <si>
    <t>20_USA2wbev</t>
  </si>
  <si>
    <t>20_USA2wg</t>
  </si>
  <si>
    <t>20_USAlvbev</t>
  </si>
  <si>
    <t>20_USAlvg</t>
  </si>
  <si>
    <t>05_PRC2w</t>
  </si>
  <si>
    <t>20_USA2w</t>
  </si>
  <si>
    <t>05_PRClv</t>
  </si>
  <si>
    <t>20_USAlv</t>
  </si>
  <si>
    <t>Iron &amp; steel</t>
  </si>
  <si>
    <t xml:space="preserve">Coal </t>
  </si>
  <si>
    <t>Biomass</t>
  </si>
  <si>
    <t xml:space="preserve">Others </t>
  </si>
  <si>
    <t>Electricity</t>
  </si>
  <si>
    <t xml:space="preserve">Heat </t>
  </si>
  <si>
    <t>Oil</t>
  </si>
  <si>
    <t xml:space="preserve">Gas </t>
  </si>
  <si>
    <t>Chemicals</t>
  </si>
  <si>
    <t>Aluminium</t>
  </si>
  <si>
    <t>Non-metallic minerals</t>
  </si>
  <si>
    <t>Other</t>
  </si>
  <si>
    <t>Pulp &amp; paper</t>
  </si>
  <si>
    <t>Non-specified industry</t>
  </si>
  <si>
    <t>Aviation</t>
  </si>
  <si>
    <t>Road</t>
  </si>
  <si>
    <t>Rail</t>
  </si>
  <si>
    <t>Marine</t>
  </si>
  <si>
    <t>Pipeline</t>
  </si>
  <si>
    <t>Non-specified transport</t>
  </si>
  <si>
    <t>Services</t>
  </si>
  <si>
    <t>Residential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</si>
</sst>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#,##0.00000"/>
    <numFmt numFmtId="166" formatCode="0.00000"/>
    <numFmt numFmtId="167" formatCode="#,##0.0000000000"/>
    <numFmt numFmtId="168" formatCode="#,##0.0"/>
    <numFmt numFmtId="169" formatCode="#\ ###\ ##0"/>
    <numFmt numFmtId="170" formatCode="#,##0_ "/>
    <numFmt numFmtId="171" formatCode="0.0000"/>
    <numFmt numFmtId="172" formatCode="#,##0.0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ＭＳ 明朝"/>
      <family val="1"/>
      <charset val="128"/>
    </font>
    <font>
      <sz val="14"/>
      <name val="Times New Roman"/>
      <family val="1"/>
    </font>
    <font>
      <b/>
      <sz val="24"/>
      <color theme="1"/>
      <name val="Calibri"/>
      <family val="2"/>
      <scheme val="minor"/>
    </font>
    <font>
      <sz val="12"/>
      <name val="新細明體"/>
      <family val="1"/>
      <charset val="136"/>
    </font>
    <font>
      <sz val="20"/>
      <name val="Times New Roman"/>
      <family val="1"/>
    </font>
    <font>
      <sz val="20"/>
      <name val="華康中黑體"/>
      <family val="3"/>
      <charset val="136"/>
    </font>
    <font>
      <sz val="12"/>
      <name val="Times New Roman"/>
      <family val="1"/>
    </font>
    <font>
      <sz val="8"/>
      <name val="Times New Roman"/>
      <family val="1"/>
    </font>
    <font>
      <sz val="8"/>
      <name val="標楷體"/>
      <family val="4"/>
      <charset val="136"/>
    </font>
    <font>
      <sz val="8"/>
      <color indexed="10"/>
      <name val="Times New Roman"/>
      <family val="1"/>
    </font>
    <font>
      <sz val="10"/>
      <name val="Times New Roman"/>
      <family val="1"/>
    </font>
    <font>
      <sz val="12"/>
      <name val="Courier"/>
      <family val="3"/>
    </font>
    <font>
      <sz val="10"/>
      <color indexed="8"/>
      <name val="Times New Roman"/>
      <family val="1"/>
    </font>
    <font>
      <b/>
      <sz val="8"/>
      <name val="Times New Roman"/>
      <family val="1"/>
    </font>
    <font>
      <b/>
      <sz val="8"/>
      <name val="細明體"/>
      <family val="3"/>
      <charset val="136"/>
    </font>
    <font>
      <sz val="11"/>
      <color rgb="FF9C0006"/>
      <name val="Calibri"/>
      <family val="2"/>
      <scheme val="minor"/>
    </font>
    <font>
      <b/>
      <sz val="11"/>
      <name val="Segoe UI"/>
      <family val="2"/>
    </font>
    <font>
      <sz val="11"/>
      <name val="Segoe UI"/>
      <family val="2"/>
    </font>
  </fonts>
  <fills count="12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7" fillId="0" borderId="0"/>
    <xf numFmtId="0" fontId="20" fillId="0" borderId="0">
      <alignment vertical="center"/>
    </xf>
    <xf numFmtId="0" fontId="23" fillId="0" borderId="0"/>
    <xf numFmtId="0" fontId="28" fillId="0" borderId="0"/>
    <xf numFmtId="0" fontId="32" fillId="11" borderId="0" applyNumberFormat="0" applyBorder="0" applyAlignment="0" applyProtection="0"/>
  </cellStyleXfs>
  <cellXfs count="102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  <xf numFmtId="0" fontId="2" fillId="4" borderId="1" xfId="0" applyFont="1" applyFill="1" applyBorder="1"/>
    <xf numFmtId="0" fontId="2" fillId="4" borderId="0" xfId="0" applyFont="1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indent="2"/>
    </xf>
    <xf numFmtId="3" fontId="0" fillId="2" borderId="0" xfId="0" applyNumberFormat="1" applyFill="1"/>
    <xf numFmtId="3" fontId="0" fillId="5" borderId="0" xfId="0" applyNumberFormat="1" applyFill="1"/>
    <xf numFmtId="0" fontId="0" fillId="0" borderId="2" xfId="0" applyBorder="1" applyAlignment="1">
      <alignment horizontal="left" indent="2"/>
    </xf>
    <xf numFmtId="0" fontId="0" fillId="0" borderId="3" xfId="0" applyBorder="1" applyAlignment="1">
      <alignment horizontal="center"/>
    </xf>
    <xf numFmtId="0" fontId="3" fillId="6" borderId="1" xfId="0" applyFont="1" applyFill="1" applyBorder="1"/>
    <xf numFmtId="165" fontId="0" fillId="0" borderId="0" xfId="0" applyNumberFormat="1"/>
    <xf numFmtId="0" fontId="7" fillId="0" borderId="1" xfId="0" applyFont="1" applyBorder="1"/>
    <xf numFmtId="165" fontId="0" fillId="5" borderId="0" xfId="0" applyNumberFormat="1" applyFill="1"/>
    <xf numFmtId="0" fontId="10" fillId="7" borderId="1" xfId="0" applyFont="1" applyFill="1" applyBorder="1"/>
    <xf numFmtId="166" fontId="0" fillId="5" borderId="0" xfId="0" applyNumberFormat="1" applyFill="1"/>
    <xf numFmtId="166" fontId="0" fillId="0" borderId="0" xfId="0" applyNumberFormat="1"/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left" indent="1"/>
    </xf>
    <xf numFmtId="167" fontId="0" fillId="0" borderId="0" xfId="0" applyNumberFormat="1"/>
    <xf numFmtId="0" fontId="3" fillId="4" borderId="1" xfId="0" applyFont="1" applyFill="1" applyBorder="1"/>
    <xf numFmtId="0" fontId="0" fillId="5" borderId="1" xfId="0" applyFill="1" applyBorder="1"/>
    <xf numFmtId="4" fontId="0" fillId="5" borderId="0" xfId="0" applyNumberFormat="1" applyFill="1"/>
    <xf numFmtId="4" fontId="3" fillId="5" borderId="0" xfId="0" applyNumberFormat="1" applyFont="1" applyFill="1"/>
    <xf numFmtId="0" fontId="0" fillId="2" borderId="2" xfId="0" applyFill="1" applyBorder="1" applyAlignment="1">
      <alignment horizontal="left"/>
    </xf>
    <xf numFmtId="0" fontId="3" fillId="2" borderId="4" xfId="0" applyFont="1" applyFill="1" applyBorder="1"/>
    <xf numFmtId="168" fontId="0" fillId="2" borderId="5" xfId="0" applyNumberFormat="1" applyFill="1" applyBorder="1"/>
    <xf numFmtId="0" fontId="0" fillId="2" borderId="0" xfId="0" applyFill="1" applyAlignment="1">
      <alignment horizontal="left"/>
    </xf>
    <xf numFmtId="4" fontId="0" fillId="2" borderId="6" xfId="0" applyNumberFormat="1" applyFill="1" applyBorder="1"/>
    <xf numFmtId="0" fontId="0" fillId="3" borderId="0" xfId="0" applyFill="1"/>
    <xf numFmtId="0" fontId="3" fillId="8" borderId="7" xfId="2" applyFont="1" applyFill="1" applyBorder="1"/>
    <xf numFmtId="0" fontId="3" fillId="8" borderId="7" xfId="2" applyFont="1" applyFill="1" applyBorder="1" applyAlignment="1">
      <alignment horizontal="center"/>
    </xf>
    <xf numFmtId="0" fontId="3" fillId="0" borderId="7" xfId="0" applyFont="1" applyBorder="1"/>
    <xf numFmtId="0" fontId="3" fillId="0" borderId="0" xfId="2" applyFont="1"/>
    <xf numFmtId="0" fontId="1" fillId="0" borderId="0" xfId="2"/>
    <xf numFmtId="3" fontId="1" fillId="0" borderId="0" xfId="2" applyNumberFormat="1"/>
    <xf numFmtId="0" fontId="3" fillId="8" borderId="7" xfId="0" applyFont="1" applyFill="1" applyBorder="1"/>
    <xf numFmtId="0" fontId="3" fillId="8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0" fontId="1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17" fillId="0" borderId="0" xfId="4"/>
    <xf numFmtId="168" fontId="18" fillId="0" borderId="9" xfId="4" applyNumberFormat="1" applyFont="1" applyBorder="1" applyAlignment="1">
      <alignment horizontal="right" vertical="center"/>
    </xf>
    <xf numFmtId="168" fontId="18" fillId="0" borderId="0" xfId="4" applyNumberFormat="1" applyFont="1" applyAlignment="1">
      <alignment horizontal="right" vertical="center"/>
    </xf>
    <xf numFmtId="0" fontId="18" fillId="0" borderId="5" xfId="4" applyFont="1" applyBorder="1" applyAlignment="1">
      <alignment horizontal="left"/>
    </xf>
    <xf numFmtId="0" fontId="18" fillId="0" borderId="5" xfId="4" applyFont="1" applyBorder="1" applyAlignment="1">
      <alignment horizontal="center"/>
    </xf>
    <xf numFmtId="0" fontId="16" fillId="0" borderId="0" xfId="0" applyFont="1"/>
    <xf numFmtId="0" fontId="19" fillId="9" borderId="0" xfId="0" applyFont="1" applyFill="1"/>
    <xf numFmtId="0" fontId="13" fillId="0" borderId="0" xfId="4" applyFont="1"/>
    <xf numFmtId="0" fontId="3" fillId="0" borderId="9" xfId="0" applyFont="1" applyBorder="1"/>
    <xf numFmtId="0" fontId="0" fillId="0" borderId="9" xfId="0" applyBorder="1" applyAlignment="1">
      <alignment horizontal="left"/>
    </xf>
    <xf numFmtId="0" fontId="13" fillId="0" borderId="9" xfId="4" applyFont="1" applyBorder="1"/>
    <xf numFmtId="168" fontId="13" fillId="0" borderId="0" xfId="0" applyNumberFormat="1" applyFont="1"/>
    <xf numFmtId="168" fontId="13" fillId="0" borderId="0" xfId="4" applyNumberFormat="1" applyFont="1"/>
    <xf numFmtId="0" fontId="21" fillId="0" borderId="0" xfId="5" applyFont="1" applyAlignment="1">
      <alignment horizontal="left" vertical="center"/>
    </xf>
    <xf numFmtId="0" fontId="23" fillId="0" borderId="0" xfId="5" applyFont="1">
      <alignment vertical="center"/>
    </xf>
    <xf numFmtId="0" fontId="20" fillId="0" borderId="0" xfId="5">
      <alignment vertical="center"/>
    </xf>
    <xf numFmtId="169" fontId="24" fillId="0" borderId="0" xfId="6" applyNumberFormat="1" applyFont="1" applyAlignment="1">
      <alignment horizontal="left"/>
    </xf>
    <xf numFmtId="3" fontId="24" fillId="0" borderId="8" xfId="5" applyNumberFormat="1" applyFont="1" applyBorder="1" applyAlignment="1">
      <alignment horizontal="left" vertical="center"/>
    </xf>
    <xf numFmtId="0" fontId="27" fillId="0" borderId="0" xfId="5" applyFont="1">
      <alignment vertical="center"/>
    </xf>
    <xf numFmtId="0" fontId="29" fillId="0" borderId="10" xfId="7" applyFont="1" applyBorder="1" applyAlignment="1">
      <alignment horizontal="center" vertical="center"/>
    </xf>
    <xf numFmtId="0" fontId="30" fillId="10" borderId="11" xfId="5" applyFont="1" applyFill="1" applyBorder="1">
      <alignment vertical="center"/>
    </xf>
    <xf numFmtId="170" fontId="30" fillId="10" borderId="11" xfId="5" applyNumberFormat="1" applyFont="1" applyFill="1" applyBorder="1" applyAlignment="1">
      <alignment horizontal="right" vertical="center"/>
    </xf>
    <xf numFmtId="0" fontId="24" fillId="0" borderId="0" xfId="5" applyFont="1">
      <alignment vertical="center"/>
    </xf>
    <xf numFmtId="0" fontId="24" fillId="0" borderId="12" xfId="5" applyFont="1" applyBorder="1">
      <alignment vertical="center"/>
    </xf>
    <xf numFmtId="170" fontId="24" fillId="0" borderId="12" xfId="5" applyNumberFormat="1" applyFont="1" applyBorder="1" applyAlignment="1">
      <alignment horizontal="right" vertical="center"/>
    </xf>
    <xf numFmtId="0" fontId="30" fillId="10" borderId="12" xfId="5" applyFont="1" applyFill="1" applyBorder="1">
      <alignment vertical="center"/>
    </xf>
    <xf numFmtId="170" fontId="30" fillId="10" borderId="12" xfId="5" applyNumberFormat="1" applyFont="1" applyFill="1" applyBorder="1" applyAlignment="1">
      <alignment horizontal="right" vertical="center"/>
    </xf>
    <xf numFmtId="0" fontId="24" fillId="10" borderId="12" xfId="5" applyFont="1" applyFill="1" applyBorder="1" applyAlignment="1">
      <alignment horizontal="center" vertical="center"/>
    </xf>
    <xf numFmtId="170" fontId="24" fillId="10" borderId="12" xfId="5" applyNumberFormat="1" applyFont="1" applyFill="1" applyBorder="1" applyAlignment="1">
      <alignment horizontal="right" vertical="center"/>
    </xf>
    <xf numFmtId="0" fontId="24" fillId="0" borderId="12" xfId="5" applyFont="1" applyBorder="1" applyAlignment="1">
      <alignment horizontal="left" vertical="center"/>
    </xf>
    <xf numFmtId="0" fontId="24" fillId="10" borderId="13" xfId="5" applyFont="1" applyFill="1" applyBorder="1" applyAlignment="1">
      <alignment horizontal="center" vertical="center"/>
    </xf>
    <xf numFmtId="170" fontId="24" fillId="10" borderId="13" xfId="5" applyNumberFormat="1" applyFont="1" applyFill="1" applyBorder="1" applyAlignment="1">
      <alignment horizontal="right" vertical="center"/>
    </xf>
    <xf numFmtId="0" fontId="24" fillId="0" borderId="14" xfId="5" applyFont="1" applyBorder="1" applyAlignment="1">
      <alignment horizontal="left" vertical="center"/>
    </xf>
    <xf numFmtId="0" fontId="30" fillId="10" borderId="12" xfId="0" applyFont="1" applyFill="1" applyBorder="1" applyAlignment="1">
      <alignment vertical="center"/>
    </xf>
    <xf numFmtId="0" fontId="0" fillId="0" borderId="0" xfId="0" applyAlignment="1">
      <alignment wrapText="1"/>
    </xf>
    <xf numFmtId="0" fontId="13" fillId="0" borderId="12" xfId="5" applyFont="1" applyBorder="1" applyAlignment="1">
      <alignment vertical="center" wrapText="1"/>
    </xf>
    <xf numFmtId="0" fontId="0" fillId="0" borderId="4" xfId="0" applyBorder="1" applyAlignment="1">
      <alignment horizontal="left" indent="2"/>
    </xf>
    <xf numFmtId="2" fontId="0" fillId="0" borderId="0" xfId="0" applyNumberFormat="1"/>
    <xf numFmtId="171" fontId="0" fillId="0" borderId="0" xfId="0" applyNumberFormat="1"/>
    <xf numFmtId="0" fontId="32" fillId="11" borderId="0" xfId="8"/>
    <xf numFmtId="3" fontId="32" fillId="11" borderId="0" xfId="8" applyNumberFormat="1"/>
    <xf numFmtId="9" fontId="32" fillId="11" borderId="0" xfId="8" applyNumberFormat="1"/>
    <xf numFmtId="0" fontId="33" fillId="0" borderId="0" xfId="0" applyFont="1" applyAlignment="1">
      <alignment horizontal="right" vertical="center" wrapText="1"/>
    </xf>
    <xf numFmtId="0" fontId="34" fillId="0" borderId="0" xfId="0" applyFont="1" applyAlignment="1">
      <alignment horizontal="right" vertical="center" wrapText="1"/>
    </xf>
    <xf numFmtId="172" fontId="0" fillId="0" borderId="0" xfId="0" applyNumberFormat="1"/>
    <xf numFmtId="1" fontId="0" fillId="0" borderId="0" xfId="0" applyNumberFormat="1"/>
    <xf numFmtId="0" fontId="0" fillId="0" borderId="0" xfId="0"/>
  </cellXfs>
  <cellStyles count="9">
    <cellStyle name="Bad" xfId="8" builtinId="27"/>
    <cellStyle name="Normal" xfId="0" builtinId="0"/>
    <cellStyle name="Normal 2" xfId="3" xr:uid="{2D44B1B7-281F-43E7-9DCA-CB2FE1E65EB2}"/>
    <cellStyle name="Normal 3" xfId="4" xr:uid="{4049F7CB-CB13-4C74-A25A-858DD52752B5}"/>
    <cellStyle name="Normal 4" xfId="5" xr:uid="{08B64D86-6F2C-4A74-88F8-6EBE04199657}"/>
    <cellStyle name="Percent" xfId="1" builtinId="5"/>
    <cellStyle name="Обычный 2" xfId="2" xr:uid="{CA4AFF97-0433-43DF-B434-876B6FD6885D}"/>
    <cellStyle name="一般_CHAP3-2" xfId="6" xr:uid="{F638C610-7F78-45E3-8022-9E98CC3F1919}"/>
    <cellStyle name="一般_生產總表" xfId="7" xr:uid="{56AD0E85-429B-4E8F-A058-96D492CCA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multiplicative_final!$A$182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E-49AD-97CC-AE1AE09D3368}"/>
            </c:ext>
          </c:extLst>
        </c:ser>
        <c:ser>
          <c:idx val="1"/>
          <c:order val="1"/>
          <c:tx>
            <c:strRef>
              <c:f>multiplicative_final!$A$183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E-49AD-97CC-AE1AE09D3368}"/>
            </c:ext>
          </c:extLst>
        </c:ser>
        <c:ser>
          <c:idx val="2"/>
          <c:order val="2"/>
          <c:tx>
            <c:strRef>
              <c:f>multiplicative_final!$A$184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E-49AD-97CC-AE1AE09D3368}"/>
            </c:ext>
          </c:extLst>
        </c:ser>
        <c:ser>
          <c:idx val="3"/>
          <c:order val="3"/>
          <c:tx>
            <c:strRef>
              <c:f>multiplicative_final!$A$187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multiplicative_final!$B$190:$V$190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multiplicative_final!$B$200:$V$200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E-49AD-97CC-AE1AE09D3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additive_final!$A$182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additive_final!$B$197:$V$197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D-4938-9505-A8AD9096A569}"/>
            </c:ext>
          </c:extLst>
        </c:ser>
        <c:ser>
          <c:idx val="1"/>
          <c:order val="1"/>
          <c:tx>
            <c:strRef>
              <c:f>additive_final!$A$183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additive_final!$B$198:$V$198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D-4938-9505-A8AD9096A569}"/>
            </c:ext>
          </c:extLst>
        </c:ser>
        <c:ser>
          <c:idx val="2"/>
          <c:order val="2"/>
          <c:tx>
            <c:strRef>
              <c:f>additive_final!$A$184</c:f>
              <c:strCache>
                <c:ptCount val="1"/>
                <c:pt idx="0">
                  <c:v>Structure i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additive_final!$B$199:$V$199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D-4938-9505-A8AD9096A569}"/>
            </c:ext>
          </c:extLst>
        </c:ser>
        <c:ser>
          <c:idx val="3"/>
          <c:order val="3"/>
          <c:tx>
            <c:strRef>
              <c:f>additive_final!$A$187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additive_final!$B$190:$V$190</c:f>
              <c:strCache>
                <c:ptCount val="3"/>
                <c:pt idx="0">
                  <c:v>Activity effect</c:v>
                </c:pt>
                <c:pt idx="2">
                  <c:v>#N/A</c:v>
                </c:pt>
              </c:strCache>
            </c:strRef>
          </c:cat>
          <c:val>
            <c:numRef>
              <c:f>additive_final!$B$200:$V$200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2D-4938-9505-A8AD9096A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1A39-4163-8331-72353BE92EA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A39-4163-8331-72353BE92EA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1A39-4163-8331-72353BE92EA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activity_driver!#REF!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activity_driver!#REF!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1A39-4163-8331-72353BE92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A31385-1689-4471-8B0C-8B279657B346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BA78EE-4233-4140-AD96-4CD4B12728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F9C94-0C00-485A-A425-9B3282787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0EEABF-5C8B-4E67-9213-FA4C249C530E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0562015-9127-4B23-965A-2CC78DFAD9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0D3EE1-9EAB-4A13-8E91-97F42A70A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F684C4-B0DF-4953-816B-77D25283CE10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2982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68ACC5-C1AA-4F8C-9C97-915D86A0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1018" y="6579054"/>
          <a:ext cx="1913701" cy="10934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016660-3409-4CF0-A7D3-B0EAFFCDC429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1</xdr:col>
      <xdr:colOff>272143</xdr:colOff>
      <xdr:row>34</xdr:row>
      <xdr:rowOff>54429</xdr:rowOff>
    </xdr:from>
    <xdr:to>
      <xdr:col>2</xdr:col>
      <xdr:colOff>1414319</xdr:colOff>
      <xdr:row>40</xdr:row>
      <xdr:rowOff>4887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D87DD-D8D7-47E4-9460-4C559F57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7822" y="6585858"/>
          <a:ext cx="1921593" cy="10972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2D43C7-3700-4D3E-8B74-D2C2FD903323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7D21C1-7F22-4F00-9CD3-F95D2CE9D9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1769"/>
              <a:ext cx="12333237" cy="58861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77E60-A241-47AB-B493-3A84AC61C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01088D-DA04-4807-8BDE-F70B39252437}"/>
            </a:ext>
          </a:extLst>
        </xdr:cNvPr>
        <xdr:cNvSpPr txBox="1"/>
      </xdr:nvSpPr>
      <xdr:spPr>
        <a:xfrm>
          <a:off x="9476830" y="7225665"/>
          <a:ext cx="2929890" cy="11049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0</xdr:col>
      <xdr:colOff>1578428</xdr:colOff>
      <xdr:row>36</xdr:row>
      <xdr:rowOff>81643</xdr:rowOff>
    </xdr:from>
    <xdr:to>
      <xdr:col>3</xdr:col>
      <xdr:colOff>110761</xdr:colOff>
      <xdr:row>43</xdr:row>
      <xdr:rowOff>157570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3B4368-BCAB-4C83-BF1B-BF6FABF0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8428" y="6994072"/>
          <a:ext cx="3252107" cy="14151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7EE5B4-BE3C-455D-B346-29E01A5D73F4}"/>
            </a:ext>
          </a:extLst>
        </xdr:cNvPr>
        <xdr:cNvSpPr txBox="1"/>
      </xdr:nvSpPr>
      <xdr:spPr>
        <a:xfrm>
          <a:off x="8373835" y="6877050"/>
          <a:ext cx="3006090" cy="10477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 editAs="oneCell">
    <xdr:from>
      <xdr:col>2</xdr:col>
      <xdr:colOff>176893</xdr:colOff>
      <xdr:row>35</xdr:row>
      <xdr:rowOff>0</xdr:rowOff>
    </xdr:from>
    <xdr:to>
      <xdr:col>3</xdr:col>
      <xdr:colOff>765298</xdr:colOff>
      <xdr:row>40</xdr:row>
      <xdr:rowOff>45176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4A5D18-3726-4A30-BF69-F1E7C8353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8179" y="6721929"/>
          <a:ext cx="2100703" cy="1003391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503465</xdr:colOff>
      <xdr:row>35</xdr:row>
      <xdr:rowOff>68036</xdr:rowOff>
    </xdr:from>
    <xdr:to>
      <xdr:col>1</xdr:col>
      <xdr:colOff>336083</xdr:colOff>
      <xdr:row>40</xdr:row>
      <xdr:rowOff>64770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3CE33C-23B4-4290-9146-E7FAFA2F2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5" y="6789965"/>
          <a:ext cx="2260677" cy="9397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619125</xdr:colOff>
      <xdr:row>13</xdr:row>
      <xdr:rowOff>57150</xdr:rowOff>
    </xdr:from>
    <xdr:to>
      <xdr:col>18</xdr:col>
      <xdr:colOff>571500</xdr:colOff>
      <xdr:row>21</xdr:row>
      <xdr:rowOff>133350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229BC8B-5ED4-4F79-997B-657FEE3F1BF7}"/>
            </a:ext>
          </a:extLst>
        </xdr:cNvPr>
        <xdr:cNvSpPr/>
      </xdr:nvSpPr>
      <xdr:spPr>
        <a:xfrm>
          <a:off x="14887575" y="2533650"/>
          <a:ext cx="1552575" cy="1600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Copy</a:t>
          </a:r>
        </a:p>
        <a:p>
          <a:pPr algn="l"/>
          <a:r>
            <a:rPr lang="en-SG" sz="1100"/>
            <a:t>data</a:t>
          </a:r>
        </a:p>
        <a:p>
          <a:pPr algn="l"/>
          <a:r>
            <a:rPr lang="en-SG" sz="1100"/>
            <a:t>from</a:t>
          </a:r>
        </a:p>
        <a:p>
          <a:pPr algn="l"/>
          <a:r>
            <a:rPr lang="en-SG" sz="1100"/>
            <a:t>economy</a:t>
          </a:r>
        </a:p>
        <a:p>
          <a:pPr algn="l"/>
          <a:r>
            <a:rPr lang="en-SG" sz="1100"/>
            <a:t>below</a:t>
          </a:r>
        </a:p>
      </xdr:txBody>
    </xdr:sp>
    <xdr:clientData/>
  </xdr:twoCellAnchor>
  <xdr:twoCellAnchor>
    <xdr:from>
      <xdr:col>16</xdr:col>
      <xdr:colOff>428625</xdr:colOff>
      <xdr:row>30</xdr:row>
      <xdr:rowOff>0</xdr:rowOff>
    </xdr:from>
    <xdr:to>
      <xdr:col>18</xdr:col>
      <xdr:colOff>714375</xdr:colOff>
      <xdr:row>39</xdr:row>
      <xdr:rowOff>114300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1E1209FA-8B45-4920-9629-1285426917C4}"/>
            </a:ext>
          </a:extLst>
        </xdr:cNvPr>
        <xdr:cNvSpPr/>
      </xdr:nvSpPr>
      <xdr:spPr>
        <a:xfrm>
          <a:off x="14697075" y="5715000"/>
          <a:ext cx="1885950" cy="182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Aggregate into subsectors (might be automatic)</a:t>
          </a:r>
        </a:p>
      </xdr:txBody>
    </xdr:sp>
    <xdr:clientData/>
  </xdr:twoCellAnchor>
  <xdr:twoCellAnchor>
    <xdr:from>
      <xdr:col>16</xdr:col>
      <xdr:colOff>628650</xdr:colOff>
      <xdr:row>41</xdr:row>
      <xdr:rowOff>114300</xdr:rowOff>
    </xdr:from>
    <xdr:to>
      <xdr:col>19</xdr:col>
      <xdr:colOff>657225</xdr:colOff>
      <xdr:row>48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F6FDB87-C732-44A8-BC6C-99C3EF2CCA30}"/>
            </a:ext>
          </a:extLst>
        </xdr:cNvPr>
        <xdr:cNvSpPr txBox="1"/>
      </xdr:nvSpPr>
      <xdr:spPr>
        <a:xfrm>
          <a:off x="14897100" y="7924800"/>
          <a:ext cx="2428875" cy="13239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>
              <a:solidFill>
                <a:schemeClr val="bg1"/>
              </a:solidFill>
            </a:rPr>
            <a:t>Now copy and paste into 'Energy'</a:t>
          </a:r>
        </a:p>
        <a:p>
          <a:endParaRPr lang="en-SG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kaa1311\Local%20Settings\Temp\2004EBXIGCTM(&#20316;&#26989;&#65420;&#65383;&#65394;&#65433;.06.2.10&#20462;&#27491;&#29256;).zip%20&#12398;&#19968;&#26178;&#12487;&#12451;&#12524;&#12463;&#12488;&#12522;%202\&#38656;&#32102;&#23455;&#32318;&#20316;&#25104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2207;&#21512;&#25919;&#31574;&#12481;&#12540;&#12512;\&#12456;&#12493;&#12496;&#12521;\&#30906;&#22577;\2002&#12456;&#12493;&#12496;&#12521;&#20844;&#34920;&#22259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6032;&#12456;&#12493;&#12496;&#12521;\2007&#22577;&#21578;&#26360;\2006&#24180;&#24230;&#22577;&#21578;&#65288;&#20316;&#26989;&#65289;\&#20462;&#27491;\2004EBXIGCTM(&#20316;&#26989;&#65420;&#65383;&#65394;&#65433;)&#20516;&#36028;&#20184;07.1.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oshima\Desktop\&#30333;&#26360;\&#24373;&#12373;&#12435;&#12408;&#65288;&#35201;&#35239;2-1&#29987;&#26989;&#65289;\02-01-06&#35069;&#36896;&#26989;&#26989;&#31278;&#21029;&#12456;&#12493;&#12523;&#12462;&#12540;&#28040;&#360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.go.jp/&#12371;&#12393;&#12418;/&#12371;&#12393;&#12418;&#2225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sinsedai/1toukei/Iip/macro&#32080;&#26524;/GA01001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ＩＩＰ推移"/>
      <sheetName val="IIP合体"/>
      <sheetName val="景況判断材料"/>
      <sheetName val="産業エネ源別消費量推移"/>
      <sheetName val="産業消費推移 (2)"/>
      <sheetName val="中小製造業消費内訳推移"/>
      <sheetName val="中小景況"/>
      <sheetName val="本文民生部門→"/>
      <sheetName val="民生消費推移"/>
      <sheetName val="ｴﾈ消費機器"/>
      <sheetName val="主要耐久消費財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データ→"/>
      <sheetName val="総合評価 (ｺﾋﾟｰ)"/>
      <sheetName val="総合評価"/>
      <sheetName val="総供給推移(1954-2002)"/>
      <sheetName val="最終消費推移（1965-2001）"/>
      <sheetName val="産構審用資料（消費指数）"/>
      <sheetName val="国内供給エネ源別推移 (原油換算)"/>
      <sheetName val="総供給エネ源別推移 (原油換算) "/>
      <sheetName val="部門別最終消費推移 (原油換算)"/>
      <sheetName val="総供給推移（新ｴﾈ分類）"/>
      <sheetName val="自然ｴﾈﾙｷﾞｰ構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>
        <row r="1">
          <cell r="G1" t="str">
            <v>1990FY</v>
          </cell>
          <cell r="H1" t="str">
            <v>1991FY</v>
          </cell>
          <cell r="I1" t="str">
            <v>1992FY</v>
          </cell>
          <cell r="J1" t="str">
            <v>1993FY</v>
          </cell>
          <cell r="K1" t="str">
            <v>1994FY</v>
          </cell>
          <cell r="L1" t="str">
            <v>1995FY</v>
          </cell>
          <cell r="M1" t="str">
            <v>1996FY</v>
          </cell>
          <cell r="N1" t="str">
            <v>1997FY</v>
          </cell>
          <cell r="O1" t="str">
            <v>1998FY</v>
          </cell>
          <cell r="P1" t="str">
            <v>1999FY</v>
          </cell>
          <cell r="Q1" t="str">
            <v>2000FY</v>
          </cell>
          <cell r="R1" t="str">
            <v>2001FY</v>
          </cell>
          <cell r="S1" t="str">
            <v>2002FY</v>
          </cell>
          <cell r="T1" t="str">
            <v>2003FY</v>
          </cell>
        </row>
        <row r="8">
          <cell r="G8">
            <v>469567.2</v>
          </cell>
          <cell r="H8">
            <v>480855.3</v>
          </cell>
          <cell r="I8">
            <v>483022.5</v>
          </cell>
          <cell r="J8">
            <v>485298.2</v>
          </cell>
          <cell r="K8">
            <v>489588.4</v>
          </cell>
          <cell r="L8">
            <v>504827.2</v>
          </cell>
          <cell r="M8">
            <v>521364.8</v>
          </cell>
          <cell r="N8">
            <v>522220.9</v>
          </cell>
          <cell r="O8">
            <v>518706.3</v>
          </cell>
          <cell r="P8">
            <v>523981.6</v>
          </cell>
          <cell r="Q8">
            <v>539215.30000000005</v>
          </cell>
          <cell r="R8">
            <v>531569</v>
          </cell>
          <cell r="S8">
            <v>537416.25899999996</v>
          </cell>
          <cell r="T8">
            <v>554613.57928800001</v>
          </cell>
        </row>
        <row r="9">
          <cell r="G9">
            <v>100</v>
          </cell>
          <cell r="H9">
            <v>102.40393707226569</v>
          </cell>
          <cell r="I9">
            <v>102.86546845691096</v>
          </cell>
          <cell r="J9">
            <v>103.35010622547742</v>
          </cell>
          <cell r="K9">
            <v>104.26375607154843</v>
          </cell>
          <cell r="L9">
            <v>107.50904236922851</v>
          </cell>
          <cell r="M9">
            <v>111.03092379535879</v>
          </cell>
          <cell r="N9">
            <v>111.21324061816924</v>
          </cell>
          <cell r="O9">
            <v>110.4647641487736</v>
          </cell>
          <cell r="P9">
            <v>111.58820292388394</v>
          </cell>
          <cell r="Q9">
            <v>114.8324031150387</v>
          </cell>
          <cell r="R9">
            <v>113.20403128668271</v>
          </cell>
          <cell r="S9">
            <v>114.44927563083623</v>
          </cell>
          <cell r="T9">
            <v>118.11165245102298</v>
          </cell>
        </row>
        <row r="12"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</row>
        <row r="13"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Q13" t="e">
            <v>#REF!</v>
          </cell>
          <cell r="R13" t="e">
            <v>#REF!</v>
          </cell>
          <cell r="S13" t="e">
            <v>#REF!</v>
          </cell>
          <cell r="T13" t="e">
            <v>#REF!</v>
          </cell>
        </row>
        <row r="27"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</row>
        <row r="28"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 t="e">
            <v>#REF!</v>
          </cell>
          <cell r="N28" t="e">
            <v>#REF!</v>
          </cell>
          <cell r="O28" t="e">
            <v>#REF!</v>
          </cell>
          <cell r="P28" t="e">
            <v>#REF!</v>
          </cell>
          <cell r="Q28" t="e">
            <v>#REF!</v>
          </cell>
          <cell r="R28" t="e">
            <v>#REF!</v>
          </cell>
          <cell r="S28" t="e">
            <v>#REF!</v>
          </cell>
        </row>
        <row r="29"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Q29" t="e">
            <v>#REF!</v>
          </cell>
          <cell r="R29" t="e">
            <v>#REF!</v>
          </cell>
          <cell r="S29" t="e">
            <v>#REF!</v>
          </cell>
        </row>
        <row r="30"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</row>
        <row r="45"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</row>
        <row r="46"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</row>
        <row r="80"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Q80" t="e">
            <v>#REF!</v>
          </cell>
          <cell r="R80" t="e">
            <v>#REF!</v>
          </cell>
          <cell r="S80" t="e">
            <v>#REF!</v>
          </cell>
          <cell r="T80" t="e">
            <v>#REF!</v>
          </cell>
        </row>
        <row r="81"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</row>
        <row r="82"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</row>
        <row r="83"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Q83" t="e">
            <v>#REF!</v>
          </cell>
          <cell r="R83" t="e">
            <v>#REF!</v>
          </cell>
          <cell r="S83" t="e">
            <v>#REF!</v>
          </cell>
          <cell r="T83" t="e">
            <v>#REF!</v>
          </cell>
        </row>
        <row r="84"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</row>
        <row r="85"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Q85" t="e">
            <v>#REF!</v>
          </cell>
          <cell r="R85" t="e">
            <v>#REF!</v>
          </cell>
          <cell r="S85" t="e">
            <v>#REF!</v>
          </cell>
          <cell r="T85" t="e">
            <v>#REF!</v>
          </cell>
        </row>
        <row r="98">
          <cell r="G98" t="e">
            <v>#REF!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  <cell r="M98" t="e">
            <v>#REF!</v>
          </cell>
          <cell r="N98" t="e">
            <v>#REF!</v>
          </cell>
          <cell r="O98" t="e">
            <v>#REF!</v>
          </cell>
          <cell r="P98" t="e">
            <v>#REF!</v>
          </cell>
          <cell r="Q98" t="e">
            <v>#REF!</v>
          </cell>
          <cell r="R98" t="e">
            <v>#REF!</v>
          </cell>
          <cell r="S98" t="e">
            <v>#REF!</v>
          </cell>
          <cell r="T98" t="e">
            <v>#REF!</v>
          </cell>
        </row>
        <row r="99"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</row>
        <row r="102"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</row>
        <row r="103"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 t="e">
            <v>#REF!</v>
          </cell>
          <cell r="M103" t="e">
            <v>#REF!</v>
          </cell>
          <cell r="N103" t="e">
            <v>#REF!</v>
          </cell>
          <cell r="O103" t="e">
            <v>#REF!</v>
          </cell>
          <cell r="P103" t="e">
            <v>#REF!</v>
          </cell>
          <cell r="Q103" t="e">
            <v>#REF!</v>
          </cell>
          <cell r="R103" t="e">
            <v>#REF!</v>
          </cell>
          <cell r="S103" t="e">
            <v>#REF!</v>
          </cell>
          <cell r="T103" t="e">
            <v>#REF!</v>
          </cell>
        </row>
        <row r="106">
          <cell r="G106" t="e">
            <v>#REF!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 t="e">
            <v>#REF!</v>
          </cell>
          <cell r="N106" t="e">
            <v>#REF!</v>
          </cell>
          <cell r="O106" t="e">
            <v>#REF!</v>
          </cell>
          <cell r="P106" t="e">
            <v>#REF!</v>
          </cell>
          <cell r="Q106" t="e">
            <v>#REF!</v>
          </cell>
          <cell r="R106" t="e">
            <v>#REF!</v>
          </cell>
          <cell r="S106" t="e">
            <v>#REF!</v>
          </cell>
          <cell r="T106" t="e">
            <v>#REF!</v>
          </cell>
        </row>
        <row r="107"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 t="e">
            <v>#REF!</v>
          </cell>
          <cell r="N107" t="e">
            <v>#REF!</v>
          </cell>
          <cell r="O107" t="e">
            <v>#REF!</v>
          </cell>
          <cell r="P107" t="e">
            <v>#REF!</v>
          </cell>
          <cell r="Q107" t="e">
            <v>#REF!</v>
          </cell>
          <cell r="R107" t="e">
            <v>#REF!</v>
          </cell>
          <cell r="S107" t="e">
            <v>#REF!</v>
          </cell>
        </row>
        <row r="108"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</row>
        <row r="109"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 t="e">
            <v>#REF!</v>
          </cell>
          <cell r="N109" t="e">
            <v>#REF!</v>
          </cell>
          <cell r="O109" t="e">
            <v>#REF!</v>
          </cell>
          <cell r="P109" t="e">
            <v>#REF!</v>
          </cell>
          <cell r="Q109" t="e">
            <v>#REF!</v>
          </cell>
          <cell r="R109" t="e">
            <v>#REF!</v>
          </cell>
          <cell r="S109" t="e">
            <v>#REF!</v>
          </cell>
          <cell r="T109" t="e">
            <v>#REF!</v>
          </cell>
        </row>
        <row r="110"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 t="e">
            <v>#REF!</v>
          </cell>
          <cell r="M110" t="e">
            <v>#REF!</v>
          </cell>
          <cell r="N110" t="e">
            <v>#REF!</v>
          </cell>
          <cell r="O110" t="e">
            <v>#REF!</v>
          </cell>
          <cell r="P110" t="e">
            <v>#REF!</v>
          </cell>
          <cell r="Q110" t="e">
            <v>#REF!</v>
          </cell>
          <cell r="R110" t="e">
            <v>#REF!</v>
          </cell>
          <cell r="S110" t="e">
            <v>#REF!</v>
          </cell>
          <cell r="T110" t="e">
            <v>#REF!</v>
          </cell>
        </row>
        <row r="111"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</row>
        <row r="114"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</row>
        <row r="115"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  <cell r="M115" t="e">
            <v>#REF!</v>
          </cell>
          <cell r="N115" t="e">
            <v>#REF!</v>
          </cell>
          <cell r="O115" t="e">
            <v>#REF!</v>
          </cell>
          <cell r="P115" t="e">
            <v>#REF!</v>
          </cell>
          <cell r="Q115" t="e">
            <v>#REF!</v>
          </cell>
          <cell r="R115" t="e">
            <v>#REF!</v>
          </cell>
          <cell r="S115" t="e">
            <v>#REF!</v>
          </cell>
          <cell r="T115" t="e">
            <v>#REF!</v>
          </cell>
        </row>
        <row r="116"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 t="e">
            <v>#REF!</v>
          </cell>
          <cell r="M116" t="e">
            <v>#REF!</v>
          </cell>
          <cell r="N116" t="e">
            <v>#REF!</v>
          </cell>
          <cell r="O116" t="e">
            <v>#REF!</v>
          </cell>
          <cell r="P116" t="e">
            <v>#REF!</v>
          </cell>
          <cell r="Q116" t="e">
            <v>#REF!</v>
          </cell>
          <cell r="R116" t="e">
            <v>#REF!</v>
          </cell>
          <cell r="S116" t="e">
            <v>#REF!</v>
          </cell>
          <cell r="T116" t="e">
            <v>#REF!</v>
          </cell>
        </row>
        <row r="117"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</row>
        <row r="118"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 t="e">
            <v>#REF!</v>
          </cell>
          <cell r="M118" t="e">
            <v>#REF!</v>
          </cell>
          <cell r="N118" t="e">
            <v>#REF!</v>
          </cell>
          <cell r="O118" t="e">
            <v>#REF!</v>
          </cell>
          <cell r="P118" t="e">
            <v>#REF!</v>
          </cell>
          <cell r="Q118" t="e">
            <v>#REF!</v>
          </cell>
          <cell r="R118" t="e">
            <v>#REF!</v>
          </cell>
          <cell r="S118" t="e">
            <v>#REF!</v>
          </cell>
          <cell r="T118" t="e">
            <v>#REF!</v>
          </cell>
        </row>
        <row r="119"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 t="e">
            <v>#REF!</v>
          </cell>
          <cell r="M119" t="e">
            <v>#REF!</v>
          </cell>
          <cell r="N119" t="e">
            <v>#REF!</v>
          </cell>
          <cell r="O119" t="e">
            <v>#REF!</v>
          </cell>
          <cell r="P119" t="e">
            <v>#REF!</v>
          </cell>
          <cell r="Q119" t="e">
            <v>#REF!</v>
          </cell>
          <cell r="R119" t="e">
            <v>#REF!</v>
          </cell>
          <cell r="S119" t="e">
            <v>#REF!</v>
          </cell>
          <cell r="T119" t="e">
            <v>#REF!</v>
          </cell>
        </row>
        <row r="141"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</row>
        <row r="142"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 t="e">
            <v>#REF!</v>
          </cell>
          <cell r="Q142" t="e">
            <v>#REF!</v>
          </cell>
          <cell r="R142" t="e">
            <v>#REF!</v>
          </cell>
          <cell r="S142" t="e">
            <v>#REF!</v>
          </cell>
          <cell r="T142" t="e">
            <v>#REF!</v>
          </cell>
        </row>
        <row r="148"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 t="e">
            <v>#REF!</v>
          </cell>
          <cell r="M148" t="e">
            <v>#REF!</v>
          </cell>
          <cell r="N148" t="e">
            <v>#REF!</v>
          </cell>
          <cell r="O148" t="e">
            <v>#REF!</v>
          </cell>
          <cell r="P148" t="e">
            <v>#REF!</v>
          </cell>
          <cell r="Q148" t="e">
            <v>#REF!</v>
          </cell>
          <cell r="R148" t="e">
            <v>#REF!</v>
          </cell>
          <cell r="S148" t="e">
            <v>#REF!</v>
          </cell>
          <cell r="T148" t="e">
            <v>#REF!</v>
          </cell>
        </row>
        <row r="149"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 t="e">
            <v>#REF!</v>
          </cell>
          <cell r="M149" t="e">
            <v>#REF!</v>
          </cell>
          <cell r="N149" t="e">
            <v>#REF!</v>
          </cell>
          <cell r="O149" t="e">
            <v>#REF!</v>
          </cell>
          <cell r="P149" t="e">
            <v>#REF!</v>
          </cell>
          <cell r="Q149" t="e">
            <v>#REF!</v>
          </cell>
          <cell r="R149" t="e">
            <v>#REF!</v>
          </cell>
          <cell r="S149" t="e">
            <v>#REF!</v>
          </cell>
          <cell r="T149" t="e">
            <v>#REF!</v>
          </cell>
        </row>
        <row r="150"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</row>
        <row r="151"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 t="e">
            <v>#REF!</v>
          </cell>
          <cell r="M151" t="e">
            <v>#REF!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</row>
        <row r="161"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 t="e">
            <v>#REF!</v>
          </cell>
          <cell r="M161" t="e">
            <v>#REF!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</row>
        <row r="162">
          <cell r="G162" t="e">
            <v>#REF!</v>
          </cell>
          <cell r="H162" t="e">
            <v>#REF!</v>
          </cell>
          <cell r="I162" t="e">
            <v>#REF!</v>
          </cell>
          <cell r="J162" t="e">
            <v>#REF!</v>
          </cell>
          <cell r="K162" t="e">
            <v>#REF!</v>
          </cell>
          <cell r="L162" t="e">
            <v>#REF!</v>
          </cell>
          <cell r="M162" t="e">
            <v>#REF!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</row>
        <row r="165"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 t="e">
            <v>#REF!</v>
          </cell>
          <cell r="M165" t="e">
            <v>#REF!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</row>
        <row r="166"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 t="e">
            <v>#REF!</v>
          </cell>
          <cell r="M166" t="e">
            <v>#REF!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</row>
        <row r="167"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 t="e">
            <v>#REF!</v>
          </cell>
          <cell r="M167" t="e">
            <v>#REF!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</row>
        <row r="178"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 t="e">
            <v>#REF!</v>
          </cell>
          <cell r="M178" t="e">
            <v>#REF!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</row>
        <row r="179"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 t="e">
            <v>#REF!</v>
          </cell>
          <cell r="M179" t="e">
            <v>#REF!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</row>
        <row r="181"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 t="e">
            <v>#REF!</v>
          </cell>
          <cell r="M181" t="e">
            <v>#REF!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</row>
        <row r="182"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 t="e">
            <v>#REF!</v>
          </cell>
          <cell r="M182" t="e">
            <v>#REF!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</row>
        <row r="183"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 t="e">
            <v>#REF!</v>
          </cell>
          <cell r="M183" t="e">
            <v>#REF!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</row>
        <row r="185">
          <cell r="G185" t="e">
            <v>#REF!</v>
          </cell>
          <cell r="H185" t="e">
            <v>#REF!</v>
          </cell>
          <cell r="I185" t="e">
            <v>#REF!</v>
          </cell>
          <cell r="J185" t="e">
            <v>#REF!</v>
          </cell>
          <cell r="K185" t="e">
            <v>#REF!</v>
          </cell>
          <cell r="L185" t="e">
            <v>#REF!</v>
          </cell>
          <cell r="M185" t="e">
            <v>#REF!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</row>
        <row r="186"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 t="e">
            <v>#REF!</v>
          </cell>
          <cell r="M186" t="e">
            <v>#REF!</v>
          </cell>
          <cell r="N186" t="e">
            <v>#REF!</v>
          </cell>
          <cell r="O186" t="e">
            <v>#REF!</v>
          </cell>
          <cell r="P186" t="e">
            <v>#REF!</v>
          </cell>
          <cell r="Q186" t="e">
            <v>#REF!</v>
          </cell>
          <cell r="R186" t="e">
            <v>#REF!</v>
          </cell>
          <cell r="S186" t="e">
            <v>#REF!</v>
          </cell>
          <cell r="T186" t="e">
            <v>#REF!</v>
          </cell>
        </row>
        <row r="188"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 t="e">
            <v>#REF!</v>
          </cell>
          <cell r="M188" t="e">
            <v>#REF!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</row>
        <row r="189">
          <cell r="G189" t="e">
            <v>#REF!</v>
          </cell>
          <cell r="H189" t="e">
            <v>#REF!</v>
          </cell>
          <cell r="I189" t="e">
            <v>#REF!</v>
          </cell>
          <cell r="J189" t="e">
            <v>#REF!</v>
          </cell>
          <cell r="K189" t="e">
            <v>#REF!</v>
          </cell>
          <cell r="L189" t="e">
            <v>#REF!</v>
          </cell>
          <cell r="M189" t="e">
            <v>#REF!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</row>
        <row r="190">
          <cell r="G190" t="e">
            <v>#REF!</v>
          </cell>
          <cell r="H190" t="e">
            <v>#REF!</v>
          </cell>
          <cell r="I190" t="e">
            <v>#REF!</v>
          </cell>
          <cell r="J190" t="e">
            <v>#REF!</v>
          </cell>
          <cell r="K190" t="e">
            <v>#REF!</v>
          </cell>
          <cell r="L190" t="e">
            <v>#REF!</v>
          </cell>
          <cell r="M190" t="e">
            <v>#REF!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</row>
        <row r="191"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 t="e">
            <v>#REF!</v>
          </cell>
          <cell r="M191" t="e">
            <v>#REF!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</row>
        <row r="196"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 t="e">
            <v>#REF!</v>
          </cell>
          <cell r="M196" t="e">
            <v>#REF!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</row>
        <row r="197"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 t="e">
            <v>#REF!</v>
          </cell>
          <cell r="M197" t="e">
            <v>#REF!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</row>
        <row r="198">
          <cell r="G198" t="e">
            <v>#REF!</v>
          </cell>
          <cell r="H198" t="e">
            <v>#REF!</v>
          </cell>
          <cell r="I198" t="e">
            <v>#REF!</v>
          </cell>
          <cell r="J198" t="e">
            <v>#REF!</v>
          </cell>
          <cell r="K198" t="e">
            <v>#REF!</v>
          </cell>
          <cell r="L198" t="e">
            <v>#REF!</v>
          </cell>
          <cell r="M198" t="e">
            <v>#REF!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</row>
        <row r="199">
          <cell r="G199" t="e">
            <v>#REF!</v>
          </cell>
          <cell r="H199" t="e">
            <v>#REF!</v>
          </cell>
          <cell r="I199" t="e">
            <v>#REF!</v>
          </cell>
          <cell r="J199" t="e">
            <v>#REF!</v>
          </cell>
          <cell r="K199" t="e">
            <v>#REF!</v>
          </cell>
          <cell r="L199" t="e">
            <v>#REF!</v>
          </cell>
          <cell r="M199" t="e">
            <v>#REF!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</row>
        <row r="200"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 t="e">
            <v>#REF!</v>
          </cell>
          <cell r="M200" t="e">
            <v>#REF!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</row>
        <row r="201"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 t="e">
            <v>#REF!</v>
          </cell>
          <cell r="M201" t="e">
            <v>#REF!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</row>
        <row r="229">
          <cell r="G229" t="e">
            <v>#REF!</v>
          </cell>
          <cell r="H229" t="e">
            <v>#REF!</v>
          </cell>
          <cell r="I229" t="e">
            <v>#REF!</v>
          </cell>
          <cell r="J229" t="e">
            <v>#REF!</v>
          </cell>
          <cell r="K229" t="e">
            <v>#REF!</v>
          </cell>
          <cell r="L229" t="e">
            <v>#REF!</v>
          </cell>
          <cell r="M229" t="e">
            <v>#REF!</v>
          </cell>
          <cell r="N229" t="e">
            <v>#REF!</v>
          </cell>
          <cell r="O229" t="e">
            <v>#REF!</v>
          </cell>
          <cell r="P229" t="e">
            <v>#REF!</v>
          </cell>
          <cell r="Q229" t="e">
            <v>#REF!</v>
          </cell>
          <cell r="R229" t="e">
            <v>#REF!</v>
          </cell>
          <cell r="S229" t="e">
            <v>#REF!</v>
          </cell>
          <cell r="T229" t="e">
            <v>#REF!</v>
          </cell>
        </row>
        <row r="231"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 t="e">
            <v>#REF!</v>
          </cell>
          <cell r="M231" t="e">
            <v>#REF!</v>
          </cell>
          <cell r="N231" t="e">
            <v>#REF!</v>
          </cell>
          <cell r="O231" t="e">
            <v>#REF!</v>
          </cell>
          <cell r="P231" t="e">
            <v>#REF!</v>
          </cell>
          <cell r="Q231" t="e">
            <v>#REF!</v>
          </cell>
          <cell r="R231" t="e">
            <v>#REF!</v>
          </cell>
          <cell r="S231" t="e">
            <v>#REF!</v>
          </cell>
          <cell r="T231" t="e">
            <v>#REF!</v>
          </cell>
        </row>
        <row r="235">
          <cell r="G235" t="e">
            <v>#REF!</v>
          </cell>
          <cell r="H235" t="e">
            <v>#REF!</v>
          </cell>
          <cell r="I235" t="e">
            <v>#REF!</v>
          </cell>
          <cell r="J235" t="e">
            <v>#REF!</v>
          </cell>
          <cell r="K235" t="e">
            <v>#REF!</v>
          </cell>
          <cell r="L235" t="e">
            <v>#REF!</v>
          </cell>
          <cell r="M235" t="e">
            <v>#REF!</v>
          </cell>
          <cell r="N235" t="e">
            <v>#REF!</v>
          </cell>
          <cell r="O235" t="e">
            <v>#REF!</v>
          </cell>
          <cell r="P235" t="e">
            <v>#REF!</v>
          </cell>
          <cell r="Q235" t="e">
            <v>#REF!</v>
          </cell>
          <cell r="R235" t="e">
            <v>#REF!</v>
          </cell>
          <cell r="S235" t="e">
            <v>#REF!</v>
          </cell>
          <cell r="T235" t="e">
            <v>#REF!</v>
          </cell>
        </row>
        <row r="236">
          <cell r="G236" t="e">
            <v>#REF!</v>
          </cell>
          <cell r="H236" t="e">
            <v>#REF!</v>
          </cell>
          <cell r="I236" t="e">
            <v>#REF!</v>
          </cell>
          <cell r="J236" t="e">
            <v>#REF!</v>
          </cell>
          <cell r="K236" t="e">
            <v>#REF!</v>
          </cell>
          <cell r="L236" t="e">
            <v>#REF!</v>
          </cell>
          <cell r="M236" t="e">
            <v>#REF!</v>
          </cell>
          <cell r="N236" t="e">
            <v>#REF!</v>
          </cell>
          <cell r="O236" t="e">
            <v>#REF!</v>
          </cell>
          <cell r="P236" t="e">
            <v>#REF!</v>
          </cell>
          <cell r="Q236" t="e">
            <v>#REF!</v>
          </cell>
          <cell r="R236" t="e">
            <v>#REF!</v>
          </cell>
          <cell r="S236" t="e">
            <v>#REF!</v>
          </cell>
          <cell r="T236" t="e">
            <v>#REF!</v>
          </cell>
        </row>
        <row r="237">
          <cell r="G237" t="e">
            <v>#REF!</v>
          </cell>
          <cell r="H237" t="e">
            <v>#REF!</v>
          </cell>
          <cell r="I237" t="e">
            <v>#REF!</v>
          </cell>
          <cell r="J237" t="e">
            <v>#REF!</v>
          </cell>
          <cell r="K237" t="e">
            <v>#REF!</v>
          </cell>
          <cell r="L237" t="e">
            <v>#REF!</v>
          </cell>
          <cell r="M237" t="e">
            <v>#REF!</v>
          </cell>
          <cell r="N237" t="e">
            <v>#REF!</v>
          </cell>
          <cell r="O237" t="e">
            <v>#REF!</v>
          </cell>
          <cell r="P237" t="e">
            <v>#REF!</v>
          </cell>
          <cell r="Q237" t="e">
            <v>#REF!</v>
          </cell>
          <cell r="R237" t="e">
            <v>#REF!</v>
          </cell>
          <cell r="S237" t="e">
            <v>#REF!</v>
          </cell>
          <cell r="T237" t="e">
            <v>#REF!</v>
          </cell>
        </row>
        <row r="238">
          <cell r="G238" t="e">
            <v>#REF!</v>
          </cell>
          <cell r="H238" t="e">
            <v>#REF!</v>
          </cell>
          <cell r="I238" t="e">
            <v>#REF!</v>
          </cell>
          <cell r="J238" t="e">
            <v>#REF!</v>
          </cell>
          <cell r="K238" t="e">
            <v>#REF!</v>
          </cell>
          <cell r="L238" t="e">
            <v>#REF!</v>
          </cell>
          <cell r="M238" t="e">
            <v>#REF!</v>
          </cell>
          <cell r="N238" t="e">
            <v>#REF!</v>
          </cell>
          <cell r="O238" t="e">
            <v>#REF!</v>
          </cell>
          <cell r="P238" t="e">
            <v>#REF!</v>
          </cell>
          <cell r="Q238" t="e">
            <v>#REF!</v>
          </cell>
          <cell r="R238" t="e">
            <v>#REF!</v>
          </cell>
          <cell r="S238" t="e">
            <v>#REF!</v>
          </cell>
          <cell r="T238" t="e">
            <v>#REF!</v>
          </cell>
        </row>
        <row r="239">
          <cell r="G239" t="e">
            <v>#REF!</v>
          </cell>
          <cell r="H239" t="e">
            <v>#REF!</v>
          </cell>
          <cell r="I239" t="e">
            <v>#REF!</v>
          </cell>
          <cell r="J239" t="e">
            <v>#REF!</v>
          </cell>
          <cell r="K239" t="e">
            <v>#REF!</v>
          </cell>
          <cell r="L239" t="e">
            <v>#REF!</v>
          </cell>
          <cell r="M239" t="e">
            <v>#REF!</v>
          </cell>
          <cell r="N239" t="e">
            <v>#REF!</v>
          </cell>
          <cell r="O239" t="e">
            <v>#REF!</v>
          </cell>
          <cell r="P239" t="e">
            <v>#REF!</v>
          </cell>
          <cell r="Q239" t="e">
            <v>#REF!</v>
          </cell>
          <cell r="R239" t="e">
            <v>#REF!</v>
          </cell>
          <cell r="S239" t="e">
            <v>#REF!</v>
          </cell>
          <cell r="T239" t="e">
            <v>#REF!</v>
          </cell>
        </row>
        <row r="240">
          <cell r="G240" t="e">
            <v>#REF!</v>
          </cell>
          <cell r="H240" t="e">
            <v>#REF!</v>
          </cell>
          <cell r="I240" t="e">
            <v>#REF!</v>
          </cell>
          <cell r="J240" t="e">
            <v>#REF!</v>
          </cell>
          <cell r="K240" t="e">
            <v>#REF!</v>
          </cell>
          <cell r="L240" t="e">
            <v>#REF!</v>
          </cell>
          <cell r="M240" t="e">
            <v>#REF!</v>
          </cell>
          <cell r="N240" t="e">
            <v>#REF!</v>
          </cell>
          <cell r="O240" t="e">
            <v>#REF!</v>
          </cell>
          <cell r="P240" t="e">
            <v>#REF!</v>
          </cell>
          <cell r="Q240" t="e">
            <v>#REF!</v>
          </cell>
          <cell r="R240" t="e">
            <v>#REF!</v>
          </cell>
          <cell r="S240" t="e">
            <v>#REF!</v>
          </cell>
          <cell r="T240" t="e">
            <v>#REF!</v>
          </cell>
        </row>
        <row r="245">
          <cell r="G245" t="e">
            <v>#REF!</v>
          </cell>
          <cell r="H245" t="e">
            <v>#REF!</v>
          </cell>
          <cell r="I245" t="e">
            <v>#REF!</v>
          </cell>
          <cell r="J245" t="e">
            <v>#REF!</v>
          </cell>
          <cell r="K245" t="e">
            <v>#REF!</v>
          </cell>
          <cell r="L245" t="e">
            <v>#REF!</v>
          </cell>
          <cell r="M245" t="e">
            <v>#REF!</v>
          </cell>
          <cell r="N245" t="e">
            <v>#REF!</v>
          </cell>
          <cell r="O245" t="e">
            <v>#REF!</v>
          </cell>
          <cell r="P245" t="e">
            <v>#REF!</v>
          </cell>
          <cell r="Q245" t="e">
            <v>#REF!</v>
          </cell>
          <cell r="R245" t="e">
            <v>#REF!</v>
          </cell>
          <cell r="S245" t="e">
            <v>#REF!</v>
          </cell>
          <cell r="T245" t="e">
            <v>#REF!</v>
          </cell>
        </row>
        <row r="246">
          <cell r="G246" t="e">
            <v>#REF!</v>
          </cell>
          <cell r="H246" t="e">
            <v>#REF!</v>
          </cell>
          <cell r="I246" t="e">
            <v>#REF!</v>
          </cell>
          <cell r="J246" t="e">
            <v>#REF!</v>
          </cell>
          <cell r="K246" t="e">
            <v>#REF!</v>
          </cell>
          <cell r="L246" t="e">
            <v>#REF!</v>
          </cell>
          <cell r="M246" t="e">
            <v>#REF!</v>
          </cell>
          <cell r="N246" t="e">
            <v>#REF!</v>
          </cell>
          <cell r="O246" t="e">
            <v>#REF!</v>
          </cell>
          <cell r="P246" t="e">
            <v>#REF!</v>
          </cell>
          <cell r="Q246" t="e">
            <v>#REF!</v>
          </cell>
          <cell r="R246" t="e">
            <v>#REF!</v>
          </cell>
          <cell r="S246" t="e">
            <v>#REF!</v>
          </cell>
          <cell r="T246" t="e">
            <v>#REF!</v>
          </cell>
        </row>
        <row r="247">
          <cell r="G247" t="e">
            <v>#REF!</v>
          </cell>
          <cell r="H247" t="e">
            <v>#REF!</v>
          </cell>
          <cell r="I247" t="e">
            <v>#REF!</v>
          </cell>
          <cell r="J247" t="e">
            <v>#REF!</v>
          </cell>
          <cell r="K247" t="e">
            <v>#REF!</v>
          </cell>
          <cell r="L247" t="e">
            <v>#REF!</v>
          </cell>
          <cell r="M247" t="e">
            <v>#REF!</v>
          </cell>
          <cell r="N247" t="e">
            <v>#REF!</v>
          </cell>
          <cell r="O247" t="e">
            <v>#REF!</v>
          </cell>
          <cell r="P247" t="e">
            <v>#REF!</v>
          </cell>
          <cell r="Q247" t="e">
            <v>#REF!</v>
          </cell>
          <cell r="R247" t="e">
            <v>#REF!</v>
          </cell>
          <cell r="S247" t="e">
            <v>#REF!</v>
          </cell>
          <cell r="T247" t="e">
            <v>#REF!</v>
          </cell>
        </row>
        <row r="248">
          <cell r="G248" t="e">
            <v>#REF!</v>
          </cell>
          <cell r="H248" t="e">
            <v>#REF!</v>
          </cell>
          <cell r="I248" t="e">
            <v>#REF!</v>
          </cell>
          <cell r="J248" t="e">
            <v>#REF!</v>
          </cell>
          <cell r="K248" t="e">
            <v>#REF!</v>
          </cell>
          <cell r="L248" t="e">
            <v>#REF!</v>
          </cell>
          <cell r="M248" t="e">
            <v>#REF!</v>
          </cell>
          <cell r="N248" t="e">
            <v>#REF!</v>
          </cell>
          <cell r="O248" t="e">
            <v>#REF!</v>
          </cell>
          <cell r="P248" t="e">
            <v>#REF!</v>
          </cell>
          <cell r="Q248" t="e">
            <v>#REF!</v>
          </cell>
          <cell r="R248" t="e">
            <v>#REF!</v>
          </cell>
          <cell r="S248" t="e">
            <v>#REF!</v>
          </cell>
          <cell r="T248" t="e">
            <v>#REF!</v>
          </cell>
        </row>
        <row r="249">
          <cell r="G249" t="e">
            <v>#REF!</v>
          </cell>
          <cell r="H249" t="e">
            <v>#REF!</v>
          </cell>
          <cell r="I249" t="e">
            <v>#REF!</v>
          </cell>
          <cell r="J249" t="e">
            <v>#REF!</v>
          </cell>
          <cell r="K249" t="e">
            <v>#REF!</v>
          </cell>
          <cell r="L249" t="e">
            <v>#REF!</v>
          </cell>
          <cell r="M249" t="e">
            <v>#REF!</v>
          </cell>
          <cell r="N249" t="e">
            <v>#REF!</v>
          </cell>
          <cell r="O249" t="e">
            <v>#REF!</v>
          </cell>
          <cell r="P249" t="e">
            <v>#REF!</v>
          </cell>
          <cell r="Q249" t="e">
            <v>#REF!</v>
          </cell>
          <cell r="R249" t="e">
            <v>#REF!</v>
          </cell>
          <cell r="S249" t="e">
            <v>#REF!</v>
          </cell>
          <cell r="T249" t="e">
            <v>#REF!</v>
          </cell>
        </row>
        <row r="252">
          <cell r="G252" t="e">
            <v>#REF!</v>
          </cell>
          <cell r="H252" t="e">
            <v>#REF!</v>
          </cell>
          <cell r="I252" t="e">
            <v>#REF!</v>
          </cell>
          <cell r="J252" t="e">
            <v>#REF!</v>
          </cell>
          <cell r="K252" t="e">
            <v>#REF!</v>
          </cell>
          <cell r="L252" t="e">
            <v>#REF!</v>
          </cell>
          <cell r="M252" t="e">
            <v>#REF!</v>
          </cell>
          <cell r="N252" t="e">
            <v>#REF!</v>
          </cell>
          <cell r="O252" t="e">
            <v>#REF!</v>
          </cell>
          <cell r="P252" t="e">
            <v>#REF!</v>
          </cell>
          <cell r="Q252" t="e">
            <v>#REF!</v>
          </cell>
          <cell r="R252" t="e">
            <v>#REF!</v>
          </cell>
          <cell r="S252" t="e">
            <v>#REF!</v>
          </cell>
        </row>
        <row r="255">
          <cell r="G255" t="e">
            <v>#REF!</v>
          </cell>
          <cell r="H255" t="e">
            <v>#REF!</v>
          </cell>
          <cell r="I255" t="e">
            <v>#REF!</v>
          </cell>
          <cell r="J255" t="e">
            <v>#REF!</v>
          </cell>
          <cell r="K255" t="e">
            <v>#REF!</v>
          </cell>
          <cell r="L255" t="e">
            <v>#REF!</v>
          </cell>
          <cell r="M255" t="e">
            <v>#REF!</v>
          </cell>
          <cell r="N255" t="e">
            <v>#REF!</v>
          </cell>
          <cell r="O255" t="e">
            <v>#REF!</v>
          </cell>
          <cell r="P255" t="e">
            <v>#REF!</v>
          </cell>
          <cell r="Q255" t="e">
            <v>#REF!</v>
          </cell>
          <cell r="R255" t="e">
            <v>#REF!</v>
          </cell>
          <cell r="S255" t="e">
            <v>#REF!</v>
          </cell>
          <cell r="T255" t="e">
            <v>#REF!</v>
          </cell>
        </row>
        <row r="256">
          <cell r="G256" t="e">
            <v>#REF!</v>
          </cell>
          <cell r="H256" t="e">
            <v>#REF!</v>
          </cell>
          <cell r="I256" t="e">
            <v>#REF!</v>
          </cell>
          <cell r="J256" t="e">
            <v>#REF!</v>
          </cell>
          <cell r="K256" t="e">
            <v>#REF!</v>
          </cell>
          <cell r="L256" t="e">
            <v>#REF!</v>
          </cell>
          <cell r="M256" t="e">
            <v>#REF!</v>
          </cell>
          <cell r="N256" t="e">
            <v>#REF!</v>
          </cell>
          <cell r="O256" t="e">
            <v>#REF!</v>
          </cell>
          <cell r="P256" t="e">
            <v>#REF!</v>
          </cell>
          <cell r="Q256" t="e">
            <v>#REF!</v>
          </cell>
          <cell r="R256" t="e">
            <v>#REF!</v>
          </cell>
          <cell r="S256" t="e">
            <v>#REF!</v>
          </cell>
          <cell r="T256" t="e">
            <v>#REF!</v>
          </cell>
        </row>
        <row r="257">
          <cell r="G257" t="e">
            <v>#REF!</v>
          </cell>
          <cell r="H257" t="e">
            <v>#REF!</v>
          </cell>
          <cell r="I257" t="e">
            <v>#REF!</v>
          </cell>
          <cell r="J257" t="e">
            <v>#REF!</v>
          </cell>
          <cell r="K257" t="e">
            <v>#REF!</v>
          </cell>
          <cell r="L257" t="e">
            <v>#REF!</v>
          </cell>
          <cell r="M257" t="e">
            <v>#REF!</v>
          </cell>
          <cell r="N257" t="e">
            <v>#REF!</v>
          </cell>
          <cell r="O257" t="e">
            <v>#REF!</v>
          </cell>
          <cell r="P257" t="e">
            <v>#REF!</v>
          </cell>
          <cell r="Q257" t="e">
            <v>#REF!</v>
          </cell>
          <cell r="R257" t="e">
            <v>#REF!</v>
          </cell>
          <cell r="S257" t="e">
            <v>#REF!</v>
          </cell>
          <cell r="T257" t="e">
            <v>#REF!</v>
          </cell>
        </row>
        <row r="258">
          <cell r="G258" t="e">
            <v>#REF!</v>
          </cell>
          <cell r="H258" t="e">
            <v>#REF!</v>
          </cell>
          <cell r="I258" t="e">
            <v>#REF!</v>
          </cell>
          <cell r="J258" t="e">
            <v>#REF!</v>
          </cell>
          <cell r="K258" t="e">
            <v>#REF!</v>
          </cell>
          <cell r="L258" t="e">
            <v>#REF!</v>
          </cell>
          <cell r="M258" t="e">
            <v>#REF!</v>
          </cell>
          <cell r="N258" t="e">
            <v>#REF!</v>
          </cell>
          <cell r="O258" t="e">
            <v>#REF!</v>
          </cell>
          <cell r="P258" t="e">
            <v>#REF!</v>
          </cell>
          <cell r="Q258" t="e">
            <v>#REF!</v>
          </cell>
          <cell r="R258" t="e">
            <v>#REF!</v>
          </cell>
          <cell r="S258" t="e">
            <v>#REF!</v>
          </cell>
          <cell r="T258" t="e">
            <v>#REF!</v>
          </cell>
        </row>
        <row r="259">
          <cell r="G259" t="e">
            <v>#REF!</v>
          </cell>
          <cell r="H259" t="e">
            <v>#REF!</v>
          </cell>
          <cell r="I259" t="e">
            <v>#REF!</v>
          </cell>
          <cell r="J259" t="e">
            <v>#REF!</v>
          </cell>
          <cell r="K259" t="e">
            <v>#REF!</v>
          </cell>
          <cell r="L259" t="e">
            <v>#REF!</v>
          </cell>
          <cell r="M259" t="e">
            <v>#REF!</v>
          </cell>
          <cell r="N259" t="e">
            <v>#REF!</v>
          </cell>
          <cell r="O259" t="e">
            <v>#REF!</v>
          </cell>
          <cell r="P259" t="e">
            <v>#REF!</v>
          </cell>
          <cell r="Q259" t="e">
            <v>#REF!</v>
          </cell>
          <cell r="R259" t="e">
            <v>#REF!</v>
          </cell>
          <cell r="S259" t="e">
            <v>#REF!</v>
          </cell>
          <cell r="T259" t="e">
            <v>#REF!</v>
          </cell>
        </row>
        <row r="274">
          <cell r="G274">
            <v>285.76506999999998</v>
          </cell>
          <cell r="H274">
            <v>287.64852000000002</v>
          </cell>
          <cell r="I274">
            <v>292.05466000000001</v>
          </cell>
          <cell r="J274">
            <v>289.58105</v>
          </cell>
          <cell r="K274">
            <v>304.78768000000002</v>
          </cell>
          <cell r="L274">
            <v>308.63137999999998</v>
          </cell>
          <cell r="M274">
            <v>314.52030000000002</v>
          </cell>
          <cell r="N274">
            <v>316.64909</v>
          </cell>
          <cell r="O274">
            <v>305.09246999999999</v>
          </cell>
          <cell r="P274">
            <v>314.22755999999998</v>
          </cell>
          <cell r="Q274">
            <v>316.55903000000001</v>
          </cell>
          <cell r="R274">
            <v>310.22271999999998</v>
          </cell>
          <cell r="S274">
            <v>319.96955980846798</v>
          </cell>
          <cell r="T274">
            <v>319.96955980846798</v>
          </cell>
        </row>
        <row r="276">
          <cell r="G276">
            <v>100</v>
          </cell>
          <cell r="H276">
            <v>100.65909034998572</v>
          </cell>
          <cell r="I276">
            <v>102.20096528942462</v>
          </cell>
          <cell r="J276">
            <v>101.33535564721048</v>
          </cell>
          <cell r="K276">
            <v>106.65673029947294</v>
          </cell>
          <cell r="L276">
            <v>108.00178622250786</v>
          </cell>
          <cell r="M276">
            <v>110.06254193348404</v>
          </cell>
          <cell r="N276">
            <v>110.80748602339676</v>
          </cell>
          <cell r="O276">
            <v>106.76338784162809</v>
          </cell>
          <cell r="P276">
            <v>109.96010114182255</v>
          </cell>
          <cell r="Q276">
            <v>110.77597062510125</v>
          </cell>
          <cell r="R276">
            <v>108.55865624164633</v>
          </cell>
          <cell r="S276">
            <v>111.9694439241535</v>
          </cell>
          <cell r="T276">
            <v>111.9694439241535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公表図表】---&gt;"/>
      <sheetName val="S-1[総括表]"/>
      <sheetName val="S-2[最終消費]"/>
      <sheetName val="S-3[一次供給]"/>
      <sheetName val="M-1[最終消費]"/>
      <sheetName val="M-2[産業]"/>
      <sheetName val="M-3[民生]"/>
      <sheetName val="M-4[運輸]"/>
      <sheetName val="M-5[一次供給]"/>
      <sheetName val="M-6[ＣＯ２]"/>
      <sheetName val="M-7[ＣＯ２(非公表)]"/>
      <sheetName val="総括表"/>
      <sheetName val="【年度簡易表】---&gt;"/>
      <sheetName val="1990FY"/>
      <sheetName val="1991FY"/>
      <sheetName val="1992FY"/>
      <sheetName val="1993FY"/>
      <sheetName val="1994FY"/>
      <sheetName val="1995FY"/>
      <sheetName val="1996FY"/>
      <sheetName val="1997FY"/>
      <sheetName val="1998FY"/>
      <sheetName val="1999FY"/>
      <sheetName val="2000FY"/>
      <sheetName val="2001FY"/>
      <sheetName val="【源別推移】---&gt;"/>
      <sheetName val="石　炭"/>
      <sheetName val="石炭製品"/>
      <sheetName val="石　油 (2)"/>
      <sheetName val="石　油"/>
      <sheetName val="原　油"/>
      <sheetName val="石油製品"/>
      <sheetName val="天然ガス"/>
      <sheetName val="都市ガス"/>
      <sheetName val="事業水力"/>
      <sheetName val="原子力"/>
      <sheetName val="電　力"/>
      <sheetName val="熱"/>
      <sheetName val="合　計"/>
      <sheetName val="ｴﾈ起計"/>
      <sheetName val="自然E"/>
      <sheetName val="地　熱"/>
      <sheetName val="未活用"/>
      <sheetName val="再生未活"/>
      <sheetName val="電力寄与"/>
      <sheetName val="熱寄与"/>
      <sheetName val="総合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99">
          <cell r="Z99" t="str">
            <v>　産　業</v>
          </cell>
          <cell r="AA99" t="str">
            <v xml:space="preserve"> </v>
          </cell>
          <cell r="AB99" t="str">
            <v>民生業務</v>
          </cell>
          <cell r="AC99" t="str">
            <v>民生家庭</v>
          </cell>
          <cell r="AD99" t="str">
            <v>運輸旅客</v>
          </cell>
        </row>
        <row r="100">
          <cell r="AA100" t="str">
            <v>運輸貨物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鉄鋼業データ"/>
      <sheetName val="表紙"/>
      <sheetName val="裏表紙"/>
    </sheetNames>
    <sheetDataSet>
      <sheetData sheetId="0" refreshError="1">
        <row r="2">
          <cell r="G2" t="str">
            <v xml:space="preserve"> </v>
          </cell>
        </row>
        <row r="3">
          <cell r="G3" t="str">
            <v>　</v>
          </cell>
        </row>
        <row r="4">
          <cell r="B4">
            <v>7</v>
          </cell>
          <cell r="C4">
            <v>89.3</v>
          </cell>
          <cell r="D4">
            <v>91</v>
          </cell>
          <cell r="E4">
            <v>88.4</v>
          </cell>
          <cell r="G4" t="str">
            <v>経済産業省</v>
          </cell>
        </row>
        <row r="5">
          <cell r="B5">
            <v>8</v>
          </cell>
          <cell r="C5">
            <v>92.5</v>
          </cell>
          <cell r="D5">
            <v>92.9</v>
          </cell>
          <cell r="E5">
            <v>88.3</v>
          </cell>
          <cell r="G5" t="str">
            <v>鉱工業動態統計室</v>
          </cell>
        </row>
        <row r="6">
          <cell r="B6">
            <v>9</v>
          </cell>
          <cell r="C6">
            <v>92.1</v>
          </cell>
          <cell r="D6">
            <v>93.6</v>
          </cell>
          <cell r="E6">
            <v>87.6</v>
          </cell>
        </row>
        <row r="7">
          <cell r="B7">
            <v>10</v>
          </cell>
          <cell r="C7">
            <v>92.3</v>
          </cell>
          <cell r="D7">
            <v>93</v>
          </cell>
          <cell r="E7">
            <v>88.3</v>
          </cell>
          <cell r="G7" t="str">
            <v>鉄鋼統計速報</v>
          </cell>
        </row>
        <row r="8">
          <cell r="B8">
            <v>11</v>
          </cell>
          <cell r="C8">
            <v>93.3</v>
          </cell>
          <cell r="D8">
            <v>95.2</v>
          </cell>
          <cell r="E8">
            <v>87.6</v>
          </cell>
          <cell r="G8" t="str">
            <v>平成１３年７月分</v>
          </cell>
        </row>
        <row r="9">
          <cell r="B9">
            <v>12</v>
          </cell>
          <cell r="C9">
            <v>94</v>
          </cell>
          <cell r="D9">
            <v>94.3</v>
          </cell>
          <cell r="E9">
            <v>88.7</v>
          </cell>
          <cell r="G9" t="str">
            <v xml:space="preserve"> </v>
          </cell>
        </row>
        <row r="10">
          <cell r="B10">
            <v>1</v>
          </cell>
          <cell r="C10">
            <v>94.7</v>
          </cell>
          <cell r="D10">
            <v>95.6</v>
          </cell>
          <cell r="E10">
            <v>89.7</v>
          </cell>
          <cell r="G10" t="str">
            <v>　７月の鉄鋼業の生産動向を季節調整済指数でみると、生産は前月比▲１．２％の低</v>
          </cell>
        </row>
        <row r="11">
          <cell r="B11">
            <v>2</v>
          </cell>
          <cell r="C11">
            <v>93.3</v>
          </cell>
          <cell r="D11">
            <v>95.6</v>
          </cell>
          <cell r="E11">
            <v>89.9</v>
          </cell>
          <cell r="G11" t="str">
            <v>下（前年同月比［原指数による］では▲４．５％の低下）、出荷は同▲０．５％の低</v>
          </cell>
        </row>
        <row r="12">
          <cell r="B12">
            <v>3</v>
          </cell>
          <cell r="C12">
            <v>96.2</v>
          </cell>
          <cell r="D12">
            <v>96.8</v>
          </cell>
          <cell r="E12">
            <v>90</v>
          </cell>
          <cell r="G12" t="str">
            <v>　下（同▲２．５％の低下）、在庫は同１．７％の上昇（同８．０％の上昇）となった。</v>
          </cell>
        </row>
        <row r="13">
          <cell r="B13">
            <v>4</v>
          </cell>
          <cell r="C13">
            <v>98</v>
          </cell>
          <cell r="D13">
            <v>98.7</v>
          </cell>
          <cell r="E13">
            <v>91.6</v>
          </cell>
          <cell r="G13" t="str">
            <v>　</v>
          </cell>
        </row>
        <row r="14">
          <cell r="B14">
            <v>5</v>
          </cell>
          <cell r="C14">
            <v>99.4</v>
          </cell>
          <cell r="D14">
            <v>98.9</v>
          </cell>
          <cell r="E14">
            <v>93.1</v>
          </cell>
        </row>
        <row r="15">
          <cell r="B15">
            <v>6</v>
          </cell>
          <cell r="C15">
            <v>99.8</v>
          </cell>
          <cell r="D15">
            <v>98.9</v>
          </cell>
          <cell r="E15">
            <v>94</v>
          </cell>
          <cell r="G15" t="str">
            <v>問い合わせ先</v>
          </cell>
        </row>
        <row r="16">
          <cell r="B16">
            <v>7</v>
          </cell>
          <cell r="C16">
            <v>99.9</v>
          </cell>
          <cell r="D16">
            <v>100.2</v>
          </cell>
          <cell r="E16">
            <v>95.3</v>
          </cell>
          <cell r="G16" t="str">
            <v>東京都千代田区霞が関１－３－１</v>
          </cell>
        </row>
        <row r="17">
          <cell r="B17">
            <v>8</v>
          </cell>
          <cell r="C17">
            <v>100.8</v>
          </cell>
          <cell r="D17">
            <v>102.3</v>
          </cell>
          <cell r="E17">
            <v>94.9</v>
          </cell>
          <cell r="G17" t="str">
            <v>経済産業省　経済産業政策局　調査統計部　鉱工業動態統計室</v>
          </cell>
        </row>
        <row r="18">
          <cell r="B18">
            <v>9</v>
          </cell>
          <cell r="C18">
            <v>99.9</v>
          </cell>
          <cell r="D18">
            <v>100</v>
          </cell>
          <cell r="E18">
            <v>95.3</v>
          </cell>
          <cell r="G18" t="str">
            <v>ＴＥＬ　０３－３５０１－１５１１（内線２８６６）</v>
          </cell>
        </row>
        <row r="19">
          <cell r="B19">
            <v>10</v>
          </cell>
          <cell r="C19">
            <v>99</v>
          </cell>
          <cell r="D19">
            <v>98.9</v>
          </cell>
          <cell r="E19">
            <v>96.4</v>
          </cell>
          <cell r="G19" t="str">
            <v>来月の公表日は、９月２８日午前８時５０分の予定です。</v>
          </cell>
        </row>
        <row r="20">
          <cell r="B20">
            <v>11</v>
          </cell>
          <cell r="C20">
            <v>99.5</v>
          </cell>
          <cell r="D20">
            <v>100.4</v>
          </cell>
          <cell r="E20">
            <v>96.4</v>
          </cell>
        </row>
        <row r="21">
          <cell r="B21">
            <v>12</v>
          </cell>
          <cell r="C21">
            <v>100.9</v>
          </cell>
          <cell r="D21">
            <v>101</v>
          </cell>
          <cell r="E21">
            <v>96.7</v>
          </cell>
        </row>
        <row r="22">
          <cell r="B22">
            <v>1</v>
          </cell>
          <cell r="C22">
            <v>98.7</v>
          </cell>
          <cell r="D22">
            <v>98.2</v>
          </cell>
          <cell r="E22">
            <v>99.1</v>
          </cell>
        </row>
        <row r="23">
          <cell r="B23">
            <v>2</v>
          </cell>
          <cell r="C23">
            <v>96.7</v>
          </cell>
          <cell r="D23">
            <v>100.3</v>
          </cell>
          <cell r="E23">
            <v>98</v>
          </cell>
        </row>
        <row r="24">
          <cell r="B24">
            <v>3</v>
          </cell>
          <cell r="C24">
            <v>99.1</v>
          </cell>
          <cell r="D24">
            <v>101.7</v>
          </cell>
          <cell r="E24">
            <v>95.9</v>
          </cell>
        </row>
        <row r="25">
          <cell r="B25">
            <v>4</v>
          </cell>
          <cell r="C25">
            <v>96.6</v>
          </cell>
          <cell r="D25">
            <v>95.8</v>
          </cell>
          <cell r="E25">
            <v>100</v>
          </cell>
        </row>
        <row r="26">
          <cell r="B26">
            <v>5</v>
          </cell>
          <cell r="C26">
            <v>95.3</v>
          </cell>
          <cell r="D26">
            <v>97.1</v>
          </cell>
          <cell r="E26">
            <v>99.9</v>
          </cell>
        </row>
        <row r="27">
          <cell r="B27">
            <v>6</v>
          </cell>
          <cell r="C27">
            <v>96.1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産業業種ｴﾈ源別消費推移"/>
      <sheetName val="ＩＩＰ推移"/>
      <sheetName val="IIP合体"/>
      <sheetName val="景況判断材料"/>
      <sheetName val="産業エネ源別消費量推移"/>
      <sheetName val="産業消費推移 (2)"/>
      <sheetName val="本文民生部門→"/>
      <sheetName val="民生消費推移"/>
      <sheetName val="ｴﾈ消費機器"/>
      <sheetName val="ｴﾈ消費機器 (2)"/>
      <sheetName val="主要耐久消費財等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ﾃﾞｰﾀ→"/>
      <sheetName val="評価 (ｺﾋﾟｰ)"/>
      <sheetName val="石炭"/>
      <sheetName val="炭製"/>
      <sheetName val="原油"/>
      <sheetName val="油製"/>
      <sheetName val="天瓦"/>
      <sheetName val="都瓦"/>
      <sheetName val="再未"/>
      <sheetName val="事水"/>
      <sheetName val="原力"/>
      <sheetName val="電力"/>
      <sheetName val="熱"/>
      <sheetName val="合計"/>
      <sheetName val="輸誤"/>
      <sheetName val="評価"/>
      <sheetName val="総供給推移(1954-2004)"/>
      <sheetName val="最終消費推移（1965-2004）"/>
      <sheetName val="産構審用資料（消費指数）"/>
      <sheetName val="総供給エネ源別推移 (原油換算) "/>
      <sheetName val="国内供給エネ源別推移 (原油換算)"/>
      <sheetName val="部門別最終消費推移 (原油換算)"/>
      <sheetName val="総供給推移（新ｴﾈ分類）"/>
      <sheetName val="自然ｴﾈﾙｷﾞｰ構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2001"/>
      <sheetName val="A"/>
      <sheetName val="作業メモ"/>
      <sheetName val="Sheet1"/>
    </sheetNames>
    <sheetDataSet>
      <sheetData sheetId="0"/>
      <sheetData sheetId="1"/>
      <sheetData sheetId="2"/>
      <sheetData sheetId="3"/>
      <sheetData sheetId="4"/>
      <sheetData sheetId="5">
        <row r="13">
          <cell r="D13">
            <v>48636</v>
          </cell>
        </row>
        <row r="14">
          <cell r="D14">
            <v>55298</v>
          </cell>
        </row>
        <row r="15">
          <cell r="D15">
            <v>64501</v>
          </cell>
        </row>
        <row r="16">
          <cell r="D16">
            <v>72348</v>
          </cell>
        </row>
        <row r="17">
          <cell r="D17">
            <v>87959</v>
          </cell>
        </row>
        <row r="18">
          <cell r="D18">
            <v>100058</v>
          </cell>
        </row>
        <row r="19">
          <cell r="D19">
            <v>103632</v>
          </cell>
        </row>
        <row r="20">
          <cell r="D20">
            <v>109079</v>
          </cell>
        </row>
        <row r="21">
          <cell r="D21">
            <v>120390</v>
          </cell>
        </row>
        <row r="22">
          <cell r="D22">
            <v>114371</v>
          </cell>
        </row>
        <row r="23">
          <cell r="D23">
            <v>105899</v>
          </cell>
        </row>
        <row r="24">
          <cell r="D24">
            <v>110992</v>
          </cell>
        </row>
        <row r="25">
          <cell r="D25">
            <v>106884</v>
          </cell>
        </row>
        <row r="26">
          <cell r="D26">
            <v>107304</v>
          </cell>
        </row>
        <row r="27">
          <cell r="D27">
            <v>110283</v>
          </cell>
        </row>
        <row r="28">
          <cell r="D28">
            <v>99240</v>
          </cell>
        </row>
        <row r="29">
          <cell r="D29">
            <v>91518</v>
          </cell>
        </row>
        <row r="30">
          <cell r="D30">
            <v>85684</v>
          </cell>
        </row>
        <row r="31">
          <cell r="D31">
            <v>86459</v>
          </cell>
        </row>
        <row r="32">
          <cell r="D32">
            <v>91589</v>
          </cell>
        </row>
        <row r="33">
          <cell r="D33">
            <v>90704</v>
          </cell>
        </row>
        <row r="34">
          <cell r="D34">
            <v>88029</v>
          </cell>
        </row>
        <row r="35">
          <cell r="D35">
            <v>92901</v>
          </cell>
        </row>
        <row r="36">
          <cell r="D36">
            <v>98312</v>
          </cell>
        </row>
        <row r="37">
          <cell r="D37">
            <v>101473</v>
          </cell>
        </row>
        <row r="38">
          <cell r="D38">
            <v>102992</v>
          </cell>
        </row>
        <row r="39">
          <cell r="D39">
            <v>104122</v>
          </cell>
        </row>
        <row r="40">
          <cell r="D40">
            <v>101817</v>
          </cell>
        </row>
        <row r="41">
          <cell r="D41">
            <v>101573</v>
          </cell>
        </row>
        <row r="42">
          <cell r="D42">
            <v>107402</v>
          </cell>
        </row>
        <row r="43">
          <cell r="D43">
            <v>109687</v>
          </cell>
        </row>
      </sheetData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3"/>
      <sheetName val="図8"/>
      <sheetName val="図9"/>
      <sheetName val="図10"/>
      <sheetName val="図9 test"/>
      <sheetName val="図１０(2)"/>
    </sheetNames>
    <sheetDataSet>
      <sheetData sheetId="0" refreshError="1">
        <row r="2">
          <cell r="B2" t="str">
            <v>　　　　平 成 6 年 1 0 月 1 日</v>
          </cell>
          <cell r="F2" t="str">
            <v>平成5年10月1日</v>
          </cell>
          <cell r="I2" t="str">
            <v>　　　平 成 6 年 1 0 月 1 日</v>
          </cell>
          <cell r="M2" t="str">
            <v>　　平成5年10月1日</v>
          </cell>
        </row>
        <row r="3">
          <cell r="A3" t="str">
            <v>都 道 府 県</v>
          </cell>
          <cell r="B3" t="str">
            <v>　　　　　(推 計 人 口)</v>
          </cell>
          <cell r="F3" t="str">
            <v>　(推計人口)</v>
          </cell>
          <cell r="H3" t="str">
            <v>都 道 府 県</v>
          </cell>
          <cell r="I3" t="str">
            <v>　　　　　(推 計 人 口)</v>
          </cell>
          <cell r="M3" t="str">
            <v>　　　(推計人口)</v>
          </cell>
        </row>
        <row r="4">
          <cell r="B4" t="str">
            <v>こどもの数</v>
          </cell>
          <cell r="C4" t="str">
            <v>こどもの</v>
          </cell>
          <cell r="E4" t="str">
            <v>順　　位</v>
          </cell>
          <cell r="F4" t="str">
            <v>こどもの</v>
          </cell>
          <cell r="G4" t="str">
            <v>順　　位</v>
          </cell>
          <cell r="I4" t="str">
            <v>こどもの数</v>
          </cell>
          <cell r="J4" t="str">
            <v>こどもの</v>
          </cell>
          <cell r="L4" t="str">
            <v>順　　位</v>
          </cell>
          <cell r="M4" t="str">
            <v>こどもの</v>
          </cell>
          <cell r="N4" t="str">
            <v>順　　位</v>
          </cell>
        </row>
        <row r="5">
          <cell r="B5" t="str">
            <v>(万人)</v>
          </cell>
          <cell r="D5" t="str">
            <v>割合(%)</v>
          </cell>
          <cell r="E5" t="str">
            <v>(高い順)</v>
          </cell>
          <cell r="F5" t="str">
            <v>割合(%)</v>
          </cell>
          <cell r="G5" t="str">
            <v>(高い順)</v>
          </cell>
          <cell r="I5" t="str">
            <v>(万人)</v>
          </cell>
          <cell r="K5" t="str">
            <v>割合(%)</v>
          </cell>
          <cell r="L5" t="str">
            <v>(高い順)</v>
          </cell>
          <cell r="M5" t="str">
            <v>割合(%)</v>
          </cell>
          <cell r="N5" t="str">
            <v>(高い順)</v>
          </cell>
        </row>
        <row r="6">
          <cell r="A6" t="str">
            <v>全　　　国</v>
          </cell>
          <cell r="B6">
            <v>2042</v>
          </cell>
          <cell r="D6">
            <v>16.3</v>
          </cell>
          <cell r="E6" t="str">
            <v>-</v>
          </cell>
          <cell r="F6">
            <v>16.7</v>
          </cell>
          <cell r="G6" t="str">
            <v>-</v>
          </cell>
        </row>
        <row r="7">
          <cell r="A7" t="str">
            <v>　北 海 道</v>
          </cell>
          <cell r="B7">
            <v>92</v>
          </cell>
          <cell r="D7">
            <v>16.100000000000001</v>
          </cell>
          <cell r="E7">
            <v>36</v>
          </cell>
          <cell r="F7">
            <v>16.600000000000001</v>
          </cell>
          <cell r="G7">
            <v>36</v>
          </cell>
          <cell r="H7" t="str">
            <v>　滋 賀 県</v>
          </cell>
          <cell r="I7">
            <v>23</v>
          </cell>
          <cell r="K7">
            <v>18.3</v>
          </cell>
          <cell r="L7">
            <v>4</v>
          </cell>
          <cell r="M7">
            <v>18.7</v>
          </cell>
          <cell r="N7">
            <v>4</v>
          </cell>
        </row>
        <row r="8">
          <cell r="A8" t="str">
            <v>　青 森 県</v>
          </cell>
          <cell r="B8">
            <v>25</v>
          </cell>
          <cell r="D8">
            <v>17.2</v>
          </cell>
          <cell r="E8">
            <v>13</v>
          </cell>
          <cell r="F8">
            <v>17.7</v>
          </cell>
          <cell r="G8">
            <v>13</v>
          </cell>
          <cell r="H8" t="str">
            <v>　京 都 府</v>
          </cell>
          <cell r="I8">
            <v>41</v>
          </cell>
          <cell r="K8">
            <v>15.6</v>
          </cell>
          <cell r="L8">
            <v>44</v>
          </cell>
          <cell r="M8">
            <v>15.9</v>
          </cell>
          <cell r="N8">
            <v>44</v>
          </cell>
        </row>
        <row r="9">
          <cell r="A9" t="str">
            <v>　岩 手 県</v>
          </cell>
          <cell r="B9">
            <v>24</v>
          </cell>
          <cell r="D9">
            <v>16.7</v>
          </cell>
          <cell r="E9">
            <v>20</v>
          </cell>
          <cell r="F9">
            <v>17.100000000000001</v>
          </cell>
          <cell r="G9">
            <v>18</v>
          </cell>
          <cell r="H9" t="str">
            <v>　大 阪 府</v>
          </cell>
          <cell r="I9">
            <v>136</v>
          </cell>
          <cell r="K9">
            <v>15.7</v>
          </cell>
          <cell r="L9">
            <v>43</v>
          </cell>
          <cell r="M9">
            <v>15.9</v>
          </cell>
          <cell r="N9">
            <v>43</v>
          </cell>
        </row>
        <row r="10">
          <cell r="A10" t="str">
            <v>　宮 城 県</v>
          </cell>
          <cell r="B10">
            <v>40</v>
          </cell>
          <cell r="D10">
            <v>17.399999999999999</v>
          </cell>
          <cell r="E10">
            <v>11</v>
          </cell>
          <cell r="F10">
            <v>17.899999999999999</v>
          </cell>
          <cell r="G10">
            <v>10</v>
          </cell>
          <cell r="H10" t="str">
            <v xml:space="preserve">  兵 庫 県</v>
          </cell>
          <cell r="I10">
            <v>91</v>
          </cell>
          <cell r="K10">
            <v>16.5</v>
          </cell>
          <cell r="L10">
            <v>27</v>
          </cell>
          <cell r="M10">
            <v>16.899999999999999</v>
          </cell>
          <cell r="N10">
            <v>30</v>
          </cell>
        </row>
        <row r="11">
          <cell r="A11" t="str">
            <v>　秋 田 県</v>
          </cell>
          <cell r="B11">
            <v>19</v>
          </cell>
          <cell r="D11">
            <v>15.9</v>
          </cell>
          <cell r="E11">
            <v>40</v>
          </cell>
          <cell r="F11">
            <v>16.399999999999999</v>
          </cell>
          <cell r="G11">
            <v>40</v>
          </cell>
          <cell r="H11" t="str">
            <v>　奈 良 県</v>
          </cell>
          <cell r="I11">
            <v>24</v>
          </cell>
          <cell r="K11">
            <v>16.7</v>
          </cell>
          <cell r="L11">
            <v>21</v>
          </cell>
          <cell r="M11">
            <v>17.100000000000001</v>
          </cell>
          <cell r="N11">
            <v>20</v>
          </cell>
        </row>
        <row r="13">
          <cell r="A13" t="str">
            <v>　山 形 県</v>
          </cell>
          <cell r="B13">
            <v>21</v>
          </cell>
          <cell r="D13">
            <v>16.899999999999999</v>
          </cell>
          <cell r="E13">
            <v>16</v>
          </cell>
          <cell r="F13">
            <v>17.3</v>
          </cell>
          <cell r="G13">
            <v>16</v>
          </cell>
          <cell r="H13" t="str">
            <v xml:space="preserve">  和歌山県</v>
          </cell>
          <cell r="I13">
            <v>17</v>
          </cell>
          <cell r="K13">
            <v>16.100000000000001</v>
          </cell>
          <cell r="L13">
            <v>37</v>
          </cell>
          <cell r="M13">
            <v>16.399999999999999</v>
          </cell>
          <cell r="N13">
            <v>38</v>
          </cell>
        </row>
        <row r="14">
          <cell r="A14" t="str">
            <v>　福 島 県</v>
          </cell>
          <cell r="B14">
            <v>38</v>
          </cell>
          <cell r="D14">
            <v>17.899999999999999</v>
          </cell>
          <cell r="E14">
            <v>5</v>
          </cell>
          <cell r="F14">
            <v>18.399999999999999</v>
          </cell>
          <cell r="G14">
            <v>5</v>
          </cell>
          <cell r="H14" t="str">
            <v>　鳥 取 県</v>
          </cell>
          <cell r="I14">
            <v>11</v>
          </cell>
          <cell r="K14">
            <v>17.5</v>
          </cell>
          <cell r="L14">
            <v>34</v>
          </cell>
          <cell r="M14">
            <v>17.899999999999999</v>
          </cell>
          <cell r="N14">
            <v>11</v>
          </cell>
        </row>
        <row r="15">
          <cell r="A15" t="str">
            <v>　茨 城 県</v>
          </cell>
          <cell r="B15">
            <v>51</v>
          </cell>
          <cell r="D15">
            <v>17.2</v>
          </cell>
          <cell r="E15">
            <v>12</v>
          </cell>
          <cell r="F15">
            <v>17.7</v>
          </cell>
          <cell r="G15">
            <v>12</v>
          </cell>
          <cell r="H15" t="str">
            <v>　島 根 県</v>
          </cell>
          <cell r="I15">
            <v>13</v>
          </cell>
          <cell r="K15">
            <v>16.7</v>
          </cell>
          <cell r="L15">
            <v>42</v>
          </cell>
          <cell r="M15">
            <v>17.100000000000001</v>
          </cell>
          <cell r="N15">
            <v>24</v>
          </cell>
        </row>
        <row r="16">
          <cell r="A16" t="str">
            <v>　栃 木 県</v>
          </cell>
          <cell r="B16">
            <v>34</v>
          </cell>
          <cell r="D16">
            <v>17.399999999999999</v>
          </cell>
          <cell r="E16">
            <v>10</v>
          </cell>
          <cell r="F16">
            <v>17.899999999999999</v>
          </cell>
          <cell r="G16">
            <v>9</v>
          </cell>
          <cell r="H16" t="str">
            <v>　岡 山 県</v>
          </cell>
          <cell r="I16">
            <v>32</v>
          </cell>
          <cell r="K16">
            <v>16.5</v>
          </cell>
          <cell r="L16">
            <v>28</v>
          </cell>
          <cell r="M16">
            <v>16.8</v>
          </cell>
          <cell r="N16">
            <v>31</v>
          </cell>
        </row>
        <row r="17">
          <cell r="A17" t="str">
            <v>　群 馬 県</v>
          </cell>
          <cell r="B17">
            <v>33</v>
          </cell>
          <cell r="D17">
            <v>16.399999999999999</v>
          </cell>
          <cell r="E17">
            <v>33</v>
          </cell>
          <cell r="F17">
            <v>16.899999999999999</v>
          </cell>
          <cell r="G17">
            <v>28</v>
          </cell>
          <cell r="H17" t="str">
            <v>　広 島 県</v>
          </cell>
          <cell r="I17">
            <v>48</v>
          </cell>
          <cell r="K17">
            <v>16.5</v>
          </cell>
          <cell r="L17">
            <v>26</v>
          </cell>
          <cell r="M17">
            <v>16.899999999999999</v>
          </cell>
          <cell r="N17">
            <v>26</v>
          </cell>
        </row>
        <row r="19">
          <cell r="A19" t="str">
            <v>　埼 玉 県</v>
          </cell>
          <cell r="B19">
            <v>110</v>
          </cell>
          <cell r="D19">
            <v>16.399999999999999</v>
          </cell>
          <cell r="E19">
            <v>29</v>
          </cell>
          <cell r="F19">
            <v>16.899999999999999</v>
          </cell>
          <cell r="G19">
            <v>29</v>
          </cell>
          <cell r="H19" t="str">
            <v>　山 口 県</v>
          </cell>
          <cell r="I19">
            <v>25</v>
          </cell>
          <cell r="K19">
            <v>15.8</v>
          </cell>
          <cell r="L19">
            <v>7</v>
          </cell>
          <cell r="M19">
            <v>16.2</v>
          </cell>
          <cell r="N19">
            <v>41</v>
          </cell>
        </row>
        <row r="20">
          <cell r="A20" t="str">
            <v>　千 葉 県</v>
          </cell>
          <cell r="B20">
            <v>93</v>
          </cell>
          <cell r="D20">
            <v>16.2</v>
          </cell>
          <cell r="E20">
            <v>35</v>
          </cell>
          <cell r="F20">
            <v>16.7</v>
          </cell>
          <cell r="G20">
            <v>35</v>
          </cell>
          <cell r="H20" t="str">
            <v>　徳 島 県</v>
          </cell>
          <cell r="I20">
            <v>13</v>
          </cell>
          <cell r="K20">
            <v>16.100000000000001</v>
          </cell>
          <cell r="L20">
            <v>38</v>
          </cell>
          <cell r="M20">
            <v>16.5</v>
          </cell>
          <cell r="N20">
            <v>37</v>
          </cell>
        </row>
        <row r="21">
          <cell r="A21" t="str">
            <v>　東 京 都</v>
          </cell>
          <cell r="B21">
            <v>161</v>
          </cell>
          <cell r="D21">
            <v>13.7</v>
          </cell>
          <cell r="E21">
            <v>47</v>
          </cell>
          <cell r="F21">
            <v>13.9</v>
          </cell>
          <cell r="G21">
            <v>47</v>
          </cell>
          <cell r="H21" t="str">
            <v>　香 川 県</v>
          </cell>
          <cell r="I21">
            <v>16</v>
          </cell>
          <cell r="K21">
            <v>16</v>
          </cell>
          <cell r="L21">
            <v>39</v>
          </cell>
          <cell r="M21">
            <v>16.399999999999999</v>
          </cell>
          <cell r="N21">
            <v>39</v>
          </cell>
        </row>
        <row r="22">
          <cell r="A22" t="str">
            <v>　神奈川県</v>
          </cell>
          <cell r="B22">
            <v>128</v>
          </cell>
          <cell r="D22">
            <v>15.6</v>
          </cell>
          <cell r="E22">
            <v>45</v>
          </cell>
          <cell r="F22">
            <v>15.9</v>
          </cell>
          <cell r="G22">
            <v>45</v>
          </cell>
          <cell r="H22" t="str">
            <v>　愛 媛 県</v>
          </cell>
          <cell r="I22">
            <v>25</v>
          </cell>
          <cell r="K22">
            <v>16.3</v>
          </cell>
          <cell r="L22">
            <v>34</v>
          </cell>
          <cell r="M22">
            <v>16.7</v>
          </cell>
          <cell r="N22">
            <v>34</v>
          </cell>
        </row>
        <row r="23">
          <cell r="A23" t="str">
            <v>　新 潟 県</v>
          </cell>
          <cell r="B23">
            <v>41</v>
          </cell>
          <cell r="D23">
            <v>16.7</v>
          </cell>
          <cell r="E23">
            <v>23</v>
          </cell>
          <cell r="F23">
            <v>17.100000000000001</v>
          </cell>
          <cell r="G23">
            <v>21</v>
          </cell>
          <cell r="H23" t="str">
            <v>　高 知 県</v>
          </cell>
          <cell r="I23">
            <v>13</v>
          </cell>
          <cell r="K23">
            <v>15.7</v>
          </cell>
          <cell r="L23">
            <v>42</v>
          </cell>
          <cell r="M23">
            <v>16.100000000000001</v>
          </cell>
          <cell r="N23">
            <v>42</v>
          </cell>
        </row>
        <row r="25">
          <cell r="A25" t="str">
            <v xml:space="preserve">  富 山 県</v>
          </cell>
          <cell r="B25">
            <v>17</v>
          </cell>
          <cell r="D25">
            <v>15.3</v>
          </cell>
          <cell r="E25">
            <v>46</v>
          </cell>
          <cell r="F25">
            <v>15.8</v>
          </cell>
          <cell r="G25">
            <v>46</v>
          </cell>
          <cell r="H25" t="str">
            <v>　福 岡 県</v>
          </cell>
          <cell r="I25">
            <v>84</v>
          </cell>
          <cell r="K25">
            <v>17.100000000000001</v>
          </cell>
          <cell r="L25">
            <v>15</v>
          </cell>
          <cell r="M25">
            <v>17.600000000000001</v>
          </cell>
          <cell r="N25">
            <v>14</v>
          </cell>
        </row>
        <row r="26">
          <cell r="A26" t="str">
            <v>　石 川 県</v>
          </cell>
          <cell r="B26">
            <v>19</v>
          </cell>
          <cell r="D26">
            <v>16.399999999999999</v>
          </cell>
          <cell r="E26">
            <v>31</v>
          </cell>
          <cell r="F26">
            <v>16.8</v>
          </cell>
          <cell r="G26">
            <v>32</v>
          </cell>
          <cell r="H26" t="str">
            <v>　佐 賀 県</v>
          </cell>
          <cell r="I26">
            <v>16</v>
          </cell>
          <cell r="K26">
            <v>18.5</v>
          </cell>
          <cell r="L26">
            <v>2</v>
          </cell>
          <cell r="M26">
            <v>18.899999999999999</v>
          </cell>
          <cell r="N26">
            <v>2</v>
          </cell>
        </row>
        <row r="27">
          <cell r="A27" t="str">
            <v>　福 井 県</v>
          </cell>
          <cell r="B27">
            <v>14</v>
          </cell>
          <cell r="D27">
            <v>17.2</v>
          </cell>
          <cell r="E27">
            <v>14</v>
          </cell>
          <cell r="F27">
            <v>17.5</v>
          </cell>
          <cell r="G27">
            <v>15</v>
          </cell>
          <cell r="H27" t="str">
            <v>　長 崎 県</v>
          </cell>
          <cell r="I27">
            <v>28</v>
          </cell>
          <cell r="K27">
            <v>17.8</v>
          </cell>
          <cell r="L27">
            <v>7</v>
          </cell>
          <cell r="M27">
            <v>18.399999999999999</v>
          </cell>
          <cell r="N27">
            <v>6</v>
          </cell>
        </row>
        <row r="28">
          <cell r="A28" t="str">
            <v xml:space="preserve">  山 梨 県</v>
          </cell>
          <cell r="B28">
            <v>15</v>
          </cell>
          <cell r="D28">
            <v>16.899999999999999</v>
          </cell>
          <cell r="E28">
            <v>17</v>
          </cell>
          <cell r="F28">
            <v>17.100000000000001</v>
          </cell>
          <cell r="G28">
            <v>19</v>
          </cell>
          <cell r="H28" t="str">
            <v>　熊 本 県</v>
          </cell>
          <cell r="I28">
            <v>33</v>
          </cell>
          <cell r="K28">
            <v>17.7</v>
          </cell>
          <cell r="L28">
            <v>8</v>
          </cell>
          <cell r="M28">
            <v>18.100000000000001</v>
          </cell>
          <cell r="N28">
            <v>8</v>
          </cell>
        </row>
        <row r="29">
          <cell r="A29" t="str">
            <v xml:space="preserve">  長 野 県</v>
          </cell>
          <cell r="B29">
            <v>36</v>
          </cell>
          <cell r="D29">
            <v>16.399999999999999</v>
          </cell>
          <cell r="E29">
            <v>32</v>
          </cell>
          <cell r="F29">
            <v>16.7</v>
          </cell>
          <cell r="G29">
            <v>33</v>
          </cell>
          <cell r="H29" t="str">
            <v>　大 分 県</v>
          </cell>
          <cell r="I29">
            <v>21</v>
          </cell>
          <cell r="K29">
            <v>16.600000000000001</v>
          </cell>
          <cell r="L29">
            <v>24</v>
          </cell>
          <cell r="M29">
            <v>17.100000000000001</v>
          </cell>
          <cell r="N29">
            <v>22</v>
          </cell>
        </row>
        <row r="31">
          <cell r="A31" t="str">
            <v>　岐 阜 県</v>
          </cell>
          <cell r="B31">
            <v>35</v>
          </cell>
          <cell r="D31">
            <v>16.7</v>
          </cell>
          <cell r="E31">
            <v>18</v>
          </cell>
          <cell r="F31">
            <v>17.2</v>
          </cell>
          <cell r="G31">
            <v>17</v>
          </cell>
          <cell r="H31" t="str">
            <v>　宮 崎 県</v>
          </cell>
          <cell r="I31">
            <v>22</v>
          </cell>
          <cell r="K31">
            <v>18.3</v>
          </cell>
          <cell r="L31">
            <v>3</v>
          </cell>
          <cell r="M31">
            <v>18.899999999999999</v>
          </cell>
          <cell r="N31">
            <v>3</v>
          </cell>
        </row>
        <row r="32">
          <cell r="A32" t="str">
            <v>　静 岡 県</v>
          </cell>
          <cell r="B32">
            <v>61</v>
          </cell>
          <cell r="D32">
            <v>16.399999999999999</v>
          </cell>
          <cell r="E32">
            <v>30</v>
          </cell>
          <cell r="F32">
            <v>16.899999999999999</v>
          </cell>
          <cell r="G32">
            <v>25</v>
          </cell>
          <cell r="H32" t="str">
            <v xml:space="preserve">  鹿児島県</v>
          </cell>
          <cell r="I32">
            <v>32</v>
          </cell>
          <cell r="K32">
            <v>17.8</v>
          </cell>
          <cell r="L32">
            <v>6</v>
          </cell>
          <cell r="M32">
            <v>18.3</v>
          </cell>
          <cell r="N32">
            <v>7</v>
          </cell>
        </row>
        <row r="33">
          <cell r="A33" t="str">
            <v>　愛 知 県</v>
          </cell>
          <cell r="B33">
            <v>114</v>
          </cell>
          <cell r="D33">
            <v>16.7</v>
          </cell>
          <cell r="E33">
            <v>19</v>
          </cell>
          <cell r="F33">
            <v>17.100000000000001</v>
          </cell>
          <cell r="G33">
            <v>23</v>
          </cell>
          <cell r="H33" t="str">
            <v>　沖 縄 県</v>
          </cell>
          <cell r="I33">
            <v>28</v>
          </cell>
          <cell r="K33">
            <v>22.3</v>
          </cell>
          <cell r="L33">
            <v>1</v>
          </cell>
          <cell r="M33">
            <v>22.8</v>
          </cell>
          <cell r="N33">
            <v>1</v>
          </cell>
        </row>
        <row r="34">
          <cell r="A34" t="str">
            <v>　三 重 県</v>
          </cell>
          <cell r="B34">
            <v>30</v>
          </cell>
          <cell r="D34">
            <v>16.5</v>
          </cell>
          <cell r="E34">
            <v>25</v>
          </cell>
          <cell r="F34">
            <v>16.899999999999999</v>
          </cell>
          <cell r="G34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非鉄金属鉱業"/>
      <sheetName val="基準年"/>
      <sheetName val="ﾏｽﾀ総季月3"/>
      <sheetName val="ﾏｽﾀ総季月2"/>
      <sheetName val="ﾏｽﾀ総季月1"/>
      <sheetName val="品目名表示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C" refreshedDate="44841.921162268518" createdVersion="7" refreshedVersion="8" minRefreshableVersion="3" recordCount="6886" xr:uid="{1316E395-12AB-4908-80C1-545B45375ADD}">
  <cacheSource type="worksheet">
    <worksheetSource ref="A1:Z6887" sheet="energy raw"/>
  </cacheSource>
  <cacheFields count="26">
    <cacheField name="Sub-Sector(Chart)" numFmtId="0">
      <sharedItems/>
    </cacheField>
    <cacheField name="Fuel(Chart)" numFmtId="0">
      <sharedItems/>
    </cacheField>
    <cacheField name="Economy" numFmtId="0">
      <sharedItems count="30">
        <s v="01_AUS"/>
        <s v="02_BD"/>
        <s v="03_CDA"/>
        <s v="04_CHL"/>
        <s v="05_PRC"/>
        <s v="06_HKC"/>
        <s v="07_INA"/>
        <s v="08_JPN"/>
        <s v="09_ROK"/>
        <s v="10_MAS"/>
        <s v="11_MEX"/>
        <s v="12_NZ"/>
        <s v="13_PNG"/>
        <s v="14_PE"/>
        <s v="15_RP"/>
        <s v="16_RUS"/>
        <s v="17_SIN"/>
        <s v="18_CT"/>
        <s v="19_THA"/>
        <s v="20_USA"/>
        <s v="21_VN"/>
        <s v="22_SEA"/>
        <s v="23_NEA"/>
        <s v="23b_ONEA"/>
        <s v="24_OAM"/>
        <s v="24b_OOAM"/>
        <s v="25_OCE"/>
        <s v="APEC"/>
        <s v="GROUP1"/>
        <s v="GROUP2"/>
      </sharedItems>
    </cacheField>
    <cacheField name="Sector" numFmtId="0">
      <sharedItems count="3">
        <s v="Industry"/>
        <s v="Transport"/>
        <s v="Buildings"/>
      </sharedItems>
    </cacheField>
    <cacheField name="Sub-Sector" numFmtId="0">
      <sharedItems count="21">
        <s v="14_1_iron_and_steel"/>
        <s v="14_2_chemical_incl_petrochemical"/>
        <s v="14_3_non_ferrous_metals"/>
        <s v="14_4_nonmetallic_mineral_products"/>
        <s v="14_5_transportation_equipment"/>
        <s v="14_6_machinery"/>
        <s v="14_7_mining_and_quarrying"/>
        <s v="14_8_food_beverages_and_tobacco"/>
        <s v="14_9_pulp_paper_and_printing"/>
        <s v="14_10_wood_and_wood_products"/>
        <s v="14_11_construction"/>
        <s v="14_12_textiles_and_leather"/>
        <s v="14_13_nonspecified_industry"/>
        <s v="15_1_domestic_air_transport"/>
        <s v="15_2_road"/>
        <s v="15_3_rail"/>
        <s v="15_4_domestic_navigation"/>
        <s v="15_5_pipeline_transport"/>
        <s v="15_6_nonspecified_transport"/>
        <s v="16_1_commercial_and_public_services"/>
        <s v="16_2_residential"/>
      </sharedItems>
    </cacheField>
    <cacheField name="Fuel" numFmtId="0">
      <sharedItems/>
    </cacheField>
    <cacheField name="2000" numFmtId="0">
      <sharedItems containsSemiMixedTypes="0" containsString="0" containsNumber="1" minValue="0" maxValue="35487.770727823314"/>
    </cacheField>
    <cacheField name="2001" numFmtId="0">
      <sharedItems containsSemiMixedTypes="0" containsString="0" containsNumber="1" minValue="0" maxValue="36048.435774473255"/>
    </cacheField>
    <cacheField name="2002" numFmtId="0">
      <sharedItems containsSemiMixedTypes="0" containsString="0" containsNumber="1" minValue="0" maxValue="36470.868631887301"/>
    </cacheField>
    <cacheField name="2003" numFmtId="0">
      <sharedItems containsSemiMixedTypes="0" containsString="0" containsNumber="1" minValue="0" maxValue="37566.118842649572"/>
    </cacheField>
    <cacheField name="2004" numFmtId="0">
      <sharedItems containsSemiMixedTypes="0" containsString="0" containsNumber="1" minValue="0" maxValue="38672.376722026129"/>
    </cacheField>
    <cacheField name="2005" numFmtId="0">
      <sharedItems containsSemiMixedTypes="0" containsString="0" containsNumber="1" minValue="0" maxValue="40000.496940770914"/>
    </cacheField>
    <cacheField name="2006" numFmtId="0">
      <sharedItems containsSemiMixedTypes="0" containsString="0" containsNumber="1" minValue="0" maxValue="40652.307884201677"/>
    </cacheField>
    <cacheField name="2007" numFmtId="0">
      <sharedItems containsSemiMixedTypes="0" containsString="0" containsNumber="1" minValue="0" maxValue="41080.025458832926"/>
    </cacheField>
    <cacheField name="2008" numFmtId="0">
      <sharedItems containsSemiMixedTypes="0" containsString="0" containsNumber="1" minValue="0" maxValue="41695.125670116002"/>
    </cacheField>
    <cacheField name="2009" numFmtId="0">
      <sharedItems containsSemiMixedTypes="0" containsString="0" containsNumber="1" minValue="0" maxValue="41242.499650275764"/>
    </cacheField>
    <cacheField name="2010" numFmtId="0">
      <sharedItems containsSemiMixedTypes="0" containsString="0" containsNumber="1" minValue="0" maxValue="40549.219543476836"/>
    </cacheField>
    <cacheField name="2011" numFmtId="0">
      <sharedItems containsSemiMixedTypes="0" containsString="0" containsNumber="1" minValue="0" maxValue="42151.408150179042"/>
    </cacheField>
    <cacheField name="2012" numFmtId="0">
      <sharedItems containsSemiMixedTypes="0" containsString="0" containsNumber="1" minValue="0" maxValue="42123.454701791074"/>
    </cacheField>
    <cacheField name="2013" numFmtId="0">
      <sharedItems containsSemiMixedTypes="0" containsString="0" containsNumber="1" minValue="0" maxValue="42644.719804497887"/>
    </cacheField>
    <cacheField name="2014" numFmtId="0">
      <sharedItems containsSemiMixedTypes="0" containsString="0" containsNumber="1" minValue="0" maxValue="43737.480078305023"/>
    </cacheField>
    <cacheField name="2015" numFmtId="0">
      <sharedItems containsSemiMixedTypes="0" containsString="0" containsNumber="1" minValue="0" maxValue="45269.065980176696"/>
    </cacheField>
    <cacheField name="2016" numFmtId="0">
      <sharedItems containsSemiMixedTypes="0" containsString="0" containsNumber="1" minValue="0" maxValue="47120.016837516589"/>
    </cacheField>
    <cacheField name="2017" numFmtId="0">
      <sharedItems containsSemiMixedTypes="0" containsString="0" containsNumber="1" minValue="0" maxValue="47376.415758789495"/>
    </cacheField>
    <cacheField name="2018" numFmtId="0">
      <sharedItems containsSemiMixedTypes="0" containsString="0" containsNumber="1" minValue="0" maxValue="47980.86091950626"/>
    </cacheField>
    <cacheField name="2019" numFmtId="0">
      <sharedItems containsSemiMixedTypes="0" containsString="0" containsNumber="1" minValue="0" maxValue="48799.508952831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6">
  <r>
    <s v="Iron &amp; steel"/>
    <s v="Coal "/>
    <x v="0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0"/>
    <x v="0"/>
    <x v="0"/>
    <s v="17_electricity"/>
    <n v="18.903598779600003"/>
    <n v="22.161599067600001"/>
    <n v="22.1327980704"/>
    <n v="11.5487979444"/>
    <n v="11.6820009864"/>
    <n v="13.672799265600002"/>
    <n v="12.873601947600001"/>
    <n v="13.6800005616"/>
    <n v="13.5791991648"/>
    <n v="12.722399852400001"/>
    <n v="12.708001447200001"/>
    <n v="14.857198930799999"/>
    <n v="12.049200093600001"/>
    <n v="12.200398002"/>
    <n v="11.818800489599999"/>
    <n v="12.243601591200001"/>
    <n v="11.5884008856"/>
    <n v="12.297598750800001"/>
    <n v="12.8519980596"/>
    <n v="12.455997955200001"/>
  </r>
  <r>
    <s v="Iron &amp; steel"/>
    <s v="Heat "/>
    <x v="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2_coal_products"/>
    <n v="50.107002753600007"/>
    <n v="46.321000930799997"/>
    <n v="21.662000784000004"/>
    <n v="32.237200256400001"/>
    <n v="39.776098874399999"/>
    <n v="39.215398431600001"/>
    <n v="34.377304010400003"/>
    <n v="36.247003286400002"/>
    <n v="37.153399431600008"/>
    <n v="33.398501345999996"/>
    <n v="9.7199995175999998"/>
    <n v="12.4199998488"/>
    <n v="13.670714239200002"/>
    <n v="9.7827135948000006"/>
    <n v="12.239712054000002"/>
    <n v="11.7537124968"/>
    <n v="8.9727143328000007"/>
    <n v="9.6294264732000006"/>
    <n v="12.7884256884"/>
    <n v="10.790426113200001"/>
  </r>
  <r>
    <s v="Iron &amp; steel"/>
    <s v="Coal "/>
    <x v="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0"/>
    <x v="0"/>
    <x v="0"/>
    <s v="8_gas"/>
    <n v="23.592601252800002"/>
    <n v="37.100700180000004"/>
    <n v="37.047598995600005"/>
    <n v="46.9665008208"/>
    <n v="46.407600702000003"/>
    <n v="19.656900396000001"/>
    <n v="18.433797951600003"/>
    <n v="20.063698257599999"/>
    <n v="20.3921987724"/>
    <n v="13.683601209600001"/>
    <n v="12.088798848"/>
    <n v="10.196101479599999"/>
    <n v="10.2050989128"/>
    <n v="8.8838997444000007"/>
    <n v="8.0603980524000001"/>
    <n v="8.4401994275999996"/>
    <n v="8.5481979336000009"/>
    <n v="7.8848999568"/>
    <n v="8.6057999279999997"/>
    <n v="8.3222991396000001"/>
  </r>
  <r>
    <s v="Chemicals"/>
    <s v="Coal "/>
    <x v="0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479005559999999"/>
    <n v="5.9624009460000007"/>
    <n v="6.3735991344"/>
    <n v="5.6282984927999999"/>
    <n v="5.8853010240000012"/>
    <n v="5.7824983367999998"/>
    <n v="6.0908980248000004"/>
  </r>
  <r>
    <s v="Chemicals"/>
    <s v="Biomass"/>
    <x v="0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0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0"/>
    <x v="0"/>
    <x v="1"/>
    <s v="17_electricity"/>
    <n v="16.8912007992"/>
    <n v="18.8099986788"/>
    <n v="14.781602070000002"/>
    <n v="21.312001051199999"/>
    <n v="20.2751986464"/>
    <n v="20.199601785600002"/>
    <n v="20.876398005599999"/>
    <n v="22.485598772400003"/>
    <n v="21.085197908400001"/>
    <n v="17.096400054"/>
    <n v="17.8379995644"/>
    <n v="16.056001188"/>
    <n v="15.656400435600002"/>
    <n v="15.652799787600001"/>
    <n v="14.788799179200002"/>
    <n v="15.2999990856"/>
    <n v="14.507998876800002"/>
    <n v="14.525997930000001"/>
    <n v="14.162399470800001"/>
    <n v="14.061598074000001"/>
  </r>
  <r>
    <s v="Chemicals"/>
    <s v="Heat "/>
    <x v="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0"/>
    <x v="0"/>
    <x v="1"/>
    <s v="8_gas"/>
    <n v="44.65169865"/>
    <n v="50.246100810000009"/>
    <n v="68.511597775200002"/>
    <n v="65.737800907200011"/>
    <n v="68.503500504000002"/>
    <n v="62.59949704440001"/>
    <n v="57.914999568000006"/>
    <n v="57.604498106400001"/>
    <n v="63.184501861200005"/>
    <n v="51.572700950399998"/>
    <n v="60.351298487999998"/>
    <n v="58.800599877600007"/>
    <n v="54.438301782000003"/>
    <n v="40.048199006400004"/>
    <n v="41.911199402400001"/>
    <n v="42.174000651600004"/>
    <n v="35.158498088400002"/>
    <n v="36.129601227599998"/>
    <n v="34.597801832400002"/>
    <n v="33.360300982800005"/>
  </r>
  <r>
    <s v="Aluminium"/>
    <s v="Coal "/>
    <x v="0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0495192800005"/>
    <n v="38.976524744400002"/>
    <n v="32.705728297200004"/>
    <n v="33.256522771200004"/>
    <n v="39.367249480800005"/>
    <n v="42.678815688"/>
    <n v="42.102326822400002"/>
    <n v="56.17834004880001"/>
    <n v="59.489906256000005"/>
    <n v="63.021363199200003"/>
    <n v="60.678291754800007"/>
  </r>
  <r>
    <s v="Aluminium"/>
    <s v="Biomass"/>
    <x v="0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0"/>
    <x v="0"/>
    <x v="2"/>
    <s v="17_electricity"/>
    <n v="128.735998542"/>
    <n v="143.07840110520002"/>
    <n v="150.7463997012"/>
    <n v="133.42680133920001"/>
    <n v="134.42760145080001"/>
    <n v="139.47480141120002"/>
    <n v="136.88640023400001"/>
    <n v="142.9487987112"/>
    <n v="141.4908000396"/>
    <n v="150.026399892"/>
    <n v="155.93760046080001"/>
    <n v="144.5904011232"/>
    <n v="144.10799802720001"/>
    <n v="137.96640204120001"/>
    <n v="137.28960163440001"/>
    <n v="121.6727999532"/>
    <n v="123.01919947080002"/>
    <n v="115.0883996256"/>
    <n v="116.87759929800001"/>
    <n v="116.17559854200002"/>
  </r>
  <r>
    <s v="Aluminium"/>
    <s v="Heat "/>
    <x v="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0"/>
    <x v="0"/>
    <x v="2"/>
    <s v="8_gas"/>
    <n v="110.75669866440001"/>
    <n v="113.8103998596"/>
    <n v="108.09000014040001"/>
    <n v="111.45329844839999"/>
    <n v="115.65270071640002"/>
    <n v="125.29439870040001"/>
    <n v="127.97099900640001"/>
    <n v="132.33690193680002"/>
    <n v="127.40490177840002"/>
    <n v="119.45339820720001"/>
    <n v="111.9410983296"/>
    <n v="113.3550016236"/>
    <n v="122.75639822159999"/>
    <n v="132.61230126720002"/>
    <n v="136.0260002736"/>
    <n v="119.9808010296"/>
    <n v="116.2377013464"/>
    <n v="115.03529844120001"/>
    <n v="112.6287006804"/>
    <n v="112.46850115200002"/>
  </r>
  <r>
    <s v="Non-metallic minerals"/>
    <s v="Coal "/>
    <x v="0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3.769903859199999"/>
    <n v="21.096573444000001"/>
    <n v="20.987591040000002"/>
    <n v="19.769236426799999"/>
    <n v="18.448003764000003"/>
    <n v="17.428430041199999"/>
    <n v="16.6076288352"/>
    <n v="15.459876230400001"/>
    <n v="15.8125303944"/>
    <n v="20.115200084400001"/>
    <n v="19.208770444800003"/>
  </r>
  <r>
    <s v="Non-metallic minerals"/>
    <s v="Biomass"/>
    <x v="0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0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0"/>
    <x v="0"/>
    <x v="3"/>
    <s v="17_electricity"/>
    <n v="12.564000648"/>
    <n v="13.280399809200002"/>
    <n v="13.6404018072"/>
    <n v="16.531198801199999"/>
    <n v="16.516800396000001"/>
    <n v="15.112798884000002"/>
    <n v="14.446800421200001"/>
    <n v="16.056001188"/>
    <n v="16.7831981064"/>
    <n v="16.160399046000002"/>
    <n v="16.567201094400001"/>
    <n v="12.6324003996"/>
    <n v="12.625199103600002"/>
    <n v="12.355200745200001"/>
    <n v="12.110398549199999"/>
    <n v="11.793600140400001"/>
    <n v="12.326399748"/>
    <n v="11.602799290800002"/>
    <n v="11.465999787600001"/>
    <n v="11.5848002376"/>
  </r>
  <r>
    <s v="Non-metallic minerals"/>
    <s v="Heat "/>
    <x v="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0"/>
    <x v="0"/>
    <x v="3"/>
    <s v="8_gas"/>
    <n v="48.190499240400001"/>
    <n v="46.161898344000001"/>
    <n v="46.485002073600008"/>
    <n v="52.774199506800002"/>
    <n v="53.206201904399997"/>
    <n v="50.412601472400006"/>
    <n v="46.97369793"/>
    <n v="57.881701947600007"/>
    <n v="53.797499481599999"/>
    <n v="55.936799370000003"/>
    <n v="57.247200781200007"/>
    <n v="60.906597958800006"/>
    <n v="53.009099920800004"/>
    <n v="52.469099017200001"/>
    <n v="49.055400010800007"/>
    <n v="48.97799863920001"/>
    <n v="49.383900525600005"/>
    <n v="45.379799917200003"/>
    <n v="46.082700835200008"/>
    <n v="46.172700288000001"/>
  </r>
  <r>
    <s v="Other"/>
    <s v="Coal "/>
    <x v="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4"/>
    <s v="17_electricity"/>
    <n v="11.1131990856"/>
    <n v="8.71919940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5"/>
    <s v="17_electricity"/>
    <n v="6.6348010260000008"/>
    <n v="13.2083994096"/>
    <n v="9.2051989632000009"/>
    <n v="10.310401119600002"/>
    <n v="10.612801123200001"/>
    <n v="10.133998675200001"/>
    <n v="9.8567990208000005"/>
    <n v="10.274398826400001"/>
    <n v="9.8603996687999995"/>
    <n v="9.5472019080000017"/>
    <n v="9.0395984628000008"/>
    <n v="7.8983982000000008"/>
    <n v="8.0496002952000012"/>
    <n v="7.5023980956000003"/>
    <n v="7.0956002340000008"/>
    <n v="7.1063979911999997"/>
    <n v="6.7500008280000001"/>
    <n v="6.0264003708000002"/>
    <n v="5.4575984699999998"/>
    <n v="4.8456013536000002"/>
  </r>
  <r>
    <s v="Other"/>
    <s v="Heat "/>
    <x v="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0"/>
    <x v="0"/>
    <x v="5"/>
    <s v="8_gas"/>
    <n v="8.4222003744000009"/>
    <n v="8.5662011735999997"/>
    <n v="4.6602014760000001"/>
    <n v="4.4855993556000007"/>
    <n v="4.5575997552"/>
    <n v="4.6637979372"/>
    <n v="3.9437981280000001"/>
    <n v="4.2894017207999999"/>
    <n v="4.3065006119999998"/>
    <n v="4.6637979372"/>
    <n v="4.6296001548000003"/>
    <n v="4.8590995968000001"/>
    <n v="4.3074007740000004"/>
    <n v="3.8330991360000004"/>
    <n v="3.1428004860000001"/>
    <n v="2.8899010188000003"/>
    <n v="2.438099244"/>
    <n v="2.1447008604"/>
    <n v="0.99989994960000006"/>
    <n v="0.50129812439999999"/>
  </r>
  <r>
    <s v="Mining"/>
    <s v="Coal "/>
    <x v="0"/>
    <x v="0"/>
    <x v="6"/>
    <s v="1_coal"/>
    <n v="6.5978567027999997"/>
    <n v="6.3993981959999999"/>
    <n v="4.7795545836000004"/>
    <n v="0"/>
    <n v="0"/>
    <n v="0"/>
    <n v="0"/>
    <n v="0"/>
    <n v="0"/>
    <n v="0"/>
    <n v="0"/>
    <n v="3.9541688316000005"/>
    <n v="3.4359057936000004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0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0"/>
    <x v="0"/>
    <x v="6"/>
    <s v="17_electricity"/>
    <n v="32.669998145999998"/>
    <n v="35.258399323200003"/>
    <n v="51.303598567199998"/>
    <n v="27.828001627200003"/>
    <n v="30.1643993124"/>
    <n v="29.527201846800001"/>
    <n v="38.026799406000002"/>
    <n v="36.867600090000003"/>
    <n v="36.950398246800006"/>
    <n v="42.084001198800003"/>
    <n v="42.966000860400008"/>
    <n v="50.202001245600002"/>
    <n v="50.126400197999999"/>
    <n v="56.059200468000007"/>
    <n v="59.925601411199999"/>
    <n v="60.688800622800002"/>
    <n v="65.412000878400008"/>
    <n v="67.521599607599995"/>
    <n v="69.735600381600008"/>
    <n v="74.354398592400003"/>
  </r>
  <r>
    <s v="Mining"/>
    <s v="Heat "/>
    <x v="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0"/>
    <x v="0"/>
    <x v="6"/>
    <s v="7_petroleum_products"/>
    <n v="40.159802347199999"/>
    <n v="40.969198710000001"/>
    <n v="45.154202572799996"/>
    <n v="44.130203402400014"/>
    <n v="41.36120042040001"/>
    <n v="43.294702341600001"/>
    <n v="42.072500059200003"/>
    <n v="44.184698791199999"/>
    <n v="48.93570358560001"/>
    <n v="53.711799872399993"/>
    <n v="53.842398724799992"/>
    <n v="63.994375519199991"/>
    <n v="82.711376996400006"/>
    <n v="99.864977112000005"/>
    <n v="103.22428121280001"/>
    <n v="97.139395432800015"/>
    <n v="94.192122693599998"/>
    <n v="99.160958318400006"/>
    <n v="108.20728078200003"/>
    <n v="112.55667097320001"/>
  </r>
  <r>
    <s v="Mining"/>
    <s v="Gas "/>
    <x v="0"/>
    <x v="0"/>
    <x v="6"/>
    <s v="8_gas"/>
    <n v="8.839800180000001"/>
    <n v="8.7993012636000003"/>
    <n v="12.667498344"/>
    <n v="2.56410099"/>
    <n v="2.4228006768000001"/>
    <n v="1.5894013896000001"/>
    <n v="1.9170017424000001"/>
    <n v="2.1960017208"/>
    <n v="2.4839991324000001"/>
    <n v="2.2481985564000002"/>
    <n v="1.7585983512000001"/>
    <n v="2.1770983188000002"/>
    <n v="4.9131009431999999"/>
    <n v="8.2718984411999994"/>
    <n v="7.6536001908000006"/>
    <n v="5.9264991360000003"/>
    <n v="4.760098524"/>
    <n v="5.3766006372000001"/>
    <n v="4.7016005544000006"/>
    <n v="5.0921996868000008"/>
  </r>
  <r>
    <s v="Other"/>
    <s v="Coal "/>
    <x v="0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11.2822997508"/>
    <n v="10.5113005308"/>
    <n v="10.896800140800002"/>
    <n v="8.2240014491999993"/>
    <n v="8.5324011372000008"/>
    <n v="8.2240014491999993"/>
    <n v="7.9388971164000006"/>
    <n v="8.2986981479999997"/>
    <n v="7.3734990840000005"/>
    <n v="6.7848015096000003"/>
    <n v="7.4529980424"/>
  </r>
  <r>
    <s v="Other"/>
    <s v="Biomass"/>
    <x v="0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0"/>
    <x v="0"/>
    <x v="7"/>
    <s v="16_others"/>
    <n v="0.15999856200000001"/>
    <n v="7.4001690000000009E-2"/>
    <n v="2.90019636E-2"/>
    <n v="0.1139981904"/>
    <n v="0.12000206159999999"/>
    <n v="0.21300345000000004"/>
    <n v="0.31099969080000006"/>
    <n v="0.30700129680000005"/>
    <n v="0.31800002040000003"/>
    <n v="0.23600154240000001"/>
    <n v="0.38400073559999998"/>
    <n v="0.75199952159999994"/>
    <n v="0.73500111359999998"/>
    <n v="0.6689962116"/>
    <n v="0.61200130320000001"/>
    <n v="0.73600175880000007"/>
    <n v="0.94299715080000002"/>
    <n v="0.89136134640000009"/>
    <n v="0.92599874280000005"/>
    <n v="0.96499878480000012"/>
  </r>
  <r>
    <s v="Other"/>
    <s v="Electricity"/>
    <x v="0"/>
    <x v="0"/>
    <x v="7"/>
    <s v="17_electricity"/>
    <n v="20.131202034000001"/>
    <n v="19.879198542000001"/>
    <n v="22.885199524800001"/>
    <n v="19.090798981200003"/>
    <n v="19.497601029600002"/>
    <n v="18.745199575200001"/>
    <n v="19.353600230400001"/>
    <n v="19.9152008352"/>
    <n v="20.0159980452"/>
    <n v="18.824401270799999"/>
    <n v="19.256399481599999"/>
    <n v="24.058801432799999"/>
    <n v="24.0011994384"/>
    <n v="24.0372017316"/>
    <n v="23.695198786800002"/>
    <n v="24.559199395200004"/>
    <n v="24.515999992800005"/>
    <n v="23.140799477999998"/>
    <n v="22.5504020628"/>
    <n v="21.679200158400004"/>
  </r>
  <r>
    <s v="Other"/>
    <s v="Heat "/>
    <x v="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0"/>
    <x v="0"/>
    <x v="7"/>
    <s v="7_petroleum_products"/>
    <n v="5.9937014628000007"/>
    <n v="5.9988009852000008"/>
    <n v="2.3870998332000002"/>
    <n v="2.6004005459999999"/>
    <n v="2.6481007583999996"/>
    <n v="2.7335952143999998"/>
    <n v="2.8340993484000001"/>
    <n v="2.8613972844000002"/>
    <n v="2.86139728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0"/>
    <x v="0"/>
    <x v="7"/>
    <s v="8_gas"/>
    <n v="25.542000453600004"/>
    <n v="26.265600910800003"/>
    <n v="20.815199550000003"/>
    <n v="24.887699910000002"/>
    <n v="25.569001126800003"/>
    <n v="27.104401170000003"/>
    <n v="26.782201789200002"/>
    <n v="26.672398772400001"/>
    <n v="26.927098563600001"/>
    <n v="27.91350027"/>
    <n v="27.953999186399997"/>
    <n v="29.294097570000002"/>
    <n v="31.022998948800002"/>
    <n v="30.125700720000001"/>
    <n v="30.447900100800002"/>
    <n v="33.013801414800007"/>
    <n v="32.034601004400002"/>
    <n v="30.043798538400001"/>
    <n v="30.3174017316"/>
    <n v="29.537099442000002"/>
  </r>
  <r>
    <s v="Pulp &amp; paper"/>
    <s v="Coal "/>
    <x v="0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0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0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0"/>
    <x v="0"/>
    <x v="8"/>
    <s v="17_electricity"/>
    <n v="21.675599510400001"/>
    <n v="21.758401854000002"/>
    <n v="21.524401602000001"/>
    <n v="15.393599186400001"/>
    <n v="15.692398542000003"/>
    <n v="15.332400730800002"/>
    <n v="15.706801134000003"/>
    <n v="17.308800604799998"/>
    <n v="17.420399758799999"/>
    <n v="13.798801011600002"/>
    <n v="14.511599524799999"/>
    <n v="15.987601436400002"/>
    <n v="15.224398038"/>
    <n v="14.706001022400001"/>
    <n v="14.284800568800001"/>
    <n v="14.3316006192"/>
    <n v="14.446800421200001"/>
    <n v="14.371199373600001"/>
    <n v="14.068799369999999"/>
    <n v="13.6655979696"/>
  </r>
  <r>
    <s v="Pulp &amp; paper"/>
    <s v="Heat "/>
    <x v="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0"/>
    <x v="0"/>
    <x v="8"/>
    <s v="8_gas"/>
    <n v="22.68450108"/>
    <n v="23.154301908000001"/>
    <n v="13.172401303199999"/>
    <n v="17.3951994096"/>
    <n v="18.5345993484"/>
    <n v="20.284200266400003"/>
    <n v="20.1419997912"/>
    <n v="20.8565986284"/>
    <n v="20.441699308800001"/>
    <n v="13.1561983872"/>
    <n v="13.153502088"/>
    <n v="12.897001972800002"/>
    <n v="11.492100298800001"/>
    <n v="9.3609018684000009"/>
    <n v="8.8550987472000013"/>
    <n v="8.8811992584000006"/>
    <n v="8.6948992188000016"/>
    <n v="8.6021992800000007"/>
    <n v="9.5741983944000015"/>
    <n v="9.5643007992000015"/>
  </r>
  <r>
    <s v="Other"/>
    <s v="Coal "/>
    <x v="0"/>
    <x v="0"/>
    <x v="9"/>
    <s v="1_coal"/>
    <n v="0.23129976599999999"/>
    <n v="0"/>
    <n v="0"/>
    <n v="0"/>
    <n v="0"/>
    <n v="0"/>
    <n v="0"/>
    <n v="0"/>
    <n v="0"/>
    <n v="0.44148549960000005"/>
    <n v="0.80811101520000006"/>
    <n v="0.31426539480000004"/>
    <n v="0.35916045120000001"/>
    <n v="0.1285012656"/>
    <n v="0.1285012656"/>
    <n v="0.154199844"/>
    <n v="0.154199844"/>
    <n v="0.154199844"/>
    <n v="0.154199844"/>
    <n v="0.1285012656"/>
  </r>
  <r>
    <s v="Other"/>
    <s v="Biomass"/>
    <x v="0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9"/>
    <s v="17_electricity"/>
    <n v="0"/>
    <n v="0"/>
    <n v="0"/>
    <n v="0"/>
    <n v="0"/>
    <n v="0"/>
    <n v="0"/>
    <n v="0"/>
    <n v="0"/>
    <n v="3.7367985492000004"/>
    <n v="3.5711980487999999"/>
    <n v="3.0635987903999999"/>
    <n v="2.7720007308000003"/>
    <n v="2.5703979372000001"/>
    <n v="3.1859998884"/>
    <n v="2.9556002844"/>
    <n v="3.146401134"/>
    <n v="2.8367998343999998"/>
    <n v="3.4272014363999999"/>
    <n v="2.8440011304000006"/>
  </r>
  <r>
    <s v="Other"/>
    <s v="Heat "/>
    <x v="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0"/>
    <x v="0"/>
    <x v="9"/>
    <s v="8_gas"/>
    <n v="0"/>
    <n v="0"/>
    <n v="0"/>
    <n v="0"/>
    <n v="0"/>
    <n v="0"/>
    <n v="0"/>
    <n v="0"/>
    <n v="0"/>
    <n v="1.9448983908000002"/>
    <n v="2.1284979443999998"/>
    <n v="1.7523014040000002"/>
    <n v="1.405801836"/>
    <n v="1.6919989236000001"/>
    <n v="1.9727992260000002"/>
    <n v="2.1636000755999998"/>
    <n v="2.0861987040000001"/>
    <n v="2.3192987940000003"/>
    <n v="2.2194017460000004"/>
    <n v="2.204098992"/>
  </r>
  <r>
    <s v="Other"/>
    <s v="Coal "/>
    <x v="0"/>
    <x v="0"/>
    <x v="10"/>
    <s v="1_coal"/>
    <n v="0"/>
    <n v="0"/>
    <n v="0"/>
    <n v="0"/>
    <n v="0"/>
    <n v="0"/>
    <n v="0"/>
    <n v="0"/>
    <n v="0"/>
    <n v="0"/>
    <n v="0"/>
    <n v="0"/>
    <n v="0"/>
    <n v="0"/>
    <n v="0.51826303800000006"/>
    <n v="7.6781725200000012E-2"/>
    <n v="0"/>
    <n v="0"/>
    <n v="0"/>
    <n v="0"/>
  </r>
  <r>
    <s v="Other"/>
    <s v="Biomass"/>
    <x v="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0"/>
    <s v="17_electricity"/>
    <n v="0.21240055080000003"/>
    <n v="0.25920060119999999"/>
    <n v="0.1008013968"/>
    <n v="0.29879935560000004"/>
    <n v="0.29879935560000004"/>
    <n v="0.29159805960000001"/>
    <n v="0.29879935560000004"/>
    <n v="0.30960129960000005"/>
    <n v="0.30240000360000002"/>
    <n v="0.32760035280000005"/>
    <n v="0.29159805960000001"/>
    <n v="0.29159805960000001"/>
    <n v="0.28440095040000002"/>
    <n v="0.50039796240000001"/>
    <n v="0.61919841240000006"/>
    <n v="0.59759871120000008"/>
    <n v="0.68040105480000013"/>
    <n v="0.8279983152"/>
    <n v="0.9971994636"/>
    <n v="0.8712019044"/>
  </r>
  <r>
    <s v="Other"/>
    <s v="Heat "/>
    <x v="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7_petroleum_products"/>
    <n v="45.544500255599999"/>
    <n v="45.374101682400003"/>
    <n v="23.1999003468"/>
    <n v="22.811402988000001"/>
    <n v="22.598399537999999"/>
    <n v="22.816502510400003"/>
    <n v="21.581099247600001"/>
    <n v="21.581099247600001"/>
    <n v="21.538498557599997"/>
    <n v="21.069899341200003"/>
    <n v="20.729102194800003"/>
    <n v="20.402268026400002"/>
    <n v="20.259066906000001"/>
    <n v="19.918190210400002"/>
    <n v="19.836334083600001"/>
    <n v="20.451090301200004"/>
    <n v="19.239288029999997"/>
    <n v="18.967694500799997"/>
    <n v="20.000929752000001"/>
    <n v="19.076061445200004"/>
  </r>
  <r>
    <s v="Other"/>
    <s v="Gas "/>
    <x v="0"/>
    <x v="0"/>
    <x v="10"/>
    <s v="8_gas"/>
    <n v="1.5731984736000002"/>
    <n v="1.6721995464000001"/>
    <n v="2.1572989416000001"/>
    <n v="2.2733989056000001"/>
    <n v="2.2994994168000003"/>
    <n v="2.7972010800000002"/>
    <n v="2.7981012420000004"/>
    <n v="2.8197009432"/>
    <n v="2.8097991612000004"/>
    <n v="2.7459002196000002"/>
    <n v="2.7063014652000006"/>
    <n v="2.6982000072000005"/>
    <n v="2.6450988228000001"/>
    <n v="2.6045999064000003"/>
    <n v="2.6675986860000003"/>
    <n v="2.6127013644000003"/>
    <n v="2.6154018504000001"/>
    <n v="2.6225989595999999"/>
    <n v="2.9933987148000001"/>
    <n v="2.5514987220000003"/>
  </r>
  <r>
    <s v="Other"/>
    <s v="Coal "/>
    <x v="0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43690095360000003"/>
    <n v="0.41119818840000005"/>
    <n v="0.41119818840000005"/>
    <n v="0.41119818840000005"/>
    <n v="0.41119818840000005"/>
    <n v="0.43690095360000003"/>
    <n v="0.43690095360000003"/>
    <n v="0.43690095360000003"/>
    <n v="0.43690095360000003"/>
    <n v="0.51400087560000007"/>
    <n v="0.48829811040000004"/>
  </r>
  <r>
    <s v="Other"/>
    <s v="Biomass"/>
    <x v="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1"/>
    <s v="17_electricity"/>
    <n v="7.4627993412000011"/>
    <n v="7.4916003383999996"/>
    <n v="3.0996010836000005"/>
    <n v="3.5172008892000002"/>
    <n v="3.4992018360000001"/>
    <n v="3.3264000396000006"/>
    <n v="3.2723986932"/>
    <n v="3.3552010368000005"/>
    <n v="3.1319985420000003"/>
    <n v="2.7899997840000004"/>
    <n v="2.6064002304000002"/>
    <n v="1.1952016092000002"/>
    <n v="0.93240036000000004"/>
    <n v="0.91800195480000013"/>
    <n v="0.87479836560000013"/>
    <n v="1.0728005112000001"/>
    <n v="1.0080014076000001"/>
    <n v="0.79200020879999999"/>
    <n v="0.80279796599999997"/>
    <n v="0.68040105480000013"/>
  </r>
  <r>
    <s v="Other"/>
    <s v="Heat "/>
    <x v="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0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0"/>
    <x v="0"/>
    <x v="11"/>
    <s v="8_gas"/>
    <n v="5.7626989596000007"/>
    <n v="5.7780017136000001"/>
    <n v="5.8319988732000008"/>
    <n v="5.8032020628000005"/>
    <n v="5.8148999820000009"/>
    <n v="5.8283982251999999"/>
    <n v="5.7365984484000005"/>
    <n v="5.7294013392000007"/>
    <n v="5.4656999280000003"/>
    <n v="4.9022989992000001"/>
    <n v="4.6134014256000002"/>
    <n v="4.6421982360000005"/>
    <n v="4.6727995572000003"/>
    <n v="4.5873009144000001"/>
    <n v="4.5062988948000005"/>
    <n v="4.5044985708"/>
    <n v="4.5341997300000001"/>
    <n v="4.6341009648"/>
    <n v="4.9329003204000008"/>
    <n v="4.6286999927999997"/>
  </r>
  <r>
    <s v="Non-specified industry"/>
    <s v="Coal "/>
    <x v="0"/>
    <x v="0"/>
    <x v="12"/>
    <s v="1_coal"/>
    <n v="0"/>
    <n v="0"/>
    <n v="0"/>
    <n v="0.66820071960000005"/>
    <n v="0.66820071960000005"/>
    <n v="0.64249795440000002"/>
    <n v="0.66820071960000005"/>
    <n v="0.61679937600000001"/>
    <n v="0.61679937600000001"/>
    <n v="0.64249795440000002"/>
    <n v="0.66820071960000005"/>
    <n v="0.66820071960000005"/>
    <n v="0.56539803240000008"/>
    <n v="1.1260984752000001"/>
    <n v="1.0993992516000002"/>
    <n v="0.99359881560000007"/>
    <n v="0.99359881560000007"/>
    <n v="1.0202980392000001"/>
    <n v="3.0308998823999995"/>
    <n v="4.6498977612000001"/>
  </r>
  <r>
    <s v="Non-specified industry"/>
    <s v="Biomass"/>
    <x v="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0"/>
    <x v="0"/>
    <x v="12"/>
    <s v="17_electricity"/>
    <n v="0.30240000360000002"/>
    <n v="0"/>
    <n v="6.3108013211999996"/>
    <n v="0.37800105119999999"/>
    <n v="0.3635984592"/>
    <n v="0.79920150480000007"/>
    <n v="0.77760180360000009"/>
    <n v="0.89999871479999993"/>
    <n v="0.91080065880000005"/>
    <n v="0.98999816760000015"/>
    <n v="0.10799850600000001"/>
    <n v="0.97199911440000009"/>
    <n v="0.95760070920000007"/>
    <n v="0.92519906399999996"/>
    <n v="0.83519961120000008"/>
    <n v="0.89999871479999993"/>
    <n v="0.8495980164000001"/>
    <n v="0.79200020879999999"/>
    <n v="0.69119881200000011"/>
    <n v="0.68040105480000013"/>
  </r>
  <r>
    <s v="Non-specified industry"/>
    <s v="Heat "/>
    <x v="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7_petroleum_products"/>
    <n v="0"/>
    <n v="0"/>
    <n v="0"/>
    <n v="4.0000687200000003E-2"/>
    <n v="8.0001374400000005E-2"/>
    <n v="8.0001374400000005E-2"/>
    <n v="0.12000206160000002"/>
    <n v="0.12000206160000002"/>
    <n v="0.12000206160000002"/>
    <n v="0.12000206160000002"/>
    <n v="0"/>
    <n v="0.15083365679999999"/>
    <n v="0.13589096760000002"/>
    <n v="0.19386977399999999"/>
    <n v="0.19080084960000002"/>
    <n v="0.18151034040000003"/>
    <n v="0.19986527160000001"/>
    <n v="0.17055348480000004"/>
    <n v="0.26400704759999999"/>
    <n v="0.35121390480000003"/>
  </r>
  <r>
    <s v="Non-specified industry"/>
    <s v="Gas "/>
    <x v="0"/>
    <x v="0"/>
    <x v="12"/>
    <s v="8_gas"/>
    <n v="0"/>
    <n v="0"/>
    <n v="0"/>
    <n v="0.2880015984"/>
    <n v="0.28170046440000002"/>
    <n v="0.28440095040000002"/>
    <n v="0.27629949240000001"/>
    <n v="0.25920060119999999"/>
    <n v="0.26819803440000001"/>
    <n v="0.33839810999999997"/>
    <n v="0.35460102600000004"/>
    <n v="0.37260007920000004"/>
    <n v="0.36629894520000006"/>
    <n v="6.2998779599999999E-2"/>
    <n v="7.7401371600000005E-2"/>
    <n v="7.1100237600000005E-2"/>
    <n v="6.4799103600000005E-2"/>
    <n v="9.3600100800000002E-2"/>
    <n v="9.4500262799999998E-2"/>
    <n v="9.5400424800000008E-2"/>
  </r>
  <r>
    <s v="Iron &amp; steel"/>
    <s v="Coal "/>
    <x v="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"/>
    <x v="0"/>
    <x v="1"/>
    <s v="17_electricity"/>
    <n v="0"/>
    <n v="0"/>
    <n v="0"/>
    <n v="0"/>
    <n v="0"/>
    <n v="0"/>
    <n v="0"/>
    <n v="0"/>
    <n v="0"/>
    <n v="5.3402319055557992E-2"/>
    <n v="5.5758600009144413E-2"/>
    <n v="6.5428210810730233E-2"/>
    <n v="0.10726740001759186"/>
    <n v="3.1780800005212051E-2"/>
    <n v="0.11552760001894655"/>
    <n v="8.8563600014524443E-2"/>
    <n v="0.11836800001941238"/>
    <n v="9.4644000015521618E-2"/>
    <n v="0.12211675202002716"/>
    <n v="1.8275724002997222"/>
  </r>
  <r>
    <s v="Chemicals"/>
    <s v="Heat "/>
    <x v="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4682534557415732E-2"/>
    <n v="0"/>
    <n v="0.42124840274020642"/>
  </r>
  <r>
    <s v="Chemicals"/>
    <s v="Gas "/>
    <x v="1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"/>
    <x v="0"/>
    <x v="12"/>
    <s v="17_electricity"/>
    <n v="1.0440000001712162"/>
    <n v="0.98640000016176976"/>
    <n v="1.069200000175349"/>
    <n v="0.77335200012682981"/>
    <n v="0.79480440013034792"/>
    <n v="0.80222040013156426"/>
    <n v="0.68745600011274299"/>
    <n v="0.74271600012180561"/>
    <n v="0.69724800011434873"/>
    <n v="0.73575368107386363"/>
    <n v="0.81198540013316556"/>
    <n v="0.74457178932210977"/>
    <n v="0.76501332012546197"/>
    <n v="0.78693120012905693"/>
    <n v="0.61680556810115572"/>
    <n v="0.60744668409962144"/>
    <n v="0.47698200007822511"/>
    <n v="0.48368865247932497"/>
    <n v="0.56233041849222221"/>
    <n v="0.72548095382297895"/>
  </r>
  <r>
    <s v="Non-specified industry"/>
    <s v="Heat "/>
    <x v="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7_petroleum_products"/>
    <n v="1.9062653262161402"/>
    <n v="1.5601705234315575"/>
    <n v="1.7083849072359418"/>
    <n v="1.7661177291508425"/>
    <n v="1.5948844760488015"/>
    <n v="1.9385765161464241"/>
    <n v="2.348598289870822"/>
    <n v="2.397690665784598"/>
    <n v="3.0482305692041187"/>
    <n v="3.9331761735987629"/>
    <n v="4.5628671682800004"/>
    <n v="5.5127930544000012"/>
    <n v="6.3511125319260371"/>
    <n v="5.1125169089132703"/>
    <n v="4.4774075523761354"/>
    <n v="5.1740096296206071"/>
    <n v="4.2774134887919564"/>
    <n v="5.7375933064227693"/>
    <n v="5.2393198948095652"/>
    <n v="5.1403607535280607"/>
  </r>
  <r>
    <s v="Non-specified industry"/>
    <s v="Gas "/>
    <x v="1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"/>
    <x v="0"/>
    <x v="0"/>
    <s v="17_electricity"/>
    <n v="36.950398246800006"/>
    <n v="41.148000190799998"/>
    <n v="41.306399395200003"/>
    <n v="37.187999146800003"/>
    <n v="36.6228020808"/>
    <n v="35.722799179200003"/>
    <n v="39.967201173600003"/>
    <n v="33.170400295200004"/>
    <n v="31.3523996256"/>
    <n v="27.395999229600005"/>
    <n v="31.557598880400004"/>
    <n v="32.029200032399999"/>
    <n v="32.634000039600004"/>
    <n v="29.224801843199998"/>
    <n v="32.489999240400003"/>
    <n v="32.302799038800003"/>
    <n v="31.741198434000001"/>
    <n v="30.999598923600001"/>
    <n v="33.217200345599998"/>
    <n v="29.199601493999999"/>
  </r>
  <r>
    <s v="Iron &amp; steel"/>
    <s v="Heat "/>
    <x v="2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"/>
    <x v="0"/>
    <x v="0"/>
    <s v="2_coal_products"/>
    <n v="75.520916434800014"/>
    <n v="68.684617285200005"/>
    <n v="66.907814727600012"/>
    <n v="66.1371671988"/>
    <n v="73.683807210000012"/>
    <n v="76.492643407200006"/>
    <n v="81.049690504799997"/>
    <n v="76.034276730000016"/>
    <n v="72.491389822800002"/>
    <n v="58.720824590400014"/>
    <n v="62.639711258400006"/>
    <n v="74.678448538799998"/>
    <n v="71.45140545000001"/>
    <n v="58.575404466000009"/>
    <n v="59.872115041200004"/>
    <n v="55.778069408400007"/>
    <n v="60.010505528400003"/>
    <n v="62.411539032"/>
    <n v="67.103229430799999"/>
    <n v="62.845366874400007"/>
  </r>
  <r>
    <s v="Iron &amp; steel"/>
    <s v="Coal "/>
    <x v="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7_petroleum_products"/>
    <n v="7.8941988396000005"/>
    <n v="7.1465996448000002"/>
    <n v="6.6330007020000004"/>
    <n v="6.4320008076000006"/>
    <n v="7.2762020388000002"/>
    <n v="6.7133998224000004"/>
    <n v="0"/>
    <n v="8.5201380000000007E-2"/>
    <n v="4.2600690000000004E-2"/>
    <n v="0"/>
    <n v="0"/>
    <n v="0"/>
    <n v="0"/>
    <n v="0"/>
    <n v="4.0201653600000005E-2"/>
    <n v="0"/>
    <n v="0"/>
    <n v="0"/>
    <n v="0"/>
    <n v="0"/>
  </r>
  <r>
    <s v="Iron &amp; steel"/>
    <s v="Gas "/>
    <x v="2"/>
    <x v="0"/>
    <x v="0"/>
    <s v="8_gas"/>
    <n v="76.962599146800002"/>
    <n v="53.188198664400005"/>
    <n v="65.174399978400004"/>
    <n v="64.411200766800008"/>
    <n v="64.179000838800008"/>
    <n v="68.5358979624"/>
    <n v="65.4111007164"/>
    <n v="72.651601911599997"/>
    <n v="70.289099528400001"/>
    <n v="53.969401116000007"/>
    <n v="62.722798304400008"/>
    <n v="68.462101425600011"/>
    <n v="66.114001634400012"/>
    <n v="69.228001123200002"/>
    <n v="76.519798992000005"/>
    <n v="72.587698783199997"/>
    <n v="74.888998524000002"/>
    <n v="78.633450543600006"/>
    <n v="79.98209837280001"/>
    <n v="74.152799985600012"/>
  </r>
  <r>
    <s v="Chemicals"/>
    <s v="Coal "/>
    <x v="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"/>
    <x v="0"/>
    <x v="1"/>
    <s v="17_electricity"/>
    <n v="69.076799028000011"/>
    <n v="65.5092016272"/>
    <n v="67.237198657200011"/>
    <n v="67.010399701200015"/>
    <n v="69.52319983080001"/>
    <n v="78.519598891200005"/>
    <n v="82.375202077200001"/>
    <n v="79.164001839600004"/>
    <n v="75.027598351200012"/>
    <n v="65.336399830800005"/>
    <n v="66.276001486800013"/>
    <n v="70.43400048960001"/>
    <n v="65.556001677600008"/>
    <n v="60.31440021960001"/>
    <n v="69.217199179200009"/>
    <n v="73.108800471600006"/>
    <n v="75.711600054000002"/>
    <n v="67.193999254800005"/>
    <n v="75.301201544400001"/>
    <n v="71.870399460000002"/>
  </r>
  <r>
    <s v="Chemicals"/>
    <s v="Heat "/>
    <x v="2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7_petroleum_products"/>
    <n v="3.7505982420000006"/>
    <n v="5.6969996939999996"/>
    <n v="1.0853985924"/>
    <n v="3.376800738"/>
    <n v="4.4220018636000002"/>
    <n v="3.0149984160000001"/>
    <n v="2.0502005976000004"/>
    <n v="1.3362004728000001"/>
    <n v="0.12780207000000002"/>
    <n v="8.5201380000000007E-2"/>
    <n v="0"/>
    <n v="0"/>
    <n v="0"/>
    <n v="0"/>
    <n v="0.12780207000000002"/>
    <n v="0"/>
    <n v="0"/>
    <n v="0"/>
    <n v="0"/>
    <n v="0"/>
  </r>
  <r>
    <s v="Chemicals"/>
    <s v="Gas "/>
    <x v="2"/>
    <x v="0"/>
    <x v="1"/>
    <s v="8_gas"/>
    <n v="135.04319921519999"/>
    <n v="113.18850096120001"/>
    <n v="107.56530199080001"/>
    <n v="98.813700939599997"/>
    <n v="114.63300138960001"/>
    <n v="129.14640123840002"/>
    <n v="136.71449859960001"/>
    <n v="136.3634982216"/>
    <n v="139.76279882279999"/>
    <n v="137.61899812440001"/>
    <n v="153.292501638"/>
    <n v="168.93629980560002"/>
    <n v="170.22420135360002"/>
    <n v="185.74469826120003"/>
    <n v="185.70239902079999"/>
    <n v="174.34889854920002"/>
    <n v="159.62040185040001"/>
    <n v="151.95419939160001"/>
    <n v="144.25649963640001"/>
    <n v="145.0709997084"/>
  </r>
  <r>
    <s v="Aluminium"/>
    <s v="Coal "/>
    <x v="2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"/>
    <x v="0"/>
    <x v="2"/>
    <s v="17_electricity"/>
    <n v="183.35159874359999"/>
    <n v="193.56479911440002"/>
    <n v="202.97879798040003"/>
    <n v="211.06800121680001"/>
    <n v="199.38239958240001"/>
    <n v="203.61960028080003"/>
    <n v="208.31039889120001"/>
    <n v="203.66640033120001"/>
    <n v="190.56960007560002"/>
    <n v="186.4727995284"/>
    <n v="189.0108000072"/>
    <n v="193.0140004536"/>
    <n v="181.60559847360003"/>
    <n v="179.6075988984"/>
    <n v="184.83839841240004"/>
    <n v="186.537598632"/>
    <n v="179.4635980992"/>
    <n v="210.67560176040001"/>
    <n v="211.10399932320004"/>
    <n v="231.22439941319999"/>
  </r>
  <r>
    <s v="Aluminium"/>
    <s v="Heat "/>
    <x v="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7_petroleum_products"/>
    <n v="6.9738020352000012"/>
    <n v="9.0924023844000015"/>
    <n v="6.5573996544000002"/>
    <n v="9.1824018372000005"/>
    <n v="9.9060022944000004"/>
    <n v="10.8659978532"/>
    <n v="0.21299926320000001"/>
    <n v="1.7465989824000001"/>
    <n v="0"/>
    <n v="1.192798386"/>
    <n v="3.0720016980000007"/>
    <n v="0"/>
    <n v="0.76679985959999997"/>
    <n v="0"/>
    <n v="0"/>
    <n v="0"/>
    <n v="0"/>
    <n v="1.405801836"/>
    <n v="1.363201146"/>
    <n v="2.6838016020000004"/>
  </r>
  <r>
    <s v="Aluminium"/>
    <s v="Gas "/>
    <x v="2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"/>
    <x v="0"/>
    <x v="3"/>
    <s v="1_coal"/>
    <n v="23.118349856399998"/>
    <n v="22.222286733600004"/>
    <n v="23.745586924800001"/>
    <n v="26.316336553200006"/>
    <n v="24.589101520800003"/>
    <n v="27.279057718800001"/>
    <n v="27.559422594000001"/>
    <n v="23.553919407600002"/>
    <n v="23.018507236800001"/>
    <n v="21.4087119444"/>
    <n v="19.971768690000001"/>
    <n v="22.057682691600004"/>
    <n v="14.748023934000001"/>
    <n v="14.729983012800002"/>
    <n v="18.432403747200002"/>
    <n v="15.277260574800003"/>
    <n v="13.0625145504"/>
    <n v="14.123508285600002"/>
    <n v="11.2181035464"/>
    <n v="10.363050129600001"/>
  </r>
  <r>
    <s v="Non-metallic minerals"/>
    <s v="Biomass"/>
    <x v="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"/>
    <x v="0"/>
    <x v="3"/>
    <s v="17_electricity"/>
    <n v="15.479997991200001"/>
    <n v="14.896801871999999"/>
    <n v="15.789599290800002"/>
    <n v="16.808398455600003"/>
    <n v="16.394399298000003"/>
    <n v="8.4276013464000012"/>
    <n v="7.7111979984000003"/>
    <n v="7.7903996940000004"/>
    <n v="7.7615986968000001"/>
    <n v="6.5303989812000003"/>
    <n v="6.6887981856000005"/>
    <n v="6.9947988372000012"/>
    <n v="7.6247991935999995"/>
    <n v="7.3980002376000007"/>
    <n v="7.4807983944000007"/>
    <n v="7.7544015876000003"/>
    <n v="7.5347997408000005"/>
    <n v="7.4339983439999999"/>
    <n v="7.4520015840000005"/>
    <n v="7.5059987436000011"/>
  </r>
  <r>
    <s v="Non-metallic minerals"/>
    <s v="Heat "/>
    <x v="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2_coal_products"/>
    <n v="0.87644796479999998"/>
    <n v="1.1503400472"/>
    <n v="0.32866798680000003"/>
    <n v="0.30127794120000001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7_petroleum_products"/>
    <n v="10.598800464"/>
    <n v="12.171002479200002"/>
    <n v="14.7966033744"/>
    <n v="2.9748009492000005"/>
    <n v="2.7335994011999998"/>
    <n v="22.596599214000001"/>
    <n v="20.999201036400002"/>
    <n v="23.422998171600003"/>
    <n v="22.876599837600001"/>
    <n v="20.8663999272"/>
    <n v="16.729397726399998"/>
    <n v="17.852598936000003"/>
    <n v="18.788001231599999"/>
    <n v="17.387399401200003"/>
    <n v="15.011201995200002"/>
    <n v="17.163397227600001"/>
    <n v="19.1235983724"/>
    <n v="21.299202003600001"/>
    <n v="18.107796956400001"/>
    <n v="22.316200844400004"/>
  </r>
  <r>
    <s v="Non-metallic minerals"/>
    <s v="Gas "/>
    <x v="2"/>
    <x v="0"/>
    <x v="3"/>
    <s v="8_gas"/>
    <n v="10.6587010116"/>
    <n v="8.8182004788000015"/>
    <n v="8.4896999639999997"/>
    <n v="2.0034005472"/>
    <n v="1.8287984268000002"/>
    <n v="33.270301530000005"/>
    <n v="29.040297940800002"/>
    <n v="35.600398081199998"/>
    <n v="24.0497998128"/>
    <n v="16.8101987796"/>
    <n v="19.299598884000002"/>
    <n v="29.789998909200001"/>
    <n v="30.200401605600003"/>
    <n v="34.290000856800006"/>
    <n v="30.509998718400002"/>
    <n v="31.818599805600002"/>
    <n v="35.0865018756"/>
    <n v="32.921101476000004"/>
    <n v="34.9784991828"/>
    <n v="36.302398837200002"/>
  </r>
  <r>
    <s v="Other"/>
    <s v="Coal "/>
    <x v="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4"/>
    <s v="17_electricity"/>
    <n v="0"/>
    <n v="0"/>
    <n v="0"/>
    <n v="0"/>
    <n v="0"/>
    <n v="16.210799744400003"/>
    <n v="15.541200633600001"/>
    <n v="16.542000745200003"/>
    <n v="15.2783993844"/>
    <n v="12.6576007488"/>
    <n v="13.237200406800001"/>
    <n v="13.366798614"/>
    <n v="13.557599463600001"/>
    <n v="12.826801897200001"/>
    <n v="13.453201605600002"/>
    <n v="13.186799708400001"/>
    <n v="12.995998858800002"/>
    <n v="12.995998858800002"/>
    <n v="13.060797962400001"/>
    <n v="13.262400756"/>
  </r>
  <r>
    <s v="Other"/>
    <s v="Heat "/>
    <x v="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4"/>
    <s v="8_gas"/>
    <n v="0"/>
    <n v="0"/>
    <n v="0"/>
    <n v="0"/>
    <n v="0"/>
    <n v="23.4297012384"/>
    <n v="20.809798578000002"/>
    <n v="19.4399990352"/>
    <n v="18.360001414799999"/>
    <n v="14.7996011232"/>
    <n v="11.960100802800001"/>
    <n v="11.97990018"/>
    <n v="14.069699532"/>
    <n v="12.480298142400001"/>
    <n v="9.5102994528"/>
    <n v="9.5795993664000001"/>
    <n v="18.785698491600002"/>
    <n v="18.981000151200004"/>
    <n v="18.920701857600001"/>
    <n v="19.863899974800002"/>
  </r>
  <r>
    <s v="Other"/>
    <s v="Coal "/>
    <x v="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"/>
    <x v="0"/>
    <x v="6"/>
    <s v="1_coal"/>
    <n v="1.9691399628000001"/>
    <n v="1.1442315060000001"/>
    <n v="0.85151975760000009"/>
    <n v="0.1108957716"/>
    <n v="0"/>
    <n v="0.27644184360000001"/>
    <n v="4.0049254080000001"/>
    <n v="0"/>
    <n v="3.3884232948000004"/>
    <n v="2.6175454920000001"/>
    <n v="3.4109985204000002"/>
    <n v="0"/>
    <n v="0"/>
    <n v="0"/>
    <n v="0"/>
    <n v="0"/>
    <n v="0"/>
    <n v="0"/>
    <n v="0"/>
    <n v="0"/>
  </r>
  <r>
    <s v="Mining"/>
    <s v="Biomass"/>
    <x v="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"/>
    <x v="0"/>
    <x v="6"/>
    <s v="17_electricity"/>
    <n v="120.5136006372"/>
    <n v="124.98480158760002"/>
    <n v="122.70600171"/>
    <n v="125.52479830440001"/>
    <n v="132.08040182160002"/>
    <n v="45.640800842399997"/>
    <n v="38.822400262800002"/>
    <n v="40.816799190000005"/>
    <n v="47.494799618400002"/>
    <n v="41.875201296"/>
    <n v="45.266400439200005"/>
    <n v="48.409200925200004"/>
    <n v="52.804800828000005"/>
    <n v="56.556001969200004"/>
    <n v="58.834801846800005"/>
    <n v="59.1588015516"/>
    <n v="62.985599553600004"/>
    <n v="64.044001659599999"/>
    <n v="62.064001137600002"/>
    <n v="66.765601692000004"/>
  </r>
  <r>
    <s v="Mining"/>
    <s v="Heat "/>
    <x v="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2_coal_products"/>
    <n v="5.8338578124000007"/>
    <n v="4.3274639196000004"/>
    <n v="4.7382978564000009"/>
    <n v="6.6281398272000001"/>
    <n v="3.5331819048000002"/>
    <n v="2.9653555284000004"/>
    <n v="3.4321251132000006"/>
    <n v="1.5650509608000001"/>
    <n v="3.3222969756"/>
    <n v="4.7775197988000002"/>
    <n v="4.7775197988000002"/>
    <n v="3.8439806291999998"/>
    <n v="3.7890665604000002"/>
    <n v="1.7297889804000002"/>
    <n v="1.5101368920000002"/>
    <n v="1.2630235824"/>
    <n v="1.0708243416000001"/>
    <n v="1.0159102728"/>
    <n v="0.41185551600000003"/>
    <n v="0.41185551600000003"/>
  </r>
  <r>
    <s v="Mining"/>
    <s v="Coal "/>
    <x v="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7_petroleum_products"/>
    <n v="88.606604923199995"/>
    <n v="83.200604576400011"/>
    <n v="75.376400659200016"/>
    <n v="80.526897349200013"/>
    <n v="76.842496601999997"/>
    <n v="39.993297498000004"/>
    <n v="43.507299672000002"/>
    <n v="45.132703354800007"/>
    <n v="50.311201363199999"/>
    <n v="55.675798444800002"/>
    <n v="58.897302397200008"/>
    <n v="52.890697216800014"/>
    <n v="53.95319820000001"/>
    <n v="53.138698128000001"/>
    <n v="50.004903448800007"/>
    <n v="62.370600501600009"/>
    <n v="54.536704142400005"/>
    <n v="60.668699796000006"/>
    <n v="60.903796989600004"/>
    <n v="66.427400361599993"/>
  </r>
  <r>
    <s v="Mining"/>
    <s v="Gas "/>
    <x v="2"/>
    <x v="0"/>
    <x v="6"/>
    <s v="8_gas"/>
    <n v="120.3191991396"/>
    <n v="120.950099658"/>
    <n v="149.80859836920001"/>
    <n v="218.8404018576"/>
    <n v="207.4463982828"/>
    <n v="23.571001551600002"/>
    <n v="28.2068986536"/>
    <n v="28.767599096400001"/>
    <n v="27.322198506000003"/>
    <n v="15.028200403200001"/>
    <n v="17.734501868400002"/>
    <n v="35.502301357200004"/>
    <n v="34.415098254"/>
    <n v="29.474100662400001"/>
    <n v="30.735901699200003"/>
    <n v="32.003099521199999"/>
    <n v="25.410601922400001"/>
    <n v="33.336900957600001"/>
    <n v="45.145799665200002"/>
    <n v="45.621001465200003"/>
  </r>
  <r>
    <s v="Other"/>
    <s v="Coal "/>
    <x v="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7"/>
    <s v="17_electricity"/>
    <n v="0"/>
    <n v="0"/>
    <n v="0"/>
    <n v="0"/>
    <n v="0"/>
    <n v="17.319598362000001"/>
    <n v="18.4284011664"/>
    <n v="19.339201825200004"/>
    <n v="20.811598902"/>
    <n v="23.605199334000005"/>
    <n v="20.555998948800003"/>
    <n v="19.328399881199999"/>
    <n v="22.942801519200003"/>
    <n v="22.5504020628"/>
    <n v="23.932799686799999"/>
    <n v="22.197601360800004"/>
    <n v="20.998799103600003"/>
    <n v="20.998799103600003"/>
    <n v="21.398399856000001"/>
    <n v="21.679200158400004"/>
  </r>
  <r>
    <s v="Other"/>
    <s v="Heat "/>
    <x v="2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7"/>
    <s v="8_gas"/>
    <n v="0"/>
    <n v="0"/>
    <n v="0"/>
    <n v="0"/>
    <n v="0"/>
    <n v="38.303999060400002"/>
    <n v="36.457201580400003"/>
    <n v="36.447299798400003"/>
    <n v="35.346598452000002"/>
    <n v="39.995997984000006"/>
    <n v="38.963700576000001"/>
    <n v="38.403000133200003"/>
    <n v="41.183998297200006"/>
    <n v="40.289400554400004"/>
    <n v="36.570601058400001"/>
    <n v="34.696798718400004"/>
    <n v="66.874500359999999"/>
    <n v="69.597900716400005"/>
    <n v="70.613999395199997"/>
    <n v="71.513097947999995"/>
  </r>
  <r>
    <s v="Pulp &amp; paper"/>
    <s v="Coal "/>
    <x v="2"/>
    <x v="0"/>
    <x v="8"/>
    <s v="1_coal"/>
    <n v="2.2584897108000002"/>
    <n v="1.5116692608000002"/>
    <n v="1.4489970516000001"/>
    <n v="1.4759726040000001"/>
    <n v="1.7942531400000004"/>
    <n v="1.3387334868"/>
    <n v="1.3074664644"/>
    <n v="0"/>
    <n v="0"/>
    <n v="0"/>
    <n v="0"/>
    <n v="0"/>
    <n v="0"/>
    <n v="0"/>
    <n v="0"/>
    <n v="0"/>
    <n v="0"/>
    <n v="0"/>
    <n v="0"/>
    <n v="0"/>
  </r>
  <r>
    <s v="Pulp &amp; paper"/>
    <s v="Biomass"/>
    <x v="2"/>
    <x v="0"/>
    <x v="8"/>
    <s v="15_solid_biomass"/>
    <n v="327.66899957280003"/>
    <n v="295.46299935000002"/>
    <n v="326.95600009320003"/>
    <n v="340.53599893680001"/>
    <n v="387.8749993536"/>
    <n v="384.18299956440001"/>
    <n v="363.90499994880003"/>
    <n v="349.94700005400006"/>
    <n v="314.47300146480001"/>
    <n v="289.63100047680001"/>
    <n v="265.8890016396"/>
    <n v="253.74000079440003"/>
    <n v="247.98799910880001"/>
    <n v="268.33699847880001"/>
    <n v="290.77199977320004"/>
    <n v="284.28400051559998"/>
    <n v="227.33199844200001"/>
    <n v="220.82499948600002"/>
    <n v="222.336999504"/>
    <n v="220.30999796520001"/>
  </r>
  <r>
    <s v="Pulp &amp; paper"/>
    <s v="Others "/>
    <x v="2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"/>
    <x v="0"/>
    <x v="8"/>
    <s v="17_electricity"/>
    <n v="221.6952007452"/>
    <n v="209.51639825760003"/>
    <n v="211.08600027000003"/>
    <n v="215.52479957520003"/>
    <n v="226.28160149760004"/>
    <n v="221.90400064800002"/>
    <n v="203.67360162720001"/>
    <n v="198.7271988768"/>
    <n v="178.15320087480001"/>
    <n v="164.21760036000001"/>
    <n v="157.0967997768"/>
    <n v="144.7379983836"/>
    <n v="135.2735988192"/>
    <n v="146.33280074520002"/>
    <n v="149.50439804160001"/>
    <n v="145.39679973720001"/>
    <n v="145.1304020268"/>
    <n v="149.54760163080002"/>
    <n v="146.69279855639999"/>
    <n v="148.9535993808"/>
  </r>
  <r>
    <s v="Pulp &amp; paper"/>
    <s v="Heat "/>
    <x v="2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7_petroleum_products"/>
    <n v="58.150800144000002"/>
    <n v="61.216797970800002"/>
    <n v="49.010400284399999"/>
    <n v="62.354397585599997"/>
    <n v="61.975802008800002"/>
    <n v="43.107602623200009"/>
    <n v="32.645999408400002"/>
    <n v="33.216002920800001"/>
    <n v="19.093800916799999"/>
    <n v="14.697602301600002"/>
    <n v="11.604599614800001"/>
    <n v="11.845796976000001"/>
    <n v="8.8307985599999999"/>
    <n v="8.2656014940000002"/>
    <n v="7.3812027960000011"/>
    <n v="5.0898006504"/>
    <n v="6.1350017760000011"/>
    <n v="7.4760003215999999"/>
    <n v="6.0948001224000006"/>
    <n v="5.080200318000001"/>
  </r>
  <r>
    <s v="Pulp &amp; paper"/>
    <s v="Gas "/>
    <x v="2"/>
    <x v="0"/>
    <x v="8"/>
    <s v="8_gas"/>
    <n v="113.21640179640001"/>
    <n v="87.647400669600003"/>
    <n v="96.101998502400008"/>
    <n v="72.687600017999998"/>
    <n v="74.081699748000005"/>
    <n v="73.360799776800008"/>
    <n v="67.841998664400009"/>
    <n v="68.189398394400001"/>
    <n v="64.63709956080001"/>
    <n v="70.958698639200009"/>
    <n v="63.14039811"/>
    <n v="65.238298920000005"/>
    <n v="65.807100820800002"/>
    <n v="68.112001209599995"/>
    <n v="66.412800990000008"/>
    <n v="70.412400788400006"/>
    <n v="75.238198578000009"/>
    <n v="81.587698491600008"/>
    <n v="89.274600489600019"/>
    <n v="90.885601580400007"/>
  </r>
  <r>
    <s v="Other"/>
    <s v="Coal "/>
    <x v="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9"/>
    <s v="17_electricity"/>
    <n v="0"/>
    <n v="0"/>
    <n v="0"/>
    <n v="0"/>
    <n v="0"/>
    <n v="17.830798268400002"/>
    <n v="15.069599481600001"/>
    <n v="14.4899998236"/>
    <n v="15.541200633600001"/>
    <n v="13.478401954800002"/>
    <n v="16.2287987976"/>
    <n v="15.5591996868"/>
    <n v="16.8516020448"/>
    <n v="14.1192000684"/>
    <n v="13.8599994672"/>
    <n v="13.8599994672"/>
    <n v="16.336801490399999"/>
    <n v="16.336801490399999"/>
    <n v="16.531198801199999"/>
    <n v="15.231599334"/>
  </r>
  <r>
    <s v="Other"/>
    <s v="Heat "/>
    <x v="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571597667200002"/>
    <n v="21.838800974399998"/>
    <n v="22.480201987200005"/>
    <n v="24.437401196400003"/>
    <n v="25.675199308800003"/>
    <n v="23.902801264800004"/>
  </r>
  <r>
    <s v="Other"/>
    <s v="Gas "/>
    <x v="2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7_petroleum_products"/>
    <n v="33.913498680000004"/>
    <n v="33.007098348"/>
    <n v="34.732495375200003"/>
    <n v="35.947797811200005"/>
    <n v="37.798602058800007"/>
    <n v="49.711299912000008"/>
    <n v="50.81090013"/>
    <n v="53.007395893200005"/>
    <n v="53.698196959199997"/>
    <n v="49.245694257600007"/>
    <n v="52.333697905200005"/>
    <n v="59.11270488360001"/>
    <n v="61.657601022000016"/>
    <n v="59.198999018400002"/>
    <n v="56.815700799600009"/>
    <n v="73.591295677200023"/>
    <n v="83.396504948400008"/>
    <n v="88.449997669200002"/>
    <n v="89.573797591200005"/>
    <n v="89.652099124800017"/>
  </r>
  <r>
    <s v="Other"/>
    <s v="Gas "/>
    <x v="2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6.795800374400002"/>
    <n v="18.373499658"/>
    <n v="18.304199744400002"/>
  </r>
  <r>
    <s v="Other"/>
    <s v="Coal "/>
    <x v="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1"/>
    <s v="17_electricity"/>
    <n v="0"/>
    <n v="0"/>
    <n v="0"/>
    <n v="0"/>
    <n v="0"/>
    <n v="5.9112005688"/>
    <n v="5.2091998128000006"/>
    <n v="4.8311987616000005"/>
    <n v="4.1688009468000002"/>
    <n v="3.5999990460000002"/>
    <n v="3.2543996400000004"/>
    <n v="2.8979982900000003"/>
    <n v="2.7720007308000003"/>
    <n v="2.8295985384"/>
    <n v="2.555999532"/>
    <n v="2.5200014256000003"/>
    <n v="3.0455997372000003"/>
    <n v="3.0455997372000003"/>
    <n v="3.0455997372000003"/>
    <n v="2.8188007812000002"/>
  </r>
  <r>
    <s v="Other"/>
    <s v="Heat "/>
    <x v="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"/>
    <x v="0"/>
    <x v="12"/>
    <s v="1_coal"/>
    <n v="6.5181274703999996"/>
    <n v="6.7471496171999998"/>
    <n v="5.2865090748000005"/>
    <n v="7.5254631768000007"/>
    <n v="9.7510613868"/>
    <n v="10.502064450000001"/>
    <n v="11.282957078399999"/>
    <n v="12.566228025600001"/>
    <n v="11.5899081336"/>
    <n v="10.28529288"/>
    <n v="17.541281048400002"/>
    <n v="14.221730613600002"/>
    <n v="18.174856932000004"/>
    <n v="14.969296313999999"/>
    <n v="9.7005099636000001"/>
    <n v="16.8922977408"/>
    <n v="10.559042611200001"/>
    <n v="10.453497570000001"/>
    <n v="11.1300928236"/>
    <n v="10.536207804000002"/>
  </r>
  <r>
    <s v="Non-specified industry"/>
    <s v="Biomass"/>
    <x v="2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"/>
    <x v="0"/>
    <x v="12"/>
    <s v="17_electricity"/>
    <n v="84.859201209600002"/>
    <n v="79.747197958800001"/>
    <n v="72.108000360000005"/>
    <n v="71.722798012800013"/>
    <n v="65.152800277200001"/>
    <n v="62.981998905600001"/>
    <n v="64.515598624800006"/>
    <n v="60.037200565200003"/>
    <n v="52.196400172799997"/>
    <n v="53.056800133200007"/>
    <n v="55.195199859600002"/>
    <n v="55.684800064800001"/>
    <n v="56.952002073600006"/>
    <n v="63.712800658800006"/>
    <n v="48.743998387200001"/>
    <n v="47.311200064799998"/>
    <n v="47.372398520399997"/>
    <n v="48.254398182000003"/>
    <n v="47.646001713600008"/>
    <n v="48.884398538400006"/>
  </r>
  <r>
    <s v="Non-specified industry"/>
    <s v="Heat "/>
    <x v="2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"/>
    <x v="0"/>
    <x v="12"/>
    <s v="2_coal_products"/>
    <n v="1.9172320164000001"/>
    <n v="1.5611739839999998"/>
    <n v="1.4242279428"/>
    <n v="1.0955599560000002"/>
    <n v="3.0401778312000003"/>
    <n v="4.5029494548000004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7_petroleum_products"/>
    <n v="45.061297480800008"/>
    <n v="47.157096517200003"/>
    <n v="40.691396156400003"/>
    <n v="39.985200226800004"/>
    <n v="44.201399936400001"/>
    <n v="43.18600464"/>
    <n v="39.903398528400004"/>
    <n v="40.648401907200004"/>
    <n v="38.527595114400008"/>
    <n v="42.811600050000003"/>
    <n v="50.610599431200001"/>
    <n v="62.168202216000005"/>
    <n v="65.466199004400011"/>
    <n v="60.027198300000002"/>
    <n v="56.268197150400006"/>
    <n v="50.325005242800003"/>
    <n v="48.6638002332"/>
    <n v="52.465799818800001"/>
    <n v="52.5533876748"/>
    <n v="52.459197235200001"/>
  </r>
  <r>
    <s v="Non-specified industry"/>
    <s v="Gas "/>
    <x v="2"/>
    <x v="0"/>
    <x v="12"/>
    <s v="8_gas"/>
    <n v="312.8283008208"/>
    <n v="291.39389867160003"/>
    <n v="310.2534020736"/>
    <n v="327.96630005400004"/>
    <n v="330.09659832240004"/>
    <n v="121.3640988156"/>
    <n v="105.51959801640001"/>
    <n v="107.69580036000001"/>
    <n v="112.12919869320001"/>
    <n v="91.033198840799997"/>
    <n v="99.174598912800008"/>
    <n v="92.700901764000008"/>
    <n v="107.3663996832"/>
    <n v="116.70839814960001"/>
    <n v="112.6287006804"/>
    <n v="108.6489002592"/>
    <n v="155.16990043920001"/>
    <n v="116.6215513572"/>
    <n v="100.86120105120001"/>
    <n v="103.96079794800001"/>
  </r>
  <r>
    <s v="Iron &amp; steel"/>
    <s v="Coal "/>
    <x v="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3"/>
    <x v="0"/>
    <x v="0"/>
    <s v="17_electricity"/>
    <n v="3.0708000864000002"/>
    <n v="2.9556002844"/>
    <n v="2.9340005832"/>
    <n v="3.0203993880000004"/>
    <n v="2.6064002304000002"/>
    <n v="3.0419990892"/>
    <n v="2.6459989848000003"/>
    <n v="2.4371990820000002"/>
    <n v="2.1779984808000004"/>
    <n v="1.8432010188000001"/>
    <n v="1.6631979264000001"/>
    <n v="2.1131993772000004"/>
    <n v="1.9763998740000002"/>
    <n v="1.6703992224000002"/>
    <n v="1.4327983224000003"/>
    <n v="2.7143987364000002"/>
    <n v="2.1240013212000002"/>
    <n v="2.2048233084"/>
    <n v="2.4614615880000001"/>
    <n v="2.5996720428000004"/>
  </r>
  <r>
    <s v="Iron &amp; steel"/>
    <s v="Heat "/>
    <x v="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2_coal_products"/>
    <n v="3.8564196119999998"/>
    <n v="4.9402732752000009"/>
    <n v="4.2280148592000009"/>
    <n v="5.3591751756000017"/>
    <n v="4.3001031815999999"/>
    <n v="6.1275367116000021"/>
    <n v="5.6523432852000006"/>
    <n v="4.6695506004000009"/>
    <n v="3.9614831712000007"/>
    <n v="4.1689432980000003"/>
    <n v="2.5163840304000002"/>
    <n v="4.7083245551999999"/>
    <n v="0"/>
    <n v="2.5514694144000001"/>
    <n v="0"/>
    <n v="1.7726408784000001"/>
    <n v="2.6902199664000004"/>
    <n v="2.5562758608"/>
    <n v="2.5269431400000002"/>
    <n v="3.4774053552000002"/>
  </r>
  <r>
    <s v="Iron &amp; steel"/>
    <s v="Coal "/>
    <x v="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7_petroleum_products"/>
    <n v="1.4967014508000001"/>
    <n v="8.3501539200000016E-2"/>
    <n v="0.28139901480000001"/>
    <n v="0"/>
    <n v="0.68959945440000003"/>
    <n v="0.77049680400000009"/>
    <n v="0.77049680400000009"/>
    <n v="0.12989965680000001"/>
    <n v="8.6599771200000009E-2"/>
    <n v="4.3299885600000004E-2"/>
    <n v="0.99590155560000004"/>
    <n v="1.3150027043999999"/>
    <n v="4.3299885600000004E-2"/>
    <n v="0.14189902560000001"/>
    <n v="0.14189902560000001"/>
    <n v="9.4600746000000013E-2"/>
    <n v="0.3503974788"/>
    <n v="0.36334306440000003"/>
    <n v="0.30161707200000004"/>
    <n v="0.35065287360000003"/>
  </r>
  <r>
    <s v="Iron &amp; steel"/>
    <s v="Gas "/>
    <x v="3"/>
    <x v="0"/>
    <x v="0"/>
    <s v="8_gas"/>
    <n v="0.30149984160000004"/>
    <n v="0.95219973719999995"/>
    <n v="1.2536995788"/>
    <n v="1.1780985312000001"/>
    <n v="0.31320194760000003"/>
    <n v="0.24569817120000004"/>
    <n v="0.37079975520000003"/>
    <n v="0.48509939520000001"/>
    <n v="0"/>
    <n v="0.1971019836"/>
    <n v="0.19350133559999999"/>
    <n v="8.1014580000000006E-3"/>
    <n v="0"/>
    <n v="0"/>
    <n v="1.3715998668000002"/>
    <n v="1.3022999532000001"/>
    <n v="0.1890005256"/>
    <n v="0.22356255959999999"/>
    <n v="0.2395645092"/>
    <n v="0.60002286840000008"/>
  </r>
  <r>
    <s v="Chemicals"/>
    <s v="Coal "/>
    <x v="3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3"/>
    <x v="0"/>
    <x v="1"/>
    <s v="17_electricity"/>
    <n v="1.9943989272"/>
    <n v="1.98360117"/>
    <n v="1.9007988264"/>
    <n v="2.4696007272"/>
    <n v="2.2824005256000004"/>
    <n v="2.3112015228000002"/>
    <n v="2.1995981819999999"/>
    <n v="2.1492016704000001"/>
    <n v="2.1636000755999998"/>
    <n v="1.7244005688000001"/>
    <n v="1.6848018144000001"/>
    <n v="1.1916009612"/>
    <n v="0.77400115560000005"/>
    <n v="0.61919841240000006"/>
    <n v="0.1763982576"/>
    <n v="0.1872002016"/>
    <n v="0.15479855640000001"/>
    <n v="0.11278820520000002"/>
    <n v="0.1108957716"/>
    <n v="0.13039369919999999"/>
  </r>
  <r>
    <s v="Chemicals"/>
    <s v="Heat "/>
    <x v="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7_petroleum_products"/>
    <n v="0"/>
    <n v="9.5396238000000008E-2"/>
    <n v="9.5396238000000008E-2"/>
    <n v="0.43779692880000004"/>
    <n v="4.8097958400000002E-2"/>
    <n v="0.1740997044"/>
    <n v="0.12680142480000001"/>
    <n v="0.13559789160000002"/>
    <n v="0.27670142520000002"/>
    <n v="0.37839879720000003"/>
    <n v="0"/>
    <n v="4.0201653600000005E-2"/>
    <n v="0"/>
    <n v="0"/>
    <n v="0"/>
    <n v="0"/>
    <n v="0"/>
    <n v="1.7165880000000002E-4"/>
    <n v="1.0219978800000001E-2"/>
    <n v="4.1868000000000006E-5"/>
  </r>
  <r>
    <s v="Chemicals"/>
    <s v="Gas "/>
    <x v="3"/>
    <x v="0"/>
    <x v="1"/>
    <s v="8_gas"/>
    <n v="0.467100342"/>
    <n v="0.63270084240000002"/>
    <n v="0.72630094320000005"/>
    <n v="0.6704992728000001"/>
    <n v="0.66599846280000008"/>
    <n v="0.37169991720000006"/>
    <n v="0.35370086400000006"/>
    <n v="2.8800997200000001E-2"/>
    <n v="0.20339893080000002"/>
    <n v="0.6552007056000001"/>
    <n v="4.9347006444000003"/>
    <n v="5.3684991792000005"/>
    <n v="5.4261011736000002"/>
    <n v="5.7572979876000012"/>
    <n v="2.8413006444"/>
    <n v="2.5793995572000004"/>
    <n v="5.1741018684000002"/>
    <n v="3.0916796580000003"/>
    <n v="4.6996830000000003"/>
    <n v="5.9336711244"/>
  </r>
  <r>
    <s v="Aluminium"/>
    <s v="Coal "/>
    <x v="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1_coal"/>
    <n v="6.6221108352000009"/>
    <n v="5.7317459472000003"/>
    <n v="5.1196148531999999"/>
    <n v="6.4273450859999999"/>
    <n v="7.0285067640000003"/>
    <n v="5.3015983020000004"/>
    <n v="9.7425538092000004"/>
    <n v="7.3774807308000003"/>
    <n v="8.4364522416000014"/>
    <n v="1.2806876916000001"/>
    <n v="2.1843498563999999"/>
    <n v="2.7967824000000002E-2"/>
    <n v="0.1184906268"/>
    <n v="0"/>
    <n v="0"/>
    <n v="1.6810002000000001E-2"/>
    <n v="0.18488908800000003"/>
    <n v="0.19150004520000002"/>
    <n v="0.23106111839999999"/>
    <n v="0.11791284840000001"/>
  </r>
  <r>
    <s v="Non-metallic minerals"/>
    <s v="Biomass"/>
    <x v="3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3"/>
    <x v="0"/>
    <x v="3"/>
    <s v="17_electricity"/>
    <n v="1.4363989704000002"/>
    <n v="1.522801962"/>
    <n v="1.6631979264000001"/>
    <n v="1.8359997228"/>
    <n v="1.7316018648000002"/>
    <n v="1.7712006192"/>
    <n v="2.1347990783999999"/>
    <n v="2.1131993772000004"/>
    <n v="2.1851997768000002"/>
    <n v="1.8287984268000002"/>
    <n v="1.9655979299999999"/>
    <n v="1.868401368"/>
    <n v="2.0088015191999999"/>
    <n v="2.0663993268"/>
    <n v="1.6092007668000001"/>
    <n v="1.6955995716000001"/>
    <n v="1.1484015588000001"/>
    <n v="1.7433207180000001"/>
    <n v="1.9053833724000002"/>
    <n v="2.2786784604000001"/>
  </r>
  <r>
    <s v="Non-metallic minerals"/>
    <s v="Heat "/>
    <x v="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7_petroleum_products"/>
    <n v="1.3606974396000002"/>
    <n v="0.75769775640000003"/>
    <n v="0.56299899600000003"/>
    <n v="1.5335997191999999"/>
    <n v="2.5408977444"/>
    <n v="3.1043991564000004"/>
    <n v="2.4383002104000004"/>
    <n v="2.4936999480000002"/>
    <n v="2.8362011220000003"/>
    <n v="9.6553971936000007"/>
    <n v="7.9642984320000014"/>
    <n v="10.374798290400001"/>
    <n v="10.158600312000001"/>
    <n v="11.207799831600003"/>
    <n v="9.5117020308000004"/>
    <n v="9.5230985003999997"/>
    <n v="10.0410014736"/>
    <n v="9.0613823831999998"/>
    <n v="8.7997408775999997"/>
    <n v="9.0156876480000001"/>
  </r>
  <r>
    <s v="Non-metallic minerals"/>
    <s v="Gas "/>
    <x v="3"/>
    <x v="0"/>
    <x v="3"/>
    <s v="8_gas"/>
    <n v="2.9701159200000004E-2"/>
    <n v="1.404001512"/>
    <n v="1.3365019224000001"/>
    <n v="1.9196980416"/>
    <n v="1.4858995068"/>
    <n v="1.1466012348000001"/>
    <n v="0.47520180000000001"/>
    <n v="6.1198455600000007E-2"/>
    <n v="1.7098891200000001E-2"/>
    <n v="3.06013212E-2"/>
    <n v="0.1440007992"/>
    <n v="0.1763982576"/>
    <n v="0.1971019836"/>
    <n v="0.16830098640000002"/>
    <n v="0.15839920440000002"/>
    <n v="0.39509994240000001"/>
    <n v="0.4139991576"/>
    <n v="0.41684618159999998"/>
    <n v="0.39229059960000001"/>
    <n v="0.3662570772"/>
  </r>
  <r>
    <s v="Other"/>
    <s v="Coal "/>
    <x v="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1_coal"/>
    <n v="2.3928650568000003"/>
    <n v="2.4206863428000003"/>
    <n v="2.6989285104"/>
    <n v="2.7545752692000001"/>
    <n v="2.7113716800000005"/>
    <n v="2.2796874792000001"/>
    <n v="4.2590390471999999"/>
    <n v="2.1116711952"/>
    <n v="2.0582894951999999"/>
    <n v="1.3642101648"/>
    <n v="2.267298738"/>
    <n v="2.1535350084000005"/>
    <n v="2.1328187220000001"/>
    <n v="0"/>
    <n v="0.58827889440000003"/>
    <n v="1.4622943284000001"/>
    <n v="1.8824941368000001"/>
    <n v="3.3895118628000001"/>
    <n v="2.2328916155999998"/>
    <n v="1.2458283948000002"/>
  </r>
  <r>
    <s v="Mining"/>
    <s v="Biomass"/>
    <x v="3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6536969200000008E-2"/>
    <n v="0.11797983720000001"/>
    <n v="0.1172304"/>
  </r>
  <r>
    <s v="Mining"/>
    <s v="Others "/>
    <x v="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3"/>
    <x v="0"/>
    <x v="6"/>
    <s v="17_electricity"/>
    <n v="48.938399884799999"/>
    <n v="51.872400468000002"/>
    <n v="53.521199989199999"/>
    <n v="61.909198394400001"/>
    <n v="64.789201818000009"/>
    <n v="65.141998333199993"/>
    <n v="66.571200194399992"/>
    <n v="70.412400788400006"/>
    <n v="73.004398426800009"/>
    <n v="75.42000199440001"/>
    <n v="78.620400287999999"/>
    <n v="80.243999460000012"/>
    <n v="87.386399744399995"/>
    <n v="87.256801537200005"/>
    <n v="94.377597933600001"/>
    <n v="90.072001670400013"/>
    <n v="87.429599146800001"/>
    <n v="91.874435817600016"/>
    <n v="94.543035148800001"/>
    <n v="96.933693762000004"/>
  </r>
  <r>
    <s v="Mining"/>
    <s v="Heat "/>
    <x v="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7_petroleum_products"/>
    <n v="50.620898959200005"/>
    <n v="48.632395046399999"/>
    <n v="49.71400039800001"/>
    <n v="41.476500705600003"/>
    <n v="42.156901760399997"/>
    <n v="45.611803065600007"/>
    <n v="51.367501695599998"/>
    <n v="59.992795364400003"/>
    <n v="60.903294573600007"/>
    <n v="67.094495766000009"/>
    <n v="75.131698946400007"/>
    <n v="70.550996428800019"/>
    <n v="67.688292862800012"/>
    <n v="70.334702153999999"/>
    <n v="78.114098937600005"/>
    <n v="95.737005838799988"/>
    <n v="94.994095860000002"/>
    <n v="91.001697357600023"/>
    <n v="96.379369815600015"/>
    <n v="94.05410064480003"/>
  </r>
  <r>
    <s v="Mining"/>
    <s v="Gas "/>
    <x v="3"/>
    <x v="0"/>
    <x v="6"/>
    <s v="8_gas"/>
    <n v="2.0250002484"/>
    <n v="3.6369015012000001"/>
    <n v="5.8049982000000009"/>
    <n v="7.3673989164"/>
    <n v="8.8425006660000012"/>
    <n v="9.5354998020000004"/>
    <n v="6.2586002988000011"/>
    <n v="2.4732013751999999"/>
    <n v="1.0664993772"/>
    <n v="2.6397020376000002"/>
    <n v="31.890600205200002"/>
    <n v="28.6812002916"/>
    <n v="4.9058996472"/>
    <n v="6.4196999891999997"/>
    <n v="4.2642013715999996"/>
    <n v="7.2800999496000012"/>
    <n v="7.1676006336000002"/>
    <n v="7.3637564004000007"/>
    <n v="8.2544520456000008"/>
    <n v="8.2066136687999993"/>
  </r>
  <r>
    <s v="Other"/>
    <s v="Coal "/>
    <x v="3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2.3998737600000004E-2"/>
    <n v="0"/>
    <n v="8.0009747999999995E-3"/>
    <n v="7.8125687999999992E-3"/>
    <n v="9.1188503999999997E-3"/>
    <n v="1.24599168E-2"/>
  </r>
  <r>
    <s v="Other"/>
    <s v="Others "/>
    <x v="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7_petroleum_products"/>
    <n v="0"/>
    <n v="0"/>
    <n v="0"/>
    <n v="0"/>
    <n v="0"/>
    <n v="0"/>
    <n v="0"/>
    <n v="0"/>
    <n v="0"/>
    <n v="0"/>
    <n v="0"/>
    <n v="0"/>
    <n v="0.52260056280000011"/>
    <n v="4.0201653600000005E-2"/>
    <n v="4.0201653600000005E-2"/>
    <n v="4.0201653600000005E-2"/>
    <n v="0"/>
    <n v="4.2370416000000001E-2"/>
    <n v="0.130816566"/>
    <n v="0.22680732960000002"/>
  </r>
  <r>
    <s v="Other"/>
    <s v="Gas "/>
    <x v="3"/>
    <x v="0"/>
    <x v="7"/>
    <s v="8_gas"/>
    <n v="0"/>
    <n v="0"/>
    <n v="0"/>
    <n v="0"/>
    <n v="0"/>
    <n v="0"/>
    <n v="0"/>
    <n v="0"/>
    <n v="0"/>
    <n v="0"/>
    <n v="0"/>
    <n v="0"/>
    <n v="0"/>
    <n v="2.2499863200000001E-2"/>
    <n v="0"/>
    <n v="3.2401645200000002E-2"/>
    <n v="3.8698592400000002E-2"/>
    <n v="4.2621624000000004E-2"/>
    <n v="4.6959148800000003E-2"/>
    <n v="5.1769782E-2"/>
  </r>
  <r>
    <s v="Pulp &amp; paper"/>
    <s v="Coal "/>
    <x v="3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3"/>
    <x v="0"/>
    <x v="8"/>
    <s v="15_solid_biomass"/>
    <n v="33.124998636000001"/>
    <n v="23.556000247200004"/>
    <n v="26.414002036800003"/>
    <n v="15.7190014692"/>
    <n v="25.4499997104"/>
    <n v="29.269998349200002"/>
    <n v="36.843999098399998"/>
    <n v="45.217000386000002"/>
    <n v="49.249998288000008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3"/>
    <x v="0"/>
    <x v="8"/>
    <s v="17_electricity"/>
    <n v="11.465999787600001"/>
    <n v="13.118399956800001"/>
    <n v="14.9868013248"/>
    <n v="13.906799517600001"/>
    <n v="14.551198279200001"/>
    <n v="15.6636017316"/>
    <n v="17.927999017200001"/>
    <n v="19.198801674000002"/>
    <n v="19.242001076400001"/>
    <n v="18.691198228800001"/>
    <n v="15.7679995896"/>
    <n v="19.436398387200001"/>
    <n v="25.005600198000003"/>
    <n v="25.995598365599999"/>
    <n v="17.481598214400002"/>
    <n v="17.2620005544"/>
    <n v="19.9152008352"/>
    <n v="19.673752266000001"/>
    <n v="20.432031987600002"/>
    <n v="20.6629088868"/>
  </r>
  <r>
    <s v="Pulp &amp; paper"/>
    <s v="Heat "/>
    <x v="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7_petroleum_products"/>
    <n v="6.3648989640000018"/>
    <n v="5.641298506800001"/>
    <n v="6.1834011840000001"/>
    <n v="5.2247998296000002"/>
    <n v="4.2206963328000002"/>
    <n v="5.5150999812000006"/>
    <n v="6.4304014499999997"/>
    <n v="10.5825012516"/>
    <n v="9.832800283200001"/>
    <n v="10.809400690800002"/>
    <n v="5.2955986176000005"/>
    <n v="5.1068995416000007"/>
    <n v="8.9265004343999994"/>
    <n v="8.4144003660000006"/>
    <n v="9.7329995315999991"/>
    <n v="7.6364008163999992"/>
    <n v="8.1185987592000011"/>
    <n v="8.7604393859999998"/>
    <n v="10.174438976399999"/>
    <n v="9.8350737156000001"/>
  </r>
  <r>
    <s v="Pulp &amp; paper"/>
    <s v="Gas "/>
    <x v="3"/>
    <x v="0"/>
    <x v="8"/>
    <s v="8_gas"/>
    <n v="1.2230982576"/>
    <n v="1.2230982576"/>
    <n v="3.4820987579999998"/>
    <n v="4.3065006119999998"/>
    <n v="5.5233019224"/>
    <n v="4.7213999315999997"/>
    <n v="5.2046990028"/>
    <n v="3.4047015732000006"/>
    <n v="6.8399751600000003E-2"/>
    <n v="2.0313013824000001"/>
    <n v="3.6621018504"/>
    <n v="3.2904019332000001"/>
    <n v="6.2622009468000002"/>
    <n v="2.5478980739999999"/>
    <n v="2.9826009576000003"/>
    <n v="3.8366997840000003"/>
    <n v="6.5700019224000004"/>
    <n v="6.7202243064000013"/>
    <n v="6.8966769924000006"/>
    <n v="5.6874872844000004"/>
  </r>
  <r>
    <s v="Other"/>
    <s v="Coal "/>
    <x v="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9"/>
    <s v="17_electricity"/>
    <n v="0"/>
    <n v="0"/>
    <n v="0"/>
    <n v="0"/>
    <n v="0"/>
    <n v="0"/>
    <n v="0"/>
    <n v="0"/>
    <n v="0"/>
    <n v="7.2012960000000003E-3"/>
    <n v="0"/>
    <n v="0"/>
    <n v="0"/>
    <n v="0"/>
    <n v="0"/>
    <n v="0"/>
    <n v="0"/>
    <n v="0"/>
    <n v="0"/>
    <n v="0"/>
  </r>
  <r>
    <s v="Other"/>
    <s v="Heat "/>
    <x v="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29109145680000004"/>
    <n v="0.59357519640000012"/>
    <n v="0.64937686680000006"/>
  </r>
  <r>
    <s v="Other"/>
    <s v="Heat "/>
    <x v="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7.7069735172000007"/>
    <n v="8.0454888576000005"/>
    <n v="7.5872352240000014"/>
  </r>
  <r>
    <s v="Other"/>
    <s v="Gas "/>
    <x v="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1_coal"/>
    <n v="10.044463957200001"/>
    <n v="18.614257405200004"/>
    <n v="12.771217940400001"/>
    <n v="8.7367379112000005"/>
    <n v="9.8714988756000004"/>
    <n v="9.4368462336000007"/>
    <n v="10.115220877200001"/>
    <n v="3.1541383404000003"/>
    <n v="4.4215120079999997"/>
    <n v="2.3108037768000003"/>
    <n v="9.2627507160000011"/>
    <n v="6.600448332"/>
    <n v="5.0950718316000003"/>
    <n v="3.4456401036000006"/>
    <n v="3.0926719296000003"/>
    <n v="3.4288301016"/>
    <n v="1.4454885132000002"/>
    <n v="1.7439529248000001"/>
    <n v="1.8100248156000001"/>
    <n v="2.4646226220000003"/>
  </r>
  <r>
    <s v="Non-specified industry"/>
    <s v="Biomass"/>
    <x v="3"/>
    <x v="0"/>
    <x v="12"/>
    <s v="15_solid_biomass"/>
    <n v="14.1340004064"/>
    <n v="14.41400103"/>
    <n v="15.974999168400002"/>
    <n v="16.396999300800001"/>
    <n v="16.050997962"/>
    <n v="15.287999716800002"/>
    <n v="15.019998462000002"/>
    <n v="15.5479999968"/>
    <n v="15.428998580400002"/>
    <n v="14.261999256000001"/>
    <n v="15.088000467600001"/>
    <n v="16.0199988948"/>
    <n v="14.7219987852"/>
    <n v="29.928000024000003"/>
    <n v="24.9159984912"/>
    <n v="19.054001196000002"/>
    <n v="18.143623404"/>
    <n v="17.686500206400002"/>
    <n v="25.371685616400001"/>
    <n v="19.913806630800003"/>
  </r>
  <r>
    <s v="Non-specified industry"/>
    <s v="Others "/>
    <x v="3"/>
    <x v="0"/>
    <x v="12"/>
    <s v="16_others"/>
    <n v="0"/>
    <n v="0"/>
    <n v="0"/>
    <n v="0"/>
    <n v="0"/>
    <n v="0"/>
    <n v="0"/>
    <n v="0"/>
    <n v="0"/>
    <n v="0"/>
    <n v="0"/>
    <n v="0"/>
    <n v="0"/>
    <n v="0"/>
    <n v="7.9000729200000008E-2"/>
    <n v="0"/>
    <n v="0"/>
    <n v="0"/>
    <n v="8.1726336000000014E-3"/>
    <n v="2.5526919600000003E-2"/>
  </r>
  <r>
    <s v="Non-specified industry"/>
    <s v="Electricity"/>
    <x v="3"/>
    <x v="0"/>
    <x v="12"/>
    <s v="17_electricity"/>
    <n v="25.552798210799999"/>
    <n v="26.496000514800002"/>
    <n v="26.020798714799998"/>
    <n v="28.166399737199999"/>
    <n v="29.872801252800002"/>
    <n v="29.325599053200001"/>
    <n v="31.989601278000002"/>
    <n v="32.626798743599998"/>
    <n v="32.659200388800002"/>
    <n v="32.205598289999998"/>
    <n v="29.3687984556"/>
    <n v="33.501601296000004"/>
    <n v="34.6031986176"/>
    <n v="36.262800082800005"/>
    <n v="40.921201234800002"/>
    <n v="40.229998236"/>
    <n v="46.227601796400009"/>
    <n v="33.254224218000004"/>
    <n v="38.679571767600002"/>
    <n v="37.133713098000001"/>
  </r>
  <r>
    <s v="Non-specified industry"/>
    <s v="Heat "/>
    <x v="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2_coal_products"/>
    <n v="0.26759094839999997"/>
    <n v="0.33388892640000001"/>
    <n v="0.33388892640000001"/>
    <n v="1.0262684160000002"/>
    <n v="0.20796254280000001"/>
    <n v="0.20561793480000001"/>
    <n v="0.17209841400000001"/>
    <n v="0.21811134600000001"/>
    <n v="0.10940108400000001"/>
    <n v="0.31409373600000001"/>
    <n v="0.16996314600000001"/>
    <n v="0.28592913240000001"/>
    <n v="0.227615382"/>
    <n v="0.19979409600000003"/>
    <n v="5.7183314399999997E-2"/>
    <n v="5.7183314399999997E-2"/>
    <n v="5.7183314399999997E-2"/>
    <n v="3.5483130000000002E-2"/>
    <n v="3.6546577199999999E-2"/>
    <n v="2.6770399199999999E-2"/>
  </r>
  <r>
    <s v="Non-specified industry"/>
    <s v="Coal "/>
    <x v="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7_petroleum_products"/>
    <n v="25.945599600000005"/>
    <n v="30.895502515200004"/>
    <n v="24.674101934399999"/>
    <n v="35.947299581999999"/>
    <n v="32.1941934468"/>
    <n v="31.5837998748"/>
    <n v="41.771598930000003"/>
    <n v="58.096505721599996"/>
    <n v="61.3539994068"/>
    <n v="44.196802830000003"/>
    <n v="37.639398988800004"/>
    <n v="48.061700712000004"/>
    <n v="36.001104148800003"/>
    <n v="48.937101976800001"/>
    <n v="62.454097854000011"/>
    <n v="51.566098366799999"/>
    <n v="49.175100622800002"/>
    <n v="34.170329552400005"/>
    <n v="27.156840840000001"/>
    <n v="29.016872794800001"/>
  </r>
  <r>
    <s v="Non-specified industry"/>
    <s v="Gas "/>
    <x v="3"/>
    <x v="0"/>
    <x v="12"/>
    <s v="8_gas"/>
    <n v="24.048899650800003"/>
    <n v="22.219201062000003"/>
    <n v="21.074400151200003"/>
    <n v="19.651499424000001"/>
    <n v="21.437998610399998"/>
    <n v="16.482598426799999"/>
    <n v="14.892301062000001"/>
    <n v="3.0212995499999997"/>
    <n v="1.3184986824000002"/>
    <n v="0.82619799120000004"/>
    <n v="5.2659016452000005"/>
    <n v="4.0338017676"/>
    <n v="9.3582013824000008"/>
    <n v="13.135498848000001"/>
    <n v="12.9366007272"/>
    <n v="16.850701882800003"/>
    <n v="14.720399427600002"/>
    <n v="13.935793107599999"/>
    <n v="13.966256264400002"/>
    <n v="15.902178156000002"/>
  </r>
  <r>
    <s v="Iron &amp; steel"/>
    <s v="Coal "/>
    <x v="4"/>
    <x v="0"/>
    <x v="0"/>
    <s v="1_coal"/>
    <n v="948.97742017104758"/>
    <n v="971.57111979499837"/>
    <n v="922.49744587123394"/>
    <n v="1277.1525116955684"/>
    <n v="1268.8469294098179"/>
    <n v="1441.1112374381705"/>
    <n v="1689.0193632806959"/>
    <n v="1872.4625690836272"/>
    <n v="2174.0507149685714"/>
    <n v="2454.4316309285291"/>
    <n v="2563.5664455983442"/>
    <n v="3142.2221203397503"/>
    <n v="3241.1933019053968"/>
    <n v="3184.4853388414258"/>
    <n v="3103.6764312268347"/>
    <n v="2980.9450951146723"/>
    <n v="2382.7840932414961"/>
    <n v="2358.8016163437096"/>
    <n v="2123.4533767644962"/>
    <n v="1807.6644918516743"/>
  </r>
  <r>
    <s v="Iron &amp; steel"/>
    <s v="Biomass"/>
    <x v="4"/>
    <x v="0"/>
    <x v="0"/>
    <s v="15_solid_biomass"/>
    <n v="41.052748881145789"/>
    <n v="60.257072540846444"/>
    <n v="68.226099883200021"/>
    <n v="24.098901948097524"/>
    <n v="27.377360255066609"/>
    <n v="33.372476197200008"/>
    <n v="38.475646001289007"/>
    <n v="34.490580982987879"/>
    <n v="28.593951192355476"/>
    <n v="31.026061026986515"/>
    <n v="36.811928063862005"/>
    <n v="48.143217038112006"/>
    <n v="49.26314484000001"/>
    <n v="47.454865920000003"/>
    <n v="44.034669000000001"/>
    <n v="30.195620280000004"/>
    <n v="26.095487040000005"/>
    <n v="30.119420520000006"/>
    <n v="21.333002040000004"/>
    <n v="29.741352480000007"/>
  </r>
  <r>
    <s v="Iron &amp; steel"/>
    <s v="Others "/>
    <x v="4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4"/>
    <x v="0"/>
    <x v="0"/>
    <s v="17_electricity"/>
    <n v="403.59055383398044"/>
    <n v="437.14890663897512"/>
    <n v="497.34965166868267"/>
    <n v="605.95391591632892"/>
    <n v="751.42056242008573"/>
    <n v="918.16813101159585"/>
    <n v="1094.0404428515903"/>
    <n v="1318.2103270943317"/>
    <n v="1329.5160002180407"/>
    <n v="1447.3872002373716"/>
    <n v="1660.1796002722692"/>
    <n v="1889.3772003098582"/>
    <n v="1879.3872003082195"/>
    <n v="2053.5228003367779"/>
    <n v="2086.4160003421725"/>
    <n v="1919.7396003148376"/>
    <n v="1901.4012003118298"/>
    <n v="2010.0744003296525"/>
    <n v="2211.2496003626452"/>
    <n v="2325.48480038138"/>
  </r>
  <r>
    <s v="Iron &amp; steel"/>
    <s v="Heat "/>
    <x v="4"/>
    <x v="0"/>
    <x v="0"/>
    <s v="18_heat"/>
    <n v="128.3290445119016"/>
    <n v="133.81015441163336"/>
    <n v="132.6029402352417"/>
    <n v="135.98643791417402"/>
    <n v="118.44351511044852"/>
    <n v="153.66862381696026"/>
    <n v="162.31373219329635"/>
    <n v="182.64000821488696"/>
    <n v="164.98718109216003"/>
    <n v="205.49940272388005"/>
    <n v="247.66829254872002"/>
    <n v="269.41161229308005"/>
    <n v="283.51620670967998"/>
    <n v="296.66978792819998"/>
    <n v="267.17679999999996"/>
    <n v="236.9342"/>
    <n v="203.0729"/>
    <n v="209.71940000000001"/>
    <n v="184.15540000000004"/>
    <n v="194.72748427801878"/>
  </r>
  <r>
    <s v="Iron &amp; steel"/>
    <s v="Coal "/>
    <x v="4"/>
    <x v="0"/>
    <x v="0"/>
    <s v="2_coal_products"/>
    <n v="1.8187077363840001"/>
    <n v="2.8788181842626859"/>
    <n v="3.0706145679586236"/>
    <n v="7.9266789898649588"/>
    <n v="4.3597698297105358"/>
    <n v="1.84411981708416"/>
    <n v="22.107264518908799"/>
    <n v="45.842207735628016"/>
    <n v="90.933911694423031"/>
    <n v="121.68585508307255"/>
    <n v="117.03081758860799"/>
    <n v="100.14697013260039"/>
    <n v="105.57758569881598"/>
    <n v="112.18330303488"/>
    <n v="202.57843504905222"/>
    <n v="205.04708057724221"/>
    <n v="168.83381625630702"/>
    <n v="162.71237659128579"/>
    <n v="141.57238227091025"/>
    <n v="172.23219142648031"/>
  </r>
  <r>
    <s v="Iron &amp; steel"/>
    <s v="Coal "/>
    <x v="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4"/>
    <x v="0"/>
    <x v="0"/>
    <s v="6_crude_oil_and_ngl"/>
    <n v="4.2914700000000003"/>
    <n v="4.1239980000000003"/>
    <n v="5.6824738522796361"/>
    <n v="3.5114045348612328"/>
    <n v="4.5737418961744138E-2"/>
    <n v="5.514015600000001E-2"/>
    <n v="5.514015600000001E-2"/>
    <n v="4.1868000000000002E-2"/>
    <n v="6.2801999999999997E-2"/>
    <n v="1.67472E-2"/>
    <n v="0.13816440000000002"/>
    <n v="7.5362399999999996E-2"/>
    <n v="4.1868000000000001E-3"/>
    <n v="8.3736000000000001E-3"/>
    <n v="8.3736000000000001E-3"/>
    <n v="8.3736000000000001E-3"/>
    <n v="8.3736000000000001E-3"/>
    <n v="4.1868000000000001E-3"/>
    <n v="0"/>
    <n v="0"/>
  </r>
  <r>
    <s v="Iron &amp; steel"/>
    <s v="Oil"/>
    <x v="4"/>
    <x v="0"/>
    <x v="0"/>
    <s v="7_petroleum_products"/>
    <n v="170.87413202919748"/>
    <n v="166.56443934240593"/>
    <n v="150.58666046820528"/>
    <n v="167.80728872621054"/>
    <n v="139.01138993623906"/>
    <n v="109.52521988328898"/>
    <n v="98.039814806490938"/>
    <n v="94.675203635237153"/>
    <n v="116.8735221151229"/>
    <n v="92.827686441599994"/>
    <n v="78.165569782080013"/>
    <n v="75.128208829919998"/>
    <n v="62.736586274160011"/>
    <n v="58.866844264560008"/>
    <n v="57.535039032179832"/>
    <n v="52.768853772872433"/>
    <n v="46.658545606496006"/>
    <n v="42.649080982148327"/>
    <n v="34.885810877244388"/>
    <n v="37.027910702583164"/>
  </r>
  <r>
    <s v="Iron &amp; steel"/>
    <s v="Gas "/>
    <x v="4"/>
    <x v="0"/>
    <x v="0"/>
    <s v="8_gas"/>
    <n v="373.50422030986482"/>
    <n v="461.91505498477653"/>
    <n v="513.49952257892903"/>
    <n v="524.13021611708155"/>
    <n v="635.28689718208864"/>
    <n v="818.39296229702393"/>
    <n v="993.61435512745709"/>
    <n v="1354.6009620089922"/>
    <n v="1377.6334121017396"/>
    <n v="1691.5114351324341"/>
    <n v="80.819639680753369"/>
    <n v="106.92481866379671"/>
    <n v="123.40950299679211"/>
    <n v="141.47591206809298"/>
    <n v="164.37225053394056"/>
    <n v="163.76381372165002"/>
    <n v="202.06143714576763"/>
    <n v="230.57994192755268"/>
    <n v="407.29240303200703"/>
    <n v="540.4628124960509"/>
  </r>
  <r>
    <s v="Chemicals"/>
    <s v="Coal "/>
    <x v="4"/>
    <x v="0"/>
    <x v="1"/>
    <s v="1_coal"/>
    <n v="297.58204102451657"/>
    <n v="309.21621080541956"/>
    <n v="427.67813428313616"/>
    <n v="608.35633663052931"/>
    <n v="983.99188646673383"/>
    <n v="1120.5152532491966"/>
    <n v="1115.2709062746135"/>
    <n v="1351.5304550692681"/>
    <n v="1386.9780407308854"/>
    <n v="1415.8946175210181"/>
    <n v="1791.2456926842617"/>
    <n v="1829.0412491138322"/>
    <n v="1639.5669120937268"/>
    <n v="1691.9989008613252"/>
    <n v="4555.3103273985544"/>
    <n v="5050.4833485723466"/>
    <n v="4215.3935265057171"/>
    <n v="3596.6742825972665"/>
    <n v="3324.4123206619593"/>
    <n v="2707.6180057830293"/>
  </r>
  <r>
    <s v="Chemicals"/>
    <s v="Biomass"/>
    <x v="4"/>
    <x v="0"/>
    <x v="1"/>
    <s v="15_solid_biomass"/>
    <n v="32.527268414641298"/>
    <n v="47.743403933586251"/>
    <n v="54.057492476568015"/>
    <n v="49.29888133088896"/>
    <n v="56.005590515051409"/>
    <n v="68.269738899600014"/>
    <n v="78.947536695211809"/>
    <n v="51.98460631259443"/>
    <n v="51.665237516181875"/>
    <n v="54.060699727074784"/>
    <n v="64.111589447009976"/>
    <n v="69.776900729143279"/>
    <n v="78.183884520000021"/>
    <n v="81.220151880000017"/>
    <n v="89.382318480000009"/>
    <n v="51.648783480000006"/>
    <n v="35.591149440000009"/>
    <n v="38.565870839999995"/>
    <n v="38.982038760000002"/>
    <n v="42.513604560000005"/>
  </r>
  <r>
    <s v="Chemicals"/>
    <s v="Others "/>
    <x v="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4"/>
    <x v="0"/>
    <x v="1"/>
    <s v="17_electricity"/>
    <n v="415.34598209706962"/>
    <n v="444.94501108443387"/>
    <n v="509.54742524506617"/>
    <n v="599.46050198727391"/>
    <n v="673.34110476549699"/>
    <n v="766.71585755397643"/>
    <n v="878.16001078755437"/>
    <n v="1000.5582518693468"/>
    <n v="994.08358306542993"/>
    <n v="1046.5649204004753"/>
    <n v="1132.1748475171703"/>
    <n v="1270.195829219585"/>
    <n v="1417.0154121447908"/>
    <n v="1562.895472330858"/>
    <n v="2322.8424003809459"/>
    <n v="2378.1492003900162"/>
    <n v="2462.5620004038601"/>
    <n v="2614.26600042874"/>
    <n v="2753.553600451583"/>
    <n v="2777.9832004555897"/>
  </r>
  <r>
    <s v="Chemicals"/>
    <s v="Heat "/>
    <x v="4"/>
    <x v="0"/>
    <x v="1"/>
    <s v="18_heat"/>
    <n v="221.65922230903425"/>
    <n v="237.58167446592242"/>
    <n v="280.3734868613796"/>
    <n v="332.34393786608109"/>
    <n v="390.54499487949749"/>
    <n v="450.15407440308252"/>
    <n v="475.20743984926162"/>
    <n v="520.8148451751041"/>
    <n v="527.91329003507997"/>
    <n v="525.14300379888004"/>
    <n v="651.67569004860002"/>
    <n v="738.70700644763986"/>
    <n v="802.38576549167999"/>
    <n v="842.77030479588007"/>
    <n v="1084.0718999999999"/>
    <n v="1148.7244000000001"/>
    <n v="1338.5944999999999"/>
    <n v="1418.4780000000003"/>
    <n v="1599.9227000000001"/>
    <n v="1700.2519358687193"/>
  </r>
  <r>
    <s v="Chemicals"/>
    <s v="Coal "/>
    <x v="4"/>
    <x v="0"/>
    <x v="1"/>
    <s v="2_coal_products"/>
    <n v="185.15741895627514"/>
    <n v="187.41314332869695"/>
    <n v="213.06000605894303"/>
    <n v="165.44941628018063"/>
    <n v="119.65940242776877"/>
    <n v="205.63187199156303"/>
    <n v="297.41829740501174"/>
    <n v="377.46250557992477"/>
    <n v="348.59893251193137"/>
    <n v="306.49819976964875"/>
    <n v="146.94818205139563"/>
    <n v="450.01903927663466"/>
    <n v="738.88782871221076"/>
    <n v="433.50192982090761"/>
    <n v="539.64417253726629"/>
    <n v="596.7497361509171"/>
    <n v="496.27842399292905"/>
    <n v="717.17041091920646"/>
    <n v="805.98299501254155"/>
    <n v="816.7333775789424"/>
  </r>
  <r>
    <s v="Chemicals"/>
    <s v="Coal "/>
    <x v="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4"/>
    <x v="0"/>
    <x v="1"/>
    <s v="6_crude_oil_and_ngl"/>
    <n v="36.589781710295988"/>
    <n v="38.317564543607986"/>
    <n v="37.381624801090567"/>
    <n v="43.276529575514665"/>
    <n v="87.533224094834964"/>
    <n v="92.145781428621234"/>
    <n v="77.886676148399999"/>
    <n v="88.820911305360028"/>
    <n v="47.864421850335127"/>
    <n v="64.783999554458774"/>
    <n v="68.953539636000016"/>
    <n v="29.684746944000004"/>
    <n v="19.474397783999997"/>
    <n v="23.319554904000007"/>
    <n v="130.7998188"/>
    <n v="112.8091392"/>
    <n v="101.1154068"/>
    <n v="0.91272240000000004"/>
    <n v="0.71175600000000006"/>
    <n v="0.58196520000000007"/>
  </r>
  <r>
    <s v="Chemicals"/>
    <s v="Oil"/>
    <x v="4"/>
    <x v="0"/>
    <x v="1"/>
    <s v="7_petroleum_products"/>
    <n v="770.0326687067178"/>
    <n v="758.61860208055589"/>
    <n v="828.45131447639483"/>
    <n v="1064.1250220726731"/>
    <n v="1274.0680900793595"/>
    <n v="1135.7115361837732"/>
    <n v="1053.8625853901344"/>
    <n v="995.75432157653631"/>
    <n v="1075.3564130747081"/>
    <n v="1213.5015561582622"/>
    <n v="1366.1868590343179"/>
    <n v="1347.0755865728399"/>
    <n v="1133.3341155203998"/>
    <n v="1071.0040959964804"/>
    <n v="700.29725857557628"/>
    <n v="861.29148180461164"/>
    <n v="872.52162771653889"/>
    <n v="1117.3938524329765"/>
    <n v="1201.2071861455884"/>
    <n v="1691.4520125055203"/>
  </r>
  <r>
    <s v="Chemicals"/>
    <s v="Gas "/>
    <x v="4"/>
    <x v="0"/>
    <x v="1"/>
    <s v="8_gas"/>
    <n v="193.0951471259165"/>
    <n v="204.41054346024532"/>
    <n v="216.33331289911155"/>
    <n v="259.43365116176324"/>
    <n v="267.0446092214832"/>
    <n v="302.36837027196543"/>
    <n v="379.09836172391311"/>
    <n v="445.69497034301116"/>
    <n v="357.93362803142219"/>
    <n v="376.336326808558"/>
    <n v="563.91488281287775"/>
    <n v="770.41354982692201"/>
    <n v="797.95659997163784"/>
    <n v="905.63048366676048"/>
    <n v="952.99132187092141"/>
    <n v="770.5970260607794"/>
    <n v="728.01949451129053"/>
    <n v="872.41531452028926"/>
    <n v="957.76193048401592"/>
    <n v="1359.4654855563424"/>
  </r>
  <r>
    <s v="Aluminium"/>
    <s v="Coal "/>
    <x v="4"/>
    <x v="0"/>
    <x v="2"/>
    <s v="1_coal"/>
    <n v="190.19680381473032"/>
    <n v="174.72588546880078"/>
    <n v="210.14817493426261"/>
    <n v="242.49976256702465"/>
    <n v="305.96967170403417"/>
    <n v="348.63785551421472"/>
    <n v="463.56930291702457"/>
    <n v="495.13071700363525"/>
    <n v="519.17210381657969"/>
    <n v="518.28506972361879"/>
    <n v="465.81559140156725"/>
    <n v="491.42554520995554"/>
    <n v="487.87748052887463"/>
    <n v="440.53294664278945"/>
    <n v="496.97389922140803"/>
    <n v="465.84779681406962"/>
    <n v="418.77900442224006"/>
    <n v="444.13673617111681"/>
    <n v="501.92952206740568"/>
    <n v="448.72662250150563"/>
  </r>
  <r>
    <s v="Aluminium"/>
    <s v="Biomass"/>
    <x v="4"/>
    <x v="0"/>
    <x v="2"/>
    <s v="15_solid_biomass"/>
    <n v="3.2831999103390439"/>
    <n v="4.8190686508269378"/>
    <n v="5.4563928390719996"/>
    <n v="7.2743447796912424"/>
    <n v="8.2639598302897888"/>
    <n v="10.073608272000003"/>
    <n v="9.6815007573958809"/>
    <n v="8.1300925575141552"/>
    <n v="11.410403970014279"/>
    <n v="11.542313938721584"/>
    <n v="12.908129778182168"/>
    <n v="12.806318141125136"/>
    <n v="7.0748546400000007"/>
    <n v="10.175598720000002"/>
    <n v="10.62693576"/>
    <n v="7.6023914400000026"/>
    <n v="4.6335315600000007"/>
    <n v="3.6048348000000008"/>
    <n v="2.9014524000000006"/>
    <n v="1.7467329600000003"/>
  </r>
  <r>
    <s v="Aluminium"/>
    <s v="Others "/>
    <x v="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4"/>
    <x v="0"/>
    <x v="2"/>
    <s v="17_electricity"/>
    <n v="251.12950253782688"/>
    <n v="269.23223314463951"/>
    <n v="309.66557318830445"/>
    <n v="394.03918296777499"/>
    <n v="458.04454678653559"/>
    <n v="530.31751506627938"/>
    <n v="658.62180994720575"/>
    <n v="863.43747539734761"/>
    <n v="904.04213100906304"/>
    <n v="927.41400015209604"/>
    <n v="1126.4724001847417"/>
    <n v="1260.6480002067465"/>
    <n v="1374.8688002254787"/>
    <n v="1481.0076002428855"/>
    <n v="2033.7732003335389"/>
    <n v="1981.9728003250439"/>
    <n v="2041.7112003348407"/>
    <n v="2294.4456003762893"/>
    <n v="2411.3088003954549"/>
    <n v="2402.5212003940137"/>
  </r>
  <r>
    <s v="Aluminium"/>
    <s v="Heat "/>
    <x v="4"/>
    <x v="0"/>
    <x v="2"/>
    <s v="18_heat"/>
    <n v="63.335495589231357"/>
    <n v="67.771276031589707"/>
    <n v="79.667488527614253"/>
    <n v="87.929206372376882"/>
    <n v="72.542883932517256"/>
    <n v="75.914441642372594"/>
    <n v="87.302867039848294"/>
    <n v="88.556712169741886"/>
    <n v="86.364263844235253"/>
    <n v="77.727837459811724"/>
    <n v="97.159796824764669"/>
    <n v="112.705364316727"/>
    <n v="113.94512332421098"/>
    <n v="124.31412954671418"/>
    <n v="120.2585"/>
    <n v="146.71540000000002"/>
    <n v="152.43729999999999"/>
    <n v="182.89419999999998"/>
    <n v="234.87279999999998"/>
    <n v="218.58029460151056"/>
  </r>
  <r>
    <s v="Aluminium"/>
    <s v="Coal "/>
    <x v="4"/>
    <x v="0"/>
    <x v="2"/>
    <s v="2_coal_products"/>
    <n v="59.287126904849039"/>
    <n v="66.107913089474707"/>
    <n v="69.605155627411918"/>
    <n v="76.9728755842211"/>
    <n v="80.635471662709762"/>
    <n v="105.49349760141195"/>
    <n v="105.70204719227162"/>
    <n v="141.31230867172658"/>
    <n v="143.28503962441633"/>
    <n v="178.78648937686674"/>
    <n v="161.96603117839203"/>
    <n v="189.0561696615965"/>
    <n v="170.60488237548003"/>
    <n v="165.073618582992"/>
    <n v="171.96114369467134"/>
    <n v="165.54832746347935"/>
    <n v="159.37654749909456"/>
    <n v="158.05004570757637"/>
    <n v="123.12845739742062"/>
    <n v="123.51295437301179"/>
  </r>
  <r>
    <s v="Aluminium"/>
    <s v="Coal "/>
    <x v="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4"/>
    <x v="0"/>
    <x v="2"/>
    <s v="6_crude_oil_and_ngl"/>
    <n v="0.33494400000000002"/>
    <n v="0.32238360000000005"/>
    <n v="0.42186145896656535"/>
    <n v="0.41867883211626011"/>
    <n v="0.18278304128566517"/>
    <n v="0.13029321599999999"/>
    <n v="0.13029321599999999"/>
    <n v="0.13072529376000003"/>
    <n v="0.1594848583872"/>
    <n v="0.25517577341952002"/>
    <n v="0.29726279999999999"/>
    <n v="0.25958160000000002"/>
    <n v="9.6296400000000018E-2"/>
    <n v="0.10048320000000001"/>
    <n v="2.5120800000000002E-2"/>
    <n v="4.1868000000000001E-3"/>
    <n v="4.1868000000000001E-3"/>
    <n v="0"/>
    <n v="0.15072479999999999"/>
    <n v="0.12560399999999999"/>
  </r>
  <r>
    <s v="Aluminium"/>
    <s v="Oil"/>
    <x v="4"/>
    <x v="0"/>
    <x v="2"/>
    <s v="7_petroleum_products"/>
    <n v="50.161260453889511"/>
    <n v="52.941604584792465"/>
    <n v="56.772194363982123"/>
    <n v="63.221640454317139"/>
    <n v="72.948156398070026"/>
    <n v="71.534858254766561"/>
    <n v="80.709677835559432"/>
    <n v="85.282878202690497"/>
    <n v="89.676897560264479"/>
    <n v="79.78712497738448"/>
    <n v="118.5997306402645"/>
    <n v="84.786345028079992"/>
    <n v="67.224904537680004"/>
    <n v="56.812285208160006"/>
    <n v="57.042870832356257"/>
    <n v="52.682741894595061"/>
    <n v="47.403548730475656"/>
    <n v="40.454268964988096"/>
    <n v="35.559566044333422"/>
    <n v="30.864117572079852"/>
  </r>
  <r>
    <s v="Aluminium"/>
    <s v="Gas "/>
    <x v="4"/>
    <x v="0"/>
    <x v="2"/>
    <s v="8_gas"/>
    <n v="7.6542627017850222"/>
    <n v="8.8766632925959108"/>
    <n v="10.861791161554015"/>
    <n v="4.9053302115668327"/>
    <n v="12.176559221978222"/>
    <n v="17.358971573199188"/>
    <n v="25.464338021498797"/>
    <n v="32.019524410893439"/>
    <n v="46.458324959254639"/>
    <n v="45.058497478747633"/>
    <n v="44.968383103500578"/>
    <n v="62.0130538818009"/>
    <n v="104.28061340511165"/>
    <n v="145.0368342405103"/>
    <n v="215.92980636944617"/>
    <n v="245.2012410103859"/>
    <n v="261.16982124732317"/>
    <n v="281.78587227428437"/>
    <n v="340.87605710400356"/>
    <n v="351.78270232938041"/>
  </r>
  <r>
    <s v="Non-metallic minerals"/>
    <s v="Coal "/>
    <x v="4"/>
    <x v="0"/>
    <x v="3"/>
    <s v="1_coal"/>
    <n v="2063.8111912514855"/>
    <n v="2371.9316440996622"/>
    <n v="2397.5815091571453"/>
    <n v="3117.76638272537"/>
    <n v="4469.1693531387509"/>
    <n v="5033.7995727873458"/>
    <n v="5049.0647070395244"/>
    <n v="5597.7803172584145"/>
    <n v="5814.4221568012526"/>
    <n v="6199.6511335063933"/>
    <n v="6116.2472444545347"/>
    <n v="7280.5496265887623"/>
    <n v="7148.9676016096055"/>
    <n v="6470.5963561815888"/>
    <n v="6908.6002302877405"/>
    <n v="6621.7280570183748"/>
    <n v="6419.0971945109022"/>
    <n v="5650.4110075326143"/>
    <n v="5128.9349005754502"/>
    <n v="2935.7156793510503"/>
  </r>
  <r>
    <s v="Non-metallic minerals"/>
    <s v="Biomass"/>
    <x v="4"/>
    <x v="0"/>
    <x v="3"/>
    <s v="15_solid_biomass"/>
    <n v="2.2361704590704585"/>
    <n v="3.2822427057446237"/>
    <n v="3.7163209104000008"/>
    <n v="28.066797559961746"/>
    <n v="31.885055578881172"/>
    <n v="38.867270198400014"/>
    <n v="43.059686415044041"/>
    <n v="32.448855316352073"/>
    <n v="27.815282845726703"/>
    <n v="32.129911623512307"/>
    <n v="35.586047330618158"/>
    <n v="27.154580570589381"/>
    <n v="26.159963760000004"/>
    <n v="31.294655280000004"/>
    <n v="32.121129600000003"/>
    <n v="19.759183920000002"/>
    <n v="12.725359920000002"/>
    <n v="11.075342040000002"/>
    <n v="15.20185212"/>
    <n v="26.388563040000005"/>
  </r>
  <r>
    <s v="Non-metallic minerals"/>
    <s v="Others "/>
    <x v="4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4"/>
    <x v="0"/>
    <x v="3"/>
    <s v="17_electricity"/>
    <n v="274.94744575326092"/>
    <n v="297.81794944465469"/>
    <n v="330.65175805023011"/>
    <n v="379.06314959685727"/>
    <n v="440.31891138745254"/>
    <n v="511.02241603892912"/>
    <n v="603.17147678354127"/>
    <n v="668.13189215748559"/>
    <n v="705.48482171569958"/>
    <n v="765.41760012552857"/>
    <n v="881.45280014455841"/>
    <n v="1050.4548001722746"/>
    <n v="1062.4536001742424"/>
    <n v="1133.4564001858871"/>
    <n v="1196.7912001962738"/>
    <n v="1117.9512001833441"/>
    <n v="1147.6764001882191"/>
    <n v="1189.8288001951321"/>
    <n v="1262.3040002070179"/>
    <n v="1353.8304002220282"/>
  </r>
  <r>
    <s v="Non-metallic minerals"/>
    <s v="Heat "/>
    <x v="4"/>
    <x v="0"/>
    <x v="3"/>
    <s v="18_heat"/>
    <n v="11.666322265485832"/>
    <n v="14.348175719904559"/>
    <n v="15.872468993984672"/>
    <n v="13.48285172280668"/>
    <n v="6.3499103722200356"/>
    <n v="6.2545253456270222"/>
    <n v="7.0317072229760793"/>
    <n v="9.6016317005759362"/>
    <n v="10.613243249280002"/>
    <n v="10.7299184796"/>
    <n v="13.346705742119999"/>
    <n v="12.243994731719999"/>
    <n v="10.745928802800002"/>
    <n v="10.325457689760002"/>
    <n v="10.453699999999998"/>
    <n v="10.678900000000002"/>
    <n v="13.0084"/>
    <n v="13.978699999999998"/>
    <n v="17.820700000000002"/>
    <n v="25.186210900587355"/>
  </r>
  <r>
    <s v="Non-metallic minerals"/>
    <s v="Coal "/>
    <x v="4"/>
    <x v="0"/>
    <x v="3"/>
    <s v="2_coal_products"/>
    <n v="95.182877343415214"/>
    <n v="105.51551429230108"/>
    <n v="121.76100685617571"/>
    <n v="101.74462563710024"/>
    <n v="68.385480017204884"/>
    <n v="64.876805046642176"/>
    <n v="110.9639976454548"/>
    <n v="121.99214041069574"/>
    <n v="137.22617045926191"/>
    <n v="135.55635567269258"/>
    <n v="139.93560327363122"/>
    <n v="280.10144629297497"/>
    <n v="301.03332171595201"/>
    <n v="315.07117971285606"/>
    <n v="339.05385011732568"/>
    <n v="298.15657086290628"/>
    <n v="286.94303379296753"/>
    <n v="258.73216669556371"/>
    <n v="302.3545229527378"/>
    <n v="399.6049567039102"/>
  </r>
  <r>
    <s v="Non-metallic minerals"/>
    <s v="Coal "/>
    <x v="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4"/>
    <x v="0"/>
    <x v="3"/>
    <s v="6_crude_oil_and_ngl"/>
    <n v="3.8727900000000002"/>
    <n v="3.6090215999999997"/>
    <n v="4.0540886206686926"/>
    <n v="4.1558106952250116"/>
    <n v="4.86599212120717"/>
    <n v="5.9326955999999997"/>
    <n v="6.0989115600000012"/>
    <n v="6.1386819732000006"/>
    <n v="5.3517569531184002"/>
    <n v="3.7225784765592"/>
    <n v="1.025766"/>
    <n v="0.84992039999999991"/>
    <n v="3.2573304000000003"/>
    <n v="0.45217440000000003"/>
    <n v="7.1175600000000006E-2"/>
    <n v="8.7922800000000009E-2"/>
    <n v="8.7922800000000009E-2"/>
    <n v="0.17584560000000002"/>
    <n v="0.19259280000000004"/>
    <n v="4.1868000000000002E-2"/>
  </r>
  <r>
    <s v="Non-metallic minerals"/>
    <s v="Oil"/>
    <x v="4"/>
    <x v="0"/>
    <x v="3"/>
    <s v="7_petroleum_products"/>
    <n v="320.85388891938584"/>
    <n v="335.08359461770345"/>
    <n v="339.44062189387625"/>
    <n v="356.52493613257258"/>
    <n v="363.63607825639832"/>
    <n v="377.61873438439926"/>
    <n v="396.2980386218162"/>
    <n v="397.46079048766239"/>
    <n v="412.1411749523345"/>
    <n v="353.86634757366863"/>
    <n v="389.54757487464002"/>
    <n v="330.56435515464005"/>
    <n v="291.95298552167998"/>
    <n v="285.33094837416002"/>
    <n v="311.06685526271923"/>
    <n v="319.48005734284652"/>
    <n v="301.94538360192149"/>
    <n v="286.75951805497243"/>
    <n v="277.32834713754352"/>
    <n v="274.06169277149166"/>
  </r>
  <r>
    <s v="Non-metallic minerals"/>
    <s v="Gas "/>
    <x v="4"/>
    <x v="0"/>
    <x v="3"/>
    <s v="8_gas"/>
    <n v="11.810067620925109"/>
    <n v="15.317328685320817"/>
    <n v="18.950493322060019"/>
    <n v="20.147268594984592"/>
    <n v="75.910522333016374"/>
    <n v="98.16744124381033"/>
    <n v="98.735484846438155"/>
    <n v="122.83124061434631"/>
    <n v="217.95564403814748"/>
    <n v="181.21254352706262"/>
    <n v="177.38543292030286"/>
    <n v="245.76907377114406"/>
    <n v="260.21558422229475"/>
    <n v="303.33657589021317"/>
    <n v="351.7175922687868"/>
    <n v="318.05842288611018"/>
    <n v="326.16284182462726"/>
    <n v="407.10806760645136"/>
    <n v="519.37838344800866"/>
    <n v="721.20645388912442"/>
  </r>
  <r>
    <s v="Other"/>
    <s v="Coal "/>
    <x v="4"/>
    <x v="0"/>
    <x v="4"/>
    <s v="1_coal"/>
    <n v="114.92663621946676"/>
    <n v="115.04366266834991"/>
    <n v="132.76051261380996"/>
    <n v="102.58303320718609"/>
    <n v="98.686324972530926"/>
    <n v="111.16712100409332"/>
    <n v="135.42947169491475"/>
    <n v="130.92849584877979"/>
    <n v="119.75065715289053"/>
    <n v="118.90610996263001"/>
    <n v="123.85599647979467"/>
    <n v="111.32358620616132"/>
    <n v="114.27387874127508"/>
    <n v="101.85750709015784"/>
    <n v="84.160035980647208"/>
    <n v="73.803917801829598"/>
    <n v="55.042276194108013"/>
    <n v="55.56842346217681"/>
    <n v="24.123638359951201"/>
    <n v="8.8161749552016015"/>
  </r>
  <r>
    <s v="Other"/>
    <s v="Biomass"/>
    <x v="4"/>
    <x v="0"/>
    <x v="4"/>
    <s v="15_solid_biomass"/>
    <n v="0"/>
    <n v="0"/>
    <n v="0"/>
    <n v="3.1909171995029895"/>
    <n v="3.6250153597466332"/>
    <n v="4.4188240824000005"/>
    <n v="0.51985578799224008"/>
    <n v="0.59954609487528021"/>
    <n v="0.83037768875434825"/>
    <n v="0.88025837447356214"/>
    <n v="0.94302082715400015"/>
    <n v="1.3973545546002002"/>
    <n v="1.6382948400000001"/>
    <n v="2.1160087200000004"/>
    <n v="2.1658316400000004"/>
    <n v="1.74966372"/>
    <n v="1.9958475600000005"/>
    <n v="1.4096955600000001"/>
    <n v="1.3247035200000001"/>
    <n v="0.97008156000000001"/>
  </r>
  <r>
    <s v="Other"/>
    <s v="Others "/>
    <x v="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4"/>
    <s v="17_electricity"/>
    <n v="73.232685468209667"/>
    <n v="85.704574014575513"/>
    <n v="97.179981593294983"/>
    <n v="103.87501951416135"/>
    <n v="130.23681210332865"/>
    <n v="108.2575221283913"/>
    <n v="124.34972354230246"/>
    <n v="150.36850057001698"/>
    <n v="169.89528185186285"/>
    <n v="203.54338540394116"/>
    <n v="284.50357029691463"/>
    <n v="310.10889162363696"/>
    <n v="294.7608000483408"/>
    <n v="318.53880005224039"/>
    <n v="328.26960005383626"/>
    <n v="342.65160005619492"/>
    <n v="363.3768000595939"/>
    <n v="381.57480006257828"/>
    <n v="422.28720006925511"/>
    <n v="431.13240007070584"/>
  </r>
  <r>
    <s v="Other"/>
    <s v="Heat "/>
    <x v="4"/>
    <x v="0"/>
    <x v="4"/>
    <s v="18_heat"/>
    <n v="23.332544449283152"/>
    <n v="25.693829086023307"/>
    <n v="28.038479588795195"/>
    <n v="27.864685090098778"/>
    <n v="19.033010845864904"/>
    <n v="26.182701273957949"/>
    <n v="29.717897641721052"/>
    <n v="27.24242667981347"/>
    <n v="24.998118386400002"/>
    <n v="24.658799599079998"/>
    <n v="30.823499498850005"/>
    <n v="35.447024423677505"/>
    <n v="48.642664010760001"/>
    <n v="51.598770060600003"/>
    <n v="48.727300000000007"/>
    <n v="46.078400000000009"/>
    <n v="42.2607"/>
    <n v="44.218500000000006"/>
    <n v="50.859199999999994"/>
    <n v="36.492215793824158"/>
  </r>
  <r>
    <s v="Other"/>
    <s v="Coal "/>
    <x v="4"/>
    <x v="0"/>
    <x v="4"/>
    <s v="2_coal_products"/>
    <n v="9.1915752578053915"/>
    <n v="12.134201097201712"/>
    <n v="12.440093036352069"/>
    <n v="15.872818196771172"/>
    <n v="17.636415025374031"/>
    <n v="27.146108010077359"/>
    <n v="29.207691939041286"/>
    <n v="40.448757367045445"/>
    <n v="54.181464414617167"/>
    <n v="56.404459640815567"/>
    <n v="48.910892692536002"/>
    <n v="50.677286223650292"/>
    <n v="56.589037830864008"/>
    <n v="59.305017084264009"/>
    <n v="48.66952017544407"/>
    <n v="37.966916721976091"/>
    <n v="35.834562551933956"/>
    <n v="20.307333695099842"/>
    <n v="9.2667130516659864"/>
    <n v="4.3770636144239647"/>
  </r>
  <r>
    <s v="Other"/>
    <s v="Coal "/>
    <x v="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4"/>
    <s v="6_crude_oil_and_ngl"/>
    <n v="2.5120800000000002E-2"/>
    <n v="2.9307600000000003E-2"/>
    <n v="2.1093072948328268E-2"/>
    <n v="0.11289375651706297"/>
    <n v="4.3573263063708075E-2"/>
    <n v="6.2801999999999997E-2"/>
    <n v="6.2801999999999997E-2"/>
    <n v="4.6054800000000007E-2"/>
    <n v="1.6644623399999999E-2"/>
    <n v="4.1868000000000002E-2"/>
    <n v="7.1175600000000006E-2"/>
    <n v="6.6988800000000001E-2"/>
    <n v="3.3494400000000001E-2"/>
    <n v="9.2109600000000014E-2"/>
    <n v="1.2560400000000001E-2"/>
    <n v="1.2560400000000001E-2"/>
    <n v="1.2560400000000001E-2"/>
    <n v="2.93076E-2"/>
    <n v="1.2560400000000001E-2"/>
    <n v="8.3736000000000001E-3"/>
  </r>
  <r>
    <s v="Other"/>
    <s v="Oil"/>
    <x v="4"/>
    <x v="0"/>
    <x v="4"/>
    <s v="7_petroleum_products"/>
    <n v="41.736589468537041"/>
    <n v="43.279964878033574"/>
    <n v="40.008708284331277"/>
    <n v="41.660371724358306"/>
    <n v="57.838476179975444"/>
    <n v="58.909807556415771"/>
    <n v="64.621816967319049"/>
    <n v="65.595149619373601"/>
    <n v="86.822081974926874"/>
    <n v="76.190974243034404"/>
    <n v="88.979021112784906"/>
    <n v="86.083628462774485"/>
    <n v="72.061330937760005"/>
    <n v="62.88699204000001"/>
    <n v="60.321849332661877"/>
    <n v="57.920385764656729"/>
    <n v="55.295412375080986"/>
    <n v="54.724320193105903"/>
    <n v="54.064940893468588"/>
    <n v="38.512792530180484"/>
  </r>
  <r>
    <s v="Other"/>
    <s v="Gas "/>
    <x v="4"/>
    <x v="0"/>
    <x v="4"/>
    <s v="8_gas"/>
    <n v="5.9348965959507654"/>
    <n v="7.4476951524532691"/>
    <n v="6.9947615343467993"/>
    <n v="7.000454975464006"/>
    <n v="12.517852384944428"/>
    <n v="18.221266216397371"/>
    <n v="21.102634501835585"/>
    <n v="24.619711348342857"/>
    <n v="40.829722789790495"/>
    <n v="45.483996680302369"/>
    <n v="47.941026120000828"/>
    <n v="68.76795024000117"/>
    <n v="91.719737640001554"/>
    <n v="109.32173424000186"/>
    <n v="129.5485040880022"/>
    <n v="118.49388588000204"/>
    <n v="124.70294298600213"/>
    <n v="167.61547663728064"/>
    <n v="427.24242309600726"/>
    <n v="192.97855784959316"/>
  </r>
  <r>
    <s v="Other"/>
    <s v="Coal "/>
    <x v="4"/>
    <x v="0"/>
    <x v="5"/>
    <s v="1_coal"/>
    <n v="225.76809998713662"/>
    <n v="215.76708669443724"/>
    <n v="215.4260590859104"/>
    <n v="230.29611861815465"/>
    <n v="291.84653092542811"/>
    <n v="331.38469025688204"/>
    <n v="414.33462827348188"/>
    <n v="444.12031498623401"/>
    <n v="461.33051889503838"/>
    <n v="449.77830622282187"/>
    <n v="443.43785561092221"/>
    <n v="457.12512662136209"/>
    <n v="308.1167598728955"/>
    <n v="263.27344361377698"/>
    <n v="330.87818969422563"/>
    <n v="289.95205971659772"/>
    <n v="227.04324022185122"/>
    <n v="150.09313286177283"/>
    <n v="100.69303753419121"/>
    <n v="58.120023831307215"/>
  </r>
  <r>
    <s v="Other"/>
    <s v="Biomass"/>
    <x v="4"/>
    <x v="0"/>
    <x v="5"/>
    <s v="15_solid_biomass"/>
    <n v="0.19552295456651125"/>
    <n v="0.28698786750735278"/>
    <n v="0.32494215348000005"/>
    <n v="6.9282568005736742"/>
    <n v="7.8707894151125259"/>
    <n v="9.5943410892000003"/>
    <n v="10.096361461720802"/>
    <n v="3.2344719442128582"/>
    <n v="2.3357776034146687"/>
    <n v="4.5942413890466529"/>
    <n v="6.1452444664566652"/>
    <n v="6.3283914410610622"/>
    <n v="7.030893240000001"/>
    <n v="9.507385440000002"/>
    <n v="11.602878840000002"/>
    <n v="7.3679306400000009"/>
    <n v="6.7964324400000011"/>
    <n v="8.8860643200000009"/>
    <n v="8.6340189600000024"/>
    <n v="7.4236150800000003"/>
  </r>
  <r>
    <s v="Other"/>
    <s v="Others "/>
    <x v="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5"/>
    <s v="17_electricity"/>
    <n v="178.99034528013709"/>
    <n v="193.98255064073692"/>
    <n v="231.75769795128625"/>
    <n v="290.41892865089011"/>
    <n v="352.31703046612142"/>
    <n v="411.79503056744397"/>
    <n v="479.75251221208219"/>
    <n v="561.38540264442861"/>
    <n v="627.05134882283653"/>
    <n v="651.59011487305293"/>
    <n v="793.30725645960445"/>
    <n v="893.50819967657583"/>
    <n v="917.62634452993268"/>
    <n v="971.26275086365126"/>
    <n v="1503.8460002466306"/>
    <n v="1512.6372002480725"/>
    <n v="1600.0596002624102"/>
    <n v="1845.8064003027118"/>
    <n v="1923.9048003155203"/>
    <n v="2021.0328003314496"/>
  </r>
  <r>
    <s v="Other"/>
    <s v="Heat "/>
    <x v="4"/>
    <x v="0"/>
    <x v="5"/>
    <s v="18_heat"/>
    <n v="31.192960264354671"/>
    <n v="32.826283357122719"/>
    <n v="34.020354166276988"/>
    <n v="34.921700507657974"/>
    <n v="36.209069087539895"/>
    <n v="40.085129061125294"/>
    <n v="44.274945720935001"/>
    <n v="44.388478807493627"/>
    <n v="47.607745912143834"/>
    <n v="50.216621843564234"/>
    <n v="61.347387376925099"/>
    <n v="50.317210570999997"/>
    <n v="45.085566218005376"/>
    <n v="45.510385953979224"/>
    <n v="47.870699999999999"/>
    <n v="45.245800000000003"/>
    <n v="46.547999999999995"/>
    <n v="38.050900000000006"/>
    <n v="53.1785"/>
    <n v="49.670521497392386"/>
  </r>
  <r>
    <s v="Other"/>
    <s v="Coal "/>
    <x v="4"/>
    <x v="0"/>
    <x v="5"/>
    <s v="2_coal_products"/>
    <n v="84.729199667639307"/>
    <n v="91.592063642282525"/>
    <n v="94.179446029799408"/>
    <n v="100.44740810132427"/>
    <n v="99.475100582969603"/>
    <n v="156.68284145506439"/>
    <n v="171.64794325916159"/>
    <n v="189.09589769900461"/>
    <n v="209.23518279253071"/>
    <n v="225.37511514821273"/>
    <n v="238.541609567016"/>
    <n v="371.02057052633688"/>
    <n v="261.64533869913595"/>
    <n v="223.55966995437603"/>
    <n v="258.98589793527225"/>
    <n v="252.14945695133875"/>
    <n v="241.86491378396022"/>
    <n v="168.04434923913743"/>
    <n v="229.25700231826926"/>
    <n v="206.90212697904909"/>
  </r>
  <r>
    <s v="Other"/>
    <s v="Coal "/>
    <x v="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5"/>
    <s v="6_crude_oil_and_ngl"/>
    <n v="0.36843840000000005"/>
    <n v="0.34750440000000005"/>
    <n v="0.35436362553191497"/>
    <n v="0.33740242358238809"/>
    <n v="0.41742794968097002"/>
    <n v="0.40706975239200005"/>
    <n v="0.40706975239200005"/>
    <n v="0.41857233639825664"/>
    <n v="0.22716530100000004"/>
    <n v="0.20515320000000004"/>
    <n v="0.23864760000000007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  <n v="0"/>
  </r>
  <r>
    <s v="Other"/>
    <s v="Oil"/>
    <x v="4"/>
    <x v="0"/>
    <x v="5"/>
    <s v="7_petroleum_products"/>
    <n v="119.26254776163907"/>
    <n v="124.46958003812151"/>
    <n v="141.1594441710119"/>
    <n v="148.75123505349606"/>
    <n v="172.5520584989936"/>
    <n v="160.38743841276928"/>
    <n v="218.26534210616029"/>
    <n v="210.13019282563437"/>
    <n v="214.86877931300879"/>
    <n v="217.29963387822457"/>
    <n v="225.97870509221735"/>
    <n v="159.30773992096982"/>
    <n v="129.63050577088987"/>
    <n v="132.72426291904981"/>
    <n v="171.79875706348164"/>
    <n v="165.67575942106896"/>
    <n v="145.92913943623918"/>
    <n v="125.69673755923357"/>
    <n v="102.28460701673778"/>
    <n v="90.321058009040996"/>
  </r>
  <r>
    <s v="Other"/>
    <s v="Gas "/>
    <x v="4"/>
    <x v="0"/>
    <x v="5"/>
    <s v="8_gas"/>
    <n v="23.531650875932055"/>
    <n v="28.127299490298356"/>
    <n v="35.548733178563275"/>
    <n v="37.602256983603375"/>
    <n v="35.897707504293493"/>
    <n v="45.43032867136418"/>
    <n v="53.569471836201451"/>
    <n v="63.745406195421339"/>
    <n v="92.614814434347807"/>
    <n v="83.645245181683222"/>
    <n v="101.49772980384175"/>
    <n v="113.95190737946731"/>
    <n v="101.31957661084927"/>
    <n v="122.5069912897615"/>
    <n v="131.41401637632714"/>
    <n v="127.11678162407749"/>
    <n v="173.48434716450481"/>
    <n v="203.94648743322574"/>
    <n v="466.23474450000788"/>
    <n v="609.17944653481459"/>
  </r>
  <r>
    <s v="Mining"/>
    <s v="Coal "/>
    <x v="4"/>
    <x v="0"/>
    <x v="6"/>
    <s v="1_coal"/>
    <n v="115.02559430222257"/>
    <n v="113.9654381143509"/>
    <n v="117.51577841533741"/>
    <n v="138.19963502557241"/>
    <n v="171.4822054981482"/>
    <n v="194.70490439125419"/>
    <n v="246.3417728886642"/>
    <n v="267.52050334737174"/>
    <n v="276.88334410944969"/>
    <n v="275.64076738717114"/>
    <n v="270.98032149601494"/>
    <n v="274.65050238684847"/>
    <n v="293.92135941525896"/>
    <n v="257.17821829079327"/>
    <n v="279.82693302132242"/>
    <n v="237.55976915312883"/>
    <n v="195.25624551437758"/>
    <n v="147.45170247126481"/>
    <n v="180.45781889743441"/>
    <n v="106.9233911597376"/>
  </r>
  <r>
    <s v="Mining"/>
    <s v="Biomass"/>
    <x v="4"/>
    <x v="0"/>
    <x v="6"/>
    <s v="15_solid_biomass"/>
    <n v="0.1831995398595383"/>
    <n v="0.268899605108679"/>
    <n v="0.30446170952400031"/>
    <n v="1.1905993665515258"/>
    <n v="1.3525706626690706"/>
    <n v="1.6487576531999997"/>
    <n v="2.0481199652466007"/>
    <n v="2.0109256534521003"/>
    <n v="1.3477967071884003"/>
    <n v="2.0028166581654001"/>
    <n v="2.41395105794598"/>
    <n v="3.3056261114310002"/>
    <n v="3.0567826800000004"/>
    <n v="3.4289892000000011"/>
    <n v="2.0310166800000005"/>
    <n v="1.1605809600000001"/>
    <n v="0.9378432000000001"/>
    <n v="1.1078272800000002"/>
    <n v="0.92025864000000024"/>
    <n v="1.0667966400000002"/>
  </r>
  <r>
    <s v="Mining"/>
    <s v="Others "/>
    <x v="4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4"/>
    <x v="0"/>
    <x v="6"/>
    <s v="17_electricity"/>
    <n v="91.770235612297483"/>
    <n v="98.664283283013845"/>
    <n v="105.07376418509935"/>
    <n v="138.88037231842029"/>
    <n v="158.85708618648249"/>
    <n v="181.96646036154198"/>
    <n v="209.70366784472623"/>
    <n v="244.36879400648985"/>
    <n v="267.44760004386126"/>
    <n v="265.42800004353023"/>
    <n v="302.69520004964198"/>
    <n v="378.66600006210138"/>
    <n v="401.74200006588586"/>
    <n v="433.09080007102688"/>
    <n v="440.341200072216"/>
    <n v="372.46320006108391"/>
    <n v="353.03040005789705"/>
    <n v="384.47280006305357"/>
    <n v="451.23840007400315"/>
    <n v="473.66280007768074"/>
  </r>
  <r>
    <s v="Mining"/>
    <s v="Heat "/>
    <x v="4"/>
    <x v="0"/>
    <x v="6"/>
    <s v="18_heat"/>
    <n v="13.568074510430943"/>
    <n v="14.320153112022819"/>
    <n v="14.505177657424198"/>
    <n v="14.082186118258187"/>
    <n v="9.2678708133915606"/>
    <n v="12.702468138732195"/>
    <n v="15.87872561112394"/>
    <n v="16.580982382356574"/>
    <n v="15.837417078201687"/>
    <n v="18.215141878649639"/>
    <n v="22.690822001946479"/>
    <n v="29.857999812741078"/>
    <n v="47.388536504265353"/>
    <n v="44.538438882129782"/>
    <n v="41.705500000000001"/>
    <n v="37.364800000000002"/>
    <n v="36.363500000000002"/>
    <n v="36.865400000000001"/>
    <n v="30.6967"/>
    <n v="26.878811633144636"/>
  </r>
  <r>
    <s v="Mining"/>
    <s v="Coal "/>
    <x v="4"/>
    <x v="0"/>
    <x v="6"/>
    <s v="2_coal_products"/>
    <n v="29.040673639602815"/>
    <n v="30.2975690132984"/>
    <n v="32.553689846415047"/>
    <n v="32.34766465720152"/>
    <n v="24.798945593253855"/>
    <n v="32.272288227331522"/>
    <n v="43.985237822966162"/>
    <n v="41.507969197653374"/>
    <n v="37.898131560188403"/>
    <n v="33.659615857827959"/>
    <n v="111.467803114584"/>
    <n v="61.86898123419909"/>
    <n v="56.090468076552007"/>
    <n v="60.219906571944016"/>
    <n v="61.401981250289623"/>
    <n v="52.160179427775361"/>
    <n v="50.128945118147115"/>
    <n v="38.410948011645146"/>
    <n v="41.71475481118879"/>
    <n v="47.157005885736496"/>
  </r>
  <r>
    <s v="Mining"/>
    <s v="Coal "/>
    <x v="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4"/>
    <x v="0"/>
    <x v="6"/>
    <s v="6_crude_oil_and_ngl"/>
    <n v="0"/>
    <n v="0"/>
    <n v="0"/>
    <n v="0"/>
    <n v="1.8840591103888528E-4"/>
    <n v="1.8840600000030465E-4"/>
    <n v="0"/>
    <n v="0"/>
    <n v="0"/>
    <n v="0"/>
    <n v="0"/>
    <n v="2.5120800000000953E-2"/>
    <n v="0.3809987999999867"/>
    <n v="0.33494400000000479"/>
    <n v="0.53591040000000001"/>
    <n v="0.20096640000000002"/>
    <n v="0.58196519999999996"/>
    <n v="6.6988800000000001E-2"/>
    <n v="5.0241600000000004E-2"/>
    <n v="4.1868000000000002E-2"/>
  </r>
  <r>
    <s v="Mining"/>
    <s v="Oil"/>
    <x v="4"/>
    <x v="0"/>
    <x v="6"/>
    <s v="7_petroleum_products"/>
    <n v="47.355799882554635"/>
    <n v="49.224835221290519"/>
    <n v="53.441872913904142"/>
    <n v="56.397125755966357"/>
    <n v="56.578527765711236"/>
    <n v="53.294733015026623"/>
    <n v="54.409241161140706"/>
    <n v="58.122306542068436"/>
    <n v="76.068010958277625"/>
    <n v="77.228185769286284"/>
    <n v="84.699304891466682"/>
    <n v="100.50879055896"/>
    <n v="166.15698640991997"/>
    <n v="152.97412648031994"/>
    <n v="177.0749916047514"/>
    <n v="152.02735371469922"/>
    <n v="128.39481945801444"/>
    <n v="131.36393080926649"/>
    <n v="140.10123265832135"/>
    <n v="144.51278026233624"/>
  </r>
  <r>
    <s v="Mining"/>
    <s v="Gas "/>
    <x v="4"/>
    <x v="0"/>
    <x v="6"/>
    <s v="8_gas"/>
    <n v="0.14642051438280632"/>
    <n v="1.5111107147850464"/>
    <n v="1.492834722078701"/>
    <n v="3.113035306678551"/>
    <n v="4.0245162237141576"/>
    <n v="4.9818053472809254"/>
    <n v="4.0765241965243391"/>
    <n v="2.5360736524109355"/>
    <n v="5.4283910212782285"/>
    <n v="7.8260791809168984"/>
    <n v="1.4985702675000305"/>
    <n v="0.88361146350000941"/>
    <n v="8.6636392607521717"/>
    <n v="10.102578558026586"/>
    <n v="11.401048369526498"/>
    <n v="12.239281507657582"/>
    <n v="8.7989877097687614"/>
    <n v="9.1612597368835189"/>
    <n v="12.834132480000218"/>
    <n v="17.956668097335186"/>
  </r>
  <r>
    <s v="Other"/>
    <s v="Coal "/>
    <x v="4"/>
    <x v="0"/>
    <x v="7"/>
    <s v="1_coal"/>
    <n v="447.97846413670828"/>
    <n v="463.37499672598477"/>
    <n v="468.82247926517522"/>
    <n v="453.41440636120535"/>
    <n v="696.3965855300637"/>
    <n v="791.82506227992394"/>
    <n v="840.4238578630526"/>
    <n v="934.80529891738638"/>
    <n v="1001.2443884386728"/>
    <n v="1018.1370755298785"/>
    <n v="943.54141018390749"/>
    <n v="944.74624354139917"/>
    <n v="886.66209218230381"/>
    <n v="862.33397249791994"/>
    <n v="1037.6287157426905"/>
    <n v="949.84553556648018"/>
    <n v="902.00677156284257"/>
    <n v="755.4897290759111"/>
    <n v="579.64960103929207"/>
    <n v="504.52175982715926"/>
  </r>
  <r>
    <s v="Other"/>
    <s v="Biomass"/>
    <x v="4"/>
    <x v="0"/>
    <x v="7"/>
    <s v="15_solid_biomass"/>
    <n v="14.805795285870616"/>
    <n v="21.731891405093357"/>
    <n v="24.605944682256006"/>
    <n v="21.690211728119049"/>
    <n v="24.640987451142561"/>
    <n v="30.036890318400005"/>
    <n v="35.491515396309012"/>
    <n v="80.11985722484475"/>
    <n v="92.849362030203793"/>
    <n v="95.64888006417209"/>
    <n v="110.14912743155058"/>
    <n v="111.71529914305545"/>
    <n v="129.90593700000002"/>
    <n v="143.24382576000002"/>
    <n v="144.68575967999999"/>
    <n v="115.4865978"/>
    <n v="82.881892800000017"/>
    <n v="67.035273480000001"/>
    <n v="84.101088960000027"/>
    <n v="80.997414120000016"/>
  </r>
  <r>
    <s v="Other"/>
    <s v="Others "/>
    <x v="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7"/>
    <s v="17_electricity"/>
    <n v="126.68449419680886"/>
    <n v="133.96456352738375"/>
    <n v="153.34988315012035"/>
    <n v="132.35627014867748"/>
    <n v="145.66540079368372"/>
    <n v="173.00767779230276"/>
    <n v="199.45009509214867"/>
    <n v="224.8273894627022"/>
    <n v="244.19267140004769"/>
    <n v="257.25537124890991"/>
    <n v="283.41659093785785"/>
    <n v="311.98618292714423"/>
    <n v="343.47536567888449"/>
    <n v="369.29780556811232"/>
    <n v="379.69920006227068"/>
    <n v="394.42680006468612"/>
    <n v="411.23160006744212"/>
    <n v="427.6656000701372"/>
    <n v="454.78080007458408"/>
    <n v="477.30240007827763"/>
  </r>
  <r>
    <s v="Other"/>
    <s v="Heat "/>
    <x v="4"/>
    <x v="0"/>
    <x v="7"/>
    <s v="18_heat"/>
    <n v="49.530027313669912"/>
    <n v="53.131665189715079"/>
    <n v="54.916633035291888"/>
    <n v="51.679855076337311"/>
    <n v="63.512413401570008"/>
    <n v="82.853274806741794"/>
    <n v="103.72363128334152"/>
    <n v="108.92572232250842"/>
    <n v="112.68348354560619"/>
    <n v="118.71325328456936"/>
    <n v="130.26666106440229"/>
    <n v="140.49589348931829"/>
    <n v="144.40961761756938"/>
    <n v="160.13129118452372"/>
    <n v="141.99699999999999"/>
    <n v="151.6294"/>
    <n v="151.39849999999998"/>
    <n v="163.523"/>
    <n v="193.68300000000005"/>
    <n v="206.32208929616164"/>
  </r>
  <r>
    <s v="Other"/>
    <s v="Coal "/>
    <x v="4"/>
    <x v="0"/>
    <x v="7"/>
    <s v="2_coal_products"/>
    <n v="10.03207874557139"/>
    <n v="11.115466748550586"/>
    <n v="9.4146659118255336"/>
    <n v="9.3842251222125714"/>
    <n v="3.3038631188619543"/>
    <n v="5.5216182418439157"/>
    <n v="13.068434146340163"/>
    <n v="12.928549287224881"/>
    <n v="18.075694926144248"/>
    <n v="15.528859982403482"/>
    <n v="10.283770726992001"/>
    <n v="8.5606665899598156"/>
    <n v="8.2787070990959997"/>
    <n v="7.1740028369520008"/>
    <n v="7.2376724888372248"/>
    <n v="44.731775643792517"/>
    <n v="43.7622929939781"/>
    <n v="42.458763967483577"/>
    <n v="41.551780866753866"/>
    <n v="38.057888422125188"/>
  </r>
  <r>
    <s v="Other"/>
    <s v="Coal "/>
    <x v="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7"/>
    <s v="6_crude_oil_and_ngl"/>
    <n v="0.59452559999999999"/>
    <n v="0.565218"/>
    <n v="0.55685712583586633"/>
    <n v="0.56339625232650448"/>
    <n v="0.32400750671624096"/>
    <n v="0.28146725964000002"/>
    <n v="0.2679552"/>
    <n v="0.26970360768000001"/>
    <n v="8.6106566160000009E-2"/>
    <n v="0.12560400000000002"/>
    <n v="5.0241600000000004E-2"/>
    <n v="5.8615200000000006E-2"/>
    <n v="3.3494400000000001E-2"/>
    <n v="0.10048320000000001"/>
    <n v="8.3736000000000001E-3"/>
    <n v="1.2560400000000001E-2"/>
    <n v="8.3736000000000001E-3"/>
    <n v="8.3736000000000001E-3"/>
    <n v="2.5120800000000002E-2"/>
    <n v="0"/>
  </r>
  <r>
    <s v="Other"/>
    <s v="Oil"/>
    <x v="4"/>
    <x v="0"/>
    <x v="7"/>
    <s v="7_petroleum_products"/>
    <n v="85.05539555559227"/>
    <n v="88.498497452024026"/>
    <n v="91.599584832926894"/>
    <n v="75.738115031061255"/>
    <n v="78.899851873252089"/>
    <n v="86.278663041604545"/>
    <n v="95.860320064224993"/>
    <n v="93.038361796971444"/>
    <n v="80.815688471672985"/>
    <n v="90.726442726462594"/>
    <n v="95.852829728662599"/>
    <n v="76.520101533622608"/>
    <n v="70.640176943520018"/>
    <n v="68.849574693120005"/>
    <n v="71.488262059780496"/>
    <n v="66.863119508831033"/>
    <n v="59.641355195811791"/>
    <n v="50.440613268734218"/>
    <n v="35.081504005562252"/>
    <n v="28.419354700968675"/>
  </r>
  <r>
    <s v="Other"/>
    <s v="Gas "/>
    <x v="4"/>
    <x v="0"/>
    <x v="7"/>
    <s v="8_gas"/>
    <n v="1.2396214516581145"/>
    <n v="1.3432319594056024"/>
    <n v="1.4747130502291907"/>
    <n v="8.0461488945485798E-2"/>
    <n v="8.9725360376102845"/>
    <n v="8.7505652783232915"/>
    <n v="9.0216699828224431"/>
    <n v="10.167329133399079"/>
    <n v="34.756375166154598"/>
    <n v="18.272367208172113"/>
    <n v="22.075740712800378"/>
    <n v="31.672065373690135"/>
    <n v="47.866743080468609"/>
    <n v="57.754455147632996"/>
    <n v="69.205485300215656"/>
    <n v="87.600316668071713"/>
    <n v="124.76444023511891"/>
    <n v="173.26224841738039"/>
    <n v="210.81070497600371"/>
    <n v="287.59544451882766"/>
  </r>
  <r>
    <s v="Pulp &amp; paper"/>
    <s v="Coal "/>
    <x v="4"/>
    <x v="0"/>
    <x v="8"/>
    <s v="1_coal"/>
    <n v="279.09494734718442"/>
    <n v="297.55944410671867"/>
    <n v="319.4273414785352"/>
    <n v="312.14630412294315"/>
    <n v="413.92774742111402"/>
    <n v="463.7727401783136"/>
    <n v="481.00939523352167"/>
    <n v="502.37829314277661"/>
    <n v="545.30668950202971"/>
    <n v="605.36650084265034"/>
    <n v="557.65437464771571"/>
    <n v="573.0344388003092"/>
    <n v="491.3311401621084"/>
    <n v="421.59250895875437"/>
    <n v="449.51156578354329"/>
    <n v="393.19669761991923"/>
    <n v="360.410878627128"/>
    <n v="334.73660299339679"/>
    <n v="235.31615742872162"/>
    <n v="146.14061192115841"/>
  </r>
  <r>
    <s v="Pulp &amp; paper"/>
    <s v="Biomass"/>
    <x v="4"/>
    <x v="0"/>
    <x v="8"/>
    <s v="15_solid_biomass"/>
    <n v="0.74084035981159857"/>
    <n v="1.0874027323138986"/>
    <n v="1.2312122760000002"/>
    <n v="4.7211073269497943"/>
    <n v="5.3633753260257055"/>
    <n v="6.5378514852000009"/>
    <n v="8.6188572036075595"/>
    <n v="27.115405944087037"/>
    <n v="26.143620157346081"/>
    <n v="27.956785757111071"/>
    <n v="31.228280771859616"/>
    <n v="29.528668088883055"/>
    <n v="32.30576748"/>
    <n v="31.848568920000005"/>
    <n v="33.601163400000004"/>
    <n v="39.105130680000009"/>
    <n v="29.676875760000005"/>
    <n v="30.40370424"/>
    <n v="27.713266560000005"/>
    <n v="30.942964080000003"/>
  </r>
  <r>
    <s v="Pulp &amp; paper"/>
    <s v="Others "/>
    <x v="4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4"/>
    <x v="0"/>
    <x v="8"/>
    <s v="17_electricity"/>
    <n v="96.702347438512419"/>
    <n v="107.53441753165235"/>
    <n v="119.82386079949967"/>
    <n v="143.25956597046121"/>
    <n v="159.37778582947109"/>
    <n v="168.639959387537"/>
    <n v="185.1479669168514"/>
    <n v="183.55024825124454"/>
    <n v="197.65800003241597"/>
    <n v="203.66640003340132"/>
    <n v="227.1204000372478"/>
    <n v="245.83680004031726"/>
    <n v="247.00320004050855"/>
    <n v="255.45960004189538"/>
    <n v="293.9364000482056"/>
    <n v="295.20360004841342"/>
    <n v="312.65280005127511"/>
    <n v="329.85720005409667"/>
    <n v="339.4548000556706"/>
    <n v="347.55840005699963"/>
  </r>
  <r>
    <s v="Pulp &amp; paper"/>
    <s v="Heat "/>
    <x v="4"/>
    <x v="0"/>
    <x v="8"/>
    <s v="18_heat"/>
    <n v="48.1111692157546"/>
    <n v="48.913462057574002"/>
    <n v="64.765694301108724"/>
    <n v="66.365695337715096"/>
    <n v="81.439140653630474"/>
    <n v="99.441963888957545"/>
    <n v="114.43531299104909"/>
    <n v="117.92660277988674"/>
    <n v="116.83862336321758"/>
    <n v="129.87532087772908"/>
    <n v="151.33202533923259"/>
    <n v="160.84602848516633"/>
    <n v="162.83883158811199"/>
    <n v="180.83160096656354"/>
    <n v="199.62"/>
    <n v="205.39070000000001"/>
    <n v="206.39580000000001"/>
    <n v="215.85049999999998"/>
    <n v="233.65279999999998"/>
    <n v="219.91709518007761"/>
  </r>
  <r>
    <s v="Pulp &amp; paper"/>
    <s v="Coal "/>
    <x v="4"/>
    <x v="0"/>
    <x v="8"/>
    <s v="2_coal_products"/>
    <n v="0.5344853189879285"/>
    <n v="0.57935854162879574"/>
    <n v="0.57070379521444259"/>
    <n v="0.60492391276764845"/>
    <n v="2.0672671912711214"/>
    <n v="2.0194596579901867"/>
    <n v="4.7550256941247202"/>
    <n v="3.3415196248681207"/>
    <n v="3.816979802344441"/>
    <n v="3.1861676312859606"/>
    <n v="3.1294432542239998"/>
    <n v="3.2016853105274015"/>
    <n v="3.2216813052480004"/>
    <n v="3.3878905663679992"/>
    <n v="4.5947417140383564"/>
    <n v="4.4429075098625157"/>
    <n v="3.4641198483745552"/>
    <n v="3.5692325009515473"/>
    <n v="2.4897720670064367"/>
    <n v="2.1572491898416697"/>
  </r>
  <r>
    <s v="Pulp &amp; paper"/>
    <s v="Coal "/>
    <x v="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4"/>
    <x v="0"/>
    <x v="8"/>
    <s v="6_crude_oil_and_ngl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15154393073703232"/>
    <n v="5.4428400000000002E-2"/>
    <n v="2.9307600000000003E-2"/>
    <n v="4.6054800000000007E-2"/>
    <n v="3.7681199999999998E-2"/>
    <n v="2.5120800000000006E-2"/>
    <n v="1.67472E-2"/>
    <n v="2.0934000000000001E-2"/>
    <n v="1.67472E-2"/>
    <n v="1.2560400000000001E-2"/>
    <n v="1.2560400000000001E-2"/>
  </r>
  <r>
    <s v="Pulp &amp; paper"/>
    <s v="Oil"/>
    <x v="4"/>
    <x v="0"/>
    <x v="8"/>
    <s v="7_petroleum_products"/>
    <n v="37.505423637291898"/>
    <n v="38.194777800186273"/>
    <n v="44.898635228567144"/>
    <n v="45.204758862866484"/>
    <n v="37.919133916838518"/>
    <n v="37.44162106642753"/>
    <n v="40.951157249103034"/>
    <n v="38.723380919370143"/>
    <n v="43.665514997168167"/>
    <n v="38.732363128800003"/>
    <n v="36.922249553040004"/>
    <n v="26.161687884240003"/>
    <n v="22.420360054800003"/>
    <n v="22.104892211039996"/>
    <n v="32.819317646593504"/>
    <n v="31.285977062943676"/>
    <n v="29.632346291937264"/>
    <n v="26.595577276244747"/>
    <n v="20.668659148520753"/>
    <n v="22.227785753656224"/>
  </r>
  <r>
    <s v="Pulp &amp; paper"/>
    <s v="Gas "/>
    <x v="4"/>
    <x v="0"/>
    <x v="8"/>
    <s v="8_gas"/>
    <n v="1.3949514126366167"/>
    <n v="1.284794070385602"/>
    <n v="1.3462092917117967"/>
    <n v="7.7247176887096543E-3"/>
    <n v="2.0172981716038492"/>
    <n v="2.5862521733804442"/>
    <n v="3.0409318073119729"/>
    <n v="3.5554873022226232"/>
    <n v="13.775733563178834"/>
    <n v="5.8770455401314994"/>
    <n v="8.4211975814401452"/>
    <n v="11.585223065088197"/>
    <n v="16.44105176156188"/>
    <n v="23.526872950396246"/>
    <n v="27.745244686172054"/>
    <n v="41.190860863897697"/>
    <n v="48.081170940048963"/>
    <n v="84.125418819631605"/>
    <n v="145.57988736000249"/>
    <n v="162.24990376982433"/>
  </r>
  <r>
    <s v="Other"/>
    <s v="Coal "/>
    <x v="4"/>
    <x v="0"/>
    <x v="9"/>
    <s v="1_coal"/>
    <n v="61.142896876386317"/>
    <n v="64.181849406655971"/>
    <n v="65.820500120922446"/>
    <n v="78.16320265426242"/>
    <n v="106.84483045976083"/>
    <n v="121.63051676348397"/>
    <n v="130.51107459717386"/>
    <n v="135.43730078554773"/>
    <n v="146.23932566042507"/>
    <n v="155.38379323110374"/>
    <n v="142.93758473396846"/>
    <n v="158.67244645766343"/>
    <n v="151.10048658117108"/>
    <n v="130.66764079734767"/>
    <n v="118.0387869001992"/>
    <n v="106.92552996977039"/>
    <n v="74.548223693243997"/>
    <n v="45.948055934642404"/>
    <n v="14.244474818448003"/>
    <n v="10.604220142622399"/>
  </r>
  <r>
    <s v="Other"/>
    <s v="Biomass"/>
    <x v="4"/>
    <x v="0"/>
    <x v="9"/>
    <s v="15_solid_biomass"/>
    <n v="7.8034244041093159E-2"/>
    <n v="0.11453837397022142"/>
    <n v="0.12968613000000001"/>
    <n v="3.7080492101272058"/>
    <n v="4.2124989465414977"/>
    <n v="5.1349552884000005"/>
    <n v="18.76530740819112"/>
    <n v="36.879190320981941"/>
    <n v="42.869110442051763"/>
    <n v="44.53022628850389"/>
    <n v="53.586529706416528"/>
    <n v="54.673703094808353"/>
    <n v="64.371212639999996"/>
    <n v="65.610924120000007"/>
    <n v="61.361322119999997"/>
    <n v="60.33555612"/>
    <n v="46.628391600000008"/>
    <n v="39.424583520000006"/>
    <n v="39.459752640000005"/>
    <n v="32.217844680000013"/>
  </r>
  <r>
    <s v="Other"/>
    <s v="Others "/>
    <x v="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9"/>
    <s v="17_electricity"/>
    <n v="16.099581428168417"/>
    <n v="19.152279707051751"/>
    <n v="18.34364716571692"/>
    <n v="25.12986926314229"/>
    <n v="29.912920050013827"/>
    <n v="46.747090204552698"/>
    <n v="56.100211870168827"/>
    <n v="64.23475154344321"/>
    <n v="75.706335084415841"/>
    <n v="81.764381786849356"/>
    <n v="92.412577231955666"/>
    <n v="101.5114865499519"/>
    <n v="111.56628655160085"/>
    <n v="114.6518824586112"/>
    <n v="127.18800002085882"/>
    <n v="124.97040002049515"/>
    <n v="124.95960002049338"/>
    <n v="123.7968000203027"/>
    <n v="136.3320000223585"/>
    <n v="142.08480002330194"/>
  </r>
  <r>
    <s v="Other"/>
    <s v="Heat "/>
    <x v="4"/>
    <x v="0"/>
    <x v="9"/>
    <s v="18_heat"/>
    <n v="10.068518108526103"/>
    <n v="10.578534475356163"/>
    <n v="11.633885866623427"/>
    <n v="8.7167496627058689"/>
    <n v="7.8851675457984287"/>
    <n v="5.3068617170843799"/>
    <n v="6.8786952081569313"/>
    <n v="7.3523550488344194"/>
    <n v="7.0764193598770291"/>
    <n v="6.3935255511854745"/>
    <n v="6.54101181323961"/>
    <n v="5.1583063549244841"/>
    <n v="4.3361195605753213"/>
    <n v="4.6413787568288534"/>
    <n v="4.4263999999999992"/>
    <n v="6.5302000000000007"/>
    <n v="10.0449"/>
    <n v="9.5401000000000007"/>
    <n v="10.6708"/>
    <n v="7.3261031707360811"/>
  </r>
  <r>
    <s v="Other"/>
    <s v="Coal "/>
    <x v="4"/>
    <x v="0"/>
    <x v="9"/>
    <s v="2_coal_products"/>
    <n v="0.71585555601428552"/>
    <n v="0.77053080756655257"/>
    <n v="0.77145387393309051"/>
    <n v="0.97177646802897988"/>
    <n v="0.77046694244501746"/>
    <n v="1.0756103661707765"/>
    <n v="5.7839629757364008"/>
    <n v="8.1176767672248022"/>
    <n v="7.5658648715172028"/>
    <n v="6.4521061733098808"/>
    <n v="3.6254491796880002"/>
    <n v="1.5919973490230208"/>
    <n v="1.3427077648320003"/>
    <n v="0.97296425553600008"/>
    <n v="1.0284357447120276"/>
    <n v="1.1320823012418879"/>
    <n v="0.87191764682120743"/>
    <n v="0.4734028309513113"/>
    <n v="0.36064965914491692"/>
    <n v="0.28157868697290661"/>
  </r>
  <r>
    <s v="Other"/>
    <s v="Coal "/>
    <x v="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9"/>
    <s v="6_crude_oil_and_ngl"/>
    <n v="0"/>
    <n v="0"/>
    <n v="0"/>
    <n v="0"/>
    <n v="5.8615172320574317E-2"/>
    <n v="6.1294752000000001E-2"/>
    <n v="5.6521800000000004E-2"/>
    <n v="7.1175600000000006E-2"/>
    <n v="0.10701712008"/>
    <n v="0.11723040000000001"/>
    <n v="9.6296400000000018E-2"/>
    <n v="5.4428400000000002E-2"/>
    <n v="7.1175600000000006E-2"/>
    <n v="7.1175600000000006E-2"/>
    <n v="0.13816440000000002"/>
    <n v="2.0934000000000001E-2"/>
    <n v="4.1868000000000001E-3"/>
    <n v="0"/>
    <n v="0"/>
    <n v="0"/>
  </r>
  <r>
    <s v="Other"/>
    <s v="Oil"/>
    <x v="4"/>
    <x v="0"/>
    <x v="9"/>
    <s v="7_petroleum_products"/>
    <n v="9.0184786038832581"/>
    <n v="10.040067118837475"/>
    <n v="9.6306019854787692"/>
    <n v="9.9690575643306136"/>
    <n v="11.643879844707895"/>
    <n v="14.405726261131898"/>
    <n v="16.806603336193437"/>
    <n v="16.738141112741353"/>
    <n v="18.931300128852484"/>
    <n v="19.833826692816004"/>
    <n v="22.774122046080002"/>
    <n v="17.212555283760004"/>
    <n v="15.935913715680002"/>
    <n v="15.75323944488"/>
    <n v="16.321636628659348"/>
    <n v="16.598370666294365"/>
    <n v="14.086222453193727"/>
    <n v="12.273790303624477"/>
    <n v="8.0385824908520771"/>
    <n v="6.6038460953656211"/>
  </r>
  <r>
    <s v="Other"/>
    <s v="Gas "/>
    <x v="4"/>
    <x v="0"/>
    <x v="9"/>
    <s v="8_gas"/>
    <n v="0"/>
    <n v="0"/>
    <n v="0"/>
    <n v="6.0397960451991578E-3"/>
    <n v="0.39091849411341739"/>
    <n v="0.55469577189242014"/>
    <n v="0.64782726760359932"/>
    <n v="0.76350502663493769"/>
    <n v="2.7624017829960472"/>
    <n v="2.9086507503792496"/>
    <n v="2.4463425600000419"/>
    <n v="3.715865280000064"/>
    <n v="3.8546215200000664"/>
    <n v="4.294140480000074"/>
    <n v="5.914801440000101"/>
    <n v="8.2917696060001411"/>
    <n v="9.325917180000161"/>
    <n v="14.865586795686886"/>
    <n v="17.321428800000295"/>
    <n v="17.158095517960895"/>
  </r>
  <r>
    <s v="Other"/>
    <s v="Coal "/>
    <x v="4"/>
    <x v="0"/>
    <x v="10"/>
    <s v="1_coal"/>
    <n v="119.37674032754401"/>
    <n v="112.32100856159998"/>
    <n v="114.21048837420003"/>
    <n v="117.21728149956"/>
    <n v="127.16565937144702"/>
    <n v="134.28532351979996"/>
    <n v="145.06593827731302"/>
    <n v="141.90541362228362"/>
    <n v="138.70957412751162"/>
    <n v="146.29483410803888"/>
    <n v="153.93945941493524"/>
    <n v="185.53959733361393"/>
    <n v="181.36755042495042"/>
    <n v="177.64513595431299"/>
    <n v="195.40168459660799"/>
    <n v="187.8003537400368"/>
    <n v="172.23409432131842"/>
    <n v="156.73627682364963"/>
    <n v="139.07826119285284"/>
    <n v="127.60996179697921"/>
  </r>
  <r>
    <s v="Other"/>
    <s v="Biomass"/>
    <x v="4"/>
    <x v="0"/>
    <x v="10"/>
    <s v="15_solid_biomass"/>
    <n v="0.2933690759999999"/>
    <n v="0.93813627600000005"/>
    <n v="1.6119180000000004"/>
    <n v="2.3446080000000005"/>
    <n v="3.370374"/>
    <n v="3.8099880000000006"/>
    <n v="4.6892160000000009"/>
    <n v="5.714982"/>
    <n v="6.1545960000000006"/>
    <n v="7.0924392000000021"/>
    <n v="7.6199760000000012"/>
    <n v="8.3526660000000028"/>
    <n v="9.0853560000000009"/>
    <n v="9.9645840000000021"/>
    <n v="10.243006200000002"/>
    <n v="10.448159400000002"/>
    <n v="10.814504400000001"/>
    <n v="9.4077396000000011"/>
    <n v="9.0648406800000014"/>
    <n v="8.912441160000002"/>
  </r>
  <r>
    <s v="Other"/>
    <s v="Others "/>
    <x v="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0"/>
    <s v="17_electricity"/>
    <n v="57.51720000943282"/>
    <n v="55.767600009145902"/>
    <n v="55.490400009100419"/>
    <n v="64.720800010614226"/>
    <n v="72.770400011934356"/>
    <n v="84.21479037738996"/>
    <n v="97.576290016002531"/>
    <n v="111.24000001824336"/>
    <n v="132.2421120216878"/>
    <n v="151.88252073412531"/>
    <n v="173.96623924886714"/>
    <n v="205.85491433445489"/>
    <n v="219.02556892783625"/>
    <n v="243.0237380008376"/>
    <n v="259.80120004260743"/>
    <n v="251.5212000412495"/>
    <n v="261.22320004284063"/>
    <n v="284.11920004659561"/>
    <n v="319.61520005241692"/>
    <n v="356.82840005851989"/>
  </r>
  <r>
    <s v="Other"/>
    <s v="Heat "/>
    <x v="4"/>
    <x v="0"/>
    <x v="10"/>
    <s v="18_heat"/>
    <n v="1.3572751492800001"/>
    <n v="1.5704125768800001"/>
    <n v="1.8178721348400002"/>
    <n v="2.16069318036"/>
    <n v="4.1784942261600007"/>
    <n v="4.6573029543600004"/>
    <n v="4.9442029428780039"/>
    <n v="5.9329797261532864"/>
    <n v="4.9441840311482936"/>
    <n v="6.4215655379028593"/>
    <n v="6.6216519258752884"/>
    <n v="6.2296509308357582"/>
    <n v="6.8819716226977148"/>
    <n v="7.7985841219077887"/>
    <n v="8.1411999999999995"/>
    <n v="9.036699999999998"/>
    <n v="9.4885999999999999"/>
    <n v="10.6035"/>
    <n v="23.028500000000001"/>
    <n v="23.00230995539544"/>
  </r>
  <r>
    <s v="Other"/>
    <s v="Coal "/>
    <x v="4"/>
    <x v="0"/>
    <x v="10"/>
    <s v="2_coal_products"/>
    <n v="5.4034926210720018"/>
    <n v="6.807034171224001"/>
    <n v="6.6561463372320002"/>
    <n v="5.9187888088560001"/>
    <n v="4.7800127032560003"/>
    <n v="5.2326762052319999"/>
    <n v="5.2668394884000005"/>
    <n v="4.9765979520000014"/>
    <n v="3.0463156800000002"/>
    <n v="1.6171096320000002"/>
    <n v="1.654072293384"/>
    <n v="1.3693782669840002"/>
    <n v="1.796419306584"/>
    <n v="2.1892970630160002"/>
    <n v="2.7586851158160002"/>
    <n v="1.9017560963519999"/>
    <n v="2.0070928861200001"/>
    <n v="3.5786039118480004"/>
    <n v="3.0291444408960002"/>
    <n v="2.7615320560800001"/>
  </r>
  <r>
    <s v="Other"/>
    <s v="Coal "/>
    <x v="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6_crude_oil_and_ngl"/>
    <n v="1.3816440000000001"/>
    <n v="1.4109516000000002"/>
    <n v="1.758456"/>
    <n v="1.674720000000000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7_petroleum_products"/>
    <n v="150.94071327600003"/>
    <n v="158.65443172800002"/>
    <n v="166.187238552"/>
    <n v="178.88873371200003"/>
    <n v="223.0682241240001"/>
    <n v="248.46170705856002"/>
    <n v="271.64024918197987"/>
    <n v="278.86708784394801"/>
    <n v="265.99973941433655"/>
    <n v="300.94732070336789"/>
    <n v="371.45624020269332"/>
    <n v="389.83982538387488"/>
    <n v="387.24021569537609"/>
    <n v="445.0879438156976"/>
    <n v="503.43386342512434"/>
    <n v="551.99705944775712"/>
    <n v="566.46248215294679"/>
    <n v="597.24608070355566"/>
    <n v="597.04739259056339"/>
    <n v="602.09853220216655"/>
  </r>
  <r>
    <s v="Other"/>
    <s v="Gas "/>
    <x v="4"/>
    <x v="0"/>
    <x v="10"/>
    <s v="8_gas"/>
    <n v="3.0553200000000529"/>
    <n v="2.682720000000046"/>
    <n v="2.5336800000000435"/>
    <n v="2.6082000000000445"/>
    <n v="5.1791400000000882"/>
    <n v="5.5517400000000956"/>
    <n v="6.1851600000001055"/>
    <n v="7.7873400000001327"/>
    <n v="3.6887400000000632"/>
    <n v="3.6142200000000622"/>
    <n v="4.3221600000000731"/>
    <n v="4.7644503588000813"/>
    <n v="4.7059380000000806"/>
    <n v="7.3774800000001264"/>
    <n v="7.0086060000001194"/>
    <n v="8.0598969000001368"/>
    <n v="7.2539072100001238"/>
    <n v="6.6939055733881156"/>
    <n v="9.2777400000001595"/>
    <n v="10.47006000000018"/>
  </r>
  <r>
    <s v="Other"/>
    <s v="Coal "/>
    <x v="4"/>
    <x v="0"/>
    <x v="11"/>
    <s v="1_coal"/>
    <n v="337.25522156266277"/>
    <n v="358.68941189182942"/>
    <n v="371.88944909686677"/>
    <n v="405.9581436807099"/>
    <n v="575.63825729125767"/>
    <n v="654.48686793292086"/>
    <n v="680.75536952742425"/>
    <n v="701.38448202552252"/>
    <n v="669.78631790630141"/>
    <n v="674.64916358163759"/>
    <n v="622.94983611700195"/>
    <n v="666.7343227185786"/>
    <n v="604.10329664728113"/>
    <n v="531.75589343322019"/>
    <n v="444.46397410613531"/>
    <n v="411.72948655413126"/>
    <n v="337.33097956318323"/>
    <n v="239.91887661930721"/>
    <n v="146.22402551243761"/>
    <n v="92.133519782925603"/>
  </r>
  <r>
    <s v="Other"/>
    <s v="Biomass"/>
    <x v="4"/>
    <x v="0"/>
    <x v="11"/>
    <s v="15_solid_biomass"/>
    <n v="0.84328706601165382"/>
    <n v="1.2377736276938822"/>
    <n v="1.4014697959080005"/>
    <n v="4.5614916271696497"/>
    <n v="5.1820452170997022"/>
    <n v="6.3168135660000004"/>
    <n v="6.2529795323604009"/>
    <n v="11.045836344773463"/>
    <n v="13.902742015320566"/>
    <n v="14.081713980954406"/>
    <n v="15.758921651897845"/>
    <n v="15.827649902631002"/>
    <n v="18.730487160000003"/>
    <n v="19.929168000000004"/>
    <n v="20.102082839999998"/>
    <n v="23.202826920000003"/>
    <n v="18.809617680000002"/>
    <n v="20.828911320000003"/>
    <n v="25.702765200000005"/>
    <n v="24.460122960000003"/>
  </r>
  <r>
    <s v="Other"/>
    <s v="Others "/>
    <x v="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1"/>
    <s v="17_electricity"/>
    <n v="160.77860662343019"/>
    <n v="176.49389052392513"/>
    <n v="206.28333384430601"/>
    <n v="240.14925250016924"/>
    <n v="304.89330913546053"/>
    <n v="347.76889879691686"/>
    <n v="433.94511533231713"/>
    <n v="476.12246162721675"/>
    <n v="480.03865175544632"/>
    <n v="489.0581469387833"/>
    <n v="546.49213683709411"/>
    <n v="587.12188063124313"/>
    <n v="647.33400010616288"/>
    <n v="683.60400011211118"/>
    <n v="686.03040011250903"/>
    <n v="697.24440011434831"/>
    <n v="710.58960011653676"/>
    <n v="737.27280012091285"/>
    <n v="770.1336001263021"/>
    <n v="773.47800012685059"/>
  </r>
  <r>
    <s v="Other"/>
    <s v="Heat "/>
    <x v="4"/>
    <x v="0"/>
    <x v="11"/>
    <s v="18_heat"/>
    <n v="66.87168188912851"/>
    <n v="75.380214717421111"/>
    <n v="87.456905838928492"/>
    <n v="89.977082317576958"/>
    <n v="116.70454342910726"/>
    <n v="154.41801059307005"/>
    <n v="177.42610309795896"/>
    <n v="209.9561180351302"/>
    <n v="216.23691835800358"/>
    <n v="198.1736910399047"/>
    <n v="220.70383431547179"/>
    <n v="213.72446426191811"/>
    <n v="242.45891706897962"/>
    <n v="241.37969158723411"/>
    <n v="246.05080000000004"/>
    <n v="288.42580000000004"/>
    <n v="320.20370000000003"/>
    <n v="331.41649999999993"/>
    <n v="318.9631"/>
    <n v="331.98734368406014"/>
  </r>
  <r>
    <s v="Other"/>
    <s v="Coal "/>
    <x v="4"/>
    <x v="0"/>
    <x v="11"/>
    <s v="2_coal_products"/>
    <n v="2.1910036521019998"/>
    <n v="2.3535922570942671"/>
    <n v="2.3828407877282616"/>
    <n v="2.1104467000155567"/>
    <n v="1.0187104637383069"/>
    <n v="2.4788569656845159"/>
    <n v="6.0613893210729604"/>
    <n v="8.3824678375048816"/>
    <n v="10.74865084956396"/>
    <n v="10.331268918337081"/>
    <n v="11.233982320343999"/>
    <n v="7.9667469385904752"/>
    <n v="5.7125043354959999"/>
    <n v="5.7139761631680006"/>
    <n v="5.1067730525378146"/>
    <n v="5.1690060883732132"/>
    <n v="3.8097196516466316"/>
    <n v="3.4926924424747612"/>
    <n v="3.2411607452995037"/>
    <n v="3.002788376199145"/>
  </r>
  <r>
    <s v="Other"/>
    <s v="Coal "/>
    <x v="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1"/>
    <s v="6_crude_oil_and_ngl"/>
    <n v="8.7922800000000009E-2"/>
    <n v="9.6296400000000018E-2"/>
    <n v="7.1716448024316107E-2"/>
    <n v="0.18010401887956681"/>
    <n v="0.30982305369446422"/>
    <n v="0.199626624"/>
    <n v="0.19049940000000004"/>
    <n v="0.20153915423999999"/>
    <n v="0.20698994916000002"/>
    <n v="0.23446080000000002"/>
    <n v="4.1868000000000002E-2"/>
    <n v="5.8615200000000006E-2"/>
    <n v="6.2802000000000011E-2"/>
    <n v="3.3494400000000001E-2"/>
    <n v="1.2560400000000001E-2"/>
    <n v="1.2560400000000001E-2"/>
    <n v="8.3736000000000001E-3"/>
    <n v="8.3736000000000001E-3"/>
    <n v="2.9307600000000003E-2"/>
    <n v="0"/>
  </r>
  <r>
    <s v="Other"/>
    <s v="Oil"/>
    <x v="4"/>
    <x v="0"/>
    <x v="11"/>
    <s v="7_petroleum_products"/>
    <n v="93.670604212170673"/>
    <n v="97.693004415490392"/>
    <n v="98.959476895367047"/>
    <n v="86.006491261441326"/>
    <n v="93.741962843785558"/>
    <n v="81.211591306504445"/>
    <n v="87.292656850060425"/>
    <n v="87.467773278064371"/>
    <n v="84.855513828688572"/>
    <n v="79.612725060360006"/>
    <n v="79.888323305627992"/>
    <n v="62.30113981488001"/>
    <n v="48.930016236480014"/>
    <n v="41.011096017600003"/>
    <n v="41.909414611517093"/>
    <n v="39.85615805542826"/>
    <n v="34.927979190785933"/>
    <n v="36.721307879215288"/>
    <n v="20.081740076236958"/>
    <n v="17.12025125413107"/>
  </r>
  <r>
    <s v="Other"/>
    <s v="Gas "/>
    <x v="4"/>
    <x v="0"/>
    <x v="11"/>
    <s v="8_gas"/>
    <n v="4.126473690122749"/>
    <n v="3.9656494037668426"/>
    <n v="2.9880750505344729"/>
    <n v="3.4687177073006654"/>
    <n v="2.2867189757234092"/>
    <n v="2.672205966897188"/>
    <n v="2.5472170593550589"/>
    <n v="3.1002161063814446"/>
    <n v="17.480874353592899"/>
    <n v="6.1928179974667064"/>
    <n v="7.4995158150001275"/>
    <n v="9.3976140160684594"/>
    <n v="11.86160189736599"/>
    <n v="16.833785998847866"/>
    <n v="24.397536180271697"/>
    <n v="30.446513310911165"/>
    <n v="85.599440863359391"/>
    <n v="143.34910107951089"/>
    <n v="167.19277392000288"/>
    <n v="228.42334450985328"/>
  </r>
  <r>
    <s v="Non-specified industry"/>
    <s v="Coal "/>
    <x v="4"/>
    <x v="0"/>
    <x v="12"/>
    <s v="1_coal"/>
    <n v="1084.7040989136262"/>
    <n v="937.81508699915491"/>
    <n v="808.89808468205774"/>
    <n v="863.53520218626807"/>
    <n v="1262.934783780169"/>
    <n v="1645.184001298144"/>
    <n v="1762.4071107402067"/>
    <n v="1592.4087791834072"/>
    <n v="2067.3011769208738"/>
    <n v="2301.6628857858427"/>
    <n v="2913.9143812748157"/>
    <n v="4240.2936678705755"/>
    <n v="6857.1749303678171"/>
    <n v="5426.6980005628502"/>
    <n v="7.2912034018152019"/>
    <n v="6.8912459256816003"/>
    <n v="6.2838238763664007"/>
    <n v="5.5117134545255997"/>
    <n v="0.83413591279200006"/>
    <n v="0.31012745475600001"/>
  </r>
  <r>
    <s v="Non-specified industry"/>
    <s v="Biomass"/>
    <x v="4"/>
    <x v="0"/>
    <x v="12"/>
    <s v="15_solid_biomass"/>
    <n v="1.1131651043177204"/>
    <n v="1.6338996113270796"/>
    <n v="1.8500422499999798"/>
    <n v="5.9859908497235441"/>
    <n v="6.8003358961901617"/>
    <n v="8.2894788144000202"/>
    <n v="9.5816692361652471"/>
    <n v="16.06488871141983"/>
    <n v="10.655778095783296"/>
    <n v="11.247633257266362"/>
    <n v="13.517764470672004"/>
    <n v="15.602751476162407"/>
    <n v="17.842466880000021"/>
    <n v="24.492361320000079"/>
    <n v="0.34289892"/>
    <n v="0.25790688000000006"/>
    <n v="0.31066056000000009"/>
    <n v="0.31066056000000009"/>
    <n v="0.35755272000000005"/>
    <n v="0.30479904000000008"/>
  </r>
  <r>
    <s v="Non-specified industry"/>
    <s v="Others "/>
    <x v="4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4"/>
    <x v="0"/>
    <x v="12"/>
    <s v="17_electricity"/>
    <n v="391.74150158026498"/>
    <n v="429.42790917276005"/>
    <n v="465.85345912738262"/>
    <n v="515.32380635091636"/>
    <n v="583.63011720508473"/>
    <n v="697.46176366494694"/>
    <n v="771.60718969221989"/>
    <n v="840.86204983045047"/>
    <n v="897.62780191856928"/>
    <n v="934.61453673639608"/>
    <n v="1106.9055957077144"/>
    <n v="1164.546861539374"/>
    <n v="1269.6638249468365"/>
    <n v="1378.0379533643722"/>
    <n v="158.64840002601835"/>
    <n v="164.12040002691577"/>
    <n v="172.36080002826719"/>
    <n v="173.56680002846497"/>
    <n v="186.84360003064236"/>
    <n v="208.22760003414933"/>
  </r>
  <r>
    <s v="Non-specified industry"/>
    <s v="Heat "/>
    <x v="4"/>
    <x v="0"/>
    <x v="12"/>
    <s v="18_heat"/>
    <n v="122.63950060216138"/>
    <n v="129.06142326384537"/>
    <n v="129.65148445962259"/>
    <n v="144.34466056927783"/>
    <n v="109.47349897136421"/>
    <n v="110.80602604461724"/>
    <n v="127.4046550019152"/>
    <n v="127.83176464807505"/>
    <n v="119.74912351110235"/>
    <n v="126.78837099359814"/>
    <n v="139.19557423091919"/>
    <n v="155.59188144927487"/>
    <n v="162.53012540529821"/>
    <n v="173.75886995618981"/>
    <n v="0.53130000000000011"/>
    <n v="0.56770000000000009"/>
    <n v="0.8609"/>
    <n v="0.76379999999999992"/>
    <n v="1.6456999999999997"/>
    <n v="0.68840029793952018"/>
  </r>
  <r>
    <s v="Non-specified industry"/>
    <s v="Coal "/>
    <x v="4"/>
    <x v="0"/>
    <x v="12"/>
    <s v="2_coal_products"/>
    <n v="55.493042050883318"/>
    <n v="61.938027864163907"/>
    <n v="61.998362847702182"/>
    <n v="58.323777970648244"/>
    <n v="37.365087038298199"/>
    <n v="42.877333712546076"/>
    <n v="46.449646294333874"/>
    <n v="45.539036759030402"/>
    <n v="46.207175655657068"/>
    <n v="47.235810330020513"/>
    <n v="43.337003926605782"/>
    <n v="38.853520854384669"/>
    <n v="54.458142608522962"/>
    <n v="63.981352980219597"/>
    <n v="13.026114526297363"/>
    <n v="13.292922564887155"/>
    <n v="9.7508414265681171"/>
    <n v="9.994203567240211"/>
    <n v="8.6086627457173925"/>
    <n v="8.9088981979230759"/>
  </r>
  <r>
    <s v="Non-specified industry"/>
    <s v="Coal "/>
    <x v="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4"/>
    <x v="0"/>
    <x v="12"/>
    <s v="6_crude_oil_and_ngl"/>
    <n v="3.55878000000002"/>
    <n v="3.0982320000000092"/>
    <n v="3.5984782449848276"/>
    <n v="3.3042060263382043"/>
    <n v="3.9739525157687101"/>
    <n v="4.8920882313599963"/>
    <n v="5.4153745920000169"/>
    <n v="5.4619048832574837"/>
    <n v="6.5564271741451829"/>
    <n v="4.4813752974151617"/>
    <n v="0.13423225204252034"/>
    <n v="0.12167185204262339"/>
    <n v="3.3749052042613005E-2"/>
    <n v="2.5375452042613763E-2"/>
    <n v="0"/>
    <n v="0"/>
    <n v="0"/>
    <n v="0"/>
    <n v="0"/>
    <n v="0"/>
  </r>
  <r>
    <s v="Non-specified industry"/>
    <s v="Oil"/>
    <x v="4"/>
    <x v="0"/>
    <x v="12"/>
    <s v="7_petroleum_products"/>
    <n v="287.85766275615293"/>
    <n v="290.65870469406173"/>
    <n v="314.15696946184102"/>
    <n v="181.9698288139725"/>
    <n v="131.60509929656277"/>
    <n v="134.0148609379803"/>
    <n v="176.58663397890064"/>
    <n v="178.79540708366201"/>
    <n v="164.65013470165457"/>
    <n v="157.6607741023536"/>
    <n v="164.64483448209535"/>
    <n v="109.49481612509793"/>
    <n v="96.27095528177756"/>
    <n v="89.725676832056848"/>
    <n v="5.1501657239590521"/>
    <n v="5.5663841289155416"/>
    <n v="5.2145748816782458"/>
    <n v="4.646705461054788"/>
    <n v="4.4342556952671561"/>
    <n v="5.1127965652792833"/>
  </r>
  <r>
    <s v="Non-specified industry"/>
    <s v="Gas "/>
    <x v="4"/>
    <x v="0"/>
    <x v="12"/>
    <s v="8_gas"/>
    <n v="11.595854608071422"/>
    <n v="11.247832552850328"/>
    <n v="11.886426147218947"/>
    <n v="11.132312971954052"/>
    <n v="9.396571795293422"/>
    <n v="11.458671742863743"/>
    <n v="13.036076166457448"/>
    <n v="15.814730761460936"/>
    <n v="49.954363445112563"/>
    <n v="28.229868663869169"/>
    <n v="39.114294726204115"/>
    <n v="50.094834636580437"/>
    <n v="80.205246165544992"/>
    <n v="110.84387011246412"/>
    <n v="136.32261252888691"/>
    <n v="154.59795532845553"/>
    <n v="214.29078692721646"/>
    <n v="288.78109923989689"/>
    <n v="13.565620800000236"/>
    <n v="17.953478266512473"/>
  </r>
  <r>
    <s v="Iron &amp; steel"/>
    <s v="Coal "/>
    <x v="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5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5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5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5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5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5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5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5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5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5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5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5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5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5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5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1_coal"/>
    <n v="0"/>
    <n v="0"/>
    <n v="0"/>
    <n v="0"/>
    <n v="1.1880000000000003E-2"/>
    <n v="4.200000000000001E-2"/>
    <n v="3.6654314140538119E-3"/>
    <n v="0.10402965000000006"/>
    <n v="0"/>
    <n v="1.1397700000000002E-2"/>
    <n v="2.9007000000000004E-3"/>
    <n v="4.7759000000000005E-3"/>
    <n v="2.6370000000000001E-4"/>
    <n v="5.8600000000000008E-5"/>
    <n v="3.8383000000000011E-3"/>
    <n v="4.1020000000000006E-3"/>
    <n v="0"/>
    <n v="0"/>
    <n v="8.7899999989880974E-5"/>
    <n v="1.1133999998718255E-3"/>
  </r>
  <r>
    <s v="Non-specified industry"/>
    <s v="Biomass"/>
    <x v="5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5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99999998745194"/>
    <n v="1.5208625998249183E-2"/>
  </r>
  <r>
    <s v="Non-specified industry"/>
    <s v="Electricity"/>
    <x v="5"/>
    <x v="0"/>
    <x v="12"/>
    <s v="17_electricity"/>
    <n v="17.769000001714115"/>
    <n v="16.759000003548476"/>
    <n v="16.112000004242372"/>
    <n v="14.851000003235566"/>
    <n v="15.431234402530722"/>
    <n v="14.637171602400496"/>
    <n v="14.014800002298427"/>
    <n v="13.104000002149057"/>
    <n v="12.182000001997855"/>
    <n v="11.283646015060247"/>
    <n v="11.080075317057142"/>
    <n v="9.4277677719536666"/>
    <n v="9.2539381272586425"/>
    <n v="9.046035599476749"/>
    <n v="9.1325715208832481"/>
    <n v="8.7084133616879384"/>
    <n v="8.6076470211126122"/>
    <n v="7.8588005538161951"/>
    <n v="7.8336894786371571"/>
    <n v="7.3972053104624438"/>
  </r>
  <r>
    <s v="Non-specified industry"/>
    <s v="Heat "/>
    <x v="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7_petroleum_products"/>
    <n v="55.914468776185807"/>
    <n v="49.039987819923198"/>
    <n v="36.519294280090485"/>
    <n v="35.959252523453024"/>
    <n v="13.171782581306376"/>
    <n v="8.5417018186722444"/>
    <n v="8.0143428386759918"/>
    <n v="13.369254936551481"/>
    <n v="34.080735907192732"/>
    <n v="4.0417357862159928"/>
    <n v="4.0518546667562703"/>
    <n v="4.2000354024584103"/>
    <n v="4.2247366798226604"/>
    <n v="4.1921956471808057"/>
    <n v="4.2241175153844859"/>
    <n v="4.2825745597487934"/>
    <n v="4.1013500258485287"/>
    <n v="3.1055839824743647"/>
    <n v="3.2932854610108726"/>
    <n v="3.2164414864433697"/>
  </r>
  <r>
    <s v="Non-specified industry"/>
    <s v="Gas "/>
    <x v="5"/>
    <x v="0"/>
    <x v="12"/>
    <s v="8_gas"/>
    <n v="0.79542000000000035"/>
    <n v="0.81891000000000169"/>
    <n v="0.79947000000000146"/>
    <n v="0.82215000000000171"/>
    <n v="0.85931976600000004"/>
    <n v="0.8080356528"/>
    <n v="0.81270000000000064"/>
    <n v="0.80535501006743715"/>
    <n v="0.81435339006819052"/>
    <n v="0.82532947209875507"/>
    <n v="0.82515108894370237"/>
    <n v="0.83398312131758945"/>
    <n v="0.98359895444995249"/>
    <n v="1.085233643318146"/>
    <n v="1.107172565440369"/>
    <n v="1.1061204157579463"/>
    <n v="0.92436217290703204"/>
    <n v="0.96631507492501723"/>
    <n v="1.0457278773700649"/>
    <n v="1.1936152989262825"/>
  </r>
  <r>
    <s v="Iron &amp; steel"/>
    <s v="Coal "/>
    <x v="6"/>
    <x v="0"/>
    <x v="0"/>
    <s v="1_coal"/>
    <n v="4.3333210057788012"/>
    <n v="5.5173629926548005"/>
    <n v="5.9185214883748811"/>
    <n v="4.9788531986155213"/>
    <n v="2.934036237988801"/>
    <n v="5.4482664980822406"/>
    <n v="7.3852719703660812"/>
    <n v="6.9603505384593607"/>
    <n v="6.0548654054348203"/>
    <n v="6.3172004263200012"/>
    <n v="8.2471586400000021"/>
    <n v="4.0874887690560007"/>
    <n v="7.1238483989506305"/>
    <n v="7.3855152000000022"/>
    <n v="4.3137317180160011"/>
    <n v="9.8227352160000017"/>
    <n v="9.6011697600000012"/>
    <n v="7.3855152000000022"/>
    <n v="43.082172000000014"/>
    <n v="247.77788803598372"/>
  </r>
  <r>
    <s v="Iron &amp; steel"/>
    <s v="Biomass"/>
    <x v="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6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6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61.552221989235015"/>
    <n v="58.791938948777577"/>
    <n v="46.353404496193399"/>
    <n v="41.969641137857671"/>
    <n v="44.527020798290756"/>
    <n v="36.198735320865985"/>
    <n v="30.591801949905594"/>
    <n v="26.802002148851283"/>
    <n v="27.363561299778883"/>
    <n v="28.782094241934814"/>
    <n v="27.030806072262322"/>
  </r>
  <r>
    <s v="Chemicals"/>
    <s v="Coal "/>
    <x v="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6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6"/>
    <x v="0"/>
    <x v="1"/>
    <s v="8_gas"/>
    <n v="107.21000219043012"/>
    <n v="105.21802778468528"/>
    <n v="124.26440853647574"/>
    <n v="121.13896209102701"/>
    <n v="137.02200630573793"/>
    <n v="145.88273354135362"/>
    <n v="141.15622599350925"/>
    <n v="138.66525179349918"/>
    <n v="146.89235041418632"/>
    <n v="170.37661948207941"/>
    <n v="141.15190786322754"/>
    <n v="141.25577770241378"/>
    <n v="144.31768343251568"/>
    <n v="135.48351776905784"/>
    <n v="137.30801160548521"/>
    <n v="143.52603833908427"/>
    <n v="158.65245057149431"/>
    <n v="160.34283044706655"/>
    <n v="188.19902891108131"/>
    <n v="206.76838998292777"/>
  </r>
  <r>
    <s v="Aluminium"/>
    <s v="Coal "/>
    <x v="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1_coal"/>
    <n v="54.864105422908331"/>
    <n v="126.60587427700803"/>
    <n v="115.33638851900929"/>
    <n v="117.5188407568762"/>
    <n v="136.61502802072275"/>
    <n v="126.83790254620804"/>
    <n v="130.4910324258509"/>
    <n v="158.63751839577603"/>
    <n v="168.4489119222672"/>
    <n v="169.86684960000005"/>
    <n v="155.29276627200002"/>
    <n v="144.58730664759702"/>
    <n v="163.46606976000004"/>
    <n v="177.00618096000002"/>
    <n v="104.04199781902079"/>
    <n v="176.75999712000001"/>
    <n v="259.47776736000003"/>
    <n v="241.30939996800006"/>
    <n v="468.48784752000006"/>
    <n v="554.288796872077"/>
  </r>
  <r>
    <s v="Non-metallic minerals"/>
    <s v="Biomass"/>
    <x v="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6"/>
    <x v="0"/>
    <x v="3"/>
    <s v="8_gas"/>
    <n v="2.8790268553961402"/>
    <n v="3.4891370152260639"/>
    <n v="2.8071825710215803"/>
    <n v="2.9305532137448682"/>
    <n v="37.627377947745615"/>
    <n v="32.207071010873356"/>
    <n v="26.481634534212304"/>
    <n v="33.317871498864534"/>
    <n v="47.659177093883791"/>
    <n v="45.884945866243392"/>
    <n v="44.544410074307848"/>
    <n v="49.914282734554448"/>
    <n v="51.466007193504787"/>
    <n v="52.192471283522622"/>
    <n v="53.030600124105206"/>
    <n v="44.524131552089671"/>
    <n v="43.085825490844037"/>
    <n v="43.975736147943394"/>
    <n v="44.860532618817842"/>
    <n v="43.543527510910458"/>
  </r>
  <r>
    <s v="Other"/>
    <s v="Coal "/>
    <x v="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7"/>
    <s v="8_gas"/>
    <n v="0"/>
    <n v="0"/>
    <n v="0"/>
    <n v="0"/>
    <n v="7.9931241904928738"/>
    <n v="8.6748864604686258"/>
    <n v="10.260210573239405"/>
    <n v="11.985884807970592"/>
    <n v="14.857733774143192"/>
    <n v="20.074877884663632"/>
    <n v="21.912447767648167"/>
    <n v="24.569036856292957"/>
    <n v="23.278379237477736"/>
    <n v="21.870844938050787"/>
    <n v="22.689701058943417"/>
    <n v="26.35042784647591"/>
    <n v="26.846059709821002"/>
    <n v="27.834579521591515"/>
    <n v="28.605805644190951"/>
    <n v="27.737308906477804"/>
  </r>
  <r>
    <s v="Pulp &amp; paper"/>
    <s v="Coal "/>
    <x v="6"/>
    <x v="0"/>
    <x v="8"/>
    <s v="1_coal"/>
    <n v="19.218979578113284"/>
    <n v="20.256449486112004"/>
    <n v="12.298976109191521"/>
    <n v="41.961986291232009"/>
    <n v="28.579693949886252"/>
    <n v="29.254581344126887"/>
    <n v="29.945405682818489"/>
    <n v="37.569986631161854"/>
    <n v="30.797598384000004"/>
    <n v="28.803509280000004"/>
    <n v="42.885224928000007"/>
    <n v="30.756438120002116"/>
    <n v="65.748331586895588"/>
    <n v="35.942840640000007"/>
    <n v="21.107899930400649"/>
    <n v="106.10523504000004"/>
    <n v="103.15102896000002"/>
    <n v="95.962460832000019"/>
    <n v="77.547909600000011"/>
    <n v="81.363266752320015"/>
  </r>
  <r>
    <s v="Pulp &amp; paper"/>
    <s v="Biomass"/>
    <x v="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6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13.582040376201453"/>
    <n v="12.969371848750754"/>
    <n v="11.835689484383083"/>
    <n v="11.091093669834196"/>
    <n v="10.130644882686422"/>
    <n v="9.4773331307903703"/>
    <n v="10.99461432493213"/>
    <n v="12.129773728592184"/>
    <n v="13.541803321699504"/>
  </r>
  <r>
    <s v="Other"/>
    <s v="Coal "/>
    <x v="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10968772631715513"/>
    <n v="0.13449380403824601"/>
    <n v="0.17507622626104452"/>
    <n v="0.17525095700699228"/>
    <n v="0.16247704926697928"/>
    <n v="0.1167922724166429"/>
    <n v="9.3751499495021054E-2"/>
    <n v="9.079295211727452E-2"/>
    <n v="7.2954155171789381E-2"/>
  </r>
  <r>
    <s v="Other"/>
    <s v="Coal "/>
    <x v="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1"/>
    <s v="8_gas"/>
    <n v="0"/>
    <n v="0"/>
    <n v="0"/>
    <n v="0"/>
    <n v="6.8880926818022203"/>
    <n v="7.5020205773290272"/>
    <n v="3.7119185438230162"/>
    <n v="5.9215932853815456"/>
    <n v="8.5172198460839574"/>
    <n v="8.4687704809499937"/>
    <n v="7.6722918011871766"/>
    <n v="8.5244680734825184"/>
    <n v="8.548843976145573"/>
    <n v="7.0182665905264239"/>
    <n v="6.6136669590077002"/>
    <n v="7.4925301413406196"/>
    <n v="6.372260815795066"/>
    <n v="5.6295393301682237"/>
    <n v="5.5405029213096766"/>
    <n v="4.8307122733292491"/>
  </r>
  <r>
    <s v="Non-specified industry"/>
    <s v="Coal "/>
    <x v="6"/>
    <x v="0"/>
    <x v="12"/>
    <s v="1_coal"/>
    <n v="133.0036416474193"/>
    <n v="64.705311073872011"/>
    <n v="93.364761448586819"/>
    <n v="235.67756058120966"/>
    <n v="156.27033768225601"/>
    <n v="223.81805487650115"/>
    <n v="354.10610578468123"/>
    <n v="511.37779690679577"/>
    <n v="345.88582085010228"/>
    <n v="279.09694535788805"/>
    <n v="599.47014787340072"/>
    <n v="698.32913050722664"/>
    <n v="484.75786243000647"/>
    <n v="30.123473174928002"/>
    <n v="60.317081860980757"/>
    <n v="118.95418393700616"/>
    <n v="0"/>
    <n v="0"/>
    <n v="0"/>
    <n v="97.857938044681916"/>
  </r>
  <r>
    <s v="Non-specified industry"/>
    <s v="Biomass"/>
    <x v="6"/>
    <x v="0"/>
    <x v="12"/>
    <s v="15_solid_biomass"/>
    <n v="397.83939071138713"/>
    <n v="372.23270165398816"/>
    <n v="352.80248859714749"/>
    <n v="338.38349479814894"/>
    <n v="316.45718375528253"/>
    <n v="296.24737719909507"/>
    <n v="314.83470806040242"/>
    <n v="297.10065447197468"/>
    <n v="298.37183636961623"/>
    <n v="300.29847631744622"/>
    <n v="292.17881142398232"/>
    <n v="294.92030930784705"/>
    <n v="288.22935594876884"/>
    <n v="299.47367937992806"/>
    <n v="304.79450073185569"/>
    <n v="302.37168199865079"/>
    <n v="296.63026072043976"/>
    <n v="299.07784266234728"/>
    <n v="291.22573760282211"/>
    <n v="289.1102693389505"/>
  </r>
  <r>
    <s v="Non-specified industry"/>
    <s v="Others "/>
    <x v="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6"/>
    <x v="0"/>
    <x v="12"/>
    <s v="17_electricity"/>
    <n v="122.44759202008142"/>
    <n v="128.13570002101429"/>
    <n v="132.59268002174522"/>
    <n v="131.39011526034798"/>
    <n v="145.16733602380748"/>
    <n v="152.81409602506153"/>
    <n v="157.01562002575056"/>
    <n v="164.88903602704184"/>
    <n v="172.68786002832084"/>
    <n v="166.33516978647899"/>
    <n v="183.54672003010168"/>
    <n v="197.01061203230975"/>
    <n v="216.6334560355279"/>
    <n v="231.77160003801058"/>
    <n v="237.27124803891249"/>
    <n v="230.6858040378325"/>
    <n v="245.32308004023301"/>
    <n v="260.0581320426495"/>
    <n v="336.73440182162449"/>
    <n v="317.46580775187243"/>
  </r>
  <r>
    <s v="Non-specified industry"/>
    <s v="Heat "/>
    <x v="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2_coal_products"/>
    <n v="0.7687047978318241"/>
    <n v="0.65310349477464025"/>
    <n v="0.51613245318700807"/>
    <n v="0.52173078156057606"/>
    <n v="0.46867701114993027"/>
    <n v="0.58941206488281617"/>
    <n v="0.752382955015826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27519544027382403"/>
    <n v="0.62667854928000022"/>
    <n v="0.62667854928000022"/>
    <n v="0.20889284976000005"/>
    <n v="0.1664699782983039"/>
  </r>
  <r>
    <s v="Non-specified industry"/>
    <s v="Coal "/>
    <x v="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7_petroleum_products"/>
    <n v="397.53836173097392"/>
    <n v="468.63283875180093"/>
    <n v="456.18330506896979"/>
    <n v="411.01160729488851"/>
    <n v="450.75413540165766"/>
    <n v="389.709988975643"/>
    <n v="352.04461921378561"/>
    <n v="383.95170265335281"/>
    <n v="371.37324139118846"/>
    <n v="355.38273123449335"/>
    <n v="303.25539018733042"/>
    <n v="359.16014703813022"/>
    <n v="421.37130311272853"/>
    <n v="355.4072830931409"/>
    <n v="325.4321678791639"/>
    <n v="242.61354695022624"/>
    <n v="242.82766891772445"/>
    <n v="231.88452640995254"/>
    <n v="199.40003492452175"/>
    <n v="149.91978871818466"/>
  </r>
  <r>
    <s v="Non-specified industry"/>
    <s v="Gas "/>
    <x v="6"/>
    <x v="0"/>
    <x v="12"/>
    <s v="8_gas"/>
    <n v="161.19488213288523"/>
    <n v="150.36181371688735"/>
    <n v="65.714872969419616"/>
    <n v="229.37864634759174"/>
    <n v="238.08847911621839"/>
    <n v="261.22726351160094"/>
    <n v="271.77776649920651"/>
    <n v="204.97545965663713"/>
    <n v="214.21556575431842"/>
    <n v="185.07760503400286"/>
    <n v="199.29434813554261"/>
    <n v="234.59499068311297"/>
    <n v="251.39236611414657"/>
    <n v="269.02687594452414"/>
    <n v="268.20131044394202"/>
    <n v="260.71606546188843"/>
    <n v="152.3247830726547"/>
    <n v="214.50468113434025"/>
    <n v="232.47925593064377"/>
    <n v="211.38544346603464"/>
  </r>
  <r>
    <s v="Iron &amp; steel"/>
    <s v="Coal "/>
    <x v="7"/>
    <x v="0"/>
    <x v="0"/>
    <s v="1_coal"/>
    <n v="83.617923866400005"/>
    <n v="88.917981425999997"/>
    <n v="103.5370477332"/>
    <n v="111.73156155000001"/>
    <n v="113.48696537280001"/>
    <n v="117.52340482440002"/>
    <n v="112.55581686600001"/>
    <n v="119.6626921524"/>
    <n v="106.5653727336"/>
    <n v="93.323834802000022"/>
    <n v="105.40238017680001"/>
    <n v="111.37737083040001"/>
    <n v="114.6047907312"/>
    <n v="115.56090512640002"/>
    <n v="109.42660254600001"/>
    <n v="104.1686181396"/>
    <n v="97.538259308400015"/>
    <n v="97.682754149999994"/>
    <n v="95.649602202000011"/>
    <n v="96.176125796399987"/>
  </r>
  <r>
    <s v="Iron &amp; steel"/>
    <s v="Biomass"/>
    <x v="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7"/>
    <x v="0"/>
    <x v="0"/>
    <s v="16_others"/>
    <n v="0"/>
    <n v="0"/>
    <n v="0"/>
    <n v="0"/>
    <n v="0"/>
    <n v="0"/>
    <n v="0"/>
    <n v="0"/>
    <n v="0"/>
    <n v="0"/>
    <n v="0.36866030040000003"/>
    <n v="1.4870634372"/>
    <n v="1.4910869520000001"/>
    <n v="2.1633949224000002"/>
    <n v="1.6788774924000001"/>
    <n v="1.6252990128000002"/>
    <n v="1.3864378860000002"/>
    <n v="1.4100137568"/>
    <n v="1.4598911051999999"/>
    <n v="1.4779110924000003"/>
  </r>
  <r>
    <s v="Iron &amp; steel"/>
    <s v="Electricity"/>
    <x v="7"/>
    <x v="0"/>
    <x v="0"/>
    <s v="17_electricity"/>
    <n v="261.84291580079997"/>
    <n v="250.87825600560004"/>
    <n v="258.40914108840002"/>
    <n v="258.48857724480001"/>
    <n v="263.63658278880001"/>
    <n v="263.94664463640004"/>
    <n v="270.57902987880004"/>
    <n v="277.68260596680005"/>
    <n v="249.89279214240003"/>
    <n v="230.23667467800001"/>
    <n v="258.46745065200003"/>
    <n v="254.64406070520002"/>
    <n v="256.66132793400004"/>
    <n v="263.0121466896"/>
    <n v="261.33535003680004"/>
    <n v="250.83365821200002"/>
    <n v="251.42452873560001"/>
    <n v="255.02277769920002"/>
    <n v="251.47877710320003"/>
    <n v="242.86576750560002"/>
  </r>
  <r>
    <s v="Iron &amp; steel"/>
    <s v="Heat "/>
    <x v="7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2_coal_products"/>
    <n v="358.97575470480007"/>
    <n v="349.75341916920001"/>
    <n v="354.73789667879998"/>
    <n v="366.08862548880001"/>
    <n v="360.64176616080005"/>
    <n v="403.35190748639997"/>
    <n v="412.19237755440003"/>
    <n v="422.81552426040003"/>
    <n v="396.37880045999998"/>
    <n v="369.07522484039998"/>
    <n v="426.70878352559998"/>
    <n v="430.04193687360004"/>
    <n v="423.49942548000007"/>
    <n v="410.38119299520008"/>
    <n v="393.05358947159999"/>
    <n v="388.20370083480003"/>
    <n v="382.92102686880003"/>
    <n v="399.79293070680006"/>
    <n v="386.56134898560003"/>
    <n v="384.04044739799997"/>
  </r>
  <r>
    <s v="Iron &amp; steel"/>
    <s v="Coal "/>
    <x v="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7_petroleum_products"/>
    <n v="113.20290774"/>
    <n v="95.534498696399993"/>
    <n v="98.02764598680001"/>
    <n v="96.119315107199995"/>
    <n v="98.030564186399985"/>
    <n v="98.161451928000005"/>
    <n v="93.58463057400003"/>
    <n v="89.595434973599993"/>
    <n v="79.483684953600005"/>
    <n v="69.693108548399991"/>
    <n v="82.84713398640001"/>
    <n v="83.662425363600022"/>
    <n v="79.683596280000003"/>
    <n v="69.310774159200008"/>
    <n v="76.958018787599997"/>
    <n v="63.030967718399999"/>
    <n v="61.456772786400002"/>
    <n v="57.391276942800005"/>
    <n v="54.113531705999996"/>
    <n v="52.319751674400003"/>
  </r>
  <r>
    <s v="Iron &amp; steel"/>
    <s v="Gas "/>
    <x v="7"/>
    <x v="0"/>
    <x v="0"/>
    <s v="8_gas"/>
    <n v="55.511265578400007"/>
    <n v="53.378739932400002"/>
    <n v="56.287418749200008"/>
    <n v="61.890504332399999"/>
    <n v="69.796694167200002"/>
    <n v="79.4362275756"/>
    <n v="92.994241532400011"/>
    <n v="99.14308486920001"/>
    <n v="90.384257401200003"/>
    <n v="83.501421969600003"/>
    <n v="94.220538505200011"/>
    <n v="92.556737679600005"/>
    <n v="95.027443722000001"/>
    <n v="100.42032263760001"/>
    <n v="99.932443207200009"/>
    <n v="97.817162990400007"/>
    <n v="101.9136495276"/>
    <n v="101.96985731760002"/>
    <n v="107.67289856400001"/>
    <n v="97.920015919199997"/>
  </r>
  <r>
    <s v="Chemicals"/>
    <s v="Coal "/>
    <x v="7"/>
    <x v="0"/>
    <x v="1"/>
    <s v="1_coal"/>
    <n v="89.910780562800014"/>
    <n v="91.467298825200004"/>
    <n v="93.595026398399995"/>
    <n v="99.669055806000017"/>
    <n v="100.92064942440001"/>
    <n v="96.353051590799993"/>
    <n v="99.826655331599994"/>
    <n v="110.013738444"/>
    <n v="104.19988934880001"/>
    <n v="102.7910939508"/>
    <n v="112.13261093520001"/>
    <n v="107.7004770156"/>
    <n v="103.30725102840002"/>
    <n v="105.4655631756"/>
    <n v="107.3480991804"/>
    <n v="110.19904621200001"/>
    <n v="106.39649396880002"/>
    <n v="109.0003402512"/>
    <n v="109.2379202172"/>
    <n v="107.52299019"/>
  </r>
  <r>
    <s v="Chemicals"/>
    <s v="Biomass"/>
    <x v="7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0.12952284480000001"/>
    <n v="0.12952284480000001"/>
    <n v="0.12952284480000001"/>
    <n v="0.13988517480000001"/>
    <n v="0.13988517480000001"/>
    <n v="0.13988517480000001"/>
  </r>
  <r>
    <s v="Chemicals"/>
    <s v="Others "/>
    <x v="7"/>
    <x v="0"/>
    <x v="1"/>
    <s v="16_others"/>
    <n v="0"/>
    <n v="0"/>
    <n v="0"/>
    <n v="0"/>
    <n v="0"/>
    <n v="0"/>
    <n v="0"/>
    <n v="0.17064978120000002"/>
    <n v="0.37844066520000003"/>
    <n v="0.79917638400000013"/>
    <n v="1.5559656048000001"/>
    <n v="1.9351557072000001"/>
    <n v="2.2484078964000003"/>
    <n v="4.0483132164000004"/>
    <n v="4.4529130080000003"/>
    <n v="4.8212886060000004"/>
    <n v="5.1233243580000005"/>
    <n v="5.8410004932000001"/>
    <n v="5.9963140260000012"/>
    <n v="6.4298655396000006"/>
  </r>
  <r>
    <s v="Chemicals"/>
    <s v="Electricity"/>
    <x v="7"/>
    <x v="0"/>
    <x v="1"/>
    <s v="17_electricity"/>
    <n v="239.09776054920002"/>
    <n v="228.97414932480001"/>
    <n v="227.13500112840003"/>
    <n v="225.87404163840003"/>
    <n v="227.39375792880003"/>
    <n v="230.26658517720003"/>
    <n v="227.78269071480003"/>
    <n v="224.0022866436"/>
    <n v="210.75662890080002"/>
    <n v="212.11645129920001"/>
    <n v="221.94919715400002"/>
    <n v="212.93251723440002"/>
    <n v="203.48308548"/>
    <n v="208.29765427200002"/>
    <n v="204.3008847504"/>
    <n v="205.89699758040001"/>
    <n v="204.99453702720001"/>
    <n v="203.7706893324"/>
    <n v="200.54845269"/>
    <n v="200.87733420360001"/>
  </r>
  <r>
    <s v="Chemicals"/>
    <s v="Heat "/>
    <x v="7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038289575200004"/>
    <n v="28.422267645600002"/>
    <n v="30.057066507600002"/>
    <n v="28.987527513600003"/>
    <n v="29.6715962052"/>
    <n v="29.927526915600001"/>
    <n v="30.2769446832"/>
    <n v="30.152483679600003"/>
    <n v="30.472627341600006"/>
    <n v="29.758610469599997"/>
    <n v="30.940950229200002"/>
    <n v="30.295822964400003"/>
  </r>
  <r>
    <s v="Chemicals"/>
    <s v="Coal "/>
    <x v="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7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7"/>
    <x v="0"/>
    <x v="1"/>
    <s v="7_petroleum_products"/>
    <n v="650.37151650240014"/>
    <n v="632.29746934079992"/>
    <n v="634.98204131400007"/>
    <n v="580.39281795240004"/>
    <n v="584.87273582040007"/>
    <n v="588.82937905080007"/>
    <n v="589.39014648239993"/>
    <n v="581.87270521439996"/>
    <n v="497.14081203239988"/>
    <n v="509.75024364720014"/>
    <n v="489.94199880479999"/>
    <n v="483.31740101039998"/>
    <n v="444.72338650080002"/>
    <n v="496.28458212480012"/>
    <n v="473.99415940799992"/>
    <n v="450.12208088160008"/>
    <n v="386.17286418720005"/>
    <n v="382.02065971560006"/>
    <n v="357.06868405200009"/>
    <n v="355.23363054600003"/>
  </r>
  <r>
    <s v="Chemicals"/>
    <s v="Gas "/>
    <x v="7"/>
    <x v="0"/>
    <x v="1"/>
    <s v="8_gas"/>
    <n v="56.343312529200006"/>
    <n v="55.675028073600004"/>
    <n v="58.044694071600006"/>
    <n v="60.134317578000001"/>
    <n v="67.753184076000011"/>
    <n v="75.297826983600004"/>
    <n v="73.995020427599997"/>
    <n v="77.419337158800005"/>
    <n v="73.661914432800003"/>
    <n v="73.3634709552"/>
    <n v="84.427977556800002"/>
    <n v="85.375693231200003"/>
    <n v="84.812363478000009"/>
    <n v="83.195714394000007"/>
    <n v="80.872467447600002"/>
    <n v="80.31590356320001"/>
    <n v="80.362071406799998"/>
    <n v="83.783134994400001"/>
    <n v="85.5756422388"/>
    <n v="83.655219880800004"/>
  </r>
  <r>
    <s v="Aluminium"/>
    <s v="Coal "/>
    <x v="7"/>
    <x v="0"/>
    <x v="2"/>
    <s v="1_coal"/>
    <n v="4.7255616107999998"/>
    <n v="4.0306993488000007"/>
    <n v="1.6917686496000002"/>
    <n v="3.6242824859999998"/>
    <n v="3.2784946740000001"/>
    <n v="2.8887705828000003"/>
    <n v="2.7696770568000004"/>
    <n v="2.4717192480000003"/>
    <n v="2.3195123207999999"/>
    <n v="1.8681585335999999"/>
    <n v="2.2334275259999998"/>
    <n v="2.3547819240000001"/>
    <n v="2.2559734440000003"/>
    <n v="2.0867639220000003"/>
    <n v="2.2214155968"/>
    <n v="2.2032993132000001"/>
    <n v="2.0452476131999999"/>
    <n v="1.8105984071999999"/>
    <n v="1.3107782232"/>
    <n v="1.2956973696"/>
  </r>
  <r>
    <s v="Aluminium"/>
    <s v="Biomass"/>
    <x v="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7"/>
    <x v="0"/>
    <x v="2"/>
    <s v="16_others"/>
    <n v="1.7890196400000002E-2"/>
    <n v="9.3909924000000009E-3"/>
    <n v="0"/>
    <n v="0"/>
    <n v="0"/>
    <n v="0"/>
    <n v="0"/>
    <n v="0"/>
    <n v="0"/>
    <n v="0"/>
    <n v="0.1340487756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7"/>
    <x v="0"/>
    <x v="2"/>
    <s v="17_electricity"/>
    <n v="57.029629532400008"/>
    <n v="54.780936933600003"/>
    <n v="55.388475108000002"/>
    <n v="54.596587942800006"/>
    <n v="55.559405404800003"/>
    <n v="54.707148770400003"/>
    <n v="55.907144265599996"/>
    <n v="57.639173184000008"/>
    <n v="55.022657644800006"/>
    <n v="51.805579140000006"/>
    <n v="52.4742236604"/>
    <n v="47.752338060000007"/>
    <n v="54.194236462799999"/>
    <n v="47.248155230400002"/>
    <n v="44.415337042800004"/>
    <n v="43.150617806400007"/>
    <n v="45.220764319200008"/>
    <n v="46.666349128800007"/>
    <n v="43.945347808800008"/>
    <n v="43.819831731600004"/>
  </r>
  <r>
    <s v="Aluminium"/>
    <s v="Heat "/>
    <x v="7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7_petroleum_products"/>
    <n v="49.453158571200007"/>
    <n v="50.914460628"/>
    <n v="52.470832352400009"/>
    <n v="49.081554950400012"/>
    <n v="46.799192106000007"/>
    <n v="41.188896853199999"/>
    <n v="40.430085408000004"/>
    <n v="31.837863272399996"/>
    <n v="30.555065433600003"/>
    <n v="26.1377695332"/>
    <n v="24.291675435599998"/>
    <n v="24.867243205200005"/>
    <n v="24.497230568399999"/>
    <n v="22.641887829600002"/>
    <n v="21.293407472400002"/>
    <n v="17.303893675200001"/>
    <n v="18.807051171599998"/>
    <n v="15.8155155828"/>
    <n v="17.970478290000003"/>
    <n v="16.252303492799999"/>
  </r>
  <r>
    <s v="Aluminium"/>
    <s v="Gas "/>
    <x v="7"/>
    <x v="0"/>
    <x v="2"/>
    <s v="8_gas"/>
    <n v="15.692871650400001"/>
    <n v="16.088260482000003"/>
    <n v="17.188283566800003"/>
    <n v="17.783077122000002"/>
    <n v="19.5998217516"/>
    <n v="20.8789728876"/>
    <n v="22.214365308000001"/>
    <n v="22.850373722400001"/>
    <n v="21.128460112800003"/>
    <n v="15.0253910604"/>
    <n v="16.649053034400001"/>
    <n v="14.8789200492"/>
    <n v="17.048959423200003"/>
    <n v="16.335428220000001"/>
    <n v="15.8966264592"/>
    <n v="15.226859876400001"/>
    <n v="19.159169425200002"/>
    <n v="17.510156377200001"/>
    <n v="20.898763891200002"/>
    <n v="20.577845671200002"/>
  </r>
  <r>
    <s v="Non-metallic minerals"/>
    <s v="Coal "/>
    <x v="7"/>
    <x v="0"/>
    <x v="3"/>
    <s v="1_coal"/>
    <n v="182.514523446"/>
    <n v="170.7624312408"/>
    <n v="163.37520363960002"/>
    <n v="163.27501770240002"/>
    <n v="162.03599704440001"/>
    <n v="160.7151411936"/>
    <n v="158.8776384096"/>
    <n v="156.2284197756"/>
    <n v="149.26702741560001"/>
    <n v="127.30107751200001"/>
    <n v="126.47327178960001"/>
    <n v="126.66522819600002"/>
    <n v="131.89888729440003"/>
    <n v="139.44773793600001"/>
    <n v="136.18236469320001"/>
    <n v="129.62020046040001"/>
    <n v="127.92112584480002"/>
    <n v="132.29733249"/>
    <n v="129.34551288600002"/>
    <n v="121.360112982"/>
  </r>
  <r>
    <s v="Non-metallic minerals"/>
    <s v="Biomass"/>
    <x v="7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2288359048000004"/>
    <n v="5.1644680416000002"/>
    <n v="5.1164873136000004"/>
    <n v="5.5552304592000006"/>
    <n v="5.5570349700000001"/>
    <n v="5.5483724808000003"/>
  </r>
  <r>
    <s v="Non-metallic minerals"/>
    <s v="Others "/>
    <x v="7"/>
    <x v="0"/>
    <x v="3"/>
    <s v="16_others"/>
    <n v="5.9723278488000009"/>
    <n v="5.6496553595999996"/>
    <n v="4.9378784256000001"/>
    <n v="4.5733630571999999"/>
    <n v="4.202333028"/>
    <n v="5.9848421940000005"/>
    <n v="5.0503442472"/>
    <n v="4.6013727492000003"/>
    <n v="4.0323280140000008"/>
    <n v="3.2033499876000002"/>
    <n v="6.3053417340000006"/>
    <n v="16.464842208"/>
    <n v="16.476611302800002"/>
    <n v="17.0027580852"/>
    <n v="17.567980272"/>
    <n v="18.3887772912"/>
    <n v="20.841777356400002"/>
    <n v="21.857306630400004"/>
    <n v="23.612442498"/>
    <n v="24.3434954592"/>
  </r>
  <r>
    <s v="Non-metallic minerals"/>
    <s v="Electricity"/>
    <x v="7"/>
    <x v="0"/>
    <x v="3"/>
    <s v="17_electricity"/>
    <n v="96.439086144000001"/>
    <n v="90.662533063200001"/>
    <n v="87.638018050800014"/>
    <n v="81.685761721200009"/>
    <n v="80.262165985199999"/>
    <n v="80.925317423999999"/>
    <n v="80.928239810400001"/>
    <n v="81.454591746000006"/>
    <n v="72.06191625240001"/>
    <n v="68.816484738"/>
    <n v="72.080581006800003"/>
    <n v="68.0952833172"/>
    <n v="65.938553780399999"/>
    <n v="67.755022081199996"/>
    <n v="65.351141553600002"/>
    <n v="61.875523962000003"/>
    <n v="65.111681714400007"/>
    <n v="63.949978692000009"/>
    <n v="65.175287580000003"/>
    <n v="63.143927582400003"/>
  </r>
  <r>
    <s v="Non-metallic minerals"/>
    <s v="Heat "/>
    <x v="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7_petroleum_products"/>
    <n v="178.75248267960001"/>
    <n v="178.81002605879999"/>
    <n v="180.66689279280001"/>
    <n v="174.39529666679999"/>
    <n v="152.72429844960001"/>
    <n v="143.82197259840001"/>
    <n v="144.94870746719999"/>
    <n v="127.30199860800001"/>
    <n v="119.0957575644"/>
    <n v="107.29699928639998"/>
    <n v="101.47182908399999"/>
    <n v="107.56853001360001"/>
    <n v="106.72851558240001"/>
    <n v="100.4055390468"/>
    <n v="91.033403994000011"/>
    <n v="86.888128676400001"/>
    <n v="91.0288696896"/>
    <n v="84.987363344399995"/>
    <n v="89.272046541600034"/>
    <n v="84.729753727200006"/>
  </r>
  <r>
    <s v="Non-metallic minerals"/>
    <s v="Gas "/>
    <x v="7"/>
    <x v="0"/>
    <x v="3"/>
    <s v="8_gas"/>
    <n v="20.912605452000001"/>
    <n v="20.481235261200002"/>
    <n v="20.948092768799999"/>
    <n v="21.366864878400001"/>
    <n v="22.718472775200002"/>
    <n v="25.265508368400003"/>
    <n v="28.899441428400003"/>
    <n v="30.2838277824"/>
    <n v="29.537777703600003"/>
    <n v="27.505190973600001"/>
    <n v="31.737367512000002"/>
    <n v="30.646475838000004"/>
    <n v="29.450139606"/>
    <n v="30.778598685599999"/>
    <n v="31.650386742000002"/>
    <n v="32.526964497599998"/>
    <n v="31.023363200400006"/>
    <n v="30.865960454400003"/>
    <n v="32.662583323200003"/>
    <n v="31.417282465200003"/>
  </r>
  <r>
    <s v="Other"/>
    <s v="Coal "/>
    <x v="7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2.7130463999999999E-3"/>
    <n v="2.7130463999999999E-3"/>
    <n v="2.7130463999999999E-3"/>
    <n v="3.7095048E-3"/>
    <n v="3.7095048E-3"/>
    <n v="3.7095048E-3"/>
  </r>
  <r>
    <s v="Other"/>
    <s v="Others "/>
    <x v="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4"/>
    <s v="17_electricity"/>
    <n v="91.542648664799998"/>
    <n v="89.365391247600002"/>
    <n v="91.618036185600005"/>
    <n v="91.663709986800015"/>
    <n v="95.813331202800015"/>
    <n v="99.094304462400004"/>
    <n v="103.912335738"/>
    <n v="109.5341949324"/>
    <n v="97.088232736800009"/>
    <n v="87.864808633200013"/>
    <n v="97.268595894000001"/>
    <n v="93.2149319472"/>
    <n v="99.481156408800004"/>
    <n v="97.305824919599999"/>
    <n v="98.515366318800005"/>
    <n v="94.426420208400003"/>
    <n v="94.995071384399992"/>
    <n v="100.86304324320001"/>
    <n v="100.2060380268"/>
    <n v="98.392203223200013"/>
  </r>
  <r>
    <s v="Other"/>
    <s v="Heat "/>
    <x v="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7_petroleum_products"/>
    <n v="33.829674757200003"/>
    <n v="34.091266021200006"/>
    <n v="33.638928335999999"/>
    <n v="30.244744004400005"/>
    <n v="28.811137629600008"/>
    <n v="27.111129357599999"/>
    <n v="28.240380493200007"/>
    <n v="23.970895380000002"/>
    <n v="19.345921639200004"/>
    <n v="17.374378453200002"/>
    <n v="16.9326208116"/>
    <n v="18.755381872800001"/>
    <n v="18.726710666400002"/>
    <n v="18.1365351516"/>
    <n v="18.194505584399998"/>
    <n v="14.755836502800003"/>
    <n v="14.0410785672"/>
    <n v="13.395218612400003"/>
    <n v="17.489461024800001"/>
    <n v="14.751720878399999"/>
  </r>
  <r>
    <s v="Other"/>
    <s v="Gas "/>
    <x v="7"/>
    <x v="0"/>
    <x v="4"/>
    <s v="8_gas"/>
    <n v="12.2801732892"/>
    <n v="13.398526184400001"/>
    <n v="15.428337066000001"/>
    <n v="17.379360745200003"/>
    <n v="19.876330584000002"/>
    <n v="23.602951022400003"/>
    <n v="25.733965233600003"/>
    <n v="28.415200327200001"/>
    <n v="25.961664351600003"/>
    <n v="25.1418512304"/>
    <n v="26.407466442"/>
    <n v="49.023341683200002"/>
    <n v="48.834676101599996"/>
    <n v="25.809616522799999"/>
    <n v="25.021493290800002"/>
    <n v="25.369981588800002"/>
    <n v="26.0891189172"/>
    <n v="28.932772543200002"/>
    <n v="27.434044681200003"/>
    <n v="27.1051380468"/>
  </r>
  <r>
    <s v="Other"/>
    <s v="Coal "/>
    <x v="7"/>
    <x v="0"/>
    <x v="5"/>
    <s v="1_coal"/>
    <n v="1.8781231175999999"/>
    <n v="1.9781834508000002"/>
    <n v="1.9273305780000001"/>
    <n v="1.7880524892"/>
    <n v="1.8156728088"/>
    <n v="1.7094578796000002"/>
    <n v="1.7465361804000001"/>
    <n v="1.6739203212"/>
    <n v="1.3791319200000002E-2"/>
    <n v="1.1258305199999999E-2"/>
    <n v="1.1903072400000001E-2"/>
    <n v="6.0038712000000001E-3"/>
    <n v="5.2837416000000009E-3"/>
    <n v="1.0521428400000001E-2"/>
    <n v="4.8106332E-3"/>
    <n v="8.4447756000000009E-3"/>
    <n v="6.9919560000000006E-3"/>
    <n v="2.7549143999999999E-3"/>
    <n v="2.9558808E-3"/>
    <n v="2.9558808E-3"/>
  </r>
  <r>
    <s v="Other"/>
    <s v="Biomass"/>
    <x v="7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0"/>
    <n v="1.6805815200000001E-2"/>
    <n v="1.6805815200000001E-2"/>
    <n v="1.73919672E-2"/>
    <n v="1.73919672E-2"/>
    <n v="1.73919672E-2"/>
  </r>
  <r>
    <s v="Other"/>
    <s v="Others "/>
    <x v="7"/>
    <x v="0"/>
    <x v="5"/>
    <s v="16_others"/>
    <n v="1.9259280000000001E-3"/>
    <n v="3.9690864000000003E-3"/>
    <n v="3.5336592000000003E-3"/>
    <n v="3.6927576000000003E-3"/>
    <n v="2.8805184E-3"/>
    <n v="4.5719856000000008E-3"/>
    <n v="3.1861548000000003E-3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5"/>
    <s v="17_electricity"/>
    <n v="298.01294476920003"/>
    <n v="284.81303618999999"/>
    <n v="285.67994662439997"/>
    <n v="280.7995948308"/>
    <n v="290.27452838400001"/>
    <n v="295.73817678"/>
    <n v="302.29977160800001"/>
    <n v="312.1813816056"/>
    <n v="279.510181848"/>
    <n v="266.28567581880003"/>
    <n v="275.63095254960001"/>
    <n v="251.10017315280004"/>
    <n v="245.59701392520003"/>
    <n v="250.07224257720003"/>
    <n v="238.63250239920001"/>
    <n v="231.13390591800001"/>
    <n v="222.28898946839999"/>
    <n v="227.45243593080002"/>
    <n v="242.6300799732"/>
    <n v="242.29887897240002"/>
  </r>
  <r>
    <s v="Other"/>
    <s v="Heat "/>
    <x v="7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7_petroleum_products"/>
    <n v="121.19024613240001"/>
    <n v="115.94540827800002"/>
    <n v="112.39564245840002"/>
    <n v="100.20190565519999"/>
    <n v="91.528241886000032"/>
    <n v="83.021539327200003"/>
    <n v="75.643983234000004"/>
    <n v="61.361849656800004"/>
    <n v="52.176667784399996"/>
    <n v="46.738831010400006"/>
    <n v="43.973462170800005"/>
    <n v="47.976737979600003"/>
    <n v="44.237741360399994"/>
    <n v="42.6196938852"/>
    <n v="39.336886807200003"/>
    <n v="34.212955363200003"/>
    <n v="32.451254593199998"/>
    <n v="29.780528367600002"/>
    <n v="36.965031112799998"/>
    <n v="31.653158403599996"/>
  </r>
  <r>
    <s v="Other"/>
    <s v="Gas "/>
    <x v="7"/>
    <x v="0"/>
    <x v="5"/>
    <s v="8_gas"/>
    <n v="37.6046820432"/>
    <n v="39.619219478400005"/>
    <n v="45.009569566800003"/>
    <n v="48.90067263000001"/>
    <n v="55.948400992800003"/>
    <n v="65.965370234400012"/>
    <n v="71.732829585600001"/>
    <n v="77.255160170400003"/>
    <n v="77.936298102000009"/>
    <n v="79.790502031200006"/>
    <n v="70.864918506000009"/>
    <n v="67.867328804400003"/>
    <n v="65.34220692240001"/>
    <n v="63.015233724000005"/>
    <n v="56.9432893428"/>
    <n v="56.087574411600002"/>
    <n v="57.529261310400003"/>
    <n v="57.277019170800003"/>
    <n v="60.810108966000008"/>
    <n v="61.480537063200003"/>
  </r>
  <r>
    <s v="Mining"/>
    <s v="Coal "/>
    <x v="7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7"/>
    <x v="0"/>
    <x v="6"/>
    <s v="17_electricity"/>
    <n v="10.282692877200001"/>
    <n v="9.3628152360000012"/>
    <n v="8.8011183347999999"/>
    <n v="8.0323883604000006"/>
    <n v="7.7043818880000003"/>
    <n v="7.1595536040000001"/>
    <n v="6.6141559152000013"/>
    <n v="5.6146202172000006"/>
    <n v="5.7194158212000001"/>
    <n v="5.4690493680000003"/>
    <n v="4.9884549696000002"/>
    <n v="4.7819536200000003"/>
    <n v="5.0739871068000006"/>
    <n v="4.3320735864000008"/>
    <n v="4.0355016084000006"/>
    <n v="4.0802333796000001"/>
    <n v="3.9946258800000001"/>
    <n v="3.9138038928000003"/>
    <n v="3.7985705964000003"/>
    <n v="3.7770211368000002"/>
  </r>
  <r>
    <s v="Mining"/>
    <s v="Heat "/>
    <x v="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7_petroleum_products"/>
    <n v="23.5862666244"/>
    <n v="22.741014506400003"/>
    <n v="20.990739513600001"/>
    <n v="19.9639016928"/>
    <n v="20.0518286796"/>
    <n v="18.802332648"/>
    <n v="16.151673754800001"/>
    <n v="12.6779067288"/>
    <n v="10.2882696948"/>
    <n v="10.231354335600001"/>
    <n v="9.7548588144000004"/>
    <n v="11.804674226400003"/>
    <n v="11.5374517164"/>
    <n v="9.1063402416000017"/>
    <n v="9.2048347116000002"/>
    <n v="8.0863227180000017"/>
    <n v="8.4969473147999999"/>
    <n v="7.9583908571999995"/>
    <n v="7.9123318704000001"/>
    <n v="7.8105047076000007"/>
  </r>
  <r>
    <s v="Mining"/>
    <s v="Gas "/>
    <x v="7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1_coal"/>
    <n v="0.4186883736"/>
    <n v="0.4362687468"/>
    <n v="0.43547325479999999"/>
    <n v="0.44961626519999998"/>
    <n v="0.46465943760000006"/>
    <n v="0.46771998840000006"/>
    <n v="0.46496926080000006"/>
    <n v="0.47211194159999997"/>
    <n v="0.2499687072"/>
    <n v="0.99206644680000011"/>
    <n v="0.39676628879999998"/>
    <n v="0.41633539200000008"/>
    <n v="0.2801262276"/>
    <n v="0.33434528759999999"/>
    <n v="0.42251929560000001"/>
    <n v="0.3074869656"/>
    <n v="0.1713824712"/>
    <n v="3.59311176E-2"/>
    <n v="2.6385213600000002E-2"/>
    <n v="2.6385213600000002E-2"/>
  </r>
  <r>
    <s v="Other"/>
    <s v="Biomass"/>
    <x v="7"/>
    <x v="0"/>
    <x v="7"/>
    <s v="15_solid_biomass"/>
    <n v="0"/>
    <n v="0"/>
    <n v="1.2593810664"/>
    <n v="1.4631065676000001"/>
    <n v="2.2594819824000001"/>
    <n v="2.6261870472000002"/>
    <n v="2.8947283991999999"/>
    <n v="3.6633243960000001"/>
    <n v="3.2466163788000002"/>
    <n v="3.1651286904000004"/>
    <n v="3.2169822084000002"/>
    <n v="3.3058805327999998"/>
    <n v="3.4110571356000001"/>
    <n v="3.7739354652000006"/>
    <n v="1.0276542468000001"/>
    <n v="1.0605876156"/>
    <n v="1.0465032204"/>
    <n v="1.0292410439999999"/>
    <n v="1.0292410439999999"/>
    <n v="1.0292410439999999"/>
  </r>
  <r>
    <s v="Other"/>
    <s v="Others "/>
    <x v="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7"/>
    <s v="17_electricity"/>
    <n v="76.030236467999998"/>
    <n v="76.16114514360001"/>
    <n v="78.995654798400011"/>
    <n v="79.850637039600002"/>
    <n v="85.208233791600009"/>
    <n v="88.575882184799994"/>
    <n v="90.329707584000005"/>
    <n v="96.239162257200007"/>
    <n v="96.30775460160001"/>
    <n v="87.830330335200003"/>
    <n v="91.016987551200017"/>
    <n v="86.128132366800003"/>
    <n v="87.929046705600001"/>
    <n v="93.705763071600003"/>
    <n v="89.645911034400001"/>
    <n v="91.842900840000013"/>
    <n v="92.343558384000019"/>
    <n v="89.405957152799999"/>
    <n v="91.883726326800016"/>
    <n v="91.371324808799997"/>
  </r>
  <r>
    <s v="Other"/>
    <s v="Heat "/>
    <x v="7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7_petroleum_products"/>
    <n v="116.4404387628"/>
    <n v="120.39691870800002"/>
    <n v="121.84964201160001"/>
    <n v="115.48195463879999"/>
    <n v="115.75178133839999"/>
    <n v="110.1700861164"/>
    <n v="101.8628385228"/>
    <n v="84.704113763999999"/>
    <n v="82.237937839200001"/>
    <n v="77.473401307200007"/>
    <n v="74.170966510800014"/>
    <n v="87.159843622799997"/>
    <n v="82.37871898920001"/>
    <n v="75.105627742799996"/>
    <n v="72.193385959200015"/>
    <n v="59.490626385600002"/>
    <n v="55.350969753599998"/>
    <n v="48.479241902400013"/>
    <n v="61.06304192759999"/>
    <n v="51.646003444800002"/>
  </r>
  <r>
    <s v="Other"/>
    <s v="Gas "/>
    <x v="7"/>
    <x v="0"/>
    <x v="7"/>
    <s v="8_gas"/>
    <n v="38.308365892800005"/>
    <n v="40.631483048400007"/>
    <n v="44.648571110400006"/>
    <n v="47.383351189200006"/>
    <n v="53.512441203599998"/>
    <n v="57.527733128400001"/>
    <n v="63.108913374000004"/>
    <n v="67.334684108399998"/>
    <n v="60.424797762000011"/>
    <n v="61.082355636000003"/>
    <n v="65.007141505199996"/>
    <n v="68.1662621376"/>
    <n v="70.274567145600003"/>
    <n v="68.542052558400002"/>
    <n v="68.133688833600004"/>
    <n v="68.483839291199999"/>
    <n v="73.929421645199994"/>
    <n v="73.873820941199995"/>
    <n v="79.33636820880001"/>
    <n v="79.195792212000001"/>
  </r>
  <r>
    <s v="Pulp &amp; paper"/>
    <s v="Coal "/>
    <x v="7"/>
    <x v="0"/>
    <x v="8"/>
    <s v="1_coal"/>
    <n v="62.741324894400002"/>
    <n v="64.517645970000004"/>
    <n v="64.015535606400007"/>
    <n v="65.663895513599996"/>
    <n v="68.803727558399999"/>
    <n v="66.4255121148"/>
    <n v="66.3596370036"/>
    <n v="68.597284823999999"/>
    <n v="67.412638137599998"/>
    <n v="67.251086272800009"/>
    <n v="67.198906184400002"/>
    <n v="66.304480100399999"/>
    <n v="67.905386816399997"/>
    <n v="74.653323552000003"/>
    <n v="73.490025358799997"/>
    <n v="75.885879790800004"/>
    <n v="70.371906058800008"/>
    <n v="74.108633432399998"/>
    <n v="72.230460073200007"/>
    <n v="67.088918948400007"/>
  </r>
  <r>
    <s v="Pulp &amp; paper"/>
    <s v="Biomass"/>
    <x v="7"/>
    <x v="0"/>
    <x v="8"/>
    <s v="15_solid_biomass"/>
    <n v="95.137472826000007"/>
    <n v="84.838229528400007"/>
    <n v="93.367704092400004"/>
    <n v="94.650464249999999"/>
    <n v="94.278069324000015"/>
    <n v="102.26862736560001"/>
    <n v="105.59242321560001"/>
    <n v="113.16053313720001"/>
    <n v="103.95604593000002"/>
    <n v="95.865050743200001"/>
    <n v="106.32299050800002"/>
    <n v="101.1378354876"/>
    <n v="94.000304451600002"/>
    <n v="99.756279410399998"/>
    <n v="101.47858239240001"/>
    <n v="99.181176375600003"/>
    <n v="99.1308929076"/>
    <n v="100.4871062844"/>
    <n v="100.7471316852"/>
    <n v="96.325251238800007"/>
  </r>
  <r>
    <s v="Pulp &amp; paper"/>
    <s v="Others "/>
    <x v="7"/>
    <x v="0"/>
    <x v="8"/>
    <s v="16_others"/>
    <n v="0.21649105439999999"/>
    <n v="0.22858253280000002"/>
    <n v="0.29705764680000002"/>
    <n v="0.38740041720000001"/>
    <n v="0.65576592359999997"/>
    <n v="1.7672608403999999"/>
    <n v="3.7032832152000004"/>
    <n v="3.4132552056000001"/>
    <n v="3.498783156"/>
    <n v="3.8001950748"/>
    <n v="5.2820040780000008"/>
    <n v="9.6386416200000014"/>
    <n v="9.8477052912000005"/>
    <n v="10.271740208400001"/>
    <n v="10.659257856000002"/>
    <n v="11.254336113600001"/>
    <n v="11.242479096"/>
    <n v="11.676570706800002"/>
    <n v="11.7271305036"/>
    <n v="10.843761758400001"/>
  </r>
  <r>
    <s v="Pulp &amp; paper"/>
    <s v="Electricity"/>
    <x v="7"/>
    <x v="0"/>
    <x v="8"/>
    <s v="17_electricity"/>
    <n v="172.21858353360003"/>
    <n v="165.8701638144"/>
    <n v="164.66085268920003"/>
    <n v="161.513429976"/>
    <n v="162.72924738840001"/>
    <n v="161.68529392920001"/>
    <n v="160.45961241600003"/>
    <n v="162.13977944280001"/>
    <n v="150.7077680976"/>
    <n v="142.8241241808"/>
    <n v="145.2057979212"/>
    <n v="136.30718576160001"/>
    <n v="142.71794274600001"/>
    <n v="139.0589014464"/>
    <n v="136.011505572"/>
    <n v="131.04158556600001"/>
    <n v="130.58790810479999"/>
    <n v="129.89295373319999"/>
    <n v="130.46945515920001"/>
    <n v="125.5617049464"/>
  </r>
  <r>
    <s v="Pulp &amp; paper"/>
    <s v="Heat "/>
    <x v="7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7_petroleum_products"/>
    <n v="131.88497455799998"/>
    <n v="122.03824897800001"/>
    <n v="118.74412497959999"/>
    <n v="113.30412363000001"/>
    <n v="108.89016879599998"/>
    <n v="102.51278060760002"/>
    <n v="89.690303674799992"/>
    <n v="78.794533486800006"/>
    <n v="64.130174377199992"/>
    <n v="52.542518742000006"/>
    <n v="46.936267938000015"/>
    <n v="50.246578105199994"/>
    <n v="44.868449286000008"/>
    <n v="40.857151568399999"/>
    <n v="36.478985500800007"/>
    <n v="32.123524449600005"/>
    <n v="33.901315092000004"/>
    <n v="31.591541268000007"/>
    <n v="32.402758888800008"/>
    <n v="30.056124477600004"/>
  </r>
  <r>
    <s v="Pulp &amp; paper"/>
    <s v="Gas "/>
    <x v="7"/>
    <x v="0"/>
    <x v="8"/>
    <s v="8_gas"/>
    <n v="37.898796369599999"/>
    <n v="36.621504172800002"/>
    <n v="38.476419858000007"/>
    <n v="39.245166579600003"/>
    <n v="42.402231493200006"/>
    <n v="46.188040723199997"/>
    <n v="41.843842164000002"/>
    <n v="35.317772334000004"/>
    <n v="33.208629966000004"/>
    <n v="30.306633282"/>
    <n v="32.515429863600005"/>
    <n v="34.349754866400005"/>
    <n v="32.407381116000003"/>
    <n v="31.178580436800001"/>
    <n v="30.211107253199998"/>
    <n v="28.919529694800001"/>
    <n v="28.670385787200001"/>
    <n v="28.989089190000005"/>
    <n v="30.931919301600001"/>
    <n v="30.480933952800001"/>
  </r>
  <r>
    <s v="Other"/>
    <s v="Coal "/>
    <x v="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9"/>
    <s v="15_solid_biomass"/>
    <n v="0"/>
    <n v="0"/>
    <n v="3.9928799844000005"/>
    <n v="4.638785994"/>
    <n v="7.1636985360000009"/>
    <n v="8.3263310280000002"/>
    <n v="9.1777544891999998"/>
    <n v="11.614585132800002"/>
    <n v="10.293411085200001"/>
    <n v="10.035047844000001"/>
    <n v="10.1994592932"/>
    <n v="10.481310482400001"/>
    <n v="10.814776542000002"/>
    <n v="10.6686279144"/>
    <n v="1.3226184936000001"/>
    <n v="1.3782150108000002"/>
    <n v="1.3794459299999999"/>
    <n v="1.4901281747999999"/>
    <n v="1.4901281747999999"/>
    <n v="1.4901281747999999"/>
  </r>
  <r>
    <s v="Other"/>
    <s v="Others "/>
    <x v="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9"/>
    <s v="17_electricity"/>
    <n v="13.734253116"/>
    <n v="13.466645420400001"/>
    <n v="13.681470128400001"/>
    <n v="13.5593453592"/>
    <n v="14.191694510400001"/>
    <n v="14.482961812800001"/>
    <n v="13.801878309600001"/>
    <n v="13.7492586072"/>
    <n v="11.342166804000001"/>
    <n v="10.4877372204"/>
    <n v="10.948871372400001"/>
    <n v="9.0025327224000016"/>
    <n v="9.1654578575999999"/>
    <n v="9.5560569900000001"/>
    <n v="10.217299248"/>
    <n v="8.8336707047999994"/>
    <n v="9.9546194159999999"/>
    <n v="9.5379909480000009"/>
    <n v="10.179115632"/>
    <n v="10.123326522000001"/>
  </r>
  <r>
    <s v="Other"/>
    <s v="Heat "/>
    <x v="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7_petroleum_products"/>
    <n v="7.7216817455999998"/>
    <n v="7.825794901200001"/>
    <n v="7.8192593064000011"/>
    <n v="7.6699454580000008"/>
    <n v="7.6840800948000005"/>
    <n v="7.4080108764000006"/>
    <n v="6.5467819295999998"/>
    <n v="5.8066938539999997"/>
    <n v="4.1785352568"/>
    <n v="4.4119033020000007"/>
    <n v="4.8629514528"/>
    <n v="4.3270033716"/>
    <n v="4.3699055112000007"/>
    <n v="4.3117676064000001"/>
    <n v="4.0263032087999999"/>
    <n v="3.6808168464000004"/>
    <n v="4.5556152120000002"/>
    <n v="5.0398772472000006"/>
    <n v="4.5616902588000006"/>
    <n v="4.3924723632000005"/>
  </r>
  <r>
    <s v="Other"/>
    <s v="Gas "/>
    <x v="7"/>
    <x v="0"/>
    <x v="9"/>
    <s v="8_gas"/>
    <n v="0.29143058760000001"/>
    <n v="0.38663423280000003"/>
    <n v="0.49535705520000006"/>
    <n v="0.58963960439999996"/>
    <n v="0.72907679159999994"/>
    <n v="0.84494229480000005"/>
    <n v="0.87082090560000003"/>
    <n v="0.87084183960000006"/>
    <n v="1.2333307968"/>
    <n v="0.88365344759999997"/>
    <n v="0.83954550959999996"/>
    <n v="1.1025854064"/>
    <n v="0.55430719920000004"/>
    <n v="0.95482067400000004"/>
    <n v="0.42229320840000001"/>
    <n v="0.57709176480000002"/>
    <n v="0.58021093080000008"/>
    <n v="0.57605343840000012"/>
    <n v="0.93433047479999998"/>
    <n v="0.92989246680000004"/>
  </r>
  <r>
    <s v="Other"/>
    <s v="Coal "/>
    <x v="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0"/>
    <s v="17_electricity"/>
    <n v="53.817838956000003"/>
    <n v="50.023044853200005"/>
    <n v="48.157025774400005"/>
    <n v="45.123751976400008"/>
    <n v="44.6260251924"/>
    <n v="42.915227536800003"/>
    <n v="41.426937367200004"/>
    <n v="40.455658382400003"/>
    <n v="29.661120831600002"/>
    <n v="27.266354967600005"/>
    <n v="28.869024326400002"/>
    <n v="33.5627578836"/>
    <n v="26.907085659600003"/>
    <n v="23.223170581199998"/>
    <n v="24.7745223324"/>
    <n v="22.394657289600001"/>
    <n v="21.444890083200001"/>
    <n v="22.7191594104"/>
    <n v="20.707335021600002"/>
    <n v="20.598298189200001"/>
  </r>
  <r>
    <s v="Other"/>
    <s v="Heat "/>
    <x v="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7_petroleum_products"/>
    <n v="62.592232946400003"/>
    <n v="61.162269087600009"/>
    <n v="57.546523486800005"/>
    <n v="54.009958647600008"/>
    <n v="52.807421764800004"/>
    <n v="49.375342706400005"/>
    <n v="49.748139565199999"/>
    <n v="46.594675299600013"/>
    <n v="35.757231422400004"/>
    <n v="39.744990950400002"/>
    <n v="43.656697256400001"/>
    <n v="63.460809727200008"/>
    <n v="63.051093666"/>
    <n v="54.041824382400009"/>
    <n v="52.709287359599998"/>
    <n v="57.809475460799995"/>
    <n v="60.279750262799993"/>
    <n v="62.894641323600005"/>
    <n v="61.507064628000009"/>
    <n v="60.622280744399994"/>
  </r>
  <r>
    <s v="Other"/>
    <s v="Gas "/>
    <x v="7"/>
    <x v="0"/>
    <x v="10"/>
    <s v="8_gas"/>
    <n v="3.10828032"/>
    <n v="3.0552712452000002"/>
    <n v="3.1198442615999999"/>
    <n v="3.1052951316000001"/>
    <n v="3.3095104884000004"/>
    <n v="3.3768677268000005"/>
    <n v="3.6109307808"/>
    <n v="3.6718822152000006"/>
    <n v="3.3063620148000004"/>
    <n v="2.8307624688000002"/>
    <n v="2.9793268799999999"/>
    <n v="3.2178195684000004"/>
    <n v="4.1690605284000002"/>
    <n v="2.3621967468"/>
    <n v="2.6345480868000002"/>
    <n v="2.4853556556000003"/>
    <n v="2.6208405036000002"/>
    <n v="2.4089256216000003"/>
    <n v="2.416767498"/>
    <n v="2.4163488180000003"/>
  </r>
  <r>
    <s v="Other"/>
    <s v="Coal "/>
    <x v="7"/>
    <x v="0"/>
    <x v="11"/>
    <s v="1_coal"/>
    <n v="0.64963226159999998"/>
    <n v="0.64483000200000007"/>
    <n v="0.63120196800000006"/>
    <n v="0.6246538128000001"/>
    <n v="0.61456781159999996"/>
    <n v="0.58446053279999999"/>
    <n v="0.56595906360000003"/>
    <n v="0.55360800360000006"/>
    <n v="0.54276837840000003"/>
    <n v="0.3487018248"/>
    <n v="0.1035939924"/>
    <n v="0.24133971240000004"/>
    <n v="0.20051422560000001"/>
    <n v="0.13314861360000002"/>
    <n v="0.21285272520000001"/>
    <n v="0.27982477800000005"/>
    <n v="0.11305197360000001"/>
    <n v="0"/>
    <n v="0"/>
    <n v="0"/>
  </r>
  <r>
    <s v="Other"/>
    <s v="Biomass"/>
    <x v="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.112331844"/>
    <n v="0.112331844"/>
    <n v="0.112331844"/>
    <n v="0.10436436360000001"/>
    <n v="0.10436436360000001"/>
    <n v="0.10436436360000001"/>
  </r>
  <r>
    <s v="Other"/>
    <s v="Others "/>
    <x v="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1"/>
    <s v="17_electricity"/>
    <n v="32.605065064800002"/>
    <n v="30.816321753600004"/>
    <n v="30.191433480000001"/>
    <n v="28.829484187200006"/>
    <n v="29.0861894556"/>
    <n v="28.583476192800003"/>
    <n v="27.591899601600002"/>
    <n v="27.890347266000003"/>
    <n v="20.478015612"/>
    <n v="19.874417216400001"/>
    <n v="19.1280908088"/>
    <n v="18.168702336000003"/>
    <n v="16.907625615600001"/>
    <n v="15.5579352732"/>
    <n v="15.647285772"/>
    <n v="16.466077314000003"/>
    <n v="14.190049098000001"/>
    <n v="14.384546892000001"/>
    <n v="13.967566732800002"/>
    <n v="13.887142491600001"/>
  </r>
  <r>
    <s v="Other"/>
    <s v="Heat "/>
    <x v="7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7_petroleum_products"/>
    <n v="45.728137490400002"/>
    <n v="46.493966012400001"/>
    <n v="47.144481688799999"/>
    <n v="44.594854466400001"/>
    <n v="41.328962060400002"/>
    <n v="33.736007667600006"/>
    <n v="30.045649104000002"/>
    <n v="21.193234095600001"/>
    <n v="18.562286656799998"/>
    <n v="17.106682834800001"/>
    <n v="15.132631755600002"/>
    <n v="16.143245726400004"/>
    <n v="16.297119000000002"/>
    <n v="14.155281910800001"/>
    <n v="12.981202707600001"/>
    <n v="9.4186085328000004"/>
    <n v="9.0572165172000005"/>
    <n v="8.4317839596000006"/>
    <n v="9.6967920852000002"/>
    <n v="8.4965663160000009"/>
  </r>
  <r>
    <s v="Other"/>
    <s v="Gas "/>
    <x v="7"/>
    <x v="0"/>
    <x v="11"/>
    <s v="8_gas"/>
    <n v="9.7813445112000004"/>
    <n v="9.7432236971999995"/>
    <n v="10.144160038800001"/>
    <n v="10.236345001200002"/>
    <n v="11.037660840000001"/>
    <n v="11.368355238000001"/>
    <n v="11.147899283999999"/>
    <n v="10.813168810800001"/>
    <n v="9.0408921840000005"/>
    <n v="8.7864059195999999"/>
    <n v="9.9228792852000005"/>
    <n v="9.6073829711999998"/>
    <n v="8.629534897200001"/>
    <n v="7.5417665760000006"/>
    <n v="8.1571256928000011"/>
    <n v="7.9059302532000011"/>
    <n v="9.3622751388000012"/>
    <n v="8.4637250568000013"/>
    <n v="9.3362583636000007"/>
    <n v="9.3330303408000006"/>
  </r>
  <r>
    <s v="Non-specified industry"/>
    <s v="Coal "/>
    <x v="7"/>
    <x v="0"/>
    <x v="12"/>
    <s v="1_coal"/>
    <n v="0.36768477600000005"/>
    <n v="0.41563200959999996"/>
    <n v="0.44951578200000003"/>
    <n v="0.49533612120000003"/>
    <n v="0.5415918876000001"/>
    <n v="0.57228113160000005"/>
    <n v="0.55097869320000004"/>
    <n v="0.54341314560000009"/>
    <n v="0.63430857360000004"/>
    <n v="0.4597608816"/>
    <n v="1.2317188788"/>
    <n v="0"/>
    <n v="0.39567353399999999"/>
    <n v="0.48884239440000005"/>
    <n v="0.48901823999999999"/>
    <n v="0.4415106204"/>
    <n v="0"/>
    <n v="0.56080511280000001"/>
    <n v="0"/>
    <n v="0"/>
  </r>
  <r>
    <s v="Non-specified industry"/>
    <s v="Biomass"/>
    <x v="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1.1639304E-3"/>
    <n v="1.1639304E-3"/>
    <n v="1.1639304E-3"/>
    <n v="1.9384884000000001E-3"/>
    <n v="1.9384884000000001E-3"/>
    <n v="1.9384884000000001E-3"/>
  </r>
  <r>
    <s v="Non-specified industry"/>
    <s v="Others "/>
    <x v="7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7"/>
    <x v="0"/>
    <x v="12"/>
    <s v="17_electricity"/>
    <n v="103.9796218008"/>
    <n v="99.707448762000013"/>
    <n v="99.086960815200015"/>
    <n v="96.052757547599995"/>
    <n v="98.356385149200008"/>
    <n v="98.202089008800002"/>
    <n v="95.308390562400007"/>
    <n v="97.637821412400001"/>
    <n v="81.5839764264"/>
    <n v="84.197402107200006"/>
    <n v="84.100682840399998"/>
    <n v="81.416257405200014"/>
    <n v="77.805678315600005"/>
    <n v="80.61418375560001"/>
    <n v="85.515226714800008"/>
    <n v="79.6502567916"/>
    <n v="78.258945470400008"/>
    <n v="80.183437398000009"/>
    <n v="76.820976450000003"/>
    <n v="76.391486132400004"/>
  </r>
  <r>
    <s v="Non-specified industry"/>
    <s v="Heat "/>
    <x v="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2_coal_products"/>
    <n v="0"/>
    <n v="0"/>
    <n v="0"/>
    <n v="0"/>
    <n v="0"/>
    <n v="0"/>
    <n v="0"/>
    <n v="4.2043845600000004E-2"/>
    <n v="4.1219046000000002E-2"/>
    <n v="3.9837402000000001E-2"/>
    <n v="4.0779432000000004E-2"/>
    <n v="1.2229642800000003E-2"/>
    <n v="1.7140759200000001E-2"/>
    <n v="1.4678920800000002E-2"/>
    <n v="1.2254763600000001E-2"/>
    <n v="2.2030941600000003E-2"/>
    <n v="0"/>
    <n v="0"/>
    <n v="0"/>
    <n v="0"/>
  </r>
  <r>
    <s v="Non-specified industry"/>
    <s v="Coal "/>
    <x v="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7_petroleum_products"/>
    <n v="37.381253461200004"/>
    <n v="38.4766752528"/>
    <n v="39.165361984800008"/>
    <n v="37.506179199600005"/>
    <n v="36.177083726400006"/>
    <n v="32.572500134400002"/>
    <n v="29.059280892000004"/>
    <n v="25.198821018000004"/>
    <n v="25.135638019199998"/>
    <n v="24.731004733199999"/>
    <n v="19.084765802400003"/>
    <n v="22.7151945108"/>
    <n v="19.960623428400002"/>
    <n v="20.522224033200001"/>
    <n v="18.238596775200001"/>
    <n v="14.439268368000002"/>
    <n v="14.4809102808"/>
    <n v="13.639572820800002"/>
    <n v="14.635055696400004"/>
    <n v="12.860886636"/>
  </r>
  <r>
    <s v="Non-specified industry"/>
    <s v="Gas "/>
    <x v="7"/>
    <x v="0"/>
    <x v="12"/>
    <s v="8_gas"/>
    <n v="17.706806186400001"/>
    <n v="18.340557915600002"/>
    <n v="19.6412501376"/>
    <n v="20.4546909492"/>
    <n v="22.7473742556"/>
    <n v="24.159720059999998"/>
    <n v="20.8191435156"/>
    <n v="17.162798515200002"/>
    <n v="18.198562593600002"/>
    <n v="16.963347736799999"/>
    <n v="17.443037786400001"/>
    <n v="20.670520489200001"/>
    <n v="20.1179005704"/>
    <n v="19.167141092400001"/>
    <n v="20.355229328400004"/>
    <n v="21.796501734000003"/>
    <n v="21.076514485200001"/>
    <n v="18.043604938800001"/>
    <n v="18.7408453032"/>
    <n v="18.626914101600001"/>
  </r>
  <r>
    <s v="Iron &amp; steel"/>
    <s v="Coal "/>
    <x v="8"/>
    <x v="0"/>
    <x v="0"/>
    <s v="1_coal"/>
    <n v="17.576165466000003"/>
    <n v="23.832073652400002"/>
    <n v="25.462777824000003"/>
    <n v="25.356098160000002"/>
    <n v="28.975549078800004"/>
    <n v="29.166898399200004"/>
    <n v="40.0541651964"/>
    <n v="41.743668787200001"/>
    <n v="51.7262937084"/>
    <n v="38.417867460000004"/>
    <n v="40.918479814800001"/>
    <n v="63.971113658399993"/>
    <n v="51.158760407999999"/>
    <n v="59.162615726399999"/>
    <n v="50.281010348400002"/>
    <n v="65.033108038800009"/>
    <n v="53.647113812400008"/>
    <n v="56.746685588400005"/>
    <n v="66.438357217199993"/>
    <n v="53.828176165200006"/>
  </r>
  <r>
    <s v="Iron &amp; steel"/>
    <s v="Biomass"/>
    <x v="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8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8"/>
    <x v="0"/>
    <x v="0"/>
    <s v="17_electricity"/>
    <n v="129.21480099000001"/>
    <n v="131.6304003708"/>
    <n v="140.67359948160001"/>
    <n v="141.21360038520001"/>
    <n v="149.78879899200001"/>
    <n v="155.5668007056"/>
    <n v="156.99599838"/>
    <n v="172.90439812080001"/>
    <n v="159.46559910720001"/>
    <n v="148.76279853119999"/>
    <n v="177.37559907119999"/>
    <n v="192.11040109080002"/>
    <n v="193.84559941680001"/>
    <n v="192.28679934840002"/>
    <n v="199.53360167759999"/>
    <n v="195.4727992368"/>
    <n v="185.7564003672"/>
    <n v="196.24986513000002"/>
    <n v="199.92288615480001"/>
    <n v="190.73677899960003"/>
  </r>
  <r>
    <s v="Iron &amp; steel"/>
    <s v="Heat "/>
    <x v="8"/>
    <x v="0"/>
    <x v="0"/>
    <s v="18_heat"/>
    <n v="0"/>
    <n v="0"/>
    <n v="0"/>
    <n v="0"/>
    <n v="0"/>
    <n v="0"/>
    <n v="0"/>
    <n v="0"/>
    <n v="0"/>
    <n v="0.56899868040000001"/>
    <n v="4.3999081199999998E-2"/>
    <n v="0.18499794480000001"/>
    <n v="0.48300180840000007"/>
    <n v="0.34000165439999996"/>
    <n v="1.1869996680000001"/>
    <n v="0.19100181600000002"/>
    <n v="0.20800022400000001"/>
    <n v="0.21242985840000003"/>
    <n v="0.23052939480000001"/>
    <n v="0.2346659532"/>
  </r>
  <r>
    <s v="Iron &amp; steel"/>
    <s v="Coal "/>
    <x v="8"/>
    <x v="0"/>
    <x v="0"/>
    <s v="2_coal_products"/>
    <n v="89.482998459600012"/>
    <n v="79.7159979252"/>
    <n v="127.36164794760001"/>
    <n v="130.55316603840001"/>
    <n v="130.06710786599999"/>
    <n v="101.007198954"/>
    <n v="118.478233872"/>
    <n v="96.052472845200001"/>
    <n v="114.99920403839999"/>
    <n v="106.60809065400001"/>
    <n v="139.799680344"/>
    <n v="138.3820340508"/>
    <n v="144.01251386640001"/>
    <n v="148.2834099312"/>
    <n v="149.75785854"/>
    <n v="189.64724803560003"/>
    <n v="126.956294532"/>
    <n v="140.9096387052"/>
    <n v="162.5979200328"/>
    <n v="131.01537619799998"/>
  </r>
  <r>
    <s v="Iron &amp; steel"/>
    <s v="Coal "/>
    <x v="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7_petroleum_products"/>
    <n v="37.450800396000005"/>
    <n v="27.612900590399999"/>
    <n v="27.583203617999999"/>
    <n v="25.403702075999998"/>
    <n v="24.0230964024"/>
    <n v="24.478498825200003"/>
    <n v="22.2893969508"/>
    <n v="20.165399816400001"/>
    <n v="17.605803823200002"/>
    <n v="10.835702168400001"/>
    <n v="11.793897403200001"/>
    <n v="9.3207002148000004"/>
    <n v="5.4861022043999998"/>
    <n v="4.2201018072000007"/>
    <n v="3.9747008988000001"/>
    <n v="4.2183014832000003"/>
    <n v="3.2148008856000003"/>
    <n v="3.6117011520000002"/>
    <n v="2.7105008256000001"/>
    <n v="3.0358068120000001"/>
  </r>
  <r>
    <s v="Iron &amp; steel"/>
    <s v="Gas "/>
    <x v="8"/>
    <x v="0"/>
    <x v="0"/>
    <s v="8_gas"/>
    <n v="23.682600705599999"/>
    <n v="26.0729997372"/>
    <n v="26.639101152000002"/>
    <n v="30.008700594"/>
    <n v="33.163198999199999"/>
    <n v="38.469599560799999"/>
    <n v="39.048299056800005"/>
    <n v="46.074599377200002"/>
    <n v="55.405800086400006"/>
    <n v="57.57750162"/>
    <n v="66.994200972000002"/>
    <n v="65.302202048400005"/>
    <n v="66.308398945200011"/>
    <n v="70.802099758799997"/>
    <n v="66.668400943200012"/>
    <n v="63.981898855200001"/>
    <n v="62.261999096400004"/>
    <n v="64.758382783200005"/>
    <n v="65.462682092400001"/>
    <n v="65.147131350000009"/>
  </r>
  <r>
    <s v="Chemicals"/>
    <s v="Coal "/>
    <x v="8"/>
    <x v="0"/>
    <x v="1"/>
    <s v="1_coal"/>
    <n v="6.4912272804000004"/>
    <n v="6.5019496752000006"/>
    <n v="6.6551111928000006"/>
    <n v="7.053761541600001"/>
    <n v="3.3685778628"/>
    <n v="3.1872015"/>
    <n v="3.5001606132000003"/>
    <n v="3.4128072179999998"/>
    <n v="3.2633426448000002"/>
    <n v="0.54804374640000009"/>
    <n v="4.2348686508000002"/>
    <n v="15.170798624400001"/>
    <n v="16.42356036"/>
    <n v="5.671799344800001"/>
    <n v="6.1156796940000007"/>
    <n v="4.6607415732000002"/>
    <n v="3.5263783548000003"/>
    <n v="3.1312658520000003"/>
    <n v="3.2086588500000004"/>
    <n v="2.9418047784000003"/>
  </r>
  <r>
    <s v="Chemicals"/>
    <s v="Biomass"/>
    <x v="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2157004"/>
    <n v="0.15824847960000002"/>
  </r>
  <r>
    <s v="Chemicals"/>
    <s v="Others "/>
    <x v="8"/>
    <x v="0"/>
    <x v="1"/>
    <s v="16_others"/>
    <n v="3.4610014728"/>
    <n v="3.4230020760000004"/>
    <n v="4.2150022848000006"/>
    <n v="5.2460017847999998"/>
    <n v="5.7760004232000011"/>
    <n v="5.6150012160000005"/>
    <n v="5.4169990704000002"/>
    <n v="5.5940002272000005"/>
    <n v="5.1829988184000007"/>
    <n v="5.2810034328000004"/>
    <n v="3.6830023560000003"/>
    <n v="1.9819976256"/>
    <n v="1.8720020159999999"/>
    <n v="2.0640002904000001"/>
    <n v="1.3989982859999999"/>
    <n v="11.287997985600001"/>
    <n v="14.0349993336"/>
    <n v="16.423028636400002"/>
    <n v="17.4070145592"/>
    <n v="16.7221796832"/>
  </r>
  <r>
    <s v="Chemicals"/>
    <s v="Electricity"/>
    <x v="8"/>
    <x v="0"/>
    <x v="1"/>
    <s v="17_electricity"/>
    <n v="122.5368005616"/>
    <n v="123.4476012204"/>
    <n v="111.65760172800002"/>
    <n v="136.9439980416"/>
    <n v="141.92999954640001"/>
    <n v="143.65079946720002"/>
    <n v="145.72440009000002"/>
    <n v="147.57479821800001"/>
    <n v="123.7968012744"/>
    <n v="126.46800060840002"/>
    <n v="147.0923993088"/>
    <n v="160.29719807040001"/>
    <n v="163.72800015480001"/>
    <n v="168.90120186120001"/>
    <n v="171.77760044999999"/>
    <n v="176.31720115200002"/>
    <n v="172.48320185399999"/>
    <n v="186.869214126"/>
    <n v="190.50291691200002"/>
    <n v="190.66967715600001"/>
  </r>
  <r>
    <s v="Chemicals"/>
    <s v="Heat "/>
    <x v="8"/>
    <x v="0"/>
    <x v="1"/>
    <s v="18_heat"/>
    <n v="44.073999799200003"/>
    <n v="41.411998864800005"/>
    <n v="43.044000944399997"/>
    <n v="44.003000044800004"/>
    <n v="77.163000328799995"/>
    <n v="77.347001815200002"/>
    <n v="79.156000864800006"/>
    <n v="85.439998292400006"/>
    <n v="78.150000747600004"/>
    <n v="62.578002013199999"/>
    <n v="61.076000073600007"/>
    <n v="63.611999262000005"/>
    <n v="54.031997962799998"/>
    <n v="57.301001161199999"/>
    <n v="67.447999850399995"/>
    <n v="69.13399908960001"/>
    <n v="75.329998354800011"/>
    <n v="79.032666110400001"/>
    <n v="86.565422692800013"/>
    <n v="86.325284592000003"/>
  </r>
  <r>
    <s v="Chemicals"/>
    <s v="Coal "/>
    <x v="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7_petroleum_products"/>
    <n v="77.02079985360001"/>
    <n v="76.211399304000011"/>
    <n v="73.783197655199999"/>
    <n v="69.352801257600007"/>
    <n v="64.581599340000011"/>
    <n v="71.95139729280001"/>
    <n v="69.608397023999999"/>
    <n v="64.581599339999997"/>
    <n v="52.823997306000003"/>
    <n v="48.947401504800006"/>
    <n v="47.626796861999999"/>
    <n v="39.149397716400003"/>
    <n v="28.115999038800005"/>
    <n v="22.244702860800004"/>
    <n v="23.393698945200004"/>
    <n v="22.327802467200002"/>
    <n v="21.816899823600004"/>
    <n v="26.798701968000003"/>
    <n v="32.344801016400005"/>
    <n v="32.277862458000001"/>
  </r>
  <r>
    <s v="Chemicals"/>
    <s v="Gas "/>
    <x v="8"/>
    <x v="0"/>
    <x v="1"/>
    <s v="8_gas"/>
    <n v="11.688297933600001"/>
    <n v="12.131098088400002"/>
    <n v="14.8112990424"/>
    <n v="16.8417002628"/>
    <n v="16.391698812000001"/>
    <n v="17.6228985276"/>
    <n v="15.531298851600003"/>
    <n v="28.624498459200002"/>
    <n v="41.449500032400003"/>
    <n v="43.916400273599997"/>
    <n v="71.769598063200007"/>
    <n v="101.2499998596"/>
    <n v="95.600700377999999"/>
    <n v="126.71099829360001"/>
    <n v="114.94979979840001"/>
    <n v="60.507001393199999"/>
    <n v="45.836998477200005"/>
    <n v="45.348156082800003"/>
    <n v="45.009561193200007"/>
    <n v="37.4254618824"/>
  </r>
  <r>
    <s v="Aluminium"/>
    <s v="Coal "/>
    <x v="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8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8"/>
    <x v="0"/>
    <x v="2"/>
    <s v="17_electricity"/>
    <n v="1.1303983188"/>
    <n v="1.3500001656"/>
    <n v="1.3895989200000001"/>
    <n v="1.6451988732"/>
    <n v="1.634401116"/>
    <n v="1.4472009144000002"/>
    <n v="1.3175985204000003"/>
    <n v="1.5299990712"/>
    <n v="23.061601969200002"/>
    <n v="28.785598149600002"/>
    <n v="31.489199128799999"/>
    <n v="34.516799812800002"/>
    <n v="33.714001846800002"/>
    <n v="32.741998545599998"/>
    <n v="31.370398678800001"/>
    <n v="30.3840011592"/>
    <n v="32.5403999388"/>
    <n v="32.407502533200002"/>
    <n v="32.547270477600001"/>
    <n v="31.347450828000003"/>
  </r>
  <r>
    <s v="Aluminium"/>
    <s v="Heat "/>
    <x v="8"/>
    <x v="0"/>
    <x v="2"/>
    <s v="18_heat"/>
    <n v="1.7879980607999999"/>
    <n v="1.3400020872000002"/>
    <n v="1.7189995968"/>
    <n v="5.0129979912000007"/>
    <n v="0.90900033479999998"/>
    <n v="1.0759992264"/>
    <n v="1.2689981460000002"/>
    <n v="1.2850000956000001"/>
    <n v="3.0559997484000001"/>
    <n v="3.3450019920000003"/>
    <n v="0.18099955080000002"/>
    <n v="9.9980784000000007E-3"/>
    <n v="0"/>
    <n v="0.1019988216"/>
    <n v="0.25799898960000001"/>
    <n v="2.0012904000000003E-3"/>
    <n v="2.0012904000000003E-3"/>
    <n v="2.0431584000000003E-3"/>
    <n v="2.2608720000000001E-3"/>
    <n v="2.3194871999999999E-3"/>
  </r>
  <r>
    <s v="Aluminium"/>
    <s v="Coal "/>
    <x v="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7_petroleum_products"/>
    <n v="7.5143974644"/>
    <n v="6.6890996351999989"/>
    <n v="6.6168019728000003"/>
    <n v="6.8727033755999996"/>
    <n v="6.4839003803999997"/>
    <n v="5.2857010224000005"/>
    <n v="5.6175007356000011"/>
    <n v="4.9457956644000003"/>
    <n v="4.2095971260000002"/>
    <n v="3.4005022128000002"/>
    <n v="3.5810998308000004"/>
    <n v="3.2676006204000001"/>
    <n v="2.3999993640000006"/>
    <n v="1.8309002004000001"/>
    <n v="1.3620037212000002"/>
    <n v="1.1865056256000002"/>
    <n v="1.2921009084000001"/>
    <n v="1.3445991936000001"/>
    <n v="1.5471021491999999"/>
    <n v="1.4591332944000002"/>
  </r>
  <r>
    <s v="Aluminium"/>
    <s v="Gas "/>
    <x v="8"/>
    <x v="0"/>
    <x v="2"/>
    <s v="8_gas"/>
    <n v="0"/>
    <n v="0"/>
    <n v="0"/>
    <n v="0"/>
    <n v="0"/>
    <n v="0"/>
    <n v="0"/>
    <n v="5.4900001152"/>
    <n v="6.1965016812"/>
    <n v="7.4295017208000012"/>
    <n v="6.8345993088000005"/>
    <n v="8.6382015731999999"/>
    <n v="9.0368979768000006"/>
    <n v="11.054701116"/>
    <n v="10.274398826400001"/>
    <n v="13.295698376400001"/>
    <n v="11.849401810800002"/>
    <n v="10.848266755200001"/>
    <n v="10.800905673599999"/>
    <n v="10.2823663068"/>
  </r>
  <r>
    <s v="Non-metallic minerals"/>
    <s v="Coal "/>
    <x v="8"/>
    <x v="0"/>
    <x v="3"/>
    <s v="1_coal"/>
    <n v="128.5650682452"/>
    <n v="132.8289765408"/>
    <n v="146.2318569972"/>
    <n v="159.49919817720001"/>
    <n v="139.26956447520001"/>
    <n v="118.32480021239999"/>
    <n v="123.34777953480001"/>
    <n v="124.20624519360001"/>
    <n v="129.0140690508"/>
    <n v="109.68313196880001"/>
    <n v="112.174231914"/>
    <n v="125.70090767280001"/>
    <n v="114.05250156960001"/>
    <n v="114.59501874"/>
    <n v="119.7243009144"/>
    <n v="114.66899949600001"/>
    <n v="112.2276596688"/>
    <n v="98.948997381600009"/>
    <n v="95.915342584800001"/>
    <n v="90.1018744884"/>
  </r>
  <r>
    <s v="Non-metallic minerals"/>
    <s v="Biomass"/>
    <x v="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8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8"/>
    <x v="0"/>
    <x v="3"/>
    <s v="17_electricity"/>
    <n v="32.515199589600002"/>
    <n v="33.667201796400001"/>
    <n v="35.870400626400006"/>
    <n v="37.191599794800005"/>
    <n v="36.612000136799999"/>
    <n v="35.931599082000005"/>
    <n v="37.688401296000002"/>
    <n v="40.607999287200002"/>
    <n v="41.677199150400007"/>
    <n v="41.014801335600005"/>
    <n v="42.314400802800002"/>
    <n v="43.038001260000001"/>
    <n v="39.815999078400004"/>
    <n v="41.475600543600002"/>
    <n v="42.001198855200002"/>
    <n v="44.305199081999994"/>
    <n v="46.342801598400001"/>
    <n v="46.3811694336"/>
    <n v="46.44414727920001"/>
    <n v="44.827653106800007"/>
  </r>
  <r>
    <s v="Non-metallic minerals"/>
    <s v="Heat "/>
    <x v="8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37210600000002"/>
    <n v="0.1190767788"/>
  </r>
  <r>
    <s v="Non-metallic minerals"/>
    <s v="Coal "/>
    <x v="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7_petroleum_products"/>
    <n v="44.764700382000001"/>
    <n v="43.51869614160001"/>
    <n v="44.222702374800001"/>
    <n v="42.480595828800006"/>
    <n v="41.992599168000005"/>
    <n v="40.770698335200002"/>
    <n v="41.937601363200002"/>
    <n v="40.853601162000004"/>
    <n v="38.269298862000007"/>
    <n v="34.586702625599997"/>
    <n v="34.044700431599999"/>
    <n v="36.109399917600001"/>
    <n v="25.247802391199997"/>
    <n v="20.926597737600002"/>
    <n v="18.613997823600002"/>
    <n v="21.612600730800004"/>
    <n v="23.394900556800003"/>
    <n v="20.509801797600002"/>
    <n v="21.307998470400005"/>
    <n v="24.4759783716"/>
  </r>
  <r>
    <s v="Non-metallic minerals"/>
    <s v="Gas "/>
    <x v="8"/>
    <x v="0"/>
    <x v="3"/>
    <s v="8_gas"/>
    <n v="9.2096997732000005"/>
    <n v="9.6543002520000005"/>
    <n v="10.1627996724"/>
    <n v="11.621698506000001"/>
    <n v="12.6233987796"/>
    <n v="13.821300874800002"/>
    <n v="20.3391017748"/>
    <n v="19.061102008799999"/>
    <n v="17.321398686000002"/>
    <n v="18.565200669599999"/>
    <n v="18.880198754400002"/>
    <n v="19.773900522000002"/>
    <n v="24.670798549200001"/>
    <n v="26.9522989128"/>
    <n v="23.653799708400005"/>
    <n v="21.750300396"/>
    <n v="22.322698758000001"/>
    <n v="22.784121799200001"/>
    <n v="23.646711456000002"/>
    <n v="24.900909264000003"/>
  </r>
  <r>
    <s v="Other"/>
    <s v="Coal "/>
    <x v="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8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8"/>
    <x v="0"/>
    <x v="4"/>
    <s v="17_electricity"/>
    <n v="33.742798657200005"/>
    <n v="35.103600766800007"/>
    <n v="30.290401058400001"/>
    <n v="33.278398801200005"/>
    <n v="48.182401969200001"/>
    <n v="52.948801627200005"/>
    <n v="56.7828009252"/>
    <n v="61.606798390800002"/>
    <n v="64.069202008800005"/>
    <n v="61.707599787600003"/>
    <n v="72.7452020124"/>
    <n v="80.132400306000008"/>
    <n v="81.666000025200006"/>
    <n v="82.713600187200001"/>
    <n v="86.450398736400004"/>
    <n v="87.447598200000016"/>
    <n v="88.718400856800002"/>
    <n v="91.395394722000006"/>
    <n v="94.427144524799999"/>
    <n v="93.625439313599998"/>
  </r>
  <r>
    <s v="Other"/>
    <s v="Heat "/>
    <x v="8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346276360000004"/>
    <n v="0.302538168"/>
  </r>
  <r>
    <s v="Other"/>
    <s v="Coal "/>
    <x v="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7_petroleum_products"/>
    <n v="38.143200819600004"/>
    <n v="34.432804231200002"/>
    <n v="33.296896083600004"/>
    <n v="25.400302394400004"/>
    <n v="15.589997787600002"/>
    <n v="7.0354987200000014"/>
    <n v="5.2235019216000005"/>
    <n v="7.2966001283999997"/>
    <n v="9.7247975903999997"/>
    <n v="8.3409010920000011"/>
    <n v="8.9903993759999992"/>
    <n v="13.112396085600002"/>
    <n v="15.141604068000001"/>
    <n v="11.6006975172"/>
    <n v="11.339696592000001"/>
    <n v="8.9864972783999999"/>
    <n v="9.6935975568000003"/>
    <n v="9.5175007488000016"/>
    <n v="7.5845975400000007"/>
    <n v="7.4223590400000008"/>
  </r>
  <r>
    <s v="Other"/>
    <s v="Gas "/>
    <x v="8"/>
    <x v="0"/>
    <x v="4"/>
    <s v="8_gas"/>
    <n v="26.406901223999999"/>
    <n v="26.938800669599999"/>
    <n v="29.109602041200002"/>
    <n v="30.174301094400001"/>
    <n v="33.252298289999999"/>
    <n v="35.843399953200006"/>
    <n v="35.640901184400001"/>
    <n v="24.191100125999998"/>
    <n v="21.581999409600002"/>
    <n v="20.721599449199999"/>
    <n v="25.037101681200003"/>
    <n v="34.190999784000006"/>
    <n v="33.596101558800001"/>
    <n v="31.602598606800004"/>
    <n v="27.917100918000003"/>
    <n v="26.136898678800002"/>
    <n v="26.151301270800001"/>
    <n v="22.226574016800004"/>
    <n v="21.035994634800002"/>
    <n v="19.146981650400001"/>
  </r>
  <r>
    <s v="Other"/>
    <s v="Coal "/>
    <x v="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8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8"/>
    <x v="0"/>
    <x v="5"/>
    <s v="17_electricity"/>
    <n v="90.496798585200011"/>
    <n v="94.716000230400013"/>
    <n v="106.39440056880001"/>
    <n v="120.63240108720001"/>
    <n v="125.14320079200002"/>
    <n v="140.11199887680002"/>
    <n v="153.65159928720001"/>
    <n v="166.6079993916"/>
    <n v="180.64440130320003"/>
    <n v="183.04559809200001"/>
    <n v="213.46919800560002"/>
    <n v="232.71840037800001"/>
    <n v="247.80239826479999"/>
    <n v="260.44199996039998"/>
    <n v="263.69279895240004"/>
    <n v="268.54200095400006"/>
    <n v="282.8664002772"/>
    <n v="287.94988304640003"/>
    <n v="290.60444403719998"/>
    <n v="284.38889241600003"/>
  </r>
  <r>
    <s v="Other"/>
    <s v="Heat "/>
    <x v="8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2.7000003312"/>
    <n v="2.0260008936"/>
    <n v="1.499000004"/>
    <n v="2.9049986196000002"/>
    <n v="1.5390006912000003"/>
    <n v="2.5689995460000001"/>
    <n v="1.7220015324000002"/>
    <n v="1.9709989020000003"/>
    <n v="0.1289994948"/>
    <n v="0.14099886360000002"/>
    <n v="0.1492468596"/>
    <n v="0.1614974364"/>
    <n v="0.1616816556"/>
  </r>
  <r>
    <s v="Other"/>
    <s v="Coal "/>
    <x v="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7_petroleum_products"/>
    <n v="23.3207983836"/>
    <n v="21.149699749200003"/>
    <n v="21.387304835999998"/>
    <n v="20.006703349200002"/>
    <n v="19.935000212400002"/>
    <n v="19.156498246800002"/>
    <n v="18.256198082400001"/>
    <n v="15.784499768399998"/>
    <n v="14.447997846000003"/>
    <n v="11.586902011200001"/>
    <n v="11.409000692400001"/>
    <n v="9.2286031752"/>
    <n v="7.9610997168000006"/>
    <n v="6.6488979816000002"/>
    <n v="7.4297989836000013"/>
    <n v="3.2843980620000002"/>
    <n v="3.6711034704000003"/>
    <n v="3.1059022176000002"/>
    <n v="3.0684010499999999"/>
    <n v="3.0513314664000002"/>
  </r>
  <r>
    <s v="Other"/>
    <s v="Gas "/>
    <x v="8"/>
    <x v="0"/>
    <x v="5"/>
    <s v="8_gas"/>
    <n v="0"/>
    <n v="0"/>
    <n v="0"/>
    <n v="0"/>
    <n v="0"/>
    <n v="0"/>
    <n v="0"/>
    <n v="17.897401882800001"/>
    <n v="27.027899960400003"/>
    <n v="22.444199694000002"/>
    <n v="25.920901666800003"/>
    <n v="27.575998135199999"/>
    <n v="29.313901134000002"/>
    <n v="38.815198966800004"/>
    <n v="42.119999305200004"/>
    <n v="39.434401566000005"/>
    <n v="40.026599305200001"/>
    <n v="40.707050601600002"/>
    <n v="41.693142484800006"/>
    <n v="42.401925856800005"/>
  </r>
  <r>
    <s v="Mining"/>
    <s v="Coal "/>
    <x v="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8"/>
    <x v="0"/>
    <x v="6"/>
    <s v="17_electricity"/>
    <n v="3.6108009900000004"/>
    <n v="3.8664009431999999"/>
    <n v="4.1579990028000005"/>
    <n v="4.3379979084000002"/>
    <n v="4.5684016992000007"/>
    <n v="4.7411993088000006"/>
    <n v="5.0147983152000002"/>
    <n v="5.3423986680000004"/>
    <n v="5.0687996616"/>
    <n v="4.8599997587999999"/>
    <n v="6.0588020159999996"/>
    <n v="6.9408016776000006"/>
    <n v="5.8176004680000002"/>
    <n v="5.3207989668"/>
    <n v="5.6556006156000009"/>
    <n v="5.8716018144000008"/>
    <n v="6.5628006264000005"/>
    <n v="6.2864802000000006"/>
    <n v="6.3653302044000002"/>
    <n v="6.4261937160000002"/>
  </r>
  <r>
    <s v="Mining"/>
    <s v="Heat "/>
    <x v="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7_petroleum_products"/>
    <n v="1.9223985276"/>
    <n v="2.0505020472000002"/>
    <n v="2.2160983608000002"/>
    <n v="2.5719009984000007"/>
    <n v="2.2787998776000005"/>
    <n v="2.4645053915999999"/>
    <n v="2.6154018504000001"/>
    <n v="2.3174984700000003"/>
    <n v="2.0616012540000002"/>
    <n v="2.3123989476000002"/>
    <n v="3.5976000096000003"/>
    <n v="3.5486981856000006"/>
    <n v="3.5256037968"/>
    <n v="3.9033033984000003"/>
    <n v="2.9501993124000006"/>
    <n v="2.6517014064000004"/>
    <n v="1.9950981228"/>
    <n v="1.7482988232000001"/>
    <n v="1.6719022835999999"/>
    <n v="2.0387790072"/>
  </r>
  <r>
    <s v="Mining"/>
    <s v="Gas "/>
    <x v="8"/>
    <x v="0"/>
    <x v="6"/>
    <s v="8_gas"/>
    <n v="6.2998779599999999E-2"/>
    <n v="6.65994276000000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1_coal"/>
    <n v="1.0899454572"/>
    <n v="1.1160041004000001"/>
    <n v="1.263953052"/>
    <n v="1.2633585264"/>
    <n v="0.92109600000000003"/>
    <n v="0.87149916720000009"/>
    <n v="0.8684595504"/>
    <n v="0.89679581279999998"/>
    <n v="0.8469728928000001"/>
    <n v="0.92170727280000009"/>
    <n v="1.0213489260000002"/>
    <n v="0.89679581279999998"/>
    <n v="1.2330000396"/>
    <n v="0.93708120240000004"/>
    <n v="0.91242095040000004"/>
    <n v="1.3069807956000001"/>
    <n v="0.96174145440000003"/>
    <n v="0.92663513640000006"/>
    <n v="0"/>
    <n v="0"/>
  </r>
  <r>
    <s v="Other"/>
    <s v="Biomass"/>
    <x v="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1.1289999276"/>
    <n v="3.1599998604000006"/>
    <n v="1.1939999976"/>
    <n v="1.5225381936000002"/>
    <n v="1.6811090568"/>
    <n v="1.2974307048000002"/>
  </r>
  <r>
    <s v="Other"/>
    <s v="Others "/>
    <x v="8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8"/>
    <x v="0"/>
    <x v="7"/>
    <s v="17_electricity"/>
    <n v="23.122800424800001"/>
    <n v="23.821200532800002"/>
    <n v="25.207198804800001"/>
    <n v="26.211599564400004"/>
    <n v="27.0072004212"/>
    <n v="27.5327987328"/>
    <n v="27.971998239600001"/>
    <n v="28.432801634400004"/>
    <n v="28.205998491600003"/>
    <n v="29.451600799200001"/>
    <n v="31.9319992836"/>
    <n v="33.897601400400006"/>
    <n v="35.492399575200004"/>
    <n v="36.273602026799999"/>
    <n v="36.629999190000007"/>
    <n v="37.879197958800006"/>
    <n v="41.1516008388"/>
    <n v="41.063564995200004"/>
    <n v="41.295601638000001"/>
    <n v="42.270418468800003"/>
  </r>
  <r>
    <s v="Other"/>
    <s v="Heat "/>
    <x v="8"/>
    <x v="0"/>
    <x v="7"/>
    <s v="18_heat"/>
    <n v="1.7460002700000001"/>
    <n v="1.5619987836"/>
    <n v="2.9769990192"/>
    <n v="3.9730010580000004"/>
    <n v="1.1970019332000001"/>
    <n v="1.0549982376"/>
    <n v="0.92099970359999994"/>
    <n v="0"/>
    <n v="5.6020012020000003"/>
    <n v="8.4320016732000003"/>
    <n v="3.1729998743999999"/>
    <n v="5.6910000096000006"/>
    <n v="5.4780007464000002"/>
    <n v="4.2619991148"/>
    <n v="5.6550019031999996"/>
    <n v="4.4000002296000007"/>
    <n v="4.7939990436000004"/>
    <n v="4.9095170424000001"/>
    <n v="5.3691816276000006"/>
    <n v="5.4256364388000007"/>
  </r>
  <r>
    <s v="Other"/>
    <s v="Coal "/>
    <x v="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7_petroleum_products"/>
    <n v="35.019299548799999"/>
    <n v="31.031401856400006"/>
    <n v="29.910005157600004"/>
    <n v="28.281302276400002"/>
    <n v="28.019698451999997"/>
    <n v="26.435400771600001"/>
    <n v="24.681901942800003"/>
    <n v="20.291698825200001"/>
    <n v="13.753198386000001"/>
    <n v="12.821698188000003"/>
    <n v="11.128501839600002"/>
    <n v="8.8259963003999999"/>
    <n v="6.8603983704000004"/>
    <n v="4.2932996316000001"/>
    <n v="3.4442961407999997"/>
    <n v="3.2828991876"/>
    <n v="3.260700774"/>
    <n v="3.4038014112000003"/>
    <n v="3.8247046020000002"/>
    <n v="3.3815150748000007"/>
  </r>
  <r>
    <s v="Other"/>
    <s v="Gas "/>
    <x v="8"/>
    <x v="0"/>
    <x v="7"/>
    <s v="8_gas"/>
    <n v="6.4583985816000009"/>
    <n v="6.9417018396000003"/>
    <n v="9.2996992259999995"/>
    <n v="10.351800198000001"/>
    <n v="10.1502015912"/>
    <n v="9.0783012420000002"/>
    <n v="9.1926008820000007"/>
    <n v="15.104701612800001"/>
    <n v="17.630999985599999"/>
    <n v="18.8703011592"/>
    <n v="21.973498704000001"/>
    <n v="24.537599694000004"/>
    <n v="26.560799618400004"/>
    <n v="26.832598300800001"/>
    <n v="28.221301245600003"/>
    <n v="26.979299586"/>
    <n v="28.314901346400003"/>
    <n v="28.257596614800004"/>
    <n v="28.1065703652"/>
    <n v="28.522508011199999"/>
  </r>
  <r>
    <s v="Pulp &amp; paper"/>
    <s v="Coal "/>
    <x v="8"/>
    <x v="0"/>
    <x v="8"/>
    <s v="1_coal"/>
    <n v="0"/>
    <n v="0"/>
    <n v="0"/>
    <n v="0"/>
    <n v="1.8948242628000003"/>
    <n v="1.045799838"/>
    <n v="1.0263647123999999"/>
    <n v="0.94661873280000008"/>
    <n v="1.0213489260000002"/>
    <n v="0.92170727280000009"/>
    <n v="1.0462603860000002"/>
    <n v="1.0462603860000002"/>
    <n v="0.93708120240000004"/>
    <n v="0.93708120240000004"/>
    <n v="1.0110619584"/>
    <n v="1.6768803888000001"/>
    <n v="1.0110619584"/>
    <n v="0"/>
    <n v="0"/>
    <n v="0"/>
  </r>
  <r>
    <s v="Pulp &amp; paper"/>
    <s v="Biomass"/>
    <x v="8"/>
    <x v="0"/>
    <x v="8"/>
    <s v="15_solid_biomass"/>
    <n v="2.9429980164000002"/>
    <n v="1.5410019816"/>
    <n v="2.1310016508"/>
    <n v="2.4199997076000002"/>
    <n v="2.1989994695999999"/>
    <n v="5.8899986136000013"/>
    <n v="4.7739987000000008"/>
    <n v="4.7739987000000008"/>
    <n v="4.0989986172000004"/>
    <n v="3.4140004560000001"/>
    <n v="2.3450015592"/>
    <n v="0"/>
    <n v="9.5600009556000014"/>
    <n v="7.1780006448000009"/>
    <n v="21.8840016672"/>
    <n v="10.366998282000001"/>
    <n v="12.490999603200001"/>
    <n v="11.256764457600001"/>
    <n v="11.011053726000002"/>
    <n v="10.273942465200001"/>
  </r>
  <r>
    <s v="Pulp &amp; paper"/>
    <s v="Others "/>
    <x v="8"/>
    <x v="0"/>
    <x v="8"/>
    <s v="16_others"/>
    <n v="4.2390010224000001"/>
    <n v="4.1920000056000006"/>
    <n v="5.1220013292000006"/>
    <n v="6.2339986620000003"/>
    <n v="6.9120006804000012"/>
    <n v="6.7310011296000001"/>
    <n v="6.9790020408000002"/>
    <n v="7.2420000695999995"/>
    <n v="7.0979992704000008"/>
    <n v="10.159998703199999"/>
    <n v="12.267998074800001"/>
    <n v="14.505001128000002"/>
    <n v="13.7260009332"/>
    <n v="15.131999548800001"/>
    <n v="14.037000623999999"/>
    <n v="15.293002942800001"/>
    <n v="16.006002422399998"/>
    <n v="18.749851110000002"/>
    <n v="19.713091438799999"/>
    <n v="18.315349192799999"/>
  </r>
  <r>
    <s v="Pulp &amp; paper"/>
    <s v="Electricity"/>
    <x v="8"/>
    <x v="0"/>
    <x v="8"/>
    <s v="17_electricity"/>
    <n v="34.282799560800001"/>
    <n v="34.556398567200006"/>
    <n v="35.478001170000006"/>
    <n v="35.488798927200001"/>
    <n v="36.853201684800005"/>
    <n v="36.5867997876"/>
    <n v="36.781201285200005"/>
    <n v="36.831601983600002"/>
    <n v="36.086401825199999"/>
    <n v="35.974798484400004"/>
    <n v="36.730800586800001"/>
    <n v="38.786397969600003"/>
    <n v="37.8288014472"/>
    <n v="37.792799154000001"/>
    <n v="35.981999780400002"/>
    <n v="35.809197984000001"/>
    <n v="37.465198801200003"/>
    <n v="36.231114380400001"/>
    <n v="37.837794693600003"/>
    <n v="37.0221934932"/>
  </r>
  <r>
    <s v="Pulp &amp; paper"/>
    <s v="Heat "/>
    <x v="8"/>
    <x v="0"/>
    <x v="8"/>
    <s v="18_heat"/>
    <n v="7.3670011704"/>
    <n v="7.4529980424"/>
    <n v="7.1900000136000006"/>
    <n v="5.9010015240000007"/>
    <n v="8.4199981176000005"/>
    <n v="7.088001192000001"/>
    <n v="6.9960004488000003"/>
    <n v="6.9209981136000014"/>
    <n v="12.8700012996"/>
    <n v="6.8080005684000007"/>
    <n v="9.6440007239999996"/>
    <n v="11.3739990444"/>
    <n v="8.4830010839999996"/>
    <n v="9.0080006832000006"/>
    <n v="10.806001009200001"/>
    <n v="9.3840004440000016"/>
    <n v="10.224998773200001"/>
    <n v="10.092834057600001"/>
    <n v="10.8468013752"/>
    <n v="11.3157104148"/>
  </r>
  <r>
    <s v="Pulp &amp; paper"/>
    <s v="Coal "/>
    <x v="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7_petroleum_products"/>
    <n v="49.3377033744"/>
    <n v="45.278998520400002"/>
    <n v="46.526401151999998"/>
    <n v="45.887101912799992"/>
    <n v="44.178301360799999"/>
    <n v="39.529199091599999"/>
    <n v="34.961098842000006"/>
    <n v="30.833701160399997"/>
    <n v="24.102900997200003"/>
    <n v="20.0507987268"/>
    <n v="19.194003601200002"/>
    <n v="8.7884993196000014"/>
    <n v="3.6384003756000003"/>
    <n v="2.2319998272000001"/>
    <n v="1.2990007548"/>
    <n v="1.170901422"/>
    <n v="1.4265013752"/>
    <n v="1.5165008280000003"/>
    <n v="1.5591015180000001"/>
    <n v="0.91477811880000004"/>
  </r>
  <r>
    <s v="Pulp &amp; paper"/>
    <s v="Gas "/>
    <x v="8"/>
    <x v="0"/>
    <x v="8"/>
    <s v="8_gas"/>
    <n v="2.4164995428"/>
    <n v="2.3876985456000002"/>
    <n v="2.4812986464"/>
    <n v="2.4092982468000002"/>
    <n v="2.4614992692"/>
    <n v="2.7575981387999997"/>
    <n v="3.4361988696000001"/>
    <n v="4.8393002196000001"/>
    <n v="7.1819990387999999"/>
    <n v="8.7128982720000003"/>
    <n v="11.299499125200001"/>
    <n v="14.960700813600001"/>
    <n v="16.39980027"/>
    <n v="16.6490990892"/>
    <n v="12.5306988408"/>
    <n v="8.6966995427999993"/>
    <n v="10.142100133200001"/>
    <n v="9.9517891392000006"/>
    <n v="9.8263986660000011"/>
    <n v="11.274194105999999"/>
  </r>
  <r>
    <s v="Other"/>
    <s v="Coal "/>
    <x v="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8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8"/>
    <x v="0"/>
    <x v="9"/>
    <s v="17_electricity"/>
    <n v="4.3560011484000007"/>
    <n v="4.7520012528000004"/>
    <n v="5.2451979191999998"/>
    <n v="5.3784009612000006"/>
    <n v="5.4359987688000002"/>
    <n v="5.5440014616000006"/>
    <n v="5.5583998668000003"/>
    <n v="5.698800018"/>
    <n v="5.8499979263999995"/>
    <n v="5.8319988732000008"/>
    <n v="6.3540007236000005"/>
    <n v="6.5051986319999999"/>
    <n v="6.4692005255999998"/>
    <n v="6.8436009288000008"/>
    <n v="6.9552000828000002"/>
    <n v="7.002000133200001"/>
    <n v="7.1748019296000001"/>
    <n v="6.9710345604000006"/>
    <n v="7.1348431104000003"/>
    <n v="6.6002850468000007"/>
  </r>
  <r>
    <s v="Other"/>
    <s v="Heat "/>
    <x v="8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7_petroleum_products"/>
    <n v="3.3285018131999999"/>
    <n v="3.1104030276000003"/>
    <n v="3.2864998356000008"/>
    <n v="2.7752999292000005"/>
    <n v="2.5625979288000003"/>
    <n v="2.0030990975999998"/>
    <n v="1.5822000936"/>
    <n v="1.3692008303999998"/>
    <n v="1.108497168"/>
    <n v="1.1939999976"/>
    <n v="1.3647000204000002"/>
    <n v="1.0236014244"/>
    <n v="0.81060216120000006"/>
    <n v="0.63989795160000007"/>
    <n v="0.38369509920000006"/>
    <n v="0.21300345000000004"/>
    <n v="0.17040276000000001"/>
    <n v="0.17040276000000001"/>
    <n v="0.12780207000000002"/>
    <n v="0.16324333200000002"/>
  </r>
  <r>
    <s v="Other"/>
    <s v="Gas "/>
    <x v="8"/>
    <x v="0"/>
    <x v="9"/>
    <s v="8_gas"/>
    <n v="7.0200075600000009E-2"/>
    <n v="6.8399751600000003E-2"/>
    <n v="0.12150093600000002"/>
    <n v="0.20069844479999999"/>
    <n v="1.3625982468"/>
    <n v="0.35550118800000002"/>
    <n v="0.59310208800000008"/>
    <n v="1.4706009395999999"/>
    <n v="1.6308004680000001"/>
    <n v="2.33550171"/>
    <n v="1.9682984160000001"/>
    <n v="1.8062985636"/>
    <n v="1.8018019404000001"/>
    <n v="1.9682984160000001"/>
    <n v="2.9556002844"/>
    <n v="2.1960017208"/>
    <n v="1.1051979696000001"/>
    <n v="1.12645854"/>
    <n v="1.1358034776000001"/>
    <n v="0.57683218320000007"/>
  </r>
  <r>
    <s v="Other"/>
    <s v="Coal "/>
    <x v="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8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7_petroleum_products"/>
    <n v="18.923100894000001"/>
    <n v="17.781599181600001"/>
    <n v="21.124197950400003"/>
    <n v="22.3325963532"/>
    <n v="23.6126978928"/>
    <n v="25.200298958399998"/>
    <n v="35.306702434800002"/>
    <n v="32.334597784800003"/>
    <n v="31.462198455600003"/>
    <n v="31.631399604000002"/>
    <n v="34.175098317600003"/>
    <n v="34.420201963200007"/>
    <n v="29.967598778400003"/>
    <n v="29.231701689600001"/>
    <n v="31.2288052896"/>
    <n v="34.458900555599996"/>
    <n v="35.869199014800003"/>
    <n v="30.371398891200002"/>
    <n v="29.918098242000006"/>
    <n v="29.368476072"/>
  </r>
  <r>
    <s v="Other"/>
    <s v="Gas "/>
    <x v="8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331642920000002"/>
    <n v="0.14547455280000002"/>
  </r>
  <r>
    <s v="Other"/>
    <s v="Coal "/>
    <x v="8"/>
    <x v="0"/>
    <x v="11"/>
    <s v="1_coal"/>
    <n v="3.5120469384000002"/>
    <n v="3.9788039628000003"/>
    <n v="4.4883291492000001"/>
    <n v="4.4217590292000004"/>
    <n v="3.4738423884"/>
    <n v="3.6603015264000005"/>
    <n v="6.4739818512000005"/>
    <n v="6.8256144359999995"/>
    <n v="4.7081780171999998"/>
    <n v="4.8327353172"/>
    <n v="5.3558634168000001"/>
    <n v="2.0177905788000001"/>
    <n v="2.0467799819999999"/>
    <n v="2.0467799819999999"/>
    <n v="2.02211973"/>
    <n v="2.4166795752000003"/>
    <n v="1.9727992260000002"/>
    <n v="2.1099127391999999"/>
    <n v="2.0628489204"/>
    <n v="1.8411829812000002"/>
  </r>
  <r>
    <s v="Other"/>
    <s v="Biomass"/>
    <x v="8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8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8"/>
    <x v="0"/>
    <x v="11"/>
    <s v="17_electricity"/>
    <n v="60.289199870400004"/>
    <n v="58.651198106400003"/>
    <n v="58.143598848000011"/>
    <n v="56.268000370800003"/>
    <n v="53.665200788400007"/>
    <n v="50.475600252"/>
    <n v="46.641600954000005"/>
    <n v="46.537198909200001"/>
    <n v="44.909999089199999"/>
    <n v="43.822800172800001"/>
    <n v="46.965600658800007"/>
    <n v="47.890799722800004"/>
    <n v="47.303998768800007"/>
    <n v="46.0368009468"/>
    <n v="44.366401724399999"/>
    <n v="43.235999218800004"/>
    <n v="42.7499996616"/>
    <n v="41.328807148800003"/>
    <n v="41.806035360000003"/>
    <n v="38.335730817600002"/>
  </r>
  <r>
    <s v="Other"/>
    <s v="Heat "/>
    <x v="8"/>
    <x v="0"/>
    <x v="11"/>
    <s v="18_heat"/>
    <n v="30.488001271200002"/>
    <n v="29.9769981444"/>
    <n v="16.010000816400002"/>
    <n v="20.151001411200003"/>
    <n v="30.0990014964"/>
    <n v="29.412002044800001"/>
    <n v="28.529001738000002"/>
    <n v="29.1820001868"/>
    <n v="23.713001060400003"/>
    <n v="29.107002038400001"/>
    <n v="18.891000698400003"/>
    <n v="16.900001452800002"/>
    <n v="15.2679993732"/>
    <n v="15.047999780400001"/>
    <n v="16.628998262400003"/>
    <n v="15.298001982000001"/>
    <n v="16.668998949600002"/>
    <n v="16.658188632000002"/>
    <n v="17.965709524800001"/>
    <n v="18.574570728000001"/>
  </r>
  <r>
    <s v="Other"/>
    <s v="Coal "/>
    <x v="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7_petroleum_products"/>
    <n v="66.911402815200006"/>
    <n v="62.687997622800005"/>
    <n v="61.037100514800009"/>
    <n v="54.306003088800004"/>
    <n v="49.789802411999993"/>
    <n v="40.4550010548"/>
    <n v="31.084503040799998"/>
    <n v="27.972601138800002"/>
    <n v="21.279302143199999"/>
    <n v="17.403300867599999"/>
    <n v="15.700198550399998"/>
    <n v="10.5891038352"/>
    <n v="4.8356995716000002"/>
    <n v="3.3390023075999999"/>
    <n v="3.2088012012000005"/>
    <n v="3.6804023532000003"/>
    <n v="3.3440976432"/>
    <n v="3.7770002028"/>
    <n v="2.5277930604000001"/>
    <n v="1.5019600716000001"/>
  </r>
  <r>
    <s v="Other"/>
    <s v="Gas "/>
    <x v="8"/>
    <x v="0"/>
    <x v="11"/>
    <s v="8_gas"/>
    <n v="15.6491991396"/>
    <n v="16.0074008136"/>
    <n v="16.370999272799999"/>
    <n v="16.219801364400002"/>
    <n v="15.751800860400001"/>
    <n v="14.629499812800001"/>
    <n v="14.309100756000001"/>
    <n v="11.868301025999999"/>
    <n v="16.5500980164"/>
    <n v="16.443899834400003"/>
    <n v="19.750500496800001"/>
    <n v="21.843000334799999"/>
    <n v="21.496500766800004"/>
    <n v="14.3171980272"/>
    <n v="14.3838016416"/>
    <n v="13.301999510400002"/>
    <n v="12.426300982800001"/>
    <n v="11.935369375200001"/>
    <n v="11.811494523600002"/>
    <n v="12.6806197752"/>
  </r>
  <r>
    <s v="Non-specified industry"/>
    <s v="Coal "/>
    <x v="8"/>
    <x v="0"/>
    <x v="12"/>
    <s v="1_coal"/>
    <n v="109.38635065080003"/>
    <n v="135.96947847360002"/>
    <n v="62.821782630000008"/>
    <n v="16.422723000000001"/>
    <n v="17.110773338400001"/>
    <n v="17.916811887600002"/>
    <n v="19.265233629600001"/>
    <n v="26.719454217600003"/>
    <n v="29.092469655600002"/>
    <n v="19.858888375199999"/>
    <n v="23.875235373599999"/>
    <n v="13.505184914400003"/>
    <n v="7.7974418916000001"/>
    <n v="17.641709820000003"/>
    <n v="6.7976717328000005"/>
    <n v="11.267654324399999"/>
    <n v="37.345988044800002"/>
    <n v="7.9603544664000001"/>
    <n v="15.460324218000002"/>
    <n v="8.6701426704000006"/>
  </r>
  <r>
    <s v="Non-specified industry"/>
    <s v="Biomass"/>
    <x v="8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8"/>
    <x v="0"/>
    <x v="12"/>
    <s v="16_others"/>
    <n v="12.7860015312"/>
    <n v="13.1290009344"/>
    <n v="17.660998407600001"/>
    <n v="19.158001308000003"/>
    <n v="19.913999223600001"/>
    <n v="21.709998259200002"/>
    <n v="26.167001770800002"/>
    <n v="27.023001404400002"/>
    <n v="26.048000354400003"/>
    <n v="20.3299996716"/>
    <n v="17.569001851199999"/>
    <n v="13.377998304"/>
    <n v="12.768002478000001"/>
    <n v="13.852994950799999"/>
    <n v="10.326997594800002"/>
    <n v="13.884002391600001"/>
    <n v="30.060001454400005"/>
    <n v="34.970020912800003"/>
    <n v="5.7495565944000013"/>
    <n v="5.5410581412000006"/>
  </r>
  <r>
    <s v="Non-specified industry"/>
    <s v="Electricity"/>
    <x v="8"/>
    <x v="0"/>
    <x v="12"/>
    <s v="17_electricity"/>
    <n v="6.1091985275999994"/>
    <n v="6.4403995284000004"/>
    <n v="23.0723997264"/>
    <n v="8.0459996472000004"/>
    <n v="7.4520015840000005"/>
    <n v="7.6967995932000006"/>
    <n v="7.9344004932000001"/>
    <n v="8.229599200800001"/>
    <n v="8.2152007956000013"/>
    <n v="7.848001688400001"/>
    <n v="8.7048010007999999"/>
    <n v="8.9315999567999995"/>
    <n v="8.8307985599999999"/>
    <n v="9.6804007632000015"/>
    <n v="10.166400320400001"/>
    <n v="12.2616006444"/>
    <n v="11.566801184400001"/>
    <n v="14.810097430800001"/>
    <n v="14.841678463199999"/>
    <n v="15.0696874044"/>
  </r>
  <r>
    <s v="Non-specified industry"/>
    <s v="Heat "/>
    <x v="8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47736533200001"/>
    <n v="10.460493712800002"/>
  </r>
  <r>
    <s v="Non-specified industry"/>
    <s v="Coal "/>
    <x v="8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7_petroleum_products"/>
    <n v="55.785500978400002"/>
    <n v="45.461702098800004"/>
    <n v="37.124003908800006"/>
    <n v="31.610197648800003"/>
    <n v="28.374002215200004"/>
    <n v="28.999702728000006"/>
    <n v="35.702999802000001"/>
    <n v="36.947404684800006"/>
    <n v="39.754197723600001"/>
    <n v="41.021701182000001"/>
    <n v="44.490000247200001"/>
    <n v="39.953702930399999"/>
    <n v="39.539398136400003"/>
    <n v="34.532701279200005"/>
    <n v="36.187199035200003"/>
    <n v="36.285999141600001"/>
    <n v="40.642804155600004"/>
    <n v="44.237703679200003"/>
    <n v="44.695299985200002"/>
    <n v="43.430296046400009"/>
  </r>
  <r>
    <s v="Non-specified industry"/>
    <s v="Gas "/>
    <x v="8"/>
    <x v="0"/>
    <x v="12"/>
    <s v="8_gas"/>
    <n v="24.958800147600002"/>
    <n v="30.57839847"/>
    <n v="35.3808004212"/>
    <n v="38.6756989776"/>
    <n v="39.813298592400002"/>
    <n v="41.922001346400002"/>
    <n v="44.710200806400003"/>
    <n v="22.546801414800004"/>
    <n v="17.122500565200003"/>
    <n v="18.836999351999999"/>
    <n v="26.499601162800001"/>
    <n v="26.589600615599998"/>
    <n v="64.226701051199996"/>
    <n v="44.7156017784"/>
    <n v="25.535699319600003"/>
    <n v="33.769799330400005"/>
    <n v="53.660699978400004"/>
    <n v="55.163200147200008"/>
    <n v="56.462715878400004"/>
    <n v="58.043668305600008"/>
  </r>
  <r>
    <s v="Iron &amp; steel"/>
    <s v="Coal "/>
    <x v="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1_coal"/>
    <n v="41.491188000000001"/>
    <n v="40.892399901833045"/>
    <n v="45.476253007537949"/>
    <n v="50.750802242529701"/>
    <n v="54.619151758344117"/>
    <n v="56.452840800350749"/>
    <n v="55.907176046837087"/>
    <n v="57.001744849358055"/>
    <n v="71.714296286159325"/>
    <n v="67.550186446773068"/>
    <n v="76.454021440572092"/>
    <n v="73.643689820638059"/>
    <n v="73.028868009329457"/>
    <n v="64.445140266939347"/>
    <n v="71.566846955843914"/>
    <n v="74.458412623305321"/>
    <n v="74.718265789906098"/>
    <n v="75.521748349783337"/>
    <n v="75.71454271641835"/>
    <n v="71.433950680799995"/>
  </r>
  <r>
    <s v="Non-specified industry"/>
    <s v="Biomass"/>
    <x v="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9"/>
    <x v="0"/>
    <x v="12"/>
    <s v="17_electricity"/>
    <n v="117.43974"/>
    <n v="122.6816000349281"/>
    <n v="128.06570797717734"/>
    <n v="135.72895746192125"/>
    <n v="139.84394282535374"/>
    <n v="141.13453110135282"/>
    <n v="145.49549944645756"/>
    <n v="150.16254575606672"/>
    <n v="154.36268840160793"/>
    <n v="155.69777904262736"/>
    <n v="167.20299240419084"/>
    <n v="169.37620943850999"/>
    <n v="188.81663812504729"/>
    <n v="201.32553296201613"/>
    <n v="212.36718221133867"/>
    <n v="217.7028663028413"/>
    <n v="243.75665377908615"/>
    <n v="257.27473466357293"/>
    <n v="274.10071073886348"/>
    <n v="282.52526399999999"/>
  </r>
  <r>
    <s v="Non-specified industry"/>
    <s v="Heat "/>
    <x v="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7_petroleum_products"/>
    <n v="221.19283080000002"/>
    <n v="209.67339504225151"/>
    <n v="204.51410715397239"/>
    <n v="201.44680695723304"/>
    <n v="223.23060678564786"/>
    <n v="232.20301030565238"/>
    <n v="215.05567349786537"/>
    <n v="254.95595157737949"/>
    <n v="220.41349286168986"/>
    <n v="185.71953763940982"/>
    <n v="117.14984579921355"/>
    <n v="83.556595487976637"/>
    <n v="130.15647819967356"/>
    <n v="111.37162891490424"/>
    <n v="63.259918114255619"/>
    <n v="91.488038926321721"/>
    <n v="101.49992456147919"/>
    <n v="112.51031216330732"/>
    <n v="102.008612190533"/>
    <n v="115.597548"/>
  </r>
  <r>
    <s v="Non-specified industry"/>
    <s v="Gas "/>
    <x v="9"/>
    <x v="0"/>
    <x v="12"/>
    <s v="8_gas"/>
    <n v="97.426836000001657"/>
    <n v="122.97130972273763"/>
    <n v="160.12189385630407"/>
    <n v="176.1224827468821"/>
    <n v="206.70908876210621"/>
    <n v="222.62548312510876"/>
    <n v="221.92660314687566"/>
    <n v="226.77476373219127"/>
    <n v="231.99663427065539"/>
    <n v="190.22801850860742"/>
    <n v="180.46144244867381"/>
    <n v="180.01423677934423"/>
    <n v="190.74611039710709"/>
    <n v="187.89982842641572"/>
    <n v="203.85282408088418"/>
    <n v="201.2874014405356"/>
    <n v="250.72893311417255"/>
    <n v="285.84595851829715"/>
    <n v="345.6048388795121"/>
    <n v="322.63480800000548"/>
  </r>
  <r>
    <s v="Iron &amp; steel"/>
    <s v="Coal "/>
    <x v="10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0"/>
    <x v="0"/>
    <x v="0"/>
    <s v="17_electricity"/>
    <n v="26.9172009684"/>
    <n v="21.985200809999998"/>
    <n v="20.714398153200001"/>
    <n v="18.856798729200001"/>
    <n v="24.778801242"/>
    <n v="24.494400291599998"/>
    <n v="25.397999654400003"/>
    <n v="26.459998221600003"/>
    <n v="27.3780001764"/>
    <n v="26.103601058400002"/>
    <n v="21.8339987148"/>
    <n v="21.783598016399999"/>
    <n v="23.349599380800001"/>
    <n v="21.581999409600002"/>
    <n v="19.853998192800002"/>
    <n v="19.220401375200002"/>
    <n v="19.349999582400002"/>
    <n v="19.349999582400002"/>
    <n v="19.990801882800003"/>
    <n v="19.429201278000001"/>
  </r>
  <r>
    <s v="Iron &amp; steel"/>
    <s v="Heat "/>
    <x v="1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2_coal_products"/>
    <n v="31.950111380399999"/>
    <n v="29.374881876"/>
    <n v="34.261765077599996"/>
    <n v="34.763075762400007"/>
    <n v="33.854100548399998"/>
    <n v="33.930681307200004"/>
    <n v="36.630953780399999"/>
    <n v="32.139999507599995"/>
    <n v="31.3269480684"/>
    <n v="23.083544988000003"/>
    <n v="32.024217740400005"/>
    <n v="31.869586656000003"/>
    <n v="33.687800852400002"/>
    <n v="34.524859402799997"/>
    <n v="35.856236682000002"/>
    <n v="32.193569613600005"/>
    <n v="30.177956170800005"/>
    <n v="29.336614524000002"/>
    <n v="31.7581047324"/>
    <n v="31.287098106000002"/>
  </r>
  <r>
    <s v="Iron &amp; steel"/>
    <s v="Coal "/>
    <x v="1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7_petroleum_products"/>
    <n v="23.718201066000002"/>
    <n v="15.9560036568"/>
    <n v="14.720001681599999"/>
    <n v="16.994401232400001"/>
    <n v="16.959001838400003"/>
    <n v="16.020999539999998"/>
    <n v="16.039802458800001"/>
    <n v="16.347402468000002"/>
    <n v="15.365999800800001"/>
    <n v="12.064603330800001"/>
    <n v="8.862798272400001"/>
    <n v="7.8866039843999998"/>
    <n v="8.6052012156000011"/>
    <n v="6.2530025472000004"/>
    <n v="3.8126005632000002"/>
    <n v="4.3298001540000008"/>
    <n v="4.6069998084000003"/>
    <n v="5.6165963868000004"/>
    <n v="5.3422228224000001"/>
    <n v="3.5308791648000004"/>
  </r>
  <r>
    <s v="Iron &amp; steel"/>
    <s v="Gas "/>
    <x v="10"/>
    <x v="0"/>
    <x v="0"/>
    <s v="8_gas"/>
    <n v="84.389400381599998"/>
    <n v="74.766601612800002"/>
    <n v="76.149899398800002"/>
    <n v="84.373201652399999"/>
    <n v="90.400497998400013"/>
    <n v="98.809200129600001"/>
    <n v="104.35140126720002"/>
    <n v="95.523299006399995"/>
    <n v="114.79590140400001"/>
    <n v="83.168098261200001"/>
    <n v="105.9650986572"/>
    <n v="112.16970179640001"/>
    <n v="110.2365013248"/>
    <n v="110.09250052560002"/>
    <n v="120.7637996184"/>
    <n v="119.90610014400001"/>
    <n v="125.8920015984"/>
    <n v="133.08120193319999"/>
    <n v="138.78719906040001"/>
    <n v="154.05840133560002"/>
  </r>
  <r>
    <s v="Chemicals"/>
    <s v="Coal "/>
    <x v="10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0"/>
    <x v="0"/>
    <x v="1"/>
    <s v="17_electricity"/>
    <n v="21.877198117200003"/>
    <n v="18.367198523999999"/>
    <n v="17.6544000108"/>
    <n v="22.0175982684"/>
    <n v="21.517200305999999"/>
    <n v="22.305599866800002"/>
    <n v="22.1111983692"/>
    <n v="22.431601612800002"/>
    <n v="21.060001746000001"/>
    <n v="24.256799391600001"/>
    <n v="22.816799773200003"/>
    <n v="22.870801119599999"/>
    <n v="21.7943999604"/>
    <n v="22.240800763200003"/>
    <n v="24.847200993600001"/>
    <n v="21.373199506799999"/>
    <n v="21.153601846800001"/>
    <n v="22.060801857600001"/>
    <n v="21.261600352799999"/>
    <n v="20.6784000468"/>
  </r>
  <r>
    <s v="Chemicals"/>
    <s v="Heat "/>
    <x v="1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7_petroleum_products"/>
    <n v="45.913700653199996"/>
    <n v="38.976604293600005"/>
    <n v="34.9736006268"/>
    <n v="24.329599470000002"/>
    <n v="24.810800954400005"/>
    <n v="32.539001547600009"/>
    <n v="29.585494663199999"/>
    <n v="32.372701851600006"/>
    <n v="28.887500674800005"/>
    <n v="17.424201373199999"/>
    <n v="13.788601966800002"/>
    <n v="13.426397712000002"/>
    <n v="12.8094978528"/>
    <n v="14.2863957396"/>
    <n v="11.784899970000001"/>
    <n v="12.163298767200001"/>
    <n v="18.385298060400004"/>
    <n v="15.969003670800001"/>
    <n v="13.649939337600003"/>
    <n v="9.6211784772000009"/>
  </r>
  <r>
    <s v="Chemicals"/>
    <s v="Gas "/>
    <x v="10"/>
    <x v="0"/>
    <x v="1"/>
    <s v="8_gas"/>
    <n v="223.13700068760002"/>
    <n v="187.65089805960002"/>
    <n v="152.77410043560002"/>
    <n v="134.48699958240002"/>
    <n v="138.99959961120001"/>
    <n v="127.18800041760001"/>
    <n v="135.03869840519999"/>
    <n v="142.823701314"/>
    <n v="147.72690047520001"/>
    <n v="132.41789976960001"/>
    <n v="150.28920114120001"/>
    <n v="150.3908985132"/>
    <n v="155.49299998200001"/>
    <n v="167.30189868959999"/>
    <n v="150.27120208800002"/>
    <n v="123.77430141120001"/>
    <n v="119.3822979696"/>
    <n v="118.10879901360001"/>
    <n v="128.37510056880001"/>
    <n v="108.56070113040001"/>
  </r>
  <r>
    <s v="Aluminium"/>
    <s v="Coal "/>
    <x v="10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0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1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1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1_coal"/>
    <n v="0"/>
    <n v="1.9715850540000002"/>
    <n v="3.4734948839999999"/>
    <n v="5.8631486652000007"/>
    <n v="3.4228052964000004"/>
    <n v="3.8580775848000002"/>
    <n v="5.2032964248000004"/>
    <n v="5.2883470800000003"/>
    <n v="4.8744400320000008"/>
    <n v="4.2170831244000002"/>
    <n v="4.3068523032000003"/>
    <n v="5.4936007632000008"/>
    <n v="5.5615860216000002"/>
    <n v="6.0158412612000003"/>
    <n v="6.1552784484000007"/>
    <n v="6.5735983836000003"/>
    <n v="6.9196122828000002"/>
    <n v="7.1561832300000008"/>
    <n v="6.4859058575999997"/>
    <n v="4.2976539036000005"/>
  </r>
  <r>
    <s v="Non-metallic minerals"/>
    <s v="Biomass"/>
    <x v="10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0"/>
    <x v="0"/>
    <x v="3"/>
    <s v="17_electricity"/>
    <n v="37.6487983548"/>
    <n v="37.796399802000003"/>
    <n v="37.407600993599999"/>
    <n v="36.799200338400006"/>
    <n v="37.245601141200005"/>
    <n v="37.126800691200003"/>
    <n v="37.097999694000002"/>
    <n v="37.234799197200005"/>
    <n v="37.270801490400004"/>
    <n v="37.3104002448"/>
    <n v="36.036001126800002"/>
    <n v="37.695598405200002"/>
    <n v="37.947601897200002"/>
    <n v="40.312800579600001"/>
    <n v="37.259999546400003"/>
    <n v="39.3551998704"/>
    <n v="42.076799902800005"/>
    <n v="41.295601638000001"/>
    <n v="38.3652017028"/>
    <n v="38.3652017028"/>
  </r>
  <r>
    <s v="Non-metallic minerals"/>
    <s v="Heat "/>
    <x v="1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7_petroleum_products"/>
    <n v="90.341803249199998"/>
    <n v="93.481400833200013"/>
    <n v="94.814201624400013"/>
    <n v="87.633203230799992"/>
    <n v="115.25559948360001"/>
    <n v="120.35060432640002"/>
    <n v="132.62839951320001"/>
    <n v="148.64879615400002"/>
    <n v="125.56700124839999"/>
    <n v="116.36120357280001"/>
    <n v="106.391800566"/>
    <n v="111.35109866040003"/>
    <n v="102.664899612"/>
    <n v="100.49849438040002"/>
    <n v="115.7888973204"/>
    <n v="124.9892982108"/>
    <n v="127.71029953080001"/>
    <n v="120.17309656680001"/>
    <n v="105.3323057052"/>
    <n v="131.79324177000001"/>
  </r>
  <r>
    <s v="Non-metallic minerals"/>
    <s v="Gas "/>
    <x v="10"/>
    <x v="0"/>
    <x v="3"/>
    <s v="8_gas"/>
    <n v="36.275398164000002"/>
    <n v="36.527401656000002"/>
    <n v="39.648598253999999"/>
    <n v="35.239500108000001"/>
    <n v="33.487198704000001"/>
    <n v="38.166299395200006"/>
    <n v="43.991101159199999"/>
    <n v="38.073599456400004"/>
    <n v="47.960999798400003"/>
    <n v="43.1864986824"/>
    <n v="45.966600871200001"/>
    <n v="49.263299751600009"/>
    <n v="55.262699449199999"/>
    <n v="50.651098347600005"/>
    <n v="53.058600457200001"/>
    <n v="53.531101771200007"/>
    <n v="56.295901205999996"/>
    <n v="46.554301987199999"/>
    <n v="47.802600594000005"/>
    <n v="48.877201429200007"/>
  </r>
  <r>
    <s v="Other"/>
    <s v="Coal "/>
    <x v="1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1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10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1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1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0"/>
    <x v="0"/>
    <x v="6"/>
    <s v="17_electricity"/>
    <n v="20.577598650000002"/>
    <n v="19.627199236800003"/>
    <n v="19.396799632800001"/>
    <n v="17.146800752400001"/>
    <n v="18.791999625600003"/>
    <n v="18.990001771199999"/>
    <n v="19.652399586000001"/>
    <n v="20.321998696800001"/>
    <n v="20.627999348400003"/>
    <n v="19.227598484400001"/>
    <n v="26.3231987184"/>
    <n v="26.265600910800003"/>
    <n v="30.884399121600001"/>
    <n v="36.295201728000002"/>
    <n v="34.351199312399999"/>
    <n v="38.1131982108"/>
    <n v="40.629598988399998"/>
    <n v="43.149600414000005"/>
    <n v="45.6671986164"/>
    <n v="41.468399247600004"/>
  </r>
  <r>
    <s v="Mining"/>
    <s v="Heat "/>
    <x v="1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7_petroleum_products"/>
    <n v="14.7391018632"/>
    <n v="15.798399944400002"/>
    <n v="14.525997930000001"/>
    <n v="12.9955006296"/>
    <n v="13.754801930399999"/>
    <n v="14.625296265599999"/>
    <n v="13.485599064000001"/>
    <n v="14.677802924400002"/>
    <n v="14.368096954800002"/>
    <n v="13.724795134800001"/>
    <n v="13.364600544"/>
    <n v="13.378902652800001"/>
    <n v="14.060099199600002"/>
    <n v="15.7348024524"/>
    <n v="17.6296015944"/>
    <n v="13.942600844400001"/>
    <n v="14.534099388"/>
    <n v="15.877702123200001"/>
    <n v="12.544146842400002"/>
    <n v="10.800235785600002"/>
  </r>
  <r>
    <s v="Mining"/>
    <s v="Gas "/>
    <x v="10"/>
    <x v="0"/>
    <x v="6"/>
    <s v="8_gas"/>
    <n v="7.4025010476000004"/>
    <n v="6.9074998704000006"/>
    <n v="7.0947000720000011"/>
    <n v="7.6374014616000006"/>
    <n v="7.1792985528000006"/>
    <n v="8.3979001872000012"/>
    <n v="8.4456003996"/>
    <n v="7.0101015912000006"/>
    <n v="7.6608014868000005"/>
    <n v="6.6996001296000003"/>
    <n v="8.2097998236000009"/>
    <n v="9.0233997335999998"/>
    <n v="9.3303005472000002"/>
    <n v="8.9343004427999997"/>
    <n v="8.162999773200001"/>
    <n v="8.7911998055999998"/>
    <n v="8.7425994312000004"/>
    <n v="9.9053993951999999"/>
    <n v="11.070899845200001"/>
    <n v="11.6450985312"/>
  </r>
  <r>
    <s v="Other"/>
    <s v="Coal "/>
    <x v="10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000012892"/>
    <n v="32.931999716400007"/>
    <n v="33.1649993232"/>
    <n v="68.711998957199995"/>
    <n v="51.81849960480001"/>
    <n v="54.117400309200001"/>
  </r>
  <r>
    <s v="Other"/>
    <s v="Others "/>
    <x v="1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1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057201501200002"/>
    <n v="11.9380028724"/>
    <n v="9.5827980816"/>
    <n v="8.2300974300000007"/>
    <n v="9.0319994208000018"/>
    <n v="8.4740036508000021"/>
    <n v="7.1632128671999995"/>
    <n v="5.2075125324"/>
  </r>
  <r>
    <s v="Other"/>
    <s v="Gas "/>
    <x v="10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34800734400001"/>
    <n v="14.284800568800001"/>
    <n v="14.216400817200002"/>
    <n v="15.517800608400002"/>
    <n v="16.838999776800001"/>
    <n v="18.294297962400002"/>
    <n v="20.6874016668"/>
  </r>
  <r>
    <s v="Pulp &amp; paper"/>
    <s v="Coal "/>
    <x v="10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0"/>
    <x v="0"/>
    <x v="8"/>
    <s v="15_solid_biomass"/>
    <n v="0.21000151440000001"/>
    <n v="0.2199995928"/>
    <n v="0.21000151440000001"/>
    <n v="0.21000151440000001"/>
    <n v="0.2199995928"/>
    <n v="0.23999993640000003"/>
    <n v="0.230001858"/>
    <n v="0.23999993640000003"/>
    <n v="0.23999993640000003"/>
    <n v="0"/>
    <n v="0"/>
    <n v="0"/>
    <n v="0"/>
    <n v="0"/>
    <n v="0"/>
    <n v="0"/>
    <n v="0"/>
    <n v="0"/>
    <n v="0"/>
    <n v="0"/>
  </r>
  <r>
    <s v="Pulp &amp; paper"/>
    <s v="Others "/>
    <x v="1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0"/>
    <x v="0"/>
    <x v="8"/>
    <s v="17_electricity"/>
    <n v="8.7984011015999997"/>
    <n v="9.0252000576000011"/>
    <n v="8.9136009036000008"/>
    <n v="10.260000421200001"/>
    <n v="10.630800176399999"/>
    <n v="11.059201926"/>
    <n v="10.3211988768"/>
    <n v="9.3419984663999998"/>
    <n v="9.0252000576000011"/>
    <n v="10.1627996724"/>
    <n v="9.6479991180000013"/>
    <n v="9.6011990675999996"/>
    <n v="10.033201465200001"/>
    <n v="10.2959985276"/>
    <n v="10.576798830000001"/>
    <n v="10.900798534800002"/>
    <n v="11.9340002916"/>
    <n v="11.577598941600002"/>
    <n v="11.851197947999999"/>
    <n v="12.279599697600002"/>
  </r>
  <r>
    <s v="Pulp &amp; paper"/>
    <s v="Heat "/>
    <x v="1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7_petroleum_products"/>
    <n v="16.407403498800001"/>
    <n v="15.137300037600001"/>
    <n v="13.366103605200003"/>
    <n v="13.600200153599999"/>
    <n v="13.921800822000002"/>
    <n v="15.2531990352"/>
    <n v="12.465501991200002"/>
    <n v="13.153703054400003"/>
    <n v="12.269304356400001"/>
    <n v="12.103699669200001"/>
    <n v="9.3323018376000011"/>
    <n v="7.2961981956000006"/>
    <n v="7.4996013132000003"/>
    <n v="6.7641982668000002"/>
    <n v="6.8541014231999995"/>
    <n v="6.7262993531999999"/>
    <n v="11.4771031812"/>
    <n v="10.434301092"/>
    <n v="4.0766201712000001"/>
    <n v="4.6824375708000003"/>
  </r>
  <r>
    <s v="Pulp &amp; paper"/>
    <s v="Gas "/>
    <x v="10"/>
    <x v="0"/>
    <x v="8"/>
    <s v="8_gas"/>
    <n v="21.838499524800003"/>
    <n v="20.889000273600001"/>
    <n v="19.5939016164"/>
    <n v="18.811799002800001"/>
    <n v="16.785898592400002"/>
    <n v="18.488699460000003"/>
    <n v="22.688101727999999"/>
    <n v="20.371499233200002"/>
    <n v="26.829902001600001"/>
    <n v="23.448600453600001"/>
    <n v="23.905799013599999"/>
    <n v="25.177501832400001"/>
    <n v="28.387801908"/>
    <n v="31.269601468800001"/>
    <n v="24.8508016416"/>
    <n v="27.419399254800002"/>
    <n v="29.131201742400002"/>
    <n v="28.405800961200004"/>
    <n v="28.994398052400005"/>
    <n v="32.783401810800001"/>
  </r>
  <r>
    <s v="Other"/>
    <s v="Coal "/>
    <x v="1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6280124920000003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1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1.9979995752000002"/>
    <n v="2.0304012203999999"/>
    <n v="2.0591980308000002"/>
  </r>
  <r>
    <s v="Other"/>
    <s v="Heat "/>
    <x v="1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0.7777987244"/>
    <n v="7.6254020928000008"/>
    <n v="7.6763052072000013"/>
  </r>
  <r>
    <s v="Other"/>
    <s v="Gas "/>
    <x v="1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1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1_coal"/>
    <n v="0"/>
    <n v="0"/>
    <n v="8.5947760836000011"/>
    <n v="54.938955139199997"/>
    <n v="55.919160381600001"/>
    <n v="74.263021682400009"/>
    <n v="116.814525156"/>
    <n v="68.839516324800002"/>
    <n v="105.6961260648"/>
    <n v="54.923723560800006"/>
    <n v="127.02377318760003"/>
    <n v="165.33155711520001"/>
    <n v="82.891576868400023"/>
    <n v="111.4047441288"/>
    <n v="61.390303149600001"/>
    <n v="119.0541868272"/>
    <n v="36.7779648888"/>
    <n v="102.91504416480002"/>
    <n v="66.009587029200006"/>
    <n v="66.946831516800003"/>
  </r>
  <r>
    <s v="Non-specified industry"/>
    <s v="Biomass"/>
    <x v="10"/>
    <x v="0"/>
    <x v="12"/>
    <s v="15_solid_biomass"/>
    <n v="2.9109983040000005"/>
    <n v="3.7580005044000004"/>
    <n v="1.6199985240000001"/>
    <n v="3.2730015924000004"/>
    <n v="3.7549985688"/>
    <n v="1.9899986004000001"/>
    <n v="4.6389995208000006"/>
    <n v="7.4440006091999997"/>
    <n v="3.7900002168000002"/>
    <n v="3.3329984364"/>
    <n v="6.1010007732"/>
    <n v="3.5609990040000001"/>
    <n v="3.9169984212000002"/>
    <n v="4.1909993604000002"/>
    <n v="5.7079984176000007"/>
    <n v="4.2180000336000001"/>
    <n v="5.1109984188000004"/>
    <n v="6.0960017340000006"/>
    <n v="5.7980020572000006"/>
    <n v="6.0030003456000003"/>
  </r>
  <r>
    <s v="Non-specified industry"/>
    <s v="Others "/>
    <x v="1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0"/>
    <x v="0"/>
    <x v="12"/>
    <s v="17_electricity"/>
    <n v="167.05079954640001"/>
    <n v="174.29760187560004"/>
    <n v="182.05559992440001"/>
    <n v="236.50199897760001"/>
    <n v="249.68879868600001"/>
    <n v="262.8936016344"/>
    <n v="276.86880090360006"/>
    <n v="288.96480104760002"/>
    <n v="297.13679825399998"/>
    <n v="276.06239810279999"/>
    <n v="307.01160051480002"/>
    <n v="347.0652004932"/>
    <n v="384.31799874360007"/>
    <n v="343.68479910719998"/>
    <n v="364.38839950320005"/>
    <n v="353.19239807399998"/>
    <n v="367.24679903880002"/>
    <n v="370.25394301799997"/>
    <n v="366.41880072359999"/>
    <n v="395.67600002520004"/>
  </r>
  <r>
    <s v="Non-specified industry"/>
    <s v="Heat "/>
    <x v="1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2_coal_products"/>
    <n v="0"/>
    <n v="0"/>
    <n v="0"/>
    <n v="0"/>
    <n v="0"/>
    <n v="0"/>
    <n v="0"/>
    <n v="0"/>
    <n v="0"/>
    <n v="0"/>
    <n v="0"/>
    <n v="0"/>
    <n v="7.2000399600000001E-2"/>
    <n v="7.2000399600000001E-2"/>
    <n v="5.4001346400000004E-2"/>
    <n v="5.4001346400000004E-2"/>
    <n v="7.2000399600000001E-2"/>
    <n v="3.59981064E-2"/>
    <n v="1.79990532E-2"/>
    <n v="3.59981064E-2"/>
  </r>
  <r>
    <s v="Non-specified industry"/>
    <s v="Coal "/>
    <x v="1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7_petroleum_products"/>
    <n v="74.350199232000008"/>
    <n v="77.568902215200012"/>
    <n v="80.926196652000016"/>
    <n v="60.851495484000004"/>
    <n v="72.515999833200013"/>
    <n v="67.078698969600012"/>
    <n v="76.597196176799997"/>
    <n v="66.496796571600015"/>
    <n v="63.784101862800007"/>
    <n v="61.172899372800003"/>
    <n v="68.340098073600004"/>
    <n v="70.346802006000004"/>
    <n v="75.742599121200016"/>
    <n v="72.375700165200016"/>
    <n v="63.265503880800004"/>
    <n v="77.820101841600007"/>
    <n v="95.718098250000011"/>
    <n v="77.741498858400007"/>
    <n v="74.864317338000006"/>
    <n v="52.781057485200002"/>
  </r>
  <r>
    <s v="Non-specified industry"/>
    <s v="Gas "/>
    <x v="10"/>
    <x v="0"/>
    <x v="12"/>
    <s v="8_gas"/>
    <n v="82.613698952400014"/>
    <n v="47.892600046799998"/>
    <n v="121.10759870040002"/>
    <n v="115.26659820720002"/>
    <n v="121.06980027"/>
    <n v="121.34609976240002"/>
    <n v="123.86070021600001"/>
    <n v="131.2623011016"/>
    <n v="127.15649893440002"/>
    <n v="116.8461020016"/>
    <n v="138.2607005868"/>
    <n v="149.97149838360002"/>
    <n v="158.2577994168"/>
    <n v="170.68590072360001"/>
    <n v="144.5931016092"/>
    <n v="166.63950087480001"/>
    <n v="174.10140005400001"/>
    <n v="216.63629867880002"/>
    <n v="80.730899179200009"/>
    <n v="80.730899179200009"/>
  </r>
  <r>
    <s v="Iron &amp; steel"/>
    <s v="Coal "/>
    <x v="1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1"/>
    <x v="0"/>
    <x v="0"/>
    <s v="17_electricity"/>
    <n v="4.6618008336000001"/>
    <n v="4.6412478324000004"/>
    <n v="4.3701567192000006"/>
    <n v="4.693633074000001"/>
    <n v="5.1442206767999998"/>
    <n v="5.1991138116000002"/>
    <n v="5.3738080416000003"/>
    <n v="5.5067849964000004"/>
    <n v="5.2895779992000005"/>
    <n v="4.9668427080000006"/>
    <n v="5.3428592159999999"/>
    <n v="5.3966428488000009"/>
    <n v="5.7318673644000002"/>
    <n v="5.9007000744000004"/>
    <n v="5.5825074612000005"/>
    <n v="5.3796779352000001"/>
    <n v="5.0421799872000008"/>
    <n v="4.8614609520000007"/>
    <n v="4.7466379620000003"/>
    <n v="4.7558028672000008"/>
  </r>
  <r>
    <s v="Iron &amp; steel"/>
    <s v="Heat "/>
    <x v="1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2_coal_products"/>
    <n v="1.4634331380000001"/>
    <n v="1.5740442072"/>
    <n v="1.5051546000000002"/>
    <n v="1.7536956083999999"/>
    <n v="1.7201132855999999"/>
    <n v="1.6038458496000001"/>
    <n v="1.6597605635999999"/>
    <n v="1.6309846872"/>
    <n v="1.5584651243999998"/>
    <n v="1.4827217256"/>
    <n v="1.7025036048000002"/>
    <n v="1.4733432936000002"/>
    <n v="1.5905736936000001"/>
    <n v="1.6779312756000002"/>
    <n v="1.6299003060000004"/>
    <n v="1.6887709008"/>
    <n v="1.5642847764000001"/>
    <n v="1.6521154668000002"/>
    <n v="1.5785952588000001"/>
    <n v="1.8175150008000003"/>
  </r>
  <r>
    <s v="Iron &amp; steel"/>
    <s v="Coal "/>
    <x v="1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1"/>
    <x v="0"/>
    <x v="0"/>
    <s v="8_gas"/>
    <n v="2.7665997588"/>
    <n v="3.2859011231999999"/>
    <n v="2.9285996112000006"/>
    <n v="2.4614992692"/>
    <n v="2.5073991576000001"/>
    <n v="2.3796012744000001"/>
    <n v="2.5929019872000003"/>
    <n v="2.5514987220000003"/>
    <n v="2.5730984232000003"/>
    <n v="2.3858982216000002"/>
    <n v="2.5227019116"/>
    <n v="2.5109998056000005"/>
    <n v="2.6252994456000001"/>
    <n v="3.9798004211999998"/>
    <n v="3.0960004356000006"/>
    <n v="2.1438006984000002"/>
    <n v="2.1888004248000001"/>
    <n v="2.2217296068000003"/>
    <n v="1.9756797444"/>
    <n v="0.10146709800000002"/>
  </r>
  <r>
    <s v="Chemicals"/>
    <s v="Coal "/>
    <x v="11"/>
    <x v="0"/>
    <x v="1"/>
    <s v="1_coal"/>
    <n v="0"/>
    <n v="0"/>
    <n v="0"/>
    <n v="0"/>
    <n v="0"/>
    <n v="0"/>
    <n v="0"/>
    <n v="0"/>
    <n v="0"/>
    <n v="0"/>
    <n v="0"/>
    <n v="0"/>
    <n v="0"/>
    <n v="3.5964612000000005E-3"/>
    <n v="2.4115968000000001E-3"/>
    <n v="2.0138508E-3"/>
    <n v="1.4528196000000001E-3"/>
    <n v="1.1639304E-3"/>
    <n v="2.6623861200000001E-2"/>
    <n v="1.6248970800000002E-2"/>
  </r>
  <r>
    <s v="Chemicals"/>
    <s v="Biomass"/>
    <x v="1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1"/>
    <x v="0"/>
    <x v="1"/>
    <s v="17_electricity"/>
    <n v="1.4648315292"/>
    <n v="1.6749544608000002"/>
    <n v="1.67314995"/>
    <n v="1.5475626972000001"/>
    <n v="1.4137065144000001"/>
    <n v="1.7318070180000003"/>
    <n v="1.8667978236"/>
    <n v="1.7335529136000001"/>
    <n v="1.6563650688"/>
    <n v="1.4798118996000003"/>
    <n v="1.3774153320000002"/>
    <n v="1.2563623836"/>
    <n v="1.4609545524000001"/>
    <n v="1.5580422576000001"/>
    <n v="1.5235848936"/>
    <n v="1.4162227811999999"/>
    <n v="1.3638249791999999"/>
    <n v="1.4621729112000001"/>
    <n v="1.4344186140000001"/>
    <n v="1.4781497400000001"/>
  </r>
  <r>
    <s v="Chemicals"/>
    <s v="Heat "/>
    <x v="1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1"/>
    <x v="0"/>
    <x v="1"/>
    <s v="8_gas"/>
    <n v="33.857998459200005"/>
    <n v="31.449600374400003"/>
    <n v="34.760701846800004"/>
    <n v="18.465299434799999"/>
    <n v="17.6427020916"/>
    <n v="7.6679985960000003"/>
    <n v="8.5031982072000005"/>
    <n v="8.5176007992000002"/>
    <n v="10.4885997012"/>
    <n v="14.254199247600001"/>
    <n v="15.277499222399999"/>
    <n v="14.138099283600001"/>
    <n v="17.9756992296"/>
    <n v="21.703500345599998"/>
    <n v="32.248801879200002"/>
    <n v="27.173701083600001"/>
    <n v="31.161598776000002"/>
    <n v="28.693417374000003"/>
    <n v="25.515703162800001"/>
    <n v="27.841273783200002"/>
  </r>
  <r>
    <s v="Aluminium"/>
    <s v="Coal "/>
    <x v="11"/>
    <x v="0"/>
    <x v="2"/>
    <s v="1_coal"/>
    <n v="0"/>
    <n v="0"/>
    <n v="0"/>
    <n v="0"/>
    <n v="0"/>
    <n v="0"/>
    <n v="0"/>
    <n v="0"/>
    <n v="0"/>
    <n v="6.3806832000000008E-3"/>
    <n v="0"/>
    <n v="0"/>
    <n v="2.4061539600000001E-2"/>
    <n v="2.3106949199999997E-2"/>
    <n v="0"/>
    <n v="6.7273502400000004E-2"/>
    <n v="1.0467000000000001E-2"/>
    <n v="0.18786171600000001"/>
    <n v="1.3481496000000001E-3"/>
    <n v="0"/>
  </r>
  <r>
    <s v="Aluminium"/>
    <s v="Biomass"/>
    <x v="1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1"/>
    <x v="0"/>
    <x v="2"/>
    <s v="17_electricity"/>
    <n v="18.185872402800001"/>
    <n v="18.004278326400001"/>
    <n v="18.432324198"/>
    <n v="18.276554304000001"/>
    <n v="18.866298578400002"/>
    <n v="18.959450691600001"/>
    <n v="18.434907453600001"/>
    <n v="19.221686722800001"/>
    <n v="17.3933195364"/>
    <n v="15.253060870800002"/>
    <n v="18.956017515600003"/>
    <n v="19.469248020000002"/>
    <n v="17.832653020799999"/>
    <n v="17.879612169600001"/>
    <n v="17.997106338000002"/>
    <n v="18.107755088400001"/>
    <n v="18.189992214000004"/>
    <n v="18.022478346"/>
    <n v="18.246823837200001"/>
    <n v="18.919286719199999"/>
  </r>
  <r>
    <s v="Aluminium"/>
    <s v="Heat "/>
    <x v="1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1"/>
    <x v="0"/>
    <x v="2"/>
    <s v="8_gas"/>
    <n v="0.25199930520000002"/>
    <n v="0.25559995320000001"/>
    <n v="0.27269884440000003"/>
    <n v="0.55349914680000001"/>
    <n v="0.807298776"/>
    <n v="0.57059803800000009"/>
    <n v="0.22859928000000002"/>
    <n v="0.1511979084"/>
    <n v="0.13679950320000001"/>
    <n v="0.25740027720000003"/>
    <n v="0.1817992296"/>
    <n v="0.1413003132"/>
    <n v="0.14940177120000001"/>
    <n v="4.9500536399999996E-2"/>
    <n v="0"/>
    <n v="0"/>
    <n v="0"/>
    <n v="0"/>
    <n v="0"/>
    <n v="2.3938657019999998"/>
  </r>
  <r>
    <s v="Non-metallic minerals"/>
    <s v="Coal "/>
    <x v="11"/>
    <x v="0"/>
    <x v="3"/>
    <s v="1_coal"/>
    <n v="0"/>
    <n v="0"/>
    <n v="0"/>
    <n v="0"/>
    <n v="0"/>
    <n v="0"/>
    <n v="0"/>
    <n v="0"/>
    <n v="0"/>
    <n v="3.2321384244000004"/>
    <n v="3.9515520816"/>
    <n v="3.6437050512"/>
    <n v="3.7740987504000008"/>
    <n v="6.3913972211999992"/>
    <n v="4.7057371128000005"/>
    <n v="4.2861276432000004"/>
    <n v="2.7797463108000002"/>
    <n v="2.5850936052000004"/>
    <n v="2.8588600836000002"/>
    <n v="4.0626153251999995"/>
  </r>
  <r>
    <s v="Non-metallic minerals"/>
    <s v="Biomass"/>
    <x v="1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1"/>
    <x v="0"/>
    <x v="3"/>
    <s v="17_electricity"/>
    <n v="0.94568926320000002"/>
    <n v="1.020051018"/>
    <n v="0.99287449920000015"/>
    <n v="0.91001354040000004"/>
    <n v="0.84746693520000005"/>
    <n v="0.88969500000000001"/>
    <n v="0.88609853880000011"/>
    <n v="0.92012466240000013"/>
    <n v="0.92010791520000013"/>
    <n v="0.81959122080000013"/>
    <n v="0.91214043480000007"/>
    <n v="0.89682930720000009"/>
    <n v="1.2806751312"/>
    <n v="1.9705257936"/>
    <n v="1.4430727296000001"/>
    <n v="1.1646547164000001"/>
    <n v="1.0373843700000001"/>
    <n v="0.99198271080000011"/>
    <n v="0.95054176440000004"/>
    <n v="0.99434825280000005"/>
  </r>
  <r>
    <s v="Non-metallic minerals"/>
    <s v="Heat "/>
    <x v="1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1"/>
    <x v="0"/>
    <x v="3"/>
    <s v="8_gas"/>
    <n v="1.4147992692"/>
    <n v="1.3779010008000001"/>
    <n v="1.4706009395999999"/>
    <n v="1.6271998200000002"/>
    <n v="1.7721007812"/>
    <n v="1.5776992835999999"/>
    <n v="1.5435015012000002"/>
    <n v="1.5776992835999999"/>
    <n v="1.4427001044000001"/>
    <n v="1.5002979120000002"/>
    <n v="0.74429999640000011"/>
    <n v="0.6704992728000001"/>
    <n v="0.63000035640000007"/>
    <n v="0.63540132839999997"/>
    <n v="1.4985017748"/>
    <n v="1.5029983980000001"/>
    <n v="1.3688993808000001"/>
    <n v="1.9497843864000002"/>
    <n v="1.7338501764000003"/>
    <n v="1.9168593912"/>
  </r>
  <r>
    <s v="Other"/>
    <s v="Coal "/>
    <x v="1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4"/>
    <s v="17_electricity"/>
    <n v="0.2398659588"/>
    <n v="0.20063982960000001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1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1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11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1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5"/>
    <s v="17_electricity"/>
    <n v="0.71580044879999993"/>
    <n v="0.84507208560000002"/>
    <n v="0.74513316960000009"/>
    <n v="0.86341864320000006"/>
    <n v="0.92182450319999998"/>
    <n v="0.95099393879999994"/>
    <n v="0.85534649280000008"/>
    <n v="0.79127170560000004"/>
    <n v="0.76056571440000009"/>
    <n v="0.63163739520000006"/>
    <n v="0.5452218432"/>
    <n v="0.50693774400000002"/>
    <n v="0.47443561560000003"/>
    <n v="0.44136826920000005"/>
    <n v="0.48547620720000001"/>
    <n v="0.57867856200000001"/>
    <n v="0.51296254919999995"/>
    <n v="0.42408934560000006"/>
    <n v="0.3916625796"/>
    <n v="0.39728126520000001"/>
  </r>
  <r>
    <s v="Other"/>
    <s v="Heat "/>
    <x v="1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5"/>
    <s v="8_gas"/>
    <n v="0.83339928720000001"/>
    <n v="0.88199966159999998"/>
    <n v="0.89100128160000003"/>
    <n v="0.56700157680000007"/>
    <n v="0.50219828639999997"/>
    <n v="0.52919895959999996"/>
    <n v="0.75959856360000011"/>
    <n v="0.61200130320000001"/>
    <n v="0.54450171359999999"/>
    <n v="0.40320140040000002"/>
    <n v="1.2482986068000002"/>
    <n v="1.391399244"/>
    <n v="1.4579986716000002"/>
    <n v="1.4994019368000002"/>
    <n v="0.66689862480000006"/>
    <n v="0.23940122400000002"/>
    <n v="0.25289946720000001"/>
    <n v="0.23366112120000002"/>
    <n v="0.20778251040000001"/>
    <n v="7.5194928000000008E-2"/>
  </r>
  <r>
    <s v="Mining"/>
    <s v="Coal "/>
    <x v="11"/>
    <x v="0"/>
    <x v="6"/>
    <s v="1_coal"/>
    <n v="0"/>
    <n v="0"/>
    <n v="0"/>
    <n v="0"/>
    <n v="0"/>
    <n v="0"/>
    <n v="0"/>
    <n v="0"/>
    <n v="0"/>
    <n v="0.12817469519999999"/>
    <n v="1.33684524E-2"/>
    <n v="1.7207747999999998E-2"/>
    <n v="2.6669916000000003E-3"/>
    <n v="0"/>
    <n v="0"/>
    <n v="0"/>
    <n v="0"/>
    <n v="0"/>
    <n v="0"/>
    <n v="0"/>
  </r>
  <r>
    <s v="Mining"/>
    <s v="Biomass"/>
    <x v="1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1"/>
    <x v="0"/>
    <x v="6"/>
    <s v="17_electricity"/>
    <n v="0.8533786968"/>
    <n v="0.87163733160000001"/>
    <n v="0.97815789720000001"/>
    <n v="0.95270215320000007"/>
    <n v="0.86050044360000011"/>
    <n v="0.96055240320000002"/>
    <n v="0.96122647800000005"/>
    <n v="1.1026314612000001"/>
    <n v="1.2205233756000002"/>
    <n v="1.3890671964000001"/>
    <n v="1.163679192"/>
    <n v="1.1025058571999999"/>
    <n v="1.2574718856"/>
    <n v="1.1996605512"/>
    <n v="1.1575371564000001"/>
    <n v="1.0934916768"/>
    <n v="1.0353705192"/>
    <n v="1.2475575432000001"/>
    <n v="1.2860007408"/>
    <n v="1.2421691316000001"/>
  </r>
  <r>
    <s v="Mining"/>
    <s v="Heat "/>
    <x v="1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7_petroleum_products"/>
    <n v="2.4707981520000004"/>
    <n v="2.6838016020000004"/>
    <n v="2.8968008651999999"/>
    <n v="3.0245987483999999"/>
    <n v="2.9819980583999999"/>
    <n v="3.0671994383999999"/>
    <n v="3.2801987015999998"/>
    <n v="3.7062014148000002"/>
    <n v="3.9618013680000006"/>
    <n v="4.3025985144000005"/>
    <n v="3.3654000816000007"/>
    <n v="3.1950015084000003"/>
    <n v="3.3227993915999998"/>
    <n v="3.8765999880000002"/>
    <n v="2.9394015552000003"/>
    <n v="2.7263981051999999"/>
    <n v="2.555999532"/>
    <n v="2.555999532"/>
    <n v="2.598600222"/>
    <n v="2.5113556835999997"/>
  </r>
  <r>
    <s v="Mining"/>
    <s v="Gas "/>
    <x v="11"/>
    <x v="0"/>
    <x v="6"/>
    <s v="8_gas"/>
    <n v="0.11700012600000001"/>
    <n v="0.13679950320000001"/>
    <n v="0.14940177120000001"/>
    <n v="0.15479855640000001"/>
    <n v="0.1610996904"/>
    <n v="0.16199985240000001"/>
    <n v="0.1665006624"/>
    <n v="0.18810036360000001"/>
    <n v="9.5400424800000008E-2"/>
    <n v="4.5008100000000001E-3"/>
    <n v="5.4009720000000004E-3"/>
    <n v="3.6006480000000001E-3"/>
    <n v="3.6006480000000001E-3"/>
    <n v="3.59981064E-2"/>
    <n v="4.5899888400000005E-2"/>
    <n v="5.9398131600000008E-2"/>
    <n v="0.112499316"/>
    <n v="0.1264664808"/>
    <n v="0.11245326120000002"/>
    <n v="0.1316413656"/>
  </r>
  <r>
    <s v="Other"/>
    <s v="Coal "/>
    <x v="11"/>
    <x v="0"/>
    <x v="7"/>
    <s v="1_coal"/>
    <n v="0"/>
    <n v="0"/>
    <n v="0"/>
    <n v="0"/>
    <n v="0"/>
    <n v="0"/>
    <n v="0"/>
    <n v="0"/>
    <n v="0"/>
    <n v="10.669934196"/>
    <n v="13.222739199600001"/>
    <n v="12.269555564400003"/>
    <n v="13.468747194000001"/>
    <n v="12.181770928800001"/>
    <n v="14.018913648000002"/>
    <n v="16.333531599600001"/>
    <n v="15.210832806000001"/>
    <n v="14.298508152000002"/>
    <n v="17.420496055200001"/>
    <n v="17.763968566800003"/>
  </r>
  <r>
    <s v="Other"/>
    <s v="Biomass"/>
    <x v="1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7"/>
    <s v="16_others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</r>
  <r>
    <s v="Other"/>
    <s v="Electricity"/>
    <x v="11"/>
    <x v="0"/>
    <x v="7"/>
    <s v="17_electricity"/>
    <n v="6.7318468632000004"/>
    <n v="7.0629138863999996"/>
    <n v="7.5105246744"/>
    <n v="7.3712717064"/>
    <n v="7.6300578144000006"/>
    <n v="8.1920142972000001"/>
    <n v="7.9612211340000005"/>
    <n v="7.821649969200001"/>
    <n v="8.1252055296000005"/>
    <n v="8.1444941172000007"/>
    <n v="8.1061137215999999"/>
    <n v="8.02829367"/>
    <n v="7.0838730072000011"/>
    <n v="7.9216307532000005"/>
    <n v="8.3232076752000008"/>
    <n v="8.7748922195999999"/>
    <n v="9.0244129392000012"/>
    <n v="9.5854776336"/>
    <n v="9.9943312140000007"/>
    <n v="10.105633105200001"/>
  </r>
  <r>
    <s v="Other"/>
    <s v="Heat "/>
    <x v="1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7_petroleum_products"/>
    <n v="0.21299926320000001"/>
    <n v="0.12780207000000002"/>
    <n v="0.12780207000000002"/>
    <n v="0.12780207000000002"/>
    <n v="0.12780207000000002"/>
    <n v="0.12780207000000002"/>
    <n v="0.12780207000000002"/>
    <n v="8.5201380000000007E-2"/>
    <n v="8.5201380000000007E-2"/>
    <n v="0"/>
    <n v="0"/>
    <n v="0"/>
    <n v="0"/>
    <n v="0"/>
    <n v="0"/>
    <n v="0"/>
    <n v="0"/>
    <n v="0"/>
    <n v="0"/>
    <n v="0"/>
  </r>
  <r>
    <s v="Other"/>
    <s v="Gas "/>
    <x v="11"/>
    <x v="0"/>
    <x v="7"/>
    <s v="8_gas"/>
    <n v="9.5570995032000017"/>
    <n v="10.015198225200001"/>
    <n v="10.198801965600001"/>
    <n v="9.7433995428000006"/>
    <n v="10.061098113600002"/>
    <n v="9.7604984340000005"/>
    <n v="8.2961986284000009"/>
    <n v="10.1852995356"/>
    <n v="8.1189002087999995"/>
    <n v="9.6147014976000005"/>
    <n v="13.643998268400001"/>
    <n v="13.656600536400001"/>
    <n v="9.7442997047999995"/>
    <n v="11.7333018468"/>
    <n v="14.247898113600002"/>
    <n v="15.318898300800001"/>
    <n v="13.913100651600001"/>
    <n v="15.473294924400001"/>
    <n v="13.759666992000001"/>
    <n v="19.5626387808"/>
  </r>
  <r>
    <s v="Pulp &amp; paper"/>
    <s v="Coal "/>
    <x v="1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1"/>
    <x v="0"/>
    <x v="8"/>
    <s v="17_electricity"/>
    <n v="10.853893814399999"/>
    <n v="10.486640278800001"/>
    <n v="11.146685112"/>
    <n v="10.2328867044"/>
    <n v="11.5009051392"/>
    <n v="10.992129390000001"/>
    <n v="6.8301361800000002"/>
    <n v="6.6159646128"/>
    <n v="7.0141795344000002"/>
    <n v="6.8453300771999999"/>
    <n v="7.1110788336000006"/>
    <n v="6.6956729112"/>
    <n v="6.9611495255999998"/>
    <n v="4.7479986720000005"/>
    <n v="4.6133804916000001"/>
    <n v="4.6174291272000003"/>
    <n v="4.5852619427999999"/>
    <n v="4.4442295848000004"/>
    <n v="4.4803616688000005"/>
    <n v="4.4344785276000005"/>
  </r>
  <r>
    <s v="Pulp &amp; paper"/>
    <s v="Heat "/>
    <x v="1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1"/>
    <x v="0"/>
    <x v="8"/>
    <s v="8_gas"/>
    <n v="3.9491991000000004"/>
    <n v="3.9194979408000004"/>
    <n v="3.9050995356000002"/>
    <n v="3.3120016344000001"/>
    <n v="4.1679007847999996"/>
    <n v="3.6953994708"/>
    <n v="3.4056017351999999"/>
    <n v="3.3039001764000004"/>
    <n v="3.0249001980000005"/>
    <n v="2.9474988263999999"/>
    <n v="3.0519008712"/>
    <n v="3.0644989524000001"/>
    <n v="2.9753996616"/>
    <n v="3.1266017568"/>
    <n v="3.3093011484000003"/>
    <n v="3.1050020556"/>
    <n v="3.5469020484000002"/>
    <n v="3.6127101708000002"/>
    <n v="3.2126111892"/>
    <n v="3.5924209380000001"/>
  </r>
  <r>
    <s v="Other"/>
    <s v="Coal "/>
    <x v="11"/>
    <x v="0"/>
    <x v="9"/>
    <s v="1_coal"/>
    <n v="0"/>
    <n v="0"/>
    <n v="0"/>
    <n v="0"/>
    <n v="0"/>
    <n v="0"/>
    <n v="0"/>
    <n v="0"/>
    <n v="0"/>
    <n v="0.75353189040000013"/>
    <n v="0.63952532640000004"/>
    <n v="0.76629744360000007"/>
    <n v="0.71470350719999998"/>
    <n v="0.70481847240000017"/>
    <n v="0.52016803200000006"/>
    <n v="0.40447837439999995"/>
    <n v="0.54677095920000007"/>
    <n v="0.54404535240000007"/>
    <n v="0.42596503200000008"/>
    <n v="0.48875865840000005"/>
  </r>
  <r>
    <s v="Other"/>
    <s v="Biomass"/>
    <x v="1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6.1668172692000001"/>
    <n v="6.3595607940000001"/>
    <n v="6.6276164772000001"/>
    <n v="5.2021199340000006"/>
    <n v="4.9758652620000001"/>
    <n v="5.0270279580000006"/>
    <n v="5.2054107588000003"/>
    <n v="5.2515953496000005"/>
    <n v="5.2668729828000007"/>
    <n v="5.0993130600000001"/>
    <n v="4.8413517516000004"/>
  </r>
  <r>
    <s v="Other"/>
    <s v="Heat "/>
    <x v="1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1.5569997444000001"/>
    <n v="1.3086010872000002"/>
    <n v="1.4588988335999999"/>
    <n v="1.9314001476"/>
    <n v="1.4165995932"/>
    <n v="1.3032001152000001"/>
    <n v="1.4238008892000003"/>
    <n v="1.4526018864000001"/>
    <n v="1.4994270576000002"/>
    <n v="1.3333660092000001"/>
    <n v="0.61761161520000007"/>
  </r>
  <r>
    <s v="Other"/>
    <s v="Coal "/>
    <x v="11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1.4653800000000001E-4"/>
    <n v="0"/>
    <n v="0"/>
    <n v="0"/>
    <n v="0"/>
    <n v="0"/>
  </r>
  <r>
    <s v="Other"/>
    <s v="Biomass"/>
    <x v="1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0"/>
    <s v="17_electricity"/>
    <n v="0.70673184"/>
    <n v="0.72589063679999999"/>
    <n v="0.80189361719999996"/>
    <n v="0.86708209320000007"/>
    <n v="0.88499322359999999"/>
    <n v="0.85537998719999997"/>
    <n v="0.82611844200000006"/>
    <n v="0.78587073360000004"/>
    <n v="0.70582330440000007"/>
    <n v="0.66441585240000012"/>
    <n v="0.61982643240000002"/>
    <n v="0.57188757239999999"/>
    <n v="0.67856723640000005"/>
    <n v="0.92087828640000013"/>
    <n v="1.2535111727999999"/>
    <n v="1.374777648"/>
    <n v="1.4284607976000001"/>
    <n v="1.3419950039999999"/>
    <n v="1.3207804884000001"/>
    <n v="1.3739235408000001"/>
  </r>
  <r>
    <s v="Other"/>
    <s v="Heat "/>
    <x v="1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7_petroleum_products"/>
    <n v="3.1127015808000005"/>
    <n v="3.1124001311999998"/>
    <n v="3.4106007743999998"/>
    <n v="3.7940027976000001"/>
    <n v="4.1348041308000001"/>
    <n v="4.3478033940000005"/>
    <n v="4.0922034408000005"/>
    <n v="3.4532014643999998"/>
    <n v="3.9214992311999999"/>
    <n v="4.1753993436000005"/>
    <n v="3.8778015996000006"/>
    <n v="3.9624000804000001"/>
    <n v="3.9624000804000001"/>
    <n v="3.6218960099999999"/>
    <n v="3.5360959176000004"/>
    <n v="3.4506014616000003"/>
    <n v="4.3025985144000005"/>
    <n v="5.3249983272000003"/>
    <n v="5.5805982804000003"/>
    <n v="5.2939029636000008"/>
  </r>
  <r>
    <s v="Other"/>
    <s v="Gas "/>
    <x v="11"/>
    <x v="0"/>
    <x v="10"/>
    <s v="8_gas"/>
    <n v="5.49015084E-2"/>
    <n v="5.3101184400000001E-2"/>
    <n v="6.0298293599999997E-2"/>
    <n v="8.9999452800000004E-2"/>
    <n v="0.13319885520000002"/>
    <n v="6.8399751600000003E-2"/>
    <n v="6.2998779599999999E-2"/>
    <n v="0.11429964000000001"/>
    <n v="9.9001072799999992E-2"/>
    <n v="4.4999726400000002E-2"/>
    <n v="3.06013212E-2"/>
    <n v="3.5097944400000004E-2"/>
    <n v="4.7700212400000004E-2"/>
    <n v="0.2069995788"/>
    <n v="0.40140107640000006"/>
    <n v="0.39870059040000005"/>
    <n v="0.44009966880000001"/>
    <n v="0.45635282640000008"/>
    <n v="0.40580977680000002"/>
    <n v="0.43873895880000008"/>
  </r>
  <r>
    <s v="Other"/>
    <s v="Coal "/>
    <x v="11"/>
    <x v="0"/>
    <x v="11"/>
    <s v="1_coal"/>
    <n v="0"/>
    <n v="0"/>
    <n v="0"/>
    <n v="0"/>
    <n v="0"/>
    <n v="0"/>
    <n v="0"/>
    <n v="0"/>
    <n v="0"/>
    <n v="0.1096355448"/>
    <n v="0.14494701600000001"/>
    <n v="9.4571438399999999E-2"/>
    <n v="8.0750811600000014E-2"/>
    <n v="8.9564025600000013E-2"/>
    <n v="5.8443541199999997E-2"/>
    <n v="9.8586579600000016E-2"/>
    <n v="5.3976225599999997E-2"/>
    <n v="1.6324333200000003E-2"/>
    <n v="0.15443011800000001"/>
    <n v="0.20619571320000002"/>
  </r>
  <r>
    <s v="Other"/>
    <s v="Biomass"/>
    <x v="1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1"/>
    <s v="17_electricity"/>
    <n v="0.67745773440000012"/>
    <n v="0.66960748440000006"/>
    <n v="0.69640719120000016"/>
    <n v="0.59442511679999999"/>
    <n v="0.56960157960000002"/>
    <n v="0.63037716840000002"/>
    <n v="0.61007956200000002"/>
    <n v="0.55385083800000001"/>
    <n v="0.52248751920000003"/>
    <n v="0.45810709560000007"/>
    <n v="0.42402654360000008"/>
    <n v="0.36463259879999999"/>
    <n v="0.29493912600000005"/>
    <n v="0.34644932640000003"/>
    <n v="0.36884451959999998"/>
    <n v="0.37431248040000004"/>
    <n v="0.34980295320000004"/>
    <n v="0.33445833120000001"/>
    <n v="0.33514496640000002"/>
    <n v="0.34706478600000001"/>
  </r>
  <r>
    <s v="Other"/>
    <s v="Heat "/>
    <x v="1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11"/>
    <s v="8_gas"/>
    <n v="1.0151985168"/>
    <n v="0.93330052200000002"/>
    <n v="0.93780133200000004"/>
    <n v="0.90629984880000003"/>
    <n v="0.91440130680000009"/>
    <n v="0.80369812800000007"/>
    <n v="0.71999980920000006"/>
    <n v="0.68040105480000013"/>
    <n v="0.62369922240000009"/>
    <n v="0.50759925839999998"/>
    <n v="0.34289892"/>
    <n v="0.32580002880000003"/>
    <n v="0.34559940600000005"/>
    <n v="0.39059913239999999"/>
    <n v="0.50129812439999999"/>
    <n v="0.45180177480000006"/>
    <n v="0.50129812439999999"/>
    <n v="0.43017276600000004"/>
    <n v="0.38253535560000002"/>
    <n v="0.61654398119999998"/>
  </r>
  <r>
    <s v="Non-specified industry"/>
    <s v="Coal "/>
    <x v="11"/>
    <x v="0"/>
    <x v="12"/>
    <s v="1_coal"/>
    <n v="16.652008915200003"/>
    <n v="21.524238316799998"/>
    <n v="22.079437304399999"/>
    <n v="27.0113955948"/>
    <n v="20.354098892400003"/>
    <n v="18.687497097600001"/>
    <n v="19.5403022028"/>
    <n v="22.172903427600005"/>
    <n v="23.093547253200001"/>
    <n v="3.5330102459999999"/>
    <n v="1.7085870252000002"/>
    <n v="0.99837595440000004"/>
    <n v="0.16729196760000001"/>
    <n v="1.49719968"/>
    <n v="1.5899247396"/>
    <n v="0.16588101600000002"/>
    <n v="0.95003097479999998"/>
    <n v="1.2597620652000001"/>
    <n v="0.56109818879999995"/>
    <n v="9.7870636799999994E-2"/>
  </r>
  <r>
    <s v="Non-specified industry"/>
    <s v="Biomass"/>
    <x v="11"/>
    <x v="0"/>
    <x v="12"/>
    <s v="15_solid_biomass"/>
    <n v="33.836076374400001"/>
    <n v="34.481860966799999"/>
    <n v="39.191696956800001"/>
    <n v="39.731559695999998"/>
    <n v="42.822979772400004"/>
    <n v="42.258871274400001"/>
    <n v="41.571595494"/>
    <n v="39.201900188400003"/>
    <n v="35.694429422399999"/>
    <n v="31.914841777200003"/>
    <n v="37.085694688800004"/>
    <n v="37.6691294556"/>
    <n v="37.491567267600004"/>
    <n v="35.168060739600001"/>
    <n v="35.959679949600002"/>
    <n v="36.087904886400004"/>
    <n v="35.634528874799997"/>
    <n v="36.0512494524"/>
    <n v="34.738859311200002"/>
    <n v="34.282661396400002"/>
  </r>
  <r>
    <s v="Non-specified industry"/>
    <s v="Others "/>
    <x v="1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1"/>
    <x v="0"/>
    <x v="12"/>
    <s v="17_electricity"/>
    <n v="1.3857093828"/>
    <n v="1.2947679000000001"/>
    <n v="1.578821346"/>
    <n v="1.4049644760000002"/>
    <n v="1.4418376236000001"/>
    <n v="1.6164229967999999"/>
    <n v="1.8231001920000001"/>
    <n v="1.9310400828000003"/>
    <n v="2.7066238488000005"/>
    <n v="3.268927836"/>
    <n v="3.482601174"/>
    <n v="2.3589980316000001"/>
    <n v="1.677692628"/>
    <n v="1.6364024064000002"/>
    <n v="1.8548193888000002"/>
    <n v="1.8890715996000003"/>
    <n v="1.8084212712000001"/>
    <n v="1.8202950359999999"/>
    <n v="1.7412901200000002"/>
    <n v="1.8057919608000002"/>
  </r>
  <r>
    <s v="Non-specified industry"/>
    <s v="Heat "/>
    <x v="1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7_petroleum_products"/>
    <n v="8.3093996087999997"/>
    <n v="8.3228978520000005"/>
    <n v="8.5511998692000013"/>
    <n v="8.2529992260000018"/>
    <n v="10.386098463600002"/>
    <n v="10.2844932012"/>
    <n v="10.758196126800001"/>
    <n v="12.0767994792"/>
    <n v="11.525603072399999"/>
    <n v="7.9159032107999998"/>
    <n v="7.2606983183999994"/>
    <n v="6.6915991548000004"/>
    <n v="7.9677985967999998"/>
    <n v="10.102903311600002"/>
    <n v="11.1801041496"/>
    <n v="11.3727011364"/>
    <n v="12.072700601999999"/>
    <n v="10.456097572800001"/>
    <n v="10.7210005956"/>
    <n v="11.198597245200002"/>
  </r>
  <r>
    <s v="Non-specified industry"/>
    <s v="Gas "/>
    <x v="11"/>
    <x v="0"/>
    <x v="12"/>
    <s v="8_gas"/>
    <n v="0.16560050039999999"/>
    <n v="0.15839920440000002"/>
    <n v="0.17280179640000001"/>
    <n v="0.2501989812"/>
    <n v="0.2196018468"/>
    <n v="0.1665006624"/>
    <n v="0.1467012852"/>
    <n v="0.1467012852"/>
    <n v="0.15389839440000003"/>
    <n v="0.15209807040000001"/>
    <n v="0.1844997156"/>
    <n v="0.1763982576"/>
    <n v="9.7200748800000014E-2"/>
    <n v="7.2000399600000001E-2"/>
    <n v="0.14220047520000001"/>
    <n v="0.15299823240000002"/>
    <n v="0.11880045"/>
    <n v="0.10956855600000001"/>
    <n v="9.7435209600000003E-2"/>
    <n v="0.18483884640000001"/>
  </r>
  <r>
    <s v="Iron &amp; steel"/>
    <s v="Coal "/>
    <x v="12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2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2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2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2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2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2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2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2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2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2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2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2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2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2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2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2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2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2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2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2"/>
    <x v="0"/>
    <x v="12"/>
    <s v="15_solid_biomass"/>
    <n v="1.8153745049001555"/>
    <n v="1.7295703648502043"/>
    <n v="1.719199750667632"/>
    <n v="1.8522133284948306"/>
    <n v="1.8478715569004704"/>
    <n v="1.952117804567322"/>
    <n v="1.9747508308705559"/>
    <n v="2.0546999595059905"/>
    <n v="2.1443903159059876"/>
    <n v="2.1555449038348771"/>
    <n v="2.2236735382044586"/>
    <n v="2.4282128414074373"/>
    <n v="2.3957211958676856"/>
    <n v="2.3881100325735751"/>
    <n v="2.4554522817192881"/>
    <n v="2.5753032845907797"/>
    <n v="2.6805027981211089"/>
    <n v="2.7664593053230697"/>
    <n v="2.8963503193684064"/>
    <n v="2.9693261683585641"/>
  </r>
  <r>
    <s v="Non-specified industry"/>
    <s v="Others "/>
    <x v="1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2"/>
    <x v="0"/>
    <x v="12"/>
    <s v="17_electricity"/>
    <n v="5.9441860474864754"/>
    <n v="6.6976744197030715"/>
    <n v="7.2000000011808014"/>
    <n v="7.9116279082742524"/>
    <n v="8.0370873799588605"/>
    <n v="8.5056051319551287"/>
    <n v="8.8033013115735574"/>
    <n v="9.6172716101466484"/>
    <n v="9.9474586909677107"/>
    <n v="9.8078842639968844"/>
    <n v="10.326458303858775"/>
    <n v="10.662154970720149"/>
    <n v="10.625092950717065"/>
    <n v="10.751827561034524"/>
    <n v="10.687566563781589"/>
    <n v="9.7211008915629904"/>
    <n v="9.9768191871523371"/>
    <n v="10.234398212942004"/>
    <n v="10.449625204386294"/>
    <n v="10.668876965382927"/>
  </r>
  <r>
    <s v="Non-specified industry"/>
    <s v="Heat "/>
    <x v="12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7_petroleum_products"/>
    <n v="11.985237177944315"/>
    <n v="15.000472582191499"/>
    <n v="14.959845944026647"/>
    <n v="15.134645435534955"/>
    <n v="15.365340920113487"/>
    <n v="15.729775370308072"/>
    <n v="16.256152331213336"/>
    <n v="17.055101025071444"/>
    <n v="17.035458039694898"/>
    <n v="17.737208566583927"/>
    <n v="18.775468891542083"/>
    <n v="18.842305983973716"/>
    <n v="19.264475729972276"/>
    <n v="19.708959929367953"/>
    <n v="21.95879310307112"/>
    <n v="23.001025097365531"/>
    <n v="23.659594389001231"/>
    <n v="24.269150304856648"/>
    <n v="24.054858513074961"/>
    <n v="24.858735740685177"/>
  </r>
  <r>
    <s v="Non-specified industry"/>
    <s v="Gas "/>
    <x v="12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3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3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3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3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3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3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1_coal"/>
    <n v="4.6720020220415996"/>
    <n v="3.1790013758712004"/>
    <n v="2.3870010330936"/>
    <n v="4.5120019527936002"/>
    <n v="3.8460016645488002"/>
    <n v="2.6810011603368005"/>
    <n v="3.0000012983999996E-3"/>
    <n v="4.4820019398096003"/>
    <n v="3.4384113314113129"/>
    <n v="2.8202579631156741"/>
    <n v="2.44298280673465"/>
    <n v="2.5172251871257783"/>
    <n v="2.5693011797737944"/>
    <n v="2.9010012555528002"/>
    <n v="3.6790015922711996"/>
    <n v="4.0520017537055999"/>
    <n v="1.6020006933456001"/>
    <n v="0"/>
    <n v="0"/>
    <n v="0"/>
  </r>
  <r>
    <s v="Mining"/>
    <s v="Biomass"/>
    <x v="1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2.6753694136593359E-3"/>
    <n v="4.2034263199888754E-3"/>
    <n v="4.2000018177600004E-3"/>
  </r>
  <r>
    <s v="Mining"/>
    <s v="Others "/>
    <x v="13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13"/>
    <x v="0"/>
    <x v="6"/>
    <s v="17_electricity"/>
    <n v="15.518000002544953"/>
    <n v="16.54500000271338"/>
    <n v="17.813000002921335"/>
    <n v="18.743000003073853"/>
    <n v="20.449000003353635"/>
    <n v="20.644000003385617"/>
    <n v="21.038000003450232"/>
    <n v="25.309000004150679"/>
    <n v="27.35825187100772"/>
    <n v="27.410794963203706"/>
    <n v="28.853267307588798"/>
    <n v="31.437930746987305"/>
    <n v="32.459787722851509"/>
    <n v="33.374000005473334"/>
    <n v="37.404000006134261"/>
    <n v="40.260000006602645"/>
    <n v="52.795000008658384"/>
    <n v="53.780240285694973"/>
    <n v="57.028947965949484"/>
    <n v="57.957400009505015"/>
  </r>
  <r>
    <s v="Mining"/>
    <s v="Heat "/>
    <x v="1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7_petroleum_products"/>
    <n v="26.976011675212799"/>
    <n v="23.366010112804798"/>
    <n v="23.717010264717601"/>
    <n v="22.7230098345144"/>
    <n v="24.190010469432"/>
    <n v="20.725008969779999"/>
    <n v="18.695008091195998"/>
    <n v="18.6770080834056"/>
    <n v="18.679816504792758"/>
    <n v="17.060567119899172"/>
    <n v="16.29184854036216"/>
    <n v="16.299646247740721"/>
    <n v="15.787571133291868"/>
    <n v="16.372116502732254"/>
    <n v="16.079850084782244"/>
    <n v="17.07699165800145"/>
    <n v="6.4980879940156262"/>
    <n v="16.181389955582901"/>
    <n v="16.202012910226276"/>
    <n v="19.020962168397588"/>
  </r>
  <r>
    <s v="Mining"/>
    <s v="Gas "/>
    <x v="13"/>
    <x v="0"/>
    <x v="6"/>
    <s v="8_gas"/>
    <n v="0"/>
    <n v="0"/>
    <n v="0"/>
    <n v="0"/>
    <n v="0"/>
    <n v="0.24800000000000422"/>
    <n v="1.4720000000000248"/>
    <n v="1.8350000000000313"/>
    <n v="1.6574896099738781"/>
    <n v="2.9498905686992658"/>
    <n v="3.498835423476645"/>
    <n v="3.8488246412690854"/>
    <n v="3.7804679525968172"/>
    <n v="3.7300000000000635"/>
    <n v="4.0090000000000687"/>
    <n v="2.3100000000000391"/>
    <n v="0"/>
    <n v="7.5140200617668036"/>
    <n v="1.9016030151173686"/>
    <n v="1.9363000000000328"/>
  </r>
  <r>
    <s v="Other"/>
    <s v="Coal "/>
    <x v="13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3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3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3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1_coal"/>
    <n v="10.948004738294399"/>
    <n v="10.3730044894344"/>
    <n v="15.190006574232001"/>
    <n v="15.019006500223199"/>
    <n v="15.909006885415199"/>
    <n v="19.147008286821599"/>
    <n v="15.116006542204801"/>
    <n v="19.931008626136801"/>
    <n v="18.518505667584375"/>
    <n v="20.129163994945692"/>
    <n v="22.48571597768197"/>
    <n v="21.292687297025513"/>
    <n v="21.371033108362486"/>
    <n v="19.991008652104799"/>
    <n v="22.772009855721599"/>
    <n v="25.107010866309601"/>
    <n v="21.679009382671204"/>
    <n v="19.89440370923954"/>
    <n v="21.275710255254545"/>
    <n v="22.035109536791282"/>
  </r>
  <r>
    <s v="Non-specified industry"/>
    <s v="Biomass"/>
    <x v="13"/>
    <x v="0"/>
    <x v="12"/>
    <s v="15_solid_biomass"/>
    <n v="0.20300008785839999"/>
    <n v="0.1610000696808"/>
    <n v="0.13000005626400002"/>
    <n v="0.10800004674239999"/>
    <n v="9.800004241440001E-2"/>
    <n v="8.8000038086400001E-2"/>
    <n v="8.8000038086400001E-2"/>
    <n v="8.9000038519200006E-2"/>
    <n v="8.3959560366367467E-2"/>
    <n v="6.5779865293693531E-3"/>
    <n v="4.7511049858326776E-3"/>
    <n v="3.9958094006842752E-3"/>
    <n v="3.8804145343797449E-3"/>
    <n v="4.0000017312000003E-3"/>
    <n v="4.0000017312000003E-3"/>
    <n v="4.0000017312000003E-3"/>
    <n v="4.0000017312000003E-3"/>
    <n v="16.409965631208102"/>
    <n v="19.022489262583015"/>
    <n v="21.55340932831152"/>
  </r>
  <r>
    <s v="Non-specified industry"/>
    <s v="Others "/>
    <x v="13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77041708859982927"/>
    <n v="0.78182807757270767"/>
    <n v="1.0408502689269989"/>
    <n v="0.35037372834984454"/>
    <n v="0.59628179366395284"/>
    <n v="0.60883125672967742"/>
  </r>
  <r>
    <s v="Non-specified industry"/>
    <s v="Electricity"/>
    <x v="13"/>
    <x v="0"/>
    <x v="12"/>
    <s v="17_electricity"/>
    <n v="19.876000003259666"/>
    <n v="20.861000003421204"/>
    <n v="21.72200000356241"/>
    <n v="22.686000003720505"/>
    <n v="23.536000003859908"/>
    <n v="24.551000004026367"/>
    <n v="25.53200000418725"/>
    <n v="27.780000004555919"/>
    <n v="30.165064149913434"/>
    <n v="28.527152390393159"/>
    <n v="31.585354041368312"/>
    <n v="35.419112097733894"/>
    <n v="36.570373199085289"/>
    <n v="40.45200000663413"/>
    <n v="41.031000006729087"/>
    <n v="44.102000007232732"/>
    <n v="40.956000006716785"/>
    <n v="42.350806050982136"/>
    <n v="43.116069674359238"/>
    <n v="45.293500007428136"/>
  </r>
  <r>
    <s v="Non-specified industry"/>
    <s v="Heat "/>
    <x v="1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2_coal_products"/>
    <n v="1.0390004496792"/>
    <n v="1.2020005202255999"/>
    <n v="1.2180005271504"/>
    <n v="1.1380004925264"/>
    <n v="0.99000042847200009"/>
    <n v="1.2600005453280001"/>
    <n v="1.3250005734600001"/>
    <n v="1.3310005760568"/>
    <n v="1.6124431568744935"/>
    <n v="1.3371459725560113"/>
    <n v="1.8110007838008"/>
    <n v="0"/>
    <n v="2.0000008656000001E-2"/>
    <n v="1.0160004397247999"/>
    <n v="2.4670010677175997"/>
    <n v="1.1170004834375999"/>
    <n v="2.4770010720456002"/>
    <n v="2.1107587272617634"/>
    <n v="2.097978842422314"/>
    <n v="1.56620067785136"/>
  </r>
  <r>
    <s v="Non-specified industry"/>
    <s v="Coal "/>
    <x v="1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7_petroleum_products"/>
    <n v="43.148018674454406"/>
    <n v="40.457017509789601"/>
    <n v="42.699018480127201"/>
    <n v="42.535018409148002"/>
    <n v="47.6120206064736"/>
    <n v="46.4870201195736"/>
    <n v="43.745018932836004"/>
    <n v="44.108019089942395"/>
    <n v="43.104603058101389"/>
    <n v="43.097982739426932"/>
    <n v="35.536577036537651"/>
    <n v="38.220754132572672"/>
    <n v="35.347251816139249"/>
    <n v="37.004312276414261"/>
    <n v="34.666757020485477"/>
    <n v="33.294152852546681"/>
    <n v="33.468196428145781"/>
    <n v="22.820351088709074"/>
    <n v="27.517154293815207"/>
    <n v="26.239064361693082"/>
  </r>
  <r>
    <s v="Non-specified industry"/>
    <s v="Gas "/>
    <x v="13"/>
    <x v="0"/>
    <x v="12"/>
    <s v="8_gas"/>
    <n v="0"/>
    <n v="0"/>
    <n v="0"/>
    <n v="0"/>
    <n v="0"/>
    <n v="5.6420000000000963"/>
    <n v="11.415000000000195"/>
    <n v="17.15300000000029"/>
    <n v="21.634535861024769"/>
    <n v="21.013035508449249"/>
    <n v="25.992024948545584"/>
    <n v="31.078984576436191"/>
    <n v="27.788632796716094"/>
    <n v="44.53500000000075"/>
    <n v="37.026000000000629"/>
    <n v="42.600000000000726"/>
    <n v="48.369000000000824"/>
    <n v="48.326629283651073"/>
    <n v="50.326917719975256"/>
    <n v="53.613500000000911"/>
  </r>
  <r>
    <s v="Iron &amp; steel"/>
    <s v="Coal "/>
    <x v="14"/>
    <x v="0"/>
    <x v="0"/>
    <s v="1_coal"/>
    <n v="0.33915903577920115"/>
    <n v="0.34226066170540476"/>
    <n v="0.3453906521520001"/>
    <n v="0.34693750728000011"/>
    <n v="0.17340754237279202"/>
    <n v="0.14513920686720003"/>
    <n v="0.13283065963440002"/>
    <n v="1.8704351228472003"/>
    <n v="2.1272601426869526"/>
    <n v="3.1903757887953512"/>
    <n v="3.5804960626715285"/>
    <n v="3.3909498392348429"/>
    <n v="3.4983591602712476"/>
    <n v="6.7510179814479079"/>
    <n v="8.3209027990832247"/>
    <n v="9.1080301658804625"/>
    <n v="9.5413609684247422"/>
    <n v="8.9477150727234829"/>
    <n v="8.8125789360104498"/>
    <n v="4.5916021598913659"/>
  </r>
  <r>
    <s v="Iron &amp; steel"/>
    <s v="Biomass"/>
    <x v="1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4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14"/>
    <x v="0"/>
    <x v="0"/>
    <s v="17_electricity"/>
    <n v="9.6815989755469047"/>
    <n v="10.606904984318607"/>
    <n v="10.001900167213099"/>
    <n v="11.147126866108421"/>
    <n v="11.017740772948917"/>
    <n v="11.526471231000476"/>
    <n v="11.660765731863815"/>
    <n v="12.125765907239002"/>
    <n v="12.499471953442898"/>
    <n v="12.538755132024045"/>
    <n v="13.633688976913209"/>
    <n v="14.189747584389005"/>
    <n v="14.730666864363112"/>
    <n v="15.17530058337651"/>
    <n v="15.72711853549025"/>
    <n v="16.523588831099229"/>
    <n v="17.70129153269232"/>
    <n v="18.768959877032565"/>
    <n v="20.247152505745131"/>
    <n v="20.692375497083983"/>
  </r>
  <r>
    <s v="Iron &amp; steel"/>
    <s v="Heat "/>
    <x v="14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7_petroleum_products"/>
    <n v="10.877534230183365"/>
    <n v="9.7900673778226519"/>
    <n v="8.8094118950082922"/>
    <n v="9.6621730824229921"/>
    <n v="7.7795563518552591"/>
    <n v="7.2542850114085766"/>
    <n v="8.9105270405421084"/>
    <n v="9.2217589390914814"/>
    <n v="10.689073877486745"/>
    <n v="5.8766496085143238"/>
    <n v="4.5332281773168512"/>
    <n v="3.696757466681527"/>
    <n v="3.5046700129686568"/>
    <n v="3.8347539986686514"/>
    <n v="4.0518685078381607"/>
    <n v="4.6504024219513731"/>
    <n v="4.4962242832751915"/>
    <n v="4.9549690642259314"/>
    <n v="5.4010982973306163"/>
    <n v="5.0902234475829706"/>
  </r>
  <r>
    <s v="Iron &amp; steel"/>
    <s v="Gas "/>
    <x v="14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1_coal"/>
    <n v="0.28983645512640005"/>
    <n v="0.58073361091200015"/>
    <n v="0.70271418672000008"/>
    <n v="0.67827387569760011"/>
    <n v="0.52718357242526992"/>
    <n v="1.0315092931416001"/>
    <n v="1.0059861835296002"/>
    <n v="0.9391620420000002"/>
    <n v="0.69302203444656019"/>
    <n v="0.69302203444656019"/>
    <n v="0.76770618884013608"/>
    <n v="0.76770620892916386"/>
    <n v="0.78181192057431292"/>
    <n v="0.11137356921600002"/>
    <n v="0.37663999846855201"/>
    <n v="0.43418675902796167"/>
    <n v="0.49016941967644573"/>
    <n v="0.59635074867600968"/>
    <n v="0.7924362000470917"/>
    <n v="0.72960113640042734"/>
  </r>
  <r>
    <s v="Chemicals"/>
    <s v="Biomass"/>
    <x v="1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4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2.9795846940508405E-2"/>
    <n v="3.2270311378828416E-2"/>
  </r>
  <r>
    <s v="Chemicals"/>
    <s v="Electricity"/>
    <x v="14"/>
    <x v="0"/>
    <x v="1"/>
    <s v="17_electricity"/>
    <n v="2.8838441884280681"/>
    <n v="3.159463780052715"/>
    <n v="2.9792518511980446"/>
    <n v="3.3203789076257628"/>
    <n v="3.2818388551237065"/>
    <n v="3.4333736768648078"/>
    <n v="3.4733757898247406"/>
    <n v="3.611884734138664"/>
    <n v="3.723200025367678"/>
    <n v="3.7349012501901862"/>
    <n v="4.0610476453540523"/>
    <n v="4.2266800359999266"/>
    <n v="4.3878028965833868"/>
    <n v="4.5202453133571625"/>
    <n v="4.6846145459904118"/>
    <n v="4.921858026023914"/>
    <n v="5.2726586634251769"/>
    <n v="5.5906835225182796"/>
    <n v="6.0309906693497908"/>
    <n v="6.1636086118373932"/>
  </r>
  <r>
    <s v="Chemicals"/>
    <s v="Heat "/>
    <x v="14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7_petroleum_products"/>
    <n v="10.289068520176755"/>
    <n v="9.9540052433015198"/>
    <n v="6.9705061436802973"/>
    <n v="8.1323883892085309"/>
    <n v="7.265417490624591"/>
    <n v="6.7815705175984275"/>
    <n v="7.9182455878770774"/>
    <n v="7.6365705263372048"/>
    <n v="7.5232073870708165"/>
    <n v="7.8732389557097333"/>
    <n v="7.0727371105626728"/>
    <n v="6.0402761460998313"/>
    <n v="5.1211694148911695"/>
    <n v="4.7989502484493523"/>
    <n v="6.8899275230356825"/>
    <n v="8.2736897159465883"/>
    <n v="7.9495485540935826"/>
    <n v="9.3863246747224007"/>
    <n v="6.1791496703767983"/>
    <n v="5.9629524660757891"/>
  </r>
  <r>
    <s v="Chemicals"/>
    <s v="Gas "/>
    <x v="14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4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4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1_coal"/>
    <n v="28.7077970474568"/>
    <n v="28.105057493268404"/>
    <n v="27.514972862395201"/>
    <n v="34.483643605756804"/>
    <n v="36.837249976800003"/>
    <n v="42.527886915477609"/>
    <n v="47.471856883869606"/>
    <n v="49.491336111969204"/>
    <n v="66.563764046469174"/>
    <n v="54.137589747399339"/>
    <n v="68.906498014776261"/>
    <n v="69.091564373729554"/>
    <n v="61.857767655653156"/>
    <n v="69.739106704822277"/>
    <n v="70.789186745105141"/>
    <n v="74.157760446621154"/>
    <n v="86.194272481723232"/>
    <n v="97.872117335582999"/>
    <n v="63.132673615989226"/>
    <n v="61.067259249766281"/>
  </r>
  <r>
    <s v="Non-metallic minerals"/>
    <s v="Biomass"/>
    <x v="14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4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3990387620273068E-2"/>
    <n v="4.8160024374139312E-2"/>
    <n v="4.4032075200812947E-2"/>
    <n v="3.9395981886625159E-2"/>
    <n v="4.3455922657055536E-2"/>
    <n v="4.7271847512989192E-2"/>
    <n v="4.0429800367093552E-2"/>
    <n v="4.3787385853973591E-2"/>
  </r>
  <r>
    <s v="Non-metallic minerals"/>
    <s v="Electricity"/>
    <x v="14"/>
    <x v="0"/>
    <x v="3"/>
    <s v="17_electricity"/>
    <n v="3.6164163855892486"/>
    <n v="3.9620505954194623"/>
    <n v="3.7360601015488788"/>
    <n v="4.16384239345747"/>
    <n v="4.1155121549760763"/>
    <n v="4.3055408030323292"/>
    <n v="4.3557045037436861"/>
    <n v="4.5293983592499965"/>
    <n v="4.6689906592718229"/>
    <n v="4.683664302650123"/>
    <n v="5.0926604517154388"/>
    <n v="5.3003678215933387"/>
    <n v="5.5024201222846099"/>
    <n v="5.6685063928569459"/>
    <n v="5.8746297293974052"/>
    <n v="6.1721392869560781"/>
    <n v="6.6120525035798181"/>
    <n v="7.0108640330182066"/>
    <n v="7.5630207642601563"/>
    <n v="7.7293271486895856"/>
  </r>
  <r>
    <s v="Non-metallic minerals"/>
    <s v="Heat "/>
    <x v="1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7_petroleum_products"/>
    <n v="12.29368717144399"/>
    <n v="10.939060036485174"/>
    <n v="8.9633242006314759"/>
    <n v="12.240378970448429"/>
    <n v="9.9679711202006018"/>
    <n v="8.9828560727531421"/>
    <n v="9.2918152102432394"/>
    <n v="10.374613340825929"/>
    <n v="9.3975678357699284"/>
    <n v="7.1253762145628441"/>
    <n v="9.0836642680490129"/>
    <n v="7.4745551033271358"/>
    <n v="7.1784462021529363"/>
    <n v="7.405639449899251"/>
    <n v="6.0334954190107588"/>
    <n v="8.4434252588504659"/>
    <n v="8.6900564127618178"/>
    <n v="9.5122485715441201"/>
    <n v="9.3329049032029765"/>
    <n v="8.9454798331786272"/>
  </r>
  <r>
    <s v="Non-metallic minerals"/>
    <s v="Gas "/>
    <x v="14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4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4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14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20.263938956121603"/>
    <n v="21.708231470144067"/>
    <n v="23.0175817799493"/>
    <n v="24.830384404113101"/>
    <n v="25.376389972913753"/>
  </r>
  <r>
    <s v="Other"/>
    <s v="Heat "/>
    <x v="1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7_petroleum_products"/>
    <n v="0.46169289662645085"/>
    <n v="0.81479494018053122"/>
    <n v="1.4488475204775879"/>
    <n v="3.8816796552394086"/>
    <n v="4.579008781303723"/>
    <n v="5.3773651138274321"/>
    <n v="5.2796125730762675"/>
    <n v="4.5830015471809524"/>
    <n v="5.8009021028458063"/>
    <n v="5.3900040684570705"/>
    <n v="5.0701161148654679"/>
    <n v="4.4024990942523301"/>
    <n v="3.9908251343211165"/>
    <n v="4.0260522029880779"/>
    <n v="4.2894103673115112"/>
    <n v="6.2139988955363847"/>
    <n v="6.7910563071095886"/>
    <n v="7.1646858943006313"/>
    <n v="5.8145541956557887"/>
    <n v="5.9340707147764462"/>
  </r>
  <r>
    <s v="Other"/>
    <s v="Gas "/>
    <x v="14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4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4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14"/>
    <x v="0"/>
    <x v="6"/>
    <s v="17_electricity"/>
    <n v="1.4785309476244712"/>
    <n v="1.6198395861507389"/>
    <n v="1.5274459280564832"/>
    <n v="1.7023398810738766"/>
    <n v="1.6825806095515048"/>
    <n v="1.7602716736131527"/>
    <n v="1.7807805354368802"/>
    <n v="1.8517933042656138"/>
    <n v="1.9088640377283816"/>
    <n v="1.9148631909054534"/>
    <n v="2.082076641840465"/>
    <n v="2.1669954514216578"/>
    <n v="2.2496022499090209"/>
    <n v="2.3175047436581524"/>
    <n v="2.4017759391203497"/>
    <n v="2.5234093577215337"/>
    <n v="2.7032629021416548"/>
    <n v="2.8663124865019549"/>
    <n v="3.0920555227113677"/>
    <n v="3.1600480075220969"/>
  </r>
  <r>
    <s v="Mining"/>
    <s v="Heat "/>
    <x v="1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7_petroleum_products"/>
    <n v="3.2970315766643323"/>
    <n v="1.6909108818315695"/>
    <n v="1.4344572073052639"/>
    <n v="1.2647125637137251"/>
    <n v="1.3731718700975408"/>
    <n v="1.3268342685830199"/>
    <n v="1.9051024744211222"/>
    <n v="2.1680482350267973"/>
    <n v="3.0487699038083158"/>
    <n v="4.3061298489427129"/>
    <n v="6.5899765909847314"/>
    <n v="8.694304683383594"/>
    <n v="10.436132523622783"/>
    <n v="11.756062595014955"/>
    <n v="11.787660923927541"/>
    <n v="12.478858775822049"/>
    <n v="9.5522909251132972"/>
    <n v="10.752828666011837"/>
    <n v="9.0473968148531778"/>
    <n v="9.5810660042791689"/>
  </r>
  <r>
    <s v="Mining"/>
    <s v="Gas "/>
    <x v="14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1_coal"/>
    <n v="0"/>
    <n v="0"/>
    <n v="0"/>
    <n v="0"/>
    <n v="0"/>
    <n v="0.25375053478320009"/>
    <n v="0.31379061168000005"/>
    <n v="0.93728371791600007"/>
    <n v="1.3239396696321433"/>
    <n v="1.2744473768738713"/>
    <n v="1.6084219509081361"/>
    <n v="1.5325817022466706"/>
    <n v="1.5387592253252336"/>
    <n v="3.127344631944625"/>
    <n v="6.3162411176593318"/>
    <n v="5.1218697490603349"/>
    <n v="11.67141395701406"/>
    <n v="13.188670024219983"/>
    <n v="5.8407515697073249"/>
    <n v="8.4377233774636977"/>
  </r>
  <r>
    <s v="Other"/>
    <s v="Biomass"/>
    <x v="14"/>
    <x v="0"/>
    <x v="7"/>
    <s v="15_solid_biomass"/>
    <n v="41.865878059928228"/>
    <n v="43.39412900143224"/>
    <n v="44.981314217883011"/>
    <n v="46.629758143837712"/>
    <n v="48.341877697189204"/>
    <n v="50.120185971088709"/>
    <n v="51.967296073434376"/>
    <n v="53.885925119826439"/>
    <n v="55.878898386147874"/>
    <n v="57.949153627024245"/>
    <n v="60.099745567127513"/>
    <n v="61.233786551243966"/>
    <n v="62.389828815770478"/>
    <n v="64.330850173976003"/>
    <n v="66.269098665774308"/>
    <n v="67.523319498615422"/>
    <n v="68.198552693601584"/>
    <n v="69.221530984005597"/>
    <n v="70.259853948765667"/>
    <n v="70.751672926407011"/>
  </r>
  <r>
    <s v="Other"/>
    <s v="Others "/>
    <x v="14"/>
    <x v="0"/>
    <x v="7"/>
    <s v="16_others"/>
    <n v="0"/>
    <n v="0"/>
    <n v="0"/>
    <n v="0"/>
    <n v="0"/>
    <n v="0"/>
    <n v="0"/>
    <n v="4.8643412426647048E-2"/>
    <n v="5.0837773489976638E-2"/>
    <n v="8.40128792647655E-2"/>
    <n v="8.184965846151214E-2"/>
    <n v="3.5214846669670667E-2"/>
    <n v="7.1362974422581091E-2"/>
    <n v="6.6628792128497899E-2"/>
    <n v="5.2568339953615574E-2"/>
    <n v="5.8131970156488626E-2"/>
    <n v="7.8625057778514376E-2"/>
    <n v="7.0608563821890832E-2"/>
    <n v="8.7788963051662061E-2"/>
    <n v="9.5079598809795038E-2"/>
  </r>
  <r>
    <s v="Other"/>
    <s v="Electricity"/>
    <x v="14"/>
    <x v="0"/>
    <x v="7"/>
    <s v="17_electricity"/>
    <n v="8.6812170981652592"/>
    <n v="9.5109129329826878"/>
    <n v="8.9684221547554284"/>
    <n v="9.9953146778640711"/>
    <n v="9.8792978125675397"/>
    <n v="10.335462084806997"/>
    <n v="10.455880181035624"/>
    <n v="10.872832740557321"/>
    <n v="11.207924425948033"/>
    <n v="11.243148545685926"/>
    <n v="12.224944883214425"/>
    <n v="12.723546973942749"/>
    <n v="13.208574056132257"/>
    <n v="13.607264587899698"/>
    <n v="14.102064202412107"/>
    <n v="14.816236682173471"/>
    <n v="15.872249522144235"/>
    <n v="16.829597653322406"/>
    <n v="18.155051346991481"/>
    <n v="18.55427026265502"/>
  </r>
  <r>
    <s v="Other"/>
    <s v="Heat "/>
    <x v="14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7_petroleum_products"/>
    <n v="21.86616337567256"/>
    <n v="21.567641923677968"/>
    <n v="22.164671175566021"/>
    <n v="23.652485113150764"/>
    <n v="21.890466528551425"/>
    <n v="21.862777707288824"/>
    <n v="20.114594911252265"/>
    <n v="19.058857317851803"/>
    <n v="20.472779039333279"/>
    <n v="18.642973916234855"/>
    <n v="19.38530279257272"/>
    <n v="17.604200756823428"/>
    <n v="15.204019138925091"/>
    <n v="13.420233226066339"/>
    <n v="11.083155042461225"/>
    <n v="9.9946150508036951"/>
    <n v="13.009025805945909"/>
    <n v="8.3438232770333336"/>
    <n v="13.018911532514828"/>
    <n v="12.683727616036306"/>
  </r>
  <r>
    <s v="Other"/>
    <s v="Gas "/>
    <x v="14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1_coal"/>
    <n v="0"/>
    <n v="0"/>
    <n v="0"/>
    <n v="0"/>
    <n v="0"/>
    <n v="0.26517516480000003"/>
    <n v="0.26517516480000003"/>
    <n v="2.4759405137376"/>
    <n v="2.3698704478176005"/>
    <n v="2.2107653489376005"/>
    <n v="2.1806076403828083"/>
    <n v="2.1806016739416005"/>
    <n v="2.2685397852975715"/>
    <n v="2.8250263818110888"/>
    <n v="3.4186001051290669"/>
    <n v="3.1085021465532225"/>
    <n v="3.5517897019895472"/>
    <n v="4.1937768888070917"/>
    <n v="20.205555744717913"/>
    <n v="6.3991084317922962"/>
  </r>
  <r>
    <s v="Pulp &amp; paper"/>
    <s v="Biomass"/>
    <x v="14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4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1.2085764488288591E-3"/>
    <n v="1.3089454515824712E-3"/>
  </r>
  <r>
    <s v="Pulp &amp; paper"/>
    <s v="Electricity"/>
    <x v="14"/>
    <x v="0"/>
    <x v="8"/>
    <s v="17_electricity"/>
    <n v="2.6594038049392577"/>
    <n v="2.913572803952317"/>
    <n v="2.7473861940048545"/>
    <n v="3.0619644210366341"/>
    <n v="3.0264238177412817"/>
    <n v="3.1661651682400898"/>
    <n v="3.2030540444970428"/>
    <n v="3.3307832800100567"/>
    <n v="3.4334352576135094"/>
    <n v="3.4442258134765105"/>
    <n v="3.7449892762691341"/>
    <n v="3.8977310269061283"/>
    <n v="4.0463142098040628"/>
    <n v="4.1684490562416299"/>
    <n v="4.3200259564201637"/>
    <n v="4.5388055340512414"/>
    <n v="4.8623044781424438"/>
    <n v="5.1555784780801703"/>
    <n v="5.561617925816055"/>
    <n v="5.6839146373616938"/>
  </r>
  <r>
    <s v="Pulp &amp; paper"/>
    <s v="Heat "/>
    <x v="14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7_petroleum_products"/>
    <n v="8.1571979501453207"/>
    <n v="6.6710081806733479"/>
    <n v="6.8263169033893796"/>
    <n v="7.2987247053790387"/>
    <n v="7.3071997585740887"/>
    <n v="7.1036477920453276"/>
    <n v="2.8957892035379298"/>
    <n v="1.3815560284113726"/>
    <n v="0.70318509054661327"/>
    <n v="0.77345105295252903"/>
    <n v="0.9724846265310908"/>
    <n v="0.6439023299380815"/>
    <n v="0.5274317184072167"/>
    <n v="0.43885466380282973"/>
    <n v="0.35193919859021716"/>
    <n v="0.24517041301546258"/>
    <n v="0.228749732343937"/>
    <n v="0.17827779039996533"/>
    <n v="0.31376987625190844"/>
    <n v="0.29641326821458014"/>
  </r>
  <r>
    <s v="Pulp &amp; paper"/>
    <s v="Gas "/>
    <x v="14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14"/>
    <x v="0"/>
    <x v="9"/>
    <s v="17_electricity"/>
    <n v="1.1242695856244538"/>
    <n v="1.2317201633322346"/>
    <n v="1.1614643598491552"/>
    <n v="1.2944530892382868"/>
    <n v="1.2794282106299699"/>
    <n v="1.3385042147810151"/>
    <n v="1.35409907914367"/>
    <n v="1.4080969317509477"/>
    <n v="1.451493311085827"/>
    <n v="1.4560550454663759"/>
    <n v="1.58320354884778"/>
    <n v="1.6477755045535174"/>
    <n v="1.7105894153846477"/>
    <n v="1.7622222260693738"/>
    <n v="1.8263017383410547"/>
    <n v="1.9187913499711329"/>
    <n v="2.0555513347270664"/>
    <n v="2.1795336490232384"/>
    <n v="2.3511878373813055"/>
    <n v="2.4028890769438283"/>
  </r>
  <r>
    <s v="Other"/>
    <s v="Heat "/>
    <x v="1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7_petroleum_products"/>
    <n v="0.61131570190409623"/>
    <n v="0.52758804169772033"/>
    <n v="0.54429527362199703"/>
    <n v="0.52693007872137299"/>
    <n v="0.45022443092647046"/>
    <n v="0.35936772373744819"/>
    <n v="0.29819551709292924"/>
    <n v="0.59217573837944804"/>
    <n v="0.45635569771720319"/>
    <n v="0.45795161289882053"/>
    <n v="0.45137662136839257"/>
    <n v="0.32512291199863597"/>
    <n v="0.32130082833410117"/>
    <n v="0.37068954722418662"/>
    <n v="0.34313793319013697"/>
    <n v="0.6243782345268416"/>
    <n v="0.5953446157749267"/>
    <n v="0.57415219609887536"/>
    <n v="0.63245227038628793"/>
    <n v="0.61408761789352417"/>
  </r>
  <r>
    <s v="Other"/>
    <s v="Gas "/>
    <x v="14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14"/>
    <x v="0"/>
    <x v="10"/>
    <s v="17_electricity"/>
    <n v="0.44623883692101568"/>
    <n v="0.48888752317554895"/>
    <n v="0.46100198003348519"/>
    <n v="0.51378712755061562"/>
    <n v="0.50782353621915499"/>
    <n v="0.53127165553091338"/>
    <n v="0.53746148244085945"/>
    <n v="0.55889401005861983"/>
    <n v="0.57611865981219623"/>
    <n v="0.57792927807524208"/>
    <n v="0.62839635553660689"/>
    <n v="0.65402589740119355"/>
    <n v="0.67895764586272944"/>
    <n v="0.69945145418194832"/>
    <n v="0.72488553813495182"/>
    <n v="0.76159600086454571"/>
    <n v="0.8158780141068831"/>
    <n v="0.86508838538947008"/>
    <n v="0.93322041203589012"/>
    <n v="0.95374138076505821"/>
  </r>
  <r>
    <s v="Other"/>
    <s v="Heat "/>
    <x v="14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7_petroleum_products"/>
    <n v="6.6763155379098382"/>
    <n v="6.7695632977411258"/>
    <n v="6.8101304603030108"/>
    <n v="5.8204824457143021"/>
    <n v="5.6728793748647792"/>
    <n v="4.937853786175725"/>
    <n v="4.2770119145435892"/>
    <n v="5.2031784970070687"/>
    <n v="4.4542980900168976"/>
    <n v="5.0341506755887213"/>
    <n v="3.4657279139635437"/>
    <n v="4.1594100128844502"/>
    <n v="4.2162975541615788"/>
    <n v="4.3549053099218362"/>
    <n v="4.4490574856168346"/>
    <n v="5.5958964495323"/>
    <n v="8.2697423352786181"/>
    <n v="9.6053532193220388"/>
    <n v="9.5237040411982239"/>
    <n v="10.169655018806115"/>
  </r>
  <r>
    <s v="Other"/>
    <s v="Gas "/>
    <x v="14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1_coal"/>
    <n v="0"/>
    <n v="0"/>
    <n v="0"/>
    <n v="0"/>
    <n v="0"/>
    <n v="0"/>
    <n v="0"/>
    <n v="0"/>
    <n v="0"/>
    <n v="0"/>
    <n v="0"/>
    <n v="0"/>
    <n v="0"/>
    <n v="4.4490747636674195"/>
    <n v="4.7612863677306887"/>
    <n v="0.38587389446836351"/>
    <n v="0.34025939117450282"/>
    <n v="0.36511181754989774"/>
    <n v="0.35840930532923881"/>
    <n v="0.83999090575501945"/>
  </r>
  <r>
    <s v="Other"/>
    <s v="Biomass"/>
    <x v="1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6.5847165263029409E-4"/>
    <n v="7.1315594105910525E-4"/>
  </r>
  <r>
    <s v="Other"/>
    <s v="Electricity"/>
    <x v="14"/>
    <x v="0"/>
    <x v="11"/>
    <s v="17_electricity"/>
    <n v="3.6805167665891947"/>
    <n v="4.0322772854984787"/>
    <n v="3.8022811475828138"/>
    <n v="4.2376458097089591"/>
    <n v="4.1884589257614024"/>
    <n v="4.3818558001064885"/>
    <n v="4.4329086440981316"/>
    <n v="4.6096811944028824"/>
    <n v="4.7517477448046463"/>
    <n v="4.7666814760796159"/>
    <n v="5.1829270140944637"/>
    <n v="5.3943159626751713"/>
    <n v="5.5999496069052643"/>
    <n v="5.7689797290940721"/>
    <n v="5.9787565676089942"/>
    <n v="6.2815394327620613"/>
    <n v="6.7292500382331895"/>
    <n v="7.1351304359263619"/>
    <n v="7.6970740537075173"/>
    <n v="7.8663281912350502"/>
  </r>
  <r>
    <s v="Other"/>
    <s v="Heat "/>
    <x v="1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7_petroleum_products"/>
    <n v="6.801667536432535"/>
    <n v="6.2386832599874946"/>
    <n v="5.218277122484225"/>
    <n v="5.066069177460589"/>
    <n v="5.361091248920224"/>
    <n v="5.2525230955634923"/>
    <n v="3.5348941633822775"/>
    <n v="2.0320360690306982"/>
    <n v="0.94400066276566896"/>
    <n v="0.77843132543424753"/>
    <n v="0.73644418926189414"/>
    <n v="0.48589346894371821"/>
    <n v="0.49515917688907302"/>
    <n v="0.39258389556143908"/>
    <n v="0.41506373439189287"/>
    <n v="0.578809557207561"/>
    <n v="0.42927737851801895"/>
    <n v="0.49394803414779442"/>
    <n v="0.19317641220089393"/>
    <n v="0.17826014032077711"/>
  </r>
  <r>
    <s v="Other"/>
    <s v="Gas "/>
    <x v="14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1_coal"/>
    <n v="0"/>
    <n v="0"/>
    <n v="0.12147232340880003"/>
    <n v="0"/>
    <n v="0"/>
    <n v="8.4635073432000017E-3"/>
    <n v="8.4635073432000017E-3"/>
    <n v="8.4635073432000017E-3"/>
    <n v="9.4313966947200036E-3"/>
    <n v="9.4313966947200036E-3"/>
    <n v="4.2860703845232002E-2"/>
    <n v="8.5579257730909099E-3"/>
    <n v="8.6543531057454541E-3"/>
    <n v="0.18365103800971205"/>
    <n v="0.67530453325682915"/>
    <n v="0.5438194528892869"/>
    <n v="0.2928361121710315"/>
    <n v="0.77454965270985132"/>
    <n v="1.7980442548406521"/>
    <n v="10.759887057453208"/>
  </r>
  <r>
    <s v="Non-specified industry"/>
    <s v="Biomass"/>
    <x v="14"/>
    <x v="0"/>
    <x v="12"/>
    <s v="15_solid_biomass"/>
    <n v="2.3848566598174095E-2"/>
    <n v="2.4802509262101063E-2"/>
    <n v="2.5794609632585112E-2"/>
    <n v="2.682639401788851E-2"/>
    <n v="2.7899449778604056E-2"/>
    <n v="2.9015427769748223E-2"/>
    <n v="3.0176044880538148E-2"/>
    <n v="3.1383086675827912E-2"/>
    <n v="3.2638410142861035E-2"/>
    <n v="3.3943946548579865E-2"/>
    <n v="3.530170441053216E-2"/>
    <n v="3.6007738498742801E-2"/>
    <n v="3.6727893268717657E-2"/>
    <n v="3.7952156377677383E-2"/>
    <n v="3.9175059194294398E-2"/>
    <n v="3.995856037818029E-2"/>
    <n v="4.0358145981962086E-2"/>
    <n v="4.0963518171691513E-2"/>
    <n v="4.1577970944266893E-2"/>
    <n v="4.1869016740876751E-2"/>
  </r>
  <r>
    <s v="Non-specified industry"/>
    <s v="Others "/>
    <x v="14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3.1871103692611641E-3"/>
  </r>
  <r>
    <s v="Non-specified industry"/>
    <s v="Electricity"/>
    <x v="14"/>
    <x v="0"/>
    <x v="12"/>
    <s v="17_electricity"/>
    <n v="1.3640775574077639"/>
    <n v="1.4944474646398211"/>
    <n v="1.4092060189631688"/>
    <n v="1.570561394459812"/>
    <n v="1.5523316922830002"/>
    <n v="1.6240086748094016"/>
    <n v="1.6429299413453988"/>
    <n v="1.7084455968711054"/>
    <n v="1.7610984729075796"/>
    <n v="1.7666332303811669"/>
    <n v="1.9209026530696984"/>
    <n v="1.9992478798216979"/>
    <n v="2.0754600687427089"/>
    <n v="2.1381062162339259"/>
    <n v="2.2158539608114731"/>
    <n v="2.328071711012262"/>
    <n v="2.494002754902755"/>
    <n v="2.6444306367999144"/>
    <n v="2.8526988573123728"/>
    <n v="2.9154280296382664"/>
  </r>
  <r>
    <s v="Non-specified industry"/>
    <s v="Heat "/>
    <x v="14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7_petroleum_products"/>
    <n v="1.4282194576531648"/>
    <n v="1.3321400248763535"/>
    <n v="0.57810292619383596"/>
    <n v="0.6062239951964028"/>
    <n v="0.73877487871125069"/>
    <n v="0.71708138205874727"/>
    <n v="0.45082933326630431"/>
    <n v="0.70064848675876013"/>
    <n v="0.75829845112687699"/>
    <n v="0.65581773127087706"/>
    <n v="1.3539122868569182"/>
    <n v="1.600956417255319"/>
    <n v="2.3126347319958369"/>
    <n v="2.7164760939602508"/>
    <n v="0.80994918972859897"/>
    <n v="0.78260534097579049"/>
    <n v="1.0128619989971765"/>
    <n v="0.59350722924658872"/>
    <n v="2.0399179403665166"/>
    <n v="1.859973677511519"/>
  </r>
  <r>
    <s v="Non-specified industry"/>
    <s v="Gas "/>
    <x v="14"/>
    <x v="0"/>
    <x v="12"/>
    <s v="8_gas"/>
    <n v="0"/>
    <n v="0"/>
    <n v="0"/>
    <n v="0"/>
    <n v="0"/>
    <n v="0.50708793976403244"/>
    <n v="2.1817736266215313"/>
    <n v="3.2112695387636476"/>
    <n v="2.9211211654126181"/>
    <n v="2.9185675399099273"/>
    <n v="2.9018589017462917"/>
    <n v="3.2058199718381348"/>
    <n v="2.4113096818164412"/>
    <n v="2.5990175329164442"/>
    <n v="3.2193700409232551"/>
    <n v="2.0845035083425945"/>
    <n v="2.7130084339301423"/>
    <n v="2.1986197697358243"/>
    <n v="2.4865835934167335"/>
    <n v="2.576089050488751"/>
  </r>
  <r>
    <s v="Iron &amp; steel"/>
    <s v="Coal "/>
    <x v="15"/>
    <x v="0"/>
    <x v="0"/>
    <s v="1_coal"/>
    <n v="0.12731221440000001"/>
    <n v="0.14322624120000002"/>
    <n v="0.15914026800000003"/>
    <n v="0.19096832160000002"/>
    <n v="3.1828053600000003E-2"/>
    <n v="4.8142422215999998"/>
    <n v="0.48544689960000004"/>
    <n v="2.4693746400000001E-2"/>
    <n v="0.42679401840000003"/>
    <n v="0.919086336"/>
    <n v="0.72515376000000009"/>
    <n v="0.71023619160000007"/>
    <n v="46.073272161600002"/>
    <n v="44.272596470400003"/>
    <n v="50.610972056400001"/>
    <n v="64.920336580800011"/>
    <n v="83.863437818400001"/>
    <n v="82.850257339199999"/>
    <n v="93.207739024800006"/>
    <n v="98.881066551600014"/>
  </r>
  <r>
    <s v="Iron &amp; steel"/>
    <s v="Biomass"/>
    <x v="15"/>
    <x v="0"/>
    <x v="0"/>
    <s v="15_solid_biomass"/>
    <n v="5.3000701200000007E-2"/>
    <n v="0.1640011428"/>
    <n v="3.0999067200000001E-2"/>
    <n v="1.6001949599999999E-2"/>
    <n v="5.9996844000000009E-3"/>
    <n v="0.6390019764"/>
    <n v="4.7001016800000003E-2"/>
    <n v="3.9000041999999999E-2"/>
    <n v="4.7001016800000003E-2"/>
    <n v="1.5001304400000002E-2"/>
    <n v="3.7999396800000002E-2"/>
    <n v="2.2998092400000003E-2"/>
    <n v="8.0001374400000005E-2"/>
    <n v="7.8000083999999997E-2"/>
    <n v="7.9000729200000008E-2"/>
    <n v="1.79990532E-2"/>
    <n v="4.2998436000000001E-2"/>
    <n v="1.1723040000000002E-2"/>
    <n v="5.4554004000000001E-3"/>
    <n v="2.1390361200000003E-2"/>
  </r>
  <r>
    <s v="Iron &amp; steel"/>
    <s v="Others "/>
    <x v="15"/>
    <x v="0"/>
    <x v="0"/>
    <s v="16_others"/>
    <n v="5.589001188000001"/>
    <n v="5.6889987192000007"/>
    <n v="5.4130006763999994"/>
    <n v="5.4939985092000008"/>
    <n v="7.0220004768000006"/>
    <n v="6.3509987880000001"/>
    <n v="5.5979986212000012"/>
    <n v="4.8399994152000003"/>
    <n v="1.5239993868000001"/>
    <n v="2.4379987608000002"/>
    <n v="2.63799801"/>
    <n v="2.724999714"/>
    <n v="3.4930011852000002"/>
    <n v="3.7409979095999999"/>
    <n v="5.7409987752000005"/>
    <n v="16.257001082400002"/>
    <n v="18.310999107600001"/>
    <n v="20.453158580400004"/>
    <n v="35.306246073600001"/>
    <n v="53.923053240000009"/>
  </r>
  <r>
    <s v="Iron &amp; steel"/>
    <s v="Electricity"/>
    <x v="15"/>
    <x v="0"/>
    <x v="0"/>
    <s v="17_electricity"/>
    <n v="226.96199836560001"/>
    <n v="229.28040118440001"/>
    <n v="232.0992019656"/>
    <n v="241.671600036"/>
    <n v="253.31040162000002"/>
    <n v="204.17399958959999"/>
    <n v="218.37600200160003"/>
    <n v="229.19759884080003"/>
    <n v="220.14360197280001"/>
    <n v="196.04879824680003"/>
    <n v="200.35079804879999"/>
    <n v="204.35759914320002"/>
    <n v="203.62320092880003"/>
    <n v="208.5804014364"/>
    <n v="223.23600176040003"/>
    <n v="220.42799873640001"/>
    <n v="216.44639799120003"/>
    <n v="220.04640122399999"/>
    <n v="225.761760036"/>
    <n v="223.47734565960002"/>
  </r>
  <r>
    <s v="Iron &amp; steel"/>
    <s v="Heat "/>
    <x v="15"/>
    <x v="0"/>
    <x v="0"/>
    <s v="18_heat"/>
    <n v="243.37999865520001"/>
    <n v="243.99799964280001"/>
    <n v="236.41099887960002"/>
    <n v="228.60700045920001"/>
    <n v="230.91100068600002"/>
    <n v="323.07600042360002"/>
    <n v="338.38400048400001"/>
    <n v="334.12900169880004"/>
    <n v="320.71099852079999"/>
    <n v="306.27899843760002"/>
    <n v="333.35299925280003"/>
    <n v="358.3619991324"/>
    <n v="360.68700034800003"/>
    <n v="269.86399980120001"/>
    <n v="269.04700020960001"/>
    <n v="282.71300011200003"/>
    <n v="287.04900091680003"/>
    <n v="260.16835071240001"/>
    <n v="265.84490207520003"/>
    <n v="253.88065634040001"/>
  </r>
  <r>
    <s v="Iron &amp; steel"/>
    <s v="Coal "/>
    <x v="15"/>
    <x v="0"/>
    <x v="0"/>
    <s v="2_coal_products"/>
    <n v="194.25157666560003"/>
    <n v="187.96627714320002"/>
    <n v="197.20247517359999"/>
    <n v="173.90997537120001"/>
    <n v="180.65477619360001"/>
    <n v="219.04617889080001"/>
    <n v="234.8739785448"/>
    <n v="323.8347783744"/>
    <n v="292.46017614840002"/>
    <n v="309.40387523280003"/>
    <n v="340.28438900399999"/>
    <n v="387.37088769960002"/>
    <n v="793.07128853640006"/>
    <n v="767.25812998080005"/>
    <n v="843.28950525840014"/>
    <n v="862.64039244240018"/>
    <n v="887.17094993879994"/>
    <n v="875.98485866520002"/>
    <n v="898.70312210040004"/>
    <n v="1039.8260866392002"/>
  </r>
  <r>
    <s v="Iron &amp; steel"/>
    <s v="Coal "/>
    <x v="1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5"/>
    <x v="0"/>
    <x v="0"/>
    <s v="4_peat_products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5"/>
    <x v="0"/>
    <x v="0"/>
    <s v="6_crude_oil_and_ngl"/>
    <n v="0"/>
    <n v="0"/>
    <n v="0"/>
    <n v="0.92569310640000002"/>
    <n v="1.3885396596000001"/>
    <n v="4.2077339999999998E-2"/>
    <n v="4.2077339999999998E-2"/>
    <n v="4.2077339999999998E-2"/>
    <n v="4.2077339999999998E-2"/>
    <n v="4.2077339999999998E-2"/>
    <n v="0"/>
    <n v="0"/>
    <n v="0"/>
    <n v="0"/>
    <n v="0"/>
    <n v="0"/>
    <n v="0"/>
    <n v="0"/>
    <n v="0"/>
    <n v="0.49230069120000003"/>
  </r>
  <r>
    <s v="Iron &amp; steel"/>
    <s v="Oil"/>
    <x v="15"/>
    <x v="0"/>
    <x v="0"/>
    <s v="7_petroleum_products"/>
    <n v="43.855398597600001"/>
    <n v="42.559600744800001"/>
    <n v="37.475602999199999"/>
    <n v="35.682400745999999"/>
    <n v="31.8297994956"/>
    <n v="39.553800728400006"/>
    <n v="37.6694015976"/>
    <n v="36.385498443600007"/>
    <n v="33.516899863200003"/>
    <n v="19.796400385200002"/>
    <n v="20.6799994044"/>
    <n v="19.1599984116"/>
    <n v="19.719999658800003"/>
    <n v="15.519998678400002"/>
    <n v="12.879999378000003"/>
    <n v="7.0399995300000011"/>
    <n v="6.4400017824000004"/>
    <n v="13.532001368400001"/>
    <n v="13.5919982124"/>
    <n v="13.283200778400001"/>
  </r>
  <r>
    <s v="Iron &amp; steel"/>
    <s v="Gas "/>
    <x v="15"/>
    <x v="0"/>
    <x v="0"/>
    <s v="8_gas"/>
    <n v="492.00030086040005"/>
    <n v="502.00020051839999"/>
    <n v="502.9001992332"/>
    <n v="526.40010054720005"/>
    <n v="539.99999925120005"/>
    <n v="596.99970153720005"/>
    <n v="574.399798938"/>
    <n v="529.19999792639999"/>
    <n v="549.32849947440002"/>
    <n v="504.1242018396"/>
    <n v="552.14730025560004"/>
    <n v="543.36599804520006"/>
    <n v="564.07950022320006"/>
    <n v="549.97739904600007"/>
    <n v="552.42900072000009"/>
    <n v="525.58740079920005"/>
    <n v="526.84200054000007"/>
    <n v="513.81776171520005"/>
    <n v="508.11996234240007"/>
    <n v="488.51987682240002"/>
  </r>
  <r>
    <s v="Chemicals"/>
    <s v="Coal "/>
    <x v="15"/>
    <x v="0"/>
    <x v="1"/>
    <s v="1_coal"/>
    <n v="0.1366194708"/>
    <n v="0.13680787680000003"/>
    <n v="0.16031257200000001"/>
    <n v="8.8659676800000004E-2"/>
    <n v="6.4242259200000013E-2"/>
    <n v="0.37783357920000005"/>
    <n v="0.97279460640000004"/>
    <n v="3.5560795140000003"/>
    <n v="4.6388613564000005"/>
    <n v="3.4962208344000003"/>
    <n v="3.5202321324000003"/>
    <n v="5.1528454848000003"/>
    <n v="4.4831584512000004"/>
    <n v="6.5544563340000002"/>
    <n v="4.2255823283999998"/>
    <n v="4.6337367132000002"/>
    <n v="4.1444672652000003"/>
    <n v="5.7479823576000006"/>
    <n v="7.8221314511999998"/>
    <n v="6.7422091931999999"/>
  </r>
  <r>
    <s v="Chemicals"/>
    <s v="Biomass"/>
    <x v="15"/>
    <x v="0"/>
    <x v="1"/>
    <s v="15_solid_biomass"/>
    <n v="3.0019356000000001E-3"/>
    <n v="4.9990392000000003E-3"/>
    <n v="0.10099817640000001"/>
    <n v="1.0006452000000002E-3"/>
    <n v="0"/>
    <n v="4.9990392000000003E-3"/>
    <n v="0.20300118480000001"/>
    <n v="0.24200122680000002"/>
    <n v="0.31200033599999999"/>
    <n v="0.19299891960000001"/>
    <n v="0.1240004556"/>
    <n v="0.25199930520000002"/>
    <n v="0.20599893360000002"/>
    <n v="0.20800022400000001"/>
    <n v="0.23999993640000003"/>
    <n v="0.83699993520000004"/>
    <n v="0.68339880360000005"/>
    <n v="0.79468813440000019"/>
    <n v="0.55737193679999997"/>
    <n v="0.67895660879999997"/>
  </r>
  <r>
    <s v="Chemicals"/>
    <s v="Others "/>
    <x v="15"/>
    <x v="0"/>
    <x v="1"/>
    <s v="16_others"/>
    <n v="0"/>
    <n v="1.1999368800000002E-2"/>
    <n v="0"/>
    <n v="0.33100003440000003"/>
    <n v="7.9279988760000002"/>
    <n v="0"/>
    <n v="2.90019636E-2"/>
    <n v="0"/>
    <n v="0"/>
    <n v="1.079001162"/>
    <n v="0.99899978760000008"/>
    <n v="1.0549982376"/>
    <n v="1.4329992888"/>
    <n v="1.4399996184000001"/>
    <n v="1.5190003476000002"/>
    <n v="1.5660013644000002"/>
    <n v="1.8919981728000002"/>
    <n v="3.9394229219999999"/>
    <n v="3.5630630964000001"/>
    <n v="6.1927000668000005"/>
  </r>
  <r>
    <s v="Chemicals"/>
    <s v="Electricity"/>
    <x v="15"/>
    <x v="0"/>
    <x v="1"/>
    <s v="17_electricity"/>
    <n v="152.78759867880001"/>
    <n v="156.08879836920002"/>
    <n v="151.04879970480002"/>
    <n v="154.9584000504"/>
    <n v="158.8859994492"/>
    <n v="143.89200101520001"/>
    <n v="157.21920087480001"/>
    <n v="160.4231998164"/>
    <n v="158.0328007848"/>
    <n v="156.52800206280003"/>
    <n v="166.6079993916"/>
    <n v="164.15999836560002"/>
    <n v="170.40600058320001"/>
    <n v="172.24560095400003"/>
    <n v="165.88439893440002"/>
    <n v="165.69000162360001"/>
    <n v="169.02359877239999"/>
    <n v="169.63199942760002"/>
    <n v="170.03556089280002"/>
    <n v="171.58139862840002"/>
  </r>
  <r>
    <s v="Chemicals"/>
    <s v="Heat "/>
    <x v="15"/>
    <x v="0"/>
    <x v="1"/>
    <s v="18_heat"/>
    <n v="560.84899883759999"/>
    <n v="558.30699996480007"/>
    <n v="555.50999985120006"/>
    <n v="563.39000125200005"/>
    <n v="570.0559981248"/>
    <n v="563.9420015244001"/>
    <n v="570.28299804719995"/>
    <n v="547.22299962240004"/>
    <n v="455.53300071840005"/>
    <n v="435.03400086480002"/>
    <n v="570.8840006268"/>
    <n v="535.72399947719998"/>
    <n v="572.94900156239999"/>
    <n v="448.32699875520007"/>
    <n v="469.16200186920008"/>
    <n v="502.64299992240001"/>
    <n v="512.48300150160003"/>
    <n v="498.77173391759999"/>
    <n v="527.41964914920004"/>
    <n v="518.9952213972"/>
  </r>
  <r>
    <s v="Chemicals"/>
    <s v="Coal "/>
    <x v="15"/>
    <x v="0"/>
    <x v="1"/>
    <s v="2_coal_products"/>
    <n v="1.8279443196"/>
    <n v="9.7780536864000016"/>
    <n v="0.98651056320000008"/>
    <n v="0.84143375640000007"/>
    <n v="0.31916395080000004"/>
    <n v="0.29014942680000005"/>
    <n v="14.339836054800001"/>
    <n v="18.371289027600003"/>
    <n v="19.058954180400001"/>
    <n v="20.7854146548"/>
    <n v="4.8455050572000005"/>
    <n v="5.3677748628000002"/>
    <n v="0.26113490280000001"/>
    <n v="0.34817847480000003"/>
    <n v="0.29014942680000005"/>
    <n v="2.4372618840000002"/>
    <n v="2.6403635520000002"/>
    <n v="1.9265978880000001"/>
    <n v="1.1635033464"/>
    <n v="0.7892076132000001"/>
  </r>
  <r>
    <s v="Chemicals"/>
    <s v="Coal "/>
    <x v="15"/>
    <x v="0"/>
    <x v="1"/>
    <s v="3_peat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  <n v="0"/>
  </r>
  <r>
    <s v="Chemicals"/>
    <s v="Coal "/>
    <x v="1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5"/>
    <x v="0"/>
    <x v="1"/>
    <s v="6_crude_oil_and_ngl"/>
    <n v="0"/>
    <n v="0"/>
    <n v="0"/>
    <n v="0.54700123320000005"/>
    <n v="0"/>
    <n v="0"/>
    <n v="0"/>
    <n v="0"/>
    <n v="0"/>
    <n v="0"/>
    <n v="1.1360798063999999"/>
    <n v="0.75738793320000009"/>
    <n v="0.88361576640000006"/>
    <n v="0.84153842639999998"/>
    <n v="1.1781571464"/>
    <n v="0.84153842639999998"/>
    <n v="0.75738793320000009"/>
    <n v="0.42287517359999999"/>
    <n v="0.41235374520000007"/>
    <n v="4.1868000000000005E-4"/>
  </r>
  <r>
    <s v="Chemicals"/>
    <s v="Oil"/>
    <x v="15"/>
    <x v="0"/>
    <x v="1"/>
    <s v="7_petroleum_products"/>
    <n v="400.98729914280005"/>
    <n v="336.63019601880006"/>
    <n v="339.54850028880003"/>
    <n v="323.74219985280001"/>
    <n v="287.9140984668"/>
    <n v="241.31000286720001"/>
    <n v="256.4501959836"/>
    <n v="320.10599754720005"/>
    <n v="320.99979979800003"/>
    <n v="256.21720056359999"/>
    <n v="247.84870008600004"/>
    <n v="233.41599662039999"/>
    <n v="268.88770084320004"/>
    <n v="288.71380238760003"/>
    <n v="302.45880301920005"/>
    <n v="352.22240025000002"/>
    <n v="408.38699922120003"/>
    <n v="402.93336146400009"/>
    <n v="18.272480547600001"/>
    <n v="17.136593334000001"/>
  </r>
  <r>
    <s v="Chemicals"/>
    <s v="Gas "/>
    <x v="15"/>
    <x v="0"/>
    <x v="1"/>
    <s v="8_gas"/>
    <n v="103.20029922240001"/>
    <n v="107.000100738"/>
    <n v="102.69990126000002"/>
    <n v="100.99980087840001"/>
    <n v="79.794898171200003"/>
    <n v="100.99980087840001"/>
    <n v="113.5997996328"/>
    <n v="60.300001814400005"/>
    <n v="72.043201256399996"/>
    <n v="107.88660120960002"/>
    <n v="139.77900173880002"/>
    <n v="124.54829838000001"/>
    <n v="136.53359953200001"/>
    <n v="142.95059903520001"/>
    <n v="239.40899888760001"/>
    <n v="239.36039851320004"/>
    <n v="238.13549993160001"/>
    <n v="284.35582506960003"/>
    <n v="295.33248423360004"/>
    <n v="352.44225749160006"/>
  </r>
  <r>
    <s v="Aluminium"/>
    <s v="Coal "/>
    <x v="15"/>
    <x v="0"/>
    <x v="2"/>
    <s v="1_coal"/>
    <n v="28.830962127599999"/>
    <n v="39.967272349200002"/>
    <n v="49.98706768080001"/>
    <n v="43.184932819200007"/>
    <n v="45.338853013200008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5"/>
    <x v="0"/>
    <x v="2"/>
    <s v="15_solid_biomass"/>
    <n v="9.1000098000000015E-2"/>
    <n v="0.13999821840000001"/>
    <n v="0.12199916520000001"/>
    <n v="0.19100181600000002"/>
    <n v="7.9000729200000008E-2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5"/>
    <x v="0"/>
    <x v="2"/>
    <s v="16_others"/>
    <n v="0.97600169520000002"/>
    <n v="0.100001718"/>
    <n v="9.6999782400000012E-2"/>
    <n v="6.9999109200000006E-2"/>
    <n v="0.14600208960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5"/>
    <x v="0"/>
    <x v="2"/>
    <s v="17_electricity"/>
    <n v="358.60320068039999"/>
    <n v="373.73399861760004"/>
    <n v="375.79320083520003"/>
    <n v="385.13519930160004"/>
    <n v="392.29199799119999"/>
    <n v="333.12599933040002"/>
    <n v="356.29920045360001"/>
    <n v="373.95720111240001"/>
    <n v="359.17919969040003"/>
    <n v="319.86359857440004"/>
    <n v="326.88360194760003"/>
    <n v="335.28239811000003"/>
    <n v="333.87840078480002"/>
    <n v="328.70519907840003"/>
    <n v="338.78880124200003"/>
    <n v="341.88480167760002"/>
    <n v="326.02679844840003"/>
    <n v="331.83216090000002"/>
    <n v="338.64264005400003"/>
    <n v="335.21601639600004"/>
  </r>
  <r>
    <s v="Aluminium"/>
    <s v="Heat "/>
    <x v="15"/>
    <x v="0"/>
    <x v="2"/>
    <s v="18_heat"/>
    <n v="183.87200123640002"/>
    <n v="206.74899882"/>
    <n v="202.45000095360001"/>
    <n v="197.72999941320001"/>
    <n v="198.0919985148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2_coal_products"/>
    <n v="30.871960138800002"/>
    <n v="30.320675809200004"/>
    <n v="22.080417015600002"/>
    <n v="23.850328100400002"/>
    <n v="29.247121674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3_peat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4_peat_products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6_crude_oil_and_ngl"/>
    <n v="8.4154679999999996E-2"/>
    <n v="0"/>
    <n v="0"/>
    <n v="8.4154679999999996E-2"/>
    <n v="1.8934635528000001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7_petroleum_products"/>
    <n v="76.337999762400017"/>
    <n v="50.283999723600004"/>
    <n v="53.465201539200002"/>
    <n v="44.159799891600009"/>
    <n v="41.903998106400003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5"/>
    <x v="0"/>
    <x v="2"/>
    <s v="8_gas"/>
    <n v="78.100198761600012"/>
    <n v="81.999901512000008"/>
    <n v="83.700001893600003"/>
    <n v="89.900100035999998"/>
    <n v="79.000201663200002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5"/>
    <x v="0"/>
    <x v="3"/>
    <s v="1_coal"/>
    <n v="19.026443678400003"/>
    <n v="20.785213688400002"/>
    <n v="18.702439786800003"/>
    <n v="21.229223828399999"/>
    <n v="18.653027173200002"/>
    <n v="26.5120485192"/>
    <n v="31.773717309600002"/>
    <n v="39.003357945600001"/>
    <n v="37.142363026799998"/>
    <n v="27.059983408800001"/>
    <n v="24.8924268072"/>
    <n v="37.476402678000007"/>
    <n v="43.372103713200005"/>
    <n v="40.3418444112"/>
    <n v="38.477093932800003"/>
    <n v="37.710909532800002"/>
    <n v="35.281334613600002"/>
    <n v="33.002806878000001"/>
    <n v="31.035404437200004"/>
    <n v="27.501393546000003"/>
  </r>
  <r>
    <s v="Non-metallic minerals"/>
    <s v="Biomass"/>
    <x v="15"/>
    <x v="0"/>
    <x v="3"/>
    <s v="15_solid_biomass"/>
    <n v="1.1999368800000002E-2"/>
    <n v="1.79990532E-2"/>
    <n v="1.5001304400000002E-2"/>
    <n v="7.8000083999999997E-2"/>
    <n v="8.0009747999999995E-3"/>
    <n v="2.0000343600000001E-2"/>
    <n v="2.2998092400000003E-2"/>
    <n v="1.6001949599999999E-2"/>
    <n v="0"/>
    <n v="3.7999396800000002E-2"/>
    <n v="4.4999726400000002E-2"/>
    <n v="2.90019636E-2"/>
    <n v="2.7000673200000002E-2"/>
    <n v="2.4999382800000001E-2"/>
    <n v="1.79990532E-2"/>
    <n v="1.79990532E-2"/>
    <n v="3.0999067200000001E-2"/>
    <n v="1.7584559999999999E-2"/>
    <n v="1.3251222000000002E-2"/>
    <n v="3.1648021200000001E-2"/>
  </r>
  <r>
    <s v="Non-metallic minerals"/>
    <s v="Others "/>
    <x v="15"/>
    <x v="0"/>
    <x v="3"/>
    <s v="16_others"/>
    <n v="2.90019636E-2"/>
    <n v="2.90019636E-2"/>
    <n v="2.90019636E-2"/>
    <n v="1.79990532E-2"/>
    <n v="6.9999109200000006E-2"/>
    <n v="1.5001304400000002E-2"/>
    <n v="0.2350008972"/>
    <n v="0"/>
    <n v="2.90019636E-2"/>
    <n v="0.26900190000000002"/>
    <n v="0.24300187200000004"/>
    <n v="0.2930006376"/>
    <n v="0.35800070760000008"/>
    <n v="0.38699848440000001"/>
    <n v="0.45099790920000005"/>
    <n v="0.48100051800000004"/>
    <n v="1.3130014139999999"/>
    <n v="1.1840270400000001"/>
    <n v="1.4712415200000002"/>
    <n v="3.0649888080000003"/>
  </r>
  <r>
    <s v="Non-metallic minerals"/>
    <s v="Electricity"/>
    <x v="15"/>
    <x v="0"/>
    <x v="3"/>
    <s v="17_electricity"/>
    <n v="40.539599535600004"/>
    <n v="43.531197926399997"/>
    <n v="44.888399388000003"/>
    <n v="47.134801807199999"/>
    <n v="49.564799593200007"/>
    <n v="55.389601357200007"/>
    <n v="63.720001954799997"/>
    <n v="71.6184001548"/>
    <n v="71.452799654399996"/>
    <n v="57.776399740800002"/>
    <n v="61.142398534800009"/>
    <n v="62.582398153199996"/>
    <n v="63.856801458000007"/>
    <n v="61.887598693200005"/>
    <n v="71.575200752400008"/>
    <n v="67.158001148400004"/>
    <n v="62.467198351200004"/>
    <n v="65.6625599244"/>
    <n v="59.986439802000007"/>
    <n v="60.986519784000002"/>
  </r>
  <r>
    <s v="Non-metallic minerals"/>
    <s v="Heat "/>
    <x v="15"/>
    <x v="0"/>
    <x v="3"/>
    <s v="18_heat"/>
    <n v="94.116998941200009"/>
    <n v="89.451999392400012"/>
    <n v="86.045999911200013"/>
    <n v="79.891998436800009"/>
    <n v="76.629999754800011"/>
    <n v="85.588998130800007"/>
    <n v="89.516999462399994"/>
    <n v="87.074001662400008"/>
    <n v="85.583999091600006"/>
    <n v="81.732000740399997"/>
    <n v="93.235999924800012"/>
    <n v="94.868998462800008"/>
    <n v="84.161002068000002"/>
    <n v="82.7559999108"/>
    <n v="103.8980001348"/>
    <n v="99.288999036000007"/>
    <n v="90.441001101600008"/>
    <n v="95.834838794400014"/>
    <n v="87.628962002400002"/>
    <n v="88.621254536400002"/>
  </r>
  <r>
    <s v="Non-metallic minerals"/>
    <s v="Coal "/>
    <x v="15"/>
    <x v="0"/>
    <x v="3"/>
    <s v="2_coal_products"/>
    <n v="3.0465752616000001"/>
    <n v="3.4527869712000001"/>
    <n v="2.8434694068000002"/>
    <n v="2.9885462136000003"/>
    <n v="2.524305456"/>
    <n v="2.5533199799999999"/>
    <n v="5.1166715327999999"/>
    <n v="5.2592111388000005"/>
    <n v="9.8309915856000014"/>
    <n v="7.1076079763999997"/>
    <n v="22.260470349599998"/>
    <n v="21.781178046000001"/>
    <n v="5.4256573728000008"/>
    <n v="4.4497310400000005"/>
    <n v="4.1883407424000003"/>
    <n v="3.0940870679999999"/>
    <n v="2.9514930336000003"/>
    <n v="2.9973719879999998"/>
    <n v="3.5083206863999998"/>
    <n v="3.2945217443999999"/>
  </r>
  <r>
    <s v="Non-metallic minerals"/>
    <s v="Coal "/>
    <x v="15"/>
    <x v="0"/>
    <x v="3"/>
    <s v="3_peat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  <n v="0"/>
  </r>
  <r>
    <s v="Non-metallic minerals"/>
    <s v="Coal "/>
    <x v="1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5"/>
    <x v="0"/>
    <x v="3"/>
    <s v="6_crude_oil_and_ngl"/>
    <n v="0.16830935999999999"/>
    <n v="8.4154679999999996E-2"/>
    <n v="0.16830935999999999"/>
    <n v="4.2077339999999998E-2"/>
    <n v="4.2077339999999998E-2"/>
    <n v="4.2077339999999998E-2"/>
    <n v="0"/>
    <n v="0"/>
    <n v="0"/>
    <n v="0"/>
    <n v="1.6830810396"/>
    <n v="1.5147716795999999"/>
    <n v="4.2077339999999998E-2"/>
    <n v="4.2077339999999998E-2"/>
    <n v="4.2077339999999998E-2"/>
    <n v="4.2077339999999998E-2"/>
    <n v="4.2077339999999998E-2"/>
    <n v="4.2077340000000003E-3"/>
    <n v="1.2623202E-2"/>
    <n v="4.1868000000000005E-4"/>
  </r>
  <r>
    <s v="Non-metallic minerals"/>
    <s v="Oil"/>
    <x v="15"/>
    <x v="0"/>
    <x v="3"/>
    <s v="7_petroleum_products"/>
    <n v="13.049200526399998"/>
    <n v="14.339802560400003"/>
    <n v="11.258799242400002"/>
    <n v="8.8289982360000003"/>
    <n v="7.474400964"/>
    <n v="9.1553048676000017"/>
    <n v="8.2092011112000005"/>
    <n v="8.526803385600001"/>
    <n v="11.725397168399999"/>
    <n v="11.123594910000001"/>
    <n v="7.6233003192000011"/>
    <n v="5.2584993828000002"/>
    <n v="5.4325990871999998"/>
    <n v="6.6996001295999994"/>
    <n v="4.5663962219999998"/>
    <n v="3.3170006736000004"/>
    <n v="4.9611947148000004"/>
    <n v="5.666180659200001"/>
    <n v="13.988538414000001"/>
    <n v="23.359940776799998"/>
  </r>
  <r>
    <s v="Non-metallic minerals"/>
    <s v="Gas "/>
    <x v="15"/>
    <x v="0"/>
    <x v="3"/>
    <s v="8_gas"/>
    <n v="213.00030152639999"/>
    <n v="223.0002011844"/>
    <n v="235.50029870400004"/>
    <n v="259.49970200519999"/>
    <n v="288.999898992"/>
    <n v="392.00039993160004"/>
    <n v="412.39980000000003"/>
    <n v="381.59999935920001"/>
    <n v="455.27220075960003"/>
    <n v="423.46259838720005"/>
    <n v="437.63219915399998"/>
    <n v="426.06360183240008"/>
    <n v="444.79349865360001"/>
    <n v="443.45880124200005"/>
    <n v="453.43620103680001"/>
    <n v="426.81509893800001"/>
    <n v="378.68400201600002"/>
    <n v="393.87740517360004"/>
    <n v="356.27886516600006"/>
    <n v="339.50797625160004"/>
  </r>
  <r>
    <s v="Other"/>
    <s v="Coal "/>
    <x v="15"/>
    <x v="0"/>
    <x v="4"/>
    <s v="1_coal"/>
    <n v="0"/>
    <n v="0"/>
    <n v="0"/>
    <n v="0"/>
    <n v="0"/>
    <n v="0.92148118560000003"/>
    <n v="0.44640917640000005"/>
    <n v="0"/>
    <n v="0.10442716560000001"/>
    <n v="0.53658866159999996"/>
    <n v="0.43216149599999998"/>
    <n v="0.38414308680000003"/>
    <n v="0.40815438479999999"/>
    <n v="0.26409915720000005"/>
    <n v="0.66828445559999994"/>
    <n v="0.45546941160000004"/>
    <n v="0.34777654200000002"/>
    <n v="0.81330264720000001"/>
    <n v="0.34584642720000003"/>
    <n v="0.24395646240000002"/>
  </r>
  <r>
    <s v="Other"/>
    <s v="Biomass"/>
    <x v="15"/>
    <x v="0"/>
    <x v="4"/>
    <s v="15_solid_biomass"/>
    <n v="0"/>
    <n v="0"/>
    <n v="0"/>
    <n v="0"/>
    <n v="0"/>
    <n v="1.0006452000000002E-3"/>
    <n v="1.5001304400000002E-2"/>
    <n v="8.0009747999999995E-3"/>
    <n v="1.6001949599999999E-2"/>
    <n v="1.5001304400000002E-2"/>
    <n v="1.1999368800000002E-2"/>
    <n v="2.2998092400000003E-2"/>
    <n v="4.3999081199999998E-2"/>
    <n v="4.2998436000000001E-2"/>
    <n v="2.8001318399999999E-2"/>
    <n v="2.4999382800000001E-2"/>
    <n v="2.3998737600000004E-2"/>
    <n v="2.49449544E-2"/>
    <n v="2.0339474400000002E-2"/>
    <n v="2.8888920000000003E-4"/>
  </r>
  <r>
    <s v="Other"/>
    <s v="Others "/>
    <x v="15"/>
    <x v="0"/>
    <x v="4"/>
    <s v="16_others"/>
    <n v="0"/>
    <n v="0"/>
    <n v="0"/>
    <n v="0"/>
    <n v="0"/>
    <n v="1.1999368800000002E-2"/>
    <n v="0"/>
    <n v="0"/>
    <n v="0"/>
    <n v="7.9000729200000008E-2"/>
    <n v="8.9999452800000004E-2"/>
    <n v="8.7001703999999999E-2"/>
    <n v="0.14899983840000003"/>
    <n v="0.15600016799999999"/>
    <n v="0.12000206160000002"/>
    <n v="0.16599824639999999"/>
    <n v="3.7999396800000002E-2"/>
    <n v="1.8442854000000002E-2"/>
    <n v="4.103064E-2"/>
    <n v="3.2196491999999998E-3"/>
  </r>
  <r>
    <s v="Other"/>
    <s v="Electricity"/>
    <x v="15"/>
    <x v="0"/>
    <x v="4"/>
    <s v="17_electricity"/>
    <n v="0"/>
    <n v="0"/>
    <n v="0"/>
    <n v="0"/>
    <n v="0"/>
    <n v="54.421198704000005"/>
    <n v="55.872000266400008"/>
    <n v="57.898800838800007"/>
    <n v="54.824400104400006"/>
    <n v="40.888799589600005"/>
    <n v="45.032400187200004"/>
    <n v="46.094398754400004"/>
    <n v="47.034000410400004"/>
    <n v="49.183202080800008"/>
    <n v="46.565999906400009"/>
    <n v="42.782401306800004"/>
    <n v="45.0539998884"/>
    <n v="49.257718747200002"/>
    <n v="48.389761612800008"/>
    <n v="46.705679928000002"/>
  </r>
  <r>
    <s v="Other"/>
    <s v="Heat "/>
    <x v="15"/>
    <x v="0"/>
    <x v="4"/>
    <s v="18_heat"/>
    <n v="0"/>
    <n v="0"/>
    <n v="0"/>
    <n v="0"/>
    <n v="0"/>
    <n v="98.866998903600006"/>
    <n v="96.680999448000009"/>
    <n v="91.660000482000015"/>
    <n v="102.24199931760002"/>
    <n v="97.64099919360001"/>
    <n v="100.85299911"/>
    <n v="89.404998375600002"/>
    <n v="79.302999412800006"/>
    <n v="67.964002016400002"/>
    <n v="85.581001342800008"/>
    <n v="79.526000941199996"/>
    <n v="83.799999424800006"/>
    <n v="84.81579665400001"/>
    <n v="87.361839975600006"/>
    <n v="83.903350582800002"/>
  </r>
  <r>
    <s v="Other"/>
    <s v="Coal "/>
    <x v="15"/>
    <x v="0"/>
    <x v="4"/>
    <s v="2_coal_products"/>
    <n v="0"/>
    <n v="0"/>
    <n v="0"/>
    <n v="0"/>
    <n v="0"/>
    <n v="1.6538529888000002"/>
    <n v="1.3927180859999999"/>
    <n v="1.3927180859999999"/>
    <n v="1.3056745140000001"/>
    <n v="1.0445396112000001"/>
    <n v="0.89946699120000007"/>
    <n v="0.95749603920000004"/>
    <n v="1.3927180859999999"/>
    <n v="1.189616418"/>
    <n v="1.2186309420000001"/>
    <n v="0.58029885360000011"/>
    <n v="0.52226980560000003"/>
    <n v="0.51356544839999996"/>
    <n v="0.60931337760000004"/>
    <n v="0.56695133519999996"/>
  </r>
  <r>
    <s v="Other"/>
    <s v="Coal "/>
    <x v="1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4"/>
    <s v="6_crude_oil_and_ngl"/>
    <n v="0"/>
    <n v="0"/>
    <n v="0"/>
    <n v="0"/>
    <n v="0"/>
    <n v="0"/>
    <n v="0"/>
    <n v="4.2077339999999998E-2"/>
    <n v="4.2077339999999998E-2"/>
    <n v="4.2077339999999998E-2"/>
    <n v="0"/>
    <n v="0"/>
    <n v="0"/>
    <n v="0"/>
    <n v="0"/>
    <n v="0"/>
    <n v="0"/>
    <n v="0"/>
    <n v="0"/>
    <n v="0"/>
  </r>
  <r>
    <s v="Other"/>
    <s v="Oil"/>
    <x v="15"/>
    <x v="0"/>
    <x v="4"/>
    <s v="7_petroleum_products"/>
    <n v="0"/>
    <n v="0"/>
    <n v="0"/>
    <n v="0"/>
    <n v="0"/>
    <n v="4.8873981780000006"/>
    <n v="4.3508011428000009"/>
    <n v="3.3301974672000005"/>
    <n v="3.4049988360000003"/>
    <n v="7.7299967303999999"/>
    <n v="11.174598507600003"/>
    <n v="9.8254022076000016"/>
    <n v="8.4220035947999996"/>
    <n v="9.5184009108000005"/>
    <n v="8.5723976376"/>
    <n v="6.6577991184000007"/>
    <n v="7.0985979828000003"/>
    <n v="7.6505982551999994"/>
    <n v="7.2158409432000017"/>
    <n v="9.2737536263999996"/>
  </r>
  <r>
    <s v="Other"/>
    <s v="Gas "/>
    <x v="15"/>
    <x v="0"/>
    <x v="4"/>
    <s v="8_gas"/>
    <n v="0"/>
    <n v="0"/>
    <n v="0"/>
    <n v="0"/>
    <n v="0"/>
    <n v="23.0003993268"/>
    <n v="31.899601825200001"/>
    <n v="17.999999416800001"/>
    <n v="17.010001249200002"/>
    <n v="17.586900421200003"/>
    <n v="24.417899082000002"/>
    <n v="24.644698038000001"/>
    <n v="28.4265005004"/>
    <n v="25.609500043200004"/>
    <n v="25.3323003888"/>
    <n v="16.335901328400002"/>
    <n v="20.736898016400001"/>
    <n v="23.221282334400001"/>
    <n v="28.375450848"/>
    <n v="33.435001868400008"/>
  </r>
  <r>
    <s v="Other"/>
    <s v="Coal "/>
    <x v="15"/>
    <x v="0"/>
    <x v="5"/>
    <s v="1_coal"/>
    <n v="4.8737827043999999"/>
    <n v="3.1569769908"/>
    <n v="2.2584771504000001"/>
    <n v="2.6096952420000004"/>
    <n v="1.9803522132000002"/>
    <n v="1.7690444171999999"/>
    <n v="1.0607969556000001"/>
    <n v="1.3335292944000001"/>
    <n v="0.77597732519999996"/>
    <n v="1.8486941003999999"/>
    <n v="1.9207196208000001"/>
    <n v="1.7046388727999999"/>
    <n v="0.86432299199999996"/>
    <n v="0.36013597559999999"/>
    <n v="1.3834317636"/>
    <n v="1.4314501728"/>
    <n v="1.4314501728"/>
    <n v="5.3716644000000008E-2"/>
    <n v="9.810928440000001E-2"/>
    <n v="5.7392654400000007E-2"/>
  </r>
  <r>
    <s v="Other"/>
    <s v="Biomass"/>
    <x v="15"/>
    <x v="0"/>
    <x v="5"/>
    <s v="15_solid_biomass"/>
    <n v="0.1640011428"/>
    <n v="0.1070020476"/>
    <n v="0.10099817640000001"/>
    <n v="4.7001016800000003E-2"/>
    <n v="6.7001360400000001E-2"/>
    <n v="6.1998134400000002E-2"/>
    <n v="3.9000041999999999E-2"/>
    <n v="3.1999712399999998E-2"/>
    <n v="8.0009747999999995E-3"/>
    <n v="2.2998092400000003E-2"/>
    <n v="1.1999368800000002E-2"/>
    <n v="1.1999368800000002E-2"/>
    <n v="1.09987236E-2"/>
    <n v="1.5001304400000002E-2"/>
    <n v="1.6001949599999999E-2"/>
    <n v="3.0019356000000001E-3"/>
    <n v="2.0012904000000003E-3"/>
    <n v="1.5574896E-3"/>
    <n v="4.6766556000000003E-3"/>
    <n v="1.46496132E-2"/>
  </r>
  <r>
    <s v="Other"/>
    <s v="Others "/>
    <x v="15"/>
    <x v="0"/>
    <x v="5"/>
    <s v="16_others"/>
    <n v="4.3999081199999998E-2"/>
    <n v="4.10013324E-2"/>
    <n v="6.3999424799999996E-2"/>
    <n v="1.79990532E-2"/>
    <n v="8.1002019600000003E-2"/>
    <n v="2.1000988800000002E-2"/>
    <n v="0"/>
    <n v="2.90019636E-2"/>
    <n v="0"/>
    <n v="0.14600208960000002"/>
    <n v="0.15999856200000001"/>
    <n v="0.16799953680000002"/>
    <n v="0.1640011428"/>
    <n v="0.17100147239999999"/>
    <n v="0.15299823240000002"/>
    <n v="0.18099955080000002"/>
    <n v="3.0019356000000001E-3"/>
    <n v="2.9307600000000006E-3"/>
    <n v="2.9307600000000006E-3"/>
    <n v="3.3410664000000007E-2"/>
  </r>
  <r>
    <s v="Other"/>
    <s v="Electricity"/>
    <x v="15"/>
    <x v="0"/>
    <x v="5"/>
    <s v="17_electricity"/>
    <n v="158.86800039600001"/>
    <n v="162.77039944560002"/>
    <n v="156.82320077040001"/>
    <n v="157.2839999784"/>
    <n v="156.5640001692"/>
    <n v="74.836801688400001"/>
    <n v="76.913998772400006"/>
    <n v="81.410400072000002"/>
    <n v="84.502799859600003"/>
    <n v="71.967600208800008"/>
    <n v="81.964799380800002"/>
    <n v="82.789201234800004"/>
    <n v="84.477599510400012"/>
    <n v="81.874799928000002"/>
    <n v="64.893599676000008"/>
    <n v="62.906402044800004"/>
    <n v="65.390401177200005"/>
    <n v="71.42891396040001"/>
    <n v="71.924400806400001"/>
    <n v="68.214238678800001"/>
  </r>
  <r>
    <s v="Other"/>
    <s v="Heat "/>
    <x v="15"/>
    <x v="0"/>
    <x v="5"/>
    <s v="18_heat"/>
    <n v="384.67399816080001"/>
    <n v="385.83200005200001"/>
    <n v="361.55200160160001"/>
    <n v="342.14599938240002"/>
    <n v="338.46200056800001"/>
    <n v="121.74400067400001"/>
    <n v="119.15299949400001"/>
    <n v="126.3910011696"/>
    <n v="143.23499998560001"/>
    <n v="136.78899851880001"/>
    <n v="165.34099834920002"/>
    <n v="201.03099813720002"/>
    <n v="210.25500001920003"/>
    <n v="198.8449986816"/>
    <n v="135.9729995724"/>
    <n v="130.9600015812"/>
    <n v="321.36400115639998"/>
    <n v="291.73643752680005"/>
    <n v="77.951399889599998"/>
    <n v="69.635330708400005"/>
  </r>
  <r>
    <s v="Other"/>
    <s v="Coal "/>
    <x v="15"/>
    <x v="0"/>
    <x v="5"/>
    <s v="2_coal_products"/>
    <n v="8.2112442695999999"/>
    <n v="10.7355497256"/>
    <n v="7.4568540852000007"/>
    <n v="6.8185261836000004"/>
    <n v="7.0796610863999998"/>
    <n v="2.8724839308000001"/>
    <n v="3.1995818675999996"/>
    <n v="1.436135202"/>
    <n v="2.3630006124000005"/>
    <n v="1.5851308535999999"/>
    <n v="1.4944447655999999"/>
    <n v="1.2625002324000001"/>
    <n v="1.2640828427999999"/>
    <n v="0.97145064360000011"/>
    <n v="0.87112235520000003"/>
    <n v="0.63694207080000009"/>
    <n v="0.61354204560000014"/>
    <n v="0.74231126639999989"/>
    <n v="0.53316804600000001"/>
    <n v="0.33675688440000001"/>
  </r>
  <r>
    <s v="Other"/>
    <s v="Coal "/>
    <x v="15"/>
    <x v="0"/>
    <x v="5"/>
    <s v="3_peat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5"/>
    <s v="4_peat_products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5"/>
    <s v="6_crude_oil_and_ngl"/>
    <n v="0"/>
    <n v="0"/>
    <n v="0"/>
    <n v="8.4154679999999996E-2"/>
    <n v="0"/>
    <n v="4.2077339999999998E-2"/>
    <n v="0"/>
    <n v="0"/>
    <n v="0"/>
    <n v="0"/>
    <n v="0"/>
    <n v="0"/>
    <n v="0"/>
    <n v="0"/>
    <n v="0"/>
    <n v="0"/>
    <n v="0"/>
    <n v="0"/>
    <n v="0"/>
    <n v="2.1017736000000001E-3"/>
  </r>
  <r>
    <s v="Other"/>
    <s v="Oil"/>
    <x v="15"/>
    <x v="0"/>
    <x v="5"/>
    <s v="7_petroleum_products"/>
    <n v="17.571601854000004"/>
    <n v="15.7229998632"/>
    <n v="12.2234002812"/>
    <n v="11.415398122800001"/>
    <n v="11.851197947999999"/>
    <n v="3.5211992832000005"/>
    <n v="3.7264027248000007"/>
    <n v="5.3757967716000001"/>
    <n v="2.8602040464000003"/>
    <n v="5.9115983148"/>
    <n v="9.7993979928000012"/>
    <n v="7.8439991076000002"/>
    <n v="6.9044016384000013"/>
    <n v="7.9484053392000007"/>
    <n v="8.4054029328000013"/>
    <n v="7.4067967044000005"/>
    <n v="6.9470023284"/>
    <n v="6.0409411272000009"/>
    <n v="4.1614028712000009"/>
    <n v="8.0308769256000012"/>
  </r>
  <r>
    <s v="Other"/>
    <s v="Gas "/>
    <x v="15"/>
    <x v="0"/>
    <x v="5"/>
    <s v="8_gas"/>
    <n v="98.199899312400007"/>
    <n v="101.999700828"/>
    <n v="91.199699503200009"/>
    <n v="76.400098380000003"/>
    <n v="69.000302005199998"/>
    <n v="27.999899074800005"/>
    <n v="27.3995998776"/>
    <n v="26.1000004104"/>
    <n v="40.023898819199999"/>
    <n v="38.385901242000003"/>
    <n v="45.611099683200003"/>
    <n v="40.715101818000001"/>
    <n v="47.660400118799998"/>
    <n v="42.895800784800002"/>
    <n v="51.999298189200005"/>
    <n v="43.628398675200003"/>
    <n v="58.452299985600007"/>
    <n v="54.349298787599999"/>
    <n v="51.187293450000006"/>
    <n v="56.534142686399996"/>
  </r>
  <r>
    <s v="Mining"/>
    <s v="Coal "/>
    <x v="15"/>
    <x v="0"/>
    <x v="6"/>
    <s v="1_coal"/>
    <n v="0"/>
    <n v="0"/>
    <n v="0"/>
    <n v="0"/>
    <n v="0"/>
    <n v="0.86603958000000003"/>
    <n v="4.5224306352000001"/>
    <n v="1.9202004576"/>
    <n v="7.4592028800000001E-2"/>
    <n v="0.38786933879999996"/>
    <n v="0.40278690720000004"/>
    <n v="0.4773747492"/>
    <n v="0"/>
    <n v="0"/>
    <n v="1.3277012688000001"/>
    <n v="0.46245718080000003"/>
    <n v="0.61163705160000004"/>
    <n v="0.6220789308000001"/>
    <n v="0.65042356680000002"/>
    <n v="0.76290613559999998"/>
  </r>
  <r>
    <s v="Mining"/>
    <s v="Biomass"/>
    <x v="15"/>
    <x v="0"/>
    <x v="6"/>
    <s v="15_solid_biomass"/>
    <n v="0"/>
    <n v="0"/>
    <n v="0"/>
    <n v="0"/>
    <n v="0"/>
    <n v="0.10799850600000001"/>
    <n v="0.15600016799999999"/>
    <n v="0.32000131079999999"/>
    <n v="0.36600168240000003"/>
    <n v="0.4040010792"/>
    <n v="0.33800036400000005"/>
    <n v="0.34199875800000001"/>
    <n v="0.46499856839999998"/>
    <n v="0.4490008056"/>
    <n v="0.43500014640000001"/>
    <n v="0.3960001044"/>
    <n v="0.13999821840000001"/>
    <n v="0.45826200719999999"/>
    <n v="0.3053810052"/>
    <n v="0.30860902800000006"/>
  </r>
  <r>
    <s v="Mining"/>
    <s v="Others "/>
    <x v="15"/>
    <x v="0"/>
    <x v="6"/>
    <s v="16_others"/>
    <n v="0"/>
    <n v="0"/>
    <n v="0"/>
    <n v="0"/>
    <n v="0"/>
    <n v="0.126001746"/>
    <n v="0.11700012600000001"/>
    <n v="0"/>
    <n v="9.9980784000000007E-3"/>
    <n v="2.90019636E-2"/>
    <n v="2.9998422000000004E-2"/>
    <n v="3.5001648000000003E-2"/>
    <n v="0.34899908759999998"/>
    <n v="0.36799878600000002"/>
    <n v="0.42200013240000001"/>
    <n v="0.45600113520000007"/>
    <n v="0.93199842720000003"/>
    <n v="0.84992040000000013"/>
    <n v="0.79228072440000008"/>
    <n v="0.34009795080000005"/>
  </r>
  <r>
    <s v="Mining"/>
    <s v="Electricity"/>
    <x v="15"/>
    <x v="0"/>
    <x v="6"/>
    <s v="17_electricity"/>
    <n v="0"/>
    <n v="0"/>
    <n v="0"/>
    <n v="0"/>
    <n v="0"/>
    <n v="83.077198646400007"/>
    <n v="92.480399755200011"/>
    <n v="93.243598966799993"/>
    <n v="100.2707994492"/>
    <n v="88.754398963200003"/>
    <n v="79.754399254800006"/>
    <n v="81.630001918800005"/>
    <n v="88.650001105200005"/>
    <n v="82.983598545600003"/>
    <n v="87.267599294400014"/>
    <n v="93.225599913600007"/>
    <n v="97.613998520400003"/>
    <n v="100.4360398848"/>
    <n v="98.456039362800013"/>
    <n v="105.12431804160001"/>
  </r>
  <r>
    <s v="Mining"/>
    <s v="Heat "/>
    <x v="15"/>
    <x v="0"/>
    <x v="6"/>
    <s v="18_heat"/>
    <n v="0"/>
    <n v="0"/>
    <n v="0"/>
    <n v="0"/>
    <n v="0"/>
    <n v="79.875000028800002"/>
    <n v="79.417998248399996"/>
    <n v="62.642001438000001"/>
    <n v="51.228001706400001"/>
    <n v="48.9230008344"/>
    <n v="46.477001098800002"/>
    <n v="51.899999853600008"/>
    <n v="52.2000008208"/>
    <n v="44.032998466800002"/>
    <n v="40.216001763599998"/>
    <n v="30.228000991200002"/>
    <n v="33.318998200800003"/>
    <n v="31.477409100000003"/>
    <n v="32.668541139600002"/>
    <n v="35.771897782800004"/>
  </r>
  <r>
    <s v="Mining"/>
    <s v="Coal "/>
    <x v="15"/>
    <x v="0"/>
    <x v="6"/>
    <s v="2_coal_products"/>
    <n v="0"/>
    <n v="0"/>
    <n v="0"/>
    <n v="0"/>
    <n v="0"/>
    <n v="16.045295540400001"/>
    <n v="6.5864058048000009"/>
    <n v="7.3117814652000011"/>
    <n v="13.085763850799999"/>
    <n v="6.7314784248000006"/>
    <n v="1.7118862236000001"/>
    <n v="2.9305129788000004"/>
    <n v="3.0465752616000001"/>
    <n v="2.2631705532000002"/>
    <n v="1.8859733675999999"/>
    <n v="3.1916520684000003"/>
    <n v="2.1180937464"/>
    <n v="1.8859733675999999"/>
    <n v="1.6857731520000003"/>
    <n v="1.2963881916"/>
  </r>
  <r>
    <s v="Mining"/>
    <s v="Coal "/>
    <x v="1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6_crude_oil_and_ngl"/>
    <n v="0"/>
    <n v="0"/>
    <n v="0"/>
    <n v="0"/>
    <n v="4.2077339999999998E-2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7_petroleum_products"/>
    <n v="0"/>
    <n v="0"/>
    <n v="0"/>
    <n v="0"/>
    <n v="0"/>
    <n v="36.365803736400004"/>
    <n v="33.356202105600005"/>
    <n v="51.447800332800007"/>
    <n v="52.527998919600002"/>
    <n v="54.532998824400003"/>
    <n v="56.315198167200002"/>
    <n v="52.577202193200009"/>
    <n v="52.653000020400007"/>
    <n v="44.292002288400006"/>
    <n v="56.491202865600002"/>
    <n v="56.551999388399999"/>
    <n v="59.6992002012"/>
    <n v="59.617239404400003"/>
    <n v="59.805302086799998"/>
    <n v="89.161330802400002"/>
  </r>
  <r>
    <s v="Mining"/>
    <s v="Gas "/>
    <x v="15"/>
    <x v="0"/>
    <x v="6"/>
    <s v="8_gas"/>
    <n v="0"/>
    <n v="0"/>
    <n v="0"/>
    <n v="0"/>
    <n v="0"/>
    <n v="48.999598340399999"/>
    <n v="51.599701623599998"/>
    <n v="34.200001403999998"/>
    <n v="52.030799672400008"/>
    <n v="41.260499506800002"/>
    <n v="43.806601443600002"/>
    <n v="39.321898063200003"/>
    <n v="36.903598196399997"/>
    <n v="39.200401313999997"/>
    <n v="41.889599701200005"/>
    <n v="50.681699668800007"/>
    <n v="52.477200475200007"/>
    <n v="62.971176027600002"/>
    <n v="72.523071338400001"/>
    <n v="82.900570114800004"/>
  </r>
  <r>
    <s v="Other"/>
    <s v="Coal "/>
    <x v="15"/>
    <x v="0"/>
    <x v="7"/>
    <s v="1_coal"/>
    <n v="6.9632512992000004"/>
    <n v="6.2562012623999994"/>
    <n v="5.8406571756000005"/>
    <n v="5.7528892872000013"/>
    <n v="5.3888135328000004"/>
    <n v="6.7743135755999999"/>
    <n v="5.8567596083999991"/>
    <n v="3.8524212179999999"/>
    <n v="5.3404685532"/>
    <n v="4.6864024704"/>
    <n v="4.2959666232"/>
    <n v="4.4873368775999998"/>
    <n v="5.0945526684000004"/>
    <n v="5.1306763788000005"/>
    <n v="3.4001882028000003"/>
    <n v="3.5894524968000003"/>
    <n v="4.410885909600001"/>
    <n v="4.4381126699999998"/>
    <n v="4.2682583808000008"/>
    <n v="4.1848447644000011"/>
  </r>
  <r>
    <s v="Other"/>
    <s v="Biomass"/>
    <x v="15"/>
    <x v="0"/>
    <x v="7"/>
    <s v="15_solid_biomass"/>
    <n v="0.62400067199999998"/>
    <n v="0.79200020879999999"/>
    <n v="0.62199938160000001"/>
    <n v="0.79400149920000007"/>
    <n v="0.78800181480000009"/>
    <n v="0.76700082600000008"/>
    <n v="1.0289982096000001"/>
    <n v="0.42900046199999997"/>
    <n v="0.52200185040000002"/>
    <n v="0.41000076360000004"/>
    <n v="0.45999952920000003"/>
    <n v="0.36600168240000003"/>
    <n v="0.37900169640000003"/>
    <n v="0.39000042000000001"/>
    <n v="0.38699848440000001"/>
    <n v="0.63200164679999993"/>
    <n v="0.47600147879999999"/>
    <n v="0.33868281240000003"/>
    <n v="0.39975985080000004"/>
    <n v="1.0193308884000001"/>
  </r>
  <r>
    <s v="Other"/>
    <s v="Others "/>
    <x v="15"/>
    <x v="0"/>
    <x v="7"/>
    <s v="16_others"/>
    <n v="0.20499828840000001"/>
    <n v="0.16099920720000002"/>
    <n v="0.10600140240000001"/>
    <n v="0.24300187200000004"/>
    <n v="1.993000536"/>
    <n v="0.66799975320000005"/>
    <n v="0.93799811160000013"/>
    <n v="0"/>
    <n v="0.61499905200000005"/>
    <n v="0.56899868040000001"/>
    <n v="0.43999918560000001"/>
    <n v="0.35200102320000004"/>
    <n v="0.50700054600000011"/>
    <n v="0.56700157680000007"/>
    <n v="1.079001162"/>
    <n v="2.1830017067999998"/>
    <n v="3.0830004216000004"/>
    <n v="2.8844791128000002"/>
    <n v="1.9440610308000001"/>
    <n v="10.1697372"/>
  </r>
  <r>
    <s v="Other"/>
    <s v="Electricity"/>
    <x v="15"/>
    <x v="0"/>
    <x v="7"/>
    <s v="17_electricity"/>
    <n v="43.218000165600003"/>
    <n v="45.788398102800002"/>
    <n v="47.141998916400006"/>
    <n v="50.16599895240001"/>
    <n v="49.910398999200005"/>
    <n v="50.7707989596"/>
    <n v="58.679999103600004"/>
    <n v="60.091201911600002"/>
    <n v="53.042401728000002"/>
    <n v="53.636399791200006"/>
    <n v="59.767198020000009"/>
    <n v="61.174800180000005"/>
    <n v="62.420398300800009"/>
    <n v="60.497999773200007"/>
    <n v="55.090802001600004"/>
    <n v="54.986399956800007"/>
    <n v="56.890799431200001"/>
    <n v="63.067321702800001"/>
    <n v="57.928682030399997"/>
    <n v="59.793118498800006"/>
  </r>
  <r>
    <s v="Other"/>
    <s v="Heat "/>
    <x v="15"/>
    <x v="0"/>
    <x v="7"/>
    <s v="18_heat"/>
    <n v="216.66000015360004"/>
    <n v="212.08899845160002"/>
    <n v="216.17299995120004"/>
    <n v="213.77400123240002"/>
    <n v="203.80999919760001"/>
    <n v="211.42199934360002"/>
    <n v="222.11800055640001"/>
    <n v="214.6279995756"/>
    <n v="217.37999996280001"/>
    <n v="207.59799812400001"/>
    <n v="185.00899795199999"/>
    <n v="211.25700174240001"/>
    <n v="217.14700035600001"/>
    <n v="191.99500032240002"/>
    <n v="172.54599966720002"/>
    <n v="153.38700190080002"/>
    <n v="173.34100181160002"/>
    <n v="178.57980230040002"/>
    <n v="173.34117347039998"/>
    <n v="173.82492471600003"/>
  </r>
  <r>
    <s v="Other"/>
    <s v="Coal "/>
    <x v="15"/>
    <x v="0"/>
    <x v="7"/>
    <s v="2_coal_products"/>
    <n v="1.160601894"/>
    <n v="1.3056745140000001"/>
    <n v="0.78340470840000009"/>
    <n v="0.72537566040000001"/>
    <n v="0.46424075760000005"/>
    <n v="0.55128432959999996"/>
    <n v="1.1455001064000001"/>
    <n v="0.37719299880000001"/>
    <n v="0"/>
    <n v="0"/>
    <n v="0.17409133080000003"/>
    <n v="0.17409133080000003"/>
    <n v="0.116058096"/>
    <n v="0.14507680680000001"/>
    <n v="8.7043572000000013E-2"/>
    <n v="0.20310585480000001"/>
    <n v="0.26113490280000001"/>
    <n v="0"/>
    <n v="0"/>
    <n v="2.8888920000000003E-4"/>
  </r>
  <r>
    <s v="Other"/>
    <s v="Coal "/>
    <x v="15"/>
    <x v="0"/>
    <x v="7"/>
    <s v="3_peat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  <n v="0"/>
  </r>
  <r>
    <s v="Other"/>
    <s v="Coal "/>
    <x v="15"/>
    <x v="0"/>
    <x v="7"/>
    <s v="4_peat_products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7"/>
    <s v="6_crude_oil_and_ngl"/>
    <n v="8.4154679999999996E-2"/>
    <n v="4.2077339999999998E-2"/>
    <n v="4.2077339999999998E-2"/>
    <n v="8.4154679999999996E-2"/>
    <n v="8.4154679999999996E-2"/>
    <n v="0.16830935999999999"/>
    <n v="8.4154679999999996E-2"/>
    <n v="0.29453719320000005"/>
    <n v="0.12623202"/>
    <n v="0.25246404"/>
    <n v="0.25246404"/>
    <n v="0.16830935999999999"/>
    <n v="0.42076921319999999"/>
    <n v="0.42076921319999999"/>
    <n v="0.12623202"/>
    <n v="8.4154679999999996E-2"/>
    <n v="0.12623202"/>
    <n v="0.15778793160000001"/>
    <n v="8.4154679999999996E-2"/>
    <n v="5.8908276000000002E-2"/>
  </r>
  <r>
    <s v="Other"/>
    <s v="Oil"/>
    <x v="15"/>
    <x v="0"/>
    <x v="7"/>
    <s v="7_petroleum_products"/>
    <n v="49.284598003200003"/>
    <n v="50.703399853200004"/>
    <n v="52.163801748000004"/>
    <n v="35.939198124000001"/>
    <n v="33.951196627199998"/>
    <n v="15.0435031572"/>
    <n v="13.4871984216"/>
    <n v="10.429800282"/>
    <n v="10.225400706"/>
    <n v="12.6035994024"/>
    <n v="13.551997525200001"/>
    <n v="12.556003860000001"/>
    <n v="11.569999899600001"/>
    <n v="12.387803356800003"/>
    <n v="23.597600292000003"/>
    <n v="22.210400408400002"/>
    <n v="27.633198196799999"/>
    <n v="28.937683659599998"/>
    <n v="26.943163315200003"/>
    <n v="23.571319748400004"/>
  </r>
  <r>
    <s v="Other"/>
    <s v="Gas "/>
    <x v="15"/>
    <x v="0"/>
    <x v="7"/>
    <s v="8_gas"/>
    <n v="34.299898452000001"/>
    <n v="35.999998833600003"/>
    <n v="39.200401313999997"/>
    <n v="34.000198934399997"/>
    <n v="33.000298984800004"/>
    <n v="36.999898783200003"/>
    <n v="37.999798732800002"/>
    <n v="19.800001033200001"/>
    <n v="32.019298250399999"/>
    <n v="42.106501062"/>
    <n v="56.885398459200005"/>
    <n v="66.511802062800001"/>
    <n v="70.677898336799998"/>
    <n v="67.608898574400001"/>
    <n v="69.72749892360001"/>
    <n v="63.045001872000007"/>
    <n v="60.968700763199998"/>
    <n v="54.336047565600005"/>
    <n v="62.913201407999999"/>
    <n v="55.7293601772"/>
  </r>
  <r>
    <s v="Pulp &amp; paper"/>
    <s v="Coal "/>
    <x v="15"/>
    <x v="0"/>
    <x v="8"/>
    <s v="1_coal"/>
    <n v="0"/>
    <n v="0"/>
    <n v="0"/>
    <n v="0"/>
    <n v="0"/>
    <n v="0.12063845520000001"/>
    <n v="0.13561045200000002"/>
    <n v="0"/>
    <n v="0"/>
    <n v="1.2531134268000002"/>
    <n v="2.8307164140000003"/>
    <n v="2.5815348252000003"/>
    <n v="1.4703748524000002"/>
    <n v="0.30302383680000006"/>
    <n v="0.1440552276"/>
    <n v="2.4007111200000004E-2"/>
    <n v="0.72027195119999998"/>
    <n v="9.6045191999999998E-3"/>
    <n v="1.25897076E-2"/>
    <n v="8.373600000000001E-4"/>
  </r>
  <r>
    <s v="Pulp &amp; paper"/>
    <s v="Biomass"/>
    <x v="15"/>
    <x v="0"/>
    <x v="8"/>
    <s v="15_solid_biomass"/>
    <n v="6.0329987675999996"/>
    <n v="5.2029991620000002"/>
    <n v="5.0779980612000006"/>
    <n v="5.6899993644000002"/>
    <n v="8.0779993595999997"/>
    <n v="0.10799850600000001"/>
    <n v="6.9999109200000006E-2"/>
    <n v="1.4179979843999999"/>
    <n v="2.0190005640000002"/>
    <n v="2.1040009776000002"/>
    <n v="1.7619980328000002"/>
    <n v="1.5619987836"/>
    <n v="1.7499986640000003"/>
    <n v="1.859002002"/>
    <n v="1.2030016176"/>
    <n v="0.93899875680000011"/>
    <n v="0.44200047600000003"/>
    <n v="0.30013913160000005"/>
    <n v="0.28710143640000002"/>
    <n v="0.1283714748"/>
  </r>
  <r>
    <s v="Pulp &amp; paper"/>
    <s v="Others "/>
    <x v="15"/>
    <x v="0"/>
    <x v="8"/>
    <s v="16_others"/>
    <n v="10.249001697600001"/>
    <n v="5.7500003951999998"/>
    <n v="5.0060018484000004"/>
    <n v="2.1399990840000003"/>
    <n v="3.5729983728000003"/>
    <n v="0.24900155640000002"/>
    <n v="0.20499828840000001"/>
    <n v="0"/>
    <n v="0"/>
    <n v="0.35800070760000008"/>
    <n v="0.35200102320000004"/>
    <n v="0.37499911559999999"/>
    <n v="0.38099880000000003"/>
    <n v="0.39499945920000001"/>
    <n v="1.1859990228000001"/>
    <n v="2.0640002904000001"/>
    <n v="2.4969991464000003"/>
    <n v="2.3775748632"/>
    <n v="2.1992423040000002"/>
    <n v="19.184754960000003"/>
  </r>
  <r>
    <s v="Pulp &amp; paper"/>
    <s v="Electricity"/>
    <x v="15"/>
    <x v="0"/>
    <x v="8"/>
    <s v="17_electricity"/>
    <n v="0"/>
    <n v="0"/>
    <n v="0"/>
    <n v="0"/>
    <n v="0"/>
    <n v="60.5700001728"/>
    <n v="65.303998185600008"/>
    <n v="66.635999298000002"/>
    <n v="85.989599528400007"/>
    <n v="66.103199690400004"/>
    <n v="77.396401868400005"/>
    <n v="79.217998999200006"/>
    <n v="80.834401062000012"/>
    <n v="81.943199679599999"/>
    <n v="71.215198754400006"/>
    <n v="63.666000608399997"/>
    <n v="64.771198578000011"/>
    <n v="57.3868808028"/>
    <n v="65.459160993600008"/>
    <n v="65.393281695599995"/>
  </r>
  <r>
    <s v="Pulp &amp; paper"/>
    <s v="Heat "/>
    <x v="15"/>
    <x v="0"/>
    <x v="8"/>
    <s v="18_heat"/>
    <n v="0"/>
    <n v="0"/>
    <n v="0"/>
    <n v="0"/>
    <n v="0"/>
    <n v="187.16499898559999"/>
    <n v="195.80099830200001"/>
    <n v="181.58200166879999"/>
    <n v="159.22799820720002"/>
    <n v="152.06300176319999"/>
    <n v="168.52500113400001"/>
    <n v="184.90500202680002"/>
    <n v="189.53600057279999"/>
    <n v="163.65700040039999"/>
    <n v="158.74500058560002"/>
    <n v="161.61099916320001"/>
    <n v="166.6209994056"/>
    <n v="166.26785119920001"/>
    <n v="175.01509797840001"/>
    <n v="176.7011474592"/>
  </r>
  <r>
    <s v="Pulp &amp; paper"/>
    <s v="Coal "/>
    <x v="15"/>
    <x v="0"/>
    <x v="8"/>
    <s v="2_coal_products"/>
    <n v="0"/>
    <n v="0"/>
    <n v="0"/>
    <n v="0"/>
    <n v="0"/>
    <n v="0"/>
    <n v="0"/>
    <n v="0"/>
    <n v="0"/>
    <n v="0.1359998244"/>
    <n v="0"/>
    <n v="0"/>
    <n v="0"/>
    <n v="0"/>
    <n v="0"/>
    <n v="0"/>
    <n v="0"/>
    <n v="0"/>
    <n v="0"/>
    <n v="1.1597436E-3"/>
  </r>
  <r>
    <s v="Pulp &amp; paper"/>
    <s v="Coal "/>
    <x v="1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7_petroleum_products"/>
    <n v="9.2000743200000012E-2"/>
    <n v="0"/>
    <n v="0"/>
    <n v="0"/>
    <n v="0"/>
    <n v="8.4094013267999994"/>
    <n v="8.4657975228000009"/>
    <n v="5.545797598800001"/>
    <n v="8.4484013688000008"/>
    <n v="6.4432004975999995"/>
    <n v="7.3608005195999997"/>
    <n v="7.8284032775999997"/>
    <n v="10.600600788000001"/>
    <n v="8.6091996095999992"/>
    <n v="8.7667991352000012"/>
    <n v="5.9306021999999992"/>
    <n v="6.5451993192"/>
    <n v="3.6639189216000001"/>
    <n v="8.4906796752000009"/>
    <n v="8.2867867020000006"/>
  </r>
  <r>
    <s v="Pulp &amp; paper"/>
    <s v="Gas "/>
    <x v="15"/>
    <x v="0"/>
    <x v="8"/>
    <s v="8_gas"/>
    <n v="9.6002989056000008"/>
    <n v="9.9998996580000004"/>
    <n v="8.3997005112000007"/>
    <n v="9.8999984232000013"/>
    <n v="10.999799607600002"/>
    <n v="3.9995997984000002"/>
    <n v="5.2001981928000003"/>
    <n v="8.9999997084000007"/>
    <n v="6.0039005076"/>
    <n v="8.1170998848000018"/>
    <n v="10.1457007812"/>
    <n v="10.3374017928"/>
    <n v="8.3322009216000001"/>
    <n v="7.8983982000000008"/>
    <n v="11.879998945200001"/>
    <n v="12.492000248400002"/>
    <n v="22.760097940800001"/>
    <n v="19.109727504000002"/>
    <n v="22.866019794"/>
    <n v="23.063699556"/>
  </r>
  <r>
    <s v="Other"/>
    <s v="Coal "/>
    <x v="15"/>
    <x v="0"/>
    <x v="9"/>
    <s v="1_coal"/>
    <n v="0.38463712919999998"/>
    <n v="0.51417672120000002"/>
    <n v="0.37720137240000001"/>
    <n v="0.16064751600000002"/>
    <n v="0.216897174"/>
    <n v="0.168895512"/>
    <n v="0.15954638760000001"/>
    <n v="0"/>
    <n v="8.3677384800000018E-2"/>
    <n v="0.55220542559999997"/>
    <n v="0.28810626840000003"/>
    <n v="0.43216149599999998"/>
    <n v="0.18297990720000001"/>
    <n v="0"/>
    <n v="0"/>
    <n v="0"/>
    <n v="0"/>
    <n v="0"/>
    <n v="0.23288656320000004"/>
    <n v="0.43072123680000002"/>
  </r>
  <r>
    <s v="Other"/>
    <s v="Biomass"/>
    <x v="15"/>
    <x v="0"/>
    <x v="9"/>
    <s v="15_solid_biomass"/>
    <n v="0"/>
    <n v="0"/>
    <n v="0"/>
    <n v="0"/>
    <n v="0"/>
    <n v="8.9139986495999999"/>
    <n v="1.4519989872000001"/>
    <n v="0.67000104360000012"/>
    <n v="4.8800001024000004"/>
    <n v="1.8840013848000003"/>
    <n v="0.91999905840000007"/>
    <n v="0.69999946560000004"/>
    <n v="0.76700082600000008"/>
    <n v="0.9830020248000001"/>
    <n v="0.73600175880000007"/>
    <n v="0.78899827320000004"/>
    <n v="0.78199794360000008"/>
    <n v="1.1802882276"/>
    <n v="1.7320163580000001"/>
    <n v="5.964980014800001"/>
  </r>
  <r>
    <s v="Other"/>
    <s v="Others "/>
    <x v="15"/>
    <x v="0"/>
    <x v="9"/>
    <s v="16_others"/>
    <n v="0"/>
    <n v="0"/>
    <n v="0"/>
    <n v="0"/>
    <n v="0"/>
    <n v="1.9959982848000002"/>
    <n v="4.4549980344"/>
    <n v="3.4579995372000001"/>
    <n v="0.26399867400000004"/>
    <n v="4.8469997448000006"/>
    <n v="5.8030010964000009"/>
    <n v="5.8319988732000008"/>
    <n v="5.9400015660000012"/>
    <n v="5.8129991748000007"/>
    <n v="5.9309999460000009"/>
    <n v="10.3190008068"/>
    <n v="17.0630019504"/>
    <n v="16.4718257904"/>
    <n v="21.623147280000001"/>
    <n v="24.530461200000001"/>
  </r>
  <r>
    <s v="Other"/>
    <s v="Electricity"/>
    <x v="15"/>
    <x v="0"/>
    <x v="9"/>
    <s v="17_electricity"/>
    <n v="72.943199971200002"/>
    <n v="75.250800846000004"/>
    <n v="75.967200007200006"/>
    <n v="79.167598300800009"/>
    <n v="78.624000936000002"/>
    <n v="12.567601296000001"/>
    <n v="14.004000266400002"/>
    <n v="15.465599586000002"/>
    <n v="17.748000111600003"/>
    <n v="13.251598812000001"/>
    <n v="13.798801011600002"/>
    <n v="14.1228007164"/>
    <n v="14.410798128000001"/>
    <n v="17.568001205999998"/>
    <n v="14.5152001728"/>
    <n v="14.039998372800001"/>
    <n v="15.739198592400001"/>
    <n v="16.495920824399999"/>
    <n v="17.654760075599999"/>
    <n v="16.193880885600002"/>
  </r>
  <r>
    <s v="Other"/>
    <s v="Heat "/>
    <x v="15"/>
    <x v="0"/>
    <x v="9"/>
    <s v="18_heat"/>
    <n v="240.975000252"/>
    <n v="243.54700173360001"/>
    <n v="248.87500199640002"/>
    <n v="244.24999894800001"/>
    <n v="248.36600016"/>
    <n v="48.583999825199996"/>
    <n v="50.256999050400005"/>
    <n v="45.038998584000005"/>
    <n v="47.709000493200001"/>
    <n v="45.562001079600009"/>
    <n v="58.392001692000008"/>
    <n v="61.632999385200002"/>
    <n v="58.301998052400002"/>
    <n v="40.898998634400002"/>
    <n v="45.239002020000008"/>
    <n v="32.625999064799998"/>
    <n v="49.212999536399998"/>
    <n v="46.7628841764"/>
    <n v="52.870294940400001"/>
    <n v="52.767295473600001"/>
  </r>
  <r>
    <s v="Other"/>
    <s v="Coal "/>
    <x v="15"/>
    <x v="0"/>
    <x v="9"/>
    <s v="2_coal_products"/>
    <n v="0"/>
    <n v="0"/>
    <n v="2.9014524E-2"/>
    <n v="2.9014524E-2"/>
    <n v="2.9014524E-2"/>
    <n v="0"/>
    <n v="0"/>
    <n v="0"/>
    <n v="1.5298567200000002E-2"/>
    <n v="0"/>
    <n v="0"/>
    <n v="0"/>
    <n v="0"/>
    <n v="0"/>
    <n v="0"/>
    <n v="0"/>
    <n v="0"/>
    <n v="0"/>
    <n v="0"/>
    <n v="0"/>
  </r>
  <r>
    <s v="Other"/>
    <s v="Coal "/>
    <x v="15"/>
    <x v="0"/>
    <x v="9"/>
    <s v="3_peat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  <n v="0"/>
  </r>
  <r>
    <s v="Other"/>
    <s v="Coal "/>
    <x v="15"/>
    <x v="0"/>
    <x v="9"/>
    <s v="4_peat_products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9"/>
    <s v="6_crude_oil_and_ngl"/>
    <n v="8.4154679999999996E-2"/>
    <n v="0"/>
    <n v="8.4154679999999996E-2"/>
    <n v="0"/>
    <n v="0"/>
    <n v="0"/>
    <n v="0"/>
    <n v="0"/>
    <n v="0"/>
    <n v="0"/>
    <n v="0"/>
    <n v="0"/>
    <n v="0"/>
    <n v="0"/>
    <n v="0"/>
    <n v="0"/>
    <n v="0"/>
    <n v="0"/>
    <n v="4.2077340000000003E-3"/>
    <n v="4.1868000000000005E-4"/>
  </r>
  <r>
    <s v="Other"/>
    <s v="Oil"/>
    <x v="15"/>
    <x v="0"/>
    <x v="9"/>
    <s v="7_petroleum_products"/>
    <n v="20.107199109600003"/>
    <n v="19.404800607600002"/>
    <n v="19.3091992164"/>
    <n v="20.157603994800002"/>
    <n v="20.595003177599999"/>
    <n v="3.9414032784000002"/>
    <n v="4.4473989924000001"/>
    <n v="4.2586036199999997"/>
    <n v="4.2752000951999998"/>
    <n v="3.0022035552000004"/>
    <n v="6.1248027312"/>
    <n v="6.3673984835999997"/>
    <n v="9.7727992524000005"/>
    <n v="8.6374018944000017"/>
    <n v="5.4946014084000012"/>
    <n v="5.3128021788000002"/>
    <n v="6.7534005096000005"/>
    <n v="6.6018006684000001"/>
    <n v="6.9631759368000008"/>
    <n v="7.6956021684000016"/>
  </r>
  <r>
    <s v="Other"/>
    <s v="Gas "/>
    <x v="15"/>
    <x v="0"/>
    <x v="9"/>
    <s v="8_gas"/>
    <n v="0"/>
    <n v="0"/>
    <n v="0"/>
    <n v="0"/>
    <n v="0"/>
    <n v="8.9999997084000007"/>
    <n v="8.1000009936000001"/>
    <n v="5.4000006624000001"/>
    <n v="6.0039005076"/>
    <n v="8.7930001296000011"/>
    <n v="9.8081986464000011"/>
    <n v="8.3529004608000008"/>
    <n v="3.7332020880000001"/>
    <n v="4.6034996436000002"/>
    <n v="5.2991992656000004"/>
    <n v="8.5724981208000006"/>
    <n v="8.8254017748000013"/>
    <n v="9.5926705559999998"/>
    <n v="10.174150087200001"/>
    <n v="9.6635488931999998"/>
  </r>
  <r>
    <s v="Other"/>
    <s v="Coal "/>
    <x v="15"/>
    <x v="0"/>
    <x v="10"/>
    <s v="1_coal"/>
    <n v="2.0937893723999998"/>
    <n v="5.6777529743999997"/>
    <n v="1.4062456368000003"/>
    <n v="1.347291306"/>
    <n v="0.9807495263999999"/>
    <n v="1.0118323296"/>
    <n v="1.0286967600000001"/>
    <n v="2.2618684584000004"/>
    <n v="1.9251199476"/>
    <n v="1.8503143920000003"/>
    <n v="2.1882980087999999"/>
    <n v="1.7659336248000002"/>
    <n v="2.9022855732000004"/>
    <n v="3.8418997895999998"/>
    <n v="2.7789759395999996"/>
    <n v="2.8444742388000002"/>
    <n v="0.96221874959999998"/>
    <n v="0.57719224800000002"/>
    <n v="0.7723892376"/>
    <n v="0.59540482800000005"/>
  </r>
  <r>
    <s v="Other"/>
    <s v="Biomass"/>
    <x v="15"/>
    <x v="0"/>
    <x v="10"/>
    <s v="15_solid_biomass"/>
    <n v="0.27799933320000003"/>
    <n v="0.2930006376"/>
    <n v="0"/>
    <n v="0.289998702"/>
    <n v="0.23400025200000002"/>
    <n v="0.14699854800000001"/>
    <n v="0.24900155640000002"/>
    <n v="0.14799919320000002"/>
    <n v="8.6001058800000002E-2"/>
    <n v="0.14600208960000002"/>
    <n v="0.21799830240000004"/>
    <n v="0.2199995928"/>
    <n v="0.14600208960000002"/>
    <n v="0.15000048360000001"/>
    <n v="8.7998162399999996E-2"/>
    <n v="6.6000715200000004E-2"/>
    <n v="4.8001662000000007E-2"/>
    <n v="6.1587828000000004E-2"/>
    <n v="5.0672840400000002E-2"/>
    <n v="0.2241989532"/>
  </r>
  <r>
    <s v="Other"/>
    <s v="Others "/>
    <x v="15"/>
    <x v="0"/>
    <x v="10"/>
    <s v="16_others"/>
    <n v="9.0016200000000001E-3"/>
    <n v="0"/>
    <n v="0"/>
    <n v="3.0019356000000001E-3"/>
    <n v="0"/>
    <n v="5.9996844000000009E-3"/>
    <n v="2.90019636E-2"/>
    <n v="2.90019636E-2"/>
    <n v="0.11700012600000001"/>
    <n v="0"/>
    <n v="0"/>
    <n v="0"/>
    <n v="0"/>
    <n v="0"/>
    <n v="0"/>
    <n v="1.1999368800000002E-2"/>
    <n v="5.5998449999999998E-2"/>
    <n v="5.8615199999999999E-2"/>
    <n v="3.8099880000000003E-2"/>
    <n v="2.9307600000000006E-3"/>
  </r>
  <r>
    <s v="Other"/>
    <s v="Electricity"/>
    <x v="15"/>
    <x v="0"/>
    <x v="10"/>
    <s v="17_electricity"/>
    <n v="36.136798336800005"/>
    <n v="35.535598977600003"/>
    <n v="33.807601947599998"/>
    <n v="33.519600349200005"/>
    <n v="34.362001256399999"/>
    <n v="34.009200554400003"/>
    <n v="37.720798754400001"/>
    <n v="41.292000989999998"/>
    <n v="43.380000017999997"/>
    <n v="38.268000954000001"/>
    <n v="41.972402044800006"/>
    <n v="42.519600057600002"/>
    <n v="44.524800928800005"/>
    <n v="44.2583990316"/>
    <n v="45.997198005600005"/>
    <n v="43.700399074800004"/>
    <n v="45.421198995600001"/>
    <n v="45.753840255600004"/>
    <n v="45.395998646400002"/>
    <n v="44.2108788516"/>
  </r>
  <r>
    <s v="Other"/>
    <s v="Heat "/>
    <x v="15"/>
    <x v="0"/>
    <x v="10"/>
    <s v="18_heat"/>
    <n v="64.557001890000009"/>
    <n v="63.909998938800001"/>
    <n v="62.741998969200004"/>
    <n v="60.051000258000002"/>
    <n v="50.818000942800005"/>
    <n v="41.280998079600003"/>
    <n v="41.1849989424"/>
    <n v="43.088000025600003"/>
    <n v="39.016002081600007"/>
    <n v="37.259999546400003"/>
    <n v="57.9430008864"/>
    <n v="59.735001528000005"/>
    <n v="65.3980002192"/>
    <n v="61.842000254400006"/>
    <n v="43.1090010144"/>
    <n v="27.962000161200002"/>
    <n v="24.363001760400003"/>
    <n v="22.076179973999999"/>
    <n v="20.190001453200001"/>
    <n v="18.766242432000002"/>
  </r>
  <r>
    <s v="Other"/>
    <s v="Coal "/>
    <x v="15"/>
    <x v="0"/>
    <x v="10"/>
    <s v="2_coal_products"/>
    <n v="5.8029048E-2"/>
    <n v="2.9014524E-2"/>
    <n v="5.8029048E-2"/>
    <n v="5.8029048E-2"/>
    <n v="2.9014524E-2"/>
    <n v="0"/>
    <n v="0.16251064200000001"/>
    <n v="0"/>
    <n v="5.8029048E-2"/>
    <n v="2.9014524E-2"/>
    <n v="2.9014524E-2"/>
    <n v="2.9014524E-2"/>
    <n v="0"/>
    <n v="0"/>
    <n v="0"/>
    <n v="0"/>
    <n v="0"/>
    <n v="0.27274071240000003"/>
    <n v="0"/>
    <n v="2.8888920000000003E-4"/>
  </r>
  <r>
    <s v="Other"/>
    <s v="Coal "/>
    <x v="1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0"/>
    <s v="6_crude_oil_and_ngl"/>
    <n v="1.3043849796"/>
    <n v="0.75738793320000009"/>
    <n v="0.63115591319999997"/>
    <n v="0.58907857320000001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  <n v="0.1964990844"/>
  </r>
  <r>
    <s v="Other"/>
    <s v="Oil"/>
    <x v="15"/>
    <x v="0"/>
    <x v="10"/>
    <s v="7_petroleum_products"/>
    <n v="41.321400699600005"/>
    <n v="35.557998357600006"/>
    <n v="33.636399508800004"/>
    <n v="29.349396824399999"/>
    <n v="34.520400460799998"/>
    <n v="30.747896881200006"/>
    <n v="39.300197878799999"/>
    <n v="42.284498677200006"/>
    <n v="48.309601140000005"/>
    <n v="31.747600051200003"/>
    <n v="28.5605995176"/>
    <n v="11.3039999352"/>
    <n v="14.6708025948"/>
    <n v="13.830599757600002"/>
    <n v="39.647003083200005"/>
    <n v="46.773200451599998"/>
    <n v="27.477800928000004"/>
    <n v="26.927655408000003"/>
    <n v="62.863541773200005"/>
    <n v="110.69408507040001"/>
  </r>
  <r>
    <s v="Other"/>
    <s v="Gas "/>
    <x v="15"/>
    <x v="0"/>
    <x v="10"/>
    <s v="8_gas"/>
    <n v="12.099600792000002"/>
    <n v="12.999599506799999"/>
    <n v="9.8001013752000006"/>
    <n v="8.4996017459999997"/>
    <n v="10.999799607600002"/>
    <n v="16.000199517600002"/>
    <n v="54.900001152000002"/>
    <n v="35.999998833600003"/>
    <n v="24.014701868400003"/>
    <n v="32.129101267199999"/>
    <n v="26.4807019476"/>
    <n v="15.2756988984"/>
    <n v="77.175899859599994"/>
    <n v="79.546499514000004"/>
    <n v="96.143401767599997"/>
    <n v="94.657498074000017"/>
    <n v="152.63280012240003"/>
    <n v="170.39565081360001"/>
    <n v="188.63293712040002"/>
    <n v="157.66663581720002"/>
  </r>
  <r>
    <s v="Other"/>
    <s v="Coal "/>
    <x v="15"/>
    <x v="0"/>
    <x v="11"/>
    <s v="1_coal"/>
    <n v="0.6029871228"/>
    <n v="0.38686450680000001"/>
    <n v="0.5958486288"/>
    <n v="0.35538395760000008"/>
    <n v="0.30589598159999998"/>
    <n v="0.8444817468000001"/>
    <n v="0.35908508880000001"/>
    <n v="4.9391679600000002E-2"/>
    <n v="0.11677822560000001"/>
    <n v="0.23099831639999999"/>
    <n v="2.4007111200000004E-2"/>
    <n v="2.4007111200000004E-2"/>
    <n v="0.1200439296"/>
    <n v="4.8018409200000001E-2"/>
    <n v="0"/>
    <n v="0"/>
    <n v="0"/>
    <n v="1.1095020000000001E-2"/>
    <n v="8.6917968000000002E-3"/>
    <n v="1.0806130800000001E-2"/>
  </r>
  <r>
    <s v="Other"/>
    <s v="Biomass"/>
    <x v="15"/>
    <x v="0"/>
    <x v="11"/>
    <s v="15_solid_biomass"/>
    <n v="8.1998478E-2"/>
    <n v="5.0999410799999999E-2"/>
    <n v="4.10013324E-2"/>
    <n v="3.9000041999999999E-2"/>
    <n v="1.79990532E-2"/>
    <n v="1.40006592E-2"/>
    <n v="1.5001304400000002E-2"/>
    <n v="0"/>
    <n v="0"/>
    <n v="2.2998092400000003E-2"/>
    <n v="9.9980784000000007E-3"/>
    <n v="5.9996844000000009E-3"/>
    <n v="2.0012904000000003E-3"/>
    <n v="1.0006452000000002E-3"/>
    <n v="5.9996844000000009E-3"/>
    <n v="2.0012904000000003E-3"/>
    <n v="9.9980784000000007E-3"/>
    <n v="6.2383320000000001E-3"/>
    <n v="6.2383320000000001E-3"/>
    <n v="2.7838033200000004E-2"/>
  </r>
  <r>
    <s v="Other"/>
    <s v="Others "/>
    <x v="15"/>
    <x v="0"/>
    <x v="11"/>
    <s v="16_others"/>
    <n v="0.10600140240000001"/>
    <n v="0.17000082719999998"/>
    <n v="0.20800022400000001"/>
    <n v="0.17000082719999998"/>
    <n v="0.18499794480000001"/>
    <n v="9.1000098000000015E-2"/>
    <n v="8.7998162399999996E-2"/>
    <n v="2.90019636E-2"/>
    <n v="0.11700012600000001"/>
    <n v="0.1110004416"/>
    <n v="0.11700012600000001"/>
    <n v="0.17800180200000001"/>
    <n v="0.1669988916"/>
    <n v="0.17299857599999999"/>
    <n v="7.9000729200000008E-2"/>
    <n v="7.8000083999999997E-2"/>
    <n v="5.3000701200000007E-2"/>
    <n v="5.2753680000000004E-2"/>
    <n v="9.6715080000000009E-2"/>
    <n v="0.15826103999999999"/>
  </r>
  <r>
    <s v="Other"/>
    <s v="Electricity"/>
    <x v="15"/>
    <x v="0"/>
    <x v="11"/>
    <s v="17_electricity"/>
    <n v="17.341198063200004"/>
    <n v="19.234799780399999"/>
    <n v="16.920001796400001"/>
    <n v="16.343998599600003"/>
    <n v="13.877998520400002"/>
    <n v="13.032001152000001"/>
    <n v="13.064398610400001"/>
    <n v="12.553198704"/>
    <n v="13.9860012132"/>
    <n v="11.962801288800001"/>
    <n v="14.7131981316"/>
    <n v="15.0588017244"/>
    <n v="15.3647981892"/>
    <n v="14.893201224000002"/>
    <n v="11.0052005796"/>
    <n v="10.684801522800001"/>
    <n v="5.824801764"/>
    <n v="6.8724019260000002"/>
    <n v="5.5267183512000004"/>
    <n v="5.5404008135999998"/>
  </r>
  <r>
    <s v="Other"/>
    <s v="Heat "/>
    <x v="15"/>
    <x v="0"/>
    <x v="11"/>
    <s v="18_heat"/>
    <n v="53.083001127600006"/>
    <n v="50.41299921840001"/>
    <n v="48.283998858000004"/>
    <n v="42.966000860400008"/>
    <n v="39.805000354800001"/>
    <n v="38.049998464799998"/>
    <n v="36.690000220800002"/>
    <n v="27.928999803600004"/>
    <n v="24.549000350400004"/>
    <n v="23.443999160400001"/>
    <n v="32.532001218000005"/>
    <n v="36.117999604799998"/>
    <n v="34.9759996632"/>
    <n v="33.152999954400002"/>
    <n v="12.458999890800001"/>
    <n v="14.506998231600001"/>
    <n v="50.912999434800007"/>
    <n v="40.276886209200001"/>
    <n v="41.557816735200007"/>
    <n v="39.6325544364"/>
  </r>
  <r>
    <s v="Other"/>
    <s v="Coal "/>
    <x v="15"/>
    <x v="0"/>
    <x v="11"/>
    <s v="2_coal_products"/>
    <n v="0"/>
    <n v="0"/>
    <n v="2.9014524E-2"/>
    <n v="0"/>
    <n v="0"/>
    <n v="0"/>
    <n v="0"/>
    <n v="0"/>
    <n v="0"/>
    <n v="0"/>
    <n v="0"/>
    <n v="0"/>
    <n v="0"/>
    <n v="0"/>
    <n v="0"/>
    <n v="0"/>
    <n v="0"/>
    <n v="2.9014524000000002E-3"/>
    <n v="2.9014524000000002E-3"/>
    <n v="8.7085440000000004E-4"/>
  </r>
  <r>
    <s v="Other"/>
    <s v="Coal "/>
    <x v="1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6_crude_oil_and_ngl"/>
    <n v="0"/>
    <n v="0"/>
    <n v="0"/>
    <n v="0"/>
    <n v="4.2077339999999998E-2"/>
    <n v="0"/>
    <n v="0"/>
    <n v="4.2077339999999998E-2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7_petroleum_products"/>
    <n v="0.34160101199999998"/>
    <n v="0.4989995712000001"/>
    <n v="0.3330013248"/>
    <n v="0.25039994760000001"/>
    <n v="0.25039994760000001"/>
    <n v="0.32780131920000005"/>
    <n v="0.2982006432"/>
    <n v="0.32520131640000005"/>
    <n v="0.36520200359999999"/>
    <n v="0.36520200359999999"/>
    <n v="0.6764026608"/>
    <n v="0.46859921640000002"/>
    <n v="0.51119990640000001"/>
    <n v="0.46859921640000002"/>
    <n v="0.55380059640000001"/>
    <n v="0.51119990640000001"/>
    <n v="0.55380059640000001"/>
    <n v="0.65740296240000007"/>
    <n v="1.2371156640000001"/>
    <n v="0.69125324040000002"/>
  </r>
  <r>
    <s v="Other"/>
    <s v="Gas "/>
    <x v="15"/>
    <x v="0"/>
    <x v="11"/>
    <s v="8_gas"/>
    <n v="1.4004008640000001"/>
    <n v="0.99989994960000006"/>
    <n v="1.1996982324000001"/>
    <n v="2.5002020483999998"/>
    <n v="1.9997998992000001"/>
    <n v="1.9997998992000001"/>
    <n v="2.1995981819999999"/>
    <n v="0.89999871479999993"/>
    <n v="1.0008001116"/>
    <n v="2.4353987580000003"/>
    <n v="2.9079000719999999"/>
    <n v="2.6198984736000002"/>
    <n v="1.7387989740000003"/>
    <n v="1.7271010548000001"/>
    <n v="2.1284979443999998"/>
    <n v="1.8162003456"/>
    <n v="1.9350007956000002"/>
    <n v="2.6458985016000001"/>
    <n v="2.3293554876"/>
    <n v="2.3283213480000002"/>
  </r>
  <r>
    <s v="Non-specified industry"/>
    <s v="Coal "/>
    <x v="15"/>
    <x v="0"/>
    <x v="12"/>
    <s v="1_coal"/>
    <n v="1.4556080088000003"/>
    <n v="0.35442099360000007"/>
    <n v="0.74791320480000012"/>
    <n v="0.33113819880000001"/>
    <n v="0.49745045519999997"/>
    <n v="0.38296240920000002"/>
    <n v="0.45389098800000005"/>
    <n v="0.34572919680000003"/>
    <n v="0.50418701639999997"/>
    <n v="0.24591588480000001"/>
    <n v="0.24591588480000001"/>
    <n v="0.19789747560000001"/>
    <n v="6.2935977600000012E-2"/>
    <n v="7.785354600000001E-2"/>
    <n v="7.785354600000001E-2"/>
    <n v="0.1200439296"/>
    <n v="0"/>
    <n v="9.7527319200000018E-2"/>
    <n v="0.18512773560000004"/>
    <n v="0.12301655759999999"/>
  </r>
  <r>
    <s v="Non-specified industry"/>
    <s v="Biomass"/>
    <x v="15"/>
    <x v="0"/>
    <x v="12"/>
    <s v="15_solid_biomass"/>
    <n v="3.7999396800000002E-2"/>
    <n v="4.4999726400000002E-2"/>
    <n v="6.1001676000000005E-2"/>
    <n v="2.9998422000000004E-2"/>
    <n v="2.90019636E-2"/>
    <n v="0.17199793080000003"/>
    <n v="0.18699923520000003"/>
    <n v="8.0009747999999995E-3"/>
    <n v="0.10099817640000001"/>
    <n v="0.19899860400000002"/>
    <n v="0.12799884959999999"/>
    <n v="0.1310007852"/>
    <n v="3.0999067200000001E-2"/>
    <n v="2.2001633999999999E-2"/>
    <n v="0.13499917920000001"/>
    <n v="7.5998793600000003E-2"/>
    <n v="1.3000014000000001E-2"/>
    <n v="4.1319529200000003E-2"/>
    <n v="0.1177160688"/>
    <n v="0.18727975080000001"/>
  </r>
  <r>
    <s v="Non-specified industry"/>
    <s v="Others "/>
    <x v="15"/>
    <x v="0"/>
    <x v="12"/>
    <s v="16_others"/>
    <n v="0.1110004416"/>
    <n v="0.1050007572"/>
    <n v="0.15800145840000002"/>
    <n v="0.2350008972"/>
    <n v="5.9000385600000003E-2"/>
    <n v="3.9839997816000001"/>
    <n v="2.90019636E-2"/>
    <n v="3.8389983372000001"/>
    <n v="0.23400025200000002"/>
    <n v="1.5001304400000002E-2"/>
    <n v="1.5001304400000002E-2"/>
    <n v="6.1001676000000005E-2"/>
    <n v="8.2999123199999997E-2"/>
    <n v="8.0001374400000005E-2"/>
    <n v="0.2499980148"/>
    <n v="3.59981064E-2"/>
    <n v="1.5001304400000002E-2"/>
    <n v="5.4976870800000001E-2"/>
    <n v="0.30479904000000002"/>
    <n v="0.15826103999999999"/>
  </r>
  <r>
    <s v="Non-specified industry"/>
    <s v="Electricity"/>
    <x v="15"/>
    <x v="0"/>
    <x v="12"/>
    <s v="17_electricity"/>
    <n v="17.251198610399999"/>
    <n v="16.509599099999999"/>
    <n v="16.218001040400001"/>
    <n v="16.452001292400002"/>
    <n v="15.336001378800001"/>
    <n v="67.690800756000002"/>
    <n v="63.154800702000003"/>
    <n v="6.2136005724000007"/>
    <n v="33.742798657200005"/>
    <n v="6.0516007199999997"/>
    <n v="7.2719984916000007"/>
    <n v="9.1547982648000001"/>
    <n v="9.5075989668000016"/>
    <n v="7.470000637200001"/>
    <n v="5.2884015084000007"/>
    <n v="3.2471983440000005"/>
    <n v="4.1652002988000003"/>
    <n v="21.754081076400002"/>
    <n v="19.902238502400003"/>
    <n v="23.552278182000002"/>
  </r>
  <r>
    <s v="Non-specified industry"/>
    <s v="Heat "/>
    <x v="15"/>
    <x v="0"/>
    <x v="12"/>
    <s v="18_heat"/>
    <n v="62.988999235200005"/>
    <n v="58.269998340000008"/>
    <n v="54.140000655599998"/>
    <n v="47.103999519600002"/>
    <n v="42.046998260400002"/>
    <n v="160.23800090520001"/>
    <n v="137.8399983624"/>
    <n v="105.69600046080001"/>
    <n v="52.520998590000005"/>
    <n v="50.156000874000007"/>
    <n v="51.235998494400008"/>
    <n v="57.587001469200004"/>
    <n v="62.099999244000003"/>
    <n v="48.7080002808"/>
    <n v="35.019998744400006"/>
    <n v="14.553999248400002"/>
    <n v="4.2330013380000002"/>
    <n v="4.8102647616"/>
    <n v="0"/>
    <n v="0"/>
  </r>
  <r>
    <s v="Non-specified industry"/>
    <s v="Coal "/>
    <x v="15"/>
    <x v="0"/>
    <x v="12"/>
    <s v="2_coal_products"/>
    <n v="2.9014524E-2"/>
    <n v="2.9014524E-2"/>
    <n v="5.8029048E-2"/>
    <n v="2.9014524E-2"/>
    <n v="0"/>
    <n v="0.20310585480000001"/>
    <n v="0"/>
    <n v="0.31916395080000004"/>
    <n v="0.40621170960000003"/>
    <n v="0"/>
    <n v="5.8029048E-2"/>
    <n v="5.8029048E-2"/>
    <n v="8.7043572000000013E-2"/>
    <n v="5.8029048E-2"/>
    <n v="8.7043572000000013E-2"/>
    <n v="0"/>
    <n v="0"/>
    <n v="2.3211619200000002E-2"/>
    <n v="2.3211619200000002E-2"/>
    <n v="2.3500508400000002E-2"/>
  </r>
  <r>
    <s v="Non-specified industry"/>
    <s v="Coal "/>
    <x v="1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5"/>
    <x v="0"/>
    <x v="12"/>
    <s v="4_peat_products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5"/>
    <x v="0"/>
    <x v="12"/>
    <s v="6_crude_oil_and_ngl"/>
    <n v="0.16830935999999999"/>
    <n v="0"/>
    <n v="0"/>
    <n v="4.2077339999999998E-2"/>
    <n v="0"/>
    <n v="0"/>
    <n v="0"/>
    <n v="0"/>
    <n v="4.2077339999999998E-2"/>
    <n v="4.2077339999999998E-2"/>
    <n v="0"/>
    <n v="0"/>
    <n v="0"/>
    <n v="0"/>
    <n v="0"/>
    <n v="0"/>
    <n v="0"/>
    <n v="0"/>
    <n v="0"/>
    <n v="0"/>
  </r>
  <r>
    <s v="Non-specified industry"/>
    <s v="Oil"/>
    <x v="15"/>
    <x v="0"/>
    <x v="12"/>
    <s v="7_petroleum_products"/>
    <n v="47.005002633600007"/>
    <n v="36.226801976400004"/>
    <n v="40.526201775600008"/>
    <n v="39.897599810400003"/>
    <n v="36.122198965199999"/>
    <n v="36.509398415999996"/>
    <n v="45.247798486800001"/>
    <n v="41.574002904000004"/>
    <n v="49.268403460800002"/>
    <n v="43.996799394"/>
    <n v="52.442002047600006"/>
    <n v="57.038400878400005"/>
    <n v="62.209802260800011"/>
    <n v="87.052799707200009"/>
    <n v="103.59400077360002"/>
    <n v="91.200000952800011"/>
    <n v="107.6479996644"/>
    <n v="101.66040255600001"/>
    <n v="108.11981853"/>
    <n v="114.95329996320001"/>
  </r>
  <r>
    <s v="Non-specified industry"/>
    <s v="Gas "/>
    <x v="15"/>
    <x v="0"/>
    <x v="12"/>
    <s v="8_gas"/>
    <n v="40.100400028800003"/>
    <n v="30.999598923600001"/>
    <n v="45.9998984916"/>
    <n v="43.299898160399998"/>
    <n v="44.999998542"/>
    <n v="2.9996998488000006"/>
    <n v="3.0996010836000005"/>
    <n v="3.5999990460000002"/>
    <n v="7.0038004572000006"/>
    <n v="4.8699015408000008"/>
    <n v="5.4116985816000005"/>
    <n v="5.4863994672000009"/>
    <n v="6.6573008892000001"/>
    <n v="6.1929010332000001"/>
    <n v="7.1171999352000004"/>
    <n v="3.3434989308"/>
    <n v="2.3003995788"/>
    <n v="2.4359388551999999"/>
    <n v="4.2152911739999999"/>
    <n v="28.654492694400002"/>
  </r>
  <r>
    <s v="Iron &amp; steel"/>
    <s v="Coal "/>
    <x v="16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6"/>
    <x v="0"/>
    <x v="0"/>
    <s v="17_electricity"/>
    <n v="4.3703995536000004"/>
    <n v="4.2876013968000004"/>
    <n v="4.4928006516000005"/>
    <n v="4.7843987111999997"/>
    <n v="4.9320001584000002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6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6"/>
    <x v="0"/>
    <x v="1"/>
    <s v="17_electricity"/>
    <n v="2.6207986355999999"/>
    <n v="2.5703979372000001"/>
    <n v="2.6927990352000002"/>
    <n v="2.8692014796000005"/>
    <n v="2.9592009323999999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7_petroleum_products"/>
    <n v="40.452099602399997"/>
    <n v="42.0393992184"/>
    <n v="43.626698834399996"/>
    <n v="45.213998450399998"/>
    <n v="46.801298066400001"/>
    <n v="48.388601869200002"/>
    <n v="49.975901485200005"/>
    <n v="51.563201101200008"/>
    <n v="53.150500717200003"/>
    <n v="76.183900401600013"/>
    <n v="89.188599430799997"/>
    <n v="96.158599851600016"/>
    <n v="96.924097616400005"/>
    <n v="100.2485005524"/>
    <n v="118.085198022"/>
    <n v="120.62960011800001"/>
    <n v="122.5329026508"/>
    <n v="129.63515152320002"/>
    <n v="133.46360749800002"/>
    <n v="134.689900284"/>
  </r>
  <r>
    <s v="Chemicals"/>
    <s v="Gas "/>
    <x v="16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6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6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0"/>
    <s v="17_electricity"/>
    <n v="0"/>
    <n v="0"/>
    <n v="0"/>
    <n v="0"/>
    <n v="0"/>
    <n v="0.84600155519999998"/>
    <n v="0.90359936280000008"/>
    <n v="1.0044007596"/>
    <n v="1.0835982684000001"/>
    <n v="1.1087986176"/>
    <n v="1.2168013103999999"/>
    <n v="1.3068007632"/>
    <n v="1.5983988228000001"/>
    <n v="1.7675999712000001"/>
    <n v="1.8971981784"/>
    <n v="1.9116007704000002"/>
    <n v="1.9872018180000002"/>
    <n v="1.7434798164"/>
    <n v="1.5562796148000002"/>
    <n v="1.4227206948"/>
  </r>
  <r>
    <s v="Other"/>
    <s v="Heat "/>
    <x v="1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3129976599999999"/>
    <n v="0.23796096480000004"/>
    <n v="0.23544051120000001"/>
    <n v="0.21068814959999999"/>
  </r>
  <r>
    <s v="Other"/>
    <s v="Coal "/>
    <x v="1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1_coal"/>
    <n v="0"/>
    <n v="0"/>
    <n v="0"/>
    <n v="0"/>
    <n v="0"/>
    <n v="0"/>
    <n v="0"/>
    <n v="0"/>
    <n v="0"/>
    <n v="0"/>
    <n v="0"/>
    <n v="0"/>
    <n v="0.67080072239999999"/>
    <n v="5.108398416"/>
    <n v="6.5015979840000009"/>
    <n v="6.8369983452000005"/>
    <n v="6.9918010883999999"/>
    <n v="25.141738186800001"/>
    <n v="7.6409016263999998"/>
    <n v="7.6969377576000007"/>
  </r>
  <r>
    <s v="Non-specified industry"/>
    <s v="Biomass"/>
    <x v="16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6"/>
    <x v="0"/>
    <x v="12"/>
    <s v="17_electricity"/>
    <n v="31.377599974800003"/>
    <n v="30.780001263599999"/>
    <n v="32.248801879200002"/>
    <n v="34.354799960400001"/>
    <n v="35.427600471600002"/>
    <n v="49.906798351200003"/>
    <n v="51.922801166400006"/>
    <n v="53.895600392400006"/>
    <n v="54.223200745200003"/>
    <n v="52.452000126000002"/>
    <n v="59.331599161199996"/>
    <n v="60.4259993736"/>
    <n v="61.736400784800004"/>
    <n v="62.200800640800004"/>
    <n v="64.900800971999999"/>
    <n v="65.952001781999996"/>
    <n v="66.297601188000002"/>
    <n v="70.665840352800004"/>
    <n v="70.198920043200005"/>
    <n v="70.112521238400006"/>
  </r>
  <r>
    <s v="Non-specified industry"/>
    <s v="Heat "/>
    <x v="1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2_coal_products"/>
    <n v="0"/>
    <n v="0"/>
    <n v="0.28200191400000002"/>
    <n v="0.36660039480000001"/>
    <n v="0.25379962919999999"/>
    <n v="8.45984808E-2"/>
    <n v="0.19739924640000003"/>
    <n v="0.33839810999999997"/>
    <n v="0.1692011484"/>
    <n v="0.1692011484"/>
    <n v="0.31020001200000002"/>
    <n v="0.31020001200000002"/>
    <n v="0.31020001200000002"/>
    <n v="0.31020001200000002"/>
    <n v="0.31020001200000002"/>
    <n v="0"/>
    <n v="0"/>
    <n v="0"/>
    <n v="0"/>
    <n v="0"/>
  </r>
  <r>
    <s v="Non-specified industry"/>
    <s v="Coal "/>
    <x v="1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7_petroleum_products"/>
    <n v="12.390600139200002"/>
    <n v="13.787098905600002"/>
    <n v="15.183597672000001"/>
    <n v="16.700697212400001"/>
    <n v="17.856002804400003"/>
    <n v="19.533900585600001"/>
    <n v="20.930399352000002"/>
    <n v="22.367103958800001"/>
    <n v="23.884199312400007"/>
    <n v="29.681698953600002"/>
    <n v="27.506003212800003"/>
    <n v="29.382099919200002"/>
    <n v="26.131305114"/>
    <n v="34.438397795999997"/>
    <n v="30.230400027600002"/>
    <n v="31.467101198400002"/>
    <n v="32.185803099600001"/>
    <n v="32.9478383808"/>
    <n v="32.535744217199998"/>
    <n v="31.626714574800005"/>
  </r>
  <r>
    <s v="Non-specified industry"/>
    <s v="Gas "/>
    <x v="16"/>
    <x v="0"/>
    <x v="12"/>
    <s v="8_gas"/>
    <n v="0"/>
    <n v="0"/>
    <n v="0"/>
    <n v="8.4833988300000005"/>
    <n v="13.4694003348"/>
    <n v="16.688702030400002"/>
    <n v="17.319598362000001"/>
    <n v="18.893701184400001"/>
    <n v="19.486799085600001"/>
    <n v="26.964901180800002"/>
    <n v="36.269101216800003"/>
    <n v="37.962000302400007"/>
    <n v="35.9883009144"/>
    <n v="42.579898351200008"/>
    <n v="44.581498574400001"/>
    <n v="44.034300561599999"/>
    <n v="44.667001404000004"/>
    <n v="47.881258005600003"/>
    <n v="47.617288639200005"/>
    <n v="47.897820986400006"/>
  </r>
  <r>
    <s v="Iron &amp; steel"/>
    <s v="Coal "/>
    <x v="17"/>
    <x v="0"/>
    <x v="0"/>
    <s v="1_coal"/>
    <n v="0.94594968216000008"/>
    <n v="1.62754355628"/>
    <n v="3.3975651726000007"/>
    <n v="2.3841962874000004"/>
    <n v="5.3117100389571847"/>
    <n v="2.8077930898093446"/>
    <n v="3.1924156670323205"/>
    <n v="3.6988859698848007"/>
    <n v="3.0600924633002884"/>
    <n v="1.4131702717355525"/>
    <n v="2.2941408607683842"/>
    <n v="11.193925211157314"/>
    <n v="8.2299766471839373"/>
    <n v="7.2494302341749774"/>
    <n v="7.2360495382320016"/>
    <n v="7.5305585124000007"/>
    <n v="8.2412841409200031"/>
    <n v="8.5316801702400014"/>
    <n v="6.5684080076400013"/>
    <n v="4.6388157202800011"/>
  </r>
  <r>
    <s v="Iron &amp; steel"/>
    <s v="Biomass"/>
    <x v="1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7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7"/>
    <x v="0"/>
    <x v="0"/>
    <s v="17_electricity"/>
    <n v="42.237088901726885"/>
    <n v="40.756826393484133"/>
    <n v="43.62238823755407"/>
    <n v="45.446577969853244"/>
    <n v="47.48998758178837"/>
    <n v="46.911125480893432"/>
    <n v="49.788158786165262"/>
    <n v="51.230344198801788"/>
    <n v="49.004555789636761"/>
    <n v="41.922303022475262"/>
    <n v="53.635181930796172"/>
    <n v="56.305347204834092"/>
    <n v="54.244721114896137"/>
    <n v="54.114643632474802"/>
    <n v="57.271582636592541"/>
    <n v="53.516457458776699"/>
    <n v="54.381666911318611"/>
    <n v="56.29804565243289"/>
    <n v="61.294349522852279"/>
    <n v="58.305290035162074"/>
  </r>
  <r>
    <s v="Iron &amp; steel"/>
    <s v="Heat "/>
    <x v="17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17711901605736002"/>
    <n v="0.232256225136312"/>
    <n v="0.22395917834596804"/>
    <n v="0.23692311862595999"/>
    <n v="0.20842701659488802"/>
    <n v="0.17912705499280801"/>
    <n v="0.14991592707093601"/>
    <n v="0.15110533239048002"/>
    <n v="0.159360519386952"/>
    <n v="0.24077273594400003"/>
    <n v="0.1928454817536"/>
  </r>
  <r>
    <s v="Iron &amp; steel"/>
    <s v="Coal "/>
    <x v="17"/>
    <x v="0"/>
    <x v="0"/>
    <s v="2_coal_products"/>
    <n v="47.861711778237847"/>
    <n v="45.814205584473484"/>
    <n v="46.707641932399575"/>
    <n v="48.097561403855885"/>
    <n v="48.678002047206014"/>
    <n v="47.059150777581607"/>
    <n v="50.614660212706816"/>
    <n v="50.325947264426404"/>
    <n v="50.826698471329202"/>
    <n v="47.449295864082004"/>
    <n v="63.688807646539345"/>
    <n v="56.595538556920026"/>
    <n v="57.460781107142708"/>
    <n v="69.542795317593161"/>
    <n v="61.464698033731793"/>
    <n v="57.835418258666586"/>
    <n v="59.591795285533173"/>
    <n v="56.862434484305282"/>
    <n v="60.444614465391695"/>
    <n v="58.518873736721588"/>
  </r>
  <r>
    <s v="Iron &amp; steel"/>
    <s v="Coal "/>
    <x v="1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7_petroleum_products"/>
    <n v="31.117660134648133"/>
    <n v="22.616844624370579"/>
    <n v="21.495803054589516"/>
    <n v="20.32692989426512"/>
    <n v="25.623550644066196"/>
    <n v="24.808989435763205"/>
    <n v="25.402556182148277"/>
    <n v="22.608180448712204"/>
    <n v="18.098770785813375"/>
    <n v="15.882312867560442"/>
    <n v="17.561885486389276"/>
    <n v="15.957221625183717"/>
    <n v="12.996790640890232"/>
    <n v="11.809922126144253"/>
    <n v="9.8406410733780163"/>
    <n v="8.9524964072275939"/>
    <n v="7.2597718604314005"/>
    <n v="7.0225373352406244"/>
    <n v="5.8686512732312854"/>
    <n v="4.355397939910997"/>
  </r>
  <r>
    <s v="Iron &amp; steel"/>
    <s v="Gas "/>
    <x v="17"/>
    <x v="0"/>
    <x v="0"/>
    <s v="8_gas"/>
    <n v="6.4331186832001102"/>
    <n v="6.6812828796001149"/>
    <n v="7.6089270348001294"/>
    <n v="8.6504068739449487"/>
    <n v="9.3720909981182565"/>
    <n v="8.830043307334952"/>
    <n v="9.8557467942241672"/>
    <n v="9.923804346099768"/>
    <n v="9.691968774369764"/>
    <n v="8.0004616364845358"/>
    <n v="10.452788069838094"/>
    <n v="12.621864480877802"/>
    <n v="14.908668295507459"/>
    <n v="15.385478911764167"/>
    <n v="15.437488151643777"/>
    <n v="14.566953283021011"/>
    <n v="16.115746049838851"/>
    <n v="17.601652781327278"/>
    <n v="18.292842446141339"/>
    <n v="17.491957860255251"/>
  </r>
  <r>
    <s v="Chemicals"/>
    <s v="Coal "/>
    <x v="17"/>
    <x v="0"/>
    <x v="1"/>
    <s v="1_coal"/>
    <n v="84.401166980147408"/>
    <n v="89.058201066672552"/>
    <n v="89.144868742327063"/>
    <n v="78.317732267359006"/>
    <n v="78.98030058379014"/>
    <n v="82.668817279916041"/>
    <n v="91.57330891161655"/>
    <n v="93.395262192238135"/>
    <n v="79.371183199622024"/>
    <n v="79.321975574520721"/>
    <n v="85.351076194678342"/>
    <n v="84.579345873512224"/>
    <n v="77.407282406702464"/>
    <n v="81.649751368577981"/>
    <n v="84.285788082934161"/>
    <n v="90.691233854245183"/>
    <n v="102.70620514099878"/>
    <n v="93.843750234926119"/>
    <n v="64.428337205461418"/>
    <n v="68.408590743343751"/>
  </r>
  <r>
    <s v="Chemicals"/>
    <s v="Biomass"/>
    <x v="17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9207439861872E-4"/>
    <n v="6.0146199280972806E-4"/>
  </r>
  <r>
    <s v="Chemicals"/>
    <s v="Others "/>
    <x v="17"/>
    <x v="0"/>
    <x v="1"/>
    <s v="16_others"/>
    <n v="0"/>
    <n v="0"/>
    <n v="0"/>
    <n v="0"/>
    <n v="0"/>
    <n v="0"/>
    <n v="2.4304374000000003E-3"/>
    <n v="2.32565728716E-2"/>
    <n v="1.9621467507600004E-2"/>
    <n v="1.7805685841999999E-2"/>
    <n v="8.8753544856000014E-3"/>
    <n v="6.6503173068000005E-3"/>
    <n v="5.2983535320000009E-3"/>
    <n v="3.404873232E-3"/>
    <n v="8.4732584004000005E-3"/>
    <n v="1.7044010625600001E-2"/>
    <n v="2.6648760099600006E-2"/>
    <n v="3.1697590860468E-2"/>
    <n v="2.5656305327100001E-2"/>
    <n v="1.1715610146588E-2"/>
  </r>
  <r>
    <s v="Chemicals"/>
    <s v="Electricity"/>
    <x v="17"/>
    <x v="0"/>
    <x v="1"/>
    <s v="17_electricity"/>
    <n v="96.738859700665188"/>
    <n v="101.30309602061371"/>
    <n v="109.68645971518862"/>
    <n v="117.21970662602405"/>
    <n v="123.36077301703119"/>
    <n v="122.90047198055569"/>
    <n v="126.84377134720238"/>
    <n v="136.24339454354393"/>
    <n v="128.69702327470631"/>
    <n v="125.78669718742904"/>
    <n v="137.29001291731558"/>
    <n v="133.89526627595885"/>
    <n v="134.74231935889776"/>
    <n v="137.04449333487531"/>
    <n v="135.85804478348075"/>
    <n v="131.80459304521597"/>
    <n v="132.03727000565411"/>
    <n v="135.40933493340711"/>
    <n v="143.54599206074158"/>
    <n v="141.21975137556007"/>
  </r>
  <r>
    <s v="Chemicals"/>
    <s v="Heat "/>
    <x v="17"/>
    <x v="0"/>
    <x v="1"/>
    <s v="18_heat"/>
    <n v="0"/>
    <n v="0"/>
    <n v="0"/>
    <n v="22.69121342558616"/>
    <n v="30.028546151604004"/>
    <n v="31.413752077565523"/>
    <n v="36.688673121174361"/>
    <n v="49.509509729373718"/>
    <n v="42.778795498569004"/>
    <n v="47.491824889463771"/>
    <n v="53.116359184039325"/>
    <n v="49.957829226639355"/>
    <n v="51.282408375651968"/>
    <n v="48.866363355209401"/>
    <n v="48.163620756864596"/>
    <n v="46.828959111422279"/>
    <n v="44.299842927181921"/>
    <n v="42.548838436816922"/>
    <n v="73.494605399602236"/>
    <n v="66.825564443750082"/>
  </r>
  <r>
    <s v="Chemicals"/>
    <s v="Coal "/>
    <x v="17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1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7_petroleum_products"/>
    <n v="86.831027203737847"/>
    <n v="80.589486641587143"/>
    <n v="94.356008892630342"/>
    <n v="84.114842821209123"/>
    <n v="90.997076747802723"/>
    <n v="90.600830045314908"/>
    <n v="97.943604522651725"/>
    <n v="96.110325415010252"/>
    <n v="78.103306359983435"/>
    <n v="73.014456047586023"/>
    <n v="76.260632970585561"/>
    <n v="67.533350822361058"/>
    <n v="55.225835754746036"/>
    <n v="49.441618223522454"/>
    <n v="42.511812452355109"/>
    <n v="30.448277267933836"/>
    <n v="27.358114809374335"/>
    <n v="26.129139990353952"/>
    <n v="55.671379733751422"/>
    <n v="50.270409022605499"/>
  </r>
  <r>
    <s v="Chemicals"/>
    <s v="Gas "/>
    <x v="17"/>
    <x v="0"/>
    <x v="1"/>
    <s v="8_gas"/>
    <n v="3.727169200307304"/>
    <n v="2.8764874978526218"/>
    <n v="4.1877314094697375"/>
    <n v="5.4881691980151848"/>
    <n v="7.0519619779649094"/>
    <n v="6.8500672206965971"/>
    <n v="6.6400161069071668"/>
    <n v="6.3747875435992949"/>
    <n v="6.1231345139982345"/>
    <n v="9.2093996160213969"/>
    <n v="11.961497828581059"/>
    <n v="12.866567625933767"/>
    <n v="18.371810003069211"/>
    <n v="22.363679877000447"/>
    <n v="27.703606109952219"/>
    <n v="32.294880695699938"/>
    <n v="33.758570392271601"/>
    <n v="39.344063574175749"/>
    <n v="44.596352297151299"/>
    <n v="45.650188570090762"/>
  </r>
  <r>
    <s v="Aluminium"/>
    <s v="Coal "/>
    <x v="17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1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7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7"/>
    <x v="0"/>
    <x v="2"/>
    <s v="17_electricity"/>
    <n v="3.6685019238016348"/>
    <n v="3.4853739233716015"/>
    <n v="3.8101321158248616"/>
    <n v="3.9974229942555786"/>
    <n v="4.2342558954944192"/>
    <n v="3.9667064262505396"/>
    <n v="3.9067438974407067"/>
    <n v="4.0046473194567627"/>
    <n v="3.8291121114279747"/>
    <n v="3.4154274353601308"/>
    <n v="3.925246306243741"/>
    <n v="3.9002895726396485"/>
    <n v="3.8914412262381961"/>
    <n v="4.1337425850779344"/>
    <n v="4.3627452271154912"/>
    <n v="4.3553529655142782"/>
    <n v="4.5057864139389503"/>
    <n v="4.4206983943249956"/>
    <n v="8.560870097003983"/>
    <n v="8.1372976573345177"/>
  </r>
  <r>
    <s v="Aluminium"/>
    <s v="Heat "/>
    <x v="17"/>
    <x v="0"/>
    <x v="2"/>
    <s v="18_heat"/>
    <n v="0"/>
    <n v="0"/>
    <n v="0"/>
    <n v="0"/>
    <n v="0"/>
    <n v="3.4563941171136002E-2"/>
    <n v="5.5203345027792006E-2"/>
    <n v="5.1840545116464E-2"/>
    <n v="6.7997857318560003E-3"/>
    <n v="0.11807934403824001"/>
    <n v="0.15483748342420803"/>
    <n v="0.14930611889731202"/>
    <n v="0.15794874575064002"/>
    <n v="0.13895134439659201"/>
    <n v="0.11941803666187199"/>
    <n v="9.9943951380624022E-2"/>
    <n v="0.10073688826032001"/>
    <n v="0.10624034625796799"/>
    <n v="0.23893229402640001"/>
    <n v="0.21631348383840002"/>
  </r>
  <r>
    <s v="Aluminium"/>
    <s v="Coal "/>
    <x v="17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7_petroleum_products"/>
    <n v="4.5005978948698093"/>
    <n v="4.4942271080508371"/>
    <n v="4.5087471248858284"/>
    <n v="4.1417671657253763"/>
    <n v="5.1613875760764598"/>
    <n v="4.2713741466997206"/>
    <n v="3.9977160469671613"/>
    <n v="4.0026362613672966"/>
    <n v="3.4997701979937239"/>
    <n v="2.5639539451878606"/>
    <n v="2.9068886826757088"/>
    <n v="2.7492917755841644"/>
    <n v="2.5207918158167284"/>
    <n v="2.2251905242018566"/>
    <n v="1.7725611639051364"/>
    <n v="1.3745339324879404"/>
    <n v="1.232259350216184"/>
    <n v="1.1380055685189843"/>
    <n v="1.4799216560899806"/>
    <n v="1.6514542686222637"/>
  </r>
  <r>
    <s v="Aluminium"/>
    <s v="Gas "/>
    <x v="17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0.94683460002121611"/>
    <n v="0.99324569251441686"/>
    <n v="0.9349364094300161"/>
    <n v="1.1768128402824203"/>
    <n v="1.4660139024540251"/>
    <n v="1.4209824149892243"/>
    <n v="2.0264730474096346"/>
    <n v="2.7912748320720477"/>
    <n v="3.136790142007253"/>
    <n v="3.0172476026412514"/>
    <n v="2.4390108024696415"/>
    <n v="3.2179627109052551"/>
    <n v="3.3652288079856576"/>
  </r>
  <r>
    <s v="Non-metallic minerals"/>
    <s v="Coal "/>
    <x v="17"/>
    <x v="0"/>
    <x v="3"/>
    <s v="1_coal"/>
    <n v="56.800785140502242"/>
    <n v="58.694046695636253"/>
    <n v="69.804664829567997"/>
    <n v="72.074935358208009"/>
    <n v="73.656896798848905"/>
    <n v="72.850592751598086"/>
    <n v="73.754756646432767"/>
    <n v="68.810574191576833"/>
    <n v="66.529990828281598"/>
    <n v="60.799934291725442"/>
    <n v="61.50091150709337"/>
    <n v="74.04401176739367"/>
    <n v="71.198769930729995"/>
    <n v="72.380451328422936"/>
    <n v="60.487405544051718"/>
    <n v="60.525347839598595"/>
    <n v="55.718678993909769"/>
    <n v="50.522893849082877"/>
    <n v="38.486717543807998"/>
    <n v="40.416873876864003"/>
  </r>
  <r>
    <s v="Non-metallic minerals"/>
    <s v="Biomass"/>
    <x v="17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7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7"/>
    <x v="0"/>
    <x v="3"/>
    <s v="17_electricity"/>
    <n v="15.047396055667777"/>
    <n v="14.415570142764155"/>
    <n v="14.807572494028445"/>
    <n v="15.001405080060232"/>
    <n v="16.285817295870878"/>
    <n v="17.675612290098805"/>
    <n v="18.779133509479781"/>
    <n v="18.866241568294065"/>
    <n v="18.17291426338036"/>
    <n v="16.312823084675305"/>
    <n v="18.331542463806375"/>
    <n v="20.506546763763076"/>
    <n v="19.923353402067431"/>
    <n v="20.694221934993852"/>
    <n v="20.673624736590476"/>
    <n v="20.019154362883146"/>
    <n v="19.208675487150224"/>
    <n v="19.244145300756042"/>
    <n v="20.747863943802649"/>
    <n v="20.71008752019646"/>
  </r>
  <r>
    <s v="Non-metallic minerals"/>
    <s v="Heat "/>
    <x v="1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11624800000003E-5"/>
    <n v="5.6823249600000005E-5"/>
  </r>
  <r>
    <s v="Non-metallic minerals"/>
    <s v="Coal "/>
    <x v="17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7_petroleum_products"/>
    <n v="24.070043419863268"/>
    <n v="17.681611056129938"/>
    <n v="17.592127195775692"/>
    <n v="17.115167438925987"/>
    <n v="19.394540143239496"/>
    <n v="18.059059106412342"/>
    <n v="17.392620184297417"/>
    <n v="16.456581791439124"/>
    <n v="14.852543686034652"/>
    <n v="12.098380036633813"/>
    <n v="13.091594284605495"/>
    <n v="12.274983569730242"/>
    <n v="10.603990201766077"/>
    <n v="10.471603370857634"/>
    <n v="9.2597949157959025"/>
    <n v="8.7660543165009486"/>
    <n v="8.2214516831851814"/>
    <n v="8.1373085537290208"/>
    <n v="10.255924131491586"/>
    <n v="9.448800671505472"/>
  </r>
  <r>
    <s v="Non-metallic minerals"/>
    <s v="Gas "/>
    <x v="17"/>
    <x v="0"/>
    <x v="3"/>
    <s v="8_gas"/>
    <n v="8.9557033644001542"/>
    <n v="7.9053231672001338"/>
    <n v="7.3684791108001262"/>
    <n v="7.8907107285973348"/>
    <n v="8.8069572797420221"/>
    <n v="8.773258814942551"/>
    <n v="9.1189762426477543"/>
    <n v="8.9086308621769525"/>
    <n v="7.6185774162073301"/>
    <n v="5.5684885726728943"/>
    <n v="6.3321631828525087"/>
    <n v="8.3179058424373427"/>
    <n v="9.1388237889817567"/>
    <n v="9.4853002667797615"/>
    <n v="9.6054102933913637"/>
    <n v="9.3812941048537581"/>
    <n v="8.6649339143881488"/>
    <n v="8.5974237447445461"/>
    <n v="9.5244274744561626"/>
    <n v="9.4986353127025609"/>
  </r>
  <r>
    <s v="Other"/>
    <s v="Coal "/>
    <x v="17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4"/>
    <s v="17_electricity"/>
    <n v="6.2411525434235502"/>
    <n v="5.9579391177771024"/>
    <n v="6.3863703946473658"/>
    <n v="6.767119963109808"/>
    <n v="7.4984166480297416"/>
    <n v="7.7758758912752448"/>
    <n v="7.7623459032730251"/>
    <n v="8.1527420857370512"/>
    <n v="8.0066270029130884"/>
    <n v="7.1739903143765362"/>
    <n v="8.1713480521401003"/>
    <n v="8.3730701821731834"/>
    <n v="8.3563197349704375"/>
    <n v="8.5881883766084641"/>
    <n v="8.9977555850756321"/>
    <n v="8.9333788190650747"/>
    <n v="9.0053563766768807"/>
    <n v="9.2107047039105563"/>
    <n v="10.302979048089689"/>
    <n v="10.27248840168469"/>
  </r>
  <r>
    <s v="Other"/>
    <s v="Heat "/>
    <x v="1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89810560000018E-4"/>
    <n v="1.0922691312000002E-3"/>
  </r>
  <r>
    <s v="Other"/>
    <s v="Coal "/>
    <x v="17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7_petroleum_products"/>
    <n v="2.4069502224549368"/>
    <n v="1.917210383036928"/>
    <n v="4.2169580920656733"/>
    <n v="1.8375530339317325"/>
    <n v="1.9389456399255844"/>
    <n v="1.8441071707291563"/>
    <n v="1.6419495896202601"/>
    <n v="1.5399390049125843"/>
    <n v="1.4440633328439363"/>
    <n v="1.3262121802495082"/>
    <n v="1.5274448597246761"/>
    <n v="1.4581205611547761"/>
    <n v="1.479504464676324"/>
    <n v="1.3213620142790761"/>
    <n v="1.3545523201705922"/>
    <n v="1.1819284367705643"/>
    <n v="1.1445311463581163"/>
    <n v="1.1508442467349322"/>
    <n v="1.0207707671360637"/>
    <n v="0.95931126611526985"/>
  </r>
  <r>
    <s v="Other"/>
    <s v="Gas "/>
    <x v="17"/>
    <x v="0"/>
    <x v="4"/>
    <s v="8_gas"/>
    <n v="1.1489081616000194"/>
    <n v="1.3234558536000225"/>
    <n v="7.1214955920001213"/>
    <n v="0.73887894032041268"/>
    <n v="0.59834746946852224"/>
    <n v="0.74337743502001263"/>
    <n v="0.61435270218961047"/>
    <n v="0.7328635889148124"/>
    <n v="0.62624035041841064"/>
    <n v="0.6278636104596107"/>
    <n v="0.80900847252721386"/>
    <n v="1.0868048757180186"/>
    <n v="1.1382425523684194"/>
    <n v="1.2574757123352216"/>
    <n v="1.4060729271132242"/>
    <n v="1.3241707078320226"/>
    <n v="1.3730297385492236"/>
    <n v="1.4437526701068246"/>
    <n v="1.5752068396920271"/>
    <n v="1.5153404605668259"/>
  </r>
  <r>
    <s v="Other"/>
    <s v="Coal "/>
    <x v="17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17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5"/>
    <s v="17_electricity"/>
    <n v="77.049350829036101"/>
    <n v="79.02791929296059"/>
    <n v="87.727726831271369"/>
    <n v="96.096895914159902"/>
    <n v="110.89639364778704"/>
    <n v="124.24710083997655"/>
    <n v="134.56595603926883"/>
    <n v="144.80953136494878"/>
    <n v="150.89099097194614"/>
    <n v="141.7262149960431"/>
    <n v="163.10578842514934"/>
    <n v="174.35605035219439"/>
    <n v="179.29981597740519"/>
    <n v="188.74889582615486"/>
    <n v="196.77064286507041"/>
    <n v="200.21723116603565"/>
    <n v="208.23717472015093"/>
    <n v="218.17766643098119"/>
    <n v="222.03515829641381"/>
    <n v="223.32986789102611"/>
  </r>
  <r>
    <s v="Other"/>
    <s v="Heat "/>
    <x v="17"/>
    <x v="0"/>
    <x v="5"/>
    <s v="18_heat"/>
    <n v="0"/>
    <n v="0"/>
    <n v="0"/>
    <n v="0"/>
    <n v="0"/>
    <n v="0"/>
    <n v="0"/>
    <n v="1.8210241504728"/>
    <n v="2.6893055022912002"/>
    <n v="2.2542572328119999"/>
    <n v="2.4212860181640004"/>
    <n v="2.2183196842872004"/>
    <n v="2.4776167996008001"/>
    <n v="1.7136660908951999"/>
    <n v="1.7162925877655999"/>
    <n v="1.0427287280904001"/>
    <n v="2.2856078823552002"/>
    <n v="2.2911481491912"/>
    <n v="1.4713690081437361"/>
    <n v="1.5576231337992004"/>
  </r>
  <r>
    <s v="Other"/>
    <s v="Coal "/>
    <x v="17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7_petroleum_products"/>
    <n v="11.606876578563231"/>
    <n v="23.214486637352802"/>
    <n v="25.161645189882748"/>
    <n v="14.450054622434585"/>
    <n v="9.1789397574560514"/>
    <n v="10.266041820765055"/>
    <n v="10.575568910501998"/>
    <n v="9.4495597634051691"/>
    <n v="7.8556276861907053"/>
    <n v="7.5559877795829866"/>
    <n v="8.6442116866675942"/>
    <n v="7.1923509469163545"/>
    <n v="6.0890179384863039"/>
    <n v="5.6251255862912402"/>
    <n v="5.1575492932089864"/>
    <n v="4.6875463738561525"/>
    <n v="4.6068104318636367"/>
    <n v="4.3108358327592802"/>
    <n v="3.2743362334200099"/>
    <n v="2.5239987412454479"/>
  </r>
  <r>
    <s v="Other"/>
    <s v="Gas "/>
    <x v="17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6.3040116211345083"/>
    <n v="5.9585976317593019"/>
    <n v="5.8055459506704983"/>
    <n v="7.2388428372145235"/>
    <n v="10.756990412136183"/>
    <n v="12.739491810259416"/>
    <n v="13.198200754172625"/>
    <n v="14.546165825149449"/>
    <n v="15.200534776874658"/>
    <n v="16.366513836729879"/>
    <n v="17.673068797088703"/>
    <n v="19.271267499222329"/>
    <n v="20.615875292509546"/>
  </r>
  <r>
    <s v="Mining"/>
    <s v="Coal "/>
    <x v="17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7"/>
    <x v="0"/>
    <x v="6"/>
    <s v="17_electricity"/>
    <n v="1.0183540645670104"/>
    <n v="0.97385778375971288"/>
    <n v="1.13926746618684"/>
    <n v="1.2159496729994159"/>
    <n v="1.2577852010062769"/>
    <n v="1.2896335802115"/>
    <n v="1.322931456216961"/>
    <n v="1.2878916806112146"/>
    <n v="1.309552913014767"/>
    <n v="1.1613529477904621"/>
    <n v="1.4538325718384288"/>
    <n v="1.5101415722476634"/>
    <n v="1.4367489410356271"/>
    <n v="1.6164402698650964"/>
    <n v="1.7078743622800914"/>
    <n v="1.6697500454738392"/>
    <n v="1.5723779078578699"/>
    <n v="1.536133115051926"/>
    <n v="0.59415275529744105"/>
    <n v="0.73346918412028905"/>
  </r>
  <r>
    <s v="Mining"/>
    <s v="Heat "/>
    <x v="1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7_petroleum_products"/>
    <n v="1.7973580708800008"/>
    <n v="1.7533815984000003"/>
    <n v="1.6153258521402003"/>
    <n v="1.4133618517905004"/>
    <n v="1.6741712250289804"/>
    <n v="1.6876329877194842"/>
    <n v="1.5556425649191006"/>
    <n v="1.6587099078276244"/>
    <n v="1.7415169342796883"/>
    <n v="2.2137543528521766"/>
    <n v="2.2805534823548403"/>
    <n v="2.3358242665148401"/>
    <n v="1.7562750849943201"/>
    <n v="1.4983697357721362"/>
    <n v="1.4136027608905202"/>
    <n v="1.4169122736816602"/>
    <n v="1.2546052041553202"/>
    <n v="1.3231501788907805"/>
    <n v="0.31878188373923605"/>
    <n v="0.27585035099537586"/>
  </r>
  <r>
    <s v="Mining"/>
    <s v="Gas "/>
    <x v="17"/>
    <x v="0"/>
    <x v="6"/>
    <s v="8_gas"/>
    <n v="0"/>
    <n v="1.708214400000029E-3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17"/>
    <x v="0"/>
    <x v="7"/>
    <s v="1_coal"/>
    <n v="0"/>
    <n v="0"/>
    <n v="0"/>
    <n v="0"/>
    <n v="0"/>
    <n v="0"/>
    <n v="2.2858239882240007E-3"/>
    <n v="0"/>
    <n v="7.8658248960000003E-3"/>
    <n v="0"/>
    <n v="0.10021946777395201"/>
    <n v="0.16455091854182402"/>
    <n v="1.732752944068608"/>
    <n v="1.84373713686528"/>
    <n v="2.1004556677079038"/>
    <n v="2.0435339767265281"/>
    <n v="1.9338071958604803"/>
    <n v="1.8335487298867201"/>
    <n v="1.6640674410239999"/>
    <n v="1.706578533504"/>
  </r>
  <r>
    <s v="Other"/>
    <s v="Biomass"/>
    <x v="17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0.85148525836800004"/>
    <n v="0.78295236652800004"/>
    <n v="0.76025563999200008"/>
    <n v="0.7223063734231201"/>
    <n v="0.64280930075784004"/>
    <n v="0.54830084522760003"/>
  </r>
  <r>
    <s v="Other"/>
    <s v="Others "/>
    <x v="1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7"/>
    <s v="17_electricity"/>
    <n v="11.531918795491237"/>
    <n v="11.482240073483089"/>
    <n v="11.953463409160367"/>
    <n v="12.250310308409052"/>
    <n v="12.408038796834919"/>
    <n v="12.640045228472969"/>
    <n v="12.474631766045841"/>
    <n v="12.533915280855563"/>
    <n v="12.237742838006989"/>
    <n v="12.307944126818505"/>
    <n v="12.921302032519094"/>
    <n v="13.142899290955437"/>
    <n v="13.403828979398229"/>
    <n v="13.709996721448443"/>
    <n v="13.980901858692869"/>
    <n v="14.380495655958404"/>
    <n v="14.886633674441409"/>
    <n v="15.038748142866357"/>
    <n v="14.459039563171284"/>
    <n v="15.274426423305009"/>
  </r>
  <r>
    <s v="Other"/>
    <s v="Heat "/>
    <x v="17"/>
    <x v="0"/>
    <x v="7"/>
    <s v="18_heat"/>
    <n v="2.85926173728E-2"/>
    <n v="0.61998584899679998"/>
    <n v="0.70924254672959997"/>
    <n v="0.84807437289119991"/>
    <n v="0.85557925096799992"/>
    <n v="0.88065303599519995"/>
    <n v="0.8613373402608"/>
    <n v="0.88264816342559993"/>
    <n v="0.83841021132960003"/>
    <n v="0.76120846077120008"/>
    <n v="0.80385115274879992"/>
    <n v="0.72203198701920002"/>
    <n v="0.70034865588480011"/>
    <n v="0.71440925331359995"/>
    <n v="0.70705379933760004"/>
    <n v="0.65472800471519998"/>
    <n v="0.65820474576480004"/>
    <n v="0.61671325073279992"/>
    <n v="0.95785872208977607"/>
    <n v="1.0304170240104"/>
  </r>
  <r>
    <s v="Other"/>
    <s v="Coal "/>
    <x v="17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7_petroleum_products"/>
    <n v="18.245041705878172"/>
    <n v="15.916968101274637"/>
    <n v="14.543529694822517"/>
    <n v="13.612919044030823"/>
    <n v="14.503626508517915"/>
    <n v="14.254532683219889"/>
    <n v="13.706478769083242"/>
    <n v="13.52590026675205"/>
    <n v="12.412647158725283"/>
    <n v="12.549498830947133"/>
    <n v="13.041012489540094"/>
    <n v="12.63195804054461"/>
    <n v="10.591791306671471"/>
    <n v="9.4005600419408974"/>
    <n v="8.9545159578185238"/>
    <n v="8.4805860562075495"/>
    <n v="7.8178921990685026"/>
    <n v="7.0199550840934988"/>
    <n v="7.3148076687379309"/>
    <n v="5.5271578909110328"/>
  </r>
  <r>
    <s v="Other"/>
    <s v="Gas "/>
    <x v="17"/>
    <x v="0"/>
    <x v="7"/>
    <s v="8_gas"/>
    <n v="1.0822708209350342"/>
    <n v="1.1472487290591369"/>
    <n v="1.0952880508469598"/>
    <n v="0.75003295358845279"/>
    <n v="0.74819360802630075"/>
    <n v="0.71118632305801199"/>
    <n v="0.68181636695221159"/>
    <n v="0.65522901678347911"/>
    <n v="0.64792613582705905"/>
    <n v="0.70808213148717536"/>
    <n v="0.80320153414500184"/>
    <n v="1.1816349033991931"/>
    <n v="1.5432755986419258"/>
    <n v="1.831421647051946"/>
    <n v="2.1865828868378672"/>
    <n v="2.5808057965800901"/>
    <n v="3.5131387980243707"/>
    <n v="4.102872663852013"/>
    <n v="5.0093585846748159"/>
    <n v="6.6806663401346293"/>
  </r>
  <r>
    <s v="Pulp &amp; paper"/>
    <s v="Coal "/>
    <x v="17"/>
    <x v="0"/>
    <x v="8"/>
    <s v="1_coal"/>
    <n v="12.683077486067804"/>
    <n v="12.046404227881048"/>
    <n v="11.366047999544843"/>
    <n v="11.56267799355297"/>
    <n v="12.88045858701558"/>
    <n v="14.38722807516289"/>
    <n v="13.046007967983197"/>
    <n v="13.387330605316281"/>
    <n v="11.86780490067965"/>
    <n v="12.278995030209122"/>
    <n v="14.336121606805882"/>
    <n v="20.390515051268377"/>
    <n v="22.208000957653478"/>
    <n v="21.764024557372334"/>
    <n v="20.349079668752129"/>
    <n v="17.509091500999659"/>
    <n v="17.434182032349746"/>
    <n v="16.611467548169081"/>
    <n v="20.118306786423922"/>
    <n v="20.006437737401811"/>
  </r>
  <r>
    <s v="Pulp &amp; paper"/>
    <s v="Biomass"/>
    <x v="17"/>
    <x v="0"/>
    <x v="8"/>
    <s v="15_solid_biomass"/>
    <n v="4.8754272036756676"/>
    <n v="4.5211978688508285"/>
    <n v="4.5579315275482761"/>
    <n v="5.1123523794774339"/>
    <n v="5.3400036118065417"/>
    <n v="5.5804799294783427"/>
    <n v="6.1352137552247425"/>
    <n v="5.8640424942128258"/>
    <n v="5.7714110022240588"/>
    <n v="4.7947795351999485"/>
    <n v="6.0991907609448006"/>
    <n v="5.2357422458311493"/>
    <n v="4.6794574296041471"/>
    <n v="4.8028504645950907"/>
    <n v="5.4069609759053776"/>
    <n v="5.211813243839905"/>
    <n v="4.3435358444946823"/>
    <n v="3.7685393997196281"/>
    <n v="3.5854430199152305"/>
    <n v="3.3825499278891678"/>
  </r>
  <r>
    <s v="Pulp &amp; paper"/>
    <s v="Others "/>
    <x v="17"/>
    <x v="0"/>
    <x v="8"/>
    <s v="16_others"/>
    <n v="0"/>
    <n v="0"/>
    <n v="0"/>
    <n v="0.66864029173200001"/>
    <n v="1.2569155854840002"/>
    <n v="1.1914104618000001"/>
    <n v="1.192479603048"/>
    <n v="1.0321517910960001"/>
    <n v="0.75537378932400001"/>
    <n v="0.95487296713200009"/>
    <n v="0.98845688091600004"/>
    <n v="0.98864918064000007"/>
    <n v="0.823828639212"/>
    <n v="0.74327879401200003"/>
    <n v="0.70745670068400002"/>
    <n v="0.90826894270800007"/>
    <n v="0.59251128865200009"/>
    <n v="0.62735833403784003"/>
    <n v="0.73232660795004001"/>
    <n v="0.6311969375598"/>
  </r>
  <r>
    <s v="Pulp &amp; paper"/>
    <s v="Electricity"/>
    <x v="17"/>
    <x v="0"/>
    <x v="8"/>
    <s v="17_electricity"/>
    <n v="15.203078008893309"/>
    <n v="14.369277857956565"/>
    <n v="14.855635168836326"/>
    <n v="14.842211373634122"/>
    <n v="15.223565882496665"/>
    <n v="14.91737462164645"/>
    <n v="15.130183498881353"/>
    <n v="15.104198400077092"/>
    <n v="14.170550099923972"/>
    <n v="13.334335382186834"/>
    <n v="13.94748742908739"/>
    <n v="14.292438759543963"/>
    <n v="14.380908068358472"/>
    <n v="14.280490118342003"/>
    <n v="14.675201466006733"/>
    <n v="13.790781297461688"/>
    <n v="13.821413373466713"/>
    <n v="14.218261497531799"/>
    <n v="15.035604745265841"/>
    <n v="14.921644196447151"/>
  </r>
  <r>
    <s v="Pulp &amp; paper"/>
    <s v="Heat "/>
    <x v="17"/>
    <x v="0"/>
    <x v="8"/>
    <s v="18_heat"/>
    <n v="0"/>
    <n v="0"/>
    <n v="0"/>
    <n v="0"/>
    <n v="0"/>
    <n v="0.45605813987760002"/>
    <n v="0.73301360614560007"/>
    <n v="0.68463913193519998"/>
    <n v="0.61663222498800008"/>
    <n v="0.61376686001280001"/>
    <n v="0.56484835580159998"/>
    <n v="0.4541261493912"/>
    <n v="0.48944706042959996"/>
    <n v="0.6196143933096"/>
    <n v="0.65033262113039991"/>
    <n v="0.66523399219679991"/>
    <n v="0.66978511357680004"/>
    <n v="0.66256856087759997"/>
    <n v="0.20042358816261602"/>
    <n v="0.23197144595040001"/>
  </r>
  <r>
    <s v="Pulp &amp; paper"/>
    <s v="Coal "/>
    <x v="17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7_petroleum_products"/>
    <n v="18.523326886180509"/>
    <n v="15.66394796020184"/>
    <n v="14.418276217358253"/>
    <n v="12.852752692729588"/>
    <n v="14.195375839301404"/>
    <n v="13.533304077794872"/>
    <n v="12.821895502363621"/>
    <n v="12.525694598633713"/>
    <n v="11.180961752777316"/>
    <n v="9.0836209082561297"/>
    <n v="9.0256602790680525"/>
    <n v="6.1099253995232425"/>
    <n v="4.8705503469470948"/>
    <n v="4.1549021699530133"/>
    <n v="4.1508416691340928"/>
    <n v="3.5402009391441687"/>
    <n v="3.2702301007097905"/>
    <n v="3.0013725796562101"/>
    <n v="2.540938449468102"/>
    <n v="2.0336941426734376"/>
  </r>
  <r>
    <s v="Pulp &amp; paper"/>
    <s v="Gas "/>
    <x v="17"/>
    <x v="0"/>
    <x v="8"/>
    <s v="8_gas"/>
    <n v="0.17869262400000305"/>
    <n v="0.20565561600000351"/>
    <n v="0.19742475515157093"/>
    <n v="0.30326694257230385"/>
    <n v="0.28850610214514544"/>
    <n v="0.41640096947159505"/>
    <n v="0.45421360167471614"/>
    <n v="0.51011610716520872"/>
    <n v="0.4930746630480084"/>
    <n v="0.42088507451640722"/>
    <n v="0.51480192348360876"/>
    <n v="0.84115364273281423"/>
    <n v="1.1621549162844198"/>
    <n v="1.3205359122912221"/>
    <n v="1.4024739873276235"/>
    <n v="1.4311869696180244"/>
    <n v="1.466964105087625"/>
    <n v="1.5147256038660259"/>
    <n v="1.860845609138432"/>
    <n v="1.9259820139068329"/>
  </r>
  <r>
    <s v="Other"/>
    <s v="Coal "/>
    <x v="1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9"/>
    <s v="17_electricity"/>
    <n v="1.9449070995189648"/>
    <n v="1.6926007862775869"/>
    <n v="1.6306345514674243"/>
    <n v="1.6222827134660545"/>
    <n v="1.6881466070768563"/>
    <n v="1.6783557446752504"/>
    <n v="1.6823398250759038"/>
    <n v="1.6764054014749308"/>
    <n v="1.603096333462908"/>
    <n v="1.4157025706321753"/>
    <n v="1.5242266514499734"/>
    <n v="1.493808231844985"/>
    <n v="1.4606606558395485"/>
    <n v="1.4982445082457123"/>
    <n v="1.4763795950421266"/>
    <n v="1.407632947430852"/>
    <n v="1.3761186842256838"/>
    <n v="1.3697624306246412"/>
    <n v="1.4197039670328317"/>
    <n v="1.4123998478316337"/>
  </r>
  <r>
    <s v="Other"/>
    <s v="Heat "/>
    <x v="1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7_petroleum_products"/>
    <n v="0.36879379295922016"/>
    <n v="0.27179380075867204"/>
    <n v="0.20574914057092802"/>
    <n v="0.213861997636344"/>
    <n v="0.23610264704672404"/>
    <n v="0.24160960533477605"/>
    <n v="0.24886292408323202"/>
    <n v="0.25232522296161602"/>
    <n v="0.26184437996662807"/>
    <n v="0.29426409334389603"/>
    <n v="0.33927176763007205"/>
    <n v="0.34305098147776802"/>
    <n v="0.29532811183275604"/>
    <n v="0.31520734813969209"/>
    <n v="0.25349318051893205"/>
    <n v="0.21887018357083207"/>
    <n v="0.19519305949270804"/>
    <n v="0.19884138379848001"/>
    <n v="4.5553752605467443E-2"/>
    <n v="3.9481380701745845E-2"/>
  </r>
  <r>
    <s v="Other"/>
    <s v="Gas "/>
    <x v="17"/>
    <x v="0"/>
    <x v="9"/>
    <s v="8_gas"/>
    <n v="0"/>
    <n v="0"/>
    <n v="0"/>
    <n v="5.5642450582800942E-2"/>
    <n v="6.3437497624801081E-2"/>
    <n v="7.0770656890801198E-2"/>
    <n v="7.3714345729201255E-2"/>
    <n v="7.8923097554401342E-2"/>
    <n v="6.8105561911201165E-2"/>
    <n v="7.1628067476001214E-2"/>
    <n v="9.2094690805201565E-2"/>
    <n v="9.300670563600158E-2"/>
    <n v="2.8195359832800485E-2"/>
    <n v="2.9574571302000502E-2"/>
    <n v="3.1067450204400531E-2"/>
    <n v="8.9631881067601546E-2"/>
    <n v="0.16478626409640279"/>
    <n v="0.20914144101000354"/>
    <n v="0.16527978314640282"/>
    <n v="0.1824100418520031"/>
  </r>
  <r>
    <s v="Other"/>
    <s v="Coal "/>
    <x v="1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1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7_petroleum_products"/>
    <n v="6.9063674514059183"/>
    <n v="6.2315344336489567"/>
    <n v="5.6069301502742777"/>
    <n v="3.9878318180424244"/>
    <n v="3.5771128407639723"/>
    <n v="3.9213603093660128"/>
    <n v="3.3865471029695042"/>
    <n v="2.9657141674271283"/>
    <n v="2.9402991246915717"/>
    <n v="3.0997421100546121"/>
    <n v="3.2979825729579604"/>
    <n v="3.8311504726711685"/>
    <n v="3.7760528499536887"/>
    <n v="2.7281419303436643"/>
    <n v="2.7409122557001724"/>
    <n v="2.2219249498251843"/>
    <n v="2.1789954059025964"/>
    <n v="2.334445683233112"/>
    <n v="0.76792156949949175"/>
    <n v="0.2532488474651764"/>
  </r>
  <r>
    <s v="Other"/>
    <s v="Gas "/>
    <x v="17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36558784000383E-3"/>
    <n v="2.0890792224000357E-3"/>
  </r>
  <r>
    <s v="Other"/>
    <s v="Coal "/>
    <x v="17"/>
    <x v="0"/>
    <x v="11"/>
    <s v="1_coal"/>
    <n v="2.3465658988832105"/>
    <n v="2.4278964278102673"/>
    <n v="2.6844348079016442"/>
    <n v="2.6156222132853748"/>
    <n v="2.3095507512960398"/>
    <n v="2.3727957324118125"/>
    <n v="1.8359477291683599"/>
    <n v="2.6822200789143849"/>
    <n v="5.5070635802734635"/>
    <n v="6.6744793976186871"/>
    <n v="12.383560273453199"/>
    <n v="15.284231814871308"/>
    <n v="17.408331802548851"/>
    <n v="18.915355299262465"/>
    <n v="20.460140526506088"/>
    <n v="19.025452175029478"/>
    <n v="15.768400625133898"/>
    <n v="15.057361505755823"/>
    <n v="13.160169309015011"/>
    <n v="12.029195581604906"/>
  </r>
  <r>
    <s v="Other"/>
    <s v="Biomass"/>
    <x v="1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1"/>
    <s v="17_electricity"/>
    <n v="33.755779423935955"/>
    <n v="31.532807906771382"/>
    <n v="31.268692913128067"/>
    <n v="30.672467317430286"/>
    <n v="30.038585372526331"/>
    <n v="27.319573250080413"/>
    <n v="26.453608121538394"/>
    <n v="25.682658869411956"/>
    <n v="23.319586937024415"/>
    <n v="20.919659097430827"/>
    <n v="22.806485074940266"/>
    <n v="22.016861460010769"/>
    <n v="21.061360389454062"/>
    <n v="20.855218175820259"/>
    <n v="20.57351557297406"/>
    <n v="20.150772918904728"/>
    <n v="19.224780965552867"/>
    <n v="18.438397800623903"/>
    <n v="22.861570723349299"/>
    <n v="21.449546729917728"/>
  </r>
  <r>
    <s v="Other"/>
    <s v="Heat "/>
    <x v="17"/>
    <x v="0"/>
    <x v="11"/>
    <s v="18_heat"/>
    <n v="1.42963086864E-2"/>
    <n v="0.30999292449839999"/>
    <n v="0.35462127336479998"/>
    <n v="0.42403718644560001"/>
    <n v="0.42778962548399996"/>
    <n v="1.3524427977528"/>
    <n v="1.8966958824216003"/>
    <n v="1.8106023455832001"/>
    <n v="1.6524695556408"/>
    <n v="1.6081379504111999"/>
    <n v="1.5316222879776"/>
    <n v="1.28809888584"/>
    <n v="1.3842785494823999"/>
    <n v="1.6712412213743999"/>
    <n v="1.723759583676"/>
    <n v="1.7069304312528"/>
    <n v="1.6998306819000002"/>
    <n v="1.6725123785135998"/>
    <n v="1.7922623808087648"/>
    <n v="1.8663051743409531"/>
  </r>
  <r>
    <s v="Other"/>
    <s v="Coal "/>
    <x v="17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7_petroleum_products"/>
    <n v="60.577910119083747"/>
    <n v="50.653498593626992"/>
    <n v="45.056936413672283"/>
    <n v="37.703648773820163"/>
    <n v="45.686607461599721"/>
    <n v="41.419205321525368"/>
    <n v="36.089180388595999"/>
    <n v="34.190606991401197"/>
    <n v="28.449224257237347"/>
    <n v="22.942788791935385"/>
    <n v="22.477078965822319"/>
    <n v="17.270745163780425"/>
    <n v="15.7547537873698"/>
    <n v="14.672497442254848"/>
    <n v="11.981342904171871"/>
    <n v="8.6457469326390317"/>
    <n v="7.3814546365036291"/>
    <n v="6.798772533866666"/>
    <n v="6.2823748189047199"/>
    <n v="5.108752743808747"/>
  </r>
  <r>
    <s v="Other"/>
    <s v="Gas "/>
    <x v="17"/>
    <x v="0"/>
    <x v="11"/>
    <s v="8_gas"/>
    <n v="1.0669348044000182"/>
    <n v="1.0910842668000187"/>
    <n v="1.2048605568000208"/>
    <n v="1.6807764364740285"/>
    <n v="1.8052322420780949"/>
    <n v="1.7680531588056301"/>
    <n v="1.6271822814948278"/>
    <n v="1.6341530774076278"/>
    <n v="1.648058733928828"/>
    <n v="1.1446079788692194"/>
    <n v="1.1782332121824202"/>
    <n v="1.5093911684916255"/>
    <n v="2.183914119376837"/>
    <n v="2.3606806562784408"/>
    <n v="2.2784118952176389"/>
    <n v="2.727603857545247"/>
    <n v="3.6607725874548622"/>
    <n v="4.5275947557372769"/>
    <n v="4.903003562277684"/>
    <n v="5.5493716354992948"/>
  </r>
  <r>
    <s v="Non-specified industry"/>
    <s v="Coal "/>
    <x v="17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7"/>
    <x v="0"/>
    <x v="12"/>
    <s v="16_others"/>
    <n v="4.9795656437628004"/>
    <n v="6.9236538552684168"/>
    <n v="6.6068168986008011"/>
    <n v="8.8503141056544088"/>
    <n v="9.6675612669251993"/>
    <n v="9.6705047338631829"/>
    <n v="9.9418226418324096"/>
    <n v="10.4253717822228"/>
    <n v="10.6846715519676"/>
    <n v="10.292873625684001"/>
    <n v="10.441336632588001"/>
    <n v="10.681767089258402"/>
    <n v="10.700679074198401"/>
    <n v="10.7661226854168"/>
    <n v="10.6355246201352"/>
    <n v="10.994532161025601"/>
    <n v="10.782238365252001"/>
    <n v="10.420807382267061"/>
    <n v="10.831375795990592"/>
    <n v="10.964095612756791"/>
  </r>
  <r>
    <s v="Non-specified industry"/>
    <s v="Electricity"/>
    <x v="17"/>
    <x v="0"/>
    <x v="12"/>
    <s v="17_electricity"/>
    <n v="2.4327264351989673"/>
    <n v="2.411633009195508"/>
    <n v="2.6400999280329764"/>
    <n v="2.8544697472681335"/>
    <n v="2.9929390420908426"/>
    <n v="2.954649269284563"/>
    <n v="3.1441024373156332"/>
    <n v="3.1880556905228419"/>
    <n v="3.3153854873437232"/>
    <n v="2.9945240788911018"/>
    <n v="3.3483796673491346"/>
    <n v="3.3745917353534334"/>
    <n v="3.2959171157405307"/>
    <n v="3.3196056485444156"/>
    <n v="3.6267488753947874"/>
    <n v="3.6476120273982087"/>
    <n v="3.6253570541945588"/>
    <n v="3.7427456526138108"/>
    <n v="4.4773632259342886"/>
    <n v="4.1328673998777905"/>
  </r>
  <r>
    <s v="Non-specified industry"/>
    <s v="Heat "/>
    <x v="1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399682880000005E-3"/>
    <n v="7.3301991984000003E-3"/>
  </r>
  <r>
    <s v="Non-specified industry"/>
    <s v="Coal "/>
    <x v="17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7_petroleum_products"/>
    <n v="7.6027737782410565"/>
    <n v="7.8069600140467328"/>
    <n v="12.03464049182705"/>
    <n v="38.214107228875328"/>
    <n v="8.6412039994092265"/>
    <n v="8.6281241663280976"/>
    <n v="7.926045940795392"/>
    <n v="7.949214202248216"/>
    <n v="6.9029063908573685"/>
    <n v="6.4978887636511926"/>
    <n v="6.1781813251386843"/>
    <n v="5.6107549848764169"/>
    <n v="5.3150984670668038"/>
    <n v="4.8769231356596174"/>
    <n v="5.1645870318376437"/>
    <n v="5.9102368747476843"/>
    <n v="5.5565702328135247"/>
    <n v="5.3752761524821686"/>
    <n v="1.9146952753106405"/>
    <n v="8.2613300369040008E-2"/>
  </r>
  <r>
    <s v="Non-specified industry"/>
    <s v="Gas "/>
    <x v="17"/>
    <x v="0"/>
    <x v="12"/>
    <s v="8_gas"/>
    <n v="5.5031299200000945E-2"/>
    <n v="6.5347574400001107E-2"/>
    <n v="2.7364924800000471E-2"/>
    <n v="7.8653723029201345E-2"/>
    <n v="0.24958498698000423"/>
    <n v="0.30843556468920524"/>
    <n v="0.41087565407520699"/>
    <n v="0.60119452344601032"/>
    <n v="0.92366671613401585"/>
    <n v="2.1547606689792369"/>
    <n v="2.5116633757188427"/>
    <n v="3.2945426700264555"/>
    <n v="5.2212914000568897"/>
    <n v="4.6094715276480791"/>
    <n v="4.0548136630140688"/>
    <n v="4.8878621633628834"/>
    <n v="6.3086216438125069"/>
    <n v="7.2921723780601235"/>
    <n v="7.2108555404077217"/>
    <n v="7.2021354952681218"/>
  </r>
  <r>
    <s v="Iron &amp; steel"/>
    <s v="Coal "/>
    <x v="18"/>
    <x v="0"/>
    <x v="0"/>
    <s v="1_coal"/>
    <n v="0.35775519639344266"/>
    <n v="0.43340586786885249"/>
    <n v="0.50611205213114763"/>
    <n v="0.65458215737704917"/>
    <n v="2.3130370159200004"/>
    <n v="5.6505052799999991"/>
    <n v="11.403168480000001"/>
    <n v="5.2952106685803999"/>
    <n v="6.667742349720001"/>
    <n v="3.1869194189008807"/>
    <n v="4.57952184"/>
    <n v="11.270446920000001"/>
    <n v="2.5434810000000003"/>
    <n v="2.3550750000000003"/>
    <n v="0.50241599999999997"/>
    <n v="3.1733925962400003"/>
    <n v="3.5596173600000007"/>
    <n v="3.2518875600000001"/>
    <n v="2.5610655600000003"/>
    <n v="3.5660943396000002"/>
  </r>
  <r>
    <s v="Iron &amp; steel"/>
    <s v="Biomass"/>
    <x v="1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1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8"/>
    <x v="0"/>
    <x v="0"/>
    <s v="17_electricity"/>
    <n v="13.421844252055243"/>
    <n v="14.012032226466102"/>
    <n v="15.292054643488635"/>
    <n v="16.044084532695447"/>
    <n v="60.159600009866182"/>
    <n v="66.11760001084329"/>
    <n v="69.7140000114331"/>
    <n v="74.415600012204166"/>
    <n v="70.556400011571256"/>
    <n v="64.84680001063488"/>
    <n v="76.863600012605644"/>
    <n v="80.272800013164755"/>
    <n v="82.494000013529018"/>
    <n v="85.824000014075153"/>
    <n v="85.906800014088731"/>
    <n v="92.830163045803801"/>
    <n v="25.830000004236123"/>
    <n v="28.299600004641139"/>
    <n v="28.486800004671839"/>
    <n v="26.222400004300475"/>
  </r>
  <r>
    <s v="Iron &amp; steel"/>
    <s v="Heat "/>
    <x v="1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1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7_petroleum_products"/>
    <n v="9.6291726785876151"/>
    <n v="9.1652384880528253"/>
    <n v="9.6551620209497386"/>
    <n v="9.7094279753580857"/>
    <n v="18.693570166212805"/>
    <n v="16.178604374836986"/>
    <n v="15.354435484362838"/>
    <n v="14.037792805322457"/>
    <n v="13.205867253515908"/>
    <n v="12.172137562696882"/>
    <n v="14.131054903565657"/>
    <n v="14.087591582727615"/>
    <n v="16.913477355755163"/>
    <n v="17.9912937828325"/>
    <n v="15.599260527744002"/>
    <n v="15.241440142917204"/>
    <n v="18.879788447999999"/>
    <n v="14.033525579999999"/>
    <n v="13.614259427999999"/>
    <n v="12.940059024"/>
  </r>
  <r>
    <s v="Iron &amp; steel"/>
    <s v="Gas "/>
    <x v="18"/>
    <x v="0"/>
    <x v="0"/>
    <s v="8_gas"/>
    <n v="0"/>
    <n v="0"/>
    <n v="0"/>
    <n v="0"/>
    <n v="0"/>
    <n v="0"/>
    <n v="0"/>
    <n v="0"/>
    <n v="0"/>
    <n v="8.8971982772401539"/>
    <n v="10.421129419200177"/>
    <n v="11.365068600000191"/>
    <n v="11.195486452800193"/>
    <n v="11.8268223984002"/>
    <n v="13.190833274511483"/>
    <n v="13.530660747712213"/>
    <n v="14.569762550400245"/>
    <n v="16.858919775357645"/>
    <n v="17.123666044794234"/>
    <n v="15.979839498463962"/>
  </r>
  <r>
    <s v="Chemicals"/>
    <s v="Coal "/>
    <x v="18"/>
    <x v="0"/>
    <x v="1"/>
    <s v="1_coal"/>
    <n v="24.983582820695531"/>
    <n v="30.559773595617379"/>
    <n v="34.951812415651212"/>
    <n v="46.209643164326536"/>
    <n v="31.937501576159999"/>
    <n v="32.188955759999999"/>
    <n v="21.407108399999998"/>
    <n v="10.52209682781513"/>
    <n v="0.7290711687517083"/>
    <n v="0.29582982699926624"/>
    <n v="0.63513755999999999"/>
    <n v="0.4898556"/>
    <n v="0.96463872000000006"/>
    <n v="1.0199044800000001"/>
    <n v="0.18421920000000003"/>
    <n v="0.10951161552000001"/>
    <n v="3.1578485395066851"/>
    <n v="2.5112426399999999"/>
    <n v="2.0335287600000003"/>
    <n v="2.0335371336000003"/>
  </r>
  <r>
    <s v="Chemicals"/>
    <s v="Biomass"/>
    <x v="18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1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65014422871544"/>
    <n v="5.1246431914851787"/>
  </r>
  <r>
    <s v="Chemicals"/>
    <s v="Electricity"/>
    <x v="18"/>
    <x v="0"/>
    <x v="1"/>
    <s v="17_electricity"/>
    <n v="25.170644370736277"/>
    <n v="26.277452893976758"/>
    <n v="28.67794186109548"/>
    <n v="30.088260483626829"/>
    <n v="31.100400005100468"/>
    <n v="33.062400005422241"/>
    <n v="33.670800005522018"/>
    <n v="34.923600005727472"/>
    <n v="34.477200005654261"/>
    <n v="33.879600005556256"/>
    <n v="38.426400006301932"/>
    <n v="36.932400006056916"/>
    <n v="37.951200006223999"/>
    <n v="38.64600000633795"/>
    <n v="39.402000006461932"/>
    <n v="43.31282739185913"/>
    <n v="43.102800007068858"/>
    <n v="43.754400007175732"/>
    <n v="43.668000007161559"/>
    <n v="44.107200007233587"/>
  </r>
  <r>
    <s v="Chemicals"/>
    <s v="Heat "/>
    <x v="1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1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7_petroleum_products"/>
    <n v="24.446639646649142"/>
    <n v="23.177652489787452"/>
    <n v="24.488952475824885"/>
    <n v="24.905937820516524"/>
    <n v="25.158276037124057"/>
    <n v="50.773412468834358"/>
    <n v="29.78889212832949"/>
    <n v="20.886706583960361"/>
    <n v="53.47780610027737"/>
    <n v="65.631671353347997"/>
    <n v="82.946631699990462"/>
    <n v="15.077575538085012"/>
    <n v="60.301954515008063"/>
    <n v="57.207565648082081"/>
    <n v="122.40712551093701"/>
    <n v="36.33664895058206"/>
    <n v="24.188357772"/>
    <n v="26.173403387999993"/>
    <n v="25.406088551999996"/>
    <n v="24.998587307999998"/>
  </r>
  <r>
    <s v="Chemicals"/>
    <s v="Gas "/>
    <x v="18"/>
    <x v="0"/>
    <x v="1"/>
    <s v="8_gas"/>
    <n v="13.52509394253152"/>
    <n v="15.497437678080516"/>
    <n v="19.653159277065555"/>
    <n v="32.654990355037818"/>
    <n v="23.660058137040402"/>
    <n v="20.046394144502024"/>
    <n v="20.302914303307848"/>
    <n v="44.870362674229348"/>
    <n v="23.707345530960406"/>
    <n v="42.53352493572072"/>
    <n v="34.34855744160059"/>
    <n v="15.970347633600273"/>
    <n v="23.913125913600414"/>
    <n v="25.508832624000423"/>
    <n v="24.14105709469646"/>
    <n v="41.508083413361497"/>
    <n v="45.66561181920077"/>
    <n v="50.898748032144461"/>
    <n v="58.871801706296502"/>
    <n v="66.984894912930457"/>
  </r>
  <r>
    <s v="Aluminium"/>
    <s v="Coal "/>
    <x v="1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2.7632880000000002E-2"/>
    <n v="0"/>
    <n v="0"/>
  </r>
  <r>
    <s v="Aluminium"/>
    <s v="Biomass"/>
    <x v="1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1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1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18"/>
    <x v="0"/>
    <x v="3"/>
    <s v="1_coal"/>
    <n v="103.1628520354065"/>
    <n v="125.27359482721438"/>
    <n v="138.7213700039454"/>
    <n v="135.13997614242081"/>
    <n v="134.46440802827999"/>
    <n v="175.93352280000002"/>
    <n v="142.61789916000001"/>
    <n v="101.4958986046875"/>
    <n v="82.678622870052919"/>
    <n v="97.229940088628638"/>
    <n v="59.624218800000001"/>
    <n v="59.337423000000001"/>
    <n v="47.255155560000006"/>
    <n v="51.99461316"/>
    <n v="25.030993140000003"/>
    <n v="21.603454247520002"/>
    <n v="54.636110048684614"/>
    <n v="15.82066116"/>
    <n v="18.78784632"/>
    <n v="17.94753989455694"/>
  </r>
  <r>
    <s v="Non-metallic minerals"/>
    <s v="Biomass"/>
    <x v="18"/>
    <x v="0"/>
    <x v="3"/>
    <s v="15_solid_biomass"/>
    <n v="0"/>
    <n v="0"/>
    <n v="0"/>
    <n v="0"/>
    <n v="10.780298244000001"/>
    <n v="18.873047700000001"/>
    <n v="12.443630148"/>
    <n v="30.028273884000001"/>
    <n v="31.155213906000004"/>
    <n v="35.60087387684986"/>
    <n v="42.752838312000002"/>
    <n v="18.039497688000001"/>
    <n v="25.054857899999998"/>
    <n v="6.8504421600000009"/>
    <n v="15.877256137963533"/>
    <n v="28.632311028"/>
    <n v="26.272714284000003"/>
    <n v="10.465953300000001"/>
    <n v="6.5595432960000002"/>
    <n v="10.896942492000001"/>
  </r>
  <r>
    <s v="Non-metallic minerals"/>
    <s v="Others "/>
    <x v="18"/>
    <x v="0"/>
    <x v="3"/>
    <s v="16_others"/>
    <n v="0"/>
    <n v="0"/>
    <n v="0"/>
    <n v="0"/>
    <n v="0"/>
    <n v="0"/>
    <n v="0"/>
    <n v="0"/>
    <n v="0"/>
    <n v="0"/>
    <n v="0"/>
    <n v="0"/>
    <n v="4.05533448"/>
    <n v="3.5939491200000004"/>
    <n v="4.4778663360000008"/>
    <n v="3.7202230080000005"/>
    <n v="3.1714172640000005"/>
    <n v="2.6420382720000006"/>
    <n v="5.0704061656187749"/>
    <n v="4.3892736554865008"/>
  </r>
  <r>
    <s v="Non-metallic minerals"/>
    <s v="Electricity"/>
    <x v="18"/>
    <x v="0"/>
    <x v="3"/>
    <s v="17_electricity"/>
    <n v="17.438087451779872"/>
    <n v="18.204878461829736"/>
    <n v="19.867924346515785"/>
    <n v="20.844985525893769"/>
    <n v="22.708800003724242"/>
    <n v="25.182000004129851"/>
    <n v="25.578000004194791"/>
    <n v="25.376400004161731"/>
    <n v="20.167200003307425"/>
    <n v="22.161600003634504"/>
    <n v="22.536000003695907"/>
    <n v="23.277600003817529"/>
    <n v="24.71760000405369"/>
    <n v="24.512400004020037"/>
    <n v="24.876000004079664"/>
    <n v="27.841005572799613"/>
    <n v="24.163200003962768"/>
    <n v="23.61600000387303"/>
    <n v="22.881600003752585"/>
    <n v="23.205600003805724"/>
  </r>
  <r>
    <s v="Non-metallic minerals"/>
    <s v="Heat "/>
    <x v="1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1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7_petroleum_products"/>
    <n v="21.053883815704246"/>
    <n v="20.005541238248533"/>
    <n v="21.10188855549135"/>
    <n v="21.324586535588931"/>
    <n v="13.759189446850387"/>
    <n v="12.525927577743671"/>
    <n v="14.628170408266223"/>
    <n v="12.140618406610438"/>
    <n v="9.9400749364721932"/>
    <n v="8.4673596844514663"/>
    <n v="9.0892280820101927"/>
    <n v="10.378778531810063"/>
    <n v="11.565155973146346"/>
    <n v="14.115023311499163"/>
    <n v="11.983114864704179"/>
    <n v="14.227545527219077"/>
    <n v="19.242867743999998"/>
    <n v="16.713579996000004"/>
    <n v="11.012874983999998"/>
    <n v="10.495051559999999"/>
  </r>
  <r>
    <s v="Non-metallic minerals"/>
    <s v="Gas "/>
    <x v="18"/>
    <x v="0"/>
    <x v="3"/>
    <s v="8_gas"/>
    <n v="23.846876161831894"/>
    <n v="27.324429590299857"/>
    <n v="34.651622935878741"/>
    <n v="57.575904047040353"/>
    <n v="48.90852204264084"/>
    <n v="46.558566891190303"/>
    <n v="50.088901114250547"/>
    <n v="29.317966639733132"/>
    <n v="63.327601242361077"/>
    <n v="29.91141569052051"/>
    <n v="32.124579523200545"/>
    <n v="32.912217086400553"/>
    <n v="32.158291636800548"/>
    <n v="31.214352456000526"/>
    <n v="32.082988915673774"/>
    <n v="36.662471190071564"/>
    <n v="37.581855609600638"/>
    <n v="35.007838747738354"/>
    <n v="36.377568481502934"/>
    <n v="36.456276831875982"/>
  </r>
  <r>
    <s v="Other"/>
    <s v="Coal "/>
    <x v="1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7_petroleum_products"/>
    <n v="0"/>
    <n v="0"/>
    <n v="0"/>
    <n v="0"/>
    <n v="8.2374893134236675"/>
    <n v="7.0881996208460558"/>
    <n v="6.1444659902484409"/>
    <n v="6.2492473774802031"/>
    <n v="7.5989813608412771"/>
    <n v="6.5525538501793612"/>
    <n v="8.1705996485681709"/>
    <n v="9.1013601996618583"/>
    <n v="12.549222506558838"/>
    <n v="15.179427272832498"/>
    <n v="13.788293446269327"/>
    <n v="16.765936320685089"/>
    <n v="23.645036735999998"/>
    <n v="0"/>
    <n v="0"/>
    <n v="0"/>
  </r>
  <r>
    <s v="Other"/>
    <s v="Gas "/>
    <x v="18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2.889264766400219"/>
    <n v="0"/>
    <n v="0"/>
    <n v="0"/>
  </r>
  <r>
    <s v="Mining"/>
    <s v="Coal "/>
    <x v="1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8"/>
    <x v="0"/>
    <x v="6"/>
    <s v="17_electricity"/>
    <n v="0"/>
    <n v="0"/>
    <n v="0"/>
    <n v="0"/>
    <n v="2.8404000004658259"/>
    <n v="2.8764000004717301"/>
    <n v="2.948400000483538"/>
    <n v="3.1356000005142386"/>
    <n v="2.9952000004912129"/>
    <n v="2.5380000004162322"/>
    <n v="3.4452000005650132"/>
    <n v="3.6900000006051608"/>
    <n v="3.9384000006458977"/>
    <n v="3.9420000006464884"/>
    <n v="4.0032000006565251"/>
    <n v="4.9752000008159332"/>
    <n v="0"/>
    <n v="0"/>
    <n v="0"/>
    <n v="0"/>
  </r>
  <r>
    <s v="Mining"/>
    <s v="Heat "/>
    <x v="1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7_petroleum_products"/>
    <n v="0"/>
    <n v="0"/>
    <n v="0"/>
    <n v="0"/>
    <n v="1.6062512559778683"/>
    <n v="1.3058665080326111"/>
    <n v="1.4368456531324483"/>
    <n v="1.3442163314854052"/>
    <n v="1.0350952809796741"/>
    <n v="0.9634490401513508"/>
    <n v="0.89841009653059301"/>
    <n v="1.1055633904864877"/>
    <n v="0.98005444216216364"/>
    <n v="0.8516939750000001"/>
    <n v="0.99739461500000004"/>
    <n v="0.69844169218794283"/>
    <n v="0"/>
    <n v="0"/>
    <n v="0"/>
    <n v="0"/>
  </r>
  <r>
    <s v="Mining"/>
    <s v="Gas "/>
    <x v="1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1_coal"/>
    <n v="0"/>
    <n v="0"/>
    <n v="0"/>
    <n v="0"/>
    <n v="1.2411316425600001"/>
    <n v="1.1790028800000001"/>
    <n v="0.71845488000000002"/>
    <n v="0.29354701500000002"/>
    <n v="2.1213500164386563"/>
    <n v="5.1137831691416062"/>
    <n v="0.23948496"/>
    <n v="0.33159456000000004"/>
    <n v="0.33159456000000004"/>
    <n v="0.38686032000000004"/>
    <n v="1.8421920000000003E-3"/>
    <n v="0"/>
    <n v="3.4289892000000006"/>
    <n v="2.0573935200000002"/>
    <n v="6.0449018400000005"/>
    <n v="5.9201617831751197"/>
  </r>
  <r>
    <s v="Other"/>
    <s v="Biomass"/>
    <x v="18"/>
    <x v="0"/>
    <x v="7"/>
    <s v="15_solid_biomass"/>
    <n v="176.04973209475844"/>
    <n v="143.85585890598364"/>
    <n v="165.01997212153523"/>
    <n v="190.63152145987766"/>
    <n v="184.75942280400002"/>
    <n v="194.21836696800005"/>
    <n v="233.17369394400001"/>
    <n v="204.65656178400005"/>
    <n v="219.66511772160001"/>
    <n v="229.26055588831858"/>
    <n v="230.74166556000003"/>
    <n v="228.39651327600006"/>
    <n v="265.367631996"/>
    <n v="237.22186899600001"/>
    <n v="286.08215855226769"/>
    <n v="218.89775264400004"/>
    <n v="184.02928675200005"/>
    <n v="215.10103680000003"/>
    <n v="231.08678348400002"/>
    <n v="257.39583919199998"/>
  </r>
  <r>
    <s v="Other"/>
    <s v="Others "/>
    <x v="18"/>
    <x v="0"/>
    <x v="7"/>
    <s v="16_others"/>
    <n v="0"/>
    <n v="0"/>
    <n v="0"/>
    <n v="0"/>
    <n v="0"/>
    <n v="0"/>
    <n v="0"/>
    <n v="0"/>
    <n v="1.0927548"/>
    <n v="7.1499885014286013"/>
    <n v="11.827906492804201"/>
    <n v="18.331353484914601"/>
    <n v="19.320181670095202"/>
    <n v="18.825767568084601"/>
    <n v="27.6491576252592"/>
    <n v="18.652194000000001"/>
    <n v="22.344951596775246"/>
    <n v="23.889880800000004"/>
    <n v="22.118864389190019"/>
    <n v="18.614512802287251"/>
  </r>
  <r>
    <s v="Other"/>
    <s v="Electricity"/>
    <x v="18"/>
    <x v="0"/>
    <x v="7"/>
    <s v="17_electricity"/>
    <n v="0"/>
    <n v="0"/>
    <n v="0"/>
    <n v="0"/>
    <n v="31.813200005217368"/>
    <n v="33.53040000549899"/>
    <n v="36.230400005941789"/>
    <n v="37.60920000616791"/>
    <n v="36.432000005974849"/>
    <n v="39.664800006505033"/>
    <n v="41.914800006874032"/>
    <n v="8.2368000013508365"/>
    <n v="48.358800007930853"/>
    <n v="48.499200007953874"/>
    <n v="50.392800008264423"/>
    <n v="54.440955919471456"/>
    <n v="81.727200013403277"/>
    <n v="85.53600001402792"/>
    <n v="87.253200014309542"/>
    <n v="81.878400013428063"/>
  </r>
  <r>
    <s v="Other"/>
    <s v="Heat "/>
    <x v="1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1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7_petroleum_products"/>
    <n v="0"/>
    <n v="0"/>
    <n v="0"/>
    <n v="0"/>
    <n v="46.898848680248683"/>
    <n v="35.57535067961738"/>
    <n v="33.384811078439157"/>
    <n v="33.400712611639676"/>
    <n v="30.811001661324944"/>
    <n v="28.016322470232399"/>
    <n v="26.542099979954273"/>
    <n v="28.429033349493768"/>
    <n v="40.304787359942317"/>
    <n v="50.266786181249593"/>
    <n v="50.571711204098058"/>
    <n v="61.480994624315343"/>
    <n v="70.200912959999997"/>
    <n v="64.063440972000009"/>
    <n v="59.433928740000006"/>
    <n v="58.752778248000006"/>
  </r>
  <r>
    <s v="Other"/>
    <s v="Gas "/>
    <x v="18"/>
    <x v="0"/>
    <x v="7"/>
    <s v="8_gas"/>
    <n v="0"/>
    <n v="0"/>
    <n v="0"/>
    <n v="0"/>
    <n v="5.9314655181601008"/>
    <n v="3.6090950893277518"/>
    <n v="3.0759334127815943"/>
    <n v="3.9643362440872698"/>
    <n v="4.7659520890800815"/>
    <n v="5.2751569852800895"/>
    <n v="4.3887042432000749"/>
    <n v="4.4786032128000768"/>
    <n v="4.7993790816000823"/>
    <n v="4.5419411232000773"/>
    <n v="4.6756984866895666"/>
    <n v="7.8272912276083897"/>
    <n v="7.8855698448001332"/>
    <n v="7.7655498413503947"/>
    <n v="7.9352327785182455"/>
    <n v="8.8582670692566161"/>
  </r>
  <r>
    <s v="Pulp &amp; paper"/>
    <s v="Coal "/>
    <x v="18"/>
    <x v="0"/>
    <x v="8"/>
    <s v="1_coal"/>
    <n v="15.597791755070171"/>
    <n v="18.825934158121399"/>
    <n v="21.253859396640564"/>
    <n v="21.237120235483975"/>
    <n v="17.067538766880002"/>
    <n v="18.775285920000002"/>
    <n v="13.414507199999999"/>
    <n v="8.7435698961159325"/>
    <n v="9.9414982347222267"/>
    <n v="10.43890942873073"/>
    <n v="4.602549240000001"/>
    <n v="3.1719196799999998"/>
    <n v="4.5941756399999996"/>
    <n v="5.0363017200000009"/>
    <n v="2.3295355200000003"/>
    <n v="2.3874649221599999"/>
    <n v="3.9394018696382593"/>
    <n v="4.5355604400000002"/>
    <n v="8.1843566400000007"/>
    <n v="8.1843817608000009"/>
  </r>
  <r>
    <s v="Pulp &amp; paper"/>
    <s v="Biomass"/>
    <x v="18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1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54775955594902E-2"/>
    <n v="0.42387163579261278"/>
  </r>
  <r>
    <s v="Pulp &amp; paper"/>
    <s v="Electricity"/>
    <x v="18"/>
    <x v="0"/>
    <x v="8"/>
    <s v="17_electricity"/>
    <n v="5.4409082320656887"/>
    <n v="5.6801569186198124"/>
    <n v="6.1990486875315298"/>
    <n v="6.5039043793503533"/>
    <n v="6.9012000011317971"/>
    <n v="7.4556000012227193"/>
    <n v="7.8912000012941581"/>
    <n v="7.7796000012758553"/>
    <n v="7.3584000012067792"/>
    <n v="7.2972000011967415"/>
    <n v="7.8048000012799879"/>
    <n v="8.1108000013301726"/>
    <n v="8.7624000014370349"/>
    <n v="8.5500000014022017"/>
    <n v="8.7300000014317209"/>
    <n v="9.8457047939469646"/>
    <n v="9.0936000014913514"/>
    <n v="8.6184000014134181"/>
    <n v="8.2584000013543779"/>
    <n v="8.4024000013779947"/>
  </r>
  <r>
    <s v="Pulp &amp; paper"/>
    <s v="Heat "/>
    <x v="1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1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7_petroleum_products"/>
    <n v="10.683611427808581"/>
    <n v="10.223342620711126"/>
    <n v="10.7265912180776"/>
    <n v="10.619943405403554"/>
    <n v="10.982146927575439"/>
    <n v="9.5323285830469437"/>
    <n v="9.3200531584640292"/>
    <n v="7.5530165270647105"/>
    <n v="5.645440168877129"/>
    <n v="4.1440417594195216"/>
    <n v="4.0089032002136689"/>
    <n v="4.7426503524556152"/>
    <n v="6.3242308904322773"/>
    <n v="7.4836738162495831"/>
    <n v="7.4435797296472268"/>
    <n v="8.8729666079159628"/>
    <n v="10.068835320000002"/>
    <n v="7.1603490960000009"/>
    <n v="6.7182230160000014"/>
    <n v="6.151414031999999"/>
  </r>
  <r>
    <s v="Pulp &amp; paper"/>
    <s v="Gas "/>
    <x v="18"/>
    <x v="0"/>
    <x v="8"/>
    <s v="8_gas"/>
    <n v="0"/>
    <n v="0"/>
    <n v="0"/>
    <n v="0"/>
    <n v="0"/>
    <n v="0"/>
    <n v="0"/>
    <n v="0"/>
    <n v="0"/>
    <n v="0"/>
    <n v="0"/>
    <n v="30.166212196800515"/>
    <n v="31.32570458880053"/>
    <n v="30.65759179200052"/>
    <n v="32.341953827480353"/>
    <n v="18.634214306082221"/>
    <n v="19.61329906080033"/>
    <n v="18.602769719986288"/>
    <n v="17.58569428334766"/>
    <n v="11.45870919067236"/>
  </r>
  <r>
    <s v="Other"/>
    <s v="Coal "/>
    <x v="1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9"/>
    <s v="15_solid_biomass"/>
    <n v="0"/>
    <n v="0"/>
    <n v="0"/>
    <n v="0"/>
    <n v="0.41583297600000002"/>
    <n v="0.75169807200000005"/>
    <n v="1.2794860800000001"/>
    <n v="1.399814712"/>
    <n v="1.4714592336000003"/>
    <n v="1.3052419277521232"/>
    <n v="1.8758120039999999"/>
    <n v="1.2305423879999999"/>
    <n v="3.4252210800000005"/>
    <n v="0.76116024000000004"/>
    <n v="0.51994209397484414"/>
    <n v="0.60892819200000003"/>
    <n v="0"/>
    <n v="0"/>
    <n v="0.51736287599999997"/>
    <n v="0.73298307600000012"/>
  </r>
  <r>
    <s v="Other"/>
    <s v="Others "/>
    <x v="1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9"/>
    <s v="17_electricity"/>
    <n v="0"/>
    <n v="0"/>
    <n v="0"/>
    <n v="0"/>
    <n v="5.1300000008413207"/>
    <n v="5.410800000887372"/>
    <n v="5.6880000009328322"/>
    <n v="5.7636000009452308"/>
    <n v="5.2452000008602138"/>
    <n v="5.2740000008649366"/>
    <n v="6.2280000010213925"/>
    <n v="6.2100000010184413"/>
    <n v="6.3288000010379237"/>
    <n v="6.6888000010969639"/>
    <n v="6.3432000010402847"/>
    <n v="7.1153832964658736"/>
    <n v="7.3404000012038262"/>
    <n v="8.2008000013449323"/>
    <n v="8.1720000013402085"/>
    <n v="8.0100000013136405"/>
  </r>
  <r>
    <s v="Other"/>
    <s v="Heat "/>
    <x v="1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1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7_petroleum_products"/>
    <n v="0"/>
    <n v="0"/>
    <n v="0"/>
    <n v="0"/>
    <n v="2.5805814238810063"/>
    <n v="2.2463021080071268"/>
    <n v="1.589976463744577"/>
    <n v="2.0268833368784422"/>
    <n v="1.7858543814829115"/>
    <n v="1.9132638008059057"/>
    <n v="1.8962309549160796"/>
    <n v="3.1385098950880592"/>
    <n v="4.4641012824819226"/>
    <n v="6.4171293446499167"/>
    <n v="6.5141306727896806"/>
    <n v="9.119383964259077"/>
    <n v="9.3814464959999988"/>
    <n v="5.6128240799999993"/>
    <n v="5.2121473199999997"/>
    <n v="4.80812112"/>
  </r>
  <r>
    <s v="Other"/>
    <s v="Gas "/>
    <x v="18"/>
    <x v="0"/>
    <x v="9"/>
    <s v="8_gas"/>
    <n v="0"/>
    <n v="0"/>
    <n v="0"/>
    <n v="0"/>
    <n v="0"/>
    <n v="0"/>
    <n v="0"/>
    <n v="0"/>
    <n v="0"/>
    <n v="0"/>
    <n v="0"/>
    <n v="0.46481853600000783"/>
    <n v="0.54960960960000937"/>
    <n v="0.53122118400000906"/>
    <n v="9.6216212291773059E-2"/>
    <n v="0.18322023404497212"/>
    <n v="0.18694899360000314"/>
    <n v="6.1331182108861876E-2"/>
    <n v="1.1244050053291342E-2"/>
    <n v="1.0221863684810312E-2"/>
  </r>
  <r>
    <s v="Other"/>
    <s v="Coal "/>
    <x v="1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7_petroleum_products"/>
    <n v="0"/>
    <n v="0"/>
    <n v="0"/>
    <n v="0"/>
    <n v="8.4084939433257215"/>
    <n v="7.4955648705926521"/>
    <n v="6.8022426873478867"/>
    <n v="5.5936570899764479"/>
    <n v="5.114036592752039"/>
    <n v="7.3983633714205963"/>
    <n v="8.1847907261703075"/>
    <n v="5.4754797643512303"/>
    <n v="5.7744312525210963"/>
    <n v="5.1459067166666674"/>
    <n v="5.4737331566666674"/>
    <n v="5.1939831373461027"/>
    <n v="5.5738868399999992"/>
    <n v="0"/>
    <n v="0"/>
    <n v="0"/>
  </r>
  <r>
    <s v="Other"/>
    <s v="Gas "/>
    <x v="1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0.30563640000000003"/>
    <n v="0.2449278"/>
    <n v="0.49236768000000003"/>
    <n v="0.56605536000000001"/>
    <n v="0.35315657999999994"/>
    <n v="0.37458169164000005"/>
    <n v="1.1721037845394899"/>
    <n v="1.9234159200000001"/>
    <n v="3.49765272"/>
    <n v="3.4788263230679428"/>
  </r>
  <r>
    <s v="Other"/>
    <s v="Biomass"/>
    <x v="18"/>
    <x v="0"/>
    <x v="11"/>
    <s v="15_solid_biomass"/>
    <n v="0"/>
    <n v="0"/>
    <n v="0"/>
    <n v="0"/>
    <n v="0"/>
    <n v="0"/>
    <n v="0"/>
    <n v="0"/>
    <n v="0"/>
    <n v="0"/>
    <n v="0"/>
    <n v="0.38058012000000002"/>
    <n v="0.41863813200000005"/>
    <n v="0.34252210799999999"/>
    <n v="0.22826726076944376"/>
    <n v="0.27909208800000002"/>
    <n v="0.25409689200000002"/>
    <n v="0.23044147200000004"/>
    <n v="0.97807834800000004"/>
    <n v="4.0441138559999992"/>
  </r>
  <r>
    <s v="Other"/>
    <s v="Others "/>
    <x v="1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10192000000002E-2"/>
    <n v="0"/>
  </r>
  <r>
    <s v="Other"/>
    <s v="Electricity"/>
    <x v="18"/>
    <x v="0"/>
    <x v="11"/>
    <s v="17_electricity"/>
    <n v="0"/>
    <n v="0"/>
    <n v="0"/>
    <n v="0"/>
    <n v="27.604800004527188"/>
    <n v="27.684000004540181"/>
    <n v="28.105200004609259"/>
    <n v="27.334800004482908"/>
    <n v="25.588800004196564"/>
    <n v="24.508800004019445"/>
    <n v="27.680400004539589"/>
    <n v="25.686000004212506"/>
    <n v="24.570000004029481"/>
    <n v="24.426000004005868"/>
    <n v="23.850000003911401"/>
    <n v="27.675531542649239"/>
    <n v="24.130800003957457"/>
    <n v="22.896000003754949"/>
    <n v="20.516400003364691"/>
    <n v="22.950000003763801"/>
  </r>
  <r>
    <s v="Other"/>
    <s v="Heat "/>
    <x v="1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1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7_petroleum_products"/>
    <n v="0"/>
    <n v="0"/>
    <n v="0"/>
    <n v="0"/>
    <n v="19.351923106326453"/>
    <n v="17.648625418234342"/>
    <n v="12.996261652022232"/>
    <n v="8.8042767293885795"/>
    <n v="6.2090062497685841"/>
    <n v="4.9362137018772509"/>
    <n v="4.4720872832201755"/>
    <n v="4.5746345804010398"/>
    <n v="5.6372600577922025"/>
    <n v="6.5936156329731999"/>
    <n v="6.2170721000480187"/>
    <n v="7.1489875623503059"/>
    <n v="8.2441441439999998"/>
    <n v="4.0843908720000002"/>
    <n v="3.80287044"/>
    <n v="3.7165386239999996"/>
  </r>
  <r>
    <s v="Other"/>
    <s v="Gas "/>
    <x v="18"/>
    <x v="0"/>
    <x v="11"/>
    <s v="8_gas"/>
    <n v="0"/>
    <n v="0"/>
    <n v="0"/>
    <n v="0"/>
    <n v="0.20146127976000347"/>
    <n v="0.32452916897162487"/>
    <n v="0.15199417560783304"/>
    <n v="1.1808246566315483"/>
    <n v="0.32403947940000555"/>
    <n v="1.9750977792000339"/>
    <n v="1.1554060752000197"/>
    <n v="0.50670328320000868"/>
    <n v="1.1727729216000196"/>
    <n v="1.1574492336000197"/>
    <n v="1.0921563671842749"/>
    <n v="3.5640941617016368"/>
    <n v="3.7543035600000634"/>
    <n v="3.0931359510235996"/>
    <n v="2.7404816538976444"/>
    <n v="2.5288890756220712"/>
  </r>
  <r>
    <s v="Non-specified industry"/>
    <s v="Coal "/>
    <x v="18"/>
    <x v="0"/>
    <x v="12"/>
    <s v="1_coal"/>
    <n v="6.9022644418463637"/>
    <n v="8.2955917835779491"/>
    <n v="8.9979555182476556"/>
    <n v="5.7365679973836077"/>
    <n v="0.52930614168000001"/>
    <n v="1.8116283600000003"/>
    <n v="7.2276728400000003"/>
    <n v="5.0929786556480821"/>
    <n v="1.219875174179309"/>
    <n v="3.955276722946095"/>
    <n v="0"/>
    <n v="0"/>
    <n v="0"/>
    <n v="0"/>
    <n v="0"/>
    <n v="0"/>
    <n v="4.2730480800000006"/>
    <n v="1.3452188400000002"/>
    <n v="0"/>
    <n v="0"/>
  </r>
  <r>
    <s v="Non-specified industry"/>
    <s v="Biomass"/>
    <x v="18"/>
    <x v="0"/>
    <x v="12"/>
    <s v="15_solid_biomass"/>
    <n v="0"/>
    <n v="0"/>
    <n v="0"/>
    <n v="0"/>
    <n v="0"/>
    <n v="8.4488786640000004"/>
    <n v="8.4615646680000012"/>
    <n v="0"/>
    <n v="0"/>
    <n v="0"/>
    <n v="0"/>
    <n v="0"/>
    <n v="0"/>
    <n v="0"/>
    <n v="0"/>
    <n v="0"/>
    <n v="0"/>
    <n v="0"/>
    <n v="0.277961652"/>
    <n v="0.75835508400000007"/>
  </r>
  <r>
    <s v="Non-specified industry"/>
    <s v="Others "/>
    <x v="1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440000000003E-2"/>
  </r>
  <r>
    <s v="Non-specified industry"/>
    <s v="Electricity"/>
    <x v="18"/>
    <x v="0"/>
    <x v="12"/>
    <s v="17_electricity"/>
    <n v="83.028915717060997"/>
    <n v="86.679879523847731"/>
    <n v="94.598230488368742"/>
    <n v="99.250365106761606"/>
    <n v="1.6992000002786691"/>
    <n v="1.8468000003028753"/>
    <n v="2.0124000003300337"/>
    <n v="2.1780000003571924"/>
    <n v="2.228400000365458"/>
    <n v="2.1456000003518789"/>
    <n v="2.9808000004888515"/>
    <n v="34.686000005688506"/>
    <n v="2.8152000004616928"/>
    <n v="2.9664000004864897"/>
    <n v="2.2536000003695906"/>
    <n v="8.8528606130447489"/>
    <n v="3.992400000654754"/>
    <n v="4.1904000006872257"/>
    <n v="4.4496000007297347"/>
    <n v="4.6728000007663395"/>
  </r>
  <r>
    <s v="Non-specified industry"/>
    <s v="Heat "/>
    <x v="1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2_coal_products"/>
    <n v="0"/>
    <n v="0"/>
    <n v="0"/>
    <n v="0"/>
    <n v="0"/>
    <n v="2.2244468400000001"/>
    <n v="34.111534320000004"/>
    <n v="25.607509630654206"/>
    <n v="1.1034625410000001"/>
    <n v="13.816915599657547"/>
    <n v="35.898879239999999"/>
    <n v="22.240371197520002"/>
    <n v="8.1504435599999994"/>
    <n v="7.0953699600000002"/>
    <n v="0.63304416000000008"/>
    <n v="0.60107249916000005"/>
    <n v="0"/>
    <n v="1.66174092"/>
    <n v="0.31652208000000004"/>
    <n v="0.32804247780115958"/>
  </r>
  <r>
    <s v="Non-specified industry"/>
    <s v="Coal "/>
    <x v="1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7_petroleum_products"/>
    <n v="134.20215465667314"/>
    <n v="133.34775226200219"/>
    <n v="138.83598748836641"/>
    <n v="140.81600179115304"/>
    <n v="67.848346175751885"/>
    <n v="61.20831690986784"/>
    <n v="41.481198290531545"/>
    <n v="75.523587623908298"/>
    <n v="40.864337967965234"/>
    <n v="40.448599183853425"/>
    <n v="36.378285762516569"/>
    <n v="117.99872269188918"/>
    <n v="56.885885737384122"/>
    <n v="66.693430174303046"/>
    <n v="59.864149263416131"/>
    <n v="73.469248425687027"/>
    <n v="86.964525216000013"/>
    <n v="64.27273910400001"/>
    <n v="59.108153831999999"/>
    <n v="59.094421128"/>
  </r>
  <r>
    <s v="Non-specified industry"/>
    <s v="Gas "/>
    <x v="18"/>
    <x v="0"/>
    <x v="12"/>
    <s v="8_gas"/>
    <n v="7.4743940208726825"/>
    <n v="8.5643734536760725"/>
    <n v="10.860956442588856"/>
    <n v="18.046178880415635"/>
    <n v="0"/>
    <n v="0"/>
    <n v="0"/>
    <n v="2.7114150325128707"/>
    <n v="0"/>
    <n v="7.7275700611201303"/>
    <n v="6.0661372896001033"/>
    <n v="4.0985757504000704"/>
    <n v="2.0911726224000358"/>
    <n v="1.7765262288000303"/>
    <n v="3.0697066027981639"/>
    <n v="6.6552958757564733"/>
    <n v="9.5956934256001603"/>
    <n v="7.7604389095079895"/>
    <n v="7.8371028871440664"/>
    <n v="7.6909302364512788"/>
  </r>
  <r>
    <s v="Iron &amp; steel"/>
    <s v="Coal "/>
    <x v="19"/>
    <x v="0"/>
    <x v="0"/>
    <s v="1_coal"/>
    <n v="40.611131013600001"/>
    <n v="14.3448099732"/>
    <n v="18.5053545504"/>
    <n v="20.386860602400002"/>
    <n v="20.515403736000003"/>
    <n v="8.515042664400001"/>
    <n v="12.349586246399999"/>
    <n v="12.742475558400001"/>
    <n v="17.815148010000001"/>
    <n v="12.815426361600002"/>
    <n v="18.555838984800001"/>
    <n v="15.4785326112"/>
    <n v="6.6702297275999998"/>
    <n v="8.8400011464000006"/>
    <n v="7.3094410440000006"/>
    <n v="4.4738595684000009"/>
    <n v="10.2050277372"/>
    <n v="10.2004348176"/>
    <n v="10.133864697600002"/>
    <n v="8.8313386571999999"/>
  </r>
  <r>
    <s v="Iron &amp; steel"/>
    <s v="Biomass"/>
    <x v="19"/>
    <x v="0"/>
    <x v="0"/>
    <s v="15_solid_biomass"/>
    <n v="0"/>
    <n v="0"/>
    <n v="0"/>
    <n v="0"/>
    <n v="0"/>
    <n v="0"/>
    <n v="0"/>
    <n v="0"/>
    <n v="0"/>
    <n v="0"/>
    <n v="1.0920011760000001"/>
    <n v="0"/>
    <n v="0"/>
    <n v="0"/>
    <n v="0"/>
    <n v="0"/>
    <n v="0"/>
    <n v="0"/>
    <n v="0"/>
    <n v="0"/>
  </r>
  <r>
    <s v="Iron &amp; steel"/>
    <s v="Others "/>
    <x v="19"/>
    <x v="0"/>
    <x v="0"/>
    <s v="16_others"/>
    <n v="4.7001016800000003E-2"/>
    <n v="0"/>
    <n v="0"/>
    <n v="0"/>
    <n v="0"/>
    <n v="0"/>
    <n v="0"/>
    <n v="0"/>
    <n v="0"/>
    <n v="0"/>
    <n v="0"/>
    <n v="8.1864500400000012E-2"/>
    <n v="9.0012013200000004E-2"/>
    <n v="9.0012013200000004E-2"/>
    <n v="4.5003913200000002E-2"/>
    <n v="9.0012013200000004E-2"/>
    <n v="8.4359833199999998E-2"/>
    <n v="0.1566533088"/>
    <n v="7.9256124000000011E-2"/>
    <n v="8.4359833199999998E-2"/>
  </r>
  <r>
    <s v="Iron &amp; steel"/>
    <s v="Electricity"/>
    <x v="19"/>
    <x v="0"/>
    <x v="0"/>
    <s v="17_electricity"/>
    <n v="271.93320009720003"/>
    <n v="243.16920164880003"/>
    <n v="175.96440045"/>
    <n v="185.9291979768"/>
    <n v="213.74999830800002"/>
    <n v="197.2907999064"/>
    <n v="172.5048015552"/>
    <n v="180.33119935560001"/>
    <n v="190.81080162360001"/>
    <n v="112.11840093600001"/>
    <n v="159.01200119520001"/>
    <n v="174.91319963999999"/>
    <n v="177.19199951760001"/>
    <n v="168.87600151200002"/>
    <n v="166.84560029160002"/>
    <n v="173.22120071640001"/>
    <n v="144.5220013716"/>
    <n v="195.86647148040001"/>
    <n v="208.06146013680001"/>
    <n v="204.41373575760002"/>
  </r>
  <r>
    <s v="Iron &amp; steel"/>
    <s v="Heat "/>
    <x v="19"/>
    <x v="0"/>
    <x v="0"/>
    <s v="18_heat"/>
    <n v="6.4130011092000005"/>
    <n v="5.7789981720000005"/>
    <n v="5.8789998900000002"/>
    <n v="5.8119985296000012"/>
    <n v="3.7409979095999999"/>
    <n v="3.9579997536000002"/>
    <n v="8.5860005508000015"/>
    <n v="8.7430013640000013"/>
    <n v="8.4580017012000006"/>
    <n v="8.2500014771999997"/>
    <n v="8.060000306400001"/>
    <n v="8.0649993456000004"/>
    <n v="7.9370004960000005"/>
    <n v="7.1260005888000011"/>
    <n v="6.7929992639999996"/>
    <n v="6.6280016628"/>
    <n v="8.0509986864000016"/>
    <n v="7.1180666028000008"/>
    <n v="7.5506384052"/>
    <n v="7.3272809988000001"/>
  </r>
  <r>
    <s v="Iron &amp; steel"/>
    <s v="Coal "/>
    <x v="19"/>
    <x v="0"/>
    <x v="0"/>
    <s v="2_coal_products"/>
    <n v="289.10209459320004"/>
    <n v="257.6022023772"/>
    <n v="196.38813001320003"/>
    <n v="220.9938363828"/>
    <n v="271.01168123040003"/>
    <n v="164.4130653048"/>
    <n v="203.97447763559998"/>
    <n v="181.8544660524"/>
    <n v="183.93925380480002"/>
    <n v="118.62098700480001"/>
    <n v="187.17576324839999"/>
    <n v="180.85364500680001"/>
    <n v="141.25885131960001"/>
    <n v="151.08404000039999"/>
    <n v="146.99001111480001"/>
    <n v="117.32948062200001"/>
    <n v="144.3363377256"/>
    <n v="149.16294775439999"/>
    <n v="160.91752691880001"/>
    <n v="140.86088760600001"/>
  </r>
  <r>
    <s v="Iron &amp; steel"/>
    <s v="Coal "/>
    <x v="1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9"/>
    <x v="0"/>
    <x v="0"/>
    <s v="6_crude_oil_and_ngl"/>
    <n v="0"/>
    <n v="0"/>
    <n v="0"/>
    <n v="0"/>
    <n v="0"/>
    <n v="0"/>
    <n v="0"/>
    <n v="0"/>
    <n v="0"/>
    <n v="4.6226458800000009E-2"/>
    <n v="4.6004558399999999E-2"/>
    <n v="0"/>
    <n v="0"/>
    <n v="0"/>
    <n v="0"/>
    <n v="0"/>
    <n v="0"/>
    <n v="0"/>
    <n v="0"/>
    <n v="0"/>
  </r>
  <r>
    <s v="Iron &amp; steel"/>
    <s v="Oil"/>
    <x v="19"/>
    <x v="0"/>
    <x v="0"/>
    <s v="7_petroleum_products"/>
    <n v="49.325105293199996"/>
    <n v="56.478504301199997"/>
    <n v="48.710901733199996"/>
    <n v="49.348702097999997"/>
    <n v="61.948102140000003"/>
    <n v="64.447299356400009"/>
    <n v="65.041297419600014"/>
    <n v="64.854700117199997"/>
    <n v="41.791302010800003"/>
    <n v="33.721399922400003"/>
    <n v="37.537902583200001"/>
    <n v="12.8481001488"/>
    <n v="12.013398766800002"/>
    <n v="8.8732987668000014"/>
    <n v="6.3358007040000004"/>
    <n v="7.9583029344000007"/>
    <n v="7.5327984504000005"/>
    <n v="8.9041722300000004"/>
    <n v="6.3966642156000004"/>
    <n v="3.6858033252000002"/>
  </r>
  <r>
    <s v="Iron &amp; steel"/>
    <s v="Gas "/>
    <x v="19"/>
    <x v="0"/>
    <x v="0"/>
    <s v="8_gas"/>
    <n v="531.64799895240003"/>
    <n v="475.08479987400005"/>
    <n v="301.9301985852"/>
    <n v="301.74299838360002"/>
    <n v="340.53570167400005"/>
    <n v="286.50420194039998"/>
    <n v="255.84570161280001"/>
    <n v="265.05540138600003"/>
    <n v="294.937200072"/>
    <n v="189.47700018719999"/>
    <n v="294.62130182520002"/>
    <n v="324.8702996184"/>
    <n v="355.25520093960006"/>
    <n v="363.54509843400001"/>
    <n v="386.6301004284"/>
    <n v="373.04009931960002"/>
    <n v="352.81440120960002"/>
    <n v="352.93859844480005"/>
    <n v="395.35380064440005"/>
    <n v="393.06898852199998"/>
  </r>
  <r>
    <s v="Chemicals"/>
    <s v="Coal "/>
    <x v="19"/>
    <x v="0"/>
    <x v="1"/>
    <s v="1_coal"/>
    <n v="280.10539827000002"/>
    <n v="309.71690552159998"/>
    <n v="226.1232650952"/>
    <n v="216.05445070919998"/>
    <n v="189.28721254320001"/>
    <n v="193.6098867636"/>
    <n v="204.8722071048"/>
    <n v="201.19118929199999"/>
    <n v="210.58984772280002"/>
    <n v="175.2776563932"/>
    <n v="178.86317329799999"/>
    <n v="165.82204073520001"/>
    <n v="166.835438928"/>
    <n v="163.90309213080002"/>
    <n v="153.28738955519998"/>
    <n v="134.1198130356"/>
    <n v="109.37196061920002"/>
    <n v="77.870146661999996"/>
    <n v="74.054146417199988"/>
    <n v="66.682150394399997"/>
  </r>
  <r>
    <s v="Chemicals"/>
    <s v="Biomass"/>
    <x v="19"/>
    <x v="0"/>
    <x v="1"/>
    <s v="15_solid_biomass"/>
    <n v="36.705997983600007"/>
    <n v="36.895999154400002"/>
    <n v="1.2689981460000002"/>
    <n v="1.3910014980000001"/>
    <n v="1.043999514"/>
    <n v="1.5010012944"/>
    <n v="2.9340005832"/>
    <n v="1.6120017360000003"/>
    <n v="3.8579980356000001"/>
    <n v="2.4920001072000004"/>
    <n v="2.1500013492000001"/>
    <n v="2.2290020784000002"/>
    <n v="2.0980012932000003"/>
    <n v="2.1250019664000002"/>
    <n v="1.7280012168000001"/>
    <n v="2.2239988524000003"/>
    <n v="2.1420003744000002"/>
    <n v="2.0682415187999998"/>
    <n v="2.232778572"/>
    <n v="1.9724935896000002"/>
  </r>
  <r>
    <s v="Chemicals"/>
    <s v="Others "/>
    <x v="19"/>
    <x v="0"/>
    <x v="1"/>
    <s v="16_others"/>
    <n v="59.040997559999994"/>
    <n v="49.19899887719999"/>
    <n v="44.730000183600005"/>
    <n v="49.108329536400007"/>
    <n v="24.344743125600001"/>
    <n v="29.886332990400003"/>
    <n v="37.567281358800003"/>
    <n v="36.700923582000001"/>
    <n v="5.7277182456000011"/>
    <n v="4.7880161063999997"/>
    <n v="6.1722936036"/>
    <n v="8.1358609356000002"/>
    <n v="7.1037938016000002"/>
    <n v="12.5569961316"/>
    <n v="10.875112516800002"/>
    <n v="7.6779422460000006"/>
    <n v="10.249018444800001"/>
    <n v="10.8203198652"/>
    <n v="10.964383466400001"/>
    <n v="10.332712576800001"/>
  </r>
  <r>
    <s v="Chemicals"/>
    <s v="Electricity"/>
    <x v="19"/>
    <x v="0"/>
    <x v="1"/>
    <s v="17_electricity"/>
    <n v="947.24280046080003"/>
    <n v="927.14400007200015"/>
    <n v="497.13119913960003"/>
    <n v="482.19839916120003"/>
    <n v="521.52479803440008"/>
    <n v="518.9616013932"/>
    <n v="464.73480000000001"/>
    <n v="506.07720168840001"/>
    <n v="480.31920003600004"/>
    <n v="452.89079916119999"/>
    <n v="453.63959996760002"/>
    <n v="444.53879886240003"/>
    <n v="432.01440115560001"/>
    <n v="401.75280109440007"/>
    <n v="399.71879922600004"/>
    <n v="410.50080149760004"/>
    <n v="448.80840120599998"/>
    <n v="521.74971711720002"/>
    <n v="438.10237679400007"/>
    <n v="448.02385768800002"/>
  </r>
  <r>
    <s v="Chemicals"/>
    <s v="Heat "/>
    <x v="19"/>
    <x v="0"/>
    <x v="1"/>
    <s v="18_heat"/>
    <n v="107.079000984"/>
    <n v="95.065999963199999"/>
    <n v="98.159999108400015"/>
    <n v="97.036998865200005"/>
    <n v="62.4660009264"/>
    <n v="66.084999670800002"/>
    <n v="143.34100138800002"/>
    <n v="145.96900131960001"/>
    <n v="141.20099811720002"/>
    <n v="137.7229982364"/>
    <n v="134.55300029759999"/>
    <n v="134.64400039560002"/>
    <n v="132.5030006664"/>
    <n v="118.9620018648"/>
    <n v="113.4019984536"/>
    <n v="110.64399838199999"/>
    <n v="134.406998208"/>
    <n v="118.824900912"/>
    <n v="126.04597954200001"/>
    <n v="122.31740386800001"/>
  </r>
  <r>
    <s v="Chemicals"/>
    <s v="Coal "/>
    <x v="19"/>
    <x v="0"/>
    <x v="1"/>
    <s v="2_coal_products"/>
    <n v="0"/>
    <n v="0"/>
    <n v="0"/>
    <n v="15.2423301024"/>
    <n v="31.866496797600004"/>
    <n v="13.190618070000001"/>
    <n v="13.726511722800002"/>
    <n v="14.292223765200001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7_petroleum_products"/>
    <n v="263.03999728320002"/>
    <n v="320.21219991600003"/>
    <n v="276.65460002880002"/>
    <n v="278.03639894039998"/>
    <n v="342.95699928960005"/>
    <n v="359.95379955840002"/>
    <n v="368.00939953799997"/>
    <n v="313.90320310559997"/>
    <n v="370.691400816"/>
    <n v="305.62079998320002"/>
    <n v="340.6098038472"/>
    <n v="134.9414976564"/>
    <n v="105.41669903280001"/>
    <n v="114.92459944920002"/>
    <n v="97.313398840800019"/>
    <n v="110.79929935440002"/>
    <n v="129.22549826399998"/>
    <n v="77.061922603200003"/>
    <n v="76.201484961600016"/>
    <n v="68.2276824936"/>
  </r>
  <r>
    <s v="Chemicals"/>
    <s v="Gas "/>
    <x v="19"/>
    <x v="0"/>
    <x v="1"/>
    <s v="8_gas"/>
    <n v="2176.2188982072003"/>
    <n v="1944.6858018432001"/>
    <n v="1164.2337001656001"/>
    <n v="1110.2481003204"/>
    <n v="1247.4062992368001"/>
    <n v="1189.2122996904"/>
    <n v="874.79370150479997"/>
    <n v="974.21849939879996"/>
    <n v="1059.0038998847999"/>
    <n v="1101.4587008388"/>
    <n v="1753.0721980668002"/>
    <n v="1692.8774984592001"/>
    <n v="1745.768698092"/>
    <n v="1608.664500522"/>
    <n v="1714.035601116"/>
    <n v="2088.2151003744002"/>
    <n v="2139.7256985204003"/>
    <n v="2203.2144007092002"/>
    <n v="2338.6824010260002"/>
    <n v="2285.6440814280004"/>
  </r>
  <r>
    <s v="Aluminium"/>
    <s v="Coal "/>
    <x v="19"/>
    <x v="0"/>
    <x v="2"/>
    <s v="1_coal"/>
    <n v="51.885408855600005"/>
    <n v="14.6375928972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9"/>
    <x v="0"/>
    <x v="2"/>
    <s v="16_others"/>
    <n v="0"/>
    <n v="0"/>
    <n v="0"/>
    <n v="0"/>
    <n v="0"/>
    <n v="0"/>
    <n v="0"/>
    <n v="0"/>
    <n v="0"/>
    <n v="0"/>
    <n v="0"/>
    <n v="4.0934343600000006E-2"/>
    <n v="0"/>
    <n v="0"/>
    <n v="0"/>
    <n v="4.5003913200000002E-2"/>
    <n v="4.2177823200000006E-2"/>
    <n v="4.16293524E-2"/>
    <n v="3.0961386000000004E-2"/>
    <n v="4.2177823200000006E-2"/>
  </r>
  <r>
    <s v="Aluminium"/>
    <s v="Electricity"/>
    <x v="19"/>
    <x v="0"/>
    <x v="2"/>
    <s v="17_electricity"/>
    <n v="339.64199990640003"/>
    <n v="315.12960056160006"/>
    <n v="254.84040069119999"/>
    <n v="255.31200184319999"/>
    <n v="249.27119888040002"/>
    <n v="248.6772008172"/>
    <n v="181.68840081720001"/>
    <n v="257.57279848080003"/>
    <n v="257.2164013176"/>
    <n v="199.07639893080002"/>
    <n v="144.5904011232"/>
    <n v="251.47080124920001"/>
    <n v="253.12680206640005"/>
    <n v="246.8160007452"/>
    <n v="257.00040011880003"/>
    <n v="262.95840073800002"/>
    <n v="247.4208007524"/>
    <n v="135.52467284159999"/>
    <n v="149.00847995520002"/>
    <n v="146.94141074040002"/>
  </r>
  <r>
    <s v="Aluminium"/>
    <s v="Heat "/>
    <x v="19"/>
    <x v="0"/>
    <x v="2"/>
    <s v="18_heat"/>
    <n v="3.4249991795999999"/>
    <n v="2.0749990139999999"/>
    <n v="3.1399995168000006"/>
    <n v="3.1040014104"/>
    <n v="1.9979995752000002"/>
    <n v="2.1139990559999999"/>
    <n v="4.5840017160000004"/>
    <n v="4.6719998784000003"/>
    <n v="4.5159997104"/>
    <n v="4.4049992688000001"/>
    <n v="4.3040010924000001"/>
    <n v="4.3069988412000004"/>
    <n v="4.2390010224000001"/>
    <n v="3.8059979796000003"/>
    <n v="3.6280003644000001"/>
    <n v="3.5399980152000001"/>
    <n v="4.2999985116000001"/>
    <n v="3.8017441908"/>
    <n v="4.0327801884000003"/>
    <n v="3.913485696"/>
  </r>
  <r>
    <s v="Aluminium"/>
    <s v="Coal "/>
    <x v="1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9"/>
    <x v="0"/>
    <x v="2"/>
    <s v="6_crude_oil_and_ngl"/>
    <n v="0"/>
    <n v="0"/>
    <n v="0"/>
    <n v="0"/>
    <n v="0"/>
    <n v="0"/>
    <n v="0"/>
    <n v="0"/>
    <n v="0"/>
    <n v="0.1386835632"/>
    <n v="0.18401404680000003"/>
    <n v="0"/>
    <n v="0"/>
    <n v="0"/>
    <n v="0"/>
    <n v="0"/>
    <n v="0"/>
    <n v="0"/>
    <n v="0"/>
    <n v="0"/>
  </r>
  <r>
    <s v="Aluminium"/>
    <s v="Oil"/>
    <x v="19"/>
    <x v="0"/>
    <x v="2"/>
    <s v="7_petroleum_products"/>
    <n v="17.070902442000001"/>
    <n v="16.195400694"/>
    <n v="15.144698113200002"/>
    <n v="13.7695980816"/>
    <n v="21.389301939600003"/>
    <n v="22.1466982464"/>
    <n v="22.317101006400001"/>
    <n v="22.402298199600001"/>
    <n v="18.7139995416"/>
    <n v="17.379297943200001"/>
    <n v="19.220497671600004"/>
    <n v="45.215103765600006"/>
    <n v="68.142401564400004"/>
    <n v="45.323600500799998"/>
    <n v="32.441001119999996"/>
    <n v="33.224100192000002"/>
    <n v="21.053302865999999"/>
    <n v="7.3106217216000005"/>
    <n v="9.9713540556000009"/>
    <n v="8.6113013832000007"/>
  </r>
  <r>
    <s v="Aluminium"/>
    <s v="Gas "/>
    <x v="19"/>
    <x v="0"/>
    <x v="2"/>
    <s v="8_gas"/>
    <n v="404.81730004680003"/>
    <n v="361.74870165240003"/>
    <n v="187.6580993556"/>
    <n v="180.616500468"/>
    <n v="178.83270176760001"/>
    <n v="171.51029839079999"/>
    <n v="142.18469933760002"/>
    <n v="156.22110124919999"/>
    <n v="146.3868020916"/>
    <n v="114.8003980272"/>
    <n v="133.64639899919999"/>
    <n v="142.59060122400001"/>
    <n v="151.04879970480002"/>
    <n v="154.57320189000001"/>
    <n v="158.14349977680001"/>
    <n v="140.04900009720001"/>
    <n v="138.524401998"/>
    <n v="127.54260144360002"/>
    <n v="143.85060193680002"/>
    <n v="140.4316233756"/>
  </r>
  <r>
    <s v="Non-metallic minerals"/>
    <s v="Coal "/>
    <x v="19"/>
    <x v="0"/>
    <x v="3"/>
    <s v="1_coal"/>
    <n v="335.15638799039999"/>
    <n v="333.88346681280001"/>
    <n v="317.02408150680003"/>
    <n v="308.28299769720002"/>
    <n v="314.35587154800004"/>
    <n v="308.49628166280002"/>
    <n v="311.54824533599998"/>
    <n v="314.71417789200001"/>
    <n v="289.30895600760005"/>
    <n v="197.40952918080004"/>
    <n v="214.3466675496"/>
    <n v="205.51451246640005"/>
    <n v="222.67097635320002"/>
    <n v="234.45952721280003"/>
    <n v="248.291202978"/>
    <n v="238.03613042039999"/>
    <n v="191.84518405800003"/>
    <n v="204.2323468344"/>
    <n v="201.56134846680001"/>
    <n v="193.02161205600001"/>
  </r>
  <r>
    <s v="Non-metallic minerals"/>
    <s v="Biomass"/>
    <x v="19"/>
    <x v="0"/>
    <x v="3"/>
    <s v="15_solid_biomass"/>
    <n v="0"/>
    <n v="0"/>
    <n v="0"/>
    <n v="2.0169992736000002"/>
    <n v="0.71500077000000006"/>
    <n v="0.4440017664"/>
    <n v="0.81900088199999999"/>
    <n v="0.26000028000000003"/>
    <n v="0.15299823240000002"/>
    <n v="0.23400025200000002"/>
    <n v="0.35700006239999998"/>
    <n v="0.34899908759999998"/>
    <n v="15.856998397200002"/>
    <n v="17.037001922400002"/>
    <n v="17.6970007008"/>
    <n v="18.081001436400001"/>
    <n v="17.062001305199999"/>
    <n v="11.624633452800001"/>
    <n v="17.004248585999999"/>
    <n v="20.879274337200002"/>
  </r>
  <r>
    <s v="Non-metallic minerals"/>
    <s v="Others "/>
    <x v="19"/>
    <x v="0"/>
    <x v="3"/>
    <s v="16_others"/>
    <n v="11.366998714800001"/>
    <n v="10.633998891600001"/>
    <n v="10.633998891600001"/>
    <n v="16.4229993288"/>
    <n v="16.4229993288"/>
    <n v="16.859000120400001"/>
    <n v="17.988000048000004"/>
    <n v="19.449000655200003"/>
    <n v="19.405998032399999"/>
    <n v="17.893001556000002"/>
    <n v="0.24823955880000001"/>
    <n v="0.67901522400000003"/>
    <n v="0.59299323120000003"/>
    <n v="0.5604701688"/>
    <n v="0.5829742188"/>
    <n v="0.64570923000000002"/>
    <n v="0.79244400960000005"/>
    <n v="1.1185245540000002"/>
    <n v="0.74007132839999989"/>
    <n v="0.51765595200000003"/>
  </r>
  <r>
    <s v="Non-metallic minerals"/>
    <s v="Electricity"/>
    <x v="19"/>
    <x v="0"/>
    <x v="3"/>
    <s v="17_electricity"/>
    <n v="143.54999807039999"/>
    <n v="148.25159862480001"/>
    <n v="147.9600005652"/>
    <n v="152.30159912160002"/>
    <n v="156.22200141120001"/>
    <n v="159.70320000720002"/>
    <n v="166.51799993880002"/>
    <n v="158.6699982504"/>
    <n v="160.73280111599999"/>
    <n v="118.27439951400001"/>
    <n v="108.19799864640001"/>
    <n v="103.7880003384"/>
    <n v="110.59199832600001"/>
    <n v="111.07440142200001"/>
    <n v="114.75719862480001"/>
    <n v="129.1283979984"/>
    <n v="131.14800146160002"/>
    <n v="79.140752539200008"/>
    <n v="119.30235102360001"/>
    <n v="119.1793595868"/>
  </r>
  <r>
    <s v="Non-metallic minerals"/>
    <s v="Heat "/>
    <x v="19"/>
    <x v="0"/>
    <x v="3"/>
    <s v="18_heat"/>
    <n v="0.13200143040000001"/>
    <n v="0.12799884959999999"/>
    <n v="0.12099852000000001"/>
    <n v="0.12000206160000002"/>
    <n v="7.69994388E-2"/>
    <n v="8.1002019600000003E-2"/>
    <n v="0.17499986640000001"/>
    <n v="0.17800180200000001"/>
    <n v="0.17199793080000003"/>
    <n v="0.16799953680000002"/>
    <n v="0.1640011428"/>
    <n v="0.1640011428"/>
    <n v="0.16099920720000002"/>
    <n v="0.14500144440000001"/>
    <n v="0.13800111480000002"/>
    <n v="0.13499917920000001"/>
    <n v="0.1640011428"/>
    <n v="0.14498051040000001"/>
    <n v="0.1537937244"/>
    <n v="0.1492426728"/>
  </r>
  <r>
    <s v="Non-metallic minerals"/>
    <s v="Coal "/>
    <x v="19"/>
    <x v="0"/>
    <x v="3"/>
    <s v="2_coal_products"/>
    <n v="0"/>
    <n v="0"/>
    <n v="0"/>
    <n v="10.257057100800001"/>
    <n v="4.2303134124000001"/>
    <n v="1.7951742360000003"/>
    <n v="0.58185634320000001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9"/>
    <x v="0"/>
    <x v="3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Non-metallic minerals"/>
    <s v="Oil"/>
    <x v="19"/>
    <x v="0"/>
    <x v="3"/>
    <s v="7_petroleum_products"/>
    <n v="92.153900530800016"/>
    <n v="98.449097648399999"/>
    <n v="91.34969998679999"/>
    <n v="81.934604179200008"/>
    <n v="185.49470024639999"/>
    <n v="192.90480033600002"/>
    <n v="194.6796978996"/>
    <n v="194.03949849840001"/>
    <n v="185.378901732"/>
    <n v="171.14669574480001"/>
    <n v="190.57439814840001"/>
    <n v="69.593500389599996"/>
    <n v="78.849799246800004"/>
    <n v="71.323502896800008"/>
    <n v="59.378198245200004"/>
    <n v="65.679499717200002"/>
    <n v="59.3405044848"/>
    <n v="69.6329609796"/>
    <n v="60.355384804800003"/>
    <n v="48.546218142000001"/>
  </r>
  <r>
    <s v="Non-metallic minerals"/>
    <s v="Gas "/>
    <x v="19"/>
    <x v="0"/>
    <x v="3"/>
    <s v="8_gas"/>
    <n v="446.18400192240006"/>
    <n v="398.71349830439999"/>
    <n v="353.71079927640005"/>
    <n v="354.54149807760001"/>
    <n v="356.65739794079997"/>
    <n v="353.71079927640005"/>
    <n v="399.79530043560004"/>
    <n v="391.9104004788"/>
    <n v="344.84399842319999"/>
    <n v="272.11139867880001"/>
    <n v="258.19560172799999"/>
    <n v="299.35259935200003"/>
    <n v="298.86479947079999"/>
    <n v="305.83889876879999"/>
    <n v="317.54069913240005"/>
    <n v="249.4097987076"/>
    <n v="259.84979803440001"/>
    <n v="256.85639931960003"/>
    <n v="365.12999901360001"/>
    <n v="398.88439510680001"/>
  </r>
  <r>
    <s v="Other"/>
    <s v="Coal "/>
    <x v="19"/>
    <x v="0"/>
    <x v="4"/>
    <s v="1_coal"/>
    <n v="34.7104518732"/>
    <n v="12.2239110708"/>
    <n v="10.281344727600001"/>
    <n v="9.0360354960000002"/>
    <n v="8.9613178631999997"/>
    <n v="6.9196667112000005"/>
    <n v="4.6841499720000002"/>
    <n v="4.6010503655999999"/>
    <n v="5.1017330304000001"/>
    <n v="3.3883018776000005"/>
    <n v="2.9198157048000004"/>
    <n v="3.0301881263999997"/>
    <n v="2.84304654"/>
    <n v="1.9584008207999999"/>
    <n v="0.86630334840000001"/>
    <n v="0.52149106080000007"/>
    <n v="5.2468977600000008E-2"/>
    <n v="7.9277057999999997E-2"/>
    <n v="5.4629366400000004E-2"/>
    <n v="0"/>
  </r>
  <r>
    <s v="Other"/>
    <s v="Biomass"/>
    <x v="1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4"/>
    <s v="16_others"/>
    <n v="0"/>
    <n v="3.7999396800000002E-2"/>
    <n v="4.4999726400000002E-2"/>
    <n v="2.2998092400000003E-2"/>
    <n v="0.41000076360000004"/>
    <n v="0"/>
    <n v="3.6998751600000004E-2"/>
    <n v="5.4001346400000004E-2"/>
    <n v="4.10013324E-2"/>
    <n v="3.6998751600000004E-2"/>
    <n v="3.0999067200000001E-2"/>
    <n v="0.12986616240000001"/>
    <n v="7.8004270799999997E-2"/>
    <n v="4.5003913200000002E-2"/>
    <n v="6.7005547200000001E-2"/>
    <n v="0.15301079280000002"/>
    <n v="0.11136050639999999"/>
    <n v="0.1126584144"/>
    <n v="5.9850306000000006E-2"/>
    <n v="4.2177823200000006E-2"/>
  </r>
  <r>
    <s v="Other"/>
    <s v="Electricity"/>
    <x v="19"/>
    <x v="0"/>
    <x v="4"/>
    <s v="17_electricity"/>
    <n v="216.66239919"/>
    <n v="206.47079852040002"/>
    <n v="182.16719907840002"/>
    <n v="190.8683994312"/>
    <n v="185.84639981999999"/>
    <n v="187.25400198"/>
    <n v="206.25120086040002"/>
    <n v="205.04879795520003"/>
    <n v="192.09240203760001"/>
    <n v="170.90639854560001"/>
    <n v="153.54360078120001"/>
    <n v="162.813598848"/>
    <n v="174.567600234"/>
    <n v="176.3927980128"/>
    <n v="180.81000180359999"/>
    <n v="175.7483992512"/>
    <n v="158.46839964360001"/>
    <n v="149.5263326868"/>
    <n v="142.49484492120001"/>
    <n v="145.35632175480001"/>
  </r>
  <r>
    <s v="Other"/>
    <s v="Heat "/>
    <x v="19"/>
    <x v="0"/>
    <x v="4"/>
    <s v="18_heat"/>
    <n v="4.2250003632000004"/>
    <n v="3.8940003288000007"/>
    <n v="3.8729993400000002"/>
    <n v="3.8290002588000003"/>
    <n v="2.4649994340000001"/>
    <n v="2.6069989428000002"/>
    <n v="5.6540012580000001"/>
    <n v="5.7570007248000001"/>
    <n v="5.570001489600001"/>
    <n v="5.4330010199999998"/>
    <n v="5.3079999192000002"/>
    <n v="5.3119983132000002"/>
    <n v="5.2279985448000001"/>
    <n v="4.6940015123999999"/>
    <n v="4.4749983780000004"/>
    <n v="4.3659992268000005"/>
    <n v="5.3040015252000003"/>
    <n v="4.6888182540000001"/>
    <n v="4.9737593016000003"/>
    <n v="4.8266309628000004"/>
  </r>
  <r>
    <s v="Other"/>
    <s v="Coal "/>
    <x v="1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4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Other"/>
    <s v="Oil"/>
    <x v="19"/>
    <x v="0"/>
    <x v="4"/>
    <s v="7_petroleum_products"/>
    <n v="86.22390123000001"/>
    <n v="91.665003708"/>
    <n v="85.041398185199995"/>
    <n v="76.601303427600016"/>
    <n v="30.453003810000006"/>
    <n v="31.690399989599999"/>
    <n v="32.130403362000003"/>
    <n v="29.401597846800005"/>
    <n v="27.1361036196"/>
    <n v="23.417701869599998"/>
    <n v="25.836001736400004"/>
    <n v="6.3821025252000005"/>
    <n v="5.2730987544000003"/>
    <n v="5.9496981947999998"/>
    <n v="4.8785975243999999"/>
    <n v="7.6409979227999996"/>
    <n v="7.4805011316000005"/>
    <n v="9.7064091648000019"/>
    <n v="10.785983918399999"/>
    <n v="3.0759037956000004"/>
  </r>
  <r>
    <s v="Other"/>
    <s v="Gas "/>
    <x v="19"/>
    <x v="0"/>
    <x v="4"/>
    <s v="8_gas"/>
    <n v="212.94540001800002"/>
    <n v="190.28969993520002"/>
    <n v="185.1084009576"/>
    <n v="174.51719953560001"/>
    <n v="175.38300046800001"/>
    <n v="160.73820208800001"/>
    <n v="209.59740027720002"/>
    <n v="218.40929962200002"/>
    <n v="190.08990165239999"/>
    <n v="160.27829885520001"/>
    <n v="124.11269952120001"/>
    <n v="130.18229929440002"/>
    <n v="154.7343015804"/>
    <n v="158.3450983836"/>
    <n v="170.60129805600002"/>
    <n v="146.6838011232"/>
    <n v="159.95970012240002"/>
    <n v="156.53519917200001"/>
    <n v="160.04339844120003"/>
    <n v="167.57617595760001"/>
  </r>
  <r>
    <s v="Other"/>
    <s v="Coal "/>
    <x v="19"/>
    <x v="0"/>
    <x v="5"/>
    <s v="1_coal"/>
    <n v="4.5280283868"/>
    <n v="8.5534481808000002"/>
    <n v="1.9877167944"/>
    <n v="4.7411281332000001"/>
    <n v="3.0648213360000001"/>
    <n v="2.8008184752000003"/>
    <n v="4.8195259632000003"/>
    <n v="6.2249509871999997"/>
    <n v="5.3970280343999999"/>
    <n v="3.6888764364000002"/>
    <n v="3.4018001208000004"/>
    <n v="3.4123759776000004"/>
    <n v="4.5212667048000004"/>
    <n v="5.3855980704000004"/>
    <n v="7.7696624736000004"/>
    <n v="3.4857705816000006"/>
    <n v="1.9937834676000001"/>
    <n v="1.5855579071999999"/>
    <n v="1.1199145716000001"/>
    <n v="1.191961026"/>
  </r>
  <r>
    <s v="Other"/>
    <s v="Biomass"/>
    <x v="19"/>
    <x v="0"/>
    <x v="5"/>
    <s v="15_solid_biomass"/>
    <n v="0"/>
    <n v="0"/>
    <n v="0"/>
    <n v="0"/>
    <n v="0"/>
    <n v="0"/>
    <n v="0"/>
    <n v="0"/>
    <n v="0"/>
    <n v="0"/>
    <n v="9.9980784000000007E-3"/>
    <n v="9.0016200000000001E-3"/>
    <n v="0"/>
    <n v="0"/>
    <n v="0"/>
    <n v="0"/>
    <n v="0"/>
    <n v="0"/>
    <n v="0"/>
    <n v="0"/>
  </r>
  <r>
    <s v="Other"/>
    <s v="Others "/>
    <x v="19"/>
    <x v="0"/>
    <x v="5"/>
    <s v="16_others"/>
    <n v="0"/>
    <n v="0"/>
    <n v="0"/>
    <n v="0"/>
    <n v="0"/>
    <n v="0"/>
    <n v="0"/>
    <n v="0"/>
    <n v="0"/>
    <n v="0"/>
    <n v="0"/>
    <n v="0.45026103240000004"/>
    <n v="0.2700360396"/>
    <n v="0.2700360396"/>
    <n v="0.2700360396"/>
    <n v="0.40505196600000004"/>
    <n v="0.4217907924"/>
    <n v="0.46270420200000006"/>
    <n v="0.1642021092"/>
    <n v="0.16871547960000002"/>
  </r>
  <r>
    <s v="Other"/>
    <s v="Electricity"/>
    <x v="19"/>
    <x v="0"/>
    <x v="5"/>
    <s v="17_electricity"/>
    <n v="495.14400150839998"/>
    <n v="487.01519951760002"/>
    <n v="441.41400161640001"/>
    <n v="448.48080085319998"/>
    <n v="442.13400142560005"/>
    <n v="448.61760035640003"/>
    <n v="501.93000044280001"/>
    <n v="494.60760125280001"/>
    <n v="482.46120041040007"/>
    <n v="433.62360192240004"/>
    <n v="513.30240012960007"/>
    <n v="517.35960192240009"/>
    <n v="514.69559969760007"/>
    <n v="506.12400173880002"/>
    <n v="507.26879846280002"/>
    <n v="364.36679980200006"/>
    <n v="342.65879864640004"/>
    <n v="336.23185549320004"/>
    <n v="345.570579882"/>
    <n v="351.65702733840004"/>
  </r>
  <r>
    <s v="Other"/>
    <s v="Heat "/>
    <x v="19"/>
    <x v="0"/>
    <x v="5"/>
    <s v="18_heat"/>
    <n v="3.1680008352"/>
    <n v="2.9449993068000007"/>
    <n v="2.9039979744000002"/>
    <n v="2.8710018036"/>
    <n v="1.8479990916000002"/>
    <n v="1.9550011392000002"/>
    <n v="4.2400016676000005"/>
    <n v="4.3170011064000002"/>
    <n v="4.1769987012000005"/>
    <n v="4.0739992344000004"/>
    <n v="3.9800013876000002"/>
    <n v="3.9829991364000001"/>
    <n v="3.9200003568000001"/>
    <n v="3.5190012132000001"/>
    <n v="3.3550000704000005"/>
    <n v="3.2730015924000004"/>
    <n v="3.9759988068000007"/>
    <n v="3.5150028192000007"/>
    <n v="3.7286091683999998"/>
    <n v="3.6183162960000002"/>
  </r>
  <r>
    <s v="Other"/>
    <s v="Coal "/>
    <x v="1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5"/>
    <s v="6_crude_oil_and_ngl"/>
    <n v="0"/>
    <n v="0"/>
    <n v="0"/>
    <n v="0"/>
    <n v="0"/>
    <n v="0"/>
    <n v="0"/>
    <n v="0"/>
    <n v="0"/>
    <n v="0.41605068960000008"/>
    <n v="0.50603339520000001"/>
    <n v="0"/>
    <n v="0"/>
    <n v="0"/>
    <n v="0"/>
    <n v="0"/>
    <n v="0"/>
    <n v="0"/>
    <n v="0"/>
    <n v="0"/>
  </r>
  <r>
    <s v="Other"/>
    <s v="Oil"/>
    <x v="19"/>
    <x v="0"/>
    <x v="5"/>
    <s v="7_petroleum_products"/>
    <n v="77.400898491600017"/>
    <n v="80.5796007876"/>
    <n v="75.300200899200007"/>
    <n v="68.71560379200001"/>
    <n v="61.770100338000013"/>
    <n v="63.923899114800008"/>
    <n v="64.373599116000008"/>
    <n v="63.855897109200008"/>
    <n v="43.590801211200002"/>
    <n v="40.088798406000002"/>
    <n v="44.246797408800006"/>
    <n v="36.625201117200007"/>
    <n v="43.848402454800009"/>
    <n v="43.312801878000002"/>
    <n v="34.446398770800002"/>
    <n v="37.297396044000003"/>
    <n v="35.626004550000005"/>
    <n v="27.4839010956"/>
    <n v="23.721638428800002"/>
    <n v="16.423200295200001"/>
  </r>
  <r>
    <s v="Other"/>
    <s v="Gas "/>
    <x v="19"/>
    <x v="0"/>
    <x v="5"/>
    <s v="8_gas"/>
    <n v="458.80109956800004"/>
    <n v="409.98870142919998"/>
    <n v="393.2549996724"/>
    <n v="363.96269823960006"/>
    <n v="354.91589848080002"/>
    <n v="315.56249893440003"/>
    <n v="357.69510050760005"/>
    <n v="366.93720192600006"/>
    <n v="353.2859981748"/>
    <n v="288.68040009719999"/>
    <n v="346.62600098640002"/>
    <n v="348.7653008748"/>
    <n v="376.64189868960005"/>
    <n v="385.43039800920002"/>
    <n v="407.19420083520004"/>
    <n v="303.67080207000004"/>
    <n v="321.82920069120001"/>
    <n v="310.13819808480002"/>
    <n v="336.08700058680006"/>
    <n v="351.70309469880004"/>
  </r>
  <r>
    <s v="Mining"/>
    <s v="Coal "/>
    <x v="1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9"/>
    <x v="0"/>
    <x v="6"/>
    <s v="16_others"/>
    <n v="0"/>
    <n v="0"/>
    <n v="0"/>
    <n v="0"/>
    <n v="0"/>
    <n v="0"/>
    <n v="0"/>
    <n v="0"/>
    <n v="0"/>
    <n v="0"/>
    <n v="0"/>
    <n v="2.9881107864000001"/>
    <n v="1.9802642904000003"/>
    <n v="2.0702763036"/>
    <n v="1.8002402639999999"/>
    <n v="2.4303243564000003"/>
    <n v="2.3198430779999999"/>
    <n v="4.0897583496000003"/>
    <n v="3.2412447144000005"/>
    <n v="2.024589942"/>
  </r>
  <r>
    <s v="Mining"/>
    <s v="Electricity"/>
    <x v="19"/>
    <x v="0"/>
    <x v="6"/>
    <s v="17_electricity"/>
    <n v="133.04519964000002"/>
    <n v="114.46920121320001"/>
    <n v="98.009998624800019"/>
    <n v="100.62360015120001"/>
    <n v="99.122402077199993"/>
    <n v="99.691199791200006"/>
    <n v="132.2999994816"/>
    <n v="123.94080207360001"/>
    <n v="113.98320165600001"/>
    <n v="97.268399114399998"/>
    <n v="121.5864011484"/>
    <n v="121.43159840520001"/>
    <n v="116.75160173880001"/>
    <n v="114.6024000684"/>
    <n v="116.0496009828"/>
    <n v="140.86800097920002"/>
    <n v="132.45479803800001"/>
    <n v="162.5239685844"/>
    <n v="170.0043148044"/>
    <n v="117.37285168320001"/>
  </r>
  <r>
    <s v="Mining"/>
    <s v="Heat "/>
    <x v="1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7_petroleum_products"/>
    <n v="0"/>
    <n v="0"/>
    <n v="0"/>
    <n v="0"/>
    <n v="0"/>
    <n v="0"/>
    <n v="0"/>
    <n v="0"/>
    <n v="0"/>
    <n v="0"/>
    <n v="0"/>
    <n v="104.3487970776"/>
    <n v="122.5362018492"/>
    <n v="118.10100319200001"/>
    <n v="112.4018012412"/>
    <n v="107.68720067279999"/>
    <n v="111.83639483520001"/>
    <n v="118.71366182280001"/>
    <n v="79.856192923199998"/>
    <n v="68.559909260400005"/>
  </r>
  <r>
    <s v="Mining"/>
    <s v="Gas "/>
    <x v="19"/>
    <x v="0"/>
    <x v="6"/>
    <s v="8_gas"/>
    <n v="0"/>
    <n v="0"/>
    <n v="73.092601742400007"/>
    <n v="72.853200518400001"/>
    <n v="72.750598797600006"/>
    <n v="64.528200892800001"/>
    <n v="171.33750078119999"/>
    <n v="164.6306993556"/>
    <n v="153.46889989560003"/>
    <n v="119.9529001944"/>
    <n v="77.093101702799999"/>
    <n v="74.455199989199997"/>
    <n v="78.402598765200011"/>
    <n v="80.232301540799995"/>
    <n v="76.750198596000004"/>
    <n v="102.54509851680001"/>
    <n v="104.32620091800001"/>
    <n v="73.553400950400004"/>
    <n v="82.09170128880001"/>
    <n v="189.99322425360003"/>
  </r>
  <r>
    <s v="Other"/>
    <s v="Coal "/>
    <x v="19"/>
    <x v="0"/>
    <x v="7"/>
    <s v="1_coal"/>
    <n v="81.28750911840001"/>
    <n v="130.75575273000001"/>
    <n v="130.6577146212"/>
    <n v="139.47858209160003"/>
    <n v="148.47868647000001"/>
    <n v="127.15489539000001"/>
    <n v="143.9589228264"/>
    <n v="114.52991818680002"/>
    <n v="161.9322313932"/>
    <n v="142.2142958268"/>
    <n v="166.55792107680003"/>
    <n v="166.97849769720003"/>
    <n v="144.22483068119999"/>
    <n v="158.06805364080003"/>
    <n v="148.9054093128"/>
    <n v="134.46805849920003"/>
    <n v="126.36031611240001"/>
    <n v="128.96888510519997"/>
    <n v="123.43826465640001"/>
    <n v="119.21221340640001"/>
  </r>
  <r>
    <s v="Other"/>
    <s v="Biomass"/>
    <x v="19"/>
    <x v="0"/>
    <x v="7"/>
    <s v="15_solid_biomass"/>
    <n v="45.062000863199998"/>
    <n v="43.599999610799998"/>
    <n v="35.867000944799997"/>
    <n v="36.971997948000002"/>
    <n v="37.550998893600003"/>
    <n v="37.712998746000004"/>
    <n v="38.005999383599999"/>
    <n v="24.293999109600001"/>
    <n v="21.3029994312"/>
    <n v="22.302999864"/>
    <n v="17.6970007008"/>
    <n v="20.274001221600003"/>
    <n v="20.803999860000001"/>
    <n v="23.540998942800002"/>
    <n v="23.462998858799999"/>
    <n v="24.869001661200002"/>
    <n v="22.1890016736"/>
    <n v="27.735188644800001"/>
    <n v="47.512760990399997"/>
    <n v="61.4034915696"/>
  </r>
  <r>
    <s v="Other"/>
    <s v="Others "/>
    <x v="19"/>
    <x v="0"/>
    <x v="7"/>
    <s v="16_others"/>
    <n v="0.80100182880000004"/>
    <n v="0.59799645720000005"/>
    <n v="0.5910003144"/>
    <n v="0.26299802880000001"/>
    <n v="0.5340012192000001"/>
    <n v="1.1419999416000002"/>
    <n v="0.93999940199999998"/>
    <n v="0.56399964120000001"/>
    <n v="0.6180009876"/>
    <n v="1.0390004747999999"/>
    <n v="1.315220418"/>
    <n v="1.0413995112000001"/>
    <n v="0.74602495800000002"/>
    <n v="1.0590259392000001"/>
    <n v="0.81202567320000008"/>
    <n v="0.7070500368"/>
    <n v="0.78861308760000015"/>
    <n v="0.64464996959999998"/>
    <n v="0.50312775600000004"/>
    <n v="0.47233802879999998"/>
  </r>
  <r>
    <s v="Other"/>
    <s v="Electricity"/>
    <x v="19"/>
    <x v="0"/>
    <x v="7"/>
    <s v="17_electricity"/>
    <n v="272.97719961120004"/>
    <n v="288.40320044280003"/>
    <n v="277.06679886239999"/>
    <n v="293.06519805600004"/>
    <n v="287.28359988120002"/>
    <n v="296.97120194040002"/>
    <n v="305.30879964720003"/>
    <n v="302.72759976600003"/>
    <n v="306.34200140400003"/>
    <n v="303.76080152280002"/>
    <n v="278.19000007200003"/>
    <n v="277.29000135720003"/>
    <n v="277.41599891640004"/>
    <n v="267.3251996436"/>
    <n v="266.59080142920004"/>
    <n v="278.87400177480004"/>
    <n v="290.13839876880002"/>
    <n v="286.10030553120004"/>
    <n v="288.16348939559998"/>
    <n v="279.33482610359999"/>
  </r>
  <r>
    <s v="Other"/>
    <s v="Heat "/>
    <x v="19"/>
    <x v="0"/>
    <x v="7"/>
    <s v="18_heat"/>
    <n v="19.307001146400001"/>
    <n v="18.925998159599999"/>
    <n v="17.699001991200003"/>
    <n v="17.496000806400001"/>
    <n v="11.2629986028"/>
    <n v="11.9150005932"/>
    <n v="25.843002066"/>
    <n v="26.3169980676"/>
    <n v="25.45700004"/>
    <n v="24.830001619200001"/>
    <n v="24.259001648400002"/>
    <n v="24.274999411200003"/>
    <n v="23.889001571999998"/>
    <n v="21.448000875600002"/>
    <n v="20.444998507200001"/>
    <n v="19.948000226400001"/>
    <n v="24.232000975200002"/>
    <n v="21.422934504000001"/>
    <n v="22.7248241508"/>
    <n v="22.052599916400002"/>
  </r>
  <r>
    <s v="Other"/>
    <s v="Coal "/>
    <x v="19"/>
    <x v="0"/>
    <x v="7"/>
    <s v="2_coal_products"/>
    <n v="0"/>
    <n v="0"/>
    <n v="0"/>
    <n v="2.8650272400000003E-2"/>
    <n v="9.1007383032"/>
    <n v="34.186339875600005"/>
    <n v="23.300689183199999"/>
    <n v="52.438723783200004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7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7"/>
    <s v="7_petroleum_products"/>
    <n v="114.38410031640001"/>
    <n v="119.1596020776"/>
    <n v="109.26229995360001"/>
    <n v="100.63149645600001"/>
    <n v="137.01550021200001"/>
    <n v="143.00449989840001"/>
    <n v="144.77889923280003"/>
    <n v="138.08479637159999"/>
    <n v="128.35099716120001"/>
    <n v="111.43009938960002"/>
    <n v="124.03819960200002"/>
    <n v="24.5885991048"/>
    <n v="15.145799241600002"/>
    <n v="16.496900535600002"/>
    <n v="15.925603302000004"/>
    <n v="19.2727991772"/>
    <n v="21.823401923999999"/>
    <n v="17.66881935"/>
    <n v="14.495869717200002"/>
    <n v="11.094936264000001"/>
  </r>
  <r>
    <s v="Other"/>
    <s v="Gas "/>
    <x v="19"/>
    <x v="0"/>
    <x v="7"/>
    <s v="8_gas"/>
    <n v="615.48660067319997"/>
    <n v="550.00349955720003"/>
    <n v="588.64950156240002"/>
    <n v="584.58329814960007"/>
    <n v="566.47800071280005"/>
    <n v="539.65710033120001"/>
    <n v="604.05929947800007"/>
    <n v="631.34910052559997"/>
    <n v="653.35140022680002"/>
    <n v="604.55250033120001"/>
    <n v="620.13239955720007"/>
    <n v="618.08669976960005"/>
    <n v="653.37390009000001"/>
    <n v="668.62079799119999"/>
    <n v="706.2596987508"/>
    <n v="675.48239797320002"/>
    <n v="740.38319894519998"/>
    <n v="718.17209934120012"/>
    <n v="729.17459943480014"/>
    <n v="646.28201773440003"/>
  </r>
  <r>
    <s v="Pulp &amp; paper"/>
    <s v="Coal "/>
    <x v="19"/>
    <x v="0"/>
    <x v="8"/>
    <s v="1_coal"/>
    <n v="106.94291323680001"/>
    <n v="119.481558624"/>
    <n v="169.36288029720001"/>
    <n v="181.17853650000001"/>
    <n v="169.7081321988"/>
    <n v="179.19671053319999"/>
    <n v="187.3372941792"/>
    <n v="182.89965880440002"/>
    <n v="196.28085582360001"/>
    <n v="162.5927493348"/>
    <n v="169.59616041960001"/>
    <n v="155.41236640080001"/>
    <n v="124.43041065240001"/>
    <n v="114.61082391000001"/>
    <n v="110.4728587452"/>
    <n v="96.007762008"/>
    <n v="70.787651112000006"/>
    <n v="55.249531963199999"/>
    <n v="49.369644471600004"/>
    <n v="40.9713256044"/>
  </r>
  <r>
    <s v="Pulp &amp; paper"/>
    <s v="Biomass"/>
    <x v="19"/>
    <x v="0"/>
    <x v="8"/>
    <s v="15_solid_biomass"/>
    <n v="964.31699791440008"/>
    <n v="787.02899925960003"/>
    <n v="712.51399920600011"/>
    <n v="774.03199975559994"/>
    <n v="858.27999934080003"/>
    <n v="900.60199918560011"/>
    <n v="1048.914000774"/>
    <n v="999.69899994720004"/>
    <n v="941.98399962840006"/>
    <n v="830.14799835240001"/>
    <n v="1074.8770007148"/>
    <n v="1078.5490001604001"/>
    <n v="1071.753999606"/>
    <n v="1077.5060012916001"/>
    <n v="1088.2869987312001"/>
    <n v="1082.1400017732001"/>
    <n v="1101.3549979896"/>
    <n v="1107.7146885744"/>
    <n v="1199.7400878396002"/>
    <n v="1142.3750077044001"/>
  </r>
  <r>
    <s v="Pulp &amp; paper"/>
    <s v="Others "/>
    <x v="19"/>
    <x v="0"/>
    <x v="8"/>
    <s v="16_others"/>
    <n v="32.863001252399997"/>
    <n v="21.073005946800002"/>
    <n v="26.1039988044"/>
    <n v="17.477457469200001"/>
    <n v="23.8405770432"/>
    <n v="24.7673168496"/>
    <n v="30.9217202568"/>
    <n v="39.484283101200006"/>
    <n v="28.021875588000004"/>
    <n v="46.697122108800002"/>
    <n v="31.724932716000005"/>
    <n v="35.938172358000003"/>
    <n v="29.315366514000004"/>
    <n v="30.9475737468"/>
    <n v="37.345401892800005"/>
    <n v="36.687684920400002"/>
    <n v="20.885336823600003"/>
    <n v="18.9572400612"/>
    <n v="22.531113475200002"/>
    <n v="23.209588602"/>
  </r>
  <r>
    <s v="Pulp &amp; paper"/>
    <s v="Electricity"/>
    <x v="19"/>
    <x v="0"/>
    <x v="8"/>
    <s v="17_electricity"/>
    <n v="479.64960092519999"/>
    <n v="481.09320119160003"/>
    <n v="306.27000100440006"/>
    <n v="304.44119839080003"/>
    <n v="295.77239968320004"/>
    <n v="295.16399902800003"/>
    <n v="320.23439832960003"/>
    <n v="317.81519830079998"/>
    <n v="299.71080102600001"/>
    <n v="269.09279961480001"/>
    <n v="253.6812013752"/>
    <n v="242.62560009719999"/>
    <n v="231.59879981640003"/>
    <n v="213.4872012456"/>
    <n v="203.67360162720001"/>
    <n v="254.42640153360003"/>
    <n v="284.17680168840002"/>
    <n v="291.08129962320004"/>
    <n v="281.53369996920003"/>
    <n v="263.58790286520002"/>
  </r>
  <r>
    <s v="Pulp &amp; paper"/>
    <s v="Heat "/>
    <x v="19"/>
    <x v="0"/>
    <x v="8"/>
    <s v="18_heat"/>
    <n v="16.239998487600001"/>
    <n v="14.064001297200001"/>
    <n v="14.887000573200002"/>
    <n v="14.716999746000001"/>
    <n v="9.4739998968000005"/>
    <n v="10.0220017752"/>
    <n v="21.737999577600004"/>
    <n v="22.137001617600003"/>
    <n v="21.4129992276"/>
    <n v="20.885998338"/>
    <n v="20.4050020068"/>
    <n v="20.418998479200003"/>
    <n v="20.093998129199999"/>
    <n v="18.041000749200002"/>
    <n v="17.198001129600001"/>
    <n v="16.779999391200001"/>
    <n v="20.384001017999999"/>
    <n v="18.020694769200002"/>
    <n v="19.115827671600002"/>
    <n v="18.550358463600002"/>
  </r>
  <r>
    <s v="Pulp &amp; paper"/>
    <s v="Coal "/>
    <x v="19"/>
    <x v="0"/>
    <x v="8"/>
    <s v="2_coal_products"/>
    <n v="0"/>
    <n v="0"/>
    <n v="0"/>
    <n v="7.2773534087999998"/>
    <n v="22.570942503600001"/>
    <n v="12.4361274024"/>
    <n v="12.5363510208"/>
    <n v="7.1461097892000014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9"/>
    <x v="0"/>
    <x v="8"/>
    <s v="6_crude_oil_and_ngl"/>
    <n v="0"/>
    <n v="0"/>
    <n v="0"/>
    <n v="0"/>
    <n v="0"/>
    <n v="0"/>
    <n v="0"/>
    <n v="0"/>
    <n v="0"/>
    <n v="0.2773671264"/>
    <n v="0.32201934840000002"/>
    <n v="0"/>
    <n v="0"/>
    <n v="0"/>
    <n v="0"/>
    <n v="0"/>
    <n v="0"/>
    <n v="0"/>
    <n v="0"/>
    <n v="0"/>
  </r>
  <r>
    <s v="Pulp &amp; paper"/>
    <s v="Oil"/>
    <x v="19"/>
    <x v="0"/>
    <x v="8"/>
    <s v="7_petroleum_products"/>
    <n v="161.18909951400002"/>
    <n v="170.827699266"/>
    <n v="138.89649966119998"/>
    <n v="155.52990243720001"/>
    <n v="211.8969959904"/>
    <n v="222.72980089319998"/>
    <n v="228.69409845960001"/>
    <n v="181.71000051840005"/>
    <n v="158.574798792"/>
    <n v="123.20110337040002"/>
    <n v="136.96830241559999"/>
    <n v="40.330301403600004"/>
    <n v="24.069498706800001"/>
    <n v="11.290999921199999"/>
    <n v="7.0228043424000015"/>
    <n v="10.573604301600001"/>
    <n v="6.8964006635999997"/>
    <n v="8.2596729851999999"/>
    <n v="7.8901585775999994"/>
    <n v="4.9315354236000006"/>
  </r>
  <r>
    <s v="Pulp &amp; paper"/>
    <s v="Gas "/>
    <x v="19"/>
    <x v="0"/>
    <x v="8"/>
    <s v="8_gas"/>
    <n v="631.74690095400001"/>
    <n v="564.53399829720001"/>
    <n v="524.71619889480007"/>
    <n v="489.71429968680002"/>
    <n v="458.72369819639999"/>
    <n v="381.73229805240004"/>
    <n v="340.28279802000003"/>
    <n v="325.88280183600006"/>
    <n v="294.66270090360001"/>
    <n v="270.96839809200003"/>
    <n v="326.77829974080004"/>
    <n v="321.01740110520001"/>
    <n v="338.0490020556"/>
    <n v="345.93749847359999"/>
    <n v="361.95570123120001"/>
    <n v="362.27339980200003"/>
    <n v="378.78569938800001"/>
    <n v="383.10749856720003"/>
    <n v="355.22459961840002"/>
    <n v="332.41076828640001"/>
  </r>
  <r>
    <s v="Other"/>
    <s v="Coal "/>
    <x v="19"/>
    <x v="0"/>
    <x v="9"/>
    <s v="1_coal"/>
    <n v="5.8771953792000007"/>
    <n v="0.69634857600000011"/>
    <n v="0.9238676616"/>
    <n v="0.72511607879999995"/>
    <n v="0.96638461560000011"/>
    <n v="0"/>
    <n v="1.2996497088000001"/>
    <n v="1.1908598976000002"/>
    <n v="1.4732260632"/>
    <n v="1.3115988360000002"/>
    <n v="1.3371131951999999"/>
    <n v="0.98276337720000007"/>
    <n v="0.84744600120000002"/>
    <n v="0.70720076160000012"/>
    <n v="0.64972855800000007"/>
    <n v="0.52149106080000007"/>
    <n v="0"/>
    <n v="0"/>
    <n v="0"/>
    <n v="0"/>
  </r>
  <r>
    <s v="Other"/>
    <s v="Biomass"/>
    <x v="19"/>
    <x v="0"/>
    <x v="9"/>
    <s v="15_solid_biomass"/>
    <n v="248.005998162"/>
    <n v="239.42600148240001"/>
    <n v="192.53400058079998"/>
    <n v="212.47100208360001"/>
    <n v="221.85699963120001"/>
    <n v="229.73200199280004"/>
    <n v="242.82000159480003"/>
    <n v="213.78399931080003"/>
    <n v="215.49599857799998"/>
    <n v="200.92999996080002"/>
    <n v="52.766001752400001"/>
    <n v="55.651000028399999"/>
    <n v="57.471001988400005"/>
    <n v="57.709000634400006"/>
    <n v="55.785999207600007"/>
    <n v="54.966998325600002"/>
    <n v="51.612998900400001"/>
    <n v="61.795007611200006"/>
    <n v="103.228338222"/>
    <n v="124.3879816212"/>
  </r>
  <r>
    <s v="Other"/>
    <s v="Others "/>
    <x v="19"/>
    <x v="0"/>
    <x v="9"/>
    <s v="16_others"/>
    <n v="1.6998408000000003E-2"/>
    <n v="1.4160008808"/>
    <n v="0"/>
    <n v="7.9900891200000004E-2"/>
    <n v="5.9000385600000003E-2"/>
    <n v="0.100001718"/>
    <n v="6.5000070000000007E-2"/>
    <n v="0.1019988216"/>
    <n v="0.12699820440000001"/>
    <n v="4.0000687200000003E-2"/>
    <n v="2.9998422000000004E-2"/>
    <n v="0.51819604919999995"/>
    <n v="0.3260386764"/>
    <n v="0.32503803120000008"/>
    <n v="0.31503995280000002"/>
    <n v="0.45006006599999998"/>
    <n v="0.46396861560000002"/>
    <n v="0.60256844279999999"/>
    <n v="0.27892880279999999"/>
    <n v="0.29525313600000003"/>
  </r>
  <r>
    <s v="Other"/>
    <s v="Electricity"/>
    <x v="19"/>
    <x v="0"/>
    <x v="9"/>
    <s v="17_electricity"/>
    <n v="118.267198218"/>
    <n v="110.77200141840001"/>
    <n v="76.136401155599998"/>
    <n v="79.412400496800004"/>
    <n v="79.199999946000005"/>
    <n v="83.962798956"/>
    <n v="80.629201807200005"/>
    <n v="76.913998772400006"/>
    <n v="74.973601191600011"/>
    <n v="73.382399477999996"/>
    <n v="66.279597948000003"/>
    <n v="65.365200827999999"/>
    <n v="64.796398927200002"/>
    <n v="67.964399762400006"/>
    <n v="70.246800288000003"/>
    <n v="62.301602037599999"/>
    <n v="63.673201904400003"/>
    <n v="62.954453948400001"/>
    <n v="67.949771083200005"/>
    <n v="65.881868695200012"/>
  </r>
  <r>
    <s v="Other"/>
    <s v="Heat "/>
    <x v="19"/>
    <x v="0"/>
    <x v="9"/>
    <s v="18_heat"/>
    <n v="8.8889992668000009"/>
    <n v="8.4630007404000001"/>
    <n v="8.1489991140000004"/>
    <n v="8.0550012671999998"/>
    <n v="5.1860007540000002"/>
    <n v="5.4860017212000001"/>
    <n v="11.897997998400001"/>
    <n v="12.116000487600001"/>
    <n v="11.7200003832"/>
    <n v="11.4309981396"/>
    <n v="11.168000110800001"/>
    <n v="11.176001085599999"/>
    <n v="10.9979992836"/>
    <n v="9.873998395200001"/>
    <n v="9.4120017623999992"/>
    <n v="9.1830005496000009"/>
    <n v="11.1550000968"/>
    <n v="9.8619822791999994"/>
    <n v="10.4613017652"/>
    <n v="10.1518428168"/>
  </r>
  <r>
    <s v="Other"/>
    <s v="Coal "/>
    <x v="1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9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9"/>
    <s v="7_petroleum_products"/>
    <n v="73.814699138400002"/>
    <n v="84.066899551199995"/>
    <n v="78.559800544800012"/>
    <n v="70.231397050799998"/>
    <n v="75.487899330000005"/>
    <n v="78.034704649200009"/>
    <n v="78.702101503199998"/>
    <n v="78.349999996800008"/>
    <n v="131.71450062240001"/>
    <n v="121.12249952159999"/>
    <n v="134.7992008848"/>
    <n v="18.048499308"/>
    <n v="19.015298416799997"/>
    <n v="19.051899422400002"/>
    <n v="19.055198620800002"/>
    <n v="21.151098140400002"/>
    <n v="22.538000761200003"/>
    <n v="18.613696374"/>
    <n v="14.641448940000002"/>
    <n v="11.108212606800002"/>
  </r>
  <r>
    <s v="Other"/>
    <s v="Gas "/>
    <x v="19"/>
    <x v="0"/>
    <x v="9"/>
    <s v="8_gas"/>
    <n v="100.2941994744"/>
    <n v="89.622900381600019"/>
    <n v="58.403699611200004"/>
    <n v="53.999098088400004"/>
    <n v="49.942800644400002"/>
    <n v="43.415097962400004"/>
    <n v="68.321701274400013"/>
    <n v="61.7210980308"/>
    <n v="54.6119995536"/>
    <n v="41.733900982800002"/>
    <n v="38.606399064000001"/>
    <n v="39.275098012800001"/>
    <n v="43.703999722800006"/>
    <n v="44.723699049600008"/>
    <n v="48.590099992799999"/>
    <n v="47.311200064799998"/>
    <n v="51.345901994400002"/>
    <n v="48.728699820000003"/>
    <n v="52.526701011600004"/>
    <n v="54.005922572400003"/>
  </r>
  <r>
    <s v="Other"/>
    <s v="Coal "/>
    <x v="1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0"/>
    <s v="16_others"/>
    <n v="0"/>
    <n v="0"/>
    <n v="0"/>
    <n v="0"/>
    <n v="0"/>
    <n v="0"/>
    <n v="0"/>
    <n v="0"/>
    <n v="0"/>
    <n v="0"/>
    <n v="0"/>
    <n v="7.5316722012000001"/>
    <n v="5.2657006788"/>
    <n v="5.3107087788000005"/>
    <n v="4.7256285996000003"/>
    <n v="6.4808649504"/>
    <n v="6.3690271488000008"/>
    <n v="13.179083436000001"/>
    <n v="13.727407698"/>
    <n v="15.3109768752"/>
  </r>
  <r>
    <s v="Other"/>
    <s v="Electricity"/>
    <x v="19"/>
    <x v="0"/>
    <x v="10"/>
    <s v="17_electricity"/>
    <n v="0"/>
    <n v="0"/>
    <n v="108.7775983044"/>
    <n v="116.42400138600001"/>
    <n v="118.18800070920001"/>
    <n v="120.35160078480001"/>
    <n v="164.19960130679999"/>
    <n v="150.96959800920001"/>
    <n v="136.72800102959999"/>
    <n v="115.2755998272"/>
    <n v="200.91959994960001"/>
    <n v="191.52720078480002"/>
    <n v="194.48999817840001"/>
    <n v="197.4023990604"/>
    <n v="199.10519992800002"/>
    <n v="219.10679956800001"/>
    <n v="236.31479877600003"/>
    <n v="180.8661760992"/>
    <n v="188.76344386320002"/>
    <n v="168.99235268400002"/>
  </r>
  <r>
    <s v="Other"/>
    <s v="Heat "/>
    <x v="1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7_petroleum_products"/>
    <n v="23.519997954000001"/>
    <n v="62.182399654800001"/>
    <n v="65.318400777600004"/>
    <n v="69.619198968000006"/>
    <n v="76.249599667200002"/>
    <n v="70.78400022240001"/>
    <n v="70.78400022240001"/>
    <n v="56.134399582800008"/>
    <n v="56.895999436800004"/>
    <n v="55.283198022000008"/>
    <n v="53.67040079400001"/>
    <n v="285.1114964148"/>
    <n v="299.54890165680001"/>
    <n v="342.96399961919997"/>
    <n v="307.43169983999996"/>
    <n v="304.22529767520001"/>
    <n v="321.20790050520003"/>
    <n v="345.37387145759999"/>
    <n v="461.38427561880007"/>
    <n v="416.08332570599998"/>
  </r>
  <r>
    <s v="Other"/>
    <s v="Gas "/>
    <x v="19"/>
    <x v="0"/>
    <x v="10"/>
    <s v="8_gas"/>
    <n v="0"/>
    <n v="0"/>
    <n v="251.1162002232"/>
    <n v="259.51410041040003"/>
    <n v="260.19450146520001"/>
    <n v="232.58700184680001"/>
    <n v="464.2110020124"/>
    <n v="440.62290156960006"/>
    <n v="394.90830000360006"/>
    <n v="301.84560010440003"/>
    <n v="15.758101994400002"/>
    <n v="14.584500086400002"/>
    <n v="15.6384013824"/>
    <n v="16.002900003600001"/>
    <n v="16.893901285200002"/>
    <n v="12.810598981200002"/>
    <n v="14.064298560000001"/>
    <n v="12.836699492400001"/>
    <n v="13.698899776800001"/>
    <n v="10.34411742"/>
  </r>
  <r>
    <s v="Other"/>
    <s v="Coal "/>
    <x v="19"/>
    <x v="0"/>
    <x v="11"/>
    <s v="1_coal"/>
    <n v="19.414237654800001"/>
    <n v="17.2416275856"/>
    <n v="15.621767226000001"/>
    <n v="13.191497298000002"/>
    <n v="4.4957439720000005"/>
    <n v="10.8713653308"/>
    <n v="10.45140417"/>
    <n v="10.076472043199999"/>
    <n v="7.8764761152"/>
    <n v="4.1002420968000006"/>
    <n v="4.1022768815999999"/>
    <n v="3.3486654420000006"/>
    <n v="2.1641443595999998"/>
    <n v="2.6933014512000004"/>
    <n v="3.3534300203999998"/>
    <n v="2.6943355908000002"/>
    <n v="2.3801916132000001"/>
    <n v="2.3818244652000002"/>
    <n v="2.0594911068000004"/>
    <n v="1.4025319452"/>
  </r>
  <r>
    <s v="Other"/>
    <s v="Biomass"/>
    <x v="19"/>
    <x v="0"/>
    <x v="11"/>
    <s v="15_solid_biomass"/>
    <n v="0"/>
    <n v="0"/>
    <n v="1.5850010628000002"/>
    <n v="2.0650009356000001"/>
    <n v="1.2030016176"/>
    <n v="1.0489985532000001"/>
    <n v="0.38899977480000003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9"/>
    <x v="0"/>
    <x v="11"/>
    <s v="17_electricity"/>
    <n v="137.4912002412"/>
    <n v="132.60600013320001"/>
    <n v="116.69760039240001"/>
    <n v="110.6387983764"/>
    <n v="104.9903990568"/>
    <n v="106.59239852760001"/>
    <n v="99.921599395200005"/>
    <n v="85.485600918000003"/>
    <n v="74.318400486000002"/>
    <n v="58.377599100000005"/>
    <n v="61.196399881200009"/>
    <n v="60.433200669600005"/>
    <n v="60.325197976799998"/>
    <n v="60.242399820000003"/>
    <n v="60.152400367200002"/>
    <n v="65.437201227600013"/>
    <n v="64.317600666000004"/>
    <n v="51.517920859200004"/>
    <n v="53.039571451200004"/>
    <n v="57.112159734000002"/>
  </r>
  <r>
    <s v="Other"/>
    <s v="Heat "/>
    <x v="19"/>
    <x v="0"/>
    <x v="11"/>
    <s v="18_heat"/>
    <n v="5.10800067"/>
    <n v="4.4249996124000006"/>
    <n v="4.6829986020000005"/>
    <n v="4.6290014424000008"/>
    <n v="2.9800009548000004"/>
    <n v="3.1519988856000003"/>
    <n v="6.8369983452000005"/>
    <n v="6.9630000912000005"/>
    <n v="6.7349995236"/>
    <n v="6.5690012771999999"/>
    <n v="6.4180001484000009"/>
    <n v="6.4219985423999999"/>
    <n v="6.3199997208000012"/>
    <n v="5.6740016015999997"/>
    <n v="5.4089980956000003"/>
    <n v="5.2780014972"/>
    <n v="6.4120004640000001"/>
    <n v="5.6682489384000005"/>
    <n v="6.0127137215999999"/>
    <n v="5.8348500840000002"/>
  </r>
  <r>
    <s v="Other"/>
    <s v="Coal "/>
    <x v="1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1"/>
    <s v="6_crude_oil_and_ngl"/>
    <n v="0"/>
    <n v="0"/>
    <n v="0"/>
    <n v="0"/>
    <n v="0"/>
    <n v="0"/>
    <n v="0"/>
    <n v="0"/>
    <n v="0"/>
    <n v="9.2457104400000004E-2"/>
    <n v="9.2004929999999999E-2"/>
    <n v="0"/>
    <n v="0"/>
    <n v="0"/>
    <n v="0"/>
    <n v="0"/>
    <n v="0"/>
    <n v="0"/>
    <n v="0"/>
    <n v="0"/>
  </r>
  <r>
    <s v="Other"/>
    <s v="Oil"/>
    <x v="19"/>
    <x v="0"/>
    <x v="11"/>
    <s v="7_petroleum_products"/>
    <n v="44.988200139600004"/>
    <n v="51.249798187200007"/>
    <n v="45.69779993760001"/>
    <n v="44.266303710000003"/>
    <n v="29.902799674800001"/>
    <n v="31.014801194400007"/>
    <n v="31.492598810400004"/>
    <n v="28.281398572800001"/>
    <n v="10.088203456800001"/>
    <n v="8.4443987880000009"/>
    <n v="9.2890982484000002"/>
    <n v="1.2863984868"/>
    <n v="1.6482008088"/>
    <n v="0.80399957759999996"/>
    <n v="0.24120154800000002"/>
    <n v="0"/>
    <n v="0"/>
    <n v="0"/>
    <n v="0"/>
    <n v="0"/>
  </r>
  <r>
    <s v="Other"/>
    <s v="Gas "/>
    <x v="19"/>
    <x v="0"/>
    <x v="11"/>
    <s v="8_gas"/>
    <n v="155.90339849160003"/>
    <n v="139.317298182"/>
    <n v="80.024401800000007"/>
    <n v="75.32010075960001"/>
    <n v="70.239598991999998"/>
    <n v="71.900100619200003"/>
    <n v="67.156200824400003"/>
    <n v="57.581098081200004"/>
    <n v="50.047198502400001"/>
    <n v="39.434401566000005"/>
    <n v="41.621401666800004"/>
    <n v="41.209198646400004"/>
    <n v="40.6763990388"/>
    <n v="41.625898290000002"/>
    <n v="41.2668006408"/>
    <n v="48.733200630000006"/>
    <n v="47.880001965600002"/>
    <n v="46.86119861400001"/>
    <n v="47.708100331200001"/>
    <n v="50.560542050400002"/>
  </r>
  <r>
    <s v="Non-specified industry"/>
    <s v="Coal "/>
    <x v="19"/>
    <x v="0"/>
    <x v="12"/>
    <s v="1_coal"/>
    <n v="20.9462087088"/>
    <n v="63.534974702400007"/>
    <n v="86.221297040400003"/>
    <n v="77.850142131600009"/>
    <n v="87.572595114000023"/>
    <n v="103.09585530960001"/>
    <n v="85.396505814000008"/>
    <n v="83.340326466000008"/>
    <n v="73.144296162000003"/>
    <n v="73.862190010799992"/>
    <n v="81.140694789600005"/>
    <n v="36.420169334400001"/>
    <n v="24.239486973600002"/>
    <n v="26.630593574399999"/>
    <n v="29.917265068799995"/>
    <n v="28.370326204800001"/>
    <n v="26.778626262"/>
    <n v="36.611916400800006"/>
    <n v="32.440469396400005"/>
    <n v="29.976730189200005"/>
  </r>
  <r>
    <s v="Non-specified industry"/>
    <s v="Biomass"/>
    <x v="19"/>
    <x v="0"/>
    <x v="12"/>
    <s v="15_solid_biomass"/>
    <n v="0"/>
    <n v="0"/>
    <n v="9.9700017192000008"/>
    <n v="10.420999628400001"/>
    <n v="10.193999706000001"/>
    <n v="11.176001085599999"/>
    <n v="11.733000397200001"/>
    <n v="7.1670019212000007"/>
    <n v="7.2880004412000003"/>
    <n v="6.7029998112000007"/>
    <n v="4.8090003480000005"/>
    <n v="5.2130014272"/>
    <n v="5.3969987268000006"/>
    <n v="4.9320001584000002"/>
    <n v="5.0789987064000002"/>
    <n v="5.1550016868000004"/>
    <n v="3.9559984631999998"/>
    <n v="3.2375142756000002"/>
    <n v="8.5200710112000007"/>
    <n v="11.432002971600001"/>
  </r>
  <r>
    <s v="Non-specified industry"/>
    <s v="Others "/>
    <x v="19"/>
    <x v="0"/>
    <x v="12"/>
    <s v="16_others"/>
    <n v="103.09399637040002"/>
    <n v="69.813998211600008"/>
    <n v="82.844002259999996"/>
    <n v="78.450998173200006"/>
    <n v="78.448000424400007"/>
    <n v="84.438000756000008"/>
    <n v="84.301996744800007"/>
    <n v="97.45100220960002"/>
    <n v="97.128999608400008"/>
    <n v="108.5289986808"/>
    <n v="5.0750003124000003"/>
    <n v="6.0102602567999996"/>
    <n v="7.0650365940000004"/>
    <n v="3.2810318747999996"/>
    <n v="3.5280363276000006"/>
    <n v="3.7900504584000001"/>
    <n v="3.9356129340000003"/>
    <n v="4.2190006788000005"/>
    <n v="3.5635864463999996"/>
    <n v="3.7334951639999998"/>
  </r>
  <r>
    <s v="Non-specified industry"/>
    <s v="Electricity"/>
    <x v="19"/>
    <x v="0"/>
    <x v="12"/>
    <s v="17_electricity"/>
    <n v="555.99480198360004"/>
    <n v="326.5235999496"/>
    <n v="465.36480035640005"/>
    <n v="496.84679818920006"/>
    <n v="477.86040125279999"/>
    <n v="470.10960031320008"/>
    <n v="448.79759926200001"/>
    <n v="434.78640188639997"/>
    <n v="445.3920017136"/>
    <n v="466.30440201239998"/>
    <n v="461.01600050400003"/>
    <n v="452.04120114480003"/>
    <n v="437.71320117360005"/>
    <n v="515.28600129960012"/>
    <n v="413.5248015336"/>
    <n v="365.55480011520001"/>
    <n v="324.72359833320002"/>
    <n v="349.28232880680002"/>
    <n v="330.18332788440006"/>
    <n v="328.00878351360001"/>
  </r>
  <r>
    <s v="Non-specified industry"/>
    <s v="Heat "/>
    <x v="19"/>
    <x v="0"/>
    <x v="12"/>
    <s v="18_heat"/>
    <n v="0.75699856080000005"/>
    <n v="9.3720010752"/>
    <n v="0.69399978120000005"/>
    <n v="0.68599880639999999"/>
    <n v="0.44200047600000003"/>
    <n v="0.4669998588"/>
    <n v="1.0140010920000002"/>
    <n v="1.0320001452000001"/>
    <n v="0.99899978760000008"/>
    <n v="0.97400040480000005"/>
    <n v="0.95199877080000006"/>
    <n v="0.95299941600000004"/>
    <n v="0.93799811160000013"/>
    <n v="0.84199897440000004"/>
    <n v="0.80299893240000009"/>
    <n v="0.78299858880000006"/>
    <n v="0.95099812560000008"/>
    <n v="0.84089365920000003"/>
    <n v="0.89199774000000009"/>
    <n v="0.86560833960000005"/>
  </r>
  <r>
    <s v="Non-specified industry"/>
    <s v="Coal "/>
    <x v="19"/>
    <x v="0"/>
    <x v="12"/>
    <s v="2_coal_products"/>
    <n v="0"/>
    <n v="0"/>
    <n v="45.300598221600005"/>
    <n v="37.728360115200005"/>
    <n v="36.394968985199995"/>
    <n v="38.691001731600004"/>
    <n v="41.718351207600001"/>
    <n v="37.740598131600002"/>
    <n v="33.323398527600006"/>
    <n v="23.141699640000002"/>
    <n v="32.480101645200001"/>
    <n v="36.673198592400006"/>
    <n v="39.246301202400005"/>
    <n v="38.0510995932"/>
    <n v="36.142199308800002"/>
    <n v="28.895401166400003"/>
    <n v="26.202597944400001"/>
    <n v="26.275498506000005"/>
    <n v="28.237499974800002"/>
    <n v="26.825401191600001"/>
  </r>
  <r>
    <s v="Non-specified industry"/>
    <s v="Coal "/>
    <x v="1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9"/>
    <x v="0"/>
    <x v="12"/>
    <s v="6_crude_oil_and_ngl"/>
    <n v="0"/>
    <n v="0"/>
    <n v="0"/>
    <n v="0"/>
    <n v="0"/>
    <n v="0"/>
    <n v="0"/>
    <n v="0"/>
    <n v="0"/>
    <n v="0.32359777200000001"/>
    <n v="0.36802390680000008"/>
    <n v="0"/>
    <n v="0"/>
    <n v="0"/>
    <n v="0"/>
    <n v="0"/>
    <n v="0"/>
    <n v="0"/>
    <n v="0"/>
    <n v="0"/>
  </r>
  <r>
    <s v="Non-specified industry"/>
    <s v="Oil"/>
    <x v="19"/>
    <x v="0"/>
    <x v="12"/>
    <s v="7_petroleum_products"/>
    <n v="71.243195885999995"/>
    <n v="169.14809745720001"/>
    <n v="166.8346978644"/>
    <n v="186.64390148400003"/>
    <n v="198.14389808760001"/>
    <n v="191.01279797640004"/>
    <n v="185.0346965304"/>
    <n v="132.25389444000001"/>
    <n v="153.978697224"/>
    <n v="145.75530286080001"/>
    <n v="147.97470042"/>
    <n v="69.633501076800002"/>
    <n v="47.785300736400004"/>
    <n v="55.416401063999999"/>
    <n v="52.257100399200006"/>
    <n v="85.491001890000007"/>
    <n v="101.45790378720001"/>
    <n v="60.673924922399998"/>
    <n v="59.845390696800003"/>
    <n v="45.573137967599997"/>
  </r>
  <r>
    <s v="Non-specified industry"/>
    <s v="Gas "/>
    <x v="19"/>
    <x v="0"/>
    <x v="12"/>
    <s v="8_gas"/>
    <n v="40.391097926400001"/>
    <n v="36.093598934399999"/>
    <n v="578.85840180720004"/>
    <n v="508.44420069480009"/>
    <n v="470.17439941680004"/>
    <n v="399.15359797320002"/>
    <n v="385.0361982288"/>
    <n v="392.86890135000004"/>
    <n v="397.62359890199997"/>
    <n v="414.91890126360005"/>
    <n v="570.51989975160006"/>
    <n v="615.27420012239998"/>
    <n v="647.89020110880006"/>
    <n v="663.00930112679998"/>
    <n v="644.85539912880006"/>
    <n v="546.58890038880008"/>
    <n v="548.68770136080002"/>
    <n v="528.01919890919999"/>
    <n v="567.29700159480001"/>
    <n v="550.88105702400003"/>
  </r>
  <r>
    <s v="Iron &amp; steel"/>
    <s v="Coal "/>
    <x v="20"/>
    <x v="0"/>
    <x v="0"/>
    <s v="1_coal"/>
    <n v="0"/>
    <n v="0"/>
    <n v="0"/>
    <n v="0"/>
    <n v="0"/>
    <n v="0"/>
    <n v="0"/>
    <n v="0"/>
    <n v="0"/>
    <n v="0"/>
    <n v="15.146167680000003"/>
    <n v="15.591643200000002"/>
    <n v="15.122721600000002"/>
    <n v="16.318471680000002"/>
    <n v="18.099550270891239"/>
    <n v="20.975868000000006"/>
    <n v="76.856250240000023"/>
    <n v="26.814328699900742"/>
    <n v="36.685842640681862"/>
    <n v="42.307171944432859"/>
  </r>
  <r>
    <s v="Iron &amp; steel"/>
    <s v="Biomass"/>
    <x v="2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0"/>
    <x v="0"/>
    <x v="0"/>
    <s v="17_electricity"/>
    <n v="0"/>
    <n v="0"/>
    <n v="0"/>
    <n v="0"/>
    <n v="0"/>
    <n v="0"/>
    <n v="0"/>
    <n v="0"/>
    <n v="0"/>
    <n v="0"/>
    <n v="11.764800001929428"/>
    <n v="12.93120000212072"/>
    <n v="14.281200002342118"/>
    <n v="15.894000002606617"/>
    <n v="17.86189777878571"/>
    <n v="25.24320000413989"/>
    <n v="46.920723182950063"/>
    <n v="55.212181573560763"/>
    <n v="62.599082024935221"/>
    <n v="63.141210364671181"/>
  </r>
  <r>
    <s v="Iron &amp; steel"/>
    <s v="Heat "/>
    <x v="2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7_petroleum_products"/>
    <n v="0"/>
    <n v="0"/>
    <n v="0"/>
    <n v="0"/>
    <n v="0"/>
    <n v="0"/>
    <n v="0"/>
    <n v="0"/>
    <n v="0"/>
    <n v="0"/>
    <n v="3.0255072840000006"/>
    <n v="3.1640066280000005"/>
    <n v="2.7826310160000003"/>
    <n v="2.4889688640000003"/>
    <n v="2.820324509589919"/>
    <n v="6.0939281961792"/>
    <n v="4.9194053212331248"/>
    <n v="6.8404141248066148"/>
    <n v="7.188848656041503"/>
    <n v="6.8850702882362036"/>
  </r>
  <r>
    <s v="Iron &amp; steel"/>
    <s v="Gas "/>
    <x v="20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7.3856257264959657"/>
    <n v="10.101560236376331"/>
    <n v="7.7174747292172343"/>
    <n v="12.008183756205831"/>
  </r>
  <r>
    <s v="Chemicals"/>
    <s v="Coal "/>
    <x v="20"/>
    <x v="0"/>
    <x v="1"/>
    <s v="1_coal"/>
    <n v="0"/>
    <n v="0"/>
    <n v="0"/>
    <n v="0"/>
    <n v="0"/>
    <n v="0"/>
    <n v="0"/>
    <n v="0"/>
    <n v="0"/>
    <n v="0"/>
    <n v="7.8544368000000011"/>
    <n v="8.1123436800000022"/>
    <n v="7.8544368000000011"/>
    <n v="8.487480960000001"/>
    <n v="9.4044758495072376"/>
    <n v="41.147870400000016"/>
    <n v="16.993576579354016"/>
    <n v="13.50770739424023"/>
    <n v="27.358121500684838"/>
    <n v="31.550174865620754"/>
  </r>
  <r>
    <s v="Chemicals"/>
    <s v="Biomass"/>
    <x v="2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0"/>
    <x v="0"/>
    <x v="1"/>
    <s v="17_electricity"/>
    <n v="0"/>
    <n v="0"/>
    <n v="0"/>
    <n v="0"/>
    <n v="0"/>
    <n v="0"/>
    <n v="0"/>
    <n v="0"/>
    <n v="0"/>
    <n v="0"/>
    <n v="10.404000001706256"/>
    <n v="11.433600001875112"/>
    <n v="12.628800002071124"/>
    <n v="14.054400002304924"/>
    <n v="15.795170486327939"/>
    <n v="14.778000002423592"/>
    <n v="27.5857991758885"/>
    <n v="31.038226337354235"/>
    <n v="35.00129975875948"/>
    <n v="38.022742992520229"/>
  </r>
  <r>
    <s v="Chemicals"/>
    <s v="Heat "/>
    <x v="2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7_petroleum_products"/>
    <n v="0"/>
    <n v="0"/>
    <n v="0"/>
    <n v="0"/>
    <n v="0"/>
    <n v="0"/>
    <n v="0"/>
    <n v="0"/>
    <n v="0"/>
    <n v="0"/>
    <n v="3.4211598840000006"/>
    <n v="3.5934885720000005"/>
    <n v="3.1282094880000004"/>
    <n v="2.787529572"/>
    <n v="3.1881733283419469"/>
    <n v="4.9527750600000013"/>
    <n v="3.1228035091733526"/>
    <n v="3.7391647187109744"/>
    <n v="4.0606298378777756"/>
    <n v="4.1031692715893824"/>
  </r>
  <r>
    <s v="Chemicals"/>
    <s v="Gas "/>
    <x v="20"/>
    <x v="0"/>
    <x v="1"/>
    <s v="8_gas"/>
    <n v="0.75348802163349116"/>
    <n v="0.64046481838846747"/>
    <n v="0.79116242271516568"/>
    <n v="0.75348802163349116"/>
    <n v="0.86651122487851473"/>
    <n v="4.1841189841307758"/>
    <n v="13.645668071782524"/>
    <n v="22.667932833075803"/>
    <n v="22.622918238349062"/>
    <n v="26.736988267505737"/>
    <n v="20.60789739167598"/>
    <n v="35.526960220019113"/>
    <n v="60.203692928515942"/>
    <n v="61.107878554476123"/>
    <n v="61.051366952853613"/>
    <n v="38.811636000000661"/>
    <n v="5.2105048257996849"/>
    <n v="7.5788877973951507"/>
    <n v="0.34656225118281186"/>
    <n v="0.53924157074495105"/>
  </r>
  <r>
    <s v="Aluminium"/>
    <s v="Coal "/>
    <x v="20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0"/>
    <n v="0"/>
    <n v="0"/>
  </r>
  <r>
    <s v="Aluminium"/>
    <s v="Biomass"/>
    <x v="2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0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1_coal"/>
    <n v="0"/>
    <n v="0"/>
    <n v="0"/>
    <n v="0"/>
    <n v="0"/>
    <n v="0"/>
    <n v="0"/>
    <n v="0"/>
    <n v="0"/>
    <n v="0"/>
    <n v="0"/>
    <n v="0"/>
    <n v="0"/>
    <n v="0"/>
    <n v="226.81217992446051"/>
    <n v="183.20264495986609"/>
    <n v="128.99161432108951"/>
    <n v="197.69252696465259"/>
    <n v="287.61458372683768"/>
    <n v="331.68543425970603"/>
  </r>
  <r>
    <s v="Non-metallic minerals"/>
    <s v="Biomass"/>
    <x v="20"/>
    <x v="0"/>
    <x v="3"/>
    <s v="15_solid_biomass"/>
    <n v="0"/>
    <n v="0"/>
    <n v="0"/>
    <n v="0"/>
    <n v="2.9219782701492822"/>
    <n v="2.8259125003383194"/>
    <n v="2.7040984564153248"/>
    <n v="2.7334635430428769"/>
    <n v="2.7043064285987768"/>
    <n v="2.5815564182929229"/>
    <n v="4.3655211092898734"/>
    <n v="4.4970919685210182"/>
    <n v="4.6312942449368144"/>
    <n v="4.7233938463986336"/>
    <n v="15.153310800000002"/>
    <n v="15.924586111073513"/>
    <n v="16.743148010152773"/>
    <n v="17.612276589942461"/>
    <n v="18.535494475784148"/>
    <n v="19.51658528105607"/>
  </r>
  <r>
    <s v="Non-metallic minerals"/>
    <s v="Others "/>
    <x v="2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0"/>
    <x v="0"/>
    <x v="3"/>
    <s v="17_electricity"/>
    <n v="0"/>
    <n v="0"/>
    <n v="0"/>
    <n v="0"/>
    <n v="0"/>
    <n v="0"/>
    <n v="0"/>
    <n v="0"/>
    <n v="0"/>
    <n v="0"/>
    <n v="34.783200005704451"/>
    <n v="38.22840000626946"/>
    <n v="42.224400006924803"/>
    <n v="46.994400007707092"/>
    <n v="52.809331481335711"/>
    <n v="50.126400008220735"/>
    <n v="34.778243754965509"/>
    <n v="36.655194783290447"/>
    <n v="41.046105589494815"/>
    <n v="42.709115744525377"/>
  </r>
  <r>
    <s v="Non-metallic minerals"/>
    <s v="Heat "/>
    <x v="2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7_petroleum_products"/>
    <n v="0"/>
    <n v="0"/>
    <n v="0"/>
    <n v="0"/>
    <n v="0"/>
    <n v="0"/>
    <n v="0"/>
    <n v="0"/>
    <n v="0"/>
    <n v="0"/>
    <n v="4.5881885160000007"/>
    <n v="4.7588843519999999"/>
    <n v="4.1705133480000001"/>
    <n v="3.7422455760000006"/>
    <n v="4.2355922411084421"/>
    <n v="5.4563591772000004"/>
    <n v="8.8291370565100795"/>
    <n v="10.676402174176063"/>
    <n v="11.582109691048046"/>
    <n v="10.59838340478238"/>
  </r>
  <r>
    <s v="Non-metallic minerals"/>
    <s v="Gas "/>
    <x v="20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5.6702669760000965"/>
    <n v="6.1939174123945042"/>
    <n v="8.2130609178445813"/>
    <n v="4.5971064000000776"/>
    <n v="7.1529742998756696"/>
  </r>
  <r>
    <s v="Other"/>
    <s v="Coal "/>
    <x v="2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31.374000005145341"/>
    <n v="32.4133775321"/>
    <n v="40.182321383755124"/>
    <n v="43.9970206142564"/>
    <n v="44.500223406299774"/>
  </r>
  <r>
    <s v="Other"/>
    <s v="Heat "/>
    <x v="2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10.982107649062442"/>
    <n v="3.2355571824591909"/>
    <n v="4.956292920490033"/>
    <n v="5.1646130534328973"/>
    <n v="5.2781521626010246"/>
  </r>
  <r>
    <s v="Other"/>
    <s v="Gas "/>
    <x v="2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.4468636493532076"/>
    <n v="0.6796896225233876"/>
    <n v="0.68351254376211457"/>
    <n v="1.0635271916205737"/>
  </r>
  <r>
    <s v="Mining"/>
    <s v="Coal "/>
    <x v="2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0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12.074544001980227"/>
    <n v="23.986393150103176"/>
    <n v="24.934849989568253"/>
    <n v="28.60596934587252"/>
    <n v="26.56833585179977"/>
  </r>
  <r>
    <s v="Mining"/>
    <s v="Heat "/>
    <x v="2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9.2649320388000014"/>
    <n v="18.573751300064405"/>
    <n v="19.009928653261106"/>
    <n v="19.168163440545619"/>
    <n v="19.729547345787989"/>
  </r>
  <r>
    <s v="Mining"/>
    <s v="Gas "/>
    <x v="20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1_coal"/>
    <n v="0"/>
    <n v="0"/>
    <n v="0"/>
    <n v="0"/>
    <n v="0"/>
    <n v="0"/>
    <n v="0"/>
    <n v="0"/>
    <n v="0"/>
    <n v="0"/>
    <n v="25.790688000000006"/>
    <n v="26.587854720000006"/>
    <n v="25.767241920000004"/>
    <n v="27.807050880000006"/>
    <n v="30.840736394970218"/>
    <n v="36.247639680000013"/>
    <n v="12.895044116570777"/>
    <n v="13.637504088986384"/>
    <n v="21.222410597523627"/>
    <n v="24.474296066164943"/>
  </r>
  <r>
    <s v="Other"/>
    <s v="Biomass"/>
    <x v="20"/>
    <x v="0"/>
    <x v="7"/>
    <s v="15_solid_biomass"/>
    <n v="0"/>
    <n v="0"/>
    <n v="0"/>
    <n v="0"/>
    <n v="9.1674065189552145"/>
    <n v="8.8660100392447472"/>
    <n v="8.4838309957630482"/>
    <n v="8.5759609370871352"/>
    <n v="8.4844834871144776"/>
    <n v="8.0993679452996492"/>
    <n v="13.696373817966812"/>
    <n v="14.109163866730082"/>
    <n v="14.530209716468704"/>
    <n v="14.819162750603047"/>
    <n v="46.953620999999998"/>
    <n v="50.664854998660687"/>
    <n v="54.705157050657746"/>
    <n v="59.105520919201126"/>
    <n v="60.865502756861027"/>
    <n v="64.540333315228295"/>
  </r>
  <r>
    <s v="Other"/>
    <s v="Others "/>
    <x v="2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7"/>
    <s v="17_electricity"/>
    <n v="0"/>
    <n v="0"/>
    <n v="0"/>
    <n v="0"/>
    <n v="0"/>
    <n v="0"/>
    <n v="0"/>
    <n v="0"/>
    <n v="0"/>
    <n v="0"/>
    <n v="17.607600002887647"/>
    <n v="19.353600003173995"/>
    <n v="21.373200003505207"/>
    <n v="23.788800003901365"/>
    <n v="26.733980030762485"/>
    <n v="28.276687804637383"/>
    <n v="56.657894495236206"/>
    <n v="59.915875421415514"/>
    <n v="63.859837747388653"/>
    <n v="67.415957242435908"/>
  </r>
  <r>
    <s v="Other"/>
    <s v="Heat "/>
    <x v="2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7_petroleum_products"/>
    <n v="0"/>
    <n v="0"/>
    <n v="0"/>
    <n v="0"/>
    <n v="0"/>
    <n v="0"/>
    <n v="0"/>
    <n v="0"/>
    <n v="0"/>
    <n v="0"/>
    <n v="13.349318724"/>
    <n v="13.188420000000001"/>
    <n v="9.319984272000001"/>
    <n v="7.0637596200000017"/>
    <n v="10.083797570894495"/>
    <n v="19.084305647121838"/>
    <n v="3.6543405889080725"/>
    <n v="4.6337459233092622"/>
    <n v="4.5580738870645501"/>
    <n v="4.5067496222935519"/>
  </r>
  <r>
    <s v="Other"/>
    <s v="Gas "/>
    <x v="20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.38451366046800667"/>
    <n v="0.44717869244610764"/>
    <n v="0.58511975327322396"/>
    <n v="0.91043064774678506"/>
  </r>
  <r>
    <s v="Pulp &amp; paper"/>
    <s v="Coal "/>
    <x v="20"/>
    <x v="0"/>
    <x v="8"/>
    <s v="1_coal"/>
    <n v="0"/>
    <n v="0"/>
    <n v="0"/>
    <n v="0"/>
    <n v="0"/>
    <n v="0"/>
    <n v="0"/>
    <n v="0"/>
    <n v="0"/>
    <n v="0"/>
    <n v="13.293927360000003"/>
    <n v="13.715956800000003"/>
    <n v="13.293927360000003"/>
    <n v="14.325554880000002"/>
    <n v="15.904050989387319"/>
    <n v="21.687624000000007"/>
    <n v="6.3923486449198164"/>
    <n v="8.4651774666959483"/>
    <n v="21.879921841624778"/>
    <n v="25.23255699891882"/>
  </r>
  <r>
    <s v="Pulp &amp; paper"/>
    <s v="Biomass"/>
    <x v="20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0"/>
    <x v="0"/>
    <x v="8"/>
    <s v="17_electricity"/>
    <n v="0"/>
    <n v="0"/>
    <n v="0"/>
    <n v="0"/>
    <n v="0"/>
    <n v="0"/>
    <n v="0"/>
    <n v="0"/>
    <n v="0"/>
    <n v="0"/>
    <n v="15.771600002586544"/>
    <n v="17.334000002842778"/>
    <n v="19.14480000313975"/>
    <n v="21.30840000349458"/>
    <n v="23.94440103930032"/>
    <n v="25.020000004103284"/>
    <n v="9.6592613852862694"/>
    <n v="10.437503771706396"/>
    <n v="11.46282484857425"/>
    <n v="11.970617534067285"/>
  </r>
  <r>
    <s v="Pulp &amp; paper"/>
    <s v="Heat "/>
    <x v="2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7_petroleum_products"/>
    <n v="0"/>
    <n v="0"/>
    <n v="0"/>
    <n v="0"/>
    <n v="0"/>
    <n v="0"/>
    <n v="0"/>
    <n v="0"/>
    <n v="0"/>
    <n v="0"/>
    <n v="1.781860212"/>
    <n v="1.8681082920000005"/>
    <n v="1.7033577120000001"/>
    <n v="1.5811450200000001"/>
    <n v="1.7280396644198668"/>
    <n v="1.64185843482"/>
    <n v="1.2676727106273606"/>
    <n v="1.2477706402152602"/>
    <n v="1.356539883346801"/>
    <n v="1.2157819674158761"/>
  </r>
  <r>
    <s v="Pulp &amp; paper"/>
    <s v="Gas "/>
    <x v="20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8.8687941886801527E-2"/>
    <n v="0.13671197450348635"/>
    <n v="0.15333078593398219"/>
    <n v="0.23857859177797003"/>
  </r>
  <r>
    <s v="Other"/>
    <s v="Coal "/>
    <x v="2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0"/>
    <x v="0"/>
    <x v="9"/>
    <s v="15_solid_biomass"/>
    <n v="0"/>
    <n v="0"/>
    <n v="0"/>
    <n v="0"/>
    <n v="6.1116043459701439"/>
    <n v="5.9106733594964984"/>
    <n v="5.6558873305087003"/>
    <n v="5.7173072913914247"/>
    <n v="5.6563223247429857"/>
    <n v="5.399578630199767"/>
    <n v="9.1309158786445419"/>
    <n v="9.4061092444867214"/>
    <n v="9.6868064776458045"/>
    <n v="9.8794418337353651"/>
    <n v="37.355811120000006"/>
    <n v="39.145042367826711"/>
    <n v="41.038651878584112"/>
    <n v="43.043670492572979"/>
    <n v="45.167641623387212"/>
    <n v="46.743354503650018"/>
  </r>
  <r>
    <s v="Other"/>
    <s v="Others "/>
    <x v="2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14.12280000231614"/>
    <n v="12.746575983803334"/>
    <n v="14.768649596294722"/>
    <n v="17.197918704821404"/>
    <n v="18.765705373166689"/>
  </r>
  <r>
    <s v="Other"/>
    <s v="Heat "/>
    <x v="2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1.1277783575244003"/>
    <n v="1.0853824296772803"/>
    <n v="1.5197537511126629"/>
    <n v="1.5367707792804355"/>
    <n v="1.583394388137247"/>
  </r>
  <r>
    <s v="Other"/>
    <s v="Gas "/>
    <x v="2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8.6666760000001463E-5"/>
    <n v="1.1225625132600192E-4"/>
    <n v="1.106304205896019E-4"/>
    <n v="1.7213796819274074E-4"/>
  </r>
  <r>
    <s v="Other"/>
    <s v="Coal "/>
    <x v="2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10.675094473750645"/>
    <n v="9.4764673170708136"/>
    <n v="9.8097870166197101"/>
    <n v="9.786474676446435"/>
    <n v="9.6859259857665947"/>
  </r>
  <r>
    <s v="Other"/>
    <s v="Heat "/>
    <x v="2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6.5916502867764004"/>
    <n v="33.778655875921075"/>
    <n v="29.045582222366658"/>
    <n v="29.447503732654788"/>
    <n v="30.332902094278126"/>
  </r>
  <r>
    <s v="Other"/>
    <s v="Gas "/>
    <x v="2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1.9804108284000338E-2"/>
    <n v="3.2759131308012558E-3"/>
    <n v="5.3715446658936907E-3"/>
    <n v="8.3579794772144396E-3"/>
  </r>
  <r>
    <s v="Other"/>
    <s v="Coal "/>
    <x v="20"/>
    <x v="0"/>
    <x v="11"/>
    <s v="1_coal"/>
    <n v="0"/>
    <n v="0"/>
    <n v="0"/>
    <n v="0"/>
    <n v="0"/>
    <n v="0"/>
    <n v="0"/>
    <n v="0"/>
    <n v="0"/>
    <n v="0"/>
    <n v="57.372557760000014"/>
    <n v="59.10756768000001"/>
    <n v="57.325665600000008"/>
    <n v="61.827312960000008"/>
    <n v="68.601641661909383"/>
    <n v="80.554032000000021"/>
    <n v="30.744862164981665"/>
    <n v="28.099556293648508"/>
    <n v="51.145322014330958"/>
    <n v="58.982260644987299"/>
  </r>
  <r>
    <s v="Other"/>
    <s v="Biomass"/>
    <x v="20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515273111216803"/>
    <n v="24.21701619411451"/>
    <n v="24.698604584338412"/>
    <n v="48.025225080000006"/>
    <n v="51.087708063545804"/>
    <n v="54.367274492977607"/>
    <n v="57.880137581179461"/>
    <n v="61.643749564411294"/>
    <n v="64.466952978065933"/>
  </r>
  <r>
    <s v="Other"/>
    <s v="Others "/>
    <x v="2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1"/>
    <s v="17_electricity"/>
    <n v="0"/>
    <n v="0"/>
    <n v="0"/>
    <n v="0"/>
    <n v="0"/>
    <n v="0"/>
    <n v="0"/>
    <n v="0"/>
    <n v="0"/>
    <n v="0"/>
    <n v="15.163200002486766"/>
    <n v="16.668000002733553"/>
    <n v="18.406800003018716"/>
    <n v="20.487600003359969"/>
    <n v="23.023468844478014"/>
    <n v="27.230400004465789"/>
    <n v="41.332867527188903"/>
    <n v="45.656245504032782"/>
    <n v="51.253950487751666"/>
    <n v="55.0670985106375"/>
  </r>
  <r>
    <s v="Other"/>
    <s v="Heat "/>
    <x v="2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7_petroleum_products"/>
    <n v="0"/>
    <n v="0"/>
    <n v="0"/>
    <n v="0"/>
    <n v="0"/>
    <n v="0"/>
    <n v="0"/>
    <n v="0"/>
    <n v="0"/>
    <n v="0"/>
    <n v="3.6997914239999998"/>
    <n v="3.9517111799999998"/>
    <n v="3.733871976000001"/>
    <n v="3.5117203680000002"/>
    <n v="3.7375240206293241"/>
    <n v="5.9860426793508008"/>
    <n v="1.9962676700099136"/>
    <n v="2.8473536350390103"/>
    <n v="3.139797406391764"/>
    <n v="3.220652536530237"/>
  </r>
  <r>
    <s v="Other"/>
    <s v="Gas "/>
    <x v="2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.12636350477928213"/>
    <n v="9.5491750466291075E-2"/>
    <n v="0.13275176169574773"/>
    <n v="0.20655818183213831"/>
  </r>
  <r>
    <s v="Non-specified industry"/>
    <s v="Coal "/>
    <x v="20"/>
    <x v="0"/>
    <x v="12"/>
    <s v="1_coal"/>
    <n v="97.934276160000024"/>
    <n v="117.53519904000001"/>
    <n v="123.27948864000003"/>
    <n v="130.33675872000003"/>
    <n v="199.03377312000001"/>
    <n v="156.35018448000002"/>
    <n v="174.84210777600001"/>
    <n v="195.4194543806401"/>
    <n v="283.1033950657291"/>
    <n v="311.73864043255566"/>
    <n v="38.639139840000006"/>
    <n v="39.81144384000001"/>
    <n v="38.592247680000007"/>
    <n v="41.640238080000003"/>
    <n v="46.20081949085592"/>
    <n v="69.082200000000014"/>
    <n v="15.8279406820383"/>
    <n v="19.857255141724639"/>
    <n v="32.010821624593206"/>
    <n v="36.915802856670126"/>
  </r>
  <r>
    <s v="Non-specified industry"/>
    <s v="Biomass"/>
    <x v="2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0"/>
    <x v="0"/>
    <x v="12"/>
    <s v="17_electricity"/>
    <n v="32.718240005365793"/>
    <n v="37.8115200062011"/>
    <n v="45.652428007487003"/>
    <n v="54.726670808975179"/>
    <n v="64.425600010565802"/>
    <n v="78.273530459254786"/>
    <n v="96.778800015871724"/>
    <n v="115.75533915916417"/>
    <n v="126.67264562077432"/>
    <n v="143.73293801462651"/>
    <n v="58.550400009602271"/>
    <n v="64.353600010554004"/>
    <n v="71.078400011656868"/>
    <n v="79.110000012974055"/>
    <n v="88.897258458095564"/>
    <n v="37.335523952523033"/>
    <n v="11.418839676471835"/>
    <n v="13.264030628191522"/>
    <n v="13.661543323699918"/>
    <n v="28.155803203399969"/>
  </r>
  <r>
    <s v="Non-specified industry"/>
    <s v="Heat "/>
    <x v="2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7_petroleum_products"/>
    <n v="63.414806843520012"/>
    <n v="64.185959300400015"/>
    <n v="81.49778838343731"/>
    <n v="90.64905406789191"/>
    <n v="94.036742172000018"/>
    <n v="104.61726226341074"/>
    <n v="93.594817058400011"/>
    <n v="90.360873405396603"/>
    <n v="84.795974814258287"/>
    <n v="89.865567755881415"/>
    <n v="45.400528764000008"/>
    <n v="47.660102856000009"/>
    <n v="42.64017152400001"/>
    <n v="39.174003540000001"/>
    <n v="43.340296450570008"/>
    <n v="38.858383715400002"/>
    <n v="1.2378878874738146"/>
    <n v="1.9042956992676234"/>
    <n v="1.8309571303558989"/>
    <n v="1.8896256514073568"/>
  </r>
  <r>
    <s v="Non-specified industry"/>
    <s v="Gas "/>
    <x v="20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9.6350828400001646E-3"/>
    <n v="1.5728732312529869E-2"/>
    <n v="7.8165511702791735E-2"/>
    <n v="0.12162344042041107"/>
  </r>
  <r>
    <s v="Iron &amp; steel"/>
    <s v="Coal "/>
    <x v="21"/>
    <x v="0"/>
    <x v="0"/>
    <s v="1_coal"/>
    <n v="5.0302352379514454"/>
    <n v="6.293029522229058"/>
    <n v="6.7700241926580285"/>
    <n v="5.9803728632725708"/>
    <n v="5.4204807962815931"/>
    <n v="11.243910984949441"/>
    <n v="18.921271110000482"/>
    <n v="14.125996329886959"/>
    <n v="14.849867897841774"/>
    <n v="12.694495634016235"/>
    <n v="31.553344222671534"/>
    <n v="34.340528728290849"/>
    <n v="28.288410159221879"/>
    <n v="32.81007986144791"/>
    <n v="31.236600787990465"/>
    <n v="43.080025978120467"/>
    <n v="99.558398328424772"/>
    <n v="46.399446532624225"/>
    <n v="91.14165913669234"/>
    <n v="298.24275647990794"/>
  </r>
  <r>
    <s v="Iron &amp; steel"/>
    <s v="Biomass"/>
    <x v="2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21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21"/>
    <x v="0"/>
    <x v="0"/>
    <s v="17_electricity"/>
    <n v="27.473842781202148"/>
    <n v="28.906538607584707"/>
    <n v="29.786755462301734"/>
    <n v="31.975610110003867"/>
    <n v="76.109340941215095"/>
    <n v="77.644071241843761"/>
    <n v="81.374765743296919"/>
    <n v="86.541365919443166"/>
    <n v="83.055871965014148"/>
    <n v="77.38555514265893"/>
    <n v="102.26208899144828"/>
    <n v="107.39374759967448"/>
    <n v="111.50586688023425"/>
    <n v="116.89330060005828"/>
    <n v="119.4958163283647"/>
    <n v="134.59695188104291"/>
    <n v="90.452014719878505"/>
    <n v="102.28074145523448"/>
    <n v="111.3330345353522"/>
    <n v="110.05598586605564"/>
  </r>
  <r>
    <s v="Iron &amp; steel"/>
    <s v="Heat "/>
    <x v="2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2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7_petroleum_products"/>
    <n v="20.50670690877098"/>
    <n v="18.955305865875477"/>
    <n v="18.464573915958031"/>
    <n v="19.371601057781078"/>
    <n v="26.473126518068064"/>
    <n v="23.432889386245563"/>
    <n v="24.264962524904945"/>
    <n v="23.25955174441394"/>
    <n v="23.894941131002653"/>
    <n v="18.048787171211206"/>
    <n v="21.689790364882509"/>
    <n v="20.948355677409143"/>
    <n v="23.200778384723819"/>
    <n v="24.315016645501153"/>
    <n v="22.471453545172082"/>
    <n v="25.985770761047775"/>
    <n v="28.295418052508314"/>
    <n v="25.828908769032545"/>
    <n v="26.204206381372121"/>
    <n v="24.915352759819175"/>
  </r>
  <r>
    <s v="Iron &amp; steel"/>
    <s v="Gas "/>
    <x v="21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70.449420266475173"/>
    <n v="69.213068367977755"/>
    <n v="57.718473096193591"/>
    <n v="53.16512759065786"/>
    <n v="56.35384319669096"/>
    <n v="49.389568595377469"/>
    <n v="44.122462697617806"/>
    <n v="48.757390425747495"/>
    <n v="54.324041311512858"/>
    <n v="53.623235015946285"/>
    <n v="55.018829326932114"/>
  </r>
  <r>
    <s v="Chemicals"/>
    <s v="Coal "/>
    <x v="21"/>
    <x v="0"/>
    <x v="1"/>
    <s v="1_coal"/>
    <n v="25.273419275821933"/>
    <n v="31.140507206529378"/>
    <n v="35.654526602371213"/>
    <n v="46.887917040024135"/>
    <n v="32.464685148585268"/>
    <n v="33.220465053141602"/>
    <n v="22.413094583529599"/>
    <n v="11.461258869815129"/>
    <n v="1.4220932031982685"/>
    <n v="0.98885186144582637"/>
    <n v="9.2572805488401375"/>
    <n v="9.3699054889291666"/>
    <n v="9.600887440574315"/>
    <n v="9.6187590092160011"/>
    <n v="9.9653350479757901"/>
    <n v="41.691568774547981"/>
    <n v="20.641594538537149"/>
    <n v="16.61530078291624"/>
    <n v="30.18408646073193"/>
    <n v="34.313313135621179"/>
  </r>
  <r>
    <s v="Chemicals"/>
    <s v="Biomass"/>
    <x v="21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21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1.8362972892276628"/>
    <n v="5.1569135028640067"/>
  </r>
  <r>
    <s v="Chemicals"/>
    <s v="Electricity"/>
    <x v="21"/>
    <x v="0"/>
    <x v="1"/>
    <s v="17_electricity"/>
    <n v="30.675287194764344"/>
    <n v="32.007314611229475"/>
    <n v="34.349992747493523"/>
    <n v="36.277840870852593"/>
    <n v="37.341439792624172"/>
    <n v="36.495773682287052"/>
    <n v="37.144175795346762"/>
    <n v="38.535484739866135"/>
    <n v="38.200400031021942"/>
    <n v="37.667903574801997"/>
    <n v="52.947206253371384"/>
    <n v="52.658108254742686"/>
    <n v="55.075070304896101"/>
    <n v="57.252426122005247"/>
    <n v="59.997312638799229"/>
    <n v="63.101249020321163"/>
    <n v="76.079625846401953"/>
    <n v="80.477953867063775"/>
    <n v="84.82240718729085"/>
    <n v="90.121124011890942"/>
  </r>
  <r>
    <s v="Chemicals"/>
    <s v="Heat "/>
    <x v="2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2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7_petroleum_products"/>
    <n v="75.187807769225898"/>
    <n v="75.171056951488964"/>
    <n v="75.086157453905173"/>
    <n v="78.252324660125055"/>
    <n v="79.224991594148648"/>
    <n v="105.94358485563279"/>
    <n v="87.683039201406572"/>
    <n v="80.086478211497564"/>
    <n v="114.15151420454819"/>
    <n v="149.68881071065775"/>
    <n v="182.62912812535311"/>
    <n v="120.86994010778486"/>
    <n v="165.47543103429925"/>
    <n v="165.04254602093144"/>
    <n v="250.57042438431463"/>
    <n v="170.19271384452864"/>
    <n v="157.79361248606693"/>
    <n v="168.94872683919081"/>
    <n v="169.10947555825459"/>
    <n v="170.1758577324054"/>
  </r>
  <r>
    <s v="Chemicals"/>
    <s v="Gas "/>
    <x v="21"/>
    <x v="0"/>
    <x v="1"/>
    <s v="8_gas"/>
    <n v="121.48858415459513"/>
    <n v="121.35593028115426"/>
    <n v="144.70873023625646"/>
    <n v="154.54744046769832"/>
    <n v="161.54857566765685"/>
    <n v="170.11324666998641"/>
    <n v="175.10480836859963"/>
    <n v="206.20354730080433"/>
    <n v="193.22261418349578"/>
    <n v="239.64713268530585"/>
    <n v="196.10836269650412"/>
    <n v="192.75308555603317"/>
    <n v="228.43450227463205"/>
    <n v="222.10022894753439"/>
    <n v="222.50043565303528"/>
    <n v="223.84575775244645"/>
    <n v="209.52856721649476"/>
    <n v="218.82046627660614"/>
    <n v="247.41739286856063"/>
    <n v="274.29252646660314"/>
  </r>
  <r>
    <s v="Aluminium"/>
    <s v="Coal "/>
    <x v="21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2.7632880000000002E-2"/>
    <n v="0"/>
    <n v="0"/>
  </r>
  <r>
    <s v="Aluminium"/>
    <s v="Biomass"/>
    <x v="2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2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2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21"/>
    <x v="0"/>
    <x v="3"/>
    <s v="1_coal"/>
    <n v="186.73475450577163"/>
    <n v="279.9845265974908"/>
    <n v="281.57273138534993"/>
    <n v="287.1424605050538"/>
    <n v="307.91668602580273"/>
    <n v="345.29931226168571"/>
    <n v="320.58078846972052"/>
    <n v="309.62475311243276"/>
    <n v="317.69129883878929"/>
    <n v="321.23437943602801"/>
    <n v="283.82348308677626"/>
    <n v="273.01629402132659"/>
    <n v="272.57899297565319"/>
    <n v="298.73990082482226"/>
    <n v="426.67435762858645"/>
    <n v="455.72385677400723"/>
    <n v="529.2997642114974"/>
    <n v="552.69470542823569"/>
    <n v="838.022951182827"/>
    <n v="964.98903027610618"/>
  </r>
  <r>
    <s v="Non-metallic minerals"/>
    <s v="Biomass"/>
    <x v="21"/>
    <x v="0"/>
    <x v="3"/>
    <s v="15_solid_biomass"/>
    <n v="0"/>
    <n v="0"/>
    <n v="0"/>
    <n v="0"/>
    <n v="13.702276514149283"/>
    <n v="21.69896020033832"/>
    <n v="15.147728604415326"/>
    <n v="32.761737427042874"/>
    <n v="33.859520334598784"/>
    <n v="38.18243029514278"/>
    <n v="47.118359421289874"/>
    <n v="22.53658965652102"/>
    <n v="29.686152144936813"/>
    <n v="11.573836006398635"/>
    <n v="31.030566937963535"/>
    <n v="44.556897139073513"/>
    <n v="43.015862294152775"/>
    <n v="28.078229889942463"/>
    <n v="25.095037771784149"/>
    <n v="30.413527773056071"/>
  </r>
  <r>
    <s v="Non-metallic minerals"/>
    <s v="Others "/>
    <x v="21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0993248676202727"/>
    <n v="3.6421091443741398"/>
    <n v="4.521898411200814"/>
    <n v="3.7596189898866257"/>
    <n v="3.2148731866570559"/>
    <n v="2.68931011951299"/>
    <n v="5.1108359659858689"/>
    <n v="4.4330610413404745"/>
  </r>
  <r>
    <s v="Non-metallic minerals"/>
    <s v="Electricity"/>
    <x v="21"/>
    <x v="0"/>
    <x v="3"/>
    <s v="17_electricity"/>
    <n v="21.054503837369118"/>
    <n v="22.166929057249199"/>
    <n v="23.603984448064665"/>
    <n v="25.008827919351241"/>
    <n v="26.824312158700319"/>
    <n v="29.48754080716218"/>
    <n v="29.933704507938479"/>
    <n v="29.905798363411726"/>
    <n v="24.836190662579249"/>
    <n v="26.845264306284626"/>
    <n v="62.411860461115793"/>
    <n v="66.806367831680319"/>
    <n v="72.444420133263094"/>
    <n v="77.175306404584077"/>
    <n v="83.559961214812773"/>
    <n v="84.139544867976426"/>
    <n v="65.553496262508091"/>
    <n v="67.282058820181675"/>
    <n v="71.490726357507555"/>
    <n v="73.644042897020682"/>
  </r>
  <r>
    <s v="Non-metallic minerals"/>
    <s v="Heat "/>
    <x v="2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2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7_petroleum_products"/>
    <n v="33.347570987148238"/>
    <n v="30.944601274733706"/>
    <n v="30.065212756122826"/>
    <n v="33.56496550603736"/>
    <n v="23.727160567050987"/>
    <n v="21.508783650496813"/>
    <n v="23.919985618509465"/>
    <n v="22.515231747436367"/>
    <n v="19.33764277224212"/>
    <n v="15.592735899014311"/>
    <n v="22.76108086605921"/>
    <n v="22.612217987137196"/>
    <n v="22.914115523299284"/>
    <n v="25.262908337398414"/>
    <n v="22.252202524823382"/>
    <n v="28.127329963269542"/>
    <n v="36.762061213271892"/>
    <n v="36.902230741720189"/>
    <n v="31.927889578251019"/>
    <n v="30.038914797961006"/>
  </r>
  <r>
    <s v="Non-metallic minerals"/>
    <s v="Gas "/>
    <x v="21"/>
    <x v="0"/>
    <x v="3"/>
    <s v="8_gas"/>
    <n v="26.725903017228035"/>
    <n v="30.813566605525921"/>
    <n v="37.458805506900319"/>
    <n v="60.506457260785218"/>
    <n v="86.535899990386454"/>
    <n v="78.765637902063659"/>
    <n v="76.570535648462851"/>
    <n v="62.635838138597663"/>
    <n v="110.98677833624487"/>
    <n v="75.796361556763898"/>
    <n v="76.668989597508386"/>
    <n v="82.826499820955007"/>
    <n v="83.624298830305335"/>
    <n v="83.406823739523148"/>
    <n v="85.113589039778986"/>
    <n v="86.85686971816132"/>
    <n v="86.861598512839166"/>
    <n v="87.196635813526342"/>
    <n v="85.835207500320848"/>
    <n v="87.152778642662099"/>
  </r>
  <r>
    <s v="Other"/>
    <s v="Coal "/>
    <x v="2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21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51.63793896126694"/>
    <n v="54.121609002244071"/>
    <n v="63.19990316370442"/>
    <n v="68.827405018369504"/>
    <n v="69.876613379213524"/>
  </r>
  <r>
    <s v="Other"/>
    <s v="Heat "/>
    <x v="2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7_petroleum_products"/>
    <n v="0.46169289662645085"/>
    <n v="0.81479494018053122"/>
    <n v="1.4488475204775879"/>
    <n v="3.8816796552394086"/>
    <n v="12.81649809472739"/>
    <n v="12.465564734673489"/>
    <n v="11.424078563324709"/>
    <n v="10.832248924661155"/>
    <n v="13.399883463687082"/>
    <n v="11.942557918636432"/>
    <n v="13.240715763433638"/>
    <n v="13.503859293914189"/>
    <n v="16.540047640879955"/>
    <n v="19.205479475820574"/>
    <n v="18.07770381358084"/>
    <n v="33.962042865283919"/>
    <n v="33.671650225568776"/>
    <n v="12.120978814790664"/>
    <n v="10.979167249088686"/>
    <n v="11.212222877377471"/>
  </r>
  <r>
    <s v="Other"/>
    <s v="Gas "/>
    <x v="21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3.336128415753427"/>
    <n v="0.6796896225233876"/>
    <n v="0.68351254376211457"/>
    <n v="1.0635271916205737"/>
  </r>
  <r>
    <s v="Mining"/>
    <s v="Coal "/>
    <x v="2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1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21"/>
    <x v="0"/>
    <x v="6"/>
    <s v="17_electricity"/>
    <n v="1.4785309476244712"/>
    <n v="1.6198395861507389"/>
    <n v="1.5274459280564832"/>
    <n v="1.7023398810738766"/>
    <n v="4.5229806100173304"/>
    <n v="4.6366716740848828"/>
    <n v="4.7291805359204186"/>
    <n v="4.987393304779852"/>
    <n v="4.9040640382195946"/>
    <n v="4.4528631913216854"/>
    <n v="5.5272766424054787"/>
    <n v="5.856995452026819"/>
    <n v="6.1880022505549181"/>
    <n v="6.2595047443046408"/>
    <n v="6.4049759397768753"/>
    <n v="19.573153360517693"/>
    <n v="26.689656052244832"/>
    <n v="27.801162476070207"/>
    <n v="31.698024868583886"/>
    <n v="29.728383859321866"/>
  </r>
  <r>
    <s v="Mining"/>
    <s v="Heat "/>
    <x v="2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7_petroleum_products"/>
    <n v="3.2970315766643323"/>
    <n v="1.6909108818315695"/>
    <n v="1.4344572073052639"/>
    <n v="1.2647125637137251"/>
    <n v="2.9794231260754094"/>
    <n v="2.6327007766156312"/>
    <n v="3.3419481275535707"/>
    <n v="3.5122645665122025"/>
    <n v="4.0838651847879897"/>
    <n v="5.2695788890940634"/>
    <n v="7.4883866875153249"/>
    <n v="9.7998680738700816"/>
    <n v="11.416186965784947"/>
    <n v="12.607756570014955"/>
    <n v="12.785055538927541"/>
    <n v="22.442232506809994"/>
    <n v="28.126042225177702"/>
    <n v="29.762757319272943"/>
    <n v="28.215560255398799"/>
    <n v="29.310613350067158"/>
  </r>
  <r>
    <s v="Mining"/>
    <s v="Gas "/>
    <x v="2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1_coal"/>
    <n v="0"/>
    <n v="0"/>
    <n v="0"/>
    <n v="0"/>
    <n v="1.2411316425600001"/>
    <n v="1.4327534147832002"/>
    <n v="1.0322454916800001"/>
    <n v="1.230830732916"/>
    <n v="3.4452896860707996"/>
    <n v="6.3882305460154774"/>
    <n v="27.638594910908143"/>
    <n v="28.452030982246676"/>
    <n v="27.637595705325236"/>
    <n v="31.321255831944629"/>
    <n v="37.158819704629551"/>
    <n v="41.369509429060351"/>
    <n v="27.995447273584837"/>
    <n v="28.883567633206368"/>
    <n v="33.108064007230951"/>
    <n v="38.832181226803762"/>
  </r>
  <r>
    <s v="Other"/>
    <s v="Biomass"/>
    <x v="21"/>
    <x v="0"/>
    <x v="7"/>
    <s v="15_solid_biomass"/>
    <n v="217.91561015468668"/>
    <n v="187.24998790741589"/>
    <n v="210.00128633941824"/>
    <n v="237.26127960371537"/>
    <n v="242.26870702014443"/>
    <n v="253.20456297833351"/>
    <n v="293.62482101319745"/>
    <n v="267.11844784091363"/>
    <n v="284.02849959486235"/>
    <n v="295.30907746064247"/>
    <n v="304.53778494509436"/>
    <n v="303.73946369397407"/>
    <n v="342.28767052823923"/>
    <n v="316.37188192057903"/>
    <n v="399.30487821804201"/>
    <n v="337.08592714127616"/>
    <n v="306.93299649625936"/>
    <n v="343.42808870320675"/>
    <n v="362.21214018962672"/>
    <n v="392.68784543363529"/>
  </r>
  <r>
    <s v="Other"/>
    <s v="Others "/>
    <x v="21"/>
    <x v="0"/>
    <x v="7"/>
    <s v="16_others"/>
    <n v="0"/>
    <n v="0"/>
    <n v="0"/>
    <n v="0"/>
    <n v="0"/>
    <n v="0"/>
    <n v="0"/>
    <n v="4.8643412426647048E-2"/>
    <n v="1.1435925734899766"/>
    <n v="7.2340013806933667"/>
    <n v="11.909756151265714"/>
    <n v="18.366568331584272"/>
    <n v="19.391544644517783"/>
    <n v="18.892396360213098"/>
    <n v="27.701725965212816"/>
    <n v="18.710325970156489"/>
    <n v="22.423576654553759"/>
    <n v="23.960489363821896"/>
    <n v="22.20665335224168"/>
    <n v="18.709592401097048"/>
  </r>
  <r>
    <s v="Other"/>
    <s v="Electricity"/>
    <x v="21"/>
    <x v="0"/>
    <x v="7"/>
    <s v="17_electricity"/>
    <n v="8.6812170981652592"/>
    <n v="9.5109129329826878"/>
    <n v="8.9684221547554284"/>
    <n v="9.9953146778640711"/>
    <n v="41.692497817784911"/>
    <n v="43.865862090305988"/>
    <n v="46.686280186977413"/>
    <n v="48.482032746725231"/>
    <n v="47.639924431922879"/>
    <n v="50.907948552190959"/>
    <n v="71.747344892976102"/>
    <n v="40.313946978467584"/>
    <n v="82.940574067568321"/>
    <n v="85.895264599754938"/>
    <n v="91.228844241439006"/>
    <n v="97.533880406282321"/>
    <n v="154.25734403078371"/>
    <n v="162.28147308876584"/>
    <n v="169.26808910868968"/>
    <n v="167.84862751851898"/>
  </r>
  <r>
    <s v="Other"/>
    <s v="Heat "/>
    <x v="2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2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7_petroleum_products"/>
    <n v="21.86616337567256"/>
    <n v="21.567641923677968"/>
    <n v="22.164671175566021"/>
    <n v="23.652485113150764"/>
    <n v="68.789315208800105"/>
    <n v="57.4381283869062"/>
    <n v="53.499405989691425"/>
    <n v="52.459569929491479"/>
    <n v="51.283780700658227"/>
    <n v="46.659296386467254"/>
    <n v="59.276721496526989"/>
    <n v="59.221654106317196"/>
    <n v="64.828790770867414"/>
    <n v="70.750779027315929"/>
    <n v="71.738663817453769"/>
    <n v="90.559915322240883"/>
    <n v="86.864279354853977"/>
    <n v="77.04101017234261"/>
    <n v="77.010914159579386"/>
    <n v="75.943255486329861"/>
  </r>
  <r>
    <s v="Other"/>
    <s v="Gas "/>
    <x v="21"/>
    <x v="0"/>
    <x v="7"/>
    <s v="8_gas"/>
    <n v="0"/>
    <n v="0"/>
    <n v="0"/>
    <n v="0"/>
    <n v="13.924589708652974"/>
    <n v="12.283981549796378"/>
    <n v="13.336143986021"/>
    <n v="15.950221052057863"/>
    <n v="19.623685863223272"/>
    <n v="25.35003486994372"/>
    <n v="26.301152010848242"/>
    <n v="29.047640069093035"/>
    <n v="28.077758319077819"/>
    <n v="26.412786061250863"/>
    <n v="27.365399545632982"/>
    <n v="34.177719074084301"/>
    <n v="35.116143215089146"/>
    <n v="36.047308055388015"/>
    <n v="37.126158175982425"/>
    <n v="37.506006623481206"/>
  </r>
  <r>
    <s v="Pulp &amp; paper"/>
    <s v="Coal "/>
    <x v="21"/>
    <x v="0"/>
    <x v="8"/>
    <s v="1_coal"/>
    <n v="34.816771333183453"/>
    <n v="39.082383644233403"/>
    <n v="33.552835505832086"/>
    <n v="63.19910652671598"/>
    <n v="45.647232716766254"/>
    <n v="48.295042428926891"/>
    <n v="43.62508804761849"/>
    <n v="48.78949704101538"/>
    <n v="43.108967066539826"/>
    <n v="41.453184057668331"/>
    <n v="62.962309168382824"/>
    <n v="49.824916273943721"/>
    <n v="85.904974372193166"/>
    <n v="58.129723621811095"/>
    <n v="42.76008654491703"/>
    <n v="133.28882610871327"/>
    <n v="117.03456917654765"/>
    <n v="113.15697562750306"/>
    <n v="127.81774382634271"/>
    <n v="121.17931394383115"/>
  </r>
  <r>
    <s v="Pulp &amp; paper"/>
    <s v="Biomass"/>
    <x v="21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21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4.8263352404423761E-2"/>
    <n v="0.42518058124419522"/>
  </r>
  <r>
    <s v="Pulp &amp; paper"/>
    <s v="Electricity"/>
    <x v="21"/>
    <x v="0"/>
    <x v="8"/>
    <s v="17_electricity"/>
    <n v="8.1003120370049473"/>
    <n v="8.5937297225721299"/>
    <n v="8.9464348815363834"/>
    <n v="9.5658688003869869"/>
    <n v="9.9276238188730783"/>
    <n v="10.621765169462808"/>
    <n v="11.094254045791201"/>
    <n v="11.110383281285912"/>
    <n v="10.791835258820289"/>
    <n v="10.741425814673253"/>
    <n v="27.321389280135666"/>
    <n v="29.34253103107908"/>
    <n v="31.953514214380846"/>
    <n v="34.026849061138407"/>
    <n v="36.994426997152203"/>
    <n v="39.404510332101495"/>
    <n v="23.615165864920066"/>
    <n v="24.211482251199985"/>
    <n v="25.282842775744683"/>
    <n v="26.056932172806974"/>
  </r>
  <r>
    <s v="Pulp &amp; paper"/>
    <s v="Heat "/>
    <x v="2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2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7_petroleum_products"/>
    <n v="18.840809377953903"/>
    <n v="16.894350801384473"/>
    <n v="17.552908121466977"/>
    <n v="17.91866811078259"/>
    <n v="18.289346686149528"/>
    <n v="16.63597637509227"/>
    <n v="12.215842362001959"/>
    <n v="8.934572555476084"/>
    <n v="6.3486252594237422"/>
    <n v="4.9174928123720507"/>
    <n v="6.7632480387447593"/>
    <n v="7.2546609743936976"/>
    <n v="8.5550203208394944"/>
    <n v="9.5036735000524128"/>
    <n v="9.5235585926573112"/>
    <n v="10.759995455751424"/>
    <n v="11.565257762971299"/>
    <n v="8.5863975266152259"/>
    <n v="8.3885327755987102"/>
    <n v="7.6636092676304548"/>
  </r>
  <r>
    <s v="Pulp &amp; paper"/>
    <s v="Gas "/>
    <x v="21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43.74825257300197"/>
    <n v="44.295076437551288"/>
    <n v="42.493281276383605"/>
    <n v="43.433047497314547"/>
    <n v="28.764859188768643"/>
    <n v="29.1793201334775"/>
    <n v="29.734096019421905"/>
    <n v="29.868798797873826"/>
    <n v="25.239091104149832"/>
  </r>
  <r>
    <s v="Other"/>
    <s v="Coal "/>
    <x v="2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1"/>
    <x v="0"/>
    <x v="9"/>
    <s v="15_solid_biomass"/>
    <n v="0"/>
    <n v="0"/>
    <n v="0"/>
    <n v="0"/>
    <n v="6.5274373219701438"/>
    <n v="6.6623714314964984"/>
    <n v="6.9353734105087002"/>
    <n v="7.1171220033914242"/>
    <n v="7.1277815583429858"/>
    <n v="6.7048205579518907"/>
    <n v="11.006727882644542"/>
    <n v="10.636651632486721"/>
    <n v="13.112027557645805"/>
    <n v="10.640602073735366"/>
    <n v="37.875753213974846"/>
    <n v="39.753970559826712"/>
    <n v="41.038651878584112"/>
    <n v="43.043670492572979"/>
    <n v="45.685004499387212"/>
    <n v="47.476337579650021"/>
  </r>
  <r>
    <s v="Other"/>
    <s v="Others "/>
    <x v="21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21"/>
    <x v="0"/>
    <x v="9"/>
    <s v="17_electricity"/>
    <n v="1.1242695856244538"/>
    <n v="1.2317201633322346"/>
    <n v="1.1614643598491552"/>
    <n v="1.2944530892382868"/>
    <n v="6.4094282114712904"/>
    <n v="6.7493042156683867"/>
    <n v="7.0420990800765022"/>
    <n v="7.1716969326961788"/>
    <n v="6.6966933119460403"/>
    <n v="6.7300550463313122"/>
    <n v="7.8112035498691723"/>
    <n v="7.8577755055719587"/>
    <n v="8.039389416422571"/>
    <n v="8.4510222271663373"/>
    <n v="8.1695017393813387"/>
    <n v="23.156974648753149"/>
    <n v="22.142527319734228"/>
    <n v="25.148983246662894"/>
    <n v="27.721106543542916"/>
    <n v="29.178594451424157"/>
  </r>
  <r>
    <s v="Other"/>
    <s v="Heat "/>
    <x v="2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2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7_petroleum_products"/>
    <n v="0.61131570190409623"/>
    <n v="0.52758804169772033"/>
    <n v="0.54429527362199703"/>
    <n v="0.52693007872137299"/>
    <n v="3.0308058548074768"/>
    <n v="2.6056698317445752"/>
    <n v="1.8881719808375061"/>
    <n v="2.6190590752578902"/>
    <n v="2.2422100792001149"/>
    <n v="2.3712154137047263"/>
    <n v="2.3476075762844721"/>
    <n v="3.4636328070866953"/>
    <n v="4.7854021108160234"/>
    <n v="6.7878188918741031"/>
    <n v="6.8572686059798178"/>
    <n v="10.87154055631032"/>
    <n v="11.062173541452205"/>
    <n v="7.7067300272115382"/>
    <n v="7.3813703696667234"/>
    <n v="7.0056031260307714"/>
  </r>
  <r>
    <s v="Other"/>
    <s v="Gas "/>
    <x v="21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57450626231716295"/>
    <n v="0.68410341363825533"/>
    <n v="0.70629741026105353"/>
    <n v="0.27146716929876535"/>
    <n v="0.34569728331195138"/>
    <n v="0.30382793277664605"/>
    <n v="0.15519493785520894"/>
    <n v="0.10214763259115546"/>
    <n v="8.3348156824792435E-2"/>
  </r>
  <r>
    <s v="Other"/>
    <s v="Coal "/>
    <x v="2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21"/>
    <x v="0"/>
    <x v="10"/>
    <s v="17_electricity"/>
    <n v="0.44623883692101568"/>
    <n v="0.48888752317554895"/>
    <n v="0.46100198003348519"/>
    <n v="0.51378712755061562"/>
    <n v="0.50782353621915499"/>
    <n v="1.3772732107309134"/>
    <n v="1.4410608452408595"/>
    <n v="1.5632947696586199"/>
    <n v="1.6597169282121964"/>
    <n v="1.6867278956752421"/>
    <n v="1.8451976659366069"/>
    <n v="1.9608266606011937"/>
    <n v="2.2773564686627297"/>
    <n v="2.4670514253819484"/>
    <n v="2.6220837165349518"/>
    <n v="13.348291245015192"/>
    <n v="12.279547149177697"/>
    <n v="12.418355218409181"/>
    <n v="12.275974703282326"/>
    <n v="12.062388061331653"/>
  </r>
  <r>
    <s v="Other"/>
    <s v="Heat "/>
    <x v="2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7_petroleum_products"/>
    <n v="6.6763155379098382"/>
    <n v="6.7695632977411258"/>
    <n v="6.8101304603030108"/>
    <n v="5.8204824457143021"/>
    <n v="14.081373318190501"/>
    <n v="12.433418656768378"/>
    <n v="11.079254601891476"/>
    <n v="10.796835586983516"/>
    <n v="9.5683346827689366"/>
    <n v="12.432514047009317"/>
    <n v="11.650518640133852"/>
    <n v="9.6348897772356814"/>
    <n v="9.9907288066826752"/>
    <n v="9.5008120265885037"/>
    <n v="9.9227906422835019"/>
    <n v="17.381529873654802"/>
    <n v="47.622285051199697"/>
    <n v="38.650935441688695"/>
    <n v="38.97120777385301"/>
    <n v="40.502557113084237"/>
  </r>
  <r>
    <s v="Other"/>
    <s v="Gas "/>
    <x v="21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5110387428400033"/>
    <n v="0.24123687793080129"/>
    <n v="0.24081205586589369"/>
    <n v="0.21904612907721444"/>
  </r>
  <r>
    <s v="Other"/>
    <s v="Coal "/>
    <x v="21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57.678194160000011"/>
    <n v="59.352495480000009"/>
    <n v="57.818033280000009"/>
    <n v="66.842443083667433"/>
    <n v="73.716084609640077"/>
    <n v="81.314487586108385"/>
    <n v="32.257225340695655"/>
    <n v="30.388084031198407"/>
    <n v="55.001384039660195"/>
    <n v="63.301077873810264"/>
  </r>
  <r>
    <s v="Other"/>
    <s v="Biomass"/>
    <x v="21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895853231216805"/>
    <n v="24.635654326114512"/>
    <n v="25.041126692338413"/>
    <n v="48.253492340769448"/>
    <n v="51.366800151545803"/>
    <n v="54.621371384977607"/>
    <n v="58.110579053179464"/>
    <n v="62.621827912411291"/>
    <n v="68.511066834065929"/>
  </r>
  <r>
    <s v="Other"/>
    <s v="Others "/>
    <x v="21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4.4368663652630293E-2"/>
    <n v="7.1315594105910525E-4"/>
  </r>
  <r>
    <s v="Other"/>
    <s v="Electricity"/>
    <x v="21"/>
    <x v="0"/>
    <x v="11"/>
    <s v="17_electricity"/>
    <n v="3.6805167665891947"/>
    <n v="4.0322772854984787"/>
    <n v="3.8022811475828138"/>
    <n v="4.2376458097089591"/>
    <n v="31.793258930288591"/>
    <n v="32.065855804646667"/>
    <n v="32.538108648707393"/>
    <n v="31.944481198885789"/>
    <n v="30.34054774900121"/>
    <n v="29.27548148009906"/>
    <n v="48.02652702112082"/>
    <n v="47.748315969621231"/>
    <n v="48.57674961395346"/>
    <n v="50.682579736459914"/>
    <n v="52.852225415998404"/>
    <n v="61.187470979877091"/>
    <n v="72.192917569379546"/>
    <n v="75.687375943714102"/>
    <n v="79.467424544823871"/>
    <n v="85.883426705636353"/>
  </r>
  <r>
    <s v="Other"/>
    <s v="Heat "/>
    <x v="2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2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7_petroleum_products"/>
    <n v="6.801667536432535"/>
    <n v="6.2386832599874946"/>
    <n v="5.218277122484225"/>
    <n v="5.066069177460589"/>
    <n v="24.713014355246678"/>
    <n v="22.901148513797835"/>
    <n v="16.53115581540451"/>
    <n v="10.836312798419279"/>
    <n v="7.153006912534253"/>
    <n v="5.7146450273114988"/>
    <n v="8.9083228964820691"/>
    <n v="9.0122392293447575"/>
    <n v="9.8662912106812772"/>
    <n v="10.49791989653464"/>
    <n v="10.369659855069235"/>
    <n v="13.713839798908667"/>
    <n v="10.669689192527933"/>
    <n v="7.4256925411868053"/>
    <n v="7.135844258592658"/>
    <n v="7.1154513008510136"/>
  </r>
  <r>
    <s v="Other"/>
    <s v="Gas "/>
    <x v="21"/>
    <x v="0"/>
    <x v="11"/>
    <s v="8_gas"/>
    <n v="0"/>
    <n v="0"/>
    <n v="0"/>
    <n v="0"/>
    <n v="7.0895539615622241"/>
    <n v="7.8265497463006524"/>
    <n v="3.8639127194308491"/>
    <n v="7.1024179420130942"/>
    <n v="8.8412593254839624"/>
    <n v="10.443868260150028"/>
    <n v="8.8276978763871963"/>
    <n v="9.0311713566825276"/>
    <n v="9.7216168977455926"/>
    <n v="8.1757158241264438"/>
    <n v="7.7058233261919753"/>
    <n v="11.056624303042256"/>
    <n v="10.252927880574413"/>
    <n v="8.8181670316581133"/>
    <n v="8.4137363369030673"/>
    <n v="7.5661595307834588"/>
  </r>
  <r>
    <s v="Non-specified industry"/>
    <s v="Coal "/>
    <x v="21"/>
    <x v="0"/>
    <x v="12"/>
    <s v="1_coal"/>
    <n v="279.33137024926566"/>
    <n v="231.42850179928303"/>
    <n v="271.23993093778125"/>
    <n v="422.50168954112297"/>
    <n v="410.45256870228013"/>
    <n v="438.44117202419511"/>
    <n v="592.09152595486159"/>
    <n v="768.90043829978515"/>
    <n v="701.93281877286472"/>
    <n v="662.35048035685759"/>
    <n v="714.60616985781803"/>
    <n v="811.79282209363782"/>
    <n v="597.05843319484165"/>
    <n v="141.50090097587707"/>
    <n v="185.26165082493742"/>
    <n v="269.87561435840081"/>
    <n v="102.10389175251542"/>
    <n v="122.64051017101782"/>
    <n v="117.1643102222522"/>
    <n v="224.66451639720523"/>
  </r>
  <r>
    <s v="Non-specified industry"/>
    <s v="Biomass"/>
    <x v="21"/>
    <x v="0"/>
    <x v="12"/>
    <s v="15_solid_biomass"/>
    <n v="397.86323927798531"/>
    <n v="372.25750416325025"/>
    <n v="352.8282832067801"/>
    <n v="338.41032119216686"/>
    <n v="316.48508320506113"/>
    <n v="304.72527129086484"/>
    <n v="323.32644877328295"/>
    <n v="297.1320375586505"/>
    <n v="298.40447477975908"/>
    <n v="300.33242026399478"/>
    <n v="292.21411312839285"/>
    <n v="294.95631704634582"/>
    <n v="288.26608384203757"/>
    <n v="299.51163153630574"/>
    <n v="304.83367579104998"/>
    <n v="302.41164055902897"/>
    <n v="296.67061886642171"/>
    <n v="299.11880618051896"/>
    <n v="291.54527722576637"/>
    <n v="289.91049343969138"/>
  </r>
  <r>
    <s v="Non-specified industry"/>
    <s v="Others "/>
    <x v="21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2.7470550369261167E-2"/>
  </r>
  <r>
    <s v="Non-specified industry"/>
    <s v="Electricity"/>
    <x v="21"/>
    <x v="0"/>
    <x v="12"/>
    <s v="17_electricity"/>
    <n v="389.42016527488715"/>
    <n v="408.56954831439276"/>
    <n v="435.63625439311687"/>
    <n v="457.79482199299264"/>
    <n v="388.91081542401901"/>
    <n v="426.40198501211302"/>
    <n v="455.55550659626806"/>
    <n v="489.33168293202289"/>
    <n v="512.63314126929049"/>
    <n v="522.86587388153976"/>
    <n v="474.3453996587865"/>
    <n v="528.5962405298061"/>
    <n v="543.92056834636196"/>
    <n v="580.2993710706503"/>
    <n v="608.52274920962896"/>
    <n v="563.46457508335357"/>
    <n v="573.75955943942665"/>
    <n v="608.58125697718049"/>
    <n v="702.56020520392224"/>
    <n v="706.57310517790006"/>
  </r>
  <r>
    <s v="Non-specified industry"/>
    <s v="Heat "/>
    <x v="2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2_coal_products"/>
    <n v="0.7687047978318241"/>
    <n v="0.65310349477464025"/>
    <n v="0.79813436718700803"/>
    <n v="0.88833117636057612"/>
    <n v="0.72247664034993031"/>
    <n v="2.8984573856828164"/>
    <n v="35.061316521415833"/>
    <n v="26.470637179073087"/>
    <n v="2.1709029433680005"/>
    <n v="15.270034870537435"/>
    <n v="36.930657822925966"/>
    <n v="23.259532652320466"/>
    <n v="9.2206584272818084"/>
    <n v="8.1655848272818083"/>
    <n v="1.2695974711800482"/>
    <n v="0.87626793943382408"/>
    <n v="0.62667854928000022"/>
    <n v="2.28841946928"/>
    <n v="0.52541492976000015"/>
    <n v="0.49451245609946348"/>
  </r>
  <r>
    <s v="Non-specified industry"/>
    <s v="Coal "/>
    <x v="2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7_petroleum_products"/>
    <n v="832.07323895423656"/>
    <n v="892.51935481036264"/>
    <n v="898.50127360017575"/>
    <n v="862.99650904791361"/>
    <n v="856.0594926942174"/>
    <n v="809.92813693837911"/>
    <n v="725.90613503571967"/>
    <n v="830.25755837138058"/>
    <n v="745.13777536783277"/>
    <n v="705.68712867210763"/>
    <n v="535.60683318099746"/>
    <n v="644.87141746485133"/>
    <n v="685.84889095170809"/>
    <n v="614.91373652122184"/>
    <n v="527.4142884771104"/>
    <n v="483.85293418663139"/>
    <n v="470.00608517006651"/>
    <n v="449.85081229299686"/>
    <n v="402.16274012978676"/>
    <n v="365.12843250343161"/>
  </r>
  <r>
    <s v="Non-specified industry"/>
    <s v="Gas "/>
    <x v="21"/>
    <x v="0"/>
    <x v="12"/>
    <s v="8_gas"/>
    <n v="266.09611215375958"/>
    <n v="281.89749689330102"/>
    <n v="236.69772326831253"/>
    <n v="432.03070680488952"/>
    <n v="458.26696821312458"/>
    <n v="501.04853660687371"/>
    <n v="513.20574163470371"/>
    <n v="456.56660914450498"/>
    <n v="468.62012027598644"/>
    <n v="412.91666232444032"/>
    <n v="424.99288799236274"/>
    <n v="459.87562348709537"/>
    <n v="482.62925972987011"/>
    <n v="503.88214648385639"/>
    <n v="522.92470974294758"/>
    <n v="514.77756684812312"/>
    <n v="460.03905453319766"/>
    <n v="558.20668506979371"/>
    <n v="636.1032354416194"/>
    <n v="592.30671517980068"/>
  </r>
  <r>
    <s v="Iron &amp; steel"/>
    <s v="Coal "/>
    <x v="22"/>
    <x v="0"/>
    <x v="0"/>
    <s v="1_coal"/>
    <n v="102.14003901456002"/>
    <n v="114.37759863468"/>
    <n v="132.39739072980001"/>
    <n v="139.47185599740001"/>
    <n v="147.7742244905572"/>
    <n v="149.49809631340935"/>
    <n v="155.80239772943233"/>
    <n v="165.1052469094848"/>
    <n v="161.3517589053003"/>
    <n v="133.15487253373558"/>
    <n v="148.61500085236838"/>
    <n v="186.54240969995732"/>
    <n v="173.99352778638394"/>
    <n v="181.972951086975"/>
    <n v="166.94366243263204"/>
    <n v="176.73228469080001"/>
    <n v="159.42665726172004"/>
    <n v="162.96111990864"/>
    <n v="168.65636742683998"/>
    <n v="154.64311768188"/>
  </r>
  <r>
    <s v="Iron &amp; steel"/>
    <s v="Biomass"/>
    <x v="2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22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65965964760000007"/>
    <n v="1.7030646359999999"/>
    <n v="1.6920868464000001"/>
    <n v="2.4643965348000001"/>
    <n v="2.2428771336"/>
    <n v="1.9162983600000003"/>
    <n v="1.7294372892000003"/>
    <n v="1.765008342"/>
    <n v="1.8214212852"/>
    <n v="1.8365775012000003"/>
  </r>
  <r>
    <s v="Iron &amp; steel"/>
    <s v="Electricity"/>
    <x v="22"/>
    <x v="0"/>
    <x v="0"/>
    <s v="17_electricity"/>
    <n v="433.29480569252689"/>
    <n v="423.26548276988416"/>
    <n v="442.7051288075541"/>
    <n v="445.1487555998533"/>
    <n v="460.91536936258842"/>
    <n v="466.42457082289349"/>
    <n v="477.36318704496529"/>
    <n v="501.81734828640185"/>
    <n v="458.36294703923676"/>
    <n v="420.92177623167527"/>
    <n v="489.4782316539962"/>
    <n v="503.05980900083415"/>
    <n v="504.75164846569623"/>
    <n v="509.41358967047483"/>
    <n v="518.14053435099254"/>
    <n v="499.82291490757672"/>
    <n v="491.56259601411864"/>
    <n v="507.57068848163294"/>
    <n v="512.69601278085236"/>
    <n v="491.90783654036215"/>
  </r>
  <r>
    <s v="Iron &amp; steel"/>
    <s v="Heat "/>
    <x v="22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2"/>
    <x v="0"/>
    <x v="0"/>
    <s v="2_coal_products"/>
    <n v="496.32046494263795"/>
    <n v="475.28362267887348"/>
    <n v="528.80718655879957"/>
    <n v="544.73935293105592"/>
    <n v="539.38687607400607"/>
    <n v="551.41825721798159"/>
    <n v="581.28527163910678"/>
    <n v="569.19394437002643"/>
    <n v="562.20470296972917"/>
    <n v="523.132611358482"/>
    <n v="630.19727151613927"/>
    <n v="625.01950948132003"/>
    <n v="624.97272045354282"/>
    <n v="628.20739824399323"/>
    <n v="604.27614604533176"/>
    <n v="635.68636712906664"/>
    <n v="569.46911668633322"/>
    <n v="597.56500389630526"/>
    <n v="609.60388348379172"/>
    <n v="573.5746973327216"/>
  </r>
  <r>
    <s v="Iron &amp; steel"/>
    <s v="Coal "/>
    <x v="2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7_petroleum_products"/>
    <n v="181.77136827064814"/>
    <n v="145.76424391117058"/>
    <n v="147.10665265938951"/>
    <n v="141.84994707746512"/>
    <n v="147.67721123286617"/>
    <n v="147.44894018896321"/>
    <n v="141.27658370694832"/>
    <n v="132.36901523871219"/>
    <n v="115.18825956261338"/>
    <n v="96.411123584360439"/>
    <n v="112.20291687598929"/>
    <n v="108.94034720358374"/>
    <n v="98.166489125290241"/>
    <n v="85.340798092544262"/>
    <n v="90.773360759778001"/>
    <n v="76.2017656088276"/>
    <n v="71.931345532431408"/>
    <n v="68.025515430040628"/>
    <n v="62.692683804831283"/>
    <n v="59.710956426311"/>
  </r>
  <r>
    <s v="Iron &amp; steel"/>
    <s v="Gas "/>
    <x v="22"/>
    <x v="0"/>
    <x v="0"/>
    <s v="8_gas"/>
    <n v="85.626984967200116"/>
    <n v="86.13302254920012"/>
    <n v="90.535446936000142"/>
    <n v="100.54961180034495"/>
    <n v="112.33198416451826"/>
    <n v="126.73587044373495"/>
    <n v="141.89828738342419"/>
    <n v="155.14148859249977"/>
    <n v="155.48202626196976"/>
    <n v="149.07938522608455"/>
    <n v="171.66752754703811"/>
    <n v="170.4808042088778"/>
    <n v="176.24451096270747"/>
    <n v="186.60790130816417"/>
    <n v="182.03833230204378"/>
    <n v="176.36601512862103"/>
    <n v="180.29139467383888"/>
    <n v="184.3298928821273"/>
    <n v="191.42842310254136"/>
    <n v="180.55910512945525"/>
  </r>
  <r>
    <s v="Chemicals"/>
    <s v="Coal "/>
    <x v="22"/>
    <x v="0"/>
    <x v="1"/>
    <s v="1_coal"/>
    <n v="180.80317482334743"/>
    <n v="187.02744956707255"/>
    <n v="189.39500633352708"/>
    <n v="185.04054961495902"/>
    <n v="183.26952787099015"/>
    <n v="182.20907037071603"/>
    <n v="194.90012485641654"/>
    <n v="206.82180785423813"/>
    <n v="186.83441519322204"/>
    <n v="182.66111327172072"/>
    <n v="201.71855578067834"/>
    <n v="207.45062151351223"/>
    <n v="197.13809379510246"/>
    <n v="192.78711388897798"/>
    <n v="197.74956695733414"/>
    <n v="205.5510216394452"/>
    <n v="212.62907746459879"/>
    <n v="205.97535633812612"/>
    <n v="176.87491627266144"/>
    <n v="178.87338571174377"/>
  </r>
  <r>
    <s v="Chemicals"/>
    <s v="Biomass"/>
    <x v="22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1.6435241532"/>
    <n v="0.57752300519999999"/>
    <n v="0.35152372799999998"/>
    <n v="0.3634644816"/>
    <n v="0.36478079594398621"/>
    <n v="0.29873511639280981"/>
  </r>
  <r>
    <s v="Chemicals"/>
    <s v="Others "/>
    <x v="22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7879065812716002"/>
    <n v="5.5810609511076006"/>
    <n v="6.0979855026420005"/>
    <n v="5.2478433152855999"/>
    <n v="3.9238036501067999"/>
    <n v="4.1257082659320004"/>
    <n v="6.1157183800320007"/>
    <n v="5.8603845524004008"/>
    <n v="16.1263306022256"/>
    <n v="19.184972451699601"/>
    <n v="22.295726720460468"/>
    <n v="23.428984890527101"/>
    <n v="23.16376083294659"/>
  </r>
  <r>
    <s v="Chemicals"/>
    <s v="Electricity"/>
    <x v="22"/>
    <x v="0"/>
    <x v="1"/>
    <s v="17_electricity"/>
    <n v="458.37342081146517"/>
    <n v="453.72484656581366"/>
    <n v="448.47906257158866"/>
    <n v="480.03774630602408"/>
    <n v="492.68453049223126"/>
    <n v="496.81785662495577"/>
    <n v="500.35086215200243"/>
    <n v="507.82047940514394"/>
    <n v="463.25045344990633"/>
    <n v="464.37114909502907"/>
    <n v="506.33160938011565"/>
    <n v="507.12498158075891"/>
    <n v="501.9534049936978"/>
    <n v="514.24334946807539"/>
    <n v="511.93652998388075"/>
    <n v="514.018791777616"/>
    <n v="509.51500888685416"/>
    <n v="526.04923839180708"/>
    <n v="534.5973616627416"/>
    <n v="532.76676273516"/>
  </r>
  <r>
    <s v="Chemicals"/>
    <s v="Heat "/>
    <x v="22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2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146508474352004"/>
    <n v="28.520421142608001"/>
    <n v="30.207905104824"/>
    <n v="29.163909442680005"/>
    <n v="29.851602312095999"/>
    <n v="30.127062434832002"/>
    <n v="30.468171497832"/>
    <n v="30.348885630240002"/>
    <n v="30.668443726392006"/>
    <n v="29.954949115823997"/>
    <n v="31.162737250656001"/>
    <n v="30.463484710176004"/>
  </r>
  <r>
    <s v="Chemicals"/>
    <s v="Coal "/>
    <x v="2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2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22"/>
    <x v="0"/>
    <x v="1"/>
    <s v="7_petroleum_products"/>
    <n v="814.22334355973794"/>
    <n v="789.098355286387"/>
    <n v="803.1212478618304"/>
    <n v="733.86046203120918"/>
    <n v="740.45141190820277"/>
    <n v="751.38160638891497"/>
    <n v="756.94214802905174"/>
    <n v="742.56462996941025"/>
    <n v="628.06811569838328"/>
    <n v="631.71210119958619"/>
    <n v="613.8294286373856"/>
    <n v="590.00014954916105"/>
    <n v="528.06522129434609"/>
    <n v="567.97090320912264"/>
    <n v="539.89967080555505"/>
    <n v="502.89816061673395"/>
    <n v="435.3478788201744"/>
    <n v="434.94850167395401"/>
    <n v="445.08486480215151"/>
    <n v="437.78190202660556"/>
  </r>
  <r>
    <s v="Chemicals"/>
    <s v="Gas "/>
    <x v="22"/>
    <x v="0"/>
    <x v="1"/>
    <s v="8_gas"/>
    <n v="71.758779663107305"/>
    <n v="70.68261365985262"/>
    <n v="77.043724523469734"/>
    <n v="82.464187038815183"/>
    <n v="91.19684486596492"/>
    <n v="99.770792731896606"/>
    <n v="96.166335386107164"/>
    <n v="112.4186231615993"/>
    <n v="121.23454897919824"/>
    <n v="126.48927084482141"/>
    <n v="168.15907344858107"/>
    <n v="199.49226071673374"/>
    <n v="198.78487385906922"/>
    <n v="232.27039256460046"/>
    <n v="223.52587335595223"/>
    <n v="173.11778565209994"/>
    <n v="159.9576402762716"/>
    <n v="168.47535465137574"/>
    <n v="175.18155572915131"/>
    <n v="166.73087033329077"/>
  </r>
  <r>
    <s v="Aluminium"/>
    <s v="Coal "/>
    <x v="22"/>
    <x v="0"/>
    <x v="2"/>
    <s v="1_coal"/>
    <n v="4.7255616107999998"/>
    <n v="4.0306993488000007"/>
    <n v="1.6917686496000002"/>
    <n v="3.6242824859999998"/>
    <n v="3.2863065072629762"/>
    <n v="2.9173227635001604"/>
    <n v="2.8637306342622724"/>
    <n v="2.5779042184688645"/>
    <n v="2.418797970061056"/>
    <n v="1.917244946578176"/>
    <n v="2.3233878198270719"/>
    <n v="2.4362291042726403"/>
    <n v="2.3365665331499521"/>
    <n v="2.1378975877336321"/>
    <n v="2.2693705528688639"/>
    <n v="2.2032993132000001"/>
    <n v="2.0452476131999999"/>
    <n v="1.8105984071999999"/>
    <n v="1.3107782232"/>
    <n v="1.2956973696"/>
  </r>
  <r>
    <s v="Aluminium"/>
    <s v="Biomass"/>
    <x v="2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2"/>
    <x v="0"/>
    <x v="2"/>
    <s v="16_others"/>
    <n v="0.58889016719999998"/>
    <n v="0.57439127879999996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83004984719999997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22"/>
    <x v="0"/>
    <x v="2"/>
    <s v="17_electricity"/>
    <n v="61.828529775001641"/>
    <n v="59.616311022571608"/>
    <n v="60.588206143824863"/>
    <n v="60.239209810255588"/>
    <n v="61.428062416294424"/>
    <n v="60.121056111050542"/>
    <n v="61.131486683440698"/>
    <n v="63.173819574656775"/>
    <n v="81.913371725427979"/>
    <n v="84.006604724960141"/>
    <n v="87.888669095443731"/>
    <n v="86.169427445439652"/>
    <n v="91.799679535838195"/>
    <n v="84.123896361077939"/>
    <n v="80.148480948715502"/>
    <n v="77.889971931114275"/>
    <n v="82.266950671938957"/>
    <n v="83.494550056325011"/>
    <n v="85.053488383404002"/>
    <n v="83.304580216934525"/>
  </r>
  <r>
    <s v="Aluminium"/>
    <s v="Heat "/>
    <x v="22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2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2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7_petroleum_products"/>
    <n v="61.468153930469811"/>
    <n v="62.097787371250838"/>
    <n v="63.596381450085836"/>
    <n v="60.096025491725385"/>
    <n v="58.444480062476465"/>
    <n v="50.745972022299718"/>
    <n v="50.04530219056717"/>
    <n v="40.786295198167295"/>
    <n v="38.264432757593731"/>
    <n v="32.102225691187861"/>
    <n v="30.779663949075708"/>
    <n v="30.88413560118417"/>
    <n v="29.418021748216727"/>
    <n v="26.697978554201857"/>
    <n v="24.427972357505141"/>
    <n v="19.864933233287939"/>
    <n v="21.331411430216178"/>
    <n v="18.298120344918985"/>
    <n v="20.997502095289985"/>
    <n v="19.362891055822264"/>
  </r>
  <r>
    <s v="Aluminium"/>
    <s v="Gas "/>
    <x v="22"/>
    <x v="0"/>
    <x v="2"/>
    <s v="8_gas"/>
    <n v="15.820451820000002"/>
    <n v="16.246086094800006"/>
    <n v="17.359908872400005"/>
    <n v="18.044381096157608"/>
    <n v="20.044710172545848"/>
    <n v="21.791147943049214"/>
    <n v="23.128676447875218"/>
    <n v="29.287208437621217"/>
    <n v="28.318207486514421"/>
    <n v="23.389829190630017"/>
    <n v="24.660465183482422"/>
    <n v="24.983135524854024"/>
    <n v="27.506839814989227"/>
    <n v="29.416602383409636"/>
    <n v="28.962300117672051"/>
    <n v="31.659348394807257"/>
    <n v="34.02581883864125"/>
    <n v="30.797433934869645"/>
    <n v="34.917632275705259"/>
    <n v="34.225440785985661"/>
  </r>
  <r>
    <s v="Non-metallic minerals"/>
    <s v="Coal "/>
    <x v="22"/>
    <x v="0"/>
    <x v="3"/>
    <s v="1_coal"/>
    <n v="367.88037683170222"/>
    <n v="362.28545447723621"/>
    <n v="379.41172546636801"/>
    <n v="394.84915123780803"/>
    <n v="374.96245831844891"/>
    <n v="351.8905341575981"/>
    <n v="355.9801745908328"/>
    <n v="349.24523916077686"/>
    <n v="344.81108729468161"/>
    <n v="297.78414377252545"/>
    <n v="300.14841521069337"/>
    <n v="326.4101476361937"/>
    <n v="317.15015879473003"/>
    <n v="326.42320800442292"/>
    <n v="316.39407115165176"/>
    <n v="304.81454779599858"/>
    <n v="295.86746450750979"/>
    <n v="281.76922372068287"/>
    <n v="263.74757301460807"/>
    <n v="251.87886134726401"/>
  </r>
  <r>
    <s v="Non-metallic minerals"/>
    <s v="Biomass"/>
    <x v="22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3148369636000004"/>
    <n v="5.3314669331999998"/>
    <n v="5.2184861352"/>
    <n v="5.6669133492000006"/>
    <n v="5.6692788912000003"/>
    <n v="5.6535700176000008"/>
  </r>
  <r>
    <s v="Non-metallic minerals"/>
    <s v="Others "/>
    <x v="22"/>
    <x v="0"/>
    <x v="3"/>
    <s v="16_others"/>
    <n v="22.603327401600005"/>
    <n v="21.217655700000002"/>
    <n v="13.221876718800001"/>
    <n v="16.124363258400003"/>
    <n v="20.935331402400003"/>
    <n v="20.015843133600001"/>
    <n v="22.151345594399999"/>
    <n v="22.127371977599999"/>
    <n v="30.354329307600004"/>
    <n v="27.841349145599999"/>
    <n v="35.853343603200003"/>
    <n v="46.317844083600001"/>
    <n v="44.688609478800004"/>
    <n v="48.170758478400003"/>
    <n v="51.053981551200003"/>
    <n v="53.5177793736"/>
    <n v="49.008775806000003"/>
    <n v="51.131345241600002"/>
    <n v="54.286588897200005"/>
    <n v="54.174190064400008"/>
  </r>
  <r>
    <s v="Non-metallic minerals"/>
    <s v="Electricity"/>
    <x v="22"/>
    <x v="0"/>
    <x v="3"/>
    <s v="17_electricity"/>
    <n v="144.00168178926776"/>
    <n v="138.74530500236415"/>
    <n v="138.31599117122846"/>
    <n v="133.87876659606025"/>
    <n v="133.15998341787088"/>
    <n v="134.5325287960988"/>
    <n v="137.39577461587979"/>
    <n v="140.92883260149407"/>
    <n v="131.91202966618039"/>
    <n v="126.14410915827531"/>
    <n v="132.7265242734064"/>
    <n v="131.63983134096307"/>
    <n v="125.67790626086743"/>
    <n v="129.92484455979385"/>
    <n v="128.02596514539047"/>
    <n v="126.19987740688313"/>
    <n v="130.66315879995022"/>
    <n v="129.57529342635604"/>
    <n v="132.36729880300265"/>
    <n v="128.68166820939646"/>
  </r>
  <r>
    <s v="Non-metallic minerals"/>
    <s v="Heat "/>
    <x v="22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2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2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7_petroleum_products"/>
    <n v="247.58722648146329"/>
    <n v="240.01033325652992"/>
    <n v="242.48172236337572"/>
    <n v="233.99105993452599"/>
    <n v="214.11143776083952"/>
    <n v="202.65173004001235"/>
    <n v="204.27892901469741"/>
    <n v="184.61218156143914"/>
    <n v="172.21760011243467"/>
    <n v="153.98208194863381"/>
    <n v="148.60812380020548"/>
    <n v="155.95291350093026"/>
    <n v="142.58030817536607"/>
    <n v="131.80374015525763"/>
    <n v="118.90719673339592"/>
    <n v="117.26678372370094"/>
    <n v="122.64522192958519"/>
    <n v="113.63447369572901"/>
    <n v="120.83596914349162"/>
    <n v="118.65453277030548"/>
  </r>
  <r>
    <s v="Non-metallic minerals"/>
    <s v="Gas "/>
    <x v="22"/>
    <x v="0"/>
    <x v="3"/>
    <s v="8_gas"/>
    <n v="39.078008589600159"/>
    <n v="38.040858680400135"/>
    <n v="38.479371552000124"/>
    <n v="40.879274112997336"/>
    <n v="44.148828834542023"/>
    <n v="47.860068058142559"/>
    <n v="58.357519445847757"/>
    <n v="58.253560653376951"/>
    <n v="54.477753805807339"/>
    <n v="51.638880215872888"/>
    <n v="56.949729449252516"/>
    <n v="58.738282202437347"/>
    <n v="63.259761944181761"/>
    <n v="67.216197865179765"/>
    <n v="64.909596743791369"/>
    <n v="63.658558998453756"/>
    <n v="62.010995872788158"/>
    <n v="62.24750599834455"/>
    <n v="65.833722253656163"/>
    <n v="65.81682704190257"/>
  </r>
  <r>
    <s v="Other"/>
    <s v="Coal "/>
    <x v="22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2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871177639999998"/>
    <n v="0.13571512199999999"/>
    <n v="0.11171219760000002"/>
    <n v="0.12448612440000001"/>
    <n v="0.12502203480000001"/>
    <n v="3.22006788E-2"/>
  </r>
  <r>
    <s v="Other"/>
    <s v="Others "/>
    <x v="22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2"/>
    <x v="0"/>
    <x v="4"/>
    <s v="17_electricity"/>
    <n v="131.52659986542355"/>
    <n v="130.42693113217712"/>
    <n v="128.29480763864737"/>
    <n v="131.70922875110983"/>
    <n v="151.49414982002978"/>
    <n v="159.81898198087524"/>
    <n v="168.45748256647303"/>
    <n v="179.29373540893707"/>
    <n v="169.16406174851312"/>
    <n v="156.74639873517654"/>
    <n v="178.18514595854009"/>
    <n v="181.72040243537322"/>
    <n v="189.50347616897045"/>
    <n v="188.60761348340844"/>
    <n v="193.96352064027562"/>
    <n v="190.80739722746509"/>
    <n v="192.71882861787688"/>
    <n v="201.46914266911057"/>
    <n v="204.93616159968968"/>
    <n v="202.29013093848468"/>
  </r>
  <r>
    <s v="Other"/>
    <s v="Heat "/>
    <x v="22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2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2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7_petroleum_products"/>
    <n v="74.379825799254945"/>
    <n v="70.441280635436939"/>
    <n v="71.152782511665677"/>
    <n v="57.482599432731739"/>
    <n v="46.340081057125595"/>
    <n v="35.990735248329159"/>
    <n v="35.105832004420272"/>
    <n v="32.807434513312586"/>
    <n v="30.514782562443937"/>
    <n v="27.041491725449514"/>
    <n v="27.450465047324673"/>
    <n v="33.325898519554784"/>
    <n v="35.347819199076326"/>
    <n v="31.058594683079075"/>
    <n v="30.888754496570591"/>
    <n v="24.924262217970568"/>
    <n v="24.879207270358116"/>
    <n v="24.063563607934938"/>
    <n v="26.094829331936065"/>
    <n v="23.133391184515268"/>
  </r>
  <r>
    <s v="Other"/>
    <s v="Gas "/>
    <x v="22"/>
    <x v="0"/>
    <x v="4"/>
    <s v="8_gas"/>
    <n v="39.835982674800022"/>
    <n v="41.660782707600021"/>
    <n v="51.659434699200126"/>
    <n v="48.292540779920415"/>
    <n v="53.726976343468522"/>
    <n v="60.189728410620027"/>
    <n v="61.989219120189617"/>
    <n v="53.33916404211481"/>
    <n v="48.169904111618422"/>
    <n v="46.491314290059613"/>
    <n v="52.25357659572721"/>
    <n v="84.301146342918017"/>
    <n v="83.569020212768422"/>
    <n v="58.669690841935221"/>
    <n v="54.344667135913227"/>
    <n v="52.831050975432028"/>
    <n v="53.613449926549222"/>
    <n v="52.603099230106828"/>
    <n v="50.045246155692034"/>
    <n v="47.767460157766827"/>
  </r>
  <r>
    <s v="Other"/>
    <s v="Coal "/>
    <x v="22"/>
    <x v="0"/>
    <x v="5"/>
    <s v="1_coal"/>
    <n v="2.9265032732413756"/>
    <n v="2.6825691521741022"/>
    <n v="2.7623157949383015"/>
    <n v="3.0305865232123765"/>
    <n v="7.2695288949054984"/>
    <n v="7.4737689840313788"/>
    <n v="7.4765269367370344"/>
    <n v="7.8705568840724185"/>
    <n v="5.2804350600375045"/>
    <n v="4.3328568280438748"/>
    <n v="5.5540752124751718"/>
    <n v="5.1736063762249067"/>
    <n v="5.9339635089904812"/>
    <n v="6.0675659782537723"/>
    <n v="5.5371441753973203"/>
    <n v="5.8570273458804252"/>
    <n v="5.646345589323059"/>
    <n v="5.9225402537026817"/>
    <n v="0.60895603522483188"/>
    <n v="0.61654655624947197"/>
  </r>
  <r>
    <s v="Other"/>
    <s v="Biomass"/>
    <x v="22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5.5998449999999998E-2"/>
    <n v="6.8805871200000007E-2"/>
    <n v="2.08042092E-2"/>
    <n v="2.1825788400000001E-2"/>
    <n v="2.2156545600000001E-2"/>
    <n v="2.082933E-2"/>
  </r>
  <r>
    <s v="Other"/>
    <s v="Others "/>
    <x v="22"/>
    <x v="0"/>
    <x v="5"/>
    <s v="16_others"/>
    <n v="0.35592405480000006"/>
    <n v="0.35496946439999999"/>
    <n v="0.43153347600000003"/>
    <n v="0.52469396280000002"/>
    <n v="0.58088081880000009"/>
    <n v="0.56757098160000008"/>
    <n v="0.57618741600000001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2"/>
    <x v="0"/>
    <x v="5"/>
    <s v="17_electricity"/>
    <n v="465.55909418343612"/>
    <n v="458.55695571336059"/>
    <n v="479.80207402447132"/>
    <n v="497.5288918321599"/>
    <n v="526.3141228237871"/>
    <n v="560.09727649677666"/>
    <n v="590.51732693446888"/>
    <n v="623.59891236214878"/>
    <n v="611.04557412314614"/>
    <n v="591.05748890684322"/>
    <n v="652.2059389803494"/>
    <n v="658.17462388299441"/>
    <n v="672.69922816740518"/>
    <n v="699.26313836375493"/>
    <n v="699.09594421667043"/>
    <n v="699.89313803803566"/>
    <n v="713.39256446575098"/>
    <n v="733.57998540818119"/>
    <n v="755.26968230681382"/>
    <n v="750.01763927942613"/>
  </r>
  <r>
    <s v="Other"/>
    <s v="Heat "/>
    <x v="22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2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2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7_petroleum_products"/>
    <n v="156.11792109456323"/>
    <n v="160.3095946645528"/>
    <n v="158.94459248428274"/>
    <n v="134.65866362683457"/>
    <n v="120.64218185585608"/>
    <n v="112.44407939476505"/>
    <n v="104.47575022690201"/>
    <n v="86.595909188605162"/>
    <n v="74.480293316590704"/>
    <n v="65.881720801182993"/>
    <n v="64.026674549867593"/>
    <n v="64.397692101716359"/>
    <n v="58.287859015686294"/>
    <n v="54.893717453091242"/>
    <n v="51.924235084008991"/>
    <n v="42.184899799056154"/>
    <n v="40.729168495463632"/>
    <n v="37.197266417959284"/>
    <n v="43.307768396220006"/>
    <n v="37.228488611245446"/>
  </r>
  <r>
    <s v="Other"/>
    <s v="Gas "/>
    <x v="22"/>
    <x v="0"/>
    <x v="5"/>
    <s v="8_gas"/>
    <n v="45.680839210800137"/>
    <n v="48.963562552800163"/>
    <n v="52.812383122800135"/>
    <n v="53.935900716315693"/>
    <n v="61.038511513627192"/>
    <n v="70.910372424837703"/>
    <n v="77.090749608801687"/>
    <n v="101.45657367433451"/>
    <n v="110.92279569415932"/>
    <n v="108.0402476758705"/>
    <n v="104.02466301001454"/>
    <n v="106.20031735173617"/>
    <n v="107.39559986665944"/>
    <n v="115.02863344497263"/>
    <n v="113.60945447314944"/>
    <n v="110.72251075447467"/>
    <n v="113.92237445232989"/>
    <n v="115.65713856948871"/>
    <n v="121.77451895002234"/>
    <n v="124.49833821250955"/>
  </r>
  <r>
    <s v="Mining"/>
    <s v="Coal "/>
    <x v="22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2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2"/>
    <x v="0"/>
    <x v="6"/>
    <s v="17_electricity"/>
    <n v="14.91184793176701"/>
    <n v="14.203073962959714"/>
    <n v="14.098384803786841"/>
    <n v="13.586335941799417"/>
    <n v="13.530568788206278"/>
    <n v="13.190386493011502"/>
    <n v="12.951885686616963"/>
    <n v="12.244910565811214"/>
    <n v="12.097768395814768"/>
    <n v="11.490402074590463"/>
    <n v="12.50108955743843"/>
    <n v="13.232896869847664"/>
    <n v="12.328336515835629"/>
    <n v="11.269312823065098"/>
    <n v="11.398976586280092"/>
    <n v="11.621585239473839"/>
    <n v="12.129804414257871"/>
    <n v="11.736417207851927"/>
    <n v="10.758053556097442"/>
    <n v="10.936684036920289"/>
  </r>
  <r>
    <s v="Mining"/>
    <s v="Heat "/>
    <x v="2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2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7_petroleum_products"/>
    <n v="27.30602322288"/>
    <n v="26.544898152000005"/>
    <n v="24.8221637265402"/>
    <n v="23.949164542990502"/>
    <n v="24.004799782228982"/>
    <n v="22.954471027319485"/>
    <n v="20.322718170119103"/>
    <n v="16.654115106627625"/>
    <n v="14.091387883079689"/>
    <n v="14.757507636052178"/>
    <n v="15.633012306354841"/>
    <n v="17.689196678514843"/>
    <n v="16.81933059819432"/>
    <n v="14.508013375772139"/>
    <n v="13.56863678489052"/>
    <n v="12.154936398081663"/>
    <n v="11.74665064175532"/>
    <n v="11.029839859290782"/>
    <n v="9.9030160377392367"/>
    <n v="10.125134065795375"/>
  </r>
  <r>
    <s v="Mining"/>
    <s v="Gas "/>
    <x v="22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2"/>
    <x v="0"/>
    <x v="7"/>
    <s v="1_coal"/>
    <n v="1.5086338308"/>
    <n v="1.5522728472"/>
    <n v="1.6994263068"/>
    <n v="1.7129747916"/>
    <n v="1.3857554376000001"/>
    <n v="1.3392191556000002"/>
    <n v="1.3357146351882241"/>
    <n v="1.3689077543999999"/>
    <n v="1.104807424896"/>
    <n v="1.9137737196000002"/>
    <n v="1.5183346825739523"/>
    <n v="1.477682123341824"/>
    <n v="3.2458792112686083"/>
    <n v="3.11516362686528"/>
    <n v="3.4353959137079038"/>
    <n v="3.6580017379265284"/>
    <n v="3.0669311214604802"/>
    <n v="2.7961149838867203"/>
    <n v="1.690452654624"/>
    <n v="1.732963747104"/>
  </r>
  <r>
    <s v="Other"/>
    <s v="Biomass"/>
    <x v="22"/>
    <x v="0"/>
    <x v="7"/>
    <s v="15_solid_biomass"/>
    <n v="0"/>
    <n v="0.73682781444000001"/>
    <n v="3.8435956948080001"/>
    <n v="2.3776394655240001"/>
    <n v="2.72327412438"/>
    <n v="3.3224191045560003"/>
    <n v="3.2886069264360001"/>
    <n v="4.1202784468800004"/>
    <n v="4.3497462366720008"/>
    <n v="3.9565022189760004"/>
    <n v="4.1450336555040002"/>
    <n v="4.0740393858120001"/>
    <n v="4.1468043788280005"/>
    <n v="4.4444888733240004"/>
    <n v="3.008139432768"/>
    <n v="5.0035398425280002"/>
    <n v="3.0007588579919999"/>
    <n v="3.27408561102312"/>
    <n v="3.3531594015578401"/>
    <n v="2.8749725940276001"/>
  </r>
  <r>
    <s v="Other"/>
    <s v="Others "/>
    <x v="22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2"/>
    <x v="0"/>
    <x v="7"/>
    <s v="17_electricity"/>
    <n v="110.68495568829124"/>
    <n v="111.4645857498831"/>
    <n v="116.15631701236038"/>
    <n v="118.31254691240906"/>
    <n v="124.62347300963492"/>
    <n v="128.74872614607295"/>
    <n v="130.77633758964583"/>
    <n v="137.20587917245558"/>
    <n v="136.75149593120699"/>
    <n v="129.58987526121851"/>
    <n v="135.87028886731912"/>
    <n v="133.16863305815545"/>
    <n v="136.82527526019825"/>
    <n v="143.68936181984844"/>
    <n v="140.25681208309288"/>
    <n v="144.10259445475842"/>
    <n v="148.38179289724144"/>
    <n v="145.50827029086636"/>
    <n v="147.6383675279713"/>
    <n v="148.91616970090502"/>
  </r>
  <r>
    <s v="Other"/>
    <s v="Heat "/>
    <x v="22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2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2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7_petroleum_products"/>
    <n v="169.70478001747819"/>
    <n v="167.34528866567467"/>
    <n v="166.30317686402253"/>
    <n v="157.37617595923084"/>
    <n v="158.2751062989179"/>
    <n v="150.86001957121988"/>
    <n v="140.25121923468325"/>
    <n v="118.52171285595205"/>
    <n v="108.40378338392527"/>
    <n v="102.84459832614714"/>
    <n v="98.340480839940113"/>
    <n v="108.61779796374461"/>
    <n v="99.830908666271483"/>
    <n v="88.799487416340881"/>
    <n v="84.59219805781855"/>
    <n v="71.254111629407561"/>
    <n v="66.429562726668507"/>
    <n v="58.902998397693509"/>
    <n v="72.202554198337921"/>
    <n v="60.554676410511036"/>
  </r>
  <r>
    <s v="Other"/>
    <s v="Gas "/>
    <x v="22"/>
    <x v="0"/>
    <x v="7"/>
    <s v="8_gas"/>
    <n v="45.849035295335042"/>
    <n v="48.720433617059143"/>
    <n v="55.043558387246968"/>
    <n v="58.485184340788457"/>
    <n v="64.410836402826305"/>
    <n v="67.317220693458012"/>
    <n v="72.983330622952209"/>
    <n v="83.094614737983477"/>
    <n v="78.703723883427074"/>
    <n v="80.660738926687173"/>
    <n v="87.783841743345008"/>
    <n v="93.885496734999208"/>
    <n v="98.378642362641941"/>
    <n v="97.206072506251942"/>
    <n v="98.541572966037876"/>
    <n v="98.043944673780089"/>
    <n v="105.75746178962437"/>
    <n v="106.23429021985201"/>
    <n v="112.45229715867482"/>
    <n v="114.39896656333464"/>
  </r>
  <r>
    <s v="Pulp &amp; paper"/>
    <s v="Coal "/>
    <x v="22"/>
    <x v="0"/>
    <x v="8"/>
    <s v="1_coal"/>
    <n v="75.424402380467811"/>
    <n v="76.564050197881045"/>
    <n v="75.381583605944854"/>
    <n v="77.226573507152963"/>
    <n v="83.579010408215581"/>
    <n v="81.858540027962889"/>
    <n v="80.432009683983196"/>
    <n v="82.931234162116283"/>
    <n v="80.301791964279644"/>
    <n v="80.451788575809132"/>
    <n v="82.581288177205892"/>
    <n v="87.74125553766838"/>
    <n v="91.050468976453473"/>
    <n v="97.354429311772336"/>
    <n v="94.850166985952129"/>
    <n v="95.071851680599664"/>
    <n v="88.817150049549753"/>
    <n v="90.720100980569072"/>
    <n v="92.348766859623936"/>
    <n v="87.095356685801818"/>
  </r>
  <r>
    <s v="Pulp &amp; paper"/>
    <s v="Biomass"/>
    <x v="22"/>
    <x v="0"/>
    <x v="8"/>
    <s v="15_solid_biomass"/>
    <n v="102.95589804607567"/>
    <n v="90.900429378850845"/>
    <n v="100.05663727074828"/>
    <n v="102.18281633707743"/>
    <n v="101.81707240540655"/>
    <n v="113.73910590867835"/>
    <n v="116.50163567082475"/>
    <n v="123.79857433141284"/>
    <n v="113.82645554942407"/>
    <n v="104.07383073439995"/>
    <n v="114.76718282814483"/>
    <n v="106.37357773343115"/>
    <n v="108.23976283680415"/>
    <n v="111.73713051979509"/>
    <n v="128.76954503550539"/>
    <n v="114.7599879014399"/>
    <n v="115.96542835529468"/>
    <n v="115.51241014171963"/>
    <n v="115.34362843111523"/>
    <n v="109.98174363188919"/>
  </r>
  <r>
    <s v="Pulp &amp; paper"/>
    <s v="Others "/>
    <x v="22"/>
    <x v="0"/>
    <x v="8"/>
    <s v="16_others"/>
    <n v="4.4554920767999997"/>
    <n v="4.4205825384000006"/>
    <n v="5.4190589760000005"/>
    <n v="7.2900393709320008"/>
    <n v="8.8246821894840011"/>
    <n v="9.6896724318"/>
    <n v="11.874764859048"/>
    <n v="11.687407066296"/>
    <n v="11.352156215724001"/>
    <n v="14.915066745131998"/>
    <n v="18.538459033716002"/>
    <n v="25.132291928640004"/>
    <n v="24.397534863611998"/>
    <n v="26.147018551212"/>
    <n v="25.403715180683999"/>
    <n v="27.455607999108"/>
    <n v="27.840992807051997"/>
    <n v="31.053780150837841"/>
    <n v="32.172548550350044"/>
    <n v="29.790307888759799"/>
  </r>
  <r>
    <s v="Pulp &amp; paper"/>
    <s v="Electricity"/>
    <x v="22"/>
    <x v="0"/>
    <x v="8"/>
    <s v="17_electricity"/>
    <n v="221.70446110329331"/>
    <n v="214.79584023955658"/>
    <n v="214.99448902803636"/>
    <n v="211.84444027683412"/>
    <n v="214.8060149556967"/>
    <n v="213.18946833844646"/>
    <n v="212.3709972000814"/>
    <n v="214.07557982647708"/>
    <n v="200.96472002272395"/>
    <n v="192.13325804738682"/>
    <n v="195.88408593708741"/>
    <n v="189.38602249074395"/>
    <n v="194.92765226155848"/>
    <n v="191.13219071874201"/>
    <n v="186.66870681840675"/>
    <n v="180.64156484746169"/>
    <n v="181.87452027946671"/>
    <n v="180.34232961113179"/>
    <n v="183.34285459806583"/>
    <n v="177.50554263604715"/>
  </r>
  <r>
    <s v="Pulp &amp; paper"/>
    <s v="Heat "/>
    <x v="22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2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2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7_petroleum_products"/>
    <n v="199.7460048185805"/>
    <n v="182.98119545860186"/>
    <n v="179.68880234895823"/>
    <n v="172.04397823552958"/>
    <n v="167.26384599610137"/>
    <n v="155.57528377699489"/>
    <n v="137.47329801916362"/>
    <n v="122.15392924583372"/>
    <n v="99.414037127177309"/>
    <n v="81.676938377056132"/>
    <n v="75.155931818268058"/>
    <n v="65.145002824323242"/>
    <n v="53.377400008547099"/>
    <n v="47.24405356555301"/>
    <n v="41.928827924734101"/>
    <n v="36.834626810744176"/>
    <n v="38.59804656790979"/>
    <n v="36.109414675656218"/>
    <n v="36.502798856268107"/>
    <n v="33.004596739073442"/>
  </r>
  <r>
    <s v="Pulp &amp; paper"/>
    <s v="Gas "/>
    <x v="22"/>
    <x v="0"/>
    <x v="8"/>
    <s v="8_gas"/>
    <n v="40.493988536399996"/>
    <n v="39.214858334400006"/>
    <n v="41.155143259551579"/>
    <n v="41.957731768972309"/>
    <n v="45.152236864545145"/>
    <n v="49.362039831471591"/>
    <n v="45.734254635274716"/>
    <n v="40.667188660765213"/>
    <n v="40.88370366784801"/>
    <n v="39.440416628516402"/>
    <n v="44.329730912283615"/>
    <n v="50.151609322732817"/>
    <n v="49.969336302284425"/>
    <n v="49.148215438291217"/>
    <n v="44.144280081327622"/>
    <n v="39.047416207218028"/>
    <n v="40.279450025487627"/>
    <n v="40.45560393306603"/>
    <n v="42.61916357673843"/>
    <n v="43.681110072706829"/>
  </r>
  <r>
    <s v="Other"/>
    <s v="Coal "/>
    <x v="2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9"/>
    <s v="15_solid_biomass"/>
    <n v="1.23500133"/>
    <n v="0.45799823880000001"/>
    <n v="4.8008779560000008"/>
    <n v="5.7897875556000002"/>
    <n v="8.215699024800001"/>
    <n v="11.3583320388"/>
    <n v="12.2057529192"/>
    <n v="14.771583057600003"/>
    <n v="13.014412405200002"/>
    <n v="11.585047258800001"/>
    <n v="11.955457641600001"/>
    <n v="10.889309955600002"/>
    <n v="11.330774521200002"/>
    <n v="11.644629609600001"/>
    <n v="5.8426165980000002"/>
    <n v="8.1002145204000016"/>
    <n v="7.5384464436000007"/>
    <n v="6.1214993459999993"/>
    <n v="6.1248194784000001"/>
    <n v="5.0436118728000006"/>
  </r>
  <r>
    <s v="Other"/>
    <s v="Others "/>
    <x v="22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2"/>
    <x v="0"/>
    <x v="9"/>
    <s v="17_electricity"/>
    <n v="20.035161363918967"/>
    <n v="19.91124745947759"/>
    <n v="20.557302599067423"/>
    <n v="20.560029033866059"/>
    <n v="21.315839886276859"/>
    <n v="21.705319019075255"/>
    <n v="21.042618001475905"/>
    <n v="21.124464026674929"/>
    <n v="18.79526106386291"/>
    <n v="17.735438664232174"/>
    <n v="18.827098747449973"/>
    <n v="17.001539586244984"/>
    <n v="17.095319039039548"/>
    <n v="17.897902427045715"/>
    <n v="18.648878925842126"/>
    <n v="17.243303785430854"/>
    <n v="18.505540029825685"/>
    <n v="17.87878793902464"/>
    <n v="18.733662709432831"/>
    <n v="18.136011416631636"/>
  </r>
  <r>
    <s v="Other"/>
    <s v="Heat "/>
    <x v="22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7_petroleum_products"/>
    <n v="11.418977351759221"/>
    <n v="11.207991729558675"/>
    <n v="11.31150828257093"/>
    <n v="10.659107384836346"/>
    <n v="10.482780670646726"/>
    <n v="9.6527195793347769"/>
    <n v="8.377844947283231"/>
    <n v="7.4282199073616155"/>
    <n v="5.5488768047666275"/>
    <n v="5.9001673929438967"/>
    <n v="6.5669232408300715"/>
    <n v="5.6936557774777681"/>
    <n v="5.475835784232757"/>
    <n v="5.2668729061396924"/>
    <n v="4.6634914885189316"/>
    <n v="4.1126904799708326"/>
    <n v="4.9212110314927084"/>
    <n v="5.4091213909984805"/>
    <n v="4.7350460814054687"/>
    <n v="4.5951970759017469"/>
  </r>
  <r>
    <s v="Other"/>
    <s v="Gas "/>
    <x v="22"/>
    <x v="0"/>
    <x v="9"/>
    <s v="8_gas"/>
    <n v="0.36163066320000004"/>
    <n v="0.45503398440000004"/>
    <n v="0.61685799120000007"/>
    <n v="0.84598049978280088"/>
    <n v="2.1551125360248009"/>
    <n v="1.2712141396908012"/>
    <n v="1.5376373393292015"/>
    <n v="2.4203658767544014"/>
    <n v="2.9322368267112013"/>
    <n v="3.2907832250760012"/>
    <n v="2.8999386164052017"/>
    <n v="3.0018906756360013"/>
    <n v="2.3843044994328007"/>
    <n v="2.9526936613020007"/>
    <n v="3.4089609430044008"/>
    <n v="2.8627253666676014"/>
    <n v="1.850195164496403"/>
    <n v="1.9116534194100034"/>
    <n v="2.2354137355464028"/>
    <n v="1.6891346918520034"/>
  </r>
  <r>
    <s v="Other"/>
    <s v="Coal "/>
    <x v="2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2"/>
    <x v="0"/>
    <x v="10"/>
    <s v="17_electricity"/>
    <n v="55.580989356289159"/>
    <n v="51.978816889520751"/>
    <n v="50.064628961112852"/>
    <n v="47.09935431392401"/>
    <n v="46.627136773528186"/>
    <n v="44.905423352726395"/>
    <n v="43.367324112318229"/>
    <n v="42.527005524339707"/>
    <n v="31.697370302733948"/>
    <n v="29.022263489087976"/>
    <n v="30.567208694678506"/>
    <n v="35.364889872295549"/>
    <n v="28.85871511472007"/>
    <n v="25.24299450153125"/>
    <n v="27.027186537969438"/>
    <n v="24.66220933477188"/>
    <n v="23.566178934347892"/>
    <n v="24.75134834433328"/>
    <n v="23.966526341334511"/>
    <n v="24.22159023299422"/>
  </r>
  <r>
    <s v="Other"/>
    <s v="Heat "/>
    <x v="22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7_petroleum_products"/>
    <n v="88.421701291805917"/>
    <n v="85.17540270284897"/>
    <n v="84.277651587474281"/>
    <n v="80.330386818842427"/>
    <n v="79.997232498363971"/>
    <n v="78.497001974166011"/>
    <n v="88.441389102969509"/>
    <n v="81.894987251827146"/>
    <n v="70.159729002691577"/>
    <n v="74.47613266445461"/>
    <n v="81.129778146957975"/>
    <n v="101.71216216307118"/>
    <n v="96.794745294353689"/>
    <n v="86.001668002343678"/>
    <n v="86.679004904900168"/>
    <n v="94.490300966225178"/>
    <n v="98.327944683502594"/>
    <n v="95.600485898033114"/>
    <n v="92.193084439499501"/>
    <n v="90.244005663865167"/>
  </r>
  <r>
    <s v="Other"/>
    <s v="Gas "/>
    <x v="22"/>
    <x v="0"/>
    <x v="10"/>
    <s v="8_gas"/>
    <n v="3.1091804820000002"/>
    <n v="3.0552712452000002"/>
    <n v="3.1261453956"/>
    <n v="3.1115962656000002"/>
    <n v="3.3158116224000005"/>
    <n v="3.3813685368000006"/>
    <n v="3.6109307808"/>
    <n v="3.6745827012000007"/>
    <n v="3.3072621768000006"/>
    <n v="2.8316626308000004"/>
    <n v="2.9901288239999997"/>
    <n v="3.2403194316000006"/>
    <n v="4.2005620115999998"/>
    <n v="2.3810959619999998"/>
    <n v="2.9549471436000001"/>
    <n v="2.8174568184000002"/>
    <n v="2.8971399960000004"/>
    <n v="2.5521853572000004"/>
    <n v="2.5723275830784003"/>
    <n v="2.5639124500224004"/>
  </r>
  <r>
    <s v="Other"/>
    <s v="Coal "/>
    <x v="22"/>
    <x v="0"/>
    <x v="11"/>
    <s v="1_coal"/>
    <n v="6.5082450988832106"/>
    <n v="7.0515303926102675"/>
    <n v="7.8039659251016449"/>
    <n v="7.6620350552853758"/>
    <n v="6.3979609512960405"/>
    <n v="6.6175577916118122"/>
    <n v="8.8758886439683611"/>
    <n v="10.061442518514385"/>
    <n v="10.758009975873463"/>
    <n v="11.855916539618686"/>
    <n v="17.843017682653198"/>
    <n v="17.543362106071307"/>
    <n v="19.65562601014885"/>
    <n v="21.095283894862465"/>
    <n v="22.695112981706089"/>
    <n v="21.72195652822948"/>
    <n v="17.8542518247339"/>
    <n v="17.167274244955824"/>
    <n v="15.223018229415011"/>
    <n v="13.870378562804905"/>
  </r>
  <r>
    <s v="Other"/>
    <s v="Biomass"/>
    <x v="22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3083335647999998"/>
    <n v="0.81633389040000004"/>
    <n v="1.1353303692000001"/>
    <n v="2.6976515364000004"/>
    <n v="2.8284304212000002"/>
    <n v="2.8951722000000002"/>
  </r>
  <r>
    <s v="Other"/>
    <s v="Others "/>
    <x v="22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2"/>
    <x v="0"/>
    <x v="11"/>
    <s v="17_electricity"/>
    <n v="126.65004435913596"/>
    <n v="121.00032776677139"/>
    <n v="119.60372524112807"/>
    <n v="115.76995187543029"/>
    <n v="112.78997561652633"/>
    <n v="106.37864969488041"/>
    <n v="100.6871086771384"/>
    <n v="100.11020504461196"/>
    <n v="88.707601638224418"/>
    <n v="84.616876486630829"/>
    <n v="88.900176542540279"/>
    <n v="88.07636351881078"/>
    <n v="85.272984773854077"/>
    <n v="82.449954395820257"/>
    <n v="80.587203069374056"/>
    <n v="79.852849451704742"/>
    <n v="76.16482972515287"/>
    <n v="74.151751841423902"/>
    <n v="78.635172816149307"/>
    <n v="73.672420039117725"/>
  </r>
  <r>
    <s v="Other"/>
    <s v="Heat "/>
    <x v="22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2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2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7_petroleum_products"/>
    <n v="173.21745042468376"/>
    <n v="159.835462228827"/>
    <n v="153.23851861727229"/>
    <n v="136.60450632902018"/>
    <n v="136.80537193399971"/>
    <n v="115.61021404392537"/>
    <n v="97.219332533395999"/>
    <n v="83.356442225801203"/>
    <n v="68.290813057237344"/>
    <n v="57.452772494335385"/>
    <n v="53.30990927182232"/>
    <n v="44.003094725380429"/>
    <n v="36.887572358969805"/>
    <n v="32.166781660654848"/>
    <n v="28.171346812971873"/>
    <n v="21.74475781863903"/>
    <n v="19.782768796903628"/>
    <n v="19.007556696266668"/>
    <n v="18.50695996450472"/>
    <n v="15.107279131408749"/>
  </r>
  <r>
    <s v="Other"/>
    <s v="Gas "/>
    <x v="22"/>
    <x v="0"/>
    <x v="11"/>
    <s v="8_gas"/>
    <n v="26.497478455200017"/>
    <n v="26.841708777600019"/>
    <n v="27.720019868400023"/>
    <n v="28.136922802074036"/>
    <n v="28.594693942478099"/>
    <n v="27.765908209605634"/>
    <n v="27.084182321494829"/>
    <n v="24.315622914207626"/>
    <n v="27.239048934328828"/>
    <n v="26.374913732869224"/>
    <n v="30.851612994182421"/>
    <n v="32.959774474491624"/>
    <n v="32.309949783376844"/>
    <n v="24.21964525947844"/>
    <n v="24.81933922961764"/>
    <n v="23.93553362114525"/>
    <n v="25.449348709054863"/>
    <n v="24.926689187737278"/>
    <n v="26.050756449477689"/>
    <n v="27.563021751499296"/>
  </r>
  <r>
    <s v="Non-specified industry"/>
    <s v="Coal "/>
    <x v="22"/>
    <x v="0"/>
    <x v="12"/>
    <s v="1_coal"/>
    <n v="109.75403542680003"/>
    <n v="136.38511048320001"/>
    <n v="63.271298412000007"/>
    <n v="16.918059121200002"/>
    <n v="17.664245226000002"/>
    <n v="18.5310930192"/>
    <n v="19.819877754214055"/>
    <n v="27.366897013200003"/>
    <n v="29.726778229200001"/>
    <n v="20.3300469568"/>
    <n v="25.109854952399999"/>
    <n v="13.509960814400003"/>
    <n v="8.1933791255999999"/>
    <n v="18.130610814400004"/>
    <n v="7.2905282728000005"/>
    <n v="11.713266944799999"/>
    <n v="37.345988044800002"/>
    <n v="8.5211595792000008"/>
    <n v="15.460412117999992"/>
    <n v="8.6712560703998722"/>
  </r>
  <r>
    <s v="Non-specified industry"/>
    <s v="Biomass"/>
    <x v="22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7165003200001"/>
    <n v="2.6501648508000004"/>
    <n v="1.7661638988000001"/>
    <n v="6.4916124660000003"/>
    <n v="6.541071134400001"/>
    <n v="3.6977775732000002"/>
  </r>
  <r>
    <s v="Non-specified industry"/>
    <s v="Others "/>
    <x v="22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2"/>
    <x v="0"/>
    <x v="12"/>
    <s v="17_electricity"/>
    <n v="130.29054676531308"/>
    <n v="125.318481303144"/>
    <n v="140.91146047387537"/>
    <n v="121.8042269453037"/>
    <n v="124.23256017782157"/>
    <n v="123.49070947368506"/>
    <n v="120.40169349521408"/>
    <n v="122.15947630587191"/>
    <n v="105.29656271134156"/>
    <n v="106.32357388955135"/>
    <n v="107.23393882560627"/>
    <n v="103.15021686930712"/>
    <n v="99.186332118599182"/>
    <n v="102.66022576682117"/>
    <n v="108.44094743147804"/>
    <n v="104.26788282508615"/>
    <n v="102.05875073010718"/>
    <n v="106.59508103523001"/>
    <n v="103.97370761777144"/>
    <n v="102.99124624714024"/>
  </r>
  <r>
    <s v="Non-specified industry"/>
    <s v="Heat "/>
    <x v="22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2"/>
    <x v="0"/>
    <x v="12"/>
    <s v="2_coal_products"/>
    <n v="0"/>
    <n v="0"/>
    <n v="7.9737019848000008"/>
    <n v="11.565951264000001"/>
    <n v="18.750445635600002"/>
    <n v="9.2799752112000018"/>
    <n v="8.5451959980000005"/>
    <n v="16.190753346000001"/>
    <n v="20.556819561600001"/>
    <n v="7.5426834852000004"/>
    <n v="18.475511040000001"/>
    <n v="11.911278527999999"/>
    <n v="10.648292626800002"/>
    <n v="10.5302751084"/>
    <n v="11.712300858000001"/>
    <n v="11.259850129200002"/>
    <n v="9.8222579208000003"/>
    <n v="9.6654538872"/>
    <n v="9.3430535400000014"/>
    <n v="8.8828530444000009"/>
  </r>
  <r>
    <s v="Non-specified industry"/>
    <s v="Coal "/>
    <x v="2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7_petroleum_products"/>
    <n v="156.68399699402684"/>
    <n v="140.78532518556992"/>
    <n v="124.84330066551755"/>
    <n v="143.28973660072836"/>
    <n v="86.36407252231561"/>
    <n v="78.742028847400348"/>
    <n v="80.702669473471389"/>
    <n v="83.464694841599709"/>
    <n v="105.8734780408501"/>
    <n v="76.292330465067181"/>
    <n v="73.804802041494952"/>
    <n v="72.479687828534836"/>
    <n v="69.039856711689467"/>
    <n v="64.124044095240436"/>
    <n v="63.81450035762213"/>
    <n v="60.918078944096479"/>
    <n v="64.781634695062053"/>
    <n v="66.358136634956537"/>
    <n v="64.538336417921514"/>
    <n v="59.590237469212418"/>
  </r>
  <r>
    <s v="Non-specified industry"/>
    <s v="Gas "/>
    <x v="22"/>
    <x v="0"/>
    <x v="12"/>
    <s v="8_gas"/>
    <n v="43.516057633200006"/>
    <n v="49.803213960000001"/>
    <n v="55.8488854836"/>
    <n v="60.031193649829198"/>
    <n v="63.669577600980006"/>
    <n v="67.198192623889213"/>
    <n v="66.752919976075219"/>
    <n v="41.116149463513452"/>
    <n v="37.059083265002208"/>
    <n v="38.78043722987799"/>
    <n v="47.279453413862541"/>
    <n v="51.388646896144053"/>
    <n v="90.549491976106836"/>
    <n v="69.577448041766232"/>
    <n v="51.052914876454444"/>
    <n v="61.560283643520833"/>
    <n v="81.970198280319536"/>
    <n v="81.465292538985153"/>
    <n v="83.460144599377799"/>
    <n v="85.066333201394414"/>
  </r>
  <r>
    <s v="Iron &amp; steel"/>
    <s v="Coal "/>
    <x v="23"/>
    <x v="0"/>
    <x v="0"/>
    <s v="1_coal"/>
    <n v="18.522115148160001"/>
    <n v="25.459617208680001"/>
    <n v="28.860342996600004"/>
    <n v="27.740294447400004"/>
    <n v="34.287259117757188"/>
    <n v="31.974691489009349"/>
    <n v="43.246580863432321"/>
    <n v="45.4425547570848"/>
    <n v="54.786386171700286"/>
    <n v="39.831037731735556"/>
    <n v="43.212620675568388"/>
    <n v="75.165038869557307"/>
    <n v="59.388737055183938"/>
    <n v="66.412045960574972"/>
    <n v="57.517059886632005"/>
    <n v="72.563666551200015"/>
    <n v="61.888397953320009"/>
    <n v="65.278365758640007"/>
    <n v="73.006765224839995"/>
    <n v="58.466991885480006"/>
  </r>
  <r>
    <s v="Iron &amp; steel"/>
    <s v="Biomass"/>
    <x v="2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3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23"/>
    <x v="0"/>
    <x v="0"/>
    <s v="17_electricity"/>
    <n v="171.45188989172689"/>
    <n v="172.38722676428415"/>
    <n v="184.29598771915408"/>
    <n v="186.66017835505326"/>
    <n v="197.27878657378838"/>
    <n v="202.47792618649345"/>
    <n v="206.78415716616527"/>
    <n v="224.1347423196018"/>
    <n v="208.47015489683676"/>
    <n v="190.68510155367525"/>
    <n v="231.01078100199615"/>
    <n v="248.4157482956341"/>
    <n v="248.09032053169614"/>
    <n v="246.40144298087483"/>
    <n v="256.8051843141925"/>
    <n v="248.9892566955767"/>
    <n v="240.13806727851861"/>
    <n v="252.54791078243289"/>
    <n v="261.2172356776523"/>
    <n v="249.04206903476211"/>
  </r>
  <r>
    <s v="Iron &amp; steel"/>
    <s v="Heat "/>
    <x v="23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3"/>
    <x v="0"/>
    <x v="0"/>
    <s v="2_coal_products"/>
    <n v="137.34471023783786"/>
    <n v="125.53020350967348"/>
    <n v="174.06928987999959"/>
    <n v="178.65072744225589"/>
    <n v="178.74510991320599"/>
    <n v="148.06634973158162"/>
    <n v="169.09289408470681"/>
    <n v="146.3784201096264"/>
    <n v="165.82590250972919"/>
    <n v="154.05738651808201"/>
    <n v="203.48848799053934"/>
    <n v="194.97757260772002"/>
    <n v="201.47329497354272"/>
    <n v="217.82620524879314"/>
    <n v="211.22255657373179"/>
    <n v="247.48266629426661"/>
    <n v="186.54808981753317"/>
    <n v="197.77207318950528"/>
    <n v="223.04253449819169"/>
    <n v="189.53424993472157"/>
  </r>
  <r>
    <s v="Iron &amp; steel"/>
    <s v="Coal "/>
    <x v="2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7_petroleum_products"/>
    <n v="68.568460530648139"/>
    <n v="50.229745214770574"/>
    <n v="49.079006672589514"/>
    <n v="45.730631970265122"/>
    <n v="49.6466470464662"/>
    <n v="49.287488260963208"/>
    <n v="47.691953132948278"/>
    <n v="42.773580265112201"/>
    <n v="35.704574609013378"/>
    <n v="26.718015035960441"/>
    <n v="29.355782889589278"/>
    <n v="25.277921839983719"/>
    <n v="18.48289284529023"/>
    <n v="16.030023933344253"/>
    <n v="13.815341972178016"/>
    <n v="13.170797890427593"/>
    <n v="10.4745727460314"/>
    <n v="10.634238487240625"/>
    <n v="8.579152098831285"/>
    <n v="7.3912047519109976"/>
  </r>
  <r>
    <s v="Iron &amp; steel"/>
    <s v="Gas "/>
    <x v="23"/>
    <x v="0"/>
    <x v="0"/>
    <s v="8_gas"/>
    <n v="30.115719388800109"/>
    <n v="32.754282616800111"/>
    <n v="34.248028186800134"/>
    <n v="38.659107467944949"/>
    <n v="42.535289997318259"/>
    <n v="47.299642868134953"/>
    <n v="48.904045851024172"/>
    <n v="55.998403723299774"/>
    <n v="65.097768860769776"/>
    <n v="65.577963256484537"/>
    <n v="77.446989041838094"/>
    <n v="77.924066529277809"/>
    <n v="81.217067240707465"/>
    <n v="86.187578670564164"/>
    <n v="82.105889094843789"/>
    <n v="78.548852138221008"/>
    <n v="78.377745146238851"/>
    <n v="82.36003556452728"/>
    <n v="83.755524538541337"/>
    <n v="82.639089210255264"/>
  </r>
  <r>
    <s v="Chemicals"/>
    <s v="Coal "/>
    <x v="23"/>
    <x v="0"/>
    <x v="1"/>
    <s v="1_coal"/>
    <n v="90.892394260547405"/>
    <n v="95.560150741872548"/>
    <n v="95.79997993512707"/>
    <n v="85.371493808959002"/>
    <n v="82.348878446590135"/>
    <n v="85.856018779916042"/>
    <n v="95.073469524816545"/>
    <n v="96.808069410238133"/>
    <n v="82.634525844422029"/>
    <n v="79.870019320920719"/>
    <n v="89.585944845478338"/>
    <n v="99.750144497912231"/>
    <n v="93.83084276670246"/>
    <n v="87.321550713377988"/>
    <n v="90.401467776934169"/>
    <n v="95.351975427445183"/>
    <n v="106.23258349579878"/>
    <n v="96.975016086926118"/>
    <n v="67.636996055461424"/>
    <n v="71.350395521743749"/>
  </r>
  <r>
    <s v="Chemicals"/>
    <s v="Biomass"/>
    <x v="2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89562114398617"/>
    <n v="0.15884994159280974"/>
  </r>
  <r>
    <s v="Chemicals"/>
    <s v="Others "/>
    <x v="23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6172568000716003"/>
    <n v="5.2026202859076003"/>
    <n v="5.2988091186420005"/>
    <n v="3.6918777104856004"/>
    <n v="1.9886479429068"/>
    <n v="1.8773003695319999"/>
    <n v="2.0674051636319999"/>
    <n v="1.4074715444003998"/>
    <n v="11.305041996225601"/>
    <n v="14.061648093699601"/>
    <n v="16.454726227260469"/>
    <n v="17.4326708645271"/>
    <n v="16.733895293346588"/>
  </r>
  <r>
    <s v="Chemicals"/>
    <s v="Electricity"/>
    <x v="23"/>
    <x v="0"/>
    <x v="1"/>
    <s v="17_electricity"/>
    <n v="219.27566026226521"/>
    <n v="224.75069724101371"/>
    <n v="221.34406144318865"/>
    <n v="254.16370466762405"/>
    <n v="265.29077256343123"/>
    <n v="266.55127144775571"/>
    <n v="272.56817143720241"/>
    <n v="283.81819276154397"/>
    <n v="252.49382454910631"/>
    <n v="252.25469779582906"/>
    <n v="284.38241222611555"/>
    <n v="294.19246434635886"/>
    <n v="298.47031951369775"/>
    <n v="305.94569519607535"/>
    <n v="307.63564523348077"/>
    <n v="308.12179419721599"/>
    <n v="304.52047185965409"/>
    <n v="322.27854905940711"/>
    <n v="334.04890897274163"/>
    <n v="331.88942853156004"/>
  </r>
  <r>
    <s v="Chemicals"/>
    <s v="Heat "/>
    <x v="23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3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2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7_petroleum_products"/>
    <n v="163.85182705733786"/>
    <n v="156.80088594558714"/>
    <n v="168.13920654783033"/>
    <n v="153.46764407880914"/>
    <n v="155.57867608780273"/>
    <n v="162.5522273381149"/>
    <n v="167.55200154665172"/>
    <n v="160.69192475501023"/>
    <n v="130.92730366598343"/>
    <n v="121.96185755238602"/>
    <n v="123.88742983258555"/>
    <n v="106.68274853876106"/>
    <n v="83.341834793546042"/>
    <n v="71.686321084322458"/>
    <n v="65.905511397555117"/>
    <n v="52.776079735133834"/>
    <n v="49.175014632974339"/>
    <n v="52.927841958353952"/>
    <n v="88.01618075015142"/>
    <n v="82.548271480605507"/>
  </r>
  <r>
    <s v="Chemicals"/>
    <s v="Gas "/>
    <x v="23"/>
    <x v="0"/>
    <x v="1"/>
    <s v="8_gas"/>
    <n v="15.415467133907306"/>
    <n v="15.007585586252624"/>
    <n v="18.999030451869736"/>
    <n v="22.329869460815186"/>
    <n v="23.443660789964909"/>
    <n v="24.472965748296598"/>
    <n v="22.171314958507168"/>
    <n v="34.999286002799295"/>
    <n v="47.572634546398234"/>
    <n v="53.125799889621391"/>
    <n v="83.731095891781067"/>
    <n v="114.11656748553376"/>
    <n v="113.97251038106921"/>
    <n v="149.07467817060046"/>
    <n v="142.65340590835223"/>
    <n v="92.80188208889993"/>
    <n v="79.595568869471606"/>
    <n v="84.692219656975752"/>
    <n v="89.605913490351298"/>
    <n v="83.075650452490763"/>
  </r>
  <r>
    <s v="Aluminium"/>
    <s v="Coal "/>
    <x v="23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2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3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23"/>
    <x v="0"/>
    <x v="2"/>
    <s v="17_electricity"/>
    <n v="4.7989002426016345"/>
    <n v="4.8353740889716015"/>
    <n v="5.1997310358248612"/>
    <n v="5.6426218674555786"/>
    <n v="5.8686570114944194"/>
    <n v="5.4139073406505398"/>
    <n v="5.224342417840707"/>
    <n v="5.5346463906567624"/>
    <n v="26.890714080627976"/>
    <n v="32.201025584960135"/>
    <n v="35.414445435043739"/>
    <n v="38.417089385439652"/>
    <n v="37.605443073038195"/>
    <n v="36.87574113067793"/>
    <n v="35.73314390591549"/>
    <n v="34.739354124714282"/>
    <n v="37.04618635273895"/>
    <n v="36.828200927524996"/>
    <n v="41.108140574603986"/>
    <n v="39.484748485334521"/>
  </r>
  <r>
    <s v="Aluminium"/>
    <s v="Heat "/>
    <x v="23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7_petroleum_products"/>
    <n v="12.014995359269809"/>
    <n v="11.183326743250836"/>
    <n v="11.125549097685829"/>
    <n v="11.014470541325377"/>
    <n v="11.645287956476459"/>
    <n v="9.557075169099722"/>
    <n v="9.6152167825671633"/>
    <n v="8.9484319257672968"/>
    <n v="7.7093673239937246"/>
    <n v="5.9644561579878612"/>
    <n v="6.4879885134757096"/>
    <n v="6.0168923959841649"/>
    <n v="4.920791179816729"/>
    <n v="4.0560907246018569"/>
    <n v="3.1345648851051369"/>
    <n v="2.5610395580879404"/>
    <n v="2.5243602586161842"/>
    <n v="2.4826047621189842"/>
    <n v="3.0270238052899803"/>
    <n v="3.1105875630222641"/>
  </r>
  <r>
    <s v="Aluminium"/>
    <s v="Gas "/>
    <x v="23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6.4368347152212158"/>
    <n v="7.1897473737144164"/>
    <n v="8.3644381302300168"/>
    <n v="8.0114121490824211"/>
    <n v="10.104215475654025"/>
    <n v="10.457880391789224"/>
    <n v="13.081174163409635"/>
    <n v="13.065673658472049"/>
    <n v="16.432488518407254"/>
    <n v="14.866649413441253"/>
    <n v="13.287277557669643"/>
    <n v="14.018868384505254"/>
    <n v="13.647595114785657"/>
  </r>
  <r>
    <s v="Non-metallic minerals"/>
    <s v="Coal "/>
    <x v="23"/>
    <x v="0"/>
    <x v="3"/>
    <s v="1_coal"/>
    <n v="185.36585338570222"/>
    <n v="191.52302323643625"/>
    <n v="216.03652182676799"/>
    <n v="231.57413353540801"/>
    <n v="212.9264612740489"/>
    <n v="191.17539296399809"/>
    <n v="197.10253618123278"/>
    <n v="193.01681938517686"/>
    <n v="195.5440598790816"/>
    <n v="170.48306626052545"/>
    <n v="173.67514342109337"/>
    <n v="199.74491944019368"/>
    <n v="185.25127150033001"/>
    <n v="186.97547006842294"/>
    <n v="180.21170645845172"/>
    <n v="175.19434733559859"/>
    <n v="167.94633866270976"/>
    <n v="149.4718912306829"/>
    <n v="134.40206012860801"/>
    <n v="130.518748365264"/>
  </r>
  <r>
    <s v="Non-metallic minerals"/>
    <s v="Biomass"/>
    <x v="2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23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23"/>
    <x v="0"/>
    <x v="3"/>
    <s v="17_electricity"/>
    <n v="47.562595645267777"/>
    <n v="48.082771939164154"/>
    <n v="50.677973120428447"/>
    <n v="52.193004874860236"/>
    <n v="52.897817432670877"/>
    <n v="53.60721137209881"/>
    <n v="56.467534805479787"/>
    <n v="59.474240855494067"/>
    <n v="59.850113413780363"/>
    <n v="57.327624420275313"/>
    <n v="60.64594326660638"/>
    <n v="63.544548023763078"/>
    <n v="59.739352480467431"/>
    <n v="62.169822478593858"/>
    <n v="62.674823591790478"/>
    <n v="64.324353444883144"/>
    <n v="65.551477085550232"/>
    <n v="65.625314734356039"/>
    <n v="67.192011223002652"/>
    <n v="65.537740626996467"/>
  </r>
  <r>
    <s v="Non-metallic minerals"/>
    <s v="Heat "/>
    <x v="23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7_petroleum_products"/>
    <n v="68.834743801863269"/>
    <n v="61.200307197729948"/>
    <n v="61.814829570575696"/>
    <n v="59.595763267725992"/>
    <n v="61.387139311239501"/>
    <n v="58.829757441612344"/>
    <n v="59.330221547497416"/>
    <n v="57.310182953439124"/>
    <n v="53.121842548034657"/>
    <n v="46.68508266223381"/>
    <n v="47.136294716205498"/>
    <n v="48.38438348733024"/>
    <n v="35.851792592966078"/>
    <n v="31.398201108457634"/>
    <n v="27.873792739395903"/>
    <n v="30.378655047300953"/>
    <n v="31.616352239985183"/>
    <n v="28.647110351329022"/>
    <n v="31.563922601891591"/>
    <n v="33.924779043105474"/>
  </r>
  <r>
    <s v="Non-metallic minerals"/>
    <s v="Gas "/>
    <x v="23"/>
    <x v="0"/>
    <x v="3"/>
    <s v="8_gas"/>
    <n v="18.165403137600155"/>
    <n v="17.559623419200136"/>
    <n v="17.531278783200126"/>
    <n v="19.512409234597335"/>
    <n v="21.430356059342024"/>
    <n v="22.594559689742553"/>
    <n v="29.458078017447754"/>
    <n v="27.969732870976951"/>
    <n v="24.939976102207332"/>
    <n v="24.133689242272894"/>
    <n v="25.21236193725251"/>
    <n v="28.091806364437346"/>
    <n v="33.809622338181754"/>
    <n v="36.437599179579763"/>
    <n v="33.259210001791367"/>
    <n v="31.131594500853758"/>
    <n v="30.987632672388152"/>
    <n v="31.381545543944547"/>
    <n v="33.171138930456166"/>
    <n v="34.399544576702567"/>
  </r>
  <r>
    <s v="Other"/>
    <s v="Coal "/>
    <x v="2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23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3"/>
    <x v="0"/>
    <x v="4"/>
    <s v="17_electricity"/>
    <n v="39.983951200623558"/>
    <n v="41.061539884577108"/>
    <n v="36.676771453047365"/>
    <n v="40.045518764309811"/>
    <n v="55.68081861722974"/>
    <n v="60.724677518475247"/>
    <n v="64.545146828473023"/>
    <n v="69.759540476537055"/>
    <n v="72.075829011713097"/>
    <n v="68.881590101976542"/>
    <n v="80.916550064540104"/>
    <n v="88.505470488173188"/>
    <n v="90.022319760170447"/>
    <n v="91.301788563808458"/>
    <n v="95.448154321475641"/>
    <n v="96.380977019065085"/>
    <n v="97.723757233476888"/>
    <n v="100.60609942591056"/>
    <n v="104.73012357288968"/>
    <n v="103.89792771528468"/>
  </r>
  <r>
    <s v="Other"/>
    <s v="Heat "/>
    <x v="23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7_petroleum_products"/>
    <n v="40.550151042054942"/>
    <n v="36.350014614236933"/>
    <n v="37.513854175665678"/>
    <n v="27.237855428331738"/>
    <n v="17.528943427525586"/>
    <n v="8.8796058907291577"/>
    <n v="6.865451511220261"/>
    <n v="8.8365391333125842"/>
    <n v="11.168860923243937"/>
    <n v="9.6671132722495088"/>
    <n v="10.517844235724676"/>
    <n v="14.570516646754779"/>
    <n v="16.621108532676324"/>
    <n v="12.922059531479077"/>
    <n v="12.694248912170593"/>
    <n v="10.168425715170564"/>
    <n v="10.838128703158116"/>
    <n v="10.668344995534934"/>
    <n v="8.6053683071360645"/>
    <n v="8.3816703061152715"/>
  </r>
  <r>
    <s v="Other"/>
    <s v="Gas "/>
    <x v="23"/>
    <x v="0"/>
    <x v="4"/>
    <s v="8_gas"/>
    <n v="27.555809385600018"/>
    <n v="28.262256523200023"/>
    <n v="36.231097633200122"/>
    <n v="30.913180034720412"/>
    <n v="33.85064575946852"/>
    <n v="36.586777388220021"/>
    <n v="36.255253886589614"/>
    <n v="24.923963714914812"/>
    <n v="22.208239760018412"/>
    <n v="21.349463059659609"/>
    <n v="25.846110153727217"/>
    <n v="35.277804659718022"/>
    <n v="34.734344111168419"/>
    <n v="32.860074319135229"/>
    <n v="29.323173845113228"/>
    <n v="27.461069386632023"/>
    <n v="27.524331009349225"/>
    <n v="23.670326686906829"/>
    <n v="22.611201474492027"/>
    <n v="20.662322110966826"/>
  </r>
  <r>
    <s v="Other"/>
    <s v="Coal "/>
    <x v="23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2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23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3"/>
    <x v="0"/>
    <x v="5"/>
    <s v="17_electricity"/>
    <n v="167.54614941423611"/>
    <n v="173.7439195233606"/>
    <n v="194.12212740007138"/>
    <n v="216.7292970013599"/>
    <n v="236.03959443978704"/>
    <n v="264.35909971677654"/>
    <n v="288.21755532646887"/>
    <n v="311.41753075654879"/>
    <n v="331.53539227514614"/>
    <n v="324.77181308804313"/>
    <n v="376.57498643074939"/>
    <n v="407.07445073019437"/>
    <n v="427.10221424220515"/>
    <n v="449.19089578655485"/>
    <n v="460.46344181747043"/>
    <n v="468.75923212003568"/>
    <n v="491.10357499735096"/>
    <n v="506.12754947738119"/>
    <n v="512.63960233361377"/>
    <n v="507.71876030702617"/>
  </r>
  <r>
    <s v="Other"/>
    <s v="Heat "/>
    <x v="23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7_petroleum_products"/>
    <n v="34.927674962163231"/>
    <n v="44.364186386552802"/>
    <n v="46.548950025882746"/>
    <n v="34.456757971634588"/>
    <n v="29.113939969856055"/>
    <n v="29.422540067565059"/>
    <n v="28.831766992901997"/>
    <n v="25.234059531805165"/>
    <n v="22.303625532190708"/>
    <n v="19.142889790782988"/>
    <n v="20.053212379067595"/>
    <n v="16.420954122116356"/>
    <n v="14.050117655286304"/>
    <n v="12.274023567891241"/>
    <n v="12.587348276808989"/>
    <n v="7.9719444358561526"/>
    <n v="8.2779139022636379"/>
    <n v="7.4167380503592799"/>
    <n v="6.3427372834200098"/>
    <n v="5.5753302076454485"/>
  </r>
  <r>
    <s v="Other"/>
    <s v="Gas "/>
    <x v="23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24.201413503934511"/>
    <n v="32.986497592159303"/>
    <n v="28.249745644670501"/>
    <n v="33.159744504014526"/>
    <n v="38.332988547336186"/>
    <n v="42.053392944259414"/>
    <n v="52.013399720972629"/>
    <n v="56.666165130349455"/>
    <n v="54.634936342874667"/>
    <n v="56.393113141929881"/>
    <n v="58.380119398688706"/>
    <n v="60.964409984022339"/>
    <n v="63.017801149309548"/>
  </r>
  <r>
    <s v="Mining"/>
    <s v="Coal "/>
    <x v="23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3"/>
    <x v="0"/>
    <x v="6"/>
    <s v="17_electricity"/>
    <n v="4.6291550545670113"/>
    <n v="4.8402587269597124"/>
    <n v="5.2972664689868409"/>
    <n v="5.5539475813994166"/>
    <n v="5.8261869002062774"/>
    <n v="6.0308328890115011"/>
    <n v="6.3377297714169609"/>
    <n v="6.630290348611215"/>
    <n v="6.3783525746147669"/>
    <n v="6.021352706590462"/>
    <n v="7.5126345878384289"/>
    <n v="8.4509432498476649"/>
    <n v="7.2543494090356271"/>
    <n v="6.9372392366650963"/>
    <n v="7.3634749778800925"/>
    <n v="7.5413518598738403"/>
    <n v="8.1351785342578697"/>
    <n v="7.8226133150519264"/>
    <n v="6.959482959697441"/>
    <n v="7.1596629001202894"/>
  </r>
  <r>
    <s v="Mining"/>
    <s v="Heat "/>
    <x v="2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7_petroleum_products"/>
    <n v="3.719756598480001"/>
    <n v="3.8038836456000005"/>
    <n v="3.8314242129402007"/>
    <n v="3.9852628501905012"/>
    <n v="3.9529711026289807"/>
    <n v="4.1521383793194842"/>
    <n v="4.1710444153191002"/>
    <n v="3.9762083778276249"/>
    <n v="3.8031181882796883"/>
    <n v="4.5261533004521768"/>
    <n v="5.8781534919548406"/>
    <n v="5.8845224521148403"/>
    <n v="5.2818788817943201"/>
    <n v="5.4016731341721362"/>
    <n v="4.3638020732905209"/>
    <n v="4.0686136800816604"/>
    <n v="3.2497033269553199"/>
    <n v="3.0714490020907803"/>
    <n v="1.9906841673392359"/>
    <n v="2.3146293581953761"/>
  </r>
  <r>
    <s v="Mining"/>
    <s v="Gas "/>
    <x v="23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3"/>
    <x v="0"/>
    <x v="7"/>
    <s v="1_coal"/>
    <n v="1.0899454572"/>
    <n v="1.1160041004000001"/>
    <n v="1.263953052"/>
    <n v="1.2633585264"/>
    <n v="0.92109600000000003"/>
    <n v="0.87149916720000009"/>
    <n v="0.87074537438822397"/>
    <n v="0.89679581279999998"/>
    <n v="0.85483871769600006"/>
    <n v="0.92170727280000009"/>
    <n v="1.1215683937739522"/>
    <n v="1.0613467313418239"/>
    <n v="2.9657529836686081"/>
    <n v="2.7808183392652799"/>
    <n v="3.0128766181079039"/>
    <n v="3.3505147723265285"/>
    <n v="2.8955486502604804"/>
    <n v="2.7601838662867202"/>
    <n v="1.6640674410239999"/>
    <n v="1.706578533504"/>
  </r>
  <r>
    <s v="Other"/>
    <s v="Biomass"/>
    <x v="23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1.9804851859679999"/>
    <n v="3.9429522269280008"/>
    <n v="1.9542556375919999"/>
    <n v="2.2448445670231205"/>
    <n v="2.3239183575578402"/>
    <n v="1.8457315500276001"/>
  </r>
  <r>
    <s v="Other"/>
    <s v="Others "/>
    <x v="23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3"/>
    <x v="0"/>
    <x v="7"/>
    <s v="17_electricity"/>
    <n v="34.654719220291241"/>
    <n v="35.30344060628309"/>
    <n v="37.160662213960364"/>
    <n v="38.461909872809059"/>
    <n v="39.41523921803492"/>
    <n v="40.172843961272967"/>
    <n v="40.446630005645844"/>
    <n v="40.966716915255567"/>
    <n v="40.443741329606993"/>
    <n v="41.759544926018506"/>
    <n v="44.853301316119094"/>
    <n v="47.040500691355447"/>
    <n v="48.896228554598231"/>
    <n v="49.98359874824844"/>
    <n v="50.610901048692874"/>
    <n v="52.259693614758412"/>
    <n v="56.038234513241406"/>
    <n v="56.102313138066364"/>
    <n v="55.754641201171282"/>
    <n v="57.544844892105012"/>
  </r>
  <r>
    <s v="Other"/>
    <s v="Heat "/>
    <x v="23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7_petroleum_products"/>
    <n v="53.264341254678172"/>
    <n v="46.948369957674643"/>
    <n v="44.453534852422521"/>
    <n v="41.894221320430823"/>
    <n v="42.523324960517911"/>
    <n v="40.689933454819894"/>
    <n v="38.388380711883244"/>
    <n v="33.817599091952047"/>
    <n v="26.165845544725286"/>
    <n v="25.371197018947136"/>
    <n v="24.169514329140096"/>
    <n v="21.45795434094461"/>
    <n v="17.452189677071473"/>
    <n v="13.693859673540898"/>
    <n v="12.398812098618524"/>
    <n v="11.763485243807549"/>
    <n v="11.078592973068503"/>
    <n v="10.4237564952935"/>
    <n v="11.139512270737931"/>
    <n v="8.908672965711034"/>
  </r>
  <r>
    <s v="Other"/>
    <s v="Gas "/>
    <x v="23"/>
    <x v="0"/>
    <x v="7"/>
    <s v="8_gas"/>
    <n v="7.5406694025350349"/>
    <n v="8.0889505686591363"/>
    <n v="10.39498727684696"/>
    <n v="11.101833151588455"/>
    <n v="10.8983951992263"/>
    <n v="9.7894875650580122"/>
    <n v="9.8744172489522128"/>
    <n v="15.759930629583481"/>
    <n v="18.278926121427059"/>
    <n v="19.578383290687174"/>
    <n v="22.776700238145004"/>
    <n v="25.719234597399197"/>
    <n v="28.104075217041931"/>
    <n v="28.664019947851948"/>
    <n v="30.407884132437871"/>
    <n v="29.56010538258009"/>
    <n v="31.828040144424374"/>
    <n v="32.360469278652019"/>
    <n v="33.115928949874814"/>
    <n v="35.203174351334631"/>
  </r>
  <r>
    <s v="Pulp &amp; paper"/>
    <s v="Coal "/>
    <x v="23"/>
    <x v="0"/>
    <x v="8"/>
    <s v="1_coal"/>
    <n v="12.683077486067804"/>
    <n v="12.046404227881048"/>
    <n v="11.366047999544843"/>
    <n v="11.56267799355297"/>
    <n v="14.77528284981558"/>
    <n v="15.43302791316289"/>
    <n v="14.072372680383197"/>
    <n v="14.33394933811628"/>
    <n v="12.889153826679649"/>
    <n v="13.200702303009123"/>
    <n v="15.382381992805882"/>
    <n v="21.436775437268377"/>
    <n v="23.14508216005348"/>
    <n v="22.701105759772336"/>
    <n v="21.360141627152128"/>
    <n v="19.18597188979966"/>
    <n v="18.445243990749745"/>
    <n v="16.611467548169081"/>
    <n v="20.118306786423922"/>
    <n v="20.006437737401811"/>
  </r>
  <r>
    <s v="Pulp &amp; paper"/>
    <s v="Biomass"/>
    <x v="23"/>
    <x v="0"/>
    <x v="8"/>
    <s v="15_solid_biomass"/>
    <n v="7.8184252200756674"/>
    <n v="6.0621998504508285"/>
    <n v="6.6889331783482762"/>
    <n v="7.5323520870774345"/>
    <n v="7.5390030814065412"/>
    <n v="11.470478543078343"/>
    <n v="10.909212455224743"/>
    <n v="10.638041194212827"/>
    <n v="9.8704096194240591"/>
    <n v="8.2087799911999486"/>
    <n v="8.4441923201448006"/>
    <n v="5.2357422458311493"/>
    <n v="14.239458385204149"/>
    <n v="11.980851109395092"/>
    <n v="27.290962643105377"/>
    <n v="15.578811525839907"/>
    <n v="16.834535447694684"/>
    <n v="15.02530385731963"/>
    <n v="14.596496745915232"/>
    <n v="13.656492393089168"/>
  </r>
  <r>
    <s v="Pulp &amp; paper"/>
    <s v="Others "/>
    <x v="23"/>
    <x v="0"/>
    <x v="8"/>
    <s v="16_others"/>
    <n v="4.2390010224000001"/>
    <n v="4.1920000056000006"/>
    <n v="5.1220013292000006"/>
    <n v="6.9026389537320005"/>
    <n v="8.1689162658840004"/>
    <n v="7.9224115914000004"/>
    <n v="8.1714816438480007"/>
    <n v="8.2741518606959996"/>
    <n v="7.8533730597240012"/>
    <n v="11.114871670331999"/>
    <n v="13.256454955716002"/>
    <n v="15.493650308640001"/>
    <n v="14.549829572411999"/>
    <n v="15.875278342812001"/>
    <n v="14.744457324683999"/>
    <n v="16.201271885508"/>
    <n v="16.598513711052"/>
    <n v="19.377209444037842"/>
    <n v="20.445418046750039"/>
    <n v="18.946546130359799"/>
  </r>
  <r>
    <s v="Pulp &amp; paper"/>
    <s v="Electricity"/>
    <x v="23"/>
    <x v="0"/>
    <x v="8"/>
    <s v="17_electricity"/>
    <n v="49.485877569693308"/>
    <n v="48.925676425156567"/>
    <n v="50.333636338836328"/>
    <n v="50.331010300834123"/>
    <n v="52.07676756729667"/>
    <n v="51.504174409246453"/>
    <n v="51.911384784081356"/>
    <n v="51.935800383677091"/>
    <n v="50.256951925123971"/>
    <n v="49.309133866586841"/>
    <n v="50.678288015887389"/>
    <n v="53.078836729143966"/>
    <n v="52.209709515558473"/>
    <n v="52.073289272342002"/>
    <n v="50.657201246406736"/>
    <n v="49.599979281461685"/>
    <n v="51.286612174666715"/>
    <n v="50.4493758779318"/>
    <n v="52.873399438865846"/>
    <n v="51.943837689647154"/>
  </r>
  <r>
    <s v="Pulp &amp; paper"/>
    <s v="Heat "/>
    <x v="23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7_petroleum_products"/>
    <n v="67.861030260580506"/>
    <n v="60.94294648060184"/>
    <n v="60.944677369358253"/>
    <n v="58.73985460552958"/>
    <n v="58.373677200101405"/>
    <n v="53.062503169394873"/>
    <n v="47.78299434436363"/>
    <n v="43.35939575903371"/>
    <n v="35.283862749977317"/>
    <n v="29.13441963505613"/>
    <n v="28.219663880268055"/>
    <n v="14.898424719123245"/>
    <n v="8.5089507225470946"/>
    <n v="6.3869019971530134"/>
    <n v="5.4498424239340926"/>
    <n v="4.7111023611441691"/>
    <n v="4.6967314759097905"/>
    <n v="4.5178734076562108"/>
    <n v="4.1000399674681018"/>
    <n v="2.9484722614734378"/>
  </r>
  <r>
    <s v="Pulp &amp; paper"/>
    <s v="Gas "/>
    <x v="23"/>
    <x v="0"/>
    <x v="8"/>
    <s v="8_gas"/>
    <n v="2.5951921668000031"/>
    <n v="2.5933541616000038"/>
    <n v="2.6787234015515708"/>
    <n v="2.7125651893723042"/>
    <n v="2.7500053713451456"/>
    <n v="3.1739991082715946"/>
    <n v="3.8904124712747161"/>
    <n v="5.3494163267652084"/>
    <n v="7.6750737018480084"/>
    <n v="9.1337833465164078"/>
    <n v="11.814301048683609"/>
    <n v="15.801854456332816"/>
    <n v="17.561955186284418"/>
    <n v="17.969635001491223"/>
    <n v="13.933172828127622"/>
    <n v="10.127886512418023"/>
    <n v="11.609064238287626"/>
    <n v="11.466514743066027"/>
    <n v="11.687244275138433"/>
    <n v="13.200176119906832"/>
  </r>
  <r>
    <s v="Other"/>
    <s v="Coal "/>
    <x v="2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23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3"/>
    <x v="0"/>
    <x v="9"/>
    <s v="17_electricity"/>
    <n v="6.3009082479189651"/>
    <n v="6.4446020390775871"/>
    <n v="6.8758324706674241"/>
    <n v="7.000683674666055"/>
    <n v="7.1241453758768563"/>
    <n v="7.2223572062752508"/>
    <n v="7.2407396918759037"/>
    <n v="7.3752054194749306"/>
    <n v="7.4530942598629073"/>
    <n v="7.2477014438321756"/>
    <n v="7.8782273750499741"/>
    <n v="7.9990068638449845"/>
    <n v="7.9298611814395485"/>
    <n v="8.3418454370457127"/>
    <n v="8.4315796778421266"/>
    <n v="8.4096330806308526"/>
    <n v="8.5509206138256832"/>
    <n v="8.3407969910246411"/>
    <n v="8.5545470774328329"/>
    <n v="8.0126848946316347"/>
  </r>
  <r>
    <s v="Other"/>
    <s v="Heat "/>
    <x v="23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7_petroleum_products"/>
    <n v="3.6972956061592201"/>
    <n v="3.3821968283586723"/>
    <n v="3.492248976170929"/>
    <n v="2.9891619268363443"/>
    <n v="2.7987005758467243"/>
    <n v="2.2447087029347759"/>
    <n v="1.8310630176832321"/>
    <n v="1.6215260533616158"/>
    <n v="1.3703415479666281"/>
    <n v="1.488264090943896"/>
    <n v="1.7039717880300722"/>
    <n v="1.366652405877768"/>
    <n v="1.105930273032756"/>
    <n v="0.95510529973969216"/>
    <n v="0.6371882797189321"/>
    <n v="0.43187363357083208"/>
    <n v="0.36559581949270803"/>
    <n v="0.36924414379848003"/>
    <n v="0.17335582260546745"/>
    <n v="0.20272471270174586"/>
  </r>
  <r>
    <s v="Other"/>
    <s v="Gas "/>
    <x v="23"/>
    <x v="0"/>
    <x v="9"/>
    <s v="8_gas"/>
    <n v="7.0200075600000009E-2"/>
    <n v="6.8399751600000003E-2"/>
    <n v="0.12150093600000002"/>
    <n v="0.25634089538280092"/>
    <n v="1.4260357444248011"/>
    <n v="0.42627184489080122"/>
    <n v="0.6668164337292013"/>
    <n v="1.5495240371544012"/>
    <n v="1.6989060299112013"/>
    <n v="2.4071297774760012"/>
    <n v="2.0603931068052015"/>
    <n v="1.8993052692360015"/>
    <n v="1.8299973002328005"/>
    <n v="1.9978729873020007"/>
    <n v="2.9866677346044006"/>
    <n v="2.2856336018676013"/>
    <n v="1.2699842336964029"/>
    <n v="1.3355999810100037"/>
    <n v="1.3010832607464029"/>
    <n v="0.75924222505200323"/>
  </r>
  <r>
    <s v="Other"/>
    <s v="Coal "/>
    <x v="2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3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23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7_petroleum_products"/>
    <n v="25.829468345405921"/>
    <n v="24.013133615248957"/>
    <n v="26.73112810067428"/>
    <n v="26.320428171242423"/>
    <n v="27.189810733563974"/>
    <n v="29.12165926776601"/>
    <n v="38.693249537769503"/>
    <n v="35.300311952227133"/>
    <n v="34.402497580291573"/>
    <n v="34.731141714054615"/>
    <n v="37.473080890557966"/>
    <n v="38.251352435871176"/>
    <n v="33.743651628353689"/>
    <n v="31.959843619943666"/>
    <n v="33.969717545300171"/>
    <n v="36.680825505425183"/>
    <n v="38.0481944207026"/>
    <n v="32.705844574433115"/>
    <n v="30.686019811499499"/>
    <n v="29.621724919465176"/>
  </r>
  <r>
    <s v="Other"/>
    <s v="Gas "/>
    <x v="23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556008507840005"/>
    <n v="0.14756363202240005"/>
  </r>
  <r>
    <s v="Other"/>
    <s v="Coal "/>
    <x v="23"/>
    <x v="0"/>
    <x v="11"/>
    <s v="1_coal"/>
    <n v="5.8586128372832107"/>
    <n v="6.4067003906102675"/>
    <n v="7.1727639571016439"/>
    <n v="7.0373812424853757"/>
    <n v="5.7833931396960399"/>
    <n v="6.0330972588118126"/>
    <n v="8.3099295803683599"/>
    <n v="9.5078345149143839"/>
    <n v="10.215241597473463"/>
    <n v="11.507214714818687"/>
    <n v="17.739423690253197"/>
    <n v="17.302022393671308"/>
    <n v="19.455111784548851"/>
    <n v="20.962135281262466"/>
    <n v="22.482260256506088"/>
    <n v="21.442131750229478"/>
    <n v="17.741199851133899"/>
    <n v="17.167274244955824"/>
    <n v="15.223018229415011"/>
    <n v="13.870378562804905"/>
  </r>
  <r>
    <s v="Other"/>
    <s v="Biomass"/>
    <x v="23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23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3"/>
    <x v="0"/>
    <x v="11"/>
    <s v="17_electricity"/>
    <n v="94.04497929433596"/>
    <n v="90.184006013171384"/>
    <n v="89.412291761128074"/>
    <n v="86.940467688230285"/>
    <n v="83.703786160926342"/>
    <n v="77.795173502080416"/>
    <n v="73.095209075538406"/>
    <n v="72.219857778611953"/>
    <n v="68.22958602622441"/>
    <n v="64.742459270230825"/>
    <n v="69.772085733740269"/>
    <n v="69.90766118281077"/>
    <n v="68.365359158254066"/>
    <n v="66.892019122620255"/>
    <n v="64.939917297374052"/>
    <n v="63.386772137704732"/>
    <n v="61.974780627152867"/>
    <n v="59.767204949423906"/>
    <n v="64.667606083349298"/>
    <n v="59.78527754751773"/>
  </r>
  <r>
    <s v="Other"/>
    <s v="Heat "/>
    <x v="23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7_petroleum_products"/>
    <n v="127.48931293428376"/>
    <n v="113.341496216427"/>
    <n v="106.09403692847229"/>
    <n v="92.00965186262016"/>
    <n v="95.476409873599721"/>
    <n v="81.874206376325361"/>
    <n v="67.173683429395993"/>
    <n v="62.163208130201198"/>
    <n v="49.728526400437346"/>
    <n v="40.34608965953538"/>
    <n v="38.177277516222318"/>
    <n v="27.859848998980425"/>
    <n v="20.5904533589698"/>
    <n v="18.011499749854849"/>
    <n v="15.190144105371871"/>
    <n v="12.326149285839032"/>
    <n v="10.72555227970363"/>
    <n v="10.575772736666666"/>
    <n v="8.8101678793047196"/>
    <n v="6.6107128154087471"/>
  </r>
  <r>
    <s v="Other"/>
    <s v="Gas "/>
    <x v="23"/>
    <x v="0"/>
    <x v="11"/>
    <s v="8_gas"/>
    <n v="16.716133944000017"/>
    <n v="17.098485080400017"/>
    <n v="17.57585982960002"/>
    <n v="17.900577800874032"/>
    <n v="17.557033102478098"/>
    <n v="16.397552971605631"/>
    <n v="15.936283037494828"/>
    <n v="13.502454103407628"/>
    <n v="18.198156750328828"/>
    <n v="17.588507813269224"/>
    <n v="20.928733708982421"/>
    <n v="23.352391503291624"/>
    <n v="23.680414886176841"/>
    <n v="16.67787868347844"/>
    <n v="16.662213536817639"/>
    <n v="16.029603367945249"/>
    <n v="16.087073570254862"/>
    <n v="16.462964130937277"/>
    <n v="16.714498085877686"/>
    <n v="18.229991410699295"/>
  </r>
  <r>
    <s v="Non-specified industry"/>
    <s v="Coal "/>
    <x v="23"/>
    <x v="0"/>
    <x v="12"/>
    <s v="1_coal"/>
    <n v="109.38635065080003"/>
    <n v="135.96947847360002"/>
    <n v="62.821782630000008"/>
    <n v="16.422723000000001"/>
    <n v="17.122653338400003"/>
    <n v="17.958811887600003"/>
    <n v="19.268899061014054"/>
    <n v="26.823483867600004"/>
    <n v="29.092469655600002"/>
    <n v="19.870286075199999"/>
    <n v="23.8781360736"/>
    <n v="13.509960814400003"/>
    <n v="7.7977055915999998"/>
    <n v="17.641768420000002"/>
    <n v="6.8015100328000004"/>
    <n v="11.271756324399998"/>
    <n v="37.345988044800002"/>
    <n v="7.9603544664000001"/>
    <n v="15.460412117999992"/>
    <n v="8.6712560703998722"/>
  </r>
  <r>
    <s v="Non-specified industry"/>
    <s v="Biomass"/>
    <x v="23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23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3"/>
    <x v="0"/>
    <x v="12"/>
    <s v="17_electricity"/>
    <n v="26.310924964513084"/>
    <n v="25.611032541143985"/>
    <n v="41.824499658675343"/>
    <n v="25.751469397703701"/>
    <n v="25.876175028621564"/>
    <n v="25.28862046488506"/>
    <n v="25.093302932814062"/>
    <n v="24.521654893471901"/>
    <n v="23.712586284941576"/>
    <n v="22.126171782351349"/>
    <n v="23.133255985206276"/>
    <n v="21.733959464107102"/>
    <n v="21.38065380299917"/>
    <n v="22.046042011221168"/>
    <n v="22.925720716678036"/>
    <n v="24.617626033486147"/>
    <n v="23.799805259707171"/>
    <n v="26.411643637230004"/>
    <n v="27.152731167771442"/>
    <n v="26.599760114740235"/>
  </r>
  <r>
    <s v="Non-specified industry"/>
    <s v="Heat "/>
    <x v="23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3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2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7_petroleum_products"/>
    <n v="119.30274353282687"/>
    <n v="102.30864993276994"/>
    <n v="85.677938680717546"/>
    <n v="105.78355740112835"/>
    <n v="50.18698879591561"/>
    <n v="46.169528713000354"/>
    <n v="51.643388581471385"/>
    <n v="58.265873823599705"/>
    <n v="80.737840021650101"/>
    <n v="51.561325731867186"/>
    <n v="54.720036239094952"/>
    <n v="49.764493317734825"/>
    <n v="49.079233283289469"/>
    <n v="43.601820062040424"/>
    <n v="45.575903582422129"/>
    <n v="46.478810576096478"/>
    <n v="50.300724414262064"/>
    <n v="52.718563814156539"/>
    <n v="49.903280721521519"/>
    <n v="46.729350833212422"/>
  </r>
  <r>
    <s v="Non-specified industry"/>
    <s v="Gas "/>
    <x v="23"/>
    <x v="0"/>
    <x v="12"/>
    <s v="8_gas"/>
    <n v="25.809251446800001"/>
    <n v="31.462656044400003"/>
    <n v="36.207635345999996"/>
    <n v="39.576502700629199"/>
    <n v="40.922203345380005"/>
    <n v="43.038472563889208"/>
    <n v="45.933776460475208"/>
    <n v="23.953350948313453"/>
    <n v="18.86052067140221"/>
    <n v="21.81708949307799"/>
    <n v="29.836415627462546"/>
    <n v="30.718126406944045"/>
    <n v="70.431591405706826"/>
    <n v="50.41030694936623"/>
    <n v="30.697685548054441"/>
    <n v="39.763781909520837"/>
    <n v="60.893683795119543"/>
    <n v="63.421687600185152"/>
    <n v="64.719299296177795"/>
    <n v="66.439419099794407"/>
  </r>
  <r>
    <s v="Iron &amp; steel"/>
    <s v="Coal "/>
    <x v="24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4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4"/>
    <x v="0"/>
    <x v="0"/>
    <s v="17_electricity"/>
    <n v="66.938399301600001"/>
    <n v="66.088801285199992"/>
    <n v="64.9547981316"/>
    <n v="59.065197264000005"/>
    <n v="64.008003553199998"/>
    <n v="63.259198560000002"/>
    <n v="68.011199812800015"/>
    <n v="62.067597598800006"/>
    <n v="60.9083982828"/>
    <n v="55.342801306800006"/>
    <n v="55.054795521599999"/>
    <n v="55.925997425999995"/>
    <n v="57.959999294400006"/>
    <n v="52.4772004752"/>
    <n v="53.776795755600006"/>
    <n v="54.237599150400001"/>
    <n v="53.215199337600005"/>
    <n v="52.554421814400001"/>
    <n v="55.669463816399997"/>
    <n v="51.228474814800002"/>
  </r>
  <r>
    <s v="Iron &amp; steel"/>
    <s v="Heat "/>
    <x v="24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4"/>
    <x v="0"/>
    <x v="0"/>
    <s v="2_coal_products"/>
    <n v="111.32744742720001"/>
    <n v="102.99977243640001"/>
    <n v="105.3975946644"/>
    <n v="106.25941813680001"/>
    <n v="111.83801094"/>
    <n v="116.55086142600001"/>
    <n v="123.33298757040001"/>
    <n v="112.84382683800001"/>
    <n v="107.7798210624"/>
    <n v="85.973312876400016"/>
    <n v="97.180313029200008"/>
    <n v="111.25635975"/>
    <n v="105.13920630240001"/>
    <n v="95.651733283200002"/>
    <n v="95.728351723200007"/>
    <n v="89.744279900400016"/>
    <n v="92.878681665600013"/>
    <n v="94.304429416800005"/>
    <n v="101.3882773032"/>
    <n v="97.609870335600007"/>
  </r>
  <r>
    <s v="Iron &amp; steel"/>
    <s v="Coal "/>
    <x v="2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7_petroleum_products"/>
    <n v="33.109101356400004"/>
    <n v="23.186104840799999"/>
    <n v="21.634401398400001"/>
    <n v="23.426402040000003"/>
    <n v="24.924803331600003"/>
    <n v="23.504896166399998"/>
    <n v="16.810299262800001"/>
    <n v="16.562503504800002"/>
    <n v="15.495200262000001"/>
    <n v="12.1079032164"/>
    <n v="9.8586998280000007"/>
    <n v="9.2016066888000001"/>
    <n v="8.6485011012000008"/>
    <n v="6.3949015728000003"/>
    <n v="3.9947012424000001"/>
    <n v="4.4244009000000011"/>
    <n v="4.9573972872000001"/>
    <n v="5.9799394512000008"/>
    <n v="5.6438398944000001"/>
    <n v="3.8815320384000005"/>
  </r>
  <r>
    <s v="Iron &amp; steel"/>
    <s v="Gas "/>
    <x v="24"/>
    <x v="0"/>
    <x v="0"/>
    <s v="8_gas"/>
    <n v="161.65349937000002"/>
    <n v="128.90700001440001"/>
    <n v="142.57799895599999"/>
    <n v="149.9625009504"/>
    <n v="154.89270078480001"/>
    <n v="167.59079626319999"/>
    <n v="170.13330173880001"/>
    <n v="168.66000031319999"/>
    <n v="185.08500093240002"/>
    <n v="137.33460136080001"/>
    <n v="168.88139829720001"/>
    <n v="180.63990468000003"/>
    <n v="176.35050295920001"/>
    <n v="179.32050164880002"/>
    <n v="198.6551984772"/>
    <n v="193.7960988804"/>
    <n v="200.970000648"/>
    <n v="211.93821503639998"/>
    <n v="219.00886194240002"/>
    <n v="228.81122418960004"/>
  </r>
  <r>
    <s v="Chemicals"/>
    <s v="Coal "/>
    <x v="24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4"/>
    <x v="0"/>
    <x v="1"/>
    <s v="17_electricity"/>
    <n v="92.948396072400016"/>
    <n v="85.860001321200002"/>
    <n v="86.792397494400021"/>
    <n v="91.497598696800026"/>
    <n v="93.322800662399999"/>
    <n v="103.13640028080002"/>
    <n v="106.6859986284"/>
    <n v="103.74480512280002"/>
    <n v="98.251200172800012"/>
    <n v="91.317599791199996"/>
    <n v="90.77760307440002"/>
    <n v="94.496402570400008"/>
    <n v="88.124402793600012"/>
    <n v="83.174399395200012"/>
    <n v="94.240798430400005"/>
    <n v="94.669200180000018"/>
    <n v="97.020000457199998"/>
    <n v="89.367589317600007"/>
    <n v="96.673697668800003"/>
    <n v="92.679193206000008"/>
  </r>
  <r>
    <s v="Chemicals"/>
    <s v="Heat "/>
    <x v="24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7_petroleum_products"/>
    <n v="49.664298895199998"/>
    <n v="44.769000225600003"/>
    <n v="36.154395457199996"/>
    <n v="28.144197136800003"/>
    <n v="29.280900776400003"/>
    <n v="35.728099668000006"/>
    <n v="31.762496685599999"/>
    <n v="33.844500216000007"/>
    <n v="29.292004170000006"/>
    <n v="17.887801550399999"/>
    <n v="13.788601966800002"/>
    <n v="13.466599365600002"/>
    <n v="12.8094978528"/>
    <n v="14.2863957396"/>
    <n v="11.912702040000001"/>
    <n v="12.163298767200001"/>
    <n v="18.385298060400004"/>
    <n v="15.969175329600001"/>
    <n v="13.660159316400003"/>
    <n v="9.6212203452000011"/>
  </r>
  <r>
    <s v="Chemicals"/>
    <s v="Gas "/>
    <x v="24"/>
    <x v="0"/>
    <x v="1"/>
    <s v="8_gas"/>
    <n v="358.64730024480002"/>
    <n v="301.47209986320001"/>
    <n v="261.06570336960004"/>
    <n v="233.97119979480001"/>
    <n v="254.29859946360003"/>
    <n v="256.70610157320004"/>
    <n v="272.10689786879999"/>
    <n v="279.21600053279997"/>
    <n v="287.69309822880001"/>
    <n v="270.69209859960006"/>
    <n v="308.51640342360002"/>
    <n v="324.69569749800002"/>
    <n v="331.1433025092"/>
    <n v="358.80389493840005"/>
    <n v="338.81490175320005"/>
    <n v="300.70259951759999"/>
    <n v="284.17680168840002"/>
    <n v="273.15467806320004"/>
    <n v="277.33128320520001"/>
    <n v="259.56537196319999"/>
  </r>
  <r>
    <s v="Aluminium"/>
    <s v="Coal "/>
    <x v="24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4"/>
    <x v="0"/>
    <x v="2"/>
    <s v="17_electricity"/>
    <n v="187.51679904239998"/>
    <n v="197.06040030240001"/>
    <n v="206.36280001440002"/>
    <n v="214.21440235080001"/>
    <n v="202.32360146160002"/>
    <n v="206.57520056520002"/>
    <n v="211.3668005724"/>
    <n v="206.82719987040002"/>
    <n v="193.68359956440003"/>
    <n v="189.4320004608"/>
    <n v="191.56319889120002"/>
    <n v="196.2179993952"/>
    <n v="184.74479831160002"/>
    <n v="182.6856002808"/>
    <n v="187.85159650440005"/>
    <n v="189.49319891639999"/>
    <n v="182.357999928"/>
    <n v="213.66360369"/>
    <n v="213.87960070200003"/>
    <n v="234.00000079199998"/>
  </r>
  <r>
    <s v="Aluminium"/>
    <s v="Heat "/>
    <x v="2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7_petroleum_products"/>
    <n v="7.0211003148000009"/>
    <n v="9.1397006640000011"/>
    <n v="6.6046979339999998"/>
    <n v="9.2297001168000001"/>
    <n v="9.953300574"/>
    <n v="10.913296132799999"/>
    <n v="0.2602975428"/>
    <n v="1.7938972620000002"/>
    <n v="4.72982796E-2"/>
    <n v="1.2400966656000001"/>
    <n v="3.1192999776000008"/>
    <n v="0"/>
    <n v="0.76679985959999997"/>
    <n v="0"/>
    <n v="0"/>
    <n v="0"/>
    <n v="0"/>
    <n v="1.405801836"/>
    <n v="1.363201146"/>
    <n v="2.6838016020000004"/>
  </r>
  <r>
    <s v="Aluminium"/>
    <s v="Gas "/>
    <x v="24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4"/>
    <x v="0"/>
    <x v="3"/>
    <s v="1_coal"/>
    <n v="29.740460691599999"/>
    <n v="29.925617734800007"/>
    <n v="32.338696661999997"/>
    <n v="38.606830304400006"/>
    <n v="35.040413581200006"/>
    <n v="36.4387336056"/>
    <n v="42.505272828000003"/>
    <n v="36.219747218400002"/>
    <n v="36.329399510400002"/>
    <n v="26.906482760400003"/>
    <n v="26.462970849600001"/>
    <n v="27.579251278800005"/>
    <n v="20.428100582399999"/>
    <n v="20.745824274"/>
    <n v="24.587682195600003"/>
    <n v="21.867668960400003"/>
    <n v="20.167015921200001"/>
    <n v="21.471191560800001"/>
    <n v="17.9350705224"/>
    <n v="14.778616881600001"/>
  </r>
  <r>
    <s v="Non-metallic minerals"/>
    <s v="Biomass"/>
    <x v="24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4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4"/>
    <x v="0"/>
    <x v="3"/>
    <s v="17_electricity"/>
    <n v="54.565195316400001"/>
    <n v="54.216003636000003"/>
    <n v="54.8603982108"/>
    <n v="55.443598516800009"/>
    <n v="55.371602304000007"/>
    <n v="47.325602656800001"/>
    <n v="46.943996770799998"/>
    <n v="47.138398268400003"/>
    <n v="47.217599964000001"/>
    <n v="45.6695976528"/>
    <n v="44.690397242400003"/>
    <n v="46.558798610400004"/>
    <n v="47.581202610000005"/>
    <n v="49.777200144000005"/>
    <n v="46.349998707600008"/>
    <n v="48.805201029599999"/>
    <n v="50.760001202400005"/>
    <n v="50.472920700000003"/>
    <n v="47.722586659200005"/>
    <n v="48.149878906799998"/>
  </r>
  <r>
    <s v="Non-metallic minerals"/>
    <s v="Heat "/>
    <x v="2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2_coal_products"/>
    <n v="0.93209472360000001"/>
    <n v="1.3172845103999999"/>
    <n v="0.41214021840000004"/>
    <n v="1.3864127652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7_petroleum_products"/>
    <n v="102.30130115279999"/>
    <n v="106.41010106880002"/>
    <n v="110.17380399480001"/>
    <n v="92.141603899199993"/>
    <n v="120.5300966292"/>
    <n v="146.05160269680002"/>
    <n v="156.06590076000001"/>
    <n v="174.56549427360002"/>
    <n v="151.27980220799998"/>
    <n v="146.88300069360002"/>
    <n v="131.0854967244"/>
    <n v="139.57849588680003"/>
    <n v="131.6115011556"/>
    <n v="129.09369361320003"/>
    <n v="140.31180134639999"/>
    <n v="151.67579393880001"/>
    <n v="156.87489937680002"/>
    <n v="150.53368095360003"/>
    <n v="132.2398435392"/>
    <n v="163.12513026240001"/>
  </r>
  <r>
    <s v="Non-metallic minerals"/>
    <s v="Gas "/>
    <x v="24"/>
    <x v="0"/>
    <x v="3"/>
    <s v="8_gas"/>
    <n v="46.963800334799998"/>
    <n v="46.749603646800004"/>
    <n v="49.474800140399999"/>
    <n v="39.162598696800003"/>
    <n v="36.801896637600002"/>
    <n v="72.583202160000013"/>
    <n v="73.506600899999995"/>
    <n v="73.735195993199994"/>
    <n v="72.027898502400006"/>
    <n v="60.027298783199996"/>
    <n v="65.410200554400006"/>
    <n v="79.229696918400009"/>
    <n v="85.660203038399999"/>
    <n v="85.109400190800017"/>
    <n v="83.726998379999998"/>
    <n v="85.74480151920001"/>
    <n v="91.796402239200006"/>
    <n v="79.892249644800003"/>
    <n v="83.173390376400008"/>
    <n v="85.545857343600005"/>
  </r>
  <r>
    <s v="Other"/>
    <s v="Coal "/>
    <x v="2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4"/>
    <s v="17_electricity"/>
    <n v="4.7484006048000005"/>
    <n v="5.3459993160000003"/>
    <n v="5.3387980200000005"/>
    <n v="5.8032020628000005"/>
    <n v="5.9075999208000001"/>
    <n v="22.467599719200003"/>
    <n v="22.075200262800003"/>
    <n v="23.299198682400004"/>
    <n v="22.334400863999999"/>
    <n v="19.3247992332"/>
    <n v="20.376000043200001"/>
    <n v="20.9771994024"/>
    <n v="21.211199654400001"/>
    <n v="20.703600396000002"/>
    <n v="21.981600162000003"/>
    <n v="22.395599319600002"/>
    <n v="22.618797627600003"/>
    <n v="22.582799521200002"/>
    <n v="22.960796385600002"/>
    <n v="23.472000478799998"/>
  </r>
  <r>
    <s v="Other"/>
    <s v="Heat "/>
    <x v="2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4"/>
    <x v="0"/>
    <x v="4"/>
    <s v="8_gas"/>
    <n v="1.8162003456"/>
    <n v="1.7909999964000001"/>
    <n v="1.6776005184000002"/>
    <n v="1.4508015624000001"/>
    <n v="1.3572014616000003"/>
    <n v="25.123500486000001"/>
    <n v="22.890600496800001"/>
    <n v="21.3470989956"/>
    <n v="20.654099859599999"/>
    <n v="17.032501112399999"/>
    <n v="14.202002412000002"/>
    <n v="15.363902213999999"/>
    <n v="18.1763976744"/>
    <n v="16.946998282800003"/>
    <n v="14.2830002448"/>
    <n v="14.318098189200001"/>
    <n v="23.6249987112"/>
    <n v="23.933699848800003"/>
    <n v="24.459302347200001"/>
    <n v="26.374499578800002"/>
  </r>
  <r>
    <s v="Other"/>
    <s v="Coal "/>
    <x v="2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4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4"/>
    <x v="0"/>
    <x v="6"/>
    <s v="1_coal"/>
    <n v="9.0340070416416012"/>
    <n v="6.7439192246712008"/>
    <n v="5.9374493010936007"/>
    <n v="7.3774729935936003"/>
    <n v="6.5573733445488003"/>
    <n v="5.2371304831368004"/>
    <n v="8.2669644564983997"/>
    <n v="6.5936731350096007"/>
    <n v="8.8851241214113124"/>
    <n v="6.802013619915674"/>
    <n v="8.1212800651346502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4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4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4"/>
    <x v="0"/>
    <x v="6"/>
    <s v="17_electricity"/>
    <n v="205.54759917454496"/>
    <n v="213.02940129511342"/>
    <n v="213.43700133492135"/>
    <n v="223.32379745427386"/>
    <n v="236.11060326855366"/>
    <n v="150.4168009501856"/>
    <n v="146.08400004665023"/>
    <n v="156.86019867935067"/>
    <n v="168.48544926460775"/>
    <n v="163.9335967380037"/>
    <n v="179.0632667531888"/>
    <n v="186.35673204298735"/>
    <n v="203.53538741685151"/>
    <n v="213.48200523987333"/>
    <n v="224.96759909893427"/>
    <n v="227.60400143940265"/>
    <n v="243.83979769745838"/>
    <n v="252.84827817689501"/>
    <n v="259.3031828687495"/>
    <n v="263.12509471110502"/>
  </r>
  <r>
    <s v="Mining"/>
    <s v="Heat "/>
    <x v="2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2_coal_products"/>
    <n v="6.0564490344000008"/>
    <n v="4.4944083828000005"/>
    <n v="5.0443613100000011"/>
    <n v="7.1846199756000004"/>
    <n v="3.8896879248"/>
    <n v="3.2884676316000006"/>
    <n v="3.6042235272000007"/>
    <n v="1.9740092112000001"/>
    <n v="3.8419458444000001"/>
    <n v="5.1201675108"/>
    <n v="5.1740976816000002"/>
    <n v="4.1299097615999996"/>
    <n v="4.1589410328000005"/>
    <n v="2.3291712684000001"/>
    <n v="1.5959118636000003"/>
    <n v="1.4059776816"/>
    <n v="1.2137784408000001"/>
    <n v="1.20443769"/>
    <n v="0.45994510080000006"/>
    <n v="0.57505698000000005"/>
  </r>
  <r>
    <s v="Mining"/>
    <s v="Coal "/>
    <x v="2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7_petroleum_products"/>
    <n v="180.94261742081281"/>
    <n v="170.99740968000478"/>
    <n v="163.33340925191763"/>
    <n v="157.7219085189144"/>
    <n v="156.94421076223199"/>
    <n v="120.95540579898002"/>
    <n v="127.055408522796"/>
    <n v="138.48030972700562"/>
    <n v="144.26240939639277"/>
    <n v="153.55565646549917"/>
    <n v="163.68545042796219"/>
    <n v="153.12024254614076"/>
    <n v="151.48916139569187"/>
    <n v="155.58031923713224"/>
    <n v="161.82845406558224"/>
    <n v="189.12719884280145"/>
    <n v="170.56298738441564"/>
    <n v="183.72948923238295"/>
    <n v="186.02932655782629"/>
    <n v="190.30269896039761"/>
  </r>
  <r>
    <s v="Mining"/>
    <s v="Gas "/>
    <x v="24"/>
    <x v="0"/>
    <x v="6"/>
    <s v="8_gas"/>
    <n v="129.74670043560002"/>
    <n v="131.4945010296"/>
    <n v="162.70829664120001"/>
    <n v="233.8452022356"/>
    <n v="223.4681975016"/>
    <n v="41.752401540800008"/>
    <n v="44.383099352000016"/>
    <n v="40.085902062800031"/>
    <n v="37.706988979973886"/>
    <n v="27.31739313909927"/>
    <n v="61.333737320676647"/>
    <n v="77.055726023669095"/>
    <n v="52.431766400996814"/>
    <n v="48.558101094400065"/>
    <n v="47.172102844000072"/>
    <n v="50.384399276400039"/>
    <n v="41.320801987199999"/>
    <n v="58.120076814966808"/>
    <n v="66.372754571117383"/>
    <n v="67.409013665200035"/>
  </r>
  <r>
    <s v="Other"/>
    <s v="Coal "/>
    <x v="24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4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7"/>
    <s v="17_electricity"/>
    <n v="4.0716001980000005"/>
    <n v="4.1004011952000008"/>
    <n v="5.1767981676000003"/>
    <n v="5.4216003636000005"/>
    <n v="5.5836002159999998"/>
    <n v="23.212799877600002"/>
    <n v="24.670802735999999"/>
    <n v="25.793999758800005"/>
    <n v="27.316797533999999"/>
    <n v="29.815199258400007"/>
    <n v="26.827197328800004"/>
    <n v="25.4484003528"/>
    <n v="29.862003495600003"/>
    <n v="29.538003790799998"/>
    <n v="31.1472003708"/>
    <n v="29.714402048400004"/>
    <n v="29.224797656400003"/>
    <n v="29.332800349200006"/>
    <n v="30.1643993124"/>
    <n v="30.815999370000007"/>
  </r>
  <r>
    <s v="Other"/>
    <s v="Heat "/>
    <x v="24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4"/>
    <x v="0"/>
    <x v="7"/>
    <s v="8_gas"/>
    <n v="8.0118018648000007"/>
    <n v="8.3322009216000001"/>
    <n v="6.7491006660000004"/>
    <n v="5.8517982503999999"/>
    <n v="5.4368989308000009"/>
    <n v="44.474400230400001"/>
    <n v="44.015401346400004"/>
    <n v="42.337800828000006"/>
    <n v="43.007399938800006"/>
    <n v="47.055595924800009"/>
    <n v="46.449899942400002"/>
    <n v="46.662300493200007"/>
    <n v="50.874296655600006"/>
    <n v="55.946701152000003"/>
    <n v="50.855401627200003"/>
    <n v="48.945601180800004"/>
    <n v="82.430999560799989"/>
    <n v="86.47952211720002"/>
    <n v="88.955256506399991"/>
    <n v="92.252269396799988"/>
  </r>
  <r>
    <s v="Pulp &amp; paper"/>
    <s v="Coal "/>
    <x v="24"/>
    <x v="0"/>
    <x v="8"/>
    <s v="1_coal"/>
    <n v="3.3436245348"/>
    <n v="1.5116692608000002"/>
    <n v="1.4489970516000001"/>
    <n v="1.4759726040000001"/>
    <n v="1.7942531400000004"/>
    <n v="1.3387334868"/>
    <n v="1.3074664644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4"/>
    <x v="0"/>
    <x v="8"/>
    <s v="15_solid_biomass"/>
    <n v="361.00399972320002"/>
    <n v="319.23899919000002"/>
    <n v="353.58000364440005"/>
    <n v="356.46500192040003"/>
    <n v="413.54499865679998"/>
    <n v="413.69299785000004"/>
    <n v="400.9790009052"/>
    <n v="395.40400037640006"/>
    <n v="363.96299968920005"/>
    <n v="338.00200103880002"/>
    <n v="296.3900029248"/>
    <n v="307.40299932600004"/>
    <n v="303.51800061720002"/>
    <n v="326.10600014400001"/>
    <n v="357.07199999760002"/>
    <n v="345.96899995679996"/>
    <n v="289.99599732720003"/>
    <n v="281.04260088960001"/>
    <n v="284.53092123240003"/>
    <n v="283.95679790880001"/>
  </r>
  <r>
    <s v="Pulp &amp; paper"/>
    <s v="Others "/>
    <x v="24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4"/>
    <x v="0"/>
    <x v="8"/>
    <s v="17_electricity"/>
    <n v="241.9596016344"/>
    <n v="231.65999827200002"/>
    <n v="234.98640249840005"/>
    <n v="239.69159951400005"/>
    <n v="251.46359995320003"/>
    <n v="248.62680430560005"/>
    <n v="231.92279952120001"/>
    <n v="227.2679990172"/>
    <n v="206.42040200880001"/>
    <n v="193.07159826120002"/>
    <n v="182.51279848440001"/>
    <n v="173.77559583839999"/>
    <n v="170.31240048239999"/>
    <n v="182.62439763840001"/>
    <n v="177.56279508600002"/>
    <n v="173.55959882640002"/>
    <n v="176.97960315360001"/>
    <n v="180.79895283840003"/>
    <n v="178.97602849199998"/>
    <n v="181.8961079652"/>
  </r>
  <r>
    <s v="Pulp &amp; paper"/>
    <s v="Heat "/>
    <x v="24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7_petroleum_products"/>
    <n v="80.923102606800001"/>
    <n v="81.995396515199999"/>
    <n v="68.559905073599992"/>
    <n v="81.179397568799999"/>
    <n v="80.1182991636"/>
    <n v="63.875901639600009"/>
    <n v="51.5419028496"/>
    <n v="56.952207226800006"/>
    <n v="41.1959055564"/>
    <n v="37.610702661600001"/>
    <n v="26.23250007"/>
    <n v="24.248894713200002"/>
    <n v="25.256900307599999"/>
    <n v="23.444200126800002"/>
    <n v="23.968303750800001"/>
    <n v="19.452500819999997"/>
    <n v="25.730703716400001"/>
    <n v="26.670740799599997"/>
    <n v="20.345859269999998"/>
    <n v="19.597711604400001"/>
  </r>
  <r>
    <s v="Pulp &amp; paper"/>
    <s v="Gas "/>
    <x v="24"/>
    <x v="0"/>
    <x v="8"/>
    <s v="8_gas"/>
    <n v="136.27799957880001"/>
    <n v="109.75949920080001"/>
    <n v="119.17799887680002"/>
    <n v="95.805899632799992"/>
    <n v="96.390900262800002"/>
    <n v="96.570899168400018"/>
    <n v="95.734799395200014"/>
    <n v="91.9655992008"/>
    <n v="91.535401314000012"/>
    <n v="96.438600475200019"/>
    <n v="90.708298974000002"/>
    <n v="93.706202685600005"/>
    <n v="100.4571036756"/>
    <n v="101.9295007524"/>
    <n v="94.246203589200007"/>
    <n v="101.66849982720001"/>
    <n v="110.93940224280001"/>
    <n v="116.71372375920001"/>
    <n v="125.16567553440002"/>
    <n v="129.35649067560001"/>
  </r>
  <r>
    <s v="Other"/>
    <s v="Coal "/>
    <x v="2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9"/>
    <s v="17_electricity"/>
    <n v="0.28440095040000002"/>
    <n v="0.27359900640000001"/>
    <n v="0.29879935560000004"/>
    <n v="0.62279906039999999"/>
    <n v="0"/>
    <n v="17.895597372000001"/>
    <n v="15.159598934400002"/>
    <n v="14.54400117"/>
    <n v="15.724800187200001"/>
    <n v="13.748404500000003"/>
    <n v="16.470000345599999"/>
    <n v="15.7823979948"/>
    <n v="17.082001648799999"/>
    <n v="14.360401616399999"/>
    <n v="14.108398124399999"/>
    <n v="13.8599994672"/>
    <n v="16.336801490399999"/>
    <n v="16.336801490399999"/>
    <n v="16.531198801199999"/>
    <n v="15.231599334"/>
  </r>
  <r>
    <s v="Other"/>
    <s v="Heat "/>
    <x v="2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831396980800001"/>
    <n v="21.838800974399998"/>
    <n v="22.480201987200005"/>
    <n v="24.437401196400003"/>
    <n v="25.675199308800003"/>
    <n v="23.902801264800004"/>
  </r>
  <r>
    <s v="Other"/>
    <s v="Gas "/>
    <x v="24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4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7_petroleum_products"/>
    <n v="40.431299580000001"/>
    <n v="39.397097178000003"/>
    <n v="41.037297012000003"/>
    <n v="42.465598711200002"/>
    <n v="44.444200842000008"/>
    <n v="56.995900671600012"/>
    <n v="60.821898994800002"/>
    <n v="63.444397471200006"/>
    <n v="64.092597847199997"/>
    <n v="60.023492982000008"/>
    <n v="63.068895939600004"/>
    <n v="69.166304438400005"/>
    <n v="72.222400483200019"/>
    <n v="70.232397696000007"/>
    <n v="67.124900307600015"/>
    <n v="84.539497161600025"/>
    <n v="94.770704959200003"/>
    <n v="106.9347699108"/>
    <n v="105.24468854160001"/>
    <n v="104.91563955600002"/>
  </r>
  <r>
    <s v="Other"/>
    <s v="Gas "/>
    <x v="24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8.518161971600001"/>
    <n v="20.076819688800001"/>
    <n v="20.058992294400003"/>
  </r>
  <r>
    <s v="Other"/>
    <s v="Coal "/>
    <x v="24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1"/>
    <s v="17_electricity"/>
    <n v="0"/>
    <n v="0"/>
    <n v="0"/>
    <n v="0"/>
    <n v="0"/>
    <n v="5.9112005688"/>
    <n v="5.2091998128000006"/>
    <n v="4.8311987616000005"/>
    <n v="4.1688009468000002"/>
    <n v="3.8628002952000005"/>
    <n v="3.4956011880000002"/>
    <n v="3.1211965980000005"/>
    <n v="3.0024003348000003"/>
    <n v="3.0708000863999998"/>
    <n v="2.8043981892000001"/>
    <n v="2.7792020268000002"/>
    <n v="3.3155980956000004"/>
    <n v="3.3264000396000002"/>
    <n v="3.3264000396000002"/>
    <n v="3.0996010836000001"/>
  </r>
  <r>
    <s v="Other"/>
    <s v="Heat "/>
    <x v="2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4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4"/>
    <x v="0"/>
    <x v="12"/>
    <s v="1_coal"/>
    <n v="27.510596165894398"/>
    <n v="35.734411511834402"/>
    <n v="41.842509673032005"/>
    <n v="86.220162727423201"/>
    <n v="91.450727529415204"/>
    <n v="113.34894065282161"/>
    <n v="153.32870965380482"/>
    <n v="104.49089131693681"/>
    <n v="140.22605187398437"/>
    <n v="87.648984212545685"/>
    <n v="176.313520929682"/>
    <n v="207.44642335782552"/>
    <n v="127.53253874036251"/>
    <n v="149.8106891985048"/>
    <n v="96.955494898521607"/>
    <n v="164.48232553590958"/>
    <n v="70.4615053958712"/>
    <n v="135.00689836883959"/>
    <n v="100.22541492365454"/>
    <n v="101.98277147959129"/>
  </r>
  <r>
    <s v="Non-specified industry"/>
    <s v="Biomass"/>
    <x v="24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4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4"/>
    <x v="0"/>
    <x v="12"/>
    <s v="17_electricity"/>
    <n v="297.33879897005971"/>
    <n v="301.40180035262125"/>
    <n v="301.90639900276244"/>
    <n v="359.0771967313205"/>
    <n v="368.2504002198599"/>
    <n v="379.75219959722637"/>
    <n v="398.90600081058733"/>
    <n v="409.40880036095592"/>
    <n v="412.15746296551345"/>
    <n v="389.85194891639316"/>
    <n v="423.16095287136829"/>
    <n v="471.67071395173389"/>
    <n v="512.44357263388542"/>
    <n v="484.11239985543415"/>
    <n v="495.08459913192911"/>
    <n v="484.83559638203269"/>
    <n v="501.80279936231682"/>
    <n v="494.11337146898217"/>
    <n v="495.86044387915922"/>
    <n v="526.98761166902818"/>
  </r>
  <r>
    <s v="Non-specified industry"/>
    <s v="Heat "/>
    <x v="24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4"/>
    <x v="0"/>
    <x v="12"/>
    <s v="2_coal_products"/>
    <n v="3.2238234144791997"/>
    <n v="3.0970634306255995"/>
    <n v="2.9761173963504"/>
    <n v="3.2598288645264004"/>
    <n v="4.2381408024720004"/>
    <n v="5.968567934928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7_petroleum_products"/>
    <n v="188.50511498725444"/>
    <n v="196.07851875738962"/>
    <n v="188.99071322292721"/>
    <n v="179.31901370194799"/>
    <n v="196.52361382287364"/>
    <n v="188.3355236039736"/>
    <n v="202.01721256803603"/>
    <n v="209.34972329034241"/>
    <n v="206.77029944210142"/>
    <n v="191.27928499222693"/>
    <n v="192.12667353013768"/>
    <n v="218.79745906657269"/>
    <n v="212.55715409053929"/>
    <n v="218.34431271841427"/>
    <n v="216.6545559056855"/>
    <n v="213.0053583037467"/>
    <n v="227.02519553414581"/>
    <n v="187.19797931830908"/>
    <n v="182.09170014661521"/>
    <n v="160.49619187689308"/>
  </r>
  <r>
    <s v="Non-specified industry"/>
    <s v="Gas "/>
    <x v="24"/>
    <x v="0"/>
    <x v="12"/>
    <s v="8_gas"/>
    <n v="419.49089942400002"/>
    <n v="361.50569978040005"/>
    <n v="452.43540092520004"/>
    <n v="462.88439768520004"/>
    <n v="472.60439720279999"/>
    <n v="264.83479700480012"/>
    <n v="255.68759929440023"/>
    <n v="259.13240101160028"/>
    <n v="262.23873217102476"/>
    <n v="229.71853434204928"/>
    <n v="268.69322609334557"/>
    <n v="277.78518649163624"/>
    <n v="302.77103327911612"/>
    <n v="345.06479772120076"/>
    <n v="307.18440301680062"/>
    <n v="334.73910301680075"/>
    <n v="392.36069992080081"/>
    <n v="395.52027242725109"/>
    <n v="245.88527421477528"/>
    <n v="254.20737528320092"/>
  </r>
  <r>
    <s v="Iron &amp; steel"/>
    <s v="Coal "/>
    <x v="2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5"/>
    <x v="0"/>
    <x v="0"/>
    <s v="17_electricity"/>
    <n v="29.988001054800002"/>
    <n v="24.940801094399998"/>
    <n v="23.648398736400001"/>
    <n v="21.877198117200003"/>
    <n v="27.385201472399999"/>
    <n v="27.536399380799999"/>
    <n v="28.043998639200005"/>
    <n v="28.897197303600002"/>
    <n v="29.5559986572"/>
    <n v="27.946802077200001"/>
    <n v="23.497196641199999"/>
    <n v="23.8967973936"/>
    <n v="25.325999254800003"/>
    <n v="23.252398632000002"/>
    <n v="21.286796515200002"/>
    <n v="21.934800111600001"/>
    <n v="21.474000903600004"/>
    <n v="21.554822890800004"/>
    <n v="22.452263470800002"/>
    <n v="22.028873320800002"/>
  </r>
  <r>
    <s v="Iron &amp; steel"/>
    <s v="Heat "/>
    <x v="2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2_coal_products"/>
    <n v="35.806530992399999"/>
    <n v="34.315155151200003"/>
    <n v="38.489779936799998"/>
    <n v="40.122250938000008"/>
    <n v="38.154203729999999"/>
    <n v="40.058218018800005"/>
    <n v="42.283297065599996"/>
    <n v="36.809550107999996"/>
    <n v="35.288431239600001"/>
    <n v="27.252488286000002"/>
    <n v="34.540601770800002"/>
    <n v="36.577911211200004"/>
    <n v="33.687800852400002"/>
    <n v="37.0763288172"/>
    <n v="35.856236682000002"/>
    <n v="33.966210492000002"/>
    <n v="32.868176137200003"/>
    <n v="31.892890384800001"/>
    <n v="34.2850478724"/>
    <n v="34.7645034612"/>
  </r>
  <r>
    <s v="Iron &amp; steel"/>
    <s v="Coal "/>
    <x v="2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7_petroleum_products"/>
    <n v="25.214902516800002"/>
    <n v="16.039505196"/>
    <n v="15.001400696399999"/>
    <n v="16.994401232400001"/>
    <n v="17.648601292800002"/>
    <n v="16.791496343999999"/>
    <n v="16.810299262800001"/>
    <n v="16.477302124800001"/>
    <n v="15.452599572"/>
    <n v="12.1079032164"/>
    <n v="9.8586998280000007"/>
    <n v="9.2016066888000001"/>
    <n v="8.6485011012000008"/>
    <n v="6.3949015728000003"/>
    <n v="3.9544995888000001"/>
    <n v="4.4244009000000011"/>
    <n v="4.9573972872000001"/>
    <n v="5.9799394512000008"/>
    <n v="5.6438398944000001"/>
    <n v="3.8815320384000005"/>
  </r>
  <r>
    <s v="Iron &amp; steel"/>
    <s v="Gas "/>
    <x v="25"/>
    <x v="0"/>
    <x v="0"/>
    <s v="8_gas"/>
    <n v="84.690900223200003"/>
    <n v="75.718801350000007"/>
    <n v="77.403598977599998"/>
    <n v="85.551300183600006"/>
    <n v="90.71369994600002"/>
    <n v="99.054898300800005"/>
    <n v="104.72220102240001"/>
    <n v="96.00839840159999"/>
    <n v="114.79590140400001"/>
    <n v="83.365200244800008"/>
    <n v="106.15859999280001"/>
    <n v="112.1778032544"/>
    <n v="110.2365013248"/>
    <n v="110.09250052560002"/>
    <n v="122.1353994852"/>
    <n v="121.20840009720001"/>
    <n v="126.08100212399999"/>
    <n v="133.30476449279999"/>
    <n v="139.02676356960001"/>
    <n v="154.65842420400003"/>
  </r>
  <r>
    <s v="Chemicals"/>
    <s v="Coal "/>
    <x v="25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5"/>
    <x v="0"/>
    <x v="1"/>
    <s v="17_electricity"/>
    <n v="23.871597044400001"/>
    <n v="20.350799693999999"/>
    <n v="19.555198837199999"/>
    <n v="24.4871989956"/>
    <n v="23.799600831599999"/>
    <n v="24.616801389600003"/>
    <n v="24.310796551199999"/>
    <n v="24.580803283200002"/>
    <n v="23.223601821599999"/>
    <n v="25.981199960400001"/>
    <n v="24.501601587600003"/>
    <n v="24.062402080799998"/>
    <n v="22.568401116"/>
    <n v="22.859999175600002"/>
    <n v="25.0235992512"/>
    <n v="21.560399708399999"/>
    <n v="21.3084004032"/>
    <n v="22.173590062800002"/>
    <n v="21.372496124399998"/>
    <n v="20.808793745999999"/>
  </r>
  <r>
    <s v="Chemicals"/>
    <s v="Heat "/>
    <x v="2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7_petroleum_products"/>
    <n v="45.913700653199996"/>
    <n v="39.072000531600004"/>
    <n v="35.068996864799999"/>
    <n v="24.767396398800003"/>
    <n v="24.858898912800004"/>
    <n v="32.713101252000008"/>
    <n v="29.712296087999999"/>
    <n v="32.508299743200006"/>
    <n v="29.164202100000004"/>
    <n v="17.802600170399998"/>
    <n v="13.788601966800002"/>
    <n v="13.466599365600002"/>
    <n v="12.8094978528"/>
    <n v="14.2863957396"/>
    <n v="11.784899970000001"/>
    <n v="12.163298767200001"/>
    <n v="18.385298060400004"/>
    <n v="15.969175329600001"/>
    <n v="13.660159316400003"/>
    <n v="9.6212203452000011"/>
  </r>
  <r>
    <s v="Chemicals"/>
    <s v="Gas "/>
    <x v="25"/>
    <x v="0"/>
    <x v="1"/>
    <s v="8_gas"/>
    <n v="223.60410102960003"/>
    <n v="188.28359890200002"/>
    <n v="153.50040137880001"/>
    <n v="135.1574988552"/>
    <n v="139.665598074"/>
    <n v="127.55970033480001"/>
    <n v="135.39239926919998"/>
    <n v="142.8525023112"/>
    <n v="147.93029940600002"/>
    <n v="133.07310047520002"/>
    <n v="155.22390178560002"/>
    <n v="155.7593976924"/>
    <n v="160.9191011556"/>
    <n v="173.05919667719999"/>
    <n v="153.11250273240003"/>
    <n v="126.35370096840002"/>
    <n v="124.556399838"/>
    <n v="121.20047867160001"/>
    <n v="133.0747835688"/>
    <n v="114.4943722548"/>
  </r>
  <r>
    <s v="Aluminium"/>
    <s v="Coal "/>
    <x v="2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5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2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2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1_coal"/>
    <n v="6.6221108352000009"/>
    <n v="7.7033310012000005"/>
    <n v="8.5931097371999989"/>
    <n v="12.2904937512"/>
    <n v="10.451312060400001"/>
    <n v="9.1596758868000006"/>
    <n v="14.945850234000002"/>
    <n v="12.6658278108"/>
    <n v="13.310892273600002"/>
    <n v="5.4977708160000001"/>
    <n v="6.4912021596000002"/>
    <n v="5.5215685872000009"/>
    <n v="5.6800766484"/>
    <n v="6.0158412612000003"/>
    <n v="6.1552784484000007"/>
    <n v="6.5904083856"/>
    <n v="7.1045013708000004"/>
    <n v="7.3476832752000005"/>
    <n v="6.7169669760000001"/>
    <n v="4.4155667520000002"/>
  </r>
  <r>
    <s v="Non-metallic minerals"/>
    <s v="Biomass"/>
    <x v="25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5"/>
    <x v="0"/>
    <x v="3"/>
    <s v="17_electricity"/>
    <n v="39.085197325199999"/>
    <n v="39.319201764000006"/>
    <n v="39.070798920000001"/>
    <n v="38.635200061200003"/>
    <n v="38.977203006000003"/>
    <n v="38.898001310400005"/>
    <n v="39.232798772400002"/>
    <n v="39.347998574400002"/>
    <n v="39.456001267200001"/>
    <n v="39.139198671599999"/>
    <n v="38.001599056800003"/>
    <n v="39.563999773200003"/>
    <n v="39.956403416400001"/>
    <n v="42.379199906400004"/>
    <n v="38.869200313200004"/>
    <n v="41.050799441999999"/>
    <n v="43.225201461600008"/>
    <n v="43.038922356"/>
    <n v="40.270585075200003"/>
    <n v="40.643880163200002"/>
  </r>
  <r>
    <s v="Non-metallic minerals"/>
    <s v="Heat "/>
    <x v="2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7_petroleum_products"/>
    <n v="91.702500688800001"/>
    <n v="94.239098589600019"/>
    <n v="95.377200620400018"/>
    <n v="89.16680294999999"/>
    <n v="117.79649722800001"/>
    <n v="123.45500348280002"/>
    <n v="135.06669972360001"/>
    <n v="151.14249610200002"/>
    <n v="128.40320237039998"/>
    <n v="126.0166007664"/>
    <n v="114.35609899800001"/>
    <n v="121.72589695080003"/>
    <n v="112.823499924"/>
    <n v="111.70629421200002"/>
    <n v="125.30059935119999"/>
    <n v="134.51239671120001"/>
    <n v="137.75130100440001"/>
    <n v="129.23447895000001"/>
    <n v="114.1320465828"/>
    <n v="140.80892941800002"/>
  </r>
  <r>
    <s v="Non-metallic minerals"/>
    <s v="Gas "/>
    <x v="25"/>
    <x v="0"/>
    <x v="3"/>
    <s v="8_gas"/>
    <n v="36.305099323200004"/>
    <n v="37.931403168000003"/>
    <n v="40.985100176399996"/>
    <n v="37.159198149600002"/>
    <n v="34.973098210800003"/>
    <n v="39.312900630000009"/>
    <n v="44.4663029592"/>
    <n v="38.134797912000003"/>
    <n v="47.978098689600003"/>
    <n v="43.217100003600002"/>
    <n v="46.110601670400001"/>
    <n v="49.439698009200008"/>
    <n v="55.459801432799999"/>
    <n v="50.819399334000003"/>
    <n v="53.216999661599999"/>
    <n v="53.926201713600008"/>
    <n v="56.709900363599999"/>
    <n v="46.971148168799999"/>
    <n v="48.194891193600007"/>
    <n v="49.243458506400003"/>
  </r>
  <r>
    <s v="Other"/>
    <s v="Coal "/>
    <x v="2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2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5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2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1_coal"/>
    <n v="7.0648670788415995"/>
    <n v="5.5996877186712002"/>
    <n v="5.0859295434936005"/>
    <n v="7.2665772219936002"/>
    <n v="6.5573733445488003"/>
    <n v="4.9606886395368006"/>
    <n v="4.2620390484983997"/>
    <n v="6.5936731350096007"/>
    <n v="5.4967008266113133"/>
    <n v="4.1844681279156744"/>
    <n v="4.7102815447346504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5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5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5"/>
    <x v="0"/>
    <x v="6"/>
    <s v="17_electricity"/>
    <n v="85.033998537344957"/>
    <n v="88.044599707513385"/>
    <n v="90.730999624921338"/>
    <n v="97.79899914987385"/>
    <n v="104.03020144695364"/>
    <n v="104.77600010778561"/>
    <n v="107.26159978385023"/>
    <n v="116.04339948935069"/>
    <n v="120.99064964620774"/>
    <n v="122.05839544200373"/>
    <n v="133.7968663139888"/>
    <n v="137.94753111778732"/>
    <n v="150.73058658885151"/>
    <n v="156.92600327067333"/>
    <n v="166.13279725213425"/>
    <n v="168.44519988780266"/>
    <n v="180.85419814385838"/>
    <n v="188.80427651729497"/>
    <n v="197.23918173114947"/>
    <n v="196.35949301910503"/>
  </r>
  <r>
    <s v="Mining"/>
    <s v="Heat "/>
    <x v="2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2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7_petroleum_products"/>
    <n v="92.336012497612813"/>
    <n v="87.796805103604797"/>
    <n v="87.957008592717614"/>
    <n v="77.195011169714405"/>
    <n v="80.101714160231992"/>
    <n v="80.962108300980006"/>
    <n v="83.548108850795998"/>
    <n v="93.347606372205604"/>
    <n v="93.951208033192771"/>
    <n v="97.879858020699189"/>
    <n v="104.78814803076216"/>
    <n v="100.22954532934074"/>
    <n v="97.535963195691878"/>
    <n v="102.44162110913226"/>
    <n v="111.82355061678226"/>
    <n v="126.75659834120144"/>
    <n v="116.02628324201562"/>
    <n v="123.06078943638292"/>
    <n v="125.12552956822628"/>
    <n v="123.87529859879761"/>
  </r>
  <r>
    <s v="Mining"/>
    <s v="Gas "/>
    <x v="25"/>
    <x v="0"/>
    <x v="6"/>
    <s v="8_gas"/>
    <n v="9.4275012960000009"/>
    <n v="10.544401371600001"/>
    <n v="12.899698272000002"/>
    <n v="15.004800378000001"/>
    <n v="16.021799218800002"/>
    <n v="18.181399989200006"/>
    <n v="16.176200698400027"/>
    <n v="11.318302966400031"/>
    <n v="10.384790473973878"/>
    <n v="12.289192735899265"/>
    <n v="43.599235452276645"/>
    <n v="41.553424666469084"/>
    <n v="18.016668146996818"/>
    <n v="19.084000432000064"/>
    <n v="16.436201144800069"/>
    <n v="18.38129975520004"/>
    <n v="15.910200064800001"/>
    <n v="24.783175857366803"/>
    <n v="21.226954905917371"/>
    <n v="21.788012200000033"/>
  </r>
  <r>
    <s v="Other"/>
    <s v="Coal "/>
    <x v="25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5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2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5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57300597600001"/>
    <n v="14.284800568800001"/>
    <n v="14.248802462400002"/>
    <n v="15.556499200800001"/>
    <n v="16.8816214008"/>
    <n v="18.341257111200001"/>
    <n v="20.739171448800001"/>
  </r>
  <r>
    <s v="Pulp &amp; paper"/>
    <s v="Coal "/>
    <x v="25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5"/>
    <x v="0"/>
    <x v="8"/>
    <s v="15_solid_biomass"/>
    <n v="33.335000150399999"/>
    <n v="23.775999840000004"/>
    <n v="26.624003551200001"/>
    <n v="15.9290029836"/>
    <n v="25.669999303200001"/>
    <n v="29.509998285600002"/>
    <n v="37.074000956399999"/>
    <n v="45.457000322399999"/>
    <n v="49.489998224400004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2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5"/>
    <x v="0"/>
    <x v="8"/>
    <s v="17_electricity"/>
    <n v="20.264400889200001"/>
    <n v="22.1436000144"/>
    <n v="23.900402228400001"/>
    <n v="24.166799938800004"/>
    <n v="25.181998455600002"/>
    <n v="26.7228036576"/>
    <n v="28.249197894000002"/>
    <n v="28.540800140400002"/>
    <n v="28.267201134000004"/>
    <n v="28.853997901200003"/>
    <n v="25.415998707600004"/>
    <n v="29.0375974548"/>
    <n v="35.038801663200005"/>
    <n v="36.291596893200001"/>
    <n v="28.058397044400003"/>
    <n v="28.1627990892"/>
    <n v="31.849201126800001"/>
    <n v="31.251351207600003"/>
    <n v="32.283229935600005"/>
    <n v="32.942508584400002"/>
  </r>
  <r>
    <s v="Pulp &amp; paper"/>
    <s v="Heat "/>
    <x v="2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7_petroleum_products"/>
    <n v="22.772302462800003"/>
    <n v="20.778598544400001"/>
    <n v="19.549504789200004"/>
    <n v="18.824999983200001"/>
    <n v="18.142497154800001"/>
    <n v="20.7682990164"/>
    <n v="18.895903441200002"/>
    <n v="23.736204306000005"/>
    <n v="22.1021046396"/>
    <n v="22.913100360000001"/>
    <n v="14.627900455200002"/>
    <n v="12.403097737200001"/>
    <n v="16.426101747600001"/>
    <n v="15.1785986328"/>
    <n v="16.5871009548"/>
    <n v="14.3627001696"/>
    <n v="19.595701940400001"/>
    <n v="19.194740478"/>
    <n v="14.251059147599999"/>
    <n v="14.517511286400001"/>
  </r>
  <r>
    <s v="Pulp &amp; paper"/>
    <s v="Gas "/>
    <x v="25"/>
    <x v="0"/>
    <x v="8"/>
    <s v="8_gas"/>
    <n v="23.061597782400003"/>
    <n v="22.112098531200001"/>
    <n v="23.0760003744"/>
    <n v="23.118299614800002"/>
    <n v="22.309200514800004"/>
    <n v="23.210099391600004"/>
    <n v="27.892800730799998"/>
    <n v="23.776200806400002"/>
    <n v="26.898301753200002"/>
    <n v="25.479901836"/>
    <n v="27.567900863999999"/>
    <n v="28.467903765599999"/>
    <n v="34.6500028548"/>
    <n v="33.8174995428"/>
    <n v="27.833402599199999"/>
    <n v="31.256099038800002"/>
    <n v="35.701203664800005"/>
    <n v="35.126025267600006"/>
    <n v="35.891075044800004"/>
    <n v="38.4708890952"/>
  </r>
  <r>
    <s v="Other"/>
    <s v="Coal "/>
    <x v="2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7000254520000005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2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2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8.484772241600002"/>
    <n v="15.6708909504"/>
    <n v="15.263540431200003"/>
  </r>
  <r>
    <s v="Other"/>
    <s v="Gas "/>
    <x v="2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2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2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1_coal"/>
    <n v="20.992468695494402"/>
    <n v="28.987261894634404"/>
    <n v="36.556000598232004"/>
    <n v="78.694699550623199"/>
    <n v="81.6996661426152"/>
    <n v="102.84687620282162"/>
    <n v="142.0457525754048"/>
    <n v="91.924663291336799"/>
    <n v="128.63614374038437"/>
    <n v="77.363691332545699"/>
    <n v="158.77223988128199"/>
    <n v="193.22469274422554"/>
    <n v="109.3576818083625"/>
    <n v="134.84139288450481"/>
    <n v="87.254984934921595"/>
    <n v="147.59002779510959"/>
    <n v="59.902462784671201"/>
    <n v="124.55340079883956"/>
    <n v="89.095322100054545"/>
    <n v="91.446563675591278"/>
  </r>
  <r>
    <s v="Non-specified industry"/>
    <s v="Biomass"/>
    <x v="25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5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5"/>
    <x v="0"/>
    <x v="12"/>
    <s v="17_electricity"/>
    <n v="212.47959776045968"/>
    <n v="221.65460239382125"/>
    <n v="229.79839864276244"/>
    <n v="287.35439871852049"/>
    <n v="303.09759994265988"/>
    <n v="316.77020069162637"/>
    <n v="334.39040218578731"/>
    <n v="349.37159979575591"/>
    <n v="359.96106279271339"/>
    <n v="336.79514878319316"/>
    <n v="367.96575301176836"/>
    <n v="415.98591388693387"/>
    <n v="455.49157056028537"/>
    <n v="420.39959919663414"/>
    <n v="446.3406007447291"/>
    <n v="437.52439631723269"/>
    <n v="454.43040084191682"/>
    <n v="445.85897328698212"/>
    <n v="448.21444216555926"/>
    <n v="478.10321313062815"/>
  </r>
  <r>
    <s v="Non-specified industry"/>
    <s v="Heat "/>
    <x v="2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2_coal_products"/>
    <n v="1.3065913980791999"/>
    <n v="1.5358894466255999"/>
    <n v="1.5518894535504"/>
    <n v="2.1642689085264002"/>
    <n v="1.1979629712720001"/>
    <n v="1.4656184801280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7_petroleum_products"/>
    <n v="143.44381750645442"/>
    <n v="148.92142224018963"/>
    <n v="148.29931706652721"/>
    <n v="139.33381347514799"/>
    <n v="152.32221388647361"/>
    <n v="145.14951896397361"/>
    <n v="162.113814039636"/>
    <n v="168.70132138314241"/>
    <n v="168.2427043277014"/>
    <n v="148.46768494222692"/>
    <n v="141.51607409893768"/>
    <n v="156.62925685057269"/>
    <n v="147.09095508613927"/>
    <n v="158.31711441841426"/>
    <n v="160.3863587552855"/>
    <n v="162.68035306094669"/>
    <n v="178.36139530094579"/>
    <n v="134.73217949950907"/>
    <n v="129.5383124718152"/>
    <n v="108.03699464169308"/>
  </r>
  <r>
    <s v="Non-specified industry"/>
    <s v="Gas "/>
    <x v="25"/>
    <x v="0"/>
    <x v="12"/>
    <s v="8_gas"/>
    <n v="106.66259860320002"/>
    <n v="70.111801108799995"/>
    <n v="142.18199885160001"/>
    <n v="134.91809763120003"/>
    <n v="142.5077988804"/>
    <n v="143.47069818920014"/>
    <n v="150.16800127800019"/>
    <n v="151.43660065160032"/>
    <n v="150.10953347782478"/>
    <n v="138.68533550124926"/>
    <n v="169.51862718054556"/>
    <n v="185.08428472763623"/>
    <n v="195.4046335959161"/>
    <n v="228.35639957160078"/>
    <n v="194.55570233640063"/>
    <n v="226.09020275760074"/>
    <n v="237.19079948160083"/>
    <n v="278.89872107005112"/>
    <n v="145.02407316357528"/>
    <n v="150.24657733520093"/>
  </r>
  <r>
    <s v="Iron &amp; steel"/>
    <s v="Coal "/>
    <x v="26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2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6"/>
    <x v="0"/>
    <x v="0"/>
    <s v="17_electricity"/>
    <n v="23.565399613200004"/>
    <n v="26.802846900000002"/>
    <n v="26.5029547896"/>
    <n v="16.242431018400001"/>
    <n v="16.826221663200002"/>
    <n v="18.871913077200002"/>
    <n v="18.247409989200001"/>
    <n v="19.186785558"/>
    <n v="18.868777164000001"/>
    <n v="17.6892425604"/>
    <n v="18.050860663200002"/>
    <n v="20.253841779600002"/>
    <n v="17.781067458000003"/>
    <n v="18.1010980764"/>
    <n v="17.4013079508"/>
    <n v="17.623279526400001"/>
    <n v="16.630580872800003"/>
    <n v="17.1590597028"/>
    <n v="17.598636021600001"/>
    <n v="17.211800822400001"/>
  </r>
  <r>
    <s v="Iron &amp; steel"/>
    <s v="Heat "/>
    <x v="2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2_coal_products"/>
    <n v="51.570435891600006"/>
    <n v="47.895045138"/>
    <n v="23.167155384000004"/>
    <n v="33.990895864800002"/>
    <n v="41.496212159999999"/>
    <n v="40.8192442812"/>
    <n v="36.037064574000006"/>
    <n v="37.8779879736"/>
    <n v="38.711864556000009"/>
    <n v="34.881223071599997"/>
    <n v="11.4225031224"/>
    <n v="13.893343142399999"/>
    <n v="15.261287932800002"/>
    <n v="11.460644870400001"/>
    <n v="13.869612360000001"/>
    <n v="13.4424833976"/>
    <n v="10.5369991092"/>
    <n v="11.28154194"/>
    <n v="14.3670209472"/>
    <n v="12.607941114000001"/>
  </r>
  <r>
    <s v="Iron &amp; steel"/>
    <s v="Coal "/>
    <x v="2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26"/>
    <x v="0"/>
    <x v="0"/>
    <s v="8_gas"/>
    <n v="26.3592010116"/>
    <n v="40.386601303200003"/>
    <n v="39.976198606800004"/>
    <n v="49.428000089999998"/>
    <n v="48.914999859600002"/>
    <n v="22.0365016704"/>
    <n v="21.026699938800004"/>
    <n v="22.6151969796"/>
    <n v="22.965297195600002"/>
    <n v="16.069499431200001"/>
    <n v="14.6115007596"/>
    <n v="12.7071012852"/>
    <n v="12.8303983584"/>
    <n v="12.863700165600001"/>
    <n v="11.156398488000001"/>
    <n v="10.584000125999999"/>
    <n v="10.736998358400001"/>
    <n v="10.1066295636"/>
    <n v="10.5814796724"/>
    <n v="8.4237662376000007"/>
  </r>
  <r>
    <s v="Chemicals"/>
    <s v="Coal "/>
    <x v="26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514970171999998"/>
    <n v="5.9648125428000007"/>
    <n v="6.3756129852000001"/>
    <n v="5.6297513123999998"/>
    <n v="5.8864649544000009"/>
    <n v="5.8091221979999998"/>
    <n v="6.1071469956000008"/>
  </r>
  <r>
    <s v="Chemicals"/>
    <s v="Biomass"/>
    <x v="26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26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26"/>
    <x v="0"/>
    <x v="1"/>
    <s v="17_electricity"/>
    <n v="18.356032328400001"/>
    <n v="20.484953139599998"/>
    <n v="16.454752020000001"/>
    <n v="22.859563748399999"/>
    <n v="21.688905160800001"/>
    <n v="21.931408803600004"/>
    <n v="22.743195829199998"/>
    <n v="24.219151686000004"/>
    <n v="22.741562977200001"/>
    <n v="18.576211953600001"/>
    <n v="19.215414896400002"/>
    <n v="17.312363571599999"/>
    <n v="17.117354988000002"/>
    <n v="17.2108420452"/>
    <n v="16.3123840728"/>
    <n v="16.716221866799998"/>
    <n v="15.871823856000002"/>
    <n v="15.988170841200001"/>
    <n v="15.596818084800001"/>
    <n v="15.539747814000002"/>
  </r>
  <r>
    <s v="Chemicals"/>
    <s v="Heat "/>
    <x v="2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2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26"/>
    <x v="0"/>
    <x v="1"/>
    <s v="8_gas"/>
    <n v="78.509697109200005"/>
    <n v="81.695701184400008"/>
    <n v="103.27229962200001"/>
    <n v="84.203100342000013"/>
    <n v="86.146202595600002"/>
    <n v="70.267495640400014"/>
    <n v="66.418197775200014"/>
    <n v="66.122098905599998"/>
    <n v="73.673101562400007"/>
    <n v="65.826900198000004"/>
    <n v="75.628797710399994"/>
    <n v="72.938699161200006"/>
    <n v="72.414001011600007"/>
    <n v="61.751699352000003"/>
    <n v="74.160001281600003"/>
    <n v="69.347701735200005"/>
    <n v="66.3200968644"/>
    <n v="64.823018601599998"/>
    <n v="60.113504995200003"/>
    <n v="61.201574766000007"/>
  </r>
  <r>
    <s v="Aluminium"/>
    <s v="Coal "/>
    <x v="26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6875876000004"/>
    <n v="38.976524744400002"/>
    <n v="32.705728297200004"/>
    <n v="33.280584310800002"/>
    <n v="39.390356430000004"/>
    <n v="42.678815688"/>
    <n v="42.169600324800001"/>
    <n v="56.188807048800008"/>
    <n v="59.677767972000005"/>
    <n v="63.022711348800001"/>
    <n v="60.678291754800007"/>
  </r>
  <r>
    <s v="Aluminium"/>
    <s v="Biomass"/>
    <x v="26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2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6"/>
    <x v="0"/>
    <x v="2"/>
    <s v="17_electricity"/>
    <n v="146.92187094479999"/>
    <n v="161.08267943160001"/>
    <n v="169.17872389920001"/>
    <n v="151.70335564320001"/>
    <n v="153.29390002920002"/>
    <n v="158.43425210280003"/>
    <n v="155.32130768760001"/>
    <n v="162.170485434"/>
    <n v="158.88411957599999"/>
    <n v="165.2794607628"/>
    <n v="174.89361797640001"/>
    <n v="164.05964914320001"/>
    <n v="161.94065104800001"/>
    <n v="155.84601421080001"/>
    <n v="155.28670797240002"/>
    <n v="139.7805550416"/>
    <n v="141.20919168480003"/>
    <n v="133.11087797160002"/>
    <n v="135.1244231352"/>
    <n v="135.09488526120001"/>
  </r>
  <r>
    <s v="Aluminium"/>
    <s v="Heat "/>
    <x v="2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2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26"/>
    <x v="0"/>
    <x v="2"/>
    <s v="8_gas"/>
    <n v="111.00869796960001"/>
    <n v="114.0659998128"/>
    <n v="108.36269898480001"/>
    <n v="112.00679759519998"/>
    <n v="116.45999949240002"/>
    <n v="125.86499673840001"/>
    <n v="128.1995982864"/>
    <n v="132.48809984520003"/>
    <n v="127.54170128160001"/>
    <n v="119.71079848440002"/>
    <n v="112.1228975592"/>
    <n v="113.49630193680001"/>
    <n v="122.9057999928"/>
    <n v="132.66180180360001"/>
    <n v="136.0260002736"/>
    <n v="119.9808010296"/>
    <n v="116.2377013464"/>
    <n v="115.03529844120001"/>
    <n v="112.6287006804"/>
    <n v="114.86236685400002"/>
  </r>
  <r>
    <s v="Non-metallic minerals"/>
    <s v="Coal "/>
    <x v="26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7.002042283599998"/>
    <n v="25.0481255256"/>
    <n v="24.631296091200003"/>
    <n v="23.543335177199999"/>
    <n v="24.839400985200001"/>
    <n v="22.134167154"/>
    <n v="20.8937564784"/>
    <n v="18.239622541199999"/>
    <n v="18.3976239996"/>
    <n v="22.974060168000001"/>
    <n v="23.271385770000002"/>
  </r>
  <r>
    <s v="Non-metallic minerals"/>
    <s v="Biomass"/>
    <x v="26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26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26"/>
    <x v="0"/>
    <x v="3"/>
    <s v="17_electricity"/>
    <n v="13.509689911200001"/>
    <n v="14.300450827200002"/>
    <n v="14.633276306400001"/>
    <n v="17.4412123416"/>
    <n v="17.364267331200001"/>
    <n v="16.002493884000003"/>
    <n v="15.332898960000001"/>
    <n v="16.976125850399999"/>
    <n v="17.7033060216"/>
    <n v="16.979990266800002"/>
    <n v="17.479341529200003"/>
    <n v="13.529229706800001"/>
    <n v="13.905874234800002"/>
    <n v="14.325726538800001"/>
    <n v="13.5534712788"/>
    <n v="12.9582548568"/>
    <n v="13.363784118"/>
    <n v="12.594782001600002"/>
    <n v="12.416541552000002"/>
    <n v="12.5791484904"/>
  </r>
  <r>
    <s v="Non-metallic minerals"/>
    <s v="Heat "/>
    <x v="2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2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26"/>
    <x v="0"/>
    <x v="3"/>
    <s v="8_gas"/>
    <n v="49.605298509600004"/>
    <n v="47.539799344800002"/>
    <n v="47.955603013200005"/>
    <n v="54.401399326800004"/>
    <n v="54.978302685599999"/>
    <n v="51.990300756000003"/>
    <n v="48.517199431199998"/>
    <n v="59.459401231200005"/>
    <n v="55.240199586000003"/>
    <n v="57.437097282000003"/>
    <n v="57.99150077760001"/>
    <n v="61.577097231600007"/>
    <n v="53.639100277200001"/>
    <n v="53.104500345600002"/>
    <n v="50.553901785600004"/>
    <n v="50.480997037200012"/>
    <n v="50.752799906400007"/>
    <n v="47.329584303600001"/>
    <n v="47.816551011600005"/>
    <n v="48.089559679200001"/>
  </r>
  <r>
    <s v="Other"/>
    <s v="Coal "/>
    <x v="2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4"/>
    <s v="17_electricity"/>
    <n v="11.353065044399999"/>
    <n v="8.9198392356000014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2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2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26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2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5"/>
    <s v="17_electricity"/>
    <n v="7.3506014748000004"/>
    <n v="14.0534714952"/>
    <n v="9.9503321328000016"/>
    <n v="11.173819762800001"/>
    <n v="11.5346256264"/>
    <n v="11.084992614000001"/>
    <n v="10.712145513600001"/>
    <n v="11.065670532"/>
    <n v="10.6209653832"/>
    <n v="10.178839303200002"/>
    <n v="9.584820306000001"/>
    <n v="8.4053359440000008"/>
    <n v="8.5240359108000021"/>
    <n v="7.9437663648000001"/>
    <n v="7.5810764412000005"/>
    <n v="7.6850765532"/>
    <n v="7.2629633772000002"/>
    <n v="6.4504897163999999"/>
    <n v="5.8492610495999999"/>
    <n v="5.2428826188000004"/>
  </r>
  <r>
    <s v="Other"/>
    <s v="Heat "/>
    <x v="2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26"/>
    <x v="0"/>
    <x v="5"/>
    <s v="8_gas"/>
    <n v="9.2555996616000016"/>
    <n v="9.4482008351999998"/>
    <n v="5.5512027576000005"/>
    <n v="5.0526009324000007"/>
    <n v="5.0597980415999997"/>
    <n v="5.1929968968000004"/>
    <n v="4.7033966916000001"/>
    <n v="4.9014030240000004"/>
    <n v="4.8510023255999997"/>
    <n v="5.0669993376000004"/>
    <n v="5.8778987616000009"/>
    <n v="6.2504988408000006"/>
    <n v="5.7653994456000008"/>
    <n v="5.3325010728000004"/>
    <n v="3.8096991108"/>
    <n v="3.1293022428000001"/>
    <n v="2.6909987111999998"/>
    <n v="2.3783619815999999"/>
    <n v="1.20768246"/>
    <n v="0.57649305240000004"/>
  </r>
  <r>
    <s v="Mining"/>
    <s v="Coal "/>
    <x v="26"/>
    <x v="0"/>
    <x v="6"/>
    <s v="1_coal"/>
    <n v="6.5978567027999997"/>
    <n v="6.3993981959999999"/>
    <n v="4.7795545836000004"/>
    <n v="0"/>
    <n v="0"/>
    <n v="0"/>
    <n v="0"/>
    <n v="0"/>
    <n v="0"/>
    <n v="0.12817469519999999"/>
    <n v="1.33684524E-2"/>
    <n v="3.9713765796000007"/>
    <n v="3.4385727852000003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26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2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6"/>
    <x v="0"/>
    <x v="6"/>
    <s v="17_electricity"/>
    <n v="33.523376842799998"/>
    <n v="36.130036654800001"/>
    <n v="52.281756464399997"/>
    <n v="28.780703780400003"/>
    <n v="31.024899756"/>
    <n v="30.487754250000002"/>
    <n v="38.988025884000002"/>
    <n v="37.970231551200001"/>
    <n v="38.170921622400009"/>
    <n v="43.473068395200002"/>
    <n v="44.129680052400005"/>
    <n v="51.304507102800002"/>
    <n v="51.383872083599996"/>
    <n v="57.258861019200005"/>
    <n v="61.083138567600002"/>
    <n v="61.782292299600002"/>
    <n v="66.447371397600008"/>
    <n v="68.769157150799998"/>
    <n v="71.021601122400014"/>
    <n v="75.596567723999996"/>
  </r>
  <r>
    <s v="Mining"/>
    <s v="Heat "/>
    <x v="2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2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26"/>
    <x v="0"/>
    <x v="6"/>
    <s v="7_petroleum_products"/>
    <n v="42.6306004992"/>
    <n v="43.653000312000003"/>
    <n v="48.051003437999995"/>
    <n v="47.154802150800016"/>
    <n v="44.343198478800012"/>
    <n v="46.361901780000004"/>
    <n v="45.352698760800003"/>
    <n v="47.890900205999998"/>
    <n v="52.897504953600013"/>
    <n v="58.014398386799996"/>
    <n v="57.207798806399992"/>
    <n v="67.189377027599988"/>
    <n v="86.034176388000006"/>
    <n v="103.7415771"/>
    <n v="106.16368276800002"/>
    <n v="99.86579353800002"/>
    <n v="96.7481222256"/>
    <n v="101.71695785040001"/>
    <n v="110.80588100400003"/>
    <n v="115.06802665680001"/>
  </r>
  <r>
    <s v="Mining"/>
    <s v="Gas "/>
    <x v="26"/>
    <x v="0"/>
    <x v="6"/>
    <s v="8_gas"/>
    <n v="8.9568003060000017"/>
    <n v="8.936100766800001"/>
    <n v="12.816900115200001"/>
    <n v="2.7188995463999999"/>
    <n v="2.5839003672"/>
    <n v="1.751401242"/>
    <n v="2.0835024047999999"/>
    <n v="2.3841020843999998"/>
    <n v="2.5793995572000004"/>
    <n v="2.2526993664000003"/>
    <n v="1.7639993232"/>
    <n v="2.1806989668000001"/>
    <n v="4.9167015911999998"/>
    <n v="8.3078965475999986"/>
    <n v="7.6995000792000008"/>
    <n v="5.9858972676000004"/>
    <n v="4.8725978400000001"/>
    <n v="5.5030671180000006"/>
    <n v="4.8140538156000003"/>
    <n v="5.223841052400001"/>
  </r>
  <r>
    <s v="Other"/>
    <s v="Coal "/>
    <x v="26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21.9522339468"/>
    <n v="23.734039730399999"/>
    <n v="23.166355705200004"/>
    <n v="21.692748643199998"/>
    <n v="20.714172066000003"/>
    <n v="22.242915097200001"/>
    <n v="24.272428716"/>
    <n v="23.509530953999999"/>
    <n v="21.672007236000002"/>
    <n v="24.205297564800002"/>
    <n v="25.216966609200004"/>
  </r>
  <r>
    <s v="Other"/>
    <s v="Biomass"/>
    <x v="26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26"/>
    <x v="0"/>
    <x v="7"/>
    <s v="16_others"/>
    <n v="0.20542952880000001"/>
    <n v="0.11943265680000001"/>
    <n v="7.44329304E-2"/>
    <n v="0.1594291572"/>
    <n v="0.16543302839999999"/>
    <n v="0.25843441680000001"/>
    <n v="0.35643065760000003"/>
    <n v="0.35243226360000002"/>
    <n v="0.3634309872"/>
    <n v="0.28143250920000001"/>
    <n v="0.42943170239999995"/>
    <n v="0.79743048839999997"/>
    <n v="0.78043208040000001"/>
    <n v="0.71442717840000003"/>
    <n v="0.65743227000000004"/>
    <n v="0.7814327256000001"/>
    <n v="0.98842811760000004"/>
    <n v="0.93679231320000012"/>
    <n v="0.97142970960000008"/>
    <n v="1.0104297516"/>
  </r>
  <r>
    <s v="Other"/>
    <s v="Electricity"/>
    <x v="26"/>
    <x v="0"/>
    <x v="7"/>
    <s v="17_electricity"/>
    <n v="26.863048897200002"/>
    <n v="26.942112428400002"/>
    <n v="30.3957241992"/>
    <n v="26.462070687600004"/>
    <n v="27.127658844000003"/>
    <n v="26.937213872400001"/>
    <n v="27.314821364400004"/>
    <n v="27.7368508044"/>
    <n v="28.141203574800002"/>
    <n v="26.968895388"/>
    <n v="27.362513203199999"/>
    <n v="32.087095102799999"/>
    <n v="31.085072445600002"/>
    <n v="31.958832484799998"/>
    <n v="32.018406462000002"/>
    <n v="33.334091614800002"/>
    <n v="33.54041293200001"/>
    <n v="32.726277111599998"/>
    <n v="32.544733276800002"/>
    <n v="31.784833263600007"/>
  </r>
  <r>
    <s v="Other"/>
    <s v="Heat "/>
    <x v="2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2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26"/>
    <x v="0"/>
    <x v="7"/>
    <s v="7_petroleum_products"/>
    <n v="6.2067007260000011"/>
    <n v="6.1266030552000013"/>
    <n v="2.5149019032000002"/>
    <n v="2.7282026159999999"/>
    <n v="2.7759028283999996"/>
    <n v="2.8613972843999997"/>
    <n v="2.9619014184000001"/>
    <n v="2.9465986644000002"/>
    <n v="2.94659866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26"/>
    <x v="0"/>
    <x v="7"/>
    <s v="8_gas"/>
    <n v="35.099099956800003"/>
    <n v="36.280799136000006"/>
    <n v="31.014001515600004"/>
    <n v="34.631099452800001"/>
    <n v="35.630099240400007"/>
    <n v="36.864899604000001"/>
    <n v="35.078400417600001"/>
    <n v="36.857698308000003"/>
    <n v="35.045998772399997"/>
    <n v="37.528201767600002"/>
    <n v="41.597997454799994"/>
    <n v="42.950698106400004"/>
    <n v="40.767298653600001"/>
    <n v="41.859002566800001"/>
    <n v="44.6957982144"/>
    <n v="48.332699715600008"/>
    <n v="45.947701656000007"/>
    <n v="45.517093462800005"/>
    <n v="44.0770687236"/>
    <n v="49.099738222799999"/>
  </r>
  <r>
    <s v="Pulp &amp; paper"/>
    <s v="Coal "/>
    <x v="26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26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26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26"/>
    <x v="0"/>
    <x v="8"/>
    <s v="17_electricity"/>
    <n v="32.529493324800001"/>
    <n v="32.245042132800002"/>
    <n v="32.671086713999998"/>
    <n v="25.626485890800001"/>
    <n v="27.193303681200003"/>
    <n v="26.324530120800002"/>
    <n v="22.536937314000003"/>
    <n v="23.924765217599997"/>
    <n v="24.434579293199999"/>
    <n v="20.644131088800002"/>
    <n v="21.622678358400002"/>
    <n v="22.683274347600001"/>
    <n v="22.1855475636"/>
    <n v="19.4539996944"/>
    <n v="18.898181060400002"/>
    <n v="18.949029746400001"/>
    <n v="19.032062364000002"/>
    <n v="18.815428958400002"/>
    <n v="18.549161038800001"/>
    <n v="18.1000764972"/>
  </r>
  <r>
    <s v="Pulp &amp; paper"/>
    <s v="Heat "/>
    <x v="2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26"/>
    <x v="0"/>
    <x v="8"/>
    <s v="8_gas"/>
    <n v="26.633700180000002"/>
    <n v="27.0737998488"/>
    <n v="17.077500838799999"/>
    <n v="20.707201044000001"/>
    <n v="22.702500133200001"/>
    <n v="23.979599737200004"/>
    <n v="23.547601526400001"/>
    <n v="24.1604988048"/>
    <n v="23.466599506800002"/>
    <n v="16.1036972136"/>
    <n v="16.205402959200001"/>
    <n v="15.961500925200003"/>
    <n v="14.467499960400001"/>
    <n v="12.4875036252"/>
    <n v="12.164399895600003"/>
    <n v="11.986201314000001"/>
    <n v="12.241801267200001"/>
    <n v="12.2149094508"/>
    <n v="12.786809583600002"/>
    <n v="13.156721737200002"/>
  </r>
  <r>
    <s v="Other"/>
    <s v="Coal "/>
    <x v="26"/>
    <x v="0"/>
    <x v="9"/>
    <s v="1_coal"/>
    <n v="0.23129976599999999"/>
    <n v="0"/>
    <n v="0"/>
    <n v="0"/>
    <n v="0"/>
    <n v="0"/>
    <n v="0"/>
    <n v="0"/>
    <n v="0"/>
    <n v="1.1950173900000003"/>
    <n v="1.4476363416"/>
    <n v="1.0805628384000001"/>
    <n v="1.0738639584"/>
    <n v="0.83331973800000014"/>
    <n v="0.64866929760000003"/>
    <n v="0.55867821839999998"/>
    <n v="0.70097080320000005"/>
    <n v="0.69824519640000005"/>
    <n v="0.58016487600000011"/>
    <n v="0.61725992400000007"/>
  </r>
  <r>
    <s v="Other"/>
    <s v="Biomass"/>
    <x v="26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2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9.9036158184000005"/>
    <n v="9.9307588427999995"/>
    <n v="9.6912152676000005"/>
    <n v="7.9741206648000009"/>
    <n v="7.5462631992000002"/>
    <n v="8.2130278464000011"/>
    <n v="8.1610110432000003"/>
    <n v="8.3979964836000001"/>
    <n v="8.1036728171999997"/>
    <n v="8.5265144964000008"/>
    <n v="7.685352882000001"/>
  </r>
  <r>
    <s v="Other"/>
    <s v="Heat "/>
    <x v="2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2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26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3.5018981352000003"/>
    <n v="3.4370990315999999"/>
    <n v="3.2112002376"/>
    <n v="3.3372019836"/>
    <n v="3.1085985167999999"/>
    <n v="3.2759993412000004"/>
    <n v="3.5874009648"/>
    <n v="3.5388005904000002"/>
    <n v="3.8187258516000004"/>
    <n v="3.5527677552000005"/>
    <n v="2.8217106072"/>
  </r>
  <r>
    <s v="Other"/>
    <s v="Coal "/>
    <x v="26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0.51840957600000004"/>
    <n v="7.6781725200000012E-2"/>
    <n v="0"/>
    <n v="0"/>
    <n v="0"/>
    <n v="0"/>
  </r>
  <r>
    <s v="Other"/>
    <s v="Biomass"/>
    <x v="2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0"/>
    <s v="17_electricity"/>
    <n v="0.91913239079999998"/>
    <n v="0.98509123799999998"/>
    <n v="0.90269501399999996"/>
    <n v="1.1658814488"/>
    <n v="1.1837925791999999"/>
    <n v="1.1469780467999999"/>
    <n v="1.1249177976000002"/>
    <n v="1.0954720332000001"/>
    <n v="1.008223308"/>
    <n v="0.99201620520000011"/>
    <n v="0.91142449200000009"/>
    <n v="0.86348563199999995"/>
    <n v="0.96296818680000007"/>
    <n v="1.4212762488000001"/>
    <n v="1.8727095852"/>
    <n v="1.9723763592000001"/>
    <n v="2.1088618524000005"/>
    <n v="2.1699933192"/>
    <n v="2.317979952"/>
    <n v="2.2451254452000002"/>
  </r>
  <r>
    <s v="Other"/>
    <s v="Heat "/>
    <x v="2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7_petroleum_products"/>
    <n v="48.657201836399999"/>
    <n v="48.4865018136"/>
    <n v="26.610501121199999"/>
    <n v="26.605405785600002"/>
    <n v="26.733203668799998"/>
    <n v="27.164305904400003"/>
    <n v="25.6733026884"/>
    <n v="25.034300712"/>
    <n v="25.459997788799996"/>
    <n v="25.245298684800005"/>
    <n v="24.606903794400004"/>
    <n v="24.364668106800003"/>
    <n v="24.221466986400003"/>
    <n v="23.540086220400003"/>
    <n v="23.372430001200001"/>
    <n v="23.901691762800006"/>
    <n v="23.541886544399997"/>
    <n v="24.292692827999996"/>
    <n v="25.581528032400001"/>
    <n v="24.369964408800005"/>
  </r>
  <r>
    <s v="Other"/>
    <s v="Gas "/>
    <x v="26"/>
    <x v="0"/>
    <x v="10"/>
    <s v="8_gas"/>
    <n v="1.6280999820000002"/>
    <n v="1.7253007308000001"/>
    <n v="2.2175972352"/>
    <n v="2.3633983584"/>
    <n v="2.4326982720000001"/>
    <n v="2.8656008316000001"/>
    <n v="2.8611000216000004"/>
    <n v="2.9340005832"/>
    <n v="2.9088002340000005"/>
    <n v="2.7908999460000001"/>
    <n v="2.7369027864000004"/>
    <n v="2.7332979516000004"/>
    <n v="2.6927990352000002"/>
    <n v="2.8115994852000004"/>
    <n v="3.0689997624000003"/>
    <n v="3.0114019548000002"/>
    <n v="3.0555015191999999"/>
    <n v="3.0789517860000002"/>
    <n v="3.3992084916"/>
    <n v="2.9902376808000004"/>
  </r>
  <r>
    <s v="Other"/>
    <s v="Coal "/>
    <x v="26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54653649840000007"/>
    <n v="0.55614520440000004"/>
    <n v="0.50576962680000004"/>
    <n v="0.49194900000000008"/>
    <n v="0.50076221400000009"/>
    <n v="0.49534449480000003"/>
    <n v="0.53548753320000009"/>
    <n v="0.49087717920000001"/>
    <n v="0.45322528680000002"/>
    <n v="0.66843099360000013"/>
    <n v="0.6944938236"/>
  </r>
  <r>
    <s v="Other"/>
    <s v="Biomass"/>
    <x v="2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1"/>
    <s v="17_electricity"/>
    <n v="8.140257075600001"/>
    <n v="8.1612078227999998"/>
    <n v="3.7960082748000006"/>
    <n v="4.1116260059999998"/>
    <n v="4.0688034155999997"/>
    <n v="3.9567772080000005"/>
    <n v="3.8824782552000001"/>
    <n v="3.9090518748000003"/>
    <n v="3.6544860612000001"/>
    <n v="3.2481068796000003"/>
    <n v="3.0304267740000004"/>
    <n v="1.5598342080000003"/>
    <n v="1.227339486"/>
    <n v="1.2644512812000002"/>
    <n v="1.2436428852000001"/>
    <n v="1.4471129916000001"/>
    <n v="1.3578043608000001"/>
    <n v="1.12645854"/>
    <n v="1.1379429324000001"/>
    <n v="1.0274658408000001"/>
  </r>
  <r>
    <s v="Other"/>
    <s v="Heat "/>
    <x v="2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2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26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26"/>
    <x v="0"/>
    <x v="11"/>
    <s v="8_gas"/>
    <n v="6.7778974764000006"/>
    <n v="6.7113022355999998"/>
    <n v="6.769800205200001"/>
    <n v="6.7095019116000003"/>
    <n v="6.7293012888000012"/>
    <n v="6.6320963531999997"/>
    <n v="6.4565982576000005"/>
    <n v="6.4098023940000006"/>
    <n v="6.0893991504000002"/>
    <n v="5.4098982576000001"/>
    <n v="4.9563003455999999"/>
    <n v="4.9679982648000003"/>
    <n v="5.0183989632000001"/>
    <n v="4.9779000468000003"/>
    <n v="5.0075970192000003"/>
    <n v="4.9563003455999999"/>
    <n v="5.0354978544"/>
    <n v="5.0642737308000001"/>
    <n v="5.3154356760000008"/>
    <n v="5.2452439739999992"/>
  </r>
  <r>
    <s v="Non-specified industry"/>
    <s v="Coal "/>
    <x v="26"/>
    <x v="0"/>
    <x v="12"/>
    <s v="1_coal"/>
    <n v="16.652008915200003"/>
    <n v="21.524238316799998"/>
    <n v="22.079437304399999"/>
    <n v="27.679596314400001"/>
    <n v="21.022299612000005"/>
    <n v="19.329995052000001"/>
    <n v="20.208502922400001"/>
    <n v="22.789702803600004"/>
    <n v="23.7103466292"/>
    <n v="4.1755082003999995"/>
    <n v="2.3767877448000001"/>
    <n v="1.6665766740000001"/>
    <n v="0.73269000000000006"/>
    <n v="2.6232981552000001"/>
    <n v="2.6893239912000002"/>
    <n v="1.1594798316000001"/>
    <n v="1.9436297904000002"/>
    <n v="2.2800601044000004"/>
    <n v="3.5919980711999995"/>
    <n v="4.7477683979999998"/>
  </r>
  <r>
    <s v="Non-specified industry"/>
    <s v="Biomass"/>
    <x v="26"/>
    <x v="0"/>
    <x v="12"/>
    <s v="15_solid_biomass"/>
    <n v="35.651450879300157"/>
    <n v="36.211431331650203"/>
    <n v="40.910896707467636"/>
    <n v="41.583773024494832"/>
    <n v="44.670851329300476"/>
    <n v="44.210989078967323"/>
    <n v="43.546346324870555"/>
    <n v="41.256600147905992"/>
    <n v="37.838819738305986"/>
    <n v="34.070386681034883"/>
    <n v="39.309368227004462"/>
    <n v="40.097342297007437"/>
    <n v="39.887288463467691"/>
    <n v="37.556170772173573"/>
    <n v="38.415132231319291"/>
    <n v="38.663208170990785"/>
    <n v="38.315031672921108"/>
    <n v="38.817708757723068"/>
    <n v="37.635209630568411"/>
    <n v="37.251987564758565"/>
  </r>
  <r>
    <s v="Non-specified industry"/>
    <s v="Others "/>
    <x v="2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6"/>
    <x v="0"/>
    <x v="12"/>
    <s v="17_electricity"/>
    <n v="7.6322954338864752"/>
    <n v="7.9924423197030716"/>
    <n v="15.089622668380802"/>
    <n v="9.6945934354742533"/>
    <n v="9.8425234627588605"/>
    <n v="10.921229633555129"/>
    <n v="11.404003307173557"/>
    <n v="12.448310407746648"/>
    <n v="13.564883198567712"/>
    <n v="14.066810267596885"/>
    <n v="13.917057983858776"/>
    <n v="13.993152116720148"/>
    <n v="13.260386287917065"/>
    <n v="13.313429031434524"/>
    <n v="13.37758556378159"/>
    <n v="12.51017120596299"/>
    <n v="12.634838474752337"/>
    <n v="12.846693457742004"/>
    <n v="12.882114136386294"/>
    <n v="13.155069980982926"/>
  </r>
  <r>
    <s v="Non-specified industry"/>
    <s v="Heat "/>
    <x v="2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2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7_petroleum_products"/>
    <n v="20.294636786744313"/>
    <n v="23.323370434191499"/>
    <n v="23.511045813226648"/>
    <n v="23.427645348734956"/>
    <n v="25.831440758113487"/>
    <n v="26.094269945908074"/>
    <n v="27.134350519613335"/>
    <n v="29.251902565871443"/>
    <n v="28.681063173694895"/>
    <n v="25.773113838983924"/>
    <n v="26.036167209942082"/>
    <n v="25.684738795573715"/>
    <n v="27.368165294372275"/>
    <n v="30.005733014967955"/>
    <n v="33.329698102271124"/>
    <n v="34.555236574165534"/>
    <n v="35.932160262601229"/>
    <n v="34.895801362456652"/>
    <n v="35.039866156274961"/>
    <n v="36.40854689068518"/>
  </r>
  <r>
    <s v="Non-specified industry"/>
    <s v="Gas "/>
    <x v="26"/>
    <x v="0"/>
    <x v="12"/>
    <s v="8_gas"/>
    <n v="0.16560050039999999"/>
    <n v="0.15839920440000002"/>
    <n v="0.17280179640000001"/>
    <n v="0.53820057960000001"/>
    <n v="0.50130231120000002"/>
    <n v="0.45090161280000002"/>
    <n v="0.42300077759999999"/>
    <n v="0.40590188640000002"/>
    <n v="0.42209642880000003"/>
    <n v="0.49049618039999998"/>
    <n v="0.53910074159999999"/>
    <n v="0.54899833679999999"/>
    <n v="0.46349969400000007"/>
    <n v="0.13499917919999999"/>
    <n v="0.2196018468"/>
    <n v="0.22409847000000002"/>
    <n v="0.18359955360000002"/>
    <n v="0.20316865680000001"/>
    <n v="0.1919354724"/>
    <n v="0.28023927120000003"/>
  </r>
  <r>
    <s v="Iron &amp; steel"/>
    <s v="Coal "/>
    <x v="27"/>
    <x v="0"/>
    <x v="0"/>
    <s v="1_coal"/>
    <n v="1213.1739872937135"/>
    <n v="1109.6473365795591"/>
    <n v="1118.2573843423074"/>
    <n v="1092.1653554760921"/>
    <n v="1456.6633704714409"/>
    <n v="1459.5134612022568"/>
    <n v="1630.4810298337291"/>
    <n v="1887.6617641589285"/>
    <n v="2075.6474832077988"/>
    <n v="2378.8069834729126"/>
    <n v="2627.5150110338805"/>
    <n v="2775.1274840621841"/>
    <n v="3392.6905241235986"/>
    <n v="3510.2322376690026"/>
    <n v="3464.5066687098492"/>
    <n v="3371.3414092126563"/>
    <n v="3280.2253023143926"/>
    <n v="2745.0435083592415"/>
    <n v="2669.6991752241743"/>
    <n v="2495.2849043336287"/>
  </r>
  <r>
    <s v="Iron &amp; steel"/>
    <s v="Biomass"/>
    <x v="27"/>
    <x v="0"/>
    <x v="0"/>
    <s v="15_solid_biomass"/>
    <n v="22.423320122400003"/>
    <n v="41.105749582345787"/>
    <n v="60.421073683646441"/>
    <n v="68.257098950400021"/>
    <n v="24.114903897697523"/>
    <n v="27.383359939466608"/>
    <n v="34.011478173600011"/>
    <n v="38.52264701808901"/>
    <n v="34.529581024987877"/>
    <n v="28.640952209155476"/>
    <n v="31.041062331386513"/>
    <n v="37.941928636661999"/>
    <n v="48.166215130512008"/>
    <n v="49.343146214400008"/>
    <n v="47.532866004000006"/>
    <n v="44.113669729199998"/>
    <n v="30.376871038800004"/>
    <n v="26.387667064800006"/>
    <n v="30.345758928000006"/>
    <n v="21.903227452800003"/>
  </r>
  <r>
    <s v="Iron &amp; steel"/>
    <s v="Others "/>
    <x v="27"/>
    <x v="0"/>
    <x v="0"/>
    <s v="16_others"/>
    <n v="0.49199924160000003"/>
    <n v="5.6570031936000014"/>
    <n v="5.7089990628000002"/>
    <n v="5.4380000591999993"/>
    <n v="5.523996931200001"/>
    <n v="7.0560014796000008"/>
    <n v="6.3839991455999998"/>
    <n v="5.6980003392000009"/>
    <n v="10.347214255706024"/>
    <n v="6.4119207212345781"/>
    <n v="7.3265882693128246"/>
    <n v="3.4193064654073453"/>
    <n v="4.6234829505615203"/>
    <n v="5.3452675740778082"/>
    <n v="6.3691494461567837"/>
    <n v="8.1013452881459909"/>
    <n v="18.338105934258085"/>
    <n v="20.198707083040755"/>
    <n v="22.458859688411099"/>
    <n v="37.282838700420029"/>
  </r>
  <r>
    <s v="Iron &amp; steel"/>
    <s v="Electricity"/>
    <x v="27"/>
    <x v="0"/>
    <x v="0"/>
    <s v="17_electricity"/>
    <n v="1347.4222547916409"/>
    <n v="1472.6617984649097"/>
    <n v="1476.8237781024441"/>
    <n v="1491.4956893457386"/>
    <n v="1597.535505865786"/>
    <n v="1848.021898854689"/>
    <n v="1959.5054834751327"/>
    <n v="2142.7914109462527"/>
    <n v="2411.032223214977"/>
    <n v="2375.245597430292"/>
    <n v="2339.6161745141062"/>
    <n v="2697.0963777937131"/>
    <n v="2970.1385938299677"/>
    <n v="2964.25018294655"/>
    <n v="3140.0647901093107"/>
    <n v="3197.1308572695298"/>
    <n v="3031.9131468242563"/>
    <n v="2925.818391504627"/>
    <n v="3117.8497832389198"/>
    <n v="3355.2219657492501"/>
  </r>
  <r>
    <s v="Iron &amp; steel"/>
    <s v="Heat "/>
    <x v="27"/>
    <x v="0"/>
    <x v="0"/>
    <s v="18_heat"/>
    <n v="364.85613423469931"/>
    <n v="378.12204427630166"/>
    <n v="383.58715222643337"/>
    <n v="374.89293900484171"/>
    <n v="370.40543690297403"/>
    <n v="353.09551370604856"/>
    <n v="480.81246964631697"/>
    <n v="509.42453798603805"/>
    <n v="525.65377152016174"/>
    <n v="494.23038041755774"/>
    <n v="520.83851975993741"/>
    <n v="589.4215468390563"/>
    <n v="636.30556763462596"/>
    <n v="652.91813222110602"/>
    <n v="574.26521608439498"/>
    <n v="544.43992529179275"/>
    <n v="526.6731186130711"/>
    <n v="498.58900425479055"/>
    <n v="477.43460678818701"/>
    <n v="458.07924170634408"/>
  </r>
  <r>
    <s v="Iron &amp; steel"/>
    <s v="Coal "/>
    <x v="27"/>
    <x v="0"/>
    <x v="0"/>
    <s v="2_coal_products"/>
    <n v="1161.1594229697255"/>
    <n v="1195.4685451419723"/>
    <n v="1121.624893347011"/>
    <n v="1076.5461185498925"/>
    <n v="1120.8364071183253"/>
    <n v="1199.4995435315566"/>
    <n v="1134.4953392094658"/>
    <n v="1241.8364707332157"/>
    <n v="1313.6869810282117"/>
    <n v="1313.6230941025121"/>
    <n v="1227.3975275213145"/>
    <n v="1404.428460626347"/>
    <n v="1438.5296121015203"/>
    <n v="1804.5334962427592"/>
    <n v="1776.6780124484733"/>
    <n v="1922.6745795247839"/>
    <n v="1938.9291952727094"/>
    <n v="1882.1986157146403"/>
    <n v="1900.6405847371911"/>
    <n v="1939.3670155527018"/>
  </r>
  <r>
    <s v="Iron &amp; steel"/>
    <s v="Coal "/>
    <x v="2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7"/>
    <x v="0"/>
    <x v="0"/>
    <s v="4_peat_products"/>
    <n v="0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7"/>
    <x v="0"/>
    <x v="0"/>
    <s v="6_crude_oil_and_ngl"/>
    <n v="3.8099880000000002"/>
    <n v="4.2914700000000003"/>
    <n v="4.1239980000000003"/>
    <n v="5.6824738522796361"/>
    <n v="4.4370976412612331"/>
    <n v="1.4342770785617442"/>
    <n v="9.7217496000000014E-2"/>
    <n v="9.7217496000000014E-2"/>
    <n v="8.3945340000000007E-2"/>
    <n v="0.10487933999999999"/>
    <n v="0.1050509988"/>
    <n v="0.18416895840000003"/>
    <n v="7.5362399999999996E-2"/>
    <n v="4.1868000000000001E-3"/>
    <n v="8.3736000000000001E-3"/>
    <n v="8.3736000000000001E-3"/>
    <n v="8.3736000000000001E-3"/>
    <n v="8.3736000000000001E-3"/>
    <n v="4.1868000000000001E-3"/>
    <n v="0"/>
  </r>
  <r>
    <s v="Iron &amp; steel"/>
    <s v="Oil"/>
    <x v="27"/>
    <x v="0"/>
    <x v="0"/>
    <s v="7_petroleum_products"/>
    <n v="467.16174821955167"/>
    <n v="501.97681099901666"/>
    <n v="456.04319754945197"/>
    <n v="426.85159948875292"/>
    <n v="438.77454474305671"/>
    <n v="433.3230300383733"/>
    <n v="409.37164309369768"/>
    <n v="384.82675988714419"/>
    <n v="369.9160746327633"/>
    <n v="348.65492827353899"/>
    <n v="274.03110095877167"/>
    <n v="282.08908448575187"/>
    <n v="248.08966759771292"/>
    <n v="226.13909551017406"/>
    <n v="200.90056923340541"/>
    <n v="195.58379212632991"/>
    <n v="176.0307358655478"/>
    <n v="167.29246740023575"/>
    <n v="166.4230562428215"/>
    <n v="151.02135197544777"/>
  </r>
  <r>
    <s v="Iron &amp; steel"/>
    <s v="Gas "/>
    <x v="27"/>
    <x v="0"/>
    <x v="0"/>
    <s v="8_gas"/>
    <n v="1154.7352812951663"/>
    <n v="1694.384806724265"/>
    <n v="1731.5273794239768"/>
    <n v="1658.9030385532399"/>
    <n v="1728.3467226937673"/>
    <n v="1905.9875470608722"/>
    <n v="2051.3651127864641"/>
    <n v="2186.652112619799"/>
    <n v="2556.9134264851286"/>
    <n v="2671.014131970685"/>
    <n v="2771.7291446533936"/>
    <n v="1364.0505355813693"/>
    <n v="1406.9035010772679"/>
    <n v="1471.5398429433576"/>
    <n v="1499.0282556117484"/>
    <n v="1552.731247597362"/>
    <n v="1495.7000901006891"/>
    <n v="1531.0218209349541"/>
    <n v="1565.9199808379926"/>
    <n v="1794.0139656800945"/>
  </r>
  <r>
    <s v="Chemicals"/>
    <s v="Coal "/>
    <x v="27"/>
    <x v="0"/>
    <x v="1"/>
    <s v="1_coal"/>
    <n v="996.05880965220319"/>
    <n v="788.26965402688597"/>
    <n v="841.86388467102142"/>
    <n v="886.82404814703432"/>
    <n v="1065.6285155283124"/>
    <n v="1398.278156145509"/>
    <n v="1539.9041100926543"/>
    <n v="1549.3773247233596"/>
    <n v="1785.5089878969211"/>
    <n v="1801.5656553481056"/>
    <n v="1789.9862592425848"/>
    <n v="2196.2727338049804"/>
    <n v="2228.0418621650733"/>
    <n v="2030.2174891334039"/>
    <n v="2077.5617197975193"/>
    <n v="4932.4822247782668"/>
    <n v="5449.2287008547401"/>
    <n v="4573.4386761984524"/>
    <n v="3914.6548347163089"/>
    <n v="3624.9392217985533"/>
  </r>
  <r>
    <s v="Chemicals"/>
    <s v="Biomass"/>
    <x v="27"/>
    <x v="0"/>
    <x v="1"/>
    <s v="15_solid_biomass"/>
    <n v="64.74857311080001"/>
    <n v="73.552264608241302"/>
    <n v="89.244405792786253"/>
    <n v="60.698967261768011"/>
    <n v="51.944013648088955"/>
    <n v="63.345683121851401"/>
    <n v="79.956119278800003"/>
    <n v="91.643107533211818"/>
    <n v="65.89112112779442"/>
    <n v="68.111066628021874"/>
    <n v="69.489223721754271"/>
    <n v="85.287691157009959"/>
    <n v="85.150424209543289"/>
    <n v="95.399528824800029"/>
    <n v="87.514381846800021"/>
    <n v="104.02355788719395"/>
    <n v="77.458245091200013"/>
    <n v="64.91225187000002"/>
    <n v="54.3146572044"/>
    <n v="52.239484003943993"/>
  </r>
  <r>
    <s v="Chemicals"/>
    <s v="Others "/>
    <x v="27"/>
    <x v="0"/>
    <x v="1"/>
    <s v="16_others"/>
    <n v="79.319629382399995"/>
    <n v="77.161995496799989"/>
    <n v="64.247999302799997"/>
    <n v="61.245000255600004"/>
    <n v="67.025329830000004"/>
    <n v="50.906740168799999"/>
    <n v="43.911334245600003"/>
    <n v="51.445709026200007"/>
    <n v="50.721714677656138"/>
    <n v="19.720437013739701"/>
    <n v="19.294345374038027"/>
    <n v="20.469653285004714"/>
    <n v="21.359773897920626"/>
    <n v="21.430200403893725"/>
    <n v="29.018162294007553"/>
    <n v="26.299192682999823"/>
    <n v="32.835670760911711"/>
    <n v="38.83428918757199"/>
    <n v="44.269494395476656"/>
    <n v="47.02272944335477"/>
  </r>
  <r>
    <s v="Chemicals"/>
    <s v="Electricity"/>
    <x v="27"/>
    <x v="0"/>
    <x v="1"/>
    <s v="17_electricity"/>
    <n v="1963.5292606831495"/>
    <n v="2132.6207184428995"/>
    <n v="2139.064923842277"/>
    <n v="1758.5852309929487"/>
    <n v="1888.6020518721505"/>
    <n v="2019.0647770035521"/>
    <n v="2108.1505011396193"/>
    <n v="2187.9146420729039"/>
    <n v="2363.8641731003568"/>
    <n v="2275.9643984255581"/>
    <n v="2285.0129860931065"/>
    <n v="2439.5322800450576"/>
    <n v="2566.5424836130865"/>
    <n v="2697.362447399385"/>
    <n v="2824.4276911973393"/>
    <n v="3585.7214228464263"/>
    <n v="3658.1454654415534"/>
    <n v="3793.3884583055165"/>
    <n v="4032.0566673212106"/>
    <n v="4107.5442222128149"/>
  </r>
  <r>
    <s v="Chemicals"/>
    <s v="Heat "/>
    <x v="27"/>
    <x v="0"/>
    <x v="1"/>
    <s v="18_heat"/>
    <n v="854.36177351139349"/>
    <n v="939.75622301863427"/>
    <n v="941.93967422832247"/>
    <n v="987.28548486537977"/>
    <n v="1070.0171518672673"/>
    <n v="1140.8625408807015"/>
    <n v="1198.1148277754482"/>
    <n v="1314.2301145416359"/>
    <n v="1358.1813524792778"/>
    <n v="1254.1830866564489"/>
    <n v="1219.1878286791436"/>
    <n v="1481.2670509750392"/>
    <n v="1532.4808338074793"/>
    <n v="1622.3751752957319"/>
    <n v="1529.8976688738894"/>
    <n v="1795.1725200344649"/>
    <n v="1888.7473571570224"/>
    <n v="2116.2433410603817"/>
    <n v="2169.7811372976171"/>
    <n v="2425.1863562200028"/>
  </r>
  <r>
    <s v="Chemicals"/>
    <s v="Coal "/>
    <x v="27"/>
    <x v="0"/>
    <x v="1"/>
    <s v="2_coal_products"/>
    <n v="169.9639118672979"/>
    <n v="213.25133787723919"/>
    <n v="223.07343287768973"/>
    <n v="236.95566484572541"/>
    <n v="204.59767656408468"/>
    <n v="174.18019966092879"/>
    <n v="246.61888134876304"/>
    <n v="367.05851410901175"/>
    <n v="480.67544737316581"/>
    <n v="404.07414990980334"/>
    <n v="359.71301996967838"/>
    <n v="251.56648001181964"/>
    <n v="500.59700302051471"/>
    <n v="787.60664651190689"/>
    <n v="480.39147826253964"/>
    <n v="578.87383849469825"/>
    <n v="637.60059747099706"/>
    <n v="537.40685064252114"/>
    <n v="757.3451127478304"/>
    <n v="845.28354843439752"/>
  </r>
  <r>
    <s v="Chemicals"/>
    <s v="Coal "/>
    <x v="27"/>
    <x v="0"/>
    <x v="1"/>
    <s v="3_peat"/>
    <n v="0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</r>
  <r>
    <s v="Chemicals"/>
    <s v="Coal "/>
    <x v="2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7"/>
    <x v="0"/>
    <x v="1"/>
    <s v="6_crude_oil_and_ngl"/>
    <n v="30.428725394160004"/>
    <n v="37.636996686695987"/>
    <n v="39.383632680407985"/>
    <n v="38.582625128290566"/>
    <n v="45.120735426314667"/>
    <n v="88.845371401634964"/>
    <n v="93.234027045021236"/>
    <n v="79.076606576399996"/>
    <n v="89.959699971360024"/>
    <n v="48.872620037535128"/>
    <n v="65.616360515258776"/>
    <n v="71.220520177200015"/>
    <n v="31.291356081600004"/>
    <n v="21.354865509599996"/>
    <n v="25.173335966400007"/>
    <n v="133.0362105804"/>
    <n v="114.69553124760002"/>
    <n v="102.66434276759999"/>
    <n v="2.3119970148000002"/>
    <n v="2.0515864284000003"/>
  </r>
  <r>
    <s v="Chemicals"/>
    <s v="Oil"/>
    <x v="27"/>
    <x v="0"/>
    <x v="1"/>
    <s v="7_petroleum_products"/>
    <n v="1943.8895330937203"/>
    <n v="2384.9794120088818"/>
    <n v="2335.1080080548322"/>
    <n v="2372.3362099437304"/>
    <n v="2523.9526038868075"/>
    <n v="2771.9868929169102"/>
    <n v="2647.8096341779215"/>
    <n v="2582.9584723829921"/>
    <n v="2502.3085334174439"/>
    <n v="2557.59625054964"/>
    <n v="2589.5260768697058"/>
    <n v="2780.224524681857"/>
    <n v="2452.1687854793859"/>
    <n v="2227.5485384738449"/>
    <n v="2238.214014432534"/>
    <n v="1919.2726429294462"/>
    <n v="2021.9970092470746"/>
    <n v="2029.7059679987799"/>
    <n v="2226.0481134189208"/>
    <n v="1932.3822006331945"/>
  </r>
  <r>
    <s v="Chemicals"/>
    <s v="Gas "/>
    <x v="27"/>
    <x v="0"/>
    <x v="1"/>
    <s v="8_gas"/>
    <n v="2134.9318076661193"/>
    <n v="3147.5704043772193"/>
    <n v="2881.5488918400524"/>
    <n v="2137.868969851238"/>
    <n v="2091.605280911077"/>
    <n v="2255.939529726305"/>
    <n v="2252.0376045006487"/>
    <n v="2035.20310182822"/>
    <n v="2201.7782395634144"/>
    <n v="2227.9885939877158"/>
    <n v="2339.9097321350855"/>
    <n v="3265.5300183855629"/>
    <n v="3436.5196894756896"/>
    <n v="3565.4738790321389"/>
    <n v="3572.2199980328951"/>
    <n v="3807.3483333207091"/>
    <n v="3907.3603702573259"/>
    <n v="3861.0222970972568"/>
    <n v="4121.3886591194714"/>
    <n v="4386.4183543741283"/>
  </r>
  <r>
    <s v="Aluminium"/>
    <s v="Coal "/>
    <x v="27"/>
    <x v="0"/>
    <x v="2"/>
    <s v="1_coal"/>
    <n v="412.37175197280703"/>
    <n v="391.64979789753033"/>
    <n v="323.27861131000083"/>
    <n v="350.51304397066269"/>
    <n v="364.37062746782465"/>
    <n v="432.48814345089721"/>
    <n v="440.0935802289149"/>
    <n v="555.63780240368692"/>
    <n v="596.31267652530414"/>
    <n v="621.46496006784071"/>
    <n v="612.34949120019701"/>
    <n v="744.31741029939428"/>
    <n v="766.64030189182836"/>
    <n v="759.73814150522458"/>
    <n v="735.40340521332314"/>
    <n v="593.48272005507692"/>
    <n v="560.04502321686959"/>
    <n v="540.01092177504006"/>
    <n v="574.71350320111696"/>
    <n v="637.63748463940567"/>
  </r>
  <r>
    <s v="Aluminium"/>
    <s v="Biomass"/>
    <x v="27"/>
    <x v="0"/>
    <x v="2"/>
    <s v="15_solid_biomass"/>
    <n v="4.4426051064000003"/>
    <n v="5.032197929139044"/>
    <n v="6.711066823626938"/>
    <n v="10.306394519472001"/>
    <n v="11.969346937291244"/>
    <n v="12.952962303489791"/>
    <n v="14.709610044000003"/>
    <n v="14.329501898195883"/>
    <n v="12.814091804714154"/>
    <n v="16.22040077641428"/>
    <n v="15.564313117121586"/>
    <n v="15.760127696582167"/>
    <n v="15.614321165125137"/>
    <n v="10.100855966400001"/>
    <n v="14.797599832800001"/>
    <n v="15.176932286400001"/>
    <n v="11.600391880800004"/>
    <n v="8.5075357320000009"/>
    <n v="8.9528354064000002"/>
    <n v="6.6894513264000004"/>
  </r>
  <r>
    <s v="Aluminium"/>
    <s v="Others "/>
    <x v="27"/>
    <x v="0"/>
    <x v="2"/>
    <s v="16_others"/>
    <n v="0.79557992280000001"/>
    <n v="1.5648918624000001"/>
    <n v="0.67439299679999998"/>
    <n v="0.78700116960000011"/>
    <n v="0.90900033480000009"/>
    <n v="1.0770040584"/>
    <n v="0.90599839920000003"/>
    <n v="0.93799811160000013"/>
    <n v="0.93799811160000013"/>
    <n v="5.9000385600000003E-2"/>
    <n v="0.74999823119999998"/>
    <n v="0.83004984719999997"/>
    <n v="0.68161522680000008"/>
    <n v="0.69308705879999999"/>
    <n v="0.79460021160000005"/>
    <n v="0.94495238640000012"/>
    <n v="1.4269033080000002"/>
    <n v="1.4630730732000001"/>
    <n v="1.3757113044"/>
    <n v="1.3890671964000001"/>
  </r>
  <r>
    <s v="Aluminium"/>
    <s v="Electricity"/>
    <x v="27"/>
    <x v="0"/>
    <x v="2"/>
    <s v="17_electricity"/>
    <n v="1380.2435605054743"/>
    <n v="1474.3779014288286"/>
    <n v="1518.9336241856115"/>
    <n v="1527.1753044733296"/>
    <n v="1594.0701532560308"/>
    <n v="1651.0809090160303"/>
    <n v="1676.7260254041298"/>
    <n v="1761.3154063954466"/>
    <n v="2070.0877785808048"/>
    <n v="2096.4096229224915"/>
    <n v="2035.0984634978563"/>
    <n v="2208.229489679386"/>
    <n v="2438.4386766729863"/>
    <n v="2544.4671299993174"/>
    <n v="2617.1507129603638"/>
    <n v="3190.1387887542537"/>
    <n v="3115.6525285829584"/>
    <n v="3208.4089413017405"/>
    <n v="3372.9246654721996"/>
    <n v="3515.5302319340221"/>
  </r>
  <r>
    <s v="Aluminium"/>
    <s v="Heat "/>
    <x v="27"/>
    <x v="0"/>
    <x v="2"/>
    <s v="18_heat"/>
    <n v="236.63476350530377"/>
    <n v="252.42049406603141"/>
    <n v="277.93527595278971"/>
    <n v="286.97648859481427"/>
    <n v="293.77620518717686"/>
    <n v="273.54188235731726"/>
    <n v="79.139003865943721"/>
    <n v="93.211070246876091"/>
    <n v="94.565552688858347"/>
    <n v="93.943063088767104"/>
    <n v="85.59591806464995"/>
    <n v="101.79963495138887"/>
    <n v="117.17166735522432"/>
    <n v="118.34207309236163"/>
    <n v="128.36107769231077"/>
    <n v="124.26391739066186"/>
    <n v="150.35734325698064"/>
    <n v="156.84003669026029"/>
    <n v="186.80422769545797"/>
    <n v="239.14677335442639"/>
  </r>
  <r>
    <s v="Aluminium"/>
    <s v="Coal "/>
    <x v="27"/>
    <x v="0"/>
    <x v="2"/>
    <s v="2_coal_products"/>
    <n v="109.07244808352763"/>
    <n v="112.09376573804903"/>
    <n v="119.1031672626747"/>
    <n v="115.62502096821191"/>
    <n v="119.91256240662111"/>
    <n v="129.43207719190977"/>
    <n v="124.58650721301194"/>
    <n v="123.29756823467162"/>
    <n v="159.58424493532661"/>
    <n v="161.02622362561635"/>
    <n v="196.32713821846673"/>
    <n v="178.436098512792"/>
    <n v="204.78622846959652"/>
    <n v="186.54579680508004"/>
    <n v="181.69825419979202"/>
    <n v="188.90305501547132"/>
    <n v="181.79220711467934"/>
    <n v="174.85724468589453"/>
    <n v="178.00621438077638"/>
    <n v="137.3918424842206"/>
  </r>
  <r>
    <s v="Aluminium"/>
    <s v="Coal "/>
    <x v="27"/>
    <x v="0"/>
    <x v="2"/>
    <s v="3_peat"/>
    <n v="0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</r>
  <r>
    <s v="Aluminium"/>
    <s v="Coal "/>
    <x v="27"/>
    <x v="0"/>
    <x v="2"/>
    <s v="4_peat_products"/>
    <n v="0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7"/>
    <x v="0"/>
    <x v="2"/>
    <s v="6_crude_oil_and_ngl"/>
    <n v="0.36467028000000001"/>
    <n v="0.41909868"/>
    <n v="0.32238360000000005"/>
    <n v="0.42186145896656535"/>
    <n v="0.50283351211626015"/>
    <n v="2.0762465940856654"/>
    <n v="0.13029321599999999"/>
    <n v="0.13029321599999999"/>
    <n v="0.13072529376000003"/>
    <n v="0.1594848583872"/>
    <n v="0.39385933661952"/>
    <n v="0.48127684680000005"/>
    <n v="0.25958160000000002"/>
    <n v="9.6296400000000018E-2"/>
    <n v="0.10048320000000001"/>
    <n v="2.5120800000000002E-2"/>
    <n v="4.1868000000000001E-3"/>
    <n v="4.1868000000000001E-3"/>
    <n v="0"/>
    <n v="0.15072479999999999"/>
  </r>
  <r>
    <s v="Aluminium"/>
    <s v="Oil"/>
    <x v="27"/>
    <x v="0"/>
    <x v="2"/>
    <s v="7_petroleum_products"/>
    <n v="316.87059982475972"/>
    <n v="292.37542094995933"/>
    <n v="257.86389294884327"/>
    <n v="259.03916830766792"/>
    <n v="271.03796383764256"/>
    <n v="283.52082669974646"/>
    <n v="233.39202111066626"/>
    <n v="231.27637620252662"/>
    <n v="226.79735981605779"/>
    <n v="238.12042642785818"/>
    <n v="202.77754387817231"/>
    <n v="241.25318982654025"/>
    <n v="269.24122443486414"/>
    <n v="278.42086182109671"/>
    <n v="223.52718878476185"/>
    <n v="193.04269925386137"/>
    <n v="145.00644559188302"/>
    <n v="119.91599853149184"/>
    <n v="101.17375866590707"/>
    <n v="109.24697480202342"/>
  </r>
  <r>
    <s v="Aluminium"/>
    <s v="Gas "/>
    <x v="27"/>
    <x v="0"/>
    <x v="2"/>
    <s v="8_gas"/>
    <n v="715.34536175619724"/>
    <n v="755.35561123498508"/>
    <n v="725.36685389819604"/>
    <n v="545.87199985395398"/>
    <n v="541.55310684012443"/>
    <n v="546.2166728469241"/>
    <n v="490.14461228744847"/>
    <n v="474.74031043377403"/>
    <n v="509.74523446131468"/>
    <n v="500.74383787816907"/>
    <n v="443.37932303337766"/>
    <n v="453.12244517658291"/>
    <n v="488.765193417055"/>
    <n v="554.30325284210085"/>
    <n v="619.52504346751994"/>
    <n v="704.85960666711833"/>
    <n v="685.98529022599314"/>
    <n v="695.11334580636446"/>
    <n v="716.18012561397313"/>
    <n v="794.91796414996611"/>
  </r>
  <r>
    <s v="Non-metallic minerals"/>
    <s v="Coal "/>
    <x v="27"/>
    <x v="0"/>
    <x v="3"/>
    <s v="1_coal"/>
    <n v="3918.1803381723712"/>
    <n v="3042.70587032616"/>
    <n v="3447.012309635189"/>
    <n v="3466.3946387028627"/>
    <n v="4222.345421864632"/>
    <n v="5576.2357304670022"/>
    <n v="6155.7233017326298"/>
    <n v="6165.0351114256782"/>
    <n v="6701.5953452244248"/>
    <n v="6896.4339563883223"/>
    <n v="7120.8175982077464"/>
    <n v="7012.0659069280046"/>
    <n v="8196.1651218006828"/>
    <n v="8068.4805056327896"/>
    <n v="7434.5940656580342"/>
    <n v="8002.5872353695795"/>
    <n v="7717.3825558155804"/>
    <n v="7525.2574565943096"/>
    <n v="6777.7914363487344"/>
    <n v="6524.3265084516852"/>
  </r>
  <r>
    <s v="Non-metallic minerals"/>
    <s v="Biomass"/>
    <x v="27"/>
    <x v="0"/>
    <x v="3"/>
    <s v="15_solid_biomass"/>
    <n v="1.8812422836000005"/>
    <n v="2.2481698278704587"/>
    <n v="3.5782410921446237"/>
    <n v="5.8226120676000015"/>
    <n v="34.548499870361745"/>
    <n v="52.306296172630447"/>
    <n v="67.140946657938343"/>
    <n v="65.38394191065936"/>
    <n v="72.898780088994954"/>
    <n v="68.718960202725469"/>
    <n v="77.333329189855078"/>
    <n v="91.274903582308042"/>
    <n v="58.235616787910409"/>
    <n v="80.326276889736818"/>
    <n v="69.49467616039864"/>
    <n v="90.007929324763538"/>
    <n v="91.822549006673512"/>
    <n v="82.872636617752761"/>
    <n v="60.126019314342464"/>
    <n v="68.005073676584146"/>
  </r>
  <r>
    <s v="Non-metallic minerals"/>
    <s v="Others "/>
    <x v="27"/>
    <x v="0"/>
    <x v="3"/>
    <s v="16_others"/>
    <n v="20.759548604400003"/>
    <n v="37.161329230800007"/>
    <n v="34.888654641599999"/>
    <n v="28.490876737200001"/>
    <n v="36.956360250000003"/>
    <n v="42.311331878400004"/>
    <n v="40.504840722000004"/>
    <n v="44.163346111199999"/>
    <n v="45.431897424722592"/>
    <n v="54.235572672322036"/>
    <n v="50.710031878242468"/>
    <n v="41.194458982014325"/>
    <n v="52.445496719584469"/>
    <n v="55.050926598420276"/>
    <n v="58.189334715174148"/>
    <n v="62.30985372000081"/>
    <n v="64.569112496286621"/>
    <n v="60.881093098657047"/>
    <n v="62.745129384312996"/>
    <n v="68.316740748785875"/>
  </r>
  <r>
    <s v="Non-metallic minerals"/>
    <s v="Electricity"/>
    <x v="27"/>
    <x v="0"/>
    <x v="3"/>
    <s v="17_electricity"/>
    <n v="662.30617105530462"/>
    <n v="704.73211486149796"/>
    <n v="732.30983432786797"/>
    <n v="768.55420994712335"/>
    <n v="826.80315470066887"/>
    <n v="895.34267799962379"/>
    <n v="968.57618243139018"/>
    <n v="1077.4626539529595"/>
    <n v="1149.4254468343913"/>
    <n v="1176.1227469068592"/>
    <n v="1173.2677598104883"/>
    <n v="1324.6685219262806"/>
    <n v="1487.9918265533183"/>
    <n v="1509.137002300773"/>
    <n v="1589.9766786934649"/>
    <n v="1666.7233944692771"/>
    <n v="1598.1340776318036"/>
    <n v="1613.9584401318778"/>
    <n v="1606.1599668976701"/>
    <n v="1717.0559441919279"/>
  </r>
  <r>
    <s v="Non-metallic minerals"/>
    <s v="Heat "/>
    <x v="27"/>
    <x v="0"/>
    <x v="3"/>
    <s v="18_heat"/>
    <n v="107.95856387624323"/>
    <n v="105.91532263708584"/>
    <n v="103.92817396190458"/>
    <n v="102.15546690598468"/>
    <n v="93.773852199606694"/>
    <n v="83.05690956582005"/>
    <n v="91.92452549602703"/>
    <n v="96.723706551776075"/>
    <n v="96.853635164975941"/>
    <n v="96.369240271680013"/>
    <n v="92.629918756799995"/>
    <n v="106.75370713932001"/>
    <n v="107.28399466692001"/>
    <n v="95.09493075120001"/>
    <n v="93.252459072959994"/>
    <n v="114.7627015436"/>
    <n v="110.1998979976"/>
    <n v="103.71940364680002"/>
    <n v="110.06631684440002"/>
    <n v="105.7198562444248"/>
  </r>
  <r>
    <s v="Non-metallic minerals"/>
    <s v="Coal "/>
    <x v="27"/>
    <x v="0"/>
    <x v="3"/>
    <s v="2_coal_products"/>
    <n v="117.46181910932957"/>
    <n v="122.583263145925"/>
    <n v="131.15422881703361"/>
    <n v="147.27581966266308"/>
    <n v="140.24678560605179"/>
    <n v="144.28076629156487"/>
    <n v="134.89867369144218"/>
    <n v="210.70736077785483"/>
    <n v="247.49241662749574"/>
    <n v="273.94682030542197"/>
    <n v="277.35123215077022"/>
    <n v="343.81242379923123"/>
    <n v="469.38567364777498"/>
    <n v="474.5296705547521"/>
    <n v="468.35514865245608"/>
    <n v="500.09850921812568"/>
    <n v="447.50153765390633"/>
    <n v="425.64706625816757"/>
    <n v="416.44018065716369"/>
    <n v="503.4624493531378"/>
  </r>
  <r>
    <s v="Non-metallic minerals"/>
    <s v="Coal "/>
    <x v="27"/>
    <x v="0"/>
    <x v="3"/>
    <s v="3_peat"/>
    <n v="0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</r>
  <r>
    <s v="Non-metallic minerals"/>
    <s v="Coal "/>
    <x v="2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7"/>
    <x v="0"/>
    <x v="3"/>
    <s v="6_crude_oil_and_ngl"/>
    <n v="3.45411"/>
    <n v="4.0410993600000005"/>
    <n v="3.6931762799999999"/>
    <n v="4.2223979806686929"/>
    <n v="4.1978880352250112"/>
    <n v="4.9080694612071696"/>
    <n v="5.9747729399999994"/>
    <n v="6.0989115600000012"/>
    <n v="6.1386819732000006"/>
    <n v="5.3517569531184002"/>
    <n v="3.9537191441592001"/>
    <n v="2.9848660164000003"/>
    <n v="2.3646920795999997"/>
    <n v="3.2994077400000004"/>
    <n v="0.49425174000000005"/>
    <n v="0.11325294"/>
    <n v="0.13000014000000001"/>
    <n v="0.13000014000000001"/>
    <n v="0.18005333400000001"/>
    <n v="0.20521600200000004"/>
  </r>
  <r>
    <s v="Non-metallic minerals"/>
    <s v="Oil"/>
    <x v="27"/>
    <x v="0"/>
    <x v="3"/>
    <s v="7_petroleum_products"/>
    <n v="824.32307054203829"/>
    <n v="817.67408248679726"/>
    <n v="833.36832114736706"/>
    <n v="832.81545795177465"/>
    <n v="821.83596036913571"/>
    <n v="930.27727319108885"/>
    <n v="966.85614590410842"/>
    <n v="1002.3623395746232"/>
    <n v="999.57619116453805"/>
    <n v="975.43771318141137"/>
    <n v="872.83585119291672"/>
    <n v="909.24417044330471"/>
    <n v="745.28285078430747"/>
    <n v="695.87887823074527"/>
    <n v="663.33074977041611"/>
    <n v="669.99346230813831"/>
    <n v="702.27851751701689"/>
    <n v="699.5118388435784"/>
    <n v="676.15330065682156"/>
    <n v="650.19458041248618"/>
  </r>
  <r>
    <s v="Non-metallic minerals"/>
    <s v="Gas "/>
    <x v="27"/>
    <x v="0"/>
    <x v="3"/>
    <s v="8_gas"/>
    <n v="768.99526107501356"/>
    <n v="881.55788076135332"/>
    <n v="846.33675479564681"/>
    <n v="828.01517358856063"/>
    <n v="881.91239758196707"/>
    <n v="997.23894931834479"/>
    <n v="1145.4904508004165"/>
    <n v="1214.8561386375488"/>
    <n v="1208.307338416321"/>
    <n v="1364.6019729329996"/>
    <n v="1177.6229778008997"/>
    <n v="1187.4808549622637"/>
    <n v="1314.4634490877365"/>
    <n v="1343.066346357582"/>
    <n v="1393.9402970593164"/>
    <n v="1456.0539783979571"/>
    <n v="1330.0025464439252"/>
    <n v="1305.5023389318546"/>
    <n v="1379.8876477771223"/>
    <n v="1569.5288196047859"/>
  </r>
  <r>
    <s v="Other"/>
    <s v="Coal "/>
    <x v="27"/>
    <x v="0"/>
    <x v="4"/>
    <s v="1_coal"/>
    <n v="179.82352940124971"/>
    <n v="149.63708809266677"/>
    <n v="127.26757373914991"/>
    <n v="143.04185734140998"/>
    <n v="111.61906870318609"/>
    <n v="107.64764283573092"/>
    <n v="119.00826890089331"/>
    <n v="140.56003084331476"/>
    <n v="135.5919211607798"/>
    <n v="125.02450115769052"/>
    <n v="122.89902762823002"/>
    <n v="127.26952801419468"/>
    <n v="114.74786106936132"/>
    <n v="117.55357502687508"/>
    <n v="104.08611979615783"/>
    <n v="85.88377084824721"/>
    <n v="74.846799440229603"/>
    <n v="55.699319846015435"/>
    <n v="56.731516388584325"/>
    <n v="24.798921171969301"/>
  </r>
  <r>
    <s v="Other"/>
    <s v="Biomass"/>
    <x v="27"/>
    <x v="0"/>
    <x v="4"/>
    <s v="15_solid_biomass"/>
    <n v="0.60080580000000006"/>
    <n v="0"/>
    <n v="0"/>
    <n v="0"/>
    <n v="3.1909171995029895"/>
    <n v="3.6250153597466332"/>
    <n v="4.4198247276000009"/>
    <n v="0.53485709239224011"/>
    <n v="0.60754706967528016"/>
    <n v="0.84637963835434826"/>
    <n v="0.89525967887356217"/>
    <n v="0.95502019595400012"/>
    <n v="1.4203526470002001"/>
    <n v="1.6822939212000001"/>
    <n v="2.1590071560000004"/>
    <n v="2.5125447348000001"/>
    <n v="1.9103782248000001"/>
    <n v="2.1315584952000006"/>
    <n v="1.5591266388"/>
    <n v="1.4700650292000002"/>
  </r>
  <r>
    <s v="Other"/>
    <s v="Others "/>
    <x v="27"/>
    <x v="0"/>
    <x v="4"/>
    <s v="16_others"/>
    <n v="0.49200342840000005"/>
    <n v="0.32700164040000002"/>
    <n v="0.36099845640000006"/>
    <n v="0.43999918560000001"/>
    <n v="0.50399861040000005"/>
    <n v="0.94300133760000004"/>
    <n v="0.53099928360000004"/>
    <n v="3.6998751600000004E-2"/>
    <n v="5.4001346400000004E-2"/>
    <n v="4.10013324E-2"/>
    <n v="0.11599948080000001"/>
    <n v="0.12099852"/>
    <n v="0.2168678664"/>
    <n v="0.22700410920000003"/>
    <n v="0.20100408119999999"/>
    <n v="0.98100910800000007"/>
    <n v="0.31900903920000001"/>
    <n v="0.14935990319999998"/>
    <n v="0.1311012684"/>
    <n v="0.100880946"/>
  </r>
  <r>
    <s v="Other"/>
    <s v="Electricity"/>
    <x v="27"/>
    <x v="0"/>
    <x v="4"/>
    <s v="17_electricity"/>
    <n v="332.88796448490973"/>
    <n v="448.63634925843326"/>
    <n v="445.58734162475264"/>
    <n v="413.25675506554239"/>
    <n v="432.56164525767122"/>
    <n v="473.79457971095837"/>
    <n v="532.44739718966662"/>
    <n v="577.14456320357544"/>
    <n v="616.02492407935404"/>
    <n v="608.43156606037599"/>
    <n v="591.5323919455177"/>
    <n v="681.74117534625464"/>
    <n v="721.79366763861003"/>
    <n v="727.20940451691115"/>
    <n v="753.51525985404896"/>
    <n v="771.66715678691196"/>
    <n v="788.14266114110035"/>
    <n v="784.41965073389144"/>
    <n v="806.70598078432522"/>
    <n v="843.72324843623085"/>
  </r>
  <r>
    <s v="Other"/>
    <s v="Heat "/>
    <x v="27"/>
    <x v="0"/>
    <x v="4"/>
    <s v="18_heat"/>
    <n v="25.387567376293386"/>
    <n v="27.557544812483151"/>
    <n v="29.587829414823307"/>
    <n v="31.911478928795194"/>
    <n v="31.693685348898779"/>
    <n v="21.498010279864904"/>
    <n v="127.65669912035796"/>
    <n v="132.05289834772105"/>
    <n v="124.65942788661347"/>
    <n v="132.81011919360003"/>
    <n v="127.73279981268001"/>
    <n v="136.98449852805001"/>
    <n v="130.16402111247751"/>
    <n v="133.29966371435998"/>
    <n v="124.27377199740002"/>
    <n v="138.79429844440003"/>
    <n v="130.24340046200001"/>
    <n v="131.66169998160001"/>
    <n v="133.96803433440004"/>
    <n v="143.45904493890561"/>
  </r>
  <r>
    <s v="Other"/>
    <s v="Coal "/>
    <x v="27"/>
    <x v="0"/>
    <x v="4"/>
    <s v="2_coal_products"/>
    <n v="15.241685213875472"/>
    <n v="13.350315324205393"/>
    <n v="15.776336098401714"/>
    <n v="16.405616469552069"/>
    <n v="19.723058091971172"/>
    <n v="21.427118624574032"/>
    <n v="32.409870200477357"/>
    <n v="34.372695891041289"/>
    <n v="45.596737790245449"/>
    <n v="58.891953545417174"/>
    <n v="60.287745948415569"/>
    <n v="53.354381213736005"/>
    <n v="54.872752899650294"/>
    <n v="61.705763792064012"/>
    <n v="63.343135442664007"/>
    <n v="53.455526617844065"/>
    <n v="41.460353334376087"/>
    <n v="38.765372793533956"/>
    <n v="23.241870188699846"/>
    <n v="12.342901549665985"/>
  </r>
  <r>
    <s v="Other"/>
    <s v="Coal "/>
    <x v="2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4"/>
    <s v="6_crude_oil_and_ngl"/>
    <n v="2.0934000000000001E-2"/>
    <n v="2.5120800000000002E-2"/>
    <n v="2.9307600000000003E-2"/>
    <n v="2.1093072948328268E-2"/>
    <n v="0.11289375651706297"/>
    <n v="4.3573263063708075E-2"/>
    <n v="6.2801999999999997E-2"/>
    <n v="6.2801999999999997E-2"/>
    <n v="8.8132139999999998E-2"/>
    <n v="5.8721963399999993E-2"/>
    <n v="0.3150860076"/>
    <n v="0.34719457680000004"/>
    <n v="6.6988800000000001E-2"/>
    <n v="3.3494400000000001E-2"/>
    <n v="9.2109600000000014E-2"/>
    <n v="1.2560400000000001E-2"/>
    <n v="1.2560400000000001E-2"/>
    <n v="1.2560400000000001E-2"/>
    <n v="2.93076E-2"/>
    <n v="1.2560400000000001E-2"/>
  </r>
  <r>
    <s v="Other"/>
    <s v="Oil"/>
    <x v="27"/>
    <x v="0"/>
    <x v="4"/>
    <s v="7_petroleum_products"/>
    <n v="154.41686972834532"/>
    <n v="204.282518589392"/>
    <n v="207.03025066987053"/>
    <n v="196.20288898119693"/>
    <n v="176.12767660789007"/>
    <n v="134.97236238030104"/>
    <n v="131.90433949874495"/>
    <n v="136.76265407293931"/>
    <n v="131.68818004308619"/>
    <n v="148.47436827937082"/>
    <n v="134.93396516488392"/>
    <n v="154.03648769050957"/>
    <n v="136.25603369152924"/>
    <n v="121.78585096563634"/>
    <n v="110.22308637827908"/>
    <n v="105.59879742403248"/>
    <n v="99.669740800811297"/>
    <n v="98.145600492952966"/>
    <n v="100.19962985113578"/>
    <n v="102.29074372363587"/>
  </r>
  <r>
    <s v="Other"/>
    <s v="Gas "/>
    <x v="27"/>
    <x v="0"/>
    <x v="4"/>
    <s v="8_gas"/>
    <n v="219.68866793545908"/>
    <n v="260.53247963435081"/>
    <n v="241.18917779165332"/>
    <n v="245.44019770954691"/>
    <n v="231.26099685338443"/>
    <n v="242.98503065801293"/>
    <n v="287.27309652781742"/>
    <n v="347.47945622122523"/>
    <n v="335.71527342485768"/>
    <n v="316.75362966260889"/>
    <n v="286.87301135916198"/>
    <n v="262.92720373092806"/>
    <n v="323.25999612931923"/>
    <n v="376.62595760797001"/>
    <n v="368.89302179153708"/>
    <n v="394.10976991351549"/>
    <n v="348.66273749623412"/>
    <n v="382.83306198132459"/>
    <n v="424.15403477556708"/>
    <n v="690.54108023353729"/>
  </r>
  <r>
    <s v="Other"/>
    <s v="Coal "/>
    <x v="27"/>
    <x v="0"/>
    <x v="5"/>
    <s v="1_coal"/>
    <n v="316.17613793585502"/>
    <n v="238.09641435157803"/>
    <n v="230.16008101821132"/>
    <n v="222.43456882564871"/>
    <n v="240.67752851656701"/>
    <n v="304.16123336953359"/>
    <n v="343.42832213331343"/>
    <n v="427.69147812901895"/>
    <n v="459.54935215190642"/>
    <n v="472.78395931467588"/>
    <n v="459.66053617686572"/>
    <n v="454.33410340419738"/>
    <n v="467.44086864798697"/>
    <n v="319.46215819508592"/>
    <n v="275.13810311363079"/>
    <n v="345.56998140962298"/>
    <n v="300.72815838247817"/>
    <n v="236.1652088088145"/>
    <n v="157.73005089748546"/>
    <n v="102.60149316529174"/>
  </r>
  <r>
    <s v="Other"/>
    <s v="Biomass"/>
    <x v="27"/>
    <x v="0"/>
    <x v="5"/>
    <s v="15_solid_biomass"/>
    <n v="0.36680554800000009"/>
    <n v="0.35952409736651125"/>
    <n v="0.39398991510735276"/>
    <n v="0.43933808988000006"/>
    <n v="6.9908243397736749"/>
    <n v="7.9618271943125256"/>
    <n v="9.6842777400000006"/>
    <n v="10.166155417720802"/>
    <n v="3.3054423910128583"/>
    <n v="2.3783154914146687"/>
    <n v="4.6509097270466526"/>
    <n v="6.2014648168566646"/>
    <n v="6.3845615498610622"/>
    <n v="7.0781789592000015"/>
    <n v="9.7401129048000019"/>
    <n v="11.674879239600003"/>
    <n v="7.4397384468000007"/>
    <n v="6.8192379396000007"/>
    <n v="8.9094475979999999"/>
    <n v="8.6608521612000029"/>
  </r>
  <r>
    <s v="Other"/>
    <s v="Others "/>
    <x v="27"/>
    <x v="0"/>
    <x v="5"/>
    <s v="16_others"/>
    <n v="0.44869935600000005"/>
    <n v="0.39992313600000007"/>
    <n v="0.39597079679999997"/>
    <n v="0.49553290080000001"/>
    <n v="0.54269301599999997"/>
    <n v="0.66188283840000006"/>
    <n v="0.58857197040000009"/>
    <n v="0.57618741600000001"/>
    <n v="0.62643882952629426"/>
    <n v="0.51077742983256202"/>
    <n v="0.88023128065766776"/>
    <n v="0.95028527020263343"/>
    <n v="1.6703801132670002"/>
    <n v="1.4491700881165728"/>
    <n v="1.5400769275098578"/>
    <n v="0.46036073045994585"/>
    <n v="0.63172240415169933"/>
    <n v="0.48129599240301862"/>
    <n v="0.54631957594297009"/>
    <n v="0.23813903589917967"/>
  </r>
  <r>
    <s v="Other"/>
    <s v="Electricity"/>
    <x v="27"/>
    <x v="0"/>
    <x v="5"/>
    <s v="17_electricity"/>
    <n v="1217.4586584187571"/>
    <n v="1324.4200109297258"/>
    <n v="1342.5949055111075"/>
    <n v="1341.2184784566371"/>
    <n v="1428.867280299808"/>
    <n v="1512.9883452553693"/>
    <n v="1558.0469514073422"/>
    <n v="1711.6095281852013"/>
    <n v="1829.1485916774932"/>
    <n v="1874.2719939658798"/>
    <n v="1810.7775263916205"/>
    <n v="2103.3982808815626"/>
    <n v="2214.5027615418639"/>
    <n v="2256.4655710163947"/>
    <n v="2325.366499725938"/>
    <n v="2837.7025957619003"/>
    <n v="2730.9649548301754"/>
    <n v="2813.8315386952054"/>
    <n v="3086.9195493513976"/>
    <n v="3201.179327690304"/>
  </r>
  <r>
    <s v="Other"/>
    <s v="Heat "/>
    <x v="27"/>
    <x v="0"/>
    <x v="5"/>
    <s v="18_heat"/>
    <n v="440.08487873020454"/>
    <n v="422.55195918315468"/>
    <n v="424.55928074632277"/>
    <n v="401.19835570747699"/>
    <n v="380.20370101285801"/>
    <n v="379.52906812393991"/>
    <n v="166.92013199712531"/>
    <n v="170.38894820253503"/>
    <n v="179.61750556516643"/>
    <n v="199.73505099483506"/>
    <n v="194.83287683357622"/>
    <n v="235.99467175148911"/>
    <n v="259.0885282200872"/>
    <n v="264.30718293960621"/>
    <n v="251.31005347207443"/>
    <n v="190.88599113256558"/>
    <n v="180.65053139649041"/>
    <n v="374.31460670915516"/>
    <n v="335.74273535479125"/>
    <n v="136.49137550254372"/>
  </r>
  <r>
    <s v="Other"/>
    <s v="Coal "/>
    <x v="27"/>
    <x v="0"/>
    <x v="5"/>
    <s v="2_coal_products"/>
    <n v="94.254331747366024"/>
    <n v="92.99525752283931"/>
    <n v="102.37481116428252"/>
    <n v="101.73036495059941"/>
    <n v="107.31045252932427"/>
    <n v="106.6034039117696"/>
    <n v="159.5986629526644"/>
    <n v="174.89079989156158"/>
    <n v="190.5694880138046"/>
    <n v="211.64898603613074"/>
    <n v="227.01101932541272"/>
    <n v="240.07183472541601"/>
    <n v="372.31546821713687"/>
    <n v="262.94014428033597"/>
    <n v="224.57707910157603"/>
    <n v="259.89457588647224"/>
    <n v="252.82660904933874"/>
    <n v="242.51070256316024"/>
    <n v="168.81522704193745"/>
    <n v="229.81462546306923"/>
  </r>
  <r>
    <s v="Other"/>
    <s v="Coal "/>
    <x v="27"/>
    <x v="0"/>
    <x v="5"/>
    <s v="3_peat"/>
    <n v="0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5"/>
    <s v="4_peat_products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5"/>
    <s v="6_crude_oil_and_ngl"/>
    <n v="0.41909868"/>
    <n v="0.36843840000000005"/>
    <n v="0.34750440000000005"/>
    <n v="0.35436362553191497"/>
    <n v="0.42155710358238807"/>
    <n v="0.41742794968097002"/>
    <n v="0.44914709239200007"/>
    <n v="0.40706975239200005"/>
    <n v="0.41857233639825664"/>
    <n v="0.22716530100000004"/>
    <n v="0.62120388960000006"/>
    <n v="0.74468099520000008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</r>
  <r>
    <s v="Other"/>
    <s v="Oil"/>
    <x v="27"/>
    <x v="0"/>
    <x v="5"/>
    <s v="7_petroleum_products"/>
    <n v="374.89747616856528"/>
    <n v="376.20996517122882"/>
    <n v="387.0372740584549"/>
    <n v="392.90688400617228"/>
    <n v="372.0711801035701"/>
    <n v="383.6115357071771"/>
    <n v="358.09768010540785"/>
    <n v="407.68527422638692"/>
    <n v="381.6661428245007"/>
    <n v="354.23606210448656"/>
    <n v="348.19260743004406"/>
    <n v="360.7009907743186"/>
    <n v="286.88124368220042"/>
    <n v="261.02200506505613"/>
    <n v="262.95115217716165"/>
    <n v="288.21110600587144"/>
    <n v="290.69193184740902"/>
    <n v="267.20222248367162"/>
    <n v="212.8456808595835"/>
    <n v="187.75544870844649"/>
  </r>
  <r>
    <s v="Other"/>
    <s v="Gas "/>
    <x v="27"/>
    <x v="0"/>
    <x v="5"/>
    <s v="8_gas"/>
    <n v="538.70800212086533"/>
    <n v="643.89128900313221"/>
    <n v="607.09366630909858"/>
    <n v="583.02721971056337"/>
    <n v="541.43915460751919"/>
    <n v="548.65397562760108"/>
    <n v="494.83275275113954"/>
    <n v="547.03332527576254"/>
    <n v="591.61918924731367"/>
    <n v="630.6416673487073"/>
    <n v="540.89536239147378"/>
    <n v="622.75566500785635"/>
    <n v="635.65481615640351"/>
    <n v="659.26687328070875"/>
    <n v="691.84227823873425"/>
    <n v="731.92723276620723"/>
    <n v="619.52951709348054"/>
    <n v="694.51445058338822"/>
    <n v="698.66197431723788"/>
    <n v="988.35455100379238"/>
  </r>
  <r>
    <s v="Mining"/>
    <s v="Coal "/>
    <x v="27"/>
    <x v="0"/>
    <x v="6"/>
    <s v="1_coal"/>
    <n v="131.3750673095347"/>
    <n v="137.30113508866418"/>
    <n v="133.5519183514221"/>
    <n v="133.05343451243101"/>
    <n v="145.61596989676602"/>
    <n v="178.07595376109703"/>
    <n v="200.84083616439096"/>
    <n v="259.15996060396259"/>
    <n v="276.05823751318138"/>
    <n v="285.92639014006102"/>
    <n v="283.03680000428682"/>
    <n v="279.60166039274958"/>
    <n v="287.75615314757425"/>
    <n v="305.52454407583275"/>
    <n v="264.52541274034604"/>
    <n v="289.90647580599369"/>
    <n v="246.65488455043442"/>
    <n v="206.80864070828954"/>
    <n v="165.12286578034315"/>
    <n v="206.53668450493396"/>
  </r>
  <r>
    <s v="Mining"/>
    <s v="Biomass"/>
    <x v="27"/>
    <x v="0"/>
    <x v="6"/>
    <s v="15_solid_biomass"/>
    <n v="0.30780516239999933"/>
    <n v="0.20019794785953829"/>
    <n v="0.276900579908679"/>
    <n v="0.31246268432400032"/>
    <n v="1.1986003413515258"/>
    <n v="1.3525706626690706"/>
    <n v="1.7567561591999996"/>
    <n v="2.2041201332466005"/>
    <n v="2.3309269642521002"/>
    <n v="1.7137983895884004"/>
    <n v="2.4268138941654005"/>
    <n v="2.7659520811459797"/>
    <n v="3.649626159831"/>
    <n v="3.5257838292000003"/>
    <n v="3.877990005600001"/>
    <n v="2.4790210272000004"/>
    <n v="1.611583056"/>
    <n v="1.0928427228000002"/>
    <n v="1.6742008410136597"/>
    <n v="1.3814094183199892"/>
  </r>
  <r>
    <s v="Mining"/>
    <s v="Others "/>
    <x v="27"/>
    <x v="0"/>
    <x v="6"/>
    <s v="16_others"/>
    <n v="0"/>
    <n v="0"/>
    <n v="0"/>
    <n v="0"/>
    <n v="0"/>
    <n v="0"/>
    <n v="0.126001746"/>
    <n v="0.11700012600000001"/>
    <n v="2.7036641841653664E-2"/>
    <n v="3.5270480314771729E-2"/>
    <n v="0.36494881501792542"/>
    <n v="0.41937713518664077"/>
    <n v="3.8503484242380384"/>
    <n v="3.23316794816974"/>
    <n v="3.4238665241151107"/>
    <n v="3.1967189195507615"/>
    <n v="3.8752035451969533"/>
    <n v="3.8674650006786067"/>
    <n v="6.0773762011597654"/>
    <n v="5.0824857902203107"/>
  </r>
  <r>
    <s v="Mining"/>
    <s v="Electricity"/>
    <x v="27"/>
    <x v="0"/>
    <x v="6"/>
    <s v="17_electricity"/>
    <n v="497.14556068115809"/>
    <n v="512.94678829503391"/>
    <n v="513.37423531843785"/>
    <n v="535.73194990826403"/>
    <n v="534.7251511543675"/>
    <n v="573.33293999885984"/>
    <n v="592.99367401322388"/>
    <n v="675.26395864071378"/>
    <n v="710.48352923803168"/>
    <n v="742.31020271690329"/>
    <n v="716.88472971904616"/>
    <n v="788.22331431867474"/>
    <n v="888.68073309936324"/>
    <n v="930.70560137472796"/>
    <n v="975.00568297947007"/>
    <n v="1007.4386919532074"/>
    <n v="987.82663391567837"/>
    <n v="997.61782705625808"/>
    <n v="1076.1094231514708"/>
    <n v="1162.2152170386339"/>
  </r>
  <r>
    <s v="Mining"/>
    <s v="Heat "/>
    <x v="27"/>
    <x v="0"/>
    <x v="6"/>
    <s v="18_heat"/>
    <n v="14.276380683734072"/>
    <n v="13.568074510430943"/>
    <n v="14.320153112022819"/>
    <n v="14.505177657424198"/>
    <n v="14.082186118258187"/>
    <n v="9.2678708133915606"/>
    <n v="92.577468167532203"/>
    <n v="95.296723859523937"/>
    <n v="79.222983820356575"/>
    <n v="67.06541878460169"/>
    <n v="67.138142713049632"/>
    <n v="69.167823100746489"/>
    <n v="81.757999666341078"/>
    <n v="99.588537325065346"/>
    <n v="88.571437348929777"/>
    <n v="81.921501763599991"/>
    <n v="67.592800991200008"/>
    <n v="69.682498200800012"/>
    <n v="68.342809100000011"/>
    <n v="63.365241139600002"/>
  </r>
  <r>
    <s v="Mining"/>
    <s v="Coal "/>
    <x v="27"/>
    <x v="0"/>
    <x v="6"/>
    <s v="2_coal_products"/>
    <n v="33.217570511108242"/>
    <n v="38.925913592802821"/>
    <n v="38.7681185540984"/>
    <n v="41.731260116415051"/>
    <n v="41.049325558001527"/>
    <n v="29.989195949253851"/>
    <n v="52.615991295331519"/>
    <n v="55.185807050966162"/>
    <n v="51.80369977005337"/>
    <n v="55.698454111388408"/>
    <n v="46.903272310227969"/>
    <n v="118.871350862184"/>
    <n v="69.861900630999088"/>
    <n v="63.573280321752009"/>
    <n v="65.540131947144019"/>
    <n v="65.695130157089622"/>
    <n v="59.424570503775364"/>
    <n v="56.986287124547118"/>
    <n v="44.419834998045154"/>
    <n v="45.97457260318879"/>
  </r>
  <r>
    <s v="Mining"/>
    <s v="Coal "/>
    <x v="2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7"/>
    <x v="0"/>
    <x v="6"/>
    <s v="6_crude_oil_and_ngl"/>
    <n v="0"/>
    <n v="0"/>
    <n v="0"/>
    <n v="0"/>
    <n v="0"/>
    <n v="4.2265745911038884E-2"/>
    <n v="1.8840600000030465E-4"/>
    <n v="0"/>
    <n v="0"/>
    <n v="0"/>
    <n v="0"/>
    <n v="0"/>
    <n v="2.5120800000000953E-2"/>
    <n v="0.3809987999999867"/>
    <n v="0.33494400000000479"/>
    <n v="0.53591040000000001"/>
    <n v="0.23567497200000001"/>
    <n v="0.58196519999999996"/>
    <n v="6.6988800000000001E-2"/>
    <n v="5.0241600000000004E-2"/>
  </r>
  <r>
    <s v="Mining"/>
    <s v="Oil"/>
    <x v="27"/>
    <x v="0"/>
    <x v="6"/>
    <s v="7_petroleum_products"/>
    <n v="322.24950087360429"/>
    <n v="341.6918749493118"/>
    <n v="333.0802529571269"/>
    <n v="336.23710911046726"/>
    <n v="330.61791693478506"/>
    <n v="326.21136033544769"/>
    <n v="325.85971847594175"/>
    <n v="325.91071690720935"/>
    <n v="360.29239527221387"/>
    <n v="392.86688088133803"/>
    <n v="417.07012584353174"/>
    <n v="438.87155001169896"/>
    <n v="569.22784967508574"/>
    <n v="689.81642062359117"/>
    <n v="701.66977535563933"/>
    <n v="743.53810608175172"/>
    <n v="736.9961104943925"/>
    <n v="701.30633966496316"/>
    <n v="735.09483461621312"/>
    <n v="722.9237923052857"/>
  </r>
  <r>
    <s v="Mining"/>
    <s v="Gas "/>
    <x v="27"/>
    <x v="0"/>
    <x v="6"/>
    <s v="8_gas"/>
    <n v="129.65438217552867"/>
    <n v="147.75272021558283"/>
    <n v="150.80932141678502"/>
    <n v="262.78024171207869"/>
    <n v="315.09691718267851"/>
    <n v="305.25225635193817"/>
    <n v="163.60404804568094"/>
    <n v="275.39843541572435"/>
    <n v="246.03412005601095"/>
    <n v="253.70015297885215"/>
    <n v="200.85897574241616"/>
    <n v="187.25608216257666"/>
    <n v="196.07597453396909"/>
    <n v="186.23284541694898"/>
    <n v="194.67388087842664"/>
    <n v="192.5673225679266"/>
    <n v="227.76424864365765"/>
    <n v="216.55746169096878"/>
    <n v="214.69335198585031"/>
    <n v="243.33731404831761"/>
  </r>
  <r>
    <s v="Other"/>
    <s v="Coal "/>
    <x v="27"/>
    <x v="0"/>
    <x v="7"/>
    <s v="1_coal"/>
    <n v="635.25829875728266"/>
    <n v="560.14825804270822"/>
    <n v="625.12062244318486"/>
    <n v="618.17408004077515"/>
    <n v="621.79265596840537"/>
    <n v="873.86217651782363"/>
    <n v="949.29184234630702"/>
    <n v="1013.7329041735208"/>
    <n v="1077.1183775591023"/>
    <n v="1195.6831821544395"/>
    <n v="1206.5743117902939"/>
    <n v="1177.7975677385896"/>
    <n v="1180.2049470677875"/>
    <n v="1096.7817005408976"/>
    <n v="1089.2156951795298"/>
    <n v="1262.7098604738278"/>
    <n v="1166.8562986126672"/>
    <n v="1097.5815010378876"/>
    <n v="953.27915676380405"/>
    <n v="775.51784317354702"/>
  </r>
  <r>
    <s v="Other"/>
    <s v="Biomass"/>
    <x v="27"/>
    <x v="0"/>
    <x v="7"/>
    <s v="15_solid_biomass"/>
    <n v="486.67902311756018"/>
    <n v="480.63040800695734"/>
    <n v="447.1337090201493"/>
    <n v="474.27082528168228"/>
    <n v="408.45313207255845"/>
    <n v="421.99896488806706"/>
    <n v="456.49286667368955"/>
    <n v="499.37294472554248"/>
    <n v="499.25358400783836"/>
    <n v="531.21360513373816"/>
    <n v="555.2234604033905"/>
    <n v="626.28694400214886"/>
    <n v="626.44680122484147"/>
    <n v="684.4254144202672"/>
    <n v="724.26719561710308"/>
    <n v="764.78877387041007"/>
    <n v="697.95906407620407"/>
    <n v="624.71965313025146"/>
    <n v="703.60541277742993"/>
    <n v="721.81653187718473"/>
  </r>
  <r>
    <s v="Other"/>
    <s v="Others "/>
    <x v="27"/>
    <x v="0"/>
    <x v="7"/>
    <s v="16_others"/>
    <n v="2.4234286967999998"/>
    <n v="2.3624270208000002"/>
    <n v="1.9674275615999999"/>
    <n v="1.8524329128000001"/>
    <n v="2.03342409"/>
    <n v="4.0724375580000007"/>
    <n v="3.2234340672000004"/>
    <n v="3.2054308271999998"/>
    <n v="1.9160776296266468"/>
    <n v="3.6890246222899763"/>
    <n v="9.7844366554933675"/>
    <n v="14.935405786465715"/>
    <n v="22.828399223584274"/>
    <n v="23.764004103717784"/>
    <n v="23.6548478658131"/>
    <n v="32.422183866812816"/>
    <n v="24.542810512156489"/>
    <n v="29.891617869353762"/>
    <n v="33.089676973021902"/>
    <n v="30.267578941441684"/>
  </r>
  <r>
    <s v="Other"/>
    <s v="Electricity"/>
    <x v="27"/>
    <x v="0"/>
    <x v="7"/>
    <s v="17_electricity"/>
    <n v="590.08883427172816"/>
    <n v="613.31171788926542"/>
    <n v="640.05337292144952"/>
    <n v="661.14114198763616"/>
    <n v="654.86979877975068"/>
    <n v="701.38423059110357"/>
    <n v="762.25948025388175"/>
    <n v="812.24073595037203"/>
    <n v="846.7801544578831"/>
    <n v="863.44249404917753"/>
    <n v="870.75889229351947"/>
    <n v="902.43753280375313"/>
    <n v="905.52786138936722"/>
    <n v="988.02588760345111"/>
    <n v="1012.2396694117156"/>
    <n v="1019.7272654372026"/>
    <n v="1057.5313697157267"/>
    <n v="1148.1811457766671"/>
    <n v="1169.822847622569"/>
    <n v="1203.038962789245"/>
  </r>
  <r>
    <s v="Other"/>
    <s v="Heat "/>
    <x v="27"/>
    <x v="0"/>
    <x v="7"/>
    <s v="18_heat"/>
    <n v="312.52570602247027"/>
    <n v="287.27162150104277"/>
    <n v="286.32864643351189"/>
    <n v="292.47487654362158"/>
    <n v="287.77093254602852"/>
    <n v="280.63799238613802"/>
    <n v="308.22592773513696"/>
    <n v="353.56697266760233"/>
    <n v="350.85136855673403"/>
    <n v="362.05889538933582"/>
    <n v="360.43246358934056"/>
    <n v="343.60951211955103"/>
    <n v="382.54592739673751"/>
    <n v="391.72896970505417"/>
    <n v="378.64470278423732"/>
    <n v="341.4440559105376"/>
    <n v="330.1131323951152"/>
    <n v="354.51770860976478"/>
    <n v="369.14596913113286"/>
    <n v="396.17004000448975"/>
  </r>
  <r>
    <s v="Other"/>
    <s v="Coal "/>
    <x v="27"/>
    <x v="0"/>
    <x v="7"/>
    <s v="2_coal_products"/>
    <n v="16.226108943327951"/>
    <n v="15.727604685971389"/>
    <n v="17.543917149750587"/>
    <n v="10.953888503425533"/>
    <n v="22.680706430212574"/>
    <n v="19.196780073261955"/>
    <n v="54.287501032643924"/>
    <n v="49.976708998340158"/>
    <n v="71.126409063224884"/>
    <n v="22.962163634544247"/>
    <n v="19.823675235603478"/>
    <n v="14.412374206992002"/>
    <n v="43.217807938759819"/>
    <n v="43.948677235896"/>
    <n v="38.535307786152003"/>
    <n v="20.264461074837225"/>
    <n v="54.313846059552517"/>
    <n v="58.3312223711781"/>
    <n v="61.460966073883583"/>
    <n v="57.414691025553864"/>
  </r>
  <r>
    <s v="Other"/>
    <s v="Coal "/>
    <x v="27"/>
    <x v="0"/>
    <x v="7"/>
    <s v="3_peat"/>
    <n v="0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</r>
  <r>
    <s v="Other"/>
    <s v="Coal "/>
    <x v="27"/>
    <x v="0"/>
    <x v="7"/>
    <s v="4_peat_products"/>
    <n v="0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7"/>
    <s v="6_crude_oil_and_ngl"/>
    <n v="0.71259335999999995"/>
    <n v="0.67868028000000002"/>
    <n v="0.60729533999999996"/>
    <n v="0.59893446583586629"/>
    <n v="0.90724138912650454"/>
    <n v="0.66785264351624096"/>
    <n v="0.79603335324000002"/>
    <n v="0.69836661360000007"/>
    <n v="0.91049753448000004"/>
    <n v="0.55859531975999999"/>
    <n v="0.90923479559999998"/>
    <n v="0.79241051520000005"/>
    <n v="0.54071684640000006"/>
    <n v="0.80519281560000011"/>
    <n v="0.84284052119999997"/>
    <n v="0.45697247280000008"/>
    <n v="0.41527194480000001"/>
    <n v="0.44588582640000007"/>
    <n v="0.46524140280000004"/>
    <n v="0.42990899760000001"/>
  </r>
  <r>
    <s v="Other"/>
    <s v="Oil"/>
    <x v="27"/>
    <x v="0"/>
    <x v="7"/>
    <s v="7_petroleum_products"/>
    <n v="470.11298434978823"/>
    <n v="490.11814148754303"/>
    <n v="497.9612333501766"/>
    <n v="482.47393716091545"/>
    <n v="436.29107442904274"/>
    <n v="520.5332725709701"/>
    <n v="489.08190677893066"/>
    <n v="479.67414353059968"/>
    <n v="444.70043755121492"/>
    <n v="404.00514457705651"/>
    <n v="385.98123578627701"/>
    <n v="410.29772945872975"/>
    <n v="305.09005056768439"/>
    <n v="287.72624491705892"/>
    <n v="280.78631365597681"/>
    <n v="288.52602828105285"/>
    <n v="288.57259872487947"/>
    <n v="281.2548721405343"/>
    <n v="250.47554915277033"/>
    <n v="242.57384671947955"/>
  </r>
  <r>
    <s v="Other"/>
    <s v="Gas "/>
    <x v="27"/>
    <x v="0"/>
    <x v="7"/>
    <s v="8_gas"/>
    <n v="675.36042126676818"/>
    <n v="765.52805814739315"/>
    <n v="706.94576493566478"/>
    <n v="742.94647604547617"/>
    <n v="742.51974052693402"/>
    <n v="753.42226114468963"/>
    <n v="773.45246764037768"/>
    <n v="843.27624635579571"/>
    <n v="866.22916439064034"/>
    <n v="923.43498066480493"/>
    <n v="883.43944036040307"/>
    <n v="929.18042906699361"/>
    <n v="958.11080017978247"/>
    <n v="1021.0395364469884"/>
    <n v="1045.5344147195358"/>
    <n v="1097.0987554286864"/>
    <n v="1088.6414825723361"/>
    <n v="1227.4032471694325"/>
    <n v="1250.0924077178208"/>
    <n v="1315.826688115061"/>
  </r>
  <r>
    <s v="Pulp &amp; paper"/>
    <s v="Coal "/>
    <x v="27"/>
    <x v="0"/>
    <x v="8"/>
    <s v="1_coal"/>
    <n v="529.7760627561014"/>
    <n v="516.3790614188357"/>
    <n v="549.2593017624331"/>
    <n v="610.69063713751211"/>
    <n v="646.12925540481206"/>
    <n v="726.59566410489583"/>
    <n v="787.67339827440333"/>
    <n v="807.32175329032339"/>
    <n v="828.2736853087082"/>
    <n v="876.01405148524918"/>
    <n v="899.90103329772774"/>
    <n v="883.30284550130443"/>
    <n v="873.96911537152141"/>
    <n v="799.06289761555513"/>
    <n v="695.99759124913783"/>
    <n v="701.57544563161252"/>
    <n v="723.0789185564322"/>
    <n v="643.47879984962537"/>
    <n v="597.76741093826899"/>
    <n v="508.39678629068823"/>
  </r>
  <r>
    <s v="Pulp &amp; paper"/>
    <s v="Biomass"/>
    <x v="27"/>
    <x v="0"/>
    <x v="8"/>
    <s v="15_solid_biomass"/>
    <n v="1423.0195048758178"/>
    <n v="1472.5087365030874"/>
    <n v="1236.3048283803648"/>
    <n v="1206.1278519335483"/>
    <n v="1290.0649282708273"/>
    <n v="1433.4934448270324"/>
    <n v="1480.4719558730785"/>
    <n v="1622.2114961068323"/>
    <n v="1598.5969795747001"/>
    <n v="1501.1240774731702"/>
    <n v="1329.1566129491109"/>
    <n v="1537.1584674100045"/>
    <n v="1555.0366407859144"/>
    <n v="1550.8203089760041"/>
    <n v="1562.9147010541953"/>
    <n v="1638.9583321045252"/>
    <n v="1630.0501566266398"/>
    <n v="1591.4357922008946"/>
    <n v="1592.7473636493196"/>
    <n v="1696.0704917811154"/>
  </r>
  <r>
    <s v="Pulp &amp; paper"/>
    <s v="Others "/>
    <x v="27"/>
    <x v="0"/>
    <x v="8"/>
    <s v="16_others"/>
    <n v="24.8880013596"/>
    <n v="47.567495026799996"/>
    <n v="31.243588880400004"/>
    <n v="36.529059628799999"/>
    <n v="26.975497929732001"/>
    <n v="36.306259611084002"/>
    <n v="34.781989631400002"/>
    <n v="43.081484778648004"/>
    <n v="51.254898410320365"/>
    <n v="39.4589383211068"/>
    <n v="62.057539384448248"/>
    <n v="52.010943011231149"/>
    <n v="62.840366108307379"/>
    <n v="55.36784003444015"/>
    <n v="59.852143707139177"/>
    <n v="66.318085286392972"/>
    <n v="68.595943585198512"/>
    <n v="53.591686367783723"/>
    <n v="54.751163844038089"/>
    <n v="59.318170875154465"/>
  </r>
  <r>
    <s v="Pulp &amp; paper"/>
    <s v="Electricity"/>
    <x v="27"/>
    <x v="0"/>
    <x v="8"/>
    <s v="17_electricity"/>
    <n v="1093.1557159566387"/>
    <n v="1102.3214159736106"/>
    <n v="1097.6806309441811"/>
    <n v="939.21667652787255"/>
    <n v="949.82275802968229"/>
    <n v="974.23312646364093"/>
    <n v="1038.4689272534465"/>
    <n v="1064.318152647124"/>
    <n v="1061.6889737974075"/>
    <n v="1043.3903369291604"/>
    <n v="969.25161356226124"/>
    <n v="1000.0505548656707"/>
    <n v="998.85542428094038"/>
    <n v="994.03991347884801"/>
    <n v="992.8334391021757"/>
    <n v="1003.2341109605646"/>
    <n v="1040.1823065619765"/>
    <n v="1077.5489524008622"/>
    <n v="1096.8647735128284"/>
    <n v="1106.6673472930811"/>
  </r>
  <r>
    <s v="Pulp &amp; paper"/>
    <s v="Heat "/>
    <x v="27"/>
    <x v="0"/>
    <x v="8"/>
    <s v="18_heat"/>
    <n v="93.193286055048134"/>
    <n v="87.604169234554604"/>
    <n v="85.736460167173988"/>
    <n v="103.24669451830873"/>
    <n v="107.30169691051509"/>
    <n v="120.28613836643048"/>
    <n v="323.63502465083519"/>
    <n v="357.72732307999473"/>
    <n v="343.93024366102196"/>
    <n v="324.8652538318056"/>
    <n v="315.04508649014184"/>
    <n v="352.22687590823415"/>
    <n v="379.86215522615754"/>
    <n v="383.16527707054155"/>
    <n v="373.74821793987314"/>
    <n v="388.98533520833047"/>
    <n v="396.93393375579683"/>
    <n v="408.6885842103768"/>
    <n v="415.13344960927765"/>
    <n v="443.54995150856263"/>
  </r>
  <r>
    <s v="Pulp &amp; paper"/>
    <s v="Coal "/>
    <x v="27"/>
    <x v="0"/>
    <x v="8"/>
    <s v="2_coal_products"/>
    <n v="0.52182846794601179"/>
    <n v="0.5344853189879285"/>
    <n v="0.57935854162879574"/>
    <n v="0.57070379521444259"/>
    <n v="7.8822773215676483"/>
    <n v="24.638209694871122"/>
    <n v="14.455587060390187"/>
    <n v="21.801816354924718"/>
    <n v="12.044036667574664"/>
    <n v="115.40184383526446"/>
    <n v="59.128395232849051"/>
    <n v="3.6652573578239998"/>
    <n v="5.8276044025274016"/>
    <n v="6.7336821888480012"/>
    <n v="6.3835375927679996"/>
    <n v="8.7888225592383584"/>
    <n v="8.3180676573425174"/>
    <n v="6.462417119174555"/>
    <n v="16.91591354095155"/>
    <n v="31.820818147006442"/>
  </r>
  <r>
    <s v="Pulp &amp; paper"/>
    <s v="Coal "/>
    <x v="2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7"/>
    <x v="0"/>
    <x v="8"/>
    <s v="6_crude_oil_and_ngl"/>
    <n v="0.22190040000000005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42891105713703231"/>
    <n v="0.3764477484"/>
    <n v="2.9307600000000003E-2"/>
    <n v="4.6054800000000007E-2"/>
    <n v="3.7681199999999998E-2"/>
    <n v="2.5120800000000006E-2"/>
    <n v="1.67472E-2"/>
    <n v="2.0934000000000001E-2"/>
    <n v="1.67472E-2"/>
    <n v="1.2560400000000001E-2"/>
  </r>
  <r>
    <s v="Pulp &amp; paper"/>
    <s v="Oil"/>
    <x v="27"/>
    <x v="0"/>
    <x v="8"/>
    <s v="7_petroleum_products"/>
    <n v="407.70102272122676"/>
    <n v="501.20644254342631"/>
    <n v="494.4952233981727"/>
    <n v="451.96855588659236"/>
    <n v="473.06410681597862"/>
    <n v="516.77042377868952"/>
    <n v="506.04618752851462"/>
    <n v="480.81070029826861"/>
    <n v="415.30269009027995"/>
    <n v="358.75969074016922"/>
    <n v="292.83720402142819"/>
    <n v="289.67903464485283"/>
    <n v="171.39180113015695"/>
    <n v="144.79988960338662"/>
    <n v="125.88441743024541"/>
    <n v="128.02116416118491"/>
    <n v="119.12414605023926"/>
    <n v="123.17925547561838"/>
    <n v="114.2836206409162"/>
    <n v="106.93511649758757"/>
  </r>
  <r>
    <s v="Pulp &amp; paper"/>
    <s v="Gas "/>
    <x v="27"/>
    <x v="0"/>
    <x v="8"/>
    <s v="8_gas"/>
    <n v="767.59275092641121"/>
    <n v="868.83234064743669"/>
    <n v="775.02115131758569"/>
    <n v="725.04515297606349"/>
    <n v="675.48805468306102"/>
    <n v="665.09003917924463"/>
    <n v="596.79432047311775"/>
    <n v="550.64358385485127"/>
    <n v="536.49288644050478"/>
    <n v="505.93222460063356"/>
    <n v="464.76005567885557"/>
    <n v="523.29353388952347"/>
    <n v="559.40459344242299"/>
    <n v="583.50337141339764"/>
    <n v="592.78217258467112"/>
    <n v="604.42397467321427"/>
    <n v="606.30443670988438"/>
    <n v="650.96184115661401"/>
    <n v="694.06317733331946"/>
    <n v="743.68515265941483"/>
  </r>
  <r>
    <s v="Other"/>
    <s v="Coal "/>
    <x v="27"/>
    <x v="0"/>
    <x v="9"/>
    <s v="1_coal"/>
    <n v="80.459814669284896"/>
    <n v="67.86732891678632"/>
    <n v="65.392374703855978"/>
    <n v="67.12156915492244"/>
    <n v="79.048966249062417"/>
    <n v="108.02811224936083"/>
    <n v="121.79941227548397"/>
    <n v="131.97027069357384"/>
    <n v="136.62816068314774"/>
    <n v="147.79622910842508"/>
    <n v="158.88410038230373"/>
    <n v="146.8185515543685"/>
    <n v="161.48219956406342"/>
    <n v="153.56393689917113"/>
    <n v="132.33666256254767"/>
    <n v="119.46568602139919"/>
    <n v="113.90418869297041"/>
    <n v="75.421500078856027"/>
    <n v="46.824630479831036"/>
    <n v="15.249354332307611"/>
  </r>
  <r>
    <s v="Other"/>
    <s v="Biomass"/>
    <x v="27"/>
    <x v="0"/>
    <x v="9"/>
    <s v="15_solid_biomass"/>
    <n v="266.10447530160002"/>
    <n v="249.31903373604109"/>
    <n v="239.99853809517023"/>
    <n v="197.46456466679999"/>
    <n v="221.96883884932723"/>
    <n v="240.81263492451166"/>
    <n v="261.80165940109652"/>
    <n v="282.17843431989985"/>
    <n v="273.22189573637343"/>
    <n v="283.38730308599474"/>
    <n v="292.52609607005576"/>
    <n v="156.43471398306104"/>
    <n v="159.53866812009508"/>
    <n v="171.71001703484581"/>
    <n v="170.50815910173537"/>
    <n v="186.74169356317486"/>
    <n v="189.6757339462267"/>
    <n v="176.20648794298415"/>
    <n v="177.47785777977299"/>
    <n v="222.79392953138722"/>
  </r>
  <r>
    <s v="Other"/>
    <s v="Others "/>
    <x v="27"/>
    <x v="0"/>
    <x v="9"/>
    <s v="16_others"/>
    <n v="4.8001662000000007E-2"/>
    <n v="1.6998408000000003E-2"/>
    <n v="1.4160008808"/>
    <n v="0"/>
    <n v="7.9900891200000004E-2"/>
    <n v="5.9000385600000003E-2"/>
    <n v="2.0960000028000003"/>
    <n v="4.5199981043999999"/>
    <n v="3.5632005614952167"/>
    <n v="0.39263988540356587"/>
    <n v="4.8903464910422407"/>
    <n v="5.8369592205566567"/>
    <n v="6.3813869631995059"/>
    <n v="6.2683899426627212"/>
    <n v="6.1405846436337832"/>
    <n v="6.3418204614146179"/>
    <n v="11.038724099128654"/>
    <n v="17.821620092659131"/>
    <n v="17.380321221216711"/>
    <n v="22.20901117323389"/>
  </r>
  <r>
    <s v="Other"/>
    <s v="Electricity"/>
    <x v="27"/>
    <x v="0"/>
    <x v="9"/>
    <s v="17_electricity"/>
    <n v="218.5434332708513"/>
    <n v="231.28986932091186"/>
    <n v="229.62210049546158"/>
    <n v="195.84975033343352"/>
    <n v="209.32509304224664"/>
    <n v="219.08735074376193"/>
    <n v="193.51317032009635"/>
    <n v="200.48447352092123"/>
    <n v="205.24091246561431"/>
    <n v="214.72360173422479"/>
    <n v="220.25269265501279"/>
    <n v="229.10123572607483"/>
    <n v="234.39601523896886"/>
    <n v="243.73631510666297"/>
    <n v="251.01027083402326"/>
    <n v="264.27580700608223"/>
    <n v="266.68888965987912"/>
    <n v="272.90126697485329"/>
    <n v="273.55222012079025"/>
    <n v="296.87621516813419"/>
  </r>
  <r>
    <s v="Other"/>
    <s v="Heat "/>
    <x v="27"/>
    <x v="0"/>
    <x v="9"/>
    <s v="18_heat"/>
    <n v="238.47270063286985"/>
    <n v="259.93251762732609"/>
    <n v="262.58853694935618"/>
    <n v="268.65788697702345"/>
    <n v="261.0217498779059"/>
    <n v="261.43716845979844"/>
    <n v="59.376863263484374"/>
    <n v="69.03369225695694"/>
    <n v="64.507354120434428"/>
    <n v="66.505420236277033"/>
    <n v="64.212525981985493"/>
    <n v="76.430012360039626"/>
    <n v="78.374305653724491"/>
    <n v="74.219116236175324"/>
    <n v="55.72637612242886"/>
    <n v="59.41740543680001"/>
    <n v="48.694198386400004"/>
    <n v="70.799898117599994"/>
    <n v="66.558839665600004"/>
    <n v="74.432946283600003"/>
  </r>
  <r>
    <s v="Other"/>
    <s v="Coal "/>
    <x v="27"/>
    <x v="0"/>
    <x v="9"/>
    <s v="2_coal_products"/>
    <n v="0.71669247672278213"/>
    <n v="0.71585555601428552"/>
    <n v="0.77053080756655257"/>
    <n v="0.80046839793309055"/>
    <n v="1.0007909920289799"/>
    <n v="0.7994814664450175"/>
    <n v="1.0756103661707765"/>
    <n v="5.7839629757364008"/>
    <n v="8.1176767672248022"/>
    <n v="7.5811634387172031"/>
    <n v="6.4521061733098808"/>
    <n v="3.6254491796880002"/>
    <n v="1.6711278690230209"/>
    <n v="1.4266865992320001"/>
    <n v="1.1409219243360003"/>
    <n v="1.1963934135120278"/>
    <n v="1.3000399700418881"/>
    <n v="0.87191764682120743"/>
    <n v="0.4734028309513113"/>
    <n v="0.36064965914491692"/>
  </r>
  <r>
    <s v="Other"/>
    <s v="Coal "/>
    <x v="27"/>
    <x v="0"/>
    <x v="9"/>
    <s v="3_peat"/>
    <n v="0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</r>
  <r>
    <s v="Other"/>
    <s v="Coal "/>
    <x v="27"/>
    <x v="0"/>
    <x v="9"/>
    <s v="4_peat_products"/>
    <n v="0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</r>
  <r>
    <s v="Other"/>
    <s v="Oil"/>
    <x v="27"/>
    <x v="0"/>
    <x v="9"/>
    <s v="6_crude_oil_and_ngl"/>
    <n v="0.12623202"/>
    <n v="8.4154679999999996E-2"/>
    <n v="0"/>
    <n v="8.4154679999999996E-2"/>
    <n v="0"/>
    <n v="5.8615172320574317E-2"/>
    <n v="6.1294752000000001E-2"/>
    <n v="5.6521800000000004E-2"/>
    <n v="7.1175600000000006E-2"/>
    <n v="0.10701712008"/>
    <n v="0.30214042200000002"/>
    <n v="0.32631081840000004"/>
    <n v="5.4428400000000002E-2"/>
    <n v="7.1175600000000006E-2"/>
    <n v="7.1175600000000006E-2"/>
    <n v="0.13816440000000002"/>
    <n v="2.0934000000000001E-2"/>
    <n v="4.1868000000000001E-3"/>
    <n v="0"/>
    <n v="4.2077340000000003E-3"/>
  </r>
  <r>
    <s v="Other"/>
    <s v="Oil"/>
    <x v="27"/>
    <x v="0"/>
    <x v="9"/>
    <s v="7_petroleum_products"/>
    <n v="173.41135625834016"/>
    <n v="132.58907180994657"/>
    <n v="144.85115044729386"/>
    <n v="136.69660336607171"/>
    <n v="129.31969557068834"/>
    <n v="142.7821708205621"/>
    <n v="136.21082494981127"/>
    <n v="140.22092375871418"/>
    <n v="138.13582793376088"/>
    <n v="192.34848969481922"/>
    <n v="173.31151402346461"/>
    <n v="193.37685661839453"/>
    <n v="70.219523297124468"/>
    <n v="74.044500723128778"/>
    <n v="74.388836157293795"/>
    <n v="70.9618019355581"/>
    <n v="80.646982399375517"/>
    <n v="82.56033505213864"/>
    <n v="75.854293491834497"/>
    <n v="68.170058701924262"/>
  </r>
  <r>
    <s v="Other"/>
    <s v="Gas "/>
    <x v="27"/>
    <x v="0"/>
    <x v="9"/>
    <s v="8_gas"/>
    <n v="87.202624345200007"/>
    <n v="102.7240297884"/>
    <n v="92.112836396400013"/>
    <n v="61.028458959600002"/>
    <n v="56.805018395028007"/>
    <n v="54.562181228232475"/>
    <n v="65.288150404413315"/>
    <n v="90.055753898834809"/>
    <n v="82.471168947763289"/>
    <n v="76.63864033407377"/>
    <n v="68.181246562491651"/>
    <n v="67.262240519122187"/>
    <n v="68.230361659953218"/>
    <n v="69.321836406271132"/>
    <n v="73.105027479963141"/>
    <n v="77.943027151103266"/>
    <n v="80.952291849179687"/>
    <n v="95.285244377673209"/>
    <n v="99.168631283352113"/>
    <n v="108.16241140533786"/>
  </r>
  <r>
    <s v="Other"/>
    <s v="Coal "/>
    <x v="27"/>
    <x v="0"/>
    <x v="10"/>
    <s v="1_coal"/>
    <n v="123.06942507722401"/>
    <n v="121.47052969994401"/>
    <n v="117.99876153599998"/>
    <n v="115.61673401100002"/>
    <n v="118.56457280556"/>
    <n v="128.14640889784701"/>
    <n v="135.29715584939996"/>
    <n v="146.09463503731303"/>
    <n v="144.16728208068361"/>
    <n v="140.63469407511161"/>
    <n v="148.15311179363889"/>
    <n v="156.20573657373524"/>
    <n v="187.30857476201393"/>
    <n v="184.30222926975043"/>
    <n v="181.48718228191299"/>
    <n v="199.21733315020796"/>
    <n v="190.79839142923677"/>
    <n v="173.85201513751466"/>
    <n v="157.82019337922449"/>
    <n v="140.97101511724057"/>
  </r>
  <r>
    <s v="Other"/>
    <s v="Biomass"/>
    <x v="27"/>
    <x v="0"/>
    <x v="10"/>
    <s v="15_solid_biomass"/>
    <n v="0.64500166079999999"/>
    <n v="0.57136840919999998"/>
    <n v="1.2311369136000001"/>
    <n v="1.6119180000000004"/>
    <n v="2.6346067020000006"/>
    <n v="3.6043742519999999"/>
    <n v="3.9569865480000006"/>
    <n v="4.9382175564000006"/>
    <n v="5.8629811932000004"/>
    <n v="6.2405970588000006"/>
    <n v="7.2384412896000017"/>
    <n v="7.837974302400001"/>
    <n v="8.5726655928000035"/>
    <n v="9.2313580896000005"/>
    <n v="10.114584483600002"/>
    <n v="10.331004362400002"/>
    <n v="10.525158838800001"/>
    <n v="10.862506062000001"/>
    <n v="9.4693274280000015"/>
    <n v="9.1155135204000022"/>
  </r>
  <r>
    <s v="Other"/>
    <s v="Others "/>
    <x v="27"/>
    <x v="0"/>
    <x v="10"/>
    <s v="16_others"/>
    <n v="0"/>
    <n v="9.0016200000000001E-3"/>
    <n v="0"/>
    <n v="0"/>
    <n v="3.0019356000000001E-3"/>
    <n v="0"/>
    <n v="5.9996844000000009E-3"/>
    <n v="2.90019636E-2"/>
    <n v="5.4846936759525636E-2"/>
    <n v="0.15800796212407284"/>
    <n v="7.0448146894838817E-2"/>
    <n v="6.5361426954473292E-2"/>
    <n v="7.5605324020755313"/>
    <n v="5.344391423568311"/>
    <n v="5.3947860033277548"/>
    <n v="4.9975473050410679"/>
    <n v="7.6934818327530259"/>
    <n v="7.641842179216888"/>
    <n v="14.696508645551605"/>
    <n v="15.257257062941896"/>
  </r>
  <r>
    <s v="Other"/>
    <s v="Electricity"/>
    <x v="27"/>
    <x v="0"/>
    <x v="10"/>
    <s v="17_electricity"/>
    <n v="147.23757441802994"/>
    <n v="152.234760046243"/>
    <n v="146.37239670024223"/>
    <n v="250.98352877584676"/>
    <n v="265.16782520488891"/>
    <n v="275.43915229608172"/>
    <n v="287.84846315884727"/>
    <n v="347.38839365316164"/>
    <n v="350.71417191704165"/>
    <n v="348.72422512743401"/>
    <n v="339.0927312220885"/>
    <n v="452.12607032468225"/>
    <n v="480.10331532215167"/>
    <n v="492.20940778001903"/>
    <n v="516.08745685015083"/>
    <n v="538.88797724711196"/>
    <n v="556.77727570223658"/>
    <n v="583.59218638036623"/>
    <n v="553.19600263053803"/>
    <n v="595.95629943903384"/>
  </r>
  <r>
    <s v="Other"/>
    <s v="Heat "/>
    <x v="27"/>
    <x v="0"/>
    <x v="10"/>
    <s v="18_heat"/>
    <n v="68.705356599000012"/>
    <n v="65.914277039280009"/>
    <n v="65.480411515680004"/>
    <n v="64.559871104039999"/>
    <n v="62.211693438360001"/>
    <n v="54.996495168960003"/>
    <n v="46.007299497960005"/>
    <n v="46.198200349278004"/>
    <n v="49.055981399753293"/>
    <n v="43.995187760748301"/>
    <n v="43.716566732302866"/>
    <n v="64.599654460275289"/>
    <n v="65.99765281643576"/>
    <n v="72.312972199497722"/>
    <n v="69.673584733907788"/>
    <n v="51.302201070400002"/>
    <n v="37.031700518800001"/>
    <n v="33.884602118000004"/>
    <n v="32.712680331599998"/>
    <n v="43.251501810800001"/>
  </r>
  <r>
    <s v="Other"/>
    <s v="Coal "/>
    <x v="27"/>
    <x v="0"/>
    <x v="10"/>
    <s v="2_coal_products"/>
    <n v="4.9262968994399996"/>
    <n v="5.4615216690720017"/>
    <n v="6.8360486952240009"/>
    <n v="6.7141753852320001"/>
    <n v="5.976817856856"/>
    <n v="4.8090272272560002"/>
    <n v="5.2326762052319999"/>
    <n v="5.4293501304000005"/>
    <n v="4.9765979520000014"/>
    <n v="3.1043447280000001"/>
    <n v="1.6461241560000002"/>
    <n v="1.6830868173839999"/>
    <n v="1.3983927909840002"/>
    <n v="1.796419306584"/>
    <n v="2.1892970630160002"/>
    <n v="2.7586851158160002"/>
    <n v="1.9017560963519999"/>
    <n v="2.0070928861200001"/>
    <n v="3.8513446242480005"/>
    <n v="3.0291444408960002"/>
  </r>
  <r>
    <s v="Other"/>
    <s v="Coal "/>
    <x v="2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0"/>
    <s v="6_crude_oil_and_ngl"/>
    <n v="2.6399741796000002"/>
    <n v="2.6860289796000001"/>
    <n v="2.1683395332000002"/>
    <n v="2.3896119132"/>
    <n v="2.2637985732000003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</r>
  <r>
    <s v="Other"/>
    <s v="Oil"/>
    <x v="27"/>
    <x v="0"/>
    <x v="10"/>
    <s v="7_petroleum_products"/>
    <n v="427.95328073017146"/>
    <n v="445.5131304313158"/>
    <n v="481.59749641499013"/>
    <n v="447.07751936617728"/>
    <n v="455.8906062537568"/>
    <n v="521.69263411735449"/>
    <n v="547.90073387949451"/>
    <n v="589.32139191884096"/>
    <n v="580.03760637355867"/>
    <n v="562.02449787019714"/>
    <n v="581.22545649603182"/>
    <n v="654.87243923018514"/>
    <n v="911.53561424578174"/>
    <n v="924.94832842361245"/>
    <n v="1011.0756973482297"/>
    <n v="1057.4480262879083"/>
    <n v="1143.7596676400372"/>
    <n v="1198.6502928544489"/>
    <n v="1253.9941861484774"/>
    <n v="1403.2866485219158"/>
  </r>
  <r>
    <s v="Other"/>
    <s v="Gas "/>
    <x v="27"/>
    <x v="0"/>
    <x v="10"/>
    <s v="8_gas"/>
    <n v="32.364860274000037"/>
    <n v="34.077100590000057"/>
    <n v="33.781989884400048"/>
    <n v="286.65782430480004"/>
    <n v="295.20299432880006"/>
    <n v="302.34584875320013"/>
    <n v="280.19761387200009"/>
    <n v="551.44939455000008"/>
    <n v="511.04112286680021"/>
    <n v="448.44510173760011"/>
    <n v="359.0874862308001"/>
    <n v="71.698297615200062"/>
    <n v="58.589264523600093"/>
    <n v="122.73759941040007"/>
    <n v="126.73247584680014"/>
    <n v="144.7817537268001"/>
    <n v="139.97965539240016"/>
    <n v="199.43365481348414"/>
    <n v="216.93939083171895"/>
    <n v="240.89214343134449"/>
  </r>
  <r>
    <s v="Other"/>
    <s v="Coal "/>
    <x v="27"/>
    <x v="0"/>
    <x v="11"/>
    <s v="1_coal"/>
    <n v="430.61397425513059"/>
    <n v="364.75728765994603"/>
    <n v="384.39743612803966"/>
    <n v="396.93903262796846"/>
    <n v="428.19506174279525"/>
    <n v="590.45763484799363"/>
    <n v="675.3957158333327"/>
    <n v="701.81976566139269"/>
    <n v="722.59979001803686"/>
    <n v="692.47682358853149"/>
    <n v="697.56754938542906"/>
    <n v="703.5646753452553"/>
    <n v="747.91982067304991"/>
    <n v="684.76429141503002"/>
    <n v="623.34690067455017"/>
    <n v="545.16084716628154"/>
    <n v="518.43265474606915"/>
    <n v="390.75042647461288"/>
    <n v="290.75728062106145"/>
    <n v="219.69904255431283"/>
  </r>
  <r>
    <s v="Other"/>
    <s v="Biomass"/>
    <x v="27"/>
    <x v="0"/>
    <x v="11"/>
    <s v="15_solid_biomass"/>
    <n v="0.33711276239999999"/>
    <n v="0.92528554401165386"/>
    <n v="1.2887730384938823"/>
    <n v="3.0274721911080009"/>
    <n v="6.6654926047696499"/>
    <n v="21.682056752825062"/>
    <n v="22.156496177141243"/>
    <n v="21.021697569832149"/>
    <n v="25.574105470452025"/>
    <n v="28.043547827178031"/>
    <n v="27.603658648853823"/>
    <n v="39.258209495709195"/>
    <n v="40.759501673047808"/>
    <n v="44.665142240914513"/>
    <n v="47.425296047938417"/>
    <n v="70.669908429969439"/>
    <n v="75.387962252345801"/>
    <n v="74.576317512577603"/>
    <n v="81.643380241579464"/>
    <n v="91.159261865611299"/>
  </r>
  <r>
    <s v="Other"/>
    <s v="Others "/>
    <x v="27"/>
    <x v="0"/>
    <x v="11"/>
    <s v="16_others"/>
    <n v="0.26299802880000001"/>
    <n v="0.36899943120000001"/>
    <n v="0.43299885599999999"/>
    <n v="0.47099825280000002"/>
    <n v="0.43299885599999999"/>
    <n v="0.44799597359999999"/>
    <n v="0.80100182880000004"/>
    <n v="0.68899655520000003"/>
    <n v="0.44548004678316644"/>
    <n v="0.33078053192896051"/>
    <n v="0.32281110062289475"/>
    <n v="0.38608658931412621"/>
    <n v="1.8553516869472735"/>
    <n v="1.7508035254308532"/>
    <n v="1.9054172124479662"/>
    <n v="1.3975183821357424"/>
    <n v="2.1575821914559774"/>
    <n v="2.8975793699352028"/>
    <n v="2.9578576796137002"/>
    <n v="3.1854106936526301"/>
  </r>
  <r>
    <s v="Other"/>
    <s v="Electricity"/>
    <x v="27"/>
    <x v="0"/>
    <x v="11"/>
    <s v="17_electricity"/>
    <n v="432.37125169451855"/>
    <n v="461.54462247035542"/>
    <n v="469.020103650995"/>
    <n v="470.20255178021694"/>
    <n v="494.76847405650852"/>
    <n v="575.91294651107535"/>
    <n v="619.03218179244402"/>
    <n v="692.52040742496297"/>
    <n v="718.31139916591462"/>
    <n v="698.34648839187184"/>
    <n v="683.19181225311331"/>
    <n v="768.4608666059554"/>
    <n v="804.31479492887513"/>
    <n v="862.03587084077049"/>
    <n v="897.12538861079145"/>
    <n v="895.55026898468157"/>
    <n v="919.70583882592996"/>
    <n v="934.7711537050692"/>
    <n v="950.74710947965082"/>
    <n v="992.06962822767525"/>
  </r>
  <r>
    <s v="Other"/>
    <s v="Heat "/>
    <x v="27"/>
    <x v="0"/>
    <x v="11"/>
    <s v="18_heat"/>
    <n v="125.73826940151605"/>
    <n v="155.56498126661492"/>
    <n v="160.50520461711952"/>
    <n v="156.78852538869333"/>
    <n v="158.14712321802256"/>
    <n v="190.01633586059125"/>
    <n v="226.38445278602282"/>
    <n v="251.37879928438053"/>
    <n v="275.84072046231341"/>
    <n v="272.88638884804431"/>
    <n v="258.90183146631591"/>
    <n v="280.07645866824942"/>
    <n v="274.45256274775812"/>
    <n v="300.40719437566207"/>
    <n v="296.92593414500851"/>
    <n v="282.271555832476"/>
    <n v="325.21573214205284"/>
    <n v="395.89752953030001"/>
    <n v="395.69233615811356"/>
    <n v="386.29160236240875"/>
  </r>
  <r>
    <s v="Other"/>
    <s v="Coal "/>
    <x v="27"/>
    <x v="0"/>
    <x v="11"/>
    <s v="2_coal_products"/>
    <n v="2.7538274180480133"/>
    <n v="2.8628427009019997"/>
    <n v="3.3193614130942675"/>
    <n v="3.3776244677282619"/>
    <n v="3.076215856015557"/>
    <n v="1.4805982397383071"/>
    <n v="3.1087107840845158"/>
    <n v="6.5652707010729596"/>
    <n v="8.8030779523048803"/>
    <n v="11.127267360363961"/>
    <n v="10.625906594737081"/>
    <n v="11.234597779944"/>
    <n v="8.1257155477904757"/>
    <n v="8.5882581570959999"/>
    <n v="8.2203579283680011"/>
    <n v="5.6112782657378153"/>
    <n v="5.640197771333213"/>
    <n v="4.575728206046632"/>
    <n v="11.64717626447476"/>
    <n v="14.877533985299504"/>
  </r>
  <r>
    <s v="Other"/>
    <s v="Coal "/>
    <x v="2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1"/>
    <s v="6_crude_oil_and_ngl"/>
    <n v="0.10906614000000001"/>
    <n v="8.7922800000000009E-2"/>
    <n v="9.6296400000000018E-2"/>
    <n v="7.1716448024316107E-2"/>
    <n v="0.18010401887956681"/>
    <n v="0.35190039369446424"/>
    <n v="1.2383968248000001"/>
    <n v="1.2292696008000001"/>
    <n v="1.3689445982400001"/>
    <n v="1.2457601499600002"/>
    <n v="1.2791218283999999"/>
    <n v="0.99951057720000003"/>
    <n v="0.96069475440000018"/>
    <n v="0.97094404080000007"/>
    <n v="0.91800614160000005"/>
    <n v="0.92407700160000006"/>
    <n v="0.92373368400000011"/>
    <n v="0.92560937040000013"/>
    <n v="0.94586510880000008"/>
    <n v="1.0273067424"/>
  </r>
  <r>
    <s v="Other"/>
    <s v="Oil"/>
    <x v="27"/>
    <x v="0"/>
    <x v="11"/>
    <s v="7_petroleum_products"/>
    <n v="330.19799718012644"/>
    <n v="320.61072503848698"/>
    <n v="317.10714937630485"/>
    <n v="304.17968016152361"/>
    <n v="272.92637668952204"/>
    <n v="286.14615501943194"/>
    <n v="255.01416095222768"/>
    <n v="234.93335271046098"/>
    <n v="212.20573382188491"/>
    <n v="171.38994509806017"/>
    <n v="152.22694921280686"/>
    <n v="152.70926222233237"/>
    <n v="117.68329693040519"/>
    <n v="98.458848978131101"/>
    <n v="85.82579055038947"/>
    <n v="82.055376631158197"/>
    <n v="76.494872241775951"/>
    <n v="66.604125776617494"/>
    <n v="64.438598435068755"/>
    <n v="47.626071628934334"/>
  </r>
  <r>
    <s v="Other"/>
    <s v="Gas "/>
    <x v="27"/>
    <x v="0"/>
    <x v="11"/>
    <s v="8_gas"/>
    <n v="169.05085180814078"/>
    <n v="200.46834793692278"/>
    <n v="183.61386026216687"/>
    <n v="124.5339940297345"/>
    <n v="121.93864729177471"/>
    <n v="122.75456704176374"/>
    <n v="131.06005757600346"/>
    <n v="121.19400944348074"/>
    <n v="110.72215770780217"/>
    <n v="120.98018050020571"/>
    <n v="98.447997211285951"/>
    <n v="104.90573007676974"/>
    <n v="108.42605219004264"/>
    <n v="110.03696334048841"/>
    <n v="106.69054873845275"/>
    <n v="113.83419351968132"/>
    <n v="128.96787234029867"/>
    <n v="183.14971739178867"/>
    <n v="238.86262993810632"/>
    <n v="264.69886052318361"/>
  </r>
  <r>
    <s v="Non-specified industry"/>
    <s v="Coal "/>
    <x v="27"/>
    <x v="0"/>
    <x v="12"/>
    <s v="1_coal"/>
    <n v="1533.1578061596347"/>
    <n v="1540.3539263883865"/>
    <n v="1426.7767448062718"/>
    <n v="1294.3004712544712"/>
    <n v="1495.7041909404143"/>
    <n v="1892.2628711386642"/>
    <n v="2338.9565177195609"/>
    <n v="2634.3743245470869"/>
    <n v="2600.2595636557294"/>
    <n v="3037.1624549805233"/>
    <n v="3150.9185093624465"/>
    <n v="3914.3755261535157"/>
    <n v="5311.9957183400384"/>
    <n v="7615.5597924122203"/>
    <n v="5766.598045302434"/>
    <n v="330.58271925567425"/>
    <n v="483.60590154639203"/>
    <n v="245.91106393755305"/>
    <n v="311.69008343718303"/>
    <n v="272.93276826229874"/>
  </r>
  <r>
    <s v="Non-specified industry"/>
    <s v="Biomass"/>
    <x v="27"/>
    <x v="0"/>
    <x v="12"/>
    <s v="15_solid_biomass"/>
    <n v="449.11595946225538"/>
    <n v="452.25385511106157"/>
    <n v="428.65883823870837"/>
    <n v="423.59122292891169"/>
    <n v="416.48908468032766"/>
    <n v="398.33726926896622"/>
    <n v="386.62073632311854"/>
    <n v="409.4404630860052"/>
    <n v="385.96453163209543"/>
    <n v="375.1450315846148"/>
    <n v="370.95901451922538"/>
    <n v="373.95899940465506"/>
    <n v="381.0654087769164"/>
    <n v="376.88371260203962"/>
    <n v="413.69616663221058"/>
    <n v="390.00086674170046"/>
    <n v="372.48992217255096"/>
    <n v="364.29009529987405"/>
    <n v="388.21008934065009"/>
    <n v="394.90907472691777"/>
  </r>
  <r>
    <s v="Non-specified industry"/>
    <s v="Others "/>
    <x v="27"/>
    <x v="0"/>
    <x v="12"/>
    <s v="16_others"/>
    <n v="122.60944289812321"/>
    <n v="120.97056398696282"/>
    <n v="89.97165375846842"/>
    <n v="107.26981902460079"/>
    <n v="106.69431448405442"/>
    <n v="108.08856130052521"/>
    <n v="119.80250353066319"/>
    <n v="120.43982312103242"/>
    <n v="138.73934453450232"/>
    <n v="134.09671091553813"/>
    <n v="139.41051715402335"/>
    <n v="33.374265671137749"/>
    <n v="30.832202189567457"/>
    <n v="31.365677568204397"/>
    <n v="28.778448900681351"/>
    <n v="25.590460359888183"/>
    <n v="29.486915827951261"/>
    <n v="45.834037840877684"/>
    <n v="50.016313624367569"/>
    <n v="21.165715029063463"/>
  </r>
  <r>
    <s v="Non-specified industry"/>
    <s v="Electricity"/>
    <x v="27"/>
    <x v="0"/>
    <x v="12"/>
    <s v="17_electricity"/>
    <n v="1807.2185121551529"/>
    <n v="1789.9717086220112"/>
    <n v="1615.7433805122214"/>
    <n v="1847.2907983835182"/>
    <n v="1977.3714459888074"/>
    <n v="1968.4264175803439"/>
    <n v="2176.6274899555269"/>
    <n v="2270.6043956690628"/>
    <n v="2316.110321010648"/>
    <n v="2421.3254530928825"/>
    <n v="2441.0687445914773"/>
    <n v="2593.9589425489339"/>
    <n v="2744.1251835309422"/>
    <n v="2886.653085183199"/>
    <n v="3082.1045800895122"/>
    <n v="1803.7226840160361"/>
    <n v="1698.9006226973511"/>
    <n v="1692.3551446832703"/>
    <n v="1767.5316130595995"/>
    <n v="1852.896836066682"/>
  </r>
  <r>
    <s v="Non-specified industry"/>
    <s v="Heat "/>
    <x v="27"/>
    <x v="0"/>
    <x v="12"/>
    <s v="18_heat"/>
    <n v="181.40968044639212"/>
    <n v="198.03049644616138"/>
    <n v="207.18042075744538"/>
    <n v="205.8444869644226"/>
    <n v="200.21765729407781"/>
    <n v="159.42049897616423"/>
    <n v="278.33202739101728"/>
    <n v="272.2876548299152"/>
    <n v="240.72676674247504"/>
    <n v="179.15612275350239"/>
    <n v="197.31237093599813"/>
    <n v="199.3005674617192"/>
    <n v="229.51888312407488"/>
    <n v="243.27612218529822"/>
    <n v="235.06686899138984"/>
    <n v="56.196300687600008"/>
    <n v="35.065696894000006"/>
    <n v="25.637900918000007"/>
    <n v="25.718007227999998"/>
    <n v="22.208875793887998"/>
  </r>
  <r>
    <s v="Non-specified industry"/>
    <s v="Coal "/>
    <x v="27"/>
    <x v="0"/>
    <x v="12"/>
    <s v="2_coal_products"/>
    <n v="63.743235776409122"/>
    <n v="59.514584787194337"/>
    <n v="65.71720931356414"/>
    <n v="119.1049438656396"/>
    <n v="111.79526391473524"/>
    <n v="97.471119101920124"/>
    <n v="99.91844183075689"/>
    <n v="133.27160900880969"/>
    <n v="127.80930128856031"/>
    <n v="104.38635263869958"/>
    <n v="94.841468034313948"/>
    <n v="133.26226741253254"/>
    <n v="111.04148880750515"/>
    <n v="113.98005422726077"/>
    <n v="122.07413649242619"/>
    <n v="64.815441464795015"/>
    <n v="55.552626944158582"/>
    <n v="57.865635543893717"/>
    <n v="59.428955545381982"/>
    <n v="57.53315340149971"/>
  </r>
  <r>
    <s v="Non-specified industry"/>
    <s v="Coal "/>
    <x v="2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7"/>
    <x v="0"/>
    <x v="12"/>
    <s v="4_peat_products"/>
    <n v="0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</r>
  <r>
    <s v="Non-specified industry"/>
    <s v="Oil"/>
    <x v="27"/>
    <x v="0"/>
    <x v="12"/>
    <s v="6_crude_oil_and_ngl"/>
    <n v="3.2615171999999801"/>
    <n v="3.7270893600000199"/>
    <n v="3.0982320000000092"/>
    <n v="3.5984782449848276"/>
    <n v="3.3462833663382043"/>
    <n v="3.9739525157687101"/>
    <n v="4.8920882313599963"/>
    <n v="5.4153745920000169"/>
    <n v="5.4619048832574837"/>
    <n v="6.5985045141451826"/>
    <n v="4.8470504094151616"/>
    <n v="0.50225615884252039"/>
    <n v="0.12167185204262339"/>
    <n v="3.3749052042613005E-2"/>
    <n v="2.5375452042613763E-2"/>
    <n v="0"/>
    <n v="0"/>
    <n v="0"/>
    <n v="0"/>
    <n v="0"/>
  </r>
  <r>
    <s v="Non-specified industry"/>
    <s v="Oil"/>
    <x v="27"/>
    <x v="0"/>
    <x v="12"/>
    <s v="7_petroleum_products"/>
    <n v="1552.9226804866653"/>
    <n v="1603.6628489980149"/>
    <n v="1748.7401733151758"/>
    <n v="1757.3642024036883"/>
    <n v="1617.5842354948975"/>
    <n v="1530.7298175212832"/>
    <n v="1464.7170180404412"/>
    <n v="1442.749498654541"/>
    <n v="1505.0671855584565"/>
    <n v="1454.4798534725335"/>
    <n v="1346.5647363871394"/>
    <n v="1192.6360129122677"/>
    <n v="1198.1508548926306"/>
    <n v="1201.2160162948862"/>
    <n v="1159.7765737271013"/>
    <n v="1002.4051105890483"/>
    <n v="974.77050532075566"/>
    <n v="1012.265419266754"/>
    <n v="905.45431603297425"/>
    <n v="856.49611482026557"/>
  </r>
  <r>
    <s v="Non-specified industry"/>
    <s v="Gas "/>
    <x v="27"/>
    <x v="0"/>
    <x v="12"/>
    <s v="8_gas"/>
    <n v="1512.3814080089323"/>
    <n v="821.35602227463096"/>
    <n v="771.70584024895152"/>
    <n v="1381.8995379195317"/>
    <n v="1518.6489121450727"/>
    <n v="1519.8949155465978"/>
    <n v="1247.4287983636268"/>
    <n v="1237.5174366540364"/>
    <n v="1169.7638932646796"/>
    <n v="1223.1899929795261"/>
    <n v="1130.2631996550367"/>
    <n v="1356.905162326575"/>
    <n v="1460.826489517056"/>
    <n v="1611.5323317878383"/>
    <n v="1698.7684624780877"/>
    <n v="1669.7542424474896"/>
    <n v="1615.9025068641004"/>
    <n v="1699.8972392583346"/>
    <n v="1854.7252557979266"/>
    <n v="1550.8130035597728"/>
  </r>
  <r>
    <s v="Iron &amp; steel"/>
    <s v="Coal "/>
    <x v="28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8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8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8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8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8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8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8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8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8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8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8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8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8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8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9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9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7_petroleum_products"/>
    <n v="77.70419865720001"/>
    <n v="85.4477020044"/>
    <n v="76.900400046000001"/>
    <n v="70.717199828400013"/>
    <n v="57.011199238800003"/>
    <n v="55.631401617600005"/>
    <n v="77.2158000636"/>
    <n v="79.883800682400008"/>
    <n v="89.139701793600011"/>
    <n v="100.7548019028"/>
    <n v="102.13310064960001"/>
    <n v="112.84968835800001"/>
    <n v="117.2722638132"/>
    <n v="124.97685504120001"/>
    <n v="126.68627105280001"/>
    <n v="126.6627244896"/>
    <n v="131.26331012040001"/>
    <n v="129.7289735244"/>
    <n v="133.0123793148"/>
    <n v="123.7186965204"/>
  </r>
  <r>
    <s v="Aviation"/>
    <s v="Gas "/>
    <x v="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0"/>
    <x v="1"/>
    <x v="14"/>
    <s v="16_others"/>
    <n v="0"/>
    <n v="0"/>
    <n v="0"/>
    <n v="1.9295998236"/>
    <n v="0.96480200520000003"/>
    <n v="0.77719987079999997"/>
    <n v="2.0660015808000001"/>
    <n v="4.64399856"/>
    <n v="6.7311979092000014"/>
    <n v="8.2391995332000008"/>
    <n v="7.0151969267999998"/>
    <n v="9.4305032315999995"/>
    <n v="9.6381266435999997"/>
    <n v="10.181397438000001"/>
    <n v="10.585352462399999"/>
    <n v="10.318678423200002"/>
    <n v="6.7558330403999998"/>
    <n v="4.1672015892000003"/>
    <n v="5.0216018652000001"/>
    <n v="5.3700022404000007"/>
  </r>
  <r>
    <s v="Road"/>
    <s v="Electricity"/>
    <x v="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398804800000006E-2"/>
  </r>
  <r>
    <s v="Road"/>
    <s v="Heat "/>
    <x v="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7_petroleum_products"/>
    <n v="931.48640249400012"/>
    <n v="909.43559871480011"/>
    <n v="956.49930028440008"/>
    <n v="959.78070059760023"/>
    <n v="1009.1041981595999"/>
    <n v="1003.7936987208001"/>
    <n v="1009.9386985752002"/>
    <n v="1020.5477022708"/>
    <n v="1027.5044975244"/>
    <n v="1014.3916995060002"/>
    <n v="1050.9088016340002"/>
    <n v="1070.8563036312"/>
    <n v="1076.5668392496"/>
    <n v="1088.2930067892003"/>
    <n v="1087.8703870104"/>
    <n v="1109.7833738939999"/>
    <n v="1119.4943257368"/>
    <n v="1146.8551893408001"/>
    <n v="1158.1997258736001"/>
    <n v="1157.2003032191999"/>
  </r>
  <r>
    <s v="Road"/>
    <s v="Gas "/>
    <x v="0"/>
    <x v="1"/>
    <x v="14"/>
    <s v="8_gas"/>
    <n v="3.4200001404"/>
    <n v="4.1670006228000007"/>
    <n v="0.88470014760000004"/>
    <n v="1.0628987292000001"/>
    <n v="1.0728005112000001"/>
    <n v="1.3068007632"/>
    <n v="1.39409973"/>
    <n v="1.4274015372000002"/>
    <n v="1.5147005039999999"/>
    <n v="1.8153001836000002"/>
    <n v="1.9422020916"/>
    <n v="2.1249014832000004"/>
    <n v="2.6865020880000001"/>
    <n v="2.7386989236000003"/>
    <n v="2.8070986752000002"/>
    <n v="3.6288000432"/>
    <n v="3.8996985636000003"/>
    <n v="3.5081992691999999"/>
    <n v="3.2634012599999997"/>
    <n v="3.1239012708000002"/>
  </r>
  <r>
    <s v="Rail"/>
    <s v="Coal "/>
    <x v="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0"/>
    <x v="1"/>
    <x v="15"/>
    <s v="17_electricity"/>
    <n v="7.0163985383999998"/>
    <n v="7.2900017316000003"/>
    <n v="7.2648013824"/>
    <n v="8.0927996976000003"/>
    <n v="8.5392005003999998"/>
    <n v="8.2763992512000009"/>
    <n v="8.5499982576000004"/>
    <n v="8.8956018504000003"/>
    <n v="9.1980018539999993"/>
    <n v="9.5543990171999997"/>
    <n v="7.5275984448000006"/>
    <n v="7.7328018863999999"/>
    <n v="7.9775998956"/>
    <n v="8.9640016019999997"/>
    <n v="9.1188001584000009"/>
    <n v="11.455202030400001"/>
    <n v="12.402000795600001"/>
    <n v="11.692798743599999"/>
    <n v="11.6423980452"/>
    <n v="11.664001933200002"/>
  </r>
  <r>
    <s v="Rail"/>
    <s v="Heat "/>
    <x v="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7_petroleum_products"/>
    <n v="24.367201120800001"/>
    <n v="24.707998267200001"/>
    <n v="20.192400489600001"/>
    <n v="22.2372001152"/>
    <n v="24.622801074000002"/>
    <n v="25.687801576800002"/>
    <n v="25.730398080000001"/>
    <n v="26.370296031600002"/>
    <n v="31.5248999724"/>
    <n v="32.376001049999999"/>
    <n v="32.295899192400007"/>
    <n v="33.084822103200004"/>
    <n v="36.560824880399998"/>
    <n v="39.246606838799998"/>
    <n v="40.253553172800004"/>
    <n v="43.465938274799996"/>
    <n v="44.757009230400001"/>
    <n v="46.703121793199998"/>
    <n v="47.740841107200005"/>
    <n v="48.631641422400008"/>
  </r>
  <r>
    <s v="Rail"/>
    <s v="Gas "/>
    <x v="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7_petroleum_products"/>
    <n v="15.804600595200002"/>
    <n v="18.445797320400001"/>
    <n v="11.544598584000001"/>
    <n v="10.010998864800001"/>
    <n v="10.863000104400001"/>
    <n v="10.479602268000001"/>
    <n v="10.138796748000001"/>
    <n v="24.494999004"/>
    <n v="24.2819997408"/>
    <n v="24.409801810800001"/>
    <n v="28.946798323199999"/>
    <n v="29.176126106400005"/>
    <n v="23.2210060056"/>
    <n v="22.293617245200004"/>
    <n v="21.470906858400003"/>
    <n v="23.440620412800001"/>
    <n v="24.1220723544"/>
    <n v="24.289795562400002"/>
    <n v="24.903337608000005"/>
    <n v="32.530008301200006"/>
  </r>
  <r>
    <s v="Marine"/>
    <s v="Gas "/>
    <x v="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0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0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0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0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7_petroleum_products"/>
    <n v="11.731001361308065"/>
    <n v="12.230330149560736"/>
    <n v="12.759329569238119"/>
    <n v="13.319547053398978"/>
    <n v="13.795976969921144"/>
    <n v="14.383899641099429"/>
    <n v="14.941210173070971"/>
    <n v="16.240647454329086"/>
    <n v="16.2418722035803"/>
    <n v="15.82235068914615"/>
    <n v="16.533716805522001"/>
    <n v="18.0342348804"/>
    <n v="18.872571290391935"/>
    <n v="18.67435957992393"/>
    <n v="19.056113047049546"/>
    <n v="19.108902330796763"/>
    <n v="18.186611324377576"/>
    <n v="18.77448297569898"/>
    <n v="19.084107831814368"/>
    <n v="18.669999063987451"/>
  </r>
  <r>
    <s v="Road"/>
    <s v="Gas "/>
    <x v="1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7_petroleum_products"/>
    <n v="185.28960147480001"/>
    <n v="163.48159860120001"/>
    <n v="178.77060315000003"/>
    <n v="185.55640111800003"/>
    <n v="199.95819762600001"/>
    <n v="207.13019858640001"/>
    <n v="206.10400134600002"/>
    <n v="222.47960191199999"/>
    <n v="206.79659854920001"/>
    <n v="170.38700088480002"/>
    <n v="160.4325991824"/>
    <n v="169.57580001120002"/>
    <n v="202.93680018960004"/>
    <n v="224.88259902480002"/>
    <n v="219.66320016719999"/>
    <n v="225.01659755879999"/>
    <n v="242.05420238040003"/>
    <n v="263.72919899160001"/>
    <n v="283.39620213600006"/>
    <n v="290.35599932520006"/>
  </r>
  <r>
    <s v="Aviation"/>
    <s v="Gas "/>
    <x v="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6.913998207600002"/>
    <n v="48.837200742"/>
    <n v="67.341998448000012"/>
    <n v="72.594799596000001"/>
    <n v="79.73519859000001"/>
    <n v="83.485600052400002"/>
    <n v="77.588400142800012"/>
    <n v="78.206798876400001"/>
    <n v="89.637600236400004"/>
    <n v="90.185602114800005"/>
    <n v="92.328000235199994"/>
  </r>
  <r>
    <s v="Road"/>
    <s v="Electricity"/>
    <x v="2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6828013896000003"/>
    <n v="4.0823979552000003"/>
    <n v="4.4819987076000007"/>
    <n v="5.1444007092000001"/>
    <n v="5.2416014579999999"/>
    <n v="4.3955999027999999"/>
    <n v="4.4028011987999998"/>
    <n v="4.4351986572000008"/>
  </r>
  <r>
    <s v="Road"/>
    <s v="Heat "/>
    <x v="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7_petroleum_products"/>
    <n v="1635.1627995900003"/>
    <n v="1637.5609986299999"/>
    <n v="1783.1638014876"/>
    <n v="1827.8055983556003"/>
    <n v="1872.0154011996001"/>
    <n v="1884.5754997500001"/>
    <n v="1878.3959001804003"/>
    <n v="1953.0028004940002"/>
    <n v="1953.2121028127999"/>
    <n v="1972.1180001456003"/>
    <n v="2035.6414025327999"/>
    <n v="2035.4151018060004"/>
    <n v="2027.923200018"/>
    <n v="2071.0738010772002"/>
    <n v="2037.4273951164002"/>
    <n v="2034.5765025132"/>
    <n v="2032.2826008479999"/>
    <n v="2095.6867003692"/>
    <n v="2156.0809009968002"/>
    <n v="2131.1638976736003"/>
  </r>
  <r>
    <s v="Road"/>
    <s v="Gas "/>
    <x v="2"/>
    <x v="1"/>
    <x v="14"/>
    <s v="8_gas"/>
    <n v="2.1338989164000002"/>
    <n v="1.7675999712000001"/>
    <n v="1.5687018503999999"/>
    <n v="1.5749987976000002"/>
    <n v="1.5749987976000002"/>
    <n v="1.6937992476000001"/>
    <n v="1.6937992476000001"/>
    <n v="1.6964997336000003"/>
    <n v="1.7010005436"/>
    <n v="1.7019007056000002"/>
    <n v="1.7055013536000001"/>
    <n v="1.4517017243999999"/>
    <n v="1.5497984484"/>
    <n v="1.3374020844000001"/>
    <n v="1.5588000684000001"/>
    <n v="1.5876010655999999"/>
    <n v="1.6398020879999999"/>
    <n v="1.9161015804000003"/>
    <n v="1.9584008207999999"/>
    <n v="2.1240013212000002"/>
  </r>
  <r>
    <s v="Rail"/>
    <s v="Coal "/>
    <x v="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7_petroleum_products"/>
    <n v="78.682201642799996"/>
    <n v="77.319000496800001"/>
    <n v="70.162201807200006"/>
    <n v="69.906601854000002"/>
    <n v="71.099400240000008"/>
    <n v="80.641799888400001"/>
    <n v="84.43319849640001"/>
    <n v="90.439799489999999"/>
    <n v="95.849999197200006"/>
    <n v="61.982999118000002"/>
    <n v="80.045398602000006"/>
    <n v="91.632602062800018"/>
    <n v="92.399401922400003"/>
    <n v="88.991401150800002"/>
    <n v="91.249200039600012"/>
    <n v="86.904000835200009"/>
    <n v="79.832399338800002"/>
    <n v="91.376997922800015"/>
    <n v="93.336600355200005"/>
    <n v="94.018198834800003"/>
  </r>
  <r>
    <s v="Rail"/>
    <s v="Gas "/>
    <x v="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7_petroleum_products"/>
    <n v="62.129403140400008"/>
    <n v="67.156799536800008"/>
    <n v="66.889798927200005"/>
    <n v="75.213596941200009"/>
    <n v="80.987998006799998"/>
    <n v="80.848799467199996"/>
    <n v="74.643003090000008"/>
    <n v="79.513201893599998"/>
    <n v="77.13360061920001"/>
    <n v="80.697597372000004"/>
    <n v="83.7258009552"/>
    <n v="69.922201870799995"/>
    <n v="69.671998702800011"/>
    <n v="63.630601214400002"/>
    <n v="58.633797765600001"/>
    <n v="57.241799809199996"/>
    <n v="56.823601291199999"/>
    <n v="45.746999024400004"/>
    <n v="47.901601666799998"/>
    <n v="53.076000798000003"/>
  </r>
  <r>
    <s v="Marine"/>
    <s v="Gas "/>
    <x v="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685601634399999"/>
    <n v="15.789599290800002"/>
    <n v="17.0639984088"/>
    <n v="19.036801821600001"/>
    <n v="21.877198117200003"/>
    <n v="23.918401281600001"/>
    <n v="24.253198743600002"/>
    <n v="23.212799877599998"/>
  </r>
  <r>
    <s v="Pipeline"/>
    <s v="Heat "/>
    <x v="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520180000000006"/>
    <n v="0.56700157680000007"/>
    <n v="0.61180033680000001"/>
  </r>
  <r>
    <s v="Pipeline"/>
    <s v="Gas "/>
    <x v="2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"/>
    <x v="1"/>
    <x v="18"/>
    <s v="8_gas"/>
    <n v="0"/>
    <n v="0"/>
    <n v="0"/>
    <n v="0"/>
    <n v="0"/>
    <n v="0"/>
    <n v="0"/>
    <n v="0"/>
    <n v="0"/>
    <n v="0"/>
    <n v="0"/>
    <n v="0"/>
    <n v="0"/>
    <n v="0"/>
    <n v="1.9629016308"/>
    <n v="1.9395016056000001"/>
    <n v="2.0043007091999998"/>
    <n v="2.2599006624000002"/>
    <n v="2.1042019440000002"/>
    <n v="2.2878014976000003"/>
  </r>
  <r>
    <s v="Aviation"/>
    <s v="Coal "/>
    <x v="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7_petroleum_products"/>
    <n v="9.5899993775999999"/>
    <n v="12.711999841200001"/>
    <n v="10.749596439600001"/>
    <n v="8.3409973884000017"/>
    <n v="9.5005986372000013"/>
    <n v="12.8442985344"/>
    <n v="12.398299664400001"/>
    <n v="13.736300461200001"/>
    <n v="15.877099224000002"/>
    <n v="13.067496842400001"/>
    <n v="15.387101272800003"/>
    <n v="13.1564998368"/>
    <n v="10.1713030632"/>
    <n v="11.641401586800001"/>
    <n v="10.076300384400001"/>
    <n v="22.042400871600002"/>
    <n v="19.977898165200003"/>
    <n v="21.526235420400003"/>
    <n v="23.444489016000002"/>
    <n v="26.551111363200004"/>
  </r>
  <r>
    <s v="Aviation"/>
    <s v="Gas "/>
    <x v="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3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3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7_petroleum_products"/>
    <n v="211.62649940280002"/>
    <n v="198.548502066"/>
    <n v="205.93330132320003"/>
    <n v="205.5805006212"/>
    <n v="205.25710381560003"/>
    <n v="220.0486997772"/>
    <n v="218.97700039440005"/>
    <n v="234.01110418560003"/>
    <n v="242.1270987552"/>
    <n v="251.22299711759999"/>
    <n v="262.00499520240004"/>
    <n v="274.00539814200005"/>
    <n v="280.87289732520003"/>
    <n v="307.02310165439997"/>
    <n v="296.82040177800002"/>
    <n v="313.48539814680004"/>
    <n v="329.77790329320004"/>
    <n v="339.90304269960001"/>
    <n v="351.17451538560005"/>
    <n v="355.33578846600005"/>
  </r>
  <r>
    <s v="Road"/>
    <s v="Gas "/>
    <x v="3"/>
    <x v="1"/>
    <x v="14"/>
    <s v="8_gas"/>
    <n v="0.32760035280000005"/>
    <n v="0.41759980560000004"/>
    <n v="0.95219973719999995"/>
    <n v="0.96749830440000006"/>
    <n v="1.1060981316"/>
    <n v="1.28880171"/>
    <n v="1.3463995176000001"/>
    <n v="0.95219973719999995"/>
    <n v="0.54090106560000006"/>
    <n v="0.84150074520000007"/>
    <n v="0.73979918639999998"/>
    <n v="0.70920205200000008"/>
    <n v="1.2257987436"/>
    <n v="1.1780985312000001"/>
    <n v="1.2402013356000001"/>
    <n v="1.1178002376"/>
    <n v="1.0251002988000002"/>
    <n v="0.69092667000000008"/>
    <n v="0.56785568400000008"/>
    <n v="0.58225408919999999"/>
  </r>
  <r>
    <s v="Rail"/>
    <s v="Coal "/>
    <x v="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3"/>
    <x v="1"/>
    <x v="15"/>
    <s v="17_electricity"/>
    <n v="0.79200020879999999"/>
    <n v="0.83159896320000004"/>
    <n v="0.77040050760000012"/>
    <n v="0.79200020879999999"/>
    <n v="0.83880025920000012"/>
    <n v="0.90720001080000001"/>
    <n v="1.1664006120000001"/>
    <n v="1.4688006156"/>
    <n v="1.5335997191999999"/>
    <n v="1.519201314"/>
    <n v="1.5551994204000001"/>
    <n v="1.7207999208"/>
    <n v="1.6128014148000001"/>
    <n v="1.6919989236000001"/>
    <n v="1.6199985240000001"/>
    <n v="1.6776005184000002"/>
    <n v="1.7099979768"/>
    <n v="1.6455505644000001"/>
    <n v="1.7321461488000001"/>
    <n v="1.7321461488000001"/>
  </r>
  <r>
    <s v="Rail"/>
    <s v="Heat "/>
    <x v="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7_petroleum_products"/>
    <n v="0.77939794080000002"/>
    <n v="0.73609805519999993"/>
    <n v="0.77939794080000002"/>
    <n v="0.82270201320000003"/>
    <n v="0.73609805519999993"/>
    <n v="0.73609805519999993"/>
    <n v="0.77939794080000002"/>
    <n v="0.82270201320000003"/>
    <n v="1.9484990388000001"/>
    <n v="1.8618992676000001"/>
    <n v="1.8618992676000001"/>
    <n v="1.9051991532000001"/>
    <n v="1.9051991532000001"/>
    <n v="1.8679031388"/>
    <n v="2.4429978000000001"/>
    <n v="1.3423006404"/>
    <n v="1.8618992676000001"/>
    <n v="1.7915819616000002"/>
    <n v="1.802794212"/>
    <n v="1.8757575756"/>
  </r>
  <r>
    <s v="Rail"/>
    <s v="Gas "/>
    <x v="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7_petroleum_products"/>
    <n v="14.081096001600001"/>
    <n v="11.276501032800002"/>
    <n v="12.1083009624"/>
    <n v="11.239100348400001"/>
    <n v="18.219002551199999"/>
    <n v="22.044297492000002"/>
    <n v="19.730998382399999"/>
    <n v="24.499499814"/>
    <n v="24.140799910800002"/>
    <n v="20.064996165600004"/>
    <n v="17.5312997172"/>
    <n v="12.997702886400001"/>
    <n v="16.513597494000003"/>
    <n v="17.580599287200002"/>
    <n v="16.513300231200002"/>
    <n v="12.3050010132"/>
    <n v="13.729195461600002"/>
    <n v="15.9322016988"/>
    <n v="15.6298351896"/>
    <n v="14.131542754800003"/>
  </r>
  <r>
    <s v="Marine"/>
    <s v="Gas "/>
    <x v="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3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3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7_petroleum_products"/>
    <n v="240.07231582068039"/>
    <n v="225.99522733647666"/>
    <n v="287.32851870102485"/>
    <n v="311.85566548933997"/>
    <n v="296.61806817010233"/>
    <n v="304.95277031249509"/>
    <n v="312.19802705080673"/>
    <n v="339.14186966542945"/>
    <n v="372.18445887862896"/>
    <n v="437.33338566271482"/>
    <n v="519.22368405461975"/>
    <n v="525.82861909332382"/>
    <n v="590.20885829775602"/>
    <n v="667.41256828086864"/>
    <n v="959.20257888000015"/>
    <n v="1073.6378712000003"/>
    <n v="1200.9601339199999"/>
    <n v="1354.8953721599999"/>
    <n v="1473.5208139200001"/>
    <n v="1570.5172468800001"/>
  </r>
  <r>
    <s v="Aviation"/>
    <s v="Gas "/>
    <x v="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4"/>
    <x v="1"/>
    <x v="14"/>
    <s v="16_others"/>
    <n v="66.836793987223075"/>
    <n v="75.462267823297537"/>
    <n v="86.895317964017948"/>
    <n v="102.31360704293598"/>
    <n v="117.77257267364413"/>
    <n v="129.6866867603643"/>
    <n v="145.58886680005438"/>
    <n v="171.73143114421637"/>
    <n v="210.34310765529432"/>
    <n v="246.04992537936658"/>
    <n v="280.65839433192878"/>
    <n v="313.88548296316435"/>
    <n v="357.57483865706126"/>
    <n v="404.28086807122463"/>
    <n v="424.40628636000002"/>
    <n v="459.17037532800003"/>
    <n v="507.65569646400007"/>
    <n v="516.11035291200017"/>
    <n v="501.48175744800011"/>
    <n v="538.64789731200005"/>
  </r>
  <r>
    <s v="Road"/>
    <s v="Electricity"/>
    <x v="4"/>
    <x v="1"/>
    <x v="14"/>
    <s v="17_electricity"/>
    <n v="12.330000002022121"/>
    <n v="13.363200002191563"/>
    <n v="13.089600002146694"/>
    <n v="23.544810625113925"/>
    <n v="25.417918084168541"/>
    <n v="27.374384834953407"/>
    <n v="28.138116360837628"/>
    <n v="32.281200005294124"/>
    <n v="35.409600005807178"/>
    <n v="39.506400006479055"/>
    <n v="49.716000008153422"/>
    <n v="61.423200010073408"/>
    <n v="0"/>
    <n v="71.204400011677535"/>
    <n v="82.378232271217726"/>
    <n v="87.539898443039689"/>
    <n v="97.329721220031601"/>
    <n v="110.27782730631522"/>
    <n v="125.0947722973582"/>
    <n v="136.28136356080367"/>
  </r>
  <r>
    <s v="Road"/>
    <s v="Heat "/>
    <x v="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7_petroleum_products"/>
    <n v="1719.5106367156568"/>
    <n v="1764.7436863934374"/>
    <n v="1930.1994024670826"/>
    <n v="2286.0723770252284"/>
    <n v="2809.1977996565561"/>
    <n v="3148.0383109801974"/>
    <n v="3448.4439530126842"/>
    <n v="3751.6352183120744"/>
    <n v="4155.9569987551349"/>
    <n v="4165.1326589061409"/>
    <n v="4638.1235205684025"/>
    <n v="5195.8662636229637"/>
    <n v="5786.6270381522445"/>
    <n v="6139.3130683191084"/>
    <n v="7889.603331905816"/>
    <n v="8472.3608278344855"/>
    <n v="8604.2439103551351"/>
    <n v="8821.4044989951399"/>
    <n v="9116.3011492236201"/>
    <n v="8853.2492335417537"/>
  </r>
  <r>
    <s v="Road"/>
    <s v="Gas "/>
    <x v="4"/>
    <x v="1"/>
    <x v="14"/>
    <s v="8_gas"/>
    <n v="5.9988600000001027"/>
    <n v="9.824220000000178"/>
    <n v="18.453253846154151"/>
    <n v="50.822640000000874"/>
    <n v="35.902454256658586"/>
    <n v="58.2894577591115"/>
    <n v="75.448038956594161"/>
    <n v="77.477124427745537"/>
    <n v="208.84230000000358"/>
    <n v="270.93422700000463"/>
    <n v="325.35785970000563"/>
    <n v="433.17442295820746"/>
    <n v="479.38661537804029"/>
    <n v="559.71552176341334"/>
    <n v="682.75689687001625"/>
    <n v="763.55800129441798"/>
    <n v="812.70382488157907"/>
    <n v="908.31957863292655"/>
    <n v="921.98964891654884"/>
    <n v="1137.0324460269421"/>
  </r>
  <r>
    <s v="Rail"/>
    <s v="Coal "/>
    <x v="4"/>
    <x v="1"/>
    <x v="15"/>
    <s v="1_coal"/>
    <n v="188.20636234877531"/>
    <n v="179.60011863137316"/>
    <n v="181.87238889573143"/>
    <n v="204.58297618996653"/>
    <n v="171.57955797602446"/>
    <n v="168.40908636598294"/>
    <n v="161.14275794739424"/>
    <n v="146.87644404419362"/>
    <n v="141.15224071105845"/>
    <n v="135.68684735144038"/>
    <n v="127.08932562822024"/>
    <n v="132.7717142253139"/>
    <n v="119.9211096175483"/>
    <n v="118.7257020398779"/>
    <n v="125.61373801531802"/>
    <n v="110.67210353304"/>
    <n v="90.917268128190003"/>
    <n v="79.402056379379999"/>
    <n v="72.37586363880601"/>
    <n v="63.622951951734009"/>
  </r>
  <r>
    <s v="Rail"/>
    <s v="Biomass"/>
    <x v="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4"/>
    <x v="1"/>
    <x v="15"/>
    <s v="17_electricity"/>
    <n v="53.658000008799924"/>
    <n v="59.022000009679608"/>
    <n v="57.816000009481833"/>
    <n v="77.652000012734945"/>
    <n v="85.802400014071594"/>
    <n v="72.716400011925501"/>
    <n v="86.191200014135362"/>
    <n v="99.234000016274379"/>
    <n v="107.72640001766715"/>
    <n v="117.32400001924113"/>
    <n v="143.24040002349145"/>
    <n v="166.82400002735915"/>
    <n v="187.13160003068958"/>
    <n v="204.93000003360854"/>
    <n v="214.94199730738043"/>
    <n v="228.40986139983426"/>
    <n v="253.95355180149309"/>
    <n v="287.73786237483409"/>
    <n v="326.39836360873971"/>
    <n v="355.58651444584325"/>
  </r>
  <r>
    <s v="Rail"/>
    <s v="Heat "/>
    <x v="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2_coal_products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  <n v="0.10248984950399999"/>
  </r>
  <r>
    <s v="Rail"/>
    <s v="Coal "/>
    <x v="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7_petroleum_products"/>
    <n v="150.828548904"/>
    <n v="156.59444239200002"/>
    <n v="169.75732291200003"/>
    <n v="206.62800030000002"/>
    <n v="251.22142120263504"/>
    <n v="269.08777126800004"/>
    <n v="266.3389363573591"/>
    <n v="265.7089818"/>
    <n v="282.60103655332688"/>
    <n v="244.26603439199999"/>
    <n v="232.03199545200005"/>
    <n v="216.40334094000005"/>
    <n v="201.83738000400001"/>
    <n v="186.31339549200001"/>
    <n v="234.32432823450924"/>
    <n v="237.94180850836872"/>
    <n v="231.94390418483857"/>
    <n v="232.99038576030111"/>
    <n v="232.48096105645064"/>
    <n v="207.89065505230158"/>
  </r>
  <r>
    <s v="Rail"/>
    <s v="Gas "/>
    <x v="4"/>
    <x v="1"/>
    <x v="15"/>
    <s v="8_gas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  <n v="0"/>
  </r>
  <r>
    <s v="Marine"/>
    <s v="Coal "/>
    <x v="4"/>
    <x v="1"/>
    <x v="16"/>
    <s v="1_coal"/>
    <n v="1.2481946149644783"/>
    <n v="1.00390772154088"/>
    <n v="1.0195392948895572"/>
    <n v="1.1581859940643868"/>
    <n v="7.4037431764720338"/>
    <n v="6.8669924404936831"/>
    <n v="6.0764794637987878"/>
    <n v="3.6448094148800787"/>
    <n v="2.375985219340115"/>
    <n v="2.4466275868283178"/>
    <n v="2.5647344569946675"/>
    <n v="2.6586699320937508"/>
    <n v="2.7875484374004831"/>
    <n v="3.7670406250275357"/>
    <n v="0"/>
    <n v="0"/>
    <n v="0"/>
    <n v="0"/>
    <n v="0"/>
    <n v="0"/>
  </r>
  <r>
    <s v="Marine"/>
    <s v="Biomass"/>
    <x v="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2_coal_products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  <n v="0"/>
  </r>
  <r>
    <s v="Marine"/>
    <s v="Coal "/>
    <x v="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7_petroleum_products"/>
    <n v="412.45200877732066"/>
    <n v="424.15290569377049"/>
    <n v="422.91705526501408"/>
    <n v="579.86990594358747"/>
    <n v="646.78134565071866"/>
    <n v="631.00179574402523"/>
    <n v="735.13761259478736"/>
    <n v="772.31174053700863"/>
    <n v="660.53355530373187"/>
    <n v="738.08093282265929"/>
    <n v="774.71127624353119"/>
    <n v="812.49374416064381"/>
    <n v="907.03162070384997"/>
    <n v="999.68831806183812"/>
    <n v="1468.2796428863057"/>
    <n v="1481.3804014309862"/>
    <n v="1495.8769369246422"/>
    <n v="1604.6221501989214"/>
    <n v="1603.0631779658602"/>
    <n v="1633.4785536958957"/>
  </r>
  <r>
    <s v="Marine"/>
    <s v="Gas "/>
    <x v="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4"/>
    <x v="1"/>
    <x v="17"/>
    <s v="17_electricity"/>
    <n v="4.6008000007545311"/>
    <n v="5.328000000873792"/>
    <n v="5.2184130186072988"/>
    <n v="5.9413876162310997"/>
    <n v="6.8731200011271918"/>
    <n v="7.5528000012386602"/>
    <n v="8.6148000014128279"/>
    <n v="11.268000001847954"/>
    <n v="7.7724000012746739"/>
    <n v="8.4112912813794516"/>
    <n v="10.009436624841548"/>
    <n v="10.739124554792497"/>
    <n v="11.126806951220507"/>
    <n v="13.463436410976813"/>
    <n v="10.366865197280045"/>
    <n v="11.016433607785196"/>
    <n v="12.248431069204338"/>
    <n v="13.877881794908763"/>
    <n v="15.742516020755403"/>
    <n v="17.150289414865107"/>
  </r>
  <r>
    <s v="Pipeline"/>
    <s v="Heat "/>
    <x v="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7_petroleum_products"/>
    <n v="21.915321226654392"/>
    <n v="22.063555089591969"/>
    <n v="22.037800988699761"/>
    <n v="26.795902359198646"/>
    <n v="2.4057084930305845"/>
    <n v="2.4977252606913996"/>
    <n v="2.9165366677926707"/>
    <n v="3.3510570585373016"/>
    <n v="2.8045946069118091"/>
    <n v="3.0695975320412439"/>
    <n v="3.2578457797017788"/>
    <n v="3.2994692361751237"/>
    <n v="3.3988264425587893"/>
    <n v="3.5420702652119291"/>
    <n v="7.1472555037537013"/>
    <n v="7.0266235834788979"/>
    <n v="7.4490687376107028"/>
    <n v="8.7794740185113014"/>
    <n v="8.7132944770616536"/>
    <n v="10.253547912608015"/>
  </r>
  <r>
    <s v="Pipeline"/>
    <s v="Gas "/>
    <x v="4"/>
    <x v="1"/>
    <x v="17"/>
    <s v="8_gas"/>
    <n v="0.14904000000000256"/>
    <n v="0.38502000000000652"/>
    <n v="0.82831846153847588"/>
    <n v="0"/>
    <n v="0.21594796956454876"/>
    <n v="0.32989177105254125"/>
    <n v="0.45926852637729265"/>
    <n v="24.520547916729921"/>
    <n v="3.8750400000000664"/>
    <n v="4.9988016000000863"/>
    <n v="6.0911157600001058"/>
    <n v="6.7217535558001158"/>
    <n v="8.0061690280866777"/>
    <n v="9.6881692289054016"/>
    <n v="12.644811032662053"/>
    <n v="14.497528356581507"/>
    <n v="15.990498467044985"/>
    <n v="18.041917306911291"/>
    <n v="18.313445393983876"/>
    <n v="19.681002808640226"/>
  </r>
  <r>
    <s v="Non-specified transport"/>
    <s v="Coal "/>
    <x v="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4"/>
    <x v="1"/>
    <x v="18"/>
    <s v="17_electricity"/>
    <n v="30.643200005025481"/>
    <n v="33.642000005517289"/>
    <n v="32.955507697712385"/>
    <n v="39.360105090346821"/>
    <n v="43.780500007179995"/>
    <n v="47.278678777753711"/>
    <n v="45.310429870070919"/>
    <n v="48.704400007987537"/>
    <n v="54.946800009011305"/>
    <n v="56.882860569328784"/>
    <n v="61.464584796480175"/>
    <n v="66.44339763586872"/>
    <n v="131.27449063684747"/>
    <n v="70.733177818278577"/>
    <n v="73.639305286659365"/>
    <n v="78.253406615796834"/>
    <n v="87.004695983158982"/>
    <n v="98.579228607659502"/>
    <n v="111.82434816811261"/>
    <n v="121.82423268194619"/>
  </r>
  <r>
    <s v="Non-specified transport"/>
    <s v="Heat "/>
    <x v="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7_petroleum_products"/>
    <n v="39.435556943285896"/>
    <n v="41.285364399708392"/>
    <n v="45.435308855017794"/>
    <n v="23.196464828138776"/>
    <n v="260.40113667488151"/>
    <n v="274.73818070221154"/>
    <n v="290.91028216169008"/>
    <n v="316.27366351047141"/>
    <n v="360.19572534205179"/>
    <n v="360.1268409573297"/>
    <n v="399.22069064969259"/>
    <n v="428.66334004903223"/>
    <n v="480.32825583198303"/>
    <n v="518.27825314949837"/>
    <n v="683.76453490961592"/>
    <n v="730.72742280268267"/>
    <n v="739.57289371777358"/>
    <n v="756.22893390712932"/>
    <n v="779.54681407701003"/>
    <n v="750.98150627744133"/>
  </r>
  <r>
    <s v="Non-specified transport"/>
    <s v="Gas "/>
    <x v="4"/>
    <x v="1"/>
    <x v="18"/>
    <s v="8_gas"/>
    <n v="8.7561000000001492"/>
    <n v="12.891960000000223"/>
    <n v="23.804363076923497"/>
    <n v="0.40986000000000705"/>
    <n v="38.523616988986127"/>
    <n v="56.014418937494128"/>
    <n v="65.74293057137254"/>
    <n v="72.685956237249115"/>
    <n v="22.630474707397685"/>
    <n v="27.673553448000494"/>
    <n v="30.334586300197831"/>
    <n v="36.673622424637955"/>
    <n v="43.284838237892167"/>
    <n v="44.161242802622425"/>
    <n v="56.11210382211258"/>
    <n v="64.316822188163556"/>
    <n v="69.9020557761487"/>
    <n v="76.285158243306412"/>
    <n v="77.433238169484767"/>
    <n v="89.71122645528483"/>
  </r>
  <r>
    <s v="Aviation"/>
    <s v="Coal "/>
    <x v="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7_petroleum_products"/>
    <n v="0.14859449541601097"/>
    <n v="0.15454790308093713"/>
    <n v="0.19085124014860699"/>
    <n v="0.17496222710933493"/>
    <n v="0.21482769227094994"/>
    <n v="0.17186169951923"/>
    <n v="0.19412284734275503"/>
    <n v="0.21538452005601672"/>
    <n v="0.20704447666643733"/>
    <n v="0.19010393859839447"/>
    <n v="0.19324503609149121"/>
    <n v="0.10311465175283063"/>
    <n v="0.10230698531226894"/>
    <n v="0.10232890968613712"/>
    <n v="0.10610520056853402"/>
    <n v="0.10741384237693569"/>
    <n v="0.1240795506621353"/>
    <n v="0.14723240835609758"/>
    <n v="0.1485174832531497"/>
    <n v="0.1449331985482275"/>
  </r>
  <r>
    <s v="Aviation"/>
    <s v="Gas "/>
    <x v="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5"/>
    <x v="1"/>
    <x v="14"/>
    <s v="16_others"/>
    <n v="0"/>
    <n v="0"/>
    <n v="0"/>
    <n v="0"/>
    <n v="0"/>
    <n v="0"/>
    <n v="0"/>
    <n v="0"/>
    <n v="0"/>
    <n v="0"/>
    <n v="0.24483706501017602"/>
    <n v="1.088727845995008"/>
    <n v="0.2054019606155375"/>
    <n v="0.58144440895213034"/>
    <n v="0.24256277019308237"/>
    <n v="0.23813011152000005"/>
    <n v="0.16988489318072236"/>
    <n v="0.27011554404943977"/>
    <n v="0.20980349171744744"/>
    <n v="0.26401778971120626"/>
  </r>
  <r>
    <s v="Road"/>
    <s v="Electricity"/>
    <x v="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7_petroleum_products"/>
    <n v="134.05756846461065"/>
    <n v="122.17580554206144"/>
    <n v="100.92205449173032"/>
    <n v="99.770569401894932"/>
    <n v="83.131384928357548"/>
    <n v="82.64005659480982"/>
    <n v="88.000211029468801"/>
    <n v="88.837968769730622"/>
    <n v="86.172316286928591"/>
    <n v="77.309873427504542"/>
    <n v="78.475298553431685"/>
    <n v="79.441202002590956"/>
    <n v="79.985714018209421"/>
    <n v="78.02475949620883"/>
    <n v="77.646187510995816"/>
    <n v="78.461073136094697"/>
    <n v="77.720698689897503"/>
    <n v="76.305378932754749"/>
    <n v="75.238264648515184"/>
    <n v="76.149917288568304"/>
  </r>
  <r>
    <s v="Road"/>
    <s v="Gas "/>
    <x v="5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5"/>
    <x v="1"/>
    <x v="15"/>
    <s v="17_electricity"/>
    <n v="0"/>
    <n v="0"/>
    <n v="0"/>
    <n v="0"/>
    <n v="0"/>
    <n v="0"/>
    <n v="2.4440000023560167"/>
    <n v="2.4950554708091892"/>
    <n v="2.5199461156132719"/>
    <n v="2.5229032168137566"/>
    <n v="2.5395506608164866"/>
    <n v="2.6094759592279542"/>
    <n v="2.7217500880463676"/>
    <n v="2.7960315844585493"/>
    <n v="2.8752963556715487"/>
    <n v="2.8800000004723203"/>
    <n v="2.9514630028840401"/>
    <n v="3.1294693229132333"/>
    <n v="3.2086434425262178"/>
    <n v="3.1290056645131572"/>
  </r>
  <r>
    <s v="Rail"/>
    <s v="Heat "/>
    <x v="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7_petroleum_products"/>
    <n v="0"/>
    <n v="0"/>
    <n v="0"/>
    <n v="0"/>
    <n v="0"/>
    <n v="0"/>
    <n v="0"/>
    <n v="1.1111387338037215E-2"/>
    <n v="6.7872460525296727E-3"/>
    <n v="6.0443898384704535E-3"/>
    <n v="2.4895861198758833E-3"/>
    <n v="0"/>
    <n v="0"/>
    <n v="0"/>
    <n v="0"/>
    <n v="0"/>
    <n v="0"/>
    <n v="0"/>
    <n v="0"/>
    <n v="0"/>
  </r>
  <r>
    <s v="Rail"/>
    <s v="Gas "/>
    <x v="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7_petroleum_products"/>
    <n v="20.567997365673211"/>
    <n v="17.530310196301635"/>
    <n v="13.658595577592076"/>
    <n v="13.253573263835889"/>
    <n v="10.218941856007973"/>
    <n v="9.742749101926929"/>
    <n v="10.413040033763938"/>
    <n v="10.157949754986555"/>
    <n v="8.9103179279613762"/>
    <n v="8.0421042349117275"/>
    <n v="8.6736166751880504"/>
    <n v="8.2414713517481033"/>
    <n v="8.0897197005163974"/>
    <n v="7.7389661143607791"/>
    <n v="7.7052155236056352"/>
    <n v="7.7874223905325453"/>
    <n v="7.4736318379205935"/>
    <n v="7.4585659966640945"/>
    <n v="7.0064585480162522"/>
    <n v="7.3419379979988584"/>
  </r>
  <r>
    <s v="Marine"/>
    <s v="Gas "/>
    <x v="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5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5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7_petroleum_products"/>
    <n v="41.64350987437048"/>
    <n v="50.989426441492391"/>
    <n v="55.265522779177694"/>
    <n v="66.733255166775606"/>
    <n v="84.288904159563415"/>
    <n v="80.296891050344968"/>
    <n v="83.94812523704779"/>
    <n v="87.085392877629616"/>
    <n v="91.070795234073614"/>
    <n v="95.376838761546296"/>
    <n v="121.86766627567542"/>
    <n v="123.07011548955103"/>
    <n v="134.70549361943614"/>
    <n v="143.6975508071032"/>
    <n v="146.07287650552666"/>
    <n v="149.83684936607818"/>
    <n v="161.17843213786921"/>
    <n v="185.55513044990693"/>
    <n v="197.54831354418934"/>
    <n v="173.77190110051973"/>
  </r>
  <r>
    <s v="Aviation"/>
    <s v="Gas "/>
    <x v="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6"/>
    <x v="1"/>
    <x v="14"/>
    <s v="16_others"/>
    <n v="0"/>
    <n v="0"/>
    <n v="0"/>
    <n v="0"/>
    <n v="0"/>
    <n v="0"/>
    <n v="0"/>
    <n v="0"/>
    <n v="0"/>
    <n v="4.5251332672142901"/>
    <n v="8.479871584779719"/>
    <n v="13.651452461596055"/>
    <n v="25.439614754339161"/>
    <n v="39.851593815467027"/>
    <n v="70.145763933607697"/>
    <n v="34.811507987709746"/>
    <n v="114.40122504999364"/>
    <n v="97.787369377901285"/>
    <n v="142.6012471499935"/>
    <n v="243.23154100960463"/>
  </r>
  <r>
    <s v="Road"/>
    <s v="Electricity"/>
    <x v="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7_petroleum_products"/>
    <n v="638.64559059447413"/>
    <n v="670.58617186389131"/>
    <n v="708.68101702869933"/>
    <n v="734.17317183603188"/>
    <n v="828.54470059815321"/>
    <n v="891.98846547414189"/>
    <n v="870.48101528128871"/>
    <n v="936.08930373886824"/>
    <n v="996.11845622022804"/>
    <n v="1133.7896008218029"/>
    <n v="1226.8251139531767"/>
    <n v="1502.2017360845302"/>
    <n v="1795.5082850498459"/>
    <n v="1855.9542560332927"/>
    <n v="1861.4042783474272"/>
    <n v="1873.3142367189787"/>
    <n v="1829.4476002998454"/>
    <n v="1945.3676748151943"/>
    <n v="2142.7924442585118"/>
    <n v="2256.4412237797651"/>
  </r>
  <r>
    <s v="Road"/>
    <s v="Gas "/>
    <x v="6"/>
    <x v="1"/>
    <x v="14"/>
    <s v="8_gas"/>
    <n v="9.8809098025489121E-4"/>
    <n v="7.8879665021012687E-4"/>
    <n v="6.6761551804711539E-4"/>
    <n v="6.1088158046009196E-4"/>
    <n v="4.8006448520683092E-4"/>
    <n v="2.4269481824749198E-4"/>
    <n v="2.3813631142107118E-4"/>
    <n v="2.7854610631280747E-4"/>
    <n v="7.0535731689289755E-4"/>
    <n v="1.0873339025114879E-3"/>
    <n v="1.1100184698474127E-3"/>
    <n v="1.0259329194149966E-3"/>
    <n v="8.7325241007064772E-4"/>
    <n v="1.0518547833657853E-3"/>
    <n v="1.1752542431078888E-3"/>
    <n v="1.3959769667337024E-3"/>
    <n v="1.163449704016111E-3"/>
    <n v="5.2265492542268033E-4"/>
    <n v="1.3283953258994279E-3"/>
    <n v="1.1269541624903498E-3"/>
  </r>
  <r>
    <s v="Rail"/>
    <s v="Coal "/>
    <x v="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6"/>
    <x v="1"/>
    <x v="15"/>
    <s v="17_electricity"/>
    <n v="0.1585644372201318"/>
    <n v="0.17618270802236871"/>
    <n v="0.19086460035756608"/>
    <n v="0.19086460035756608"/>
    <n v="0.19673735729164504"/>
    <n v="0.19673735729164504"/>
    <n v="0.24159031203962084"/>
    <n v="0.30577150805014658"/>
    <n v="0.29233022404794218"/>
    <n v="0.39822645606530915"/>
    <n v="0.31868701205226468"/>
    <n v="0.3153528000517179"/>
    <n v="0.3905298360640469"/>
    <n v="0.46263783607587267"/>
    <n v="0.55746198009142389"/>
    <n v="0.73813788732105456"/>
    <n v="0.80236800013158838"/>
    <n v="0.84828975133911966"/>
    <n v="0.98696149576186187"/>
    <n v="1.0527362461726488"/>
  </r>
  <r>
    <s v="Rail"/>
    <s v="Heat "/>
    <x v="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7_petroleum_products"/>
    <n v="151.06811341320002"/>
    <n v="151.73419142520001"/>
    <n v="154.70051829120004"/>
    <n v="156.53067324120002"/>
    <n v="150.87405523320001"/>
    <n v="152.79006889080003"/>
    <n v="158.15836291680003"/>
    <n v="153.8787248136"/>
    <n v="145.40876142480002"/>
    <n v="138.39348076200002"/>
    <n v="130.06949852880001"/>
    <n v="127.356050196"/>
    <n v="134.74663142400001"/>
    <n v="142.8154156368"/>
    <n v="143.40538599840002"/>
    <n v="142.22568810960001"/>
    <n v="143.63535436200002"/>
    <n v="146.19065051160001"/>
    <n v="148.0337091792"/>
    <n v="147.59972223840001"/>
  </r>
  <r>
    <s v="Aviation"/>
    <s v="Gas "/>
    <x v="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7"/>
    <x v="1"/>
    <x v="14"/>
    <s v="16_others"/>
    <n v="0"/>
    <n v="0"/>
    <n v="0"/>
    <n v="0"/>
    <n v="0"/>
    <n v="2.5120799999999998E-5"/>
    <n v="0.146077452"/>
    <n v="0.20354128200000002"/>
    <n v="0.22916868479999999"/>
    <n v="0.58339289880000011"/>
    <n v="8.2997532216000014"/>
    <n v="8.0708441184000002"/>
    <n v="8.2218536207999993"/>
    <n v="9.6178332240000017"/>
    <n v="11.693456071200002"/>
    <n v="14.4048905532"/>
    <n v="16.186219041600001"/>
    <n v="17.586745509600004"/>
    <n v="17.9636286852"/>
    <n v="17.133051301199998"/>
  </r>
  <r>
    <s v="Road"/>
    <s v="Electricity"/>
    <x v="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7_petroleum_products"/>
    <n v="3304.9708081488006"/>
    <n v="3341.5972904268001"/>
    <n v="3276.5214351599998"/>
    <n v="3250.6483090680008"/>
    <n v="3272.6889682308001"/>
    <n v="3233.1390570395993"/>
    <n v="3179.3640029928001"/>
    <n v="3089.8466267184003"/>
    <n v="2984.0228786160001"/>
    <n v="2919.6042504659999"/>
    <n v="2938.8312460512002"/>
    <n v="2865.7855071612003"/>
    <n v="2822.0651119295999"/>
    <n v="2777.8930991424004"/>
    <n v="2690.1047205432001"/>
    <n v="2687.1165888228002"/>
    <n v="2651.3739986400001"/>
    <n v="2623.8182771771999"/>
    <n v="2585.4815959560001"/>
    <n v="2535.3980518428002"/>
  </r>
  <r>
    <s v="Road"/>
    <s v="Gas "/>
    <x v="7"/>
    <x v="1"/>
    <x v="14"/>
    <s v="8_gas"/>
    <n v="1.0267875792000001"/>
    <n v="1.5833891448000001"/>
    <n v="2.2063012488"/>
    <n v="2.7856287648000007"/>
    <n v="3.0354509340000004"/>
    <n v="3.5770344480000005"/>
    <n v="3.9524229360000001"/>
    <n v="4.1806747116"/>
    <n v="4.4298897948000002"/>
    <n v="4.3190903195999999"/>
    <n v="4.2005787587999999"/>
    <n v="4.1304624191999997"/>
    <n v="3.8922083784000003"/>
    <n v="3.5542708164000003"/>
    <n v="3.3562728576000005"/>
    <n v="2.9848576428000002"/>
    <n v="2.5345463688000001"/>
    <n v="2.1524380668000003"/>
    <n v="1.7544450456000003"/>
    <n v="1.3990066596000001"/>
  </r>
  <r>
    <s v="Rail"/>
    <s v="Coal "/>
    <x v="7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7"/>
    <x v="1"/>
    <x v="15"/>
    <s v="17_electricity"/>
    <n v="66.863723536800009"/>
    <n v="66.367759395600004"/>
    <n v="66.620286237600013"/>
    <n v="65.866611996000003"/>
    <n v="66.949942309199997"/>
    <n v="68.031438804000004"/>
    <n v="66.949490134800001"/>
    <n v="67.421861657999997"/>
    <n v="67.028478303599996"/>
    <n v="65.064379248000009"/>
    <n v="65.678947059600006"/>
    <n v="63.924715540800001"/>
    <n v="63.628214738400004"/>
    <n v="63.795774661199999"/>
    <n v="63.3728869272"/>
    <n v="63.183371425200001"/>
    <n v="63.153892166400006"/>
    <n v="63.153892166400006"/>
    <n v="63.153892166400006"/>
    <n v="63.153892166400006"/>
  </r>
  <r>
    <s v="Rail"/>
    <s v="Heat "/>
    <x v="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7_petroleum_products"/>
    <n v="9.6857933616"/>
    <n v="9.2712080520000004"/>
    <n v="9.1569544668000002"/>
    <n v="8.6498869319999994"/>
    <n v="8.9709642503999998"/>
    <n v="8.9137097603999997"/>
    <n v="8.5643045532000013"/>
    <n v="8.5949351820000004"/>
    <n v="8.2733889420000004"/>
    <n v="8.0791339824000001"/>
    <n v="7.8271556112000003"/>
    <n v="7.5865485888000013"/>
    <n v="7.5830986656000006"/>
    <n v="7.3439863308"/>
    <n v="7.1347342536000005"/>
    <n v="7.1164588716000008"/>
    <n v="6.7840060176000003"/>
    <n v="6.7840060176000003"/>
    <n v="6.7840060176000003"/>
    <n v="6.7840060176000003"/>
  </r>
  <r>
    <s v="Rail"/>
    <s v="Gas "/>
    <x v="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7_petroleum_products"/>
    <n v="192.33520713000001"/>
    <n v="186.01009113960001"/>
    <n v="187.88819751"/>
    <n v="182.816538264"/>
    <n v="166.9698477684"/>
    <n v="167.10007818240001"/>
    <n v="162.47831571719999"/>
    <n v="155.87242035840001"/>
    <n v="144.71245471680001"/>
    <n v="133.38038647440001"/>
    <n v="137.52464021280002"/>
    <n v="135.0484745832"/>
    <n v="138.3018819516"/>
    <n v="136.686061854"/>
    <n v="136.58953099320001"/>
    <n v="132.02076504240003"/>
    <n v="132.31364007600001"/>
    <n v="131.33869764119999"/>
    <n v="131.83758416879999"/>
    <n v="131.04761037119999"/>
  </r>
  <r>
    <s v="Marine"/>
    <s v="Gas "/>
    <x v="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7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7_petroleum_products"/>
    <n v="87.618599672400009"/>
    <n v="89.265100640400007"/>
    <n v="93.047602298400008"/>
    <n v="88.1065000368"/>
    <n v="92.597198914800003"/>
    <n v="52.105998787200001"/>
    <n v="40.8954984696"/>
    <n v="43.520998881600001"/>
    <n v="11.5254984024"/>
    <n v="11.214000482399999"/>
    <n v="14.240001808800001"/>
    <n v="20.503098730800001"/>
    <n v="34.207202700000003"/>
    <n v="28.0273979772"/>
    <n v="43.060802572800007"/>
    <n v="51.434402572799996"/>
    <n v="51.829402032000004"/>
    <n v="55.128198499199996"/>
    <n v="56.337103504800005"/>
    <n v="46.244060107200006"/>
  </r>
  <r>
    <s v="Aviation"/>
    <s v="Gas "/>
    <x v="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8"/>
    <x v="1"/>
    <x v="14"/>
    <s v="16_others"/>
    <n v="0"/>
    <n v="0"/>
    <n v="3.8208736800000004E-2"/>
    <n v="7.6421660400000008E-2"/>
    <n v="0.19105205760000002"/>
    <n v="0.45852158879999999"/>
    <n v="1.6812388476000002"/>
    <n v="3.3242689583999998"/>
    <n v="6.9519594996000009"/>
    <n v="10.215988779600002"/>
    <n v="13.946310349200001"/>
    <n v="13.140899820000001"/>
    <n v="14.158258725600001"/>
    <n v="14.878890741599999"/>
    <n v="15.6419099208"/>
    <n v="17.5070707056"/>
    <n v="20.7287086356"/>
    <n v="22.110813183600001"/>
    <n v="26.851840833600001"/>
    <n v="26.851208626800002"/>
  </r>
  <r>
    <s v="Road"/>
    <s v="Electricity"/>
    <x v="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7_petroleum_products"/>
    <n v="931.23120028680012"/>
    <n v="977.31219709439995"/>
    <n v="1046.8939995648"/>
    <n v="1075.3894022328"/>
    <n v="1081.3373001036"/>
    <n v="1093.0620022632002"/>
    <n v="1102.0231024128002"/>
    <n v="1135.5453027648002"/>
    <n v="1101.5963000208001"/>
    <n v="1113.6976006536001"/>
    <n v="1135.2923991108"/>
    <n v="1129.2787014912001"/>
    <n v="1146.3542010396002"/>
    <n v="1197.5046967044002"/>
    <n v="1206.702099846"/>
    <n v="1277.8969968072001"/>
    <n v="1305.741795876"/>
    <n v="1332.4974994080001"/>
    <n v="1309.2990016392"/>
    <n v="1380.5459363376003"/>
  </r>
  <r>
    <s v="Road"/>
    <s v="Gas "/>
    <x v="8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8"/>
    <x v="1"/>
    <x v="15"/>
    <s v="17_electricity"/>
    <n v="7.3332011340000003"/>
    <n v="8.1252013428000005"/>
    <n v="8.1756020412000012"/>
    <n v="8.3915990532000002"/>
    <n v="8.9100002556"/>
    <n v="9.3635981676000011"/>
    <n v="9.1224008064000017"/>
    <n v="8.8488018000000004"/>
    <n v="7.9919983008000006"/>
    <n v="7.8264019871999997"/>
    <n v="7.8876004428000002"/>
    <n v="8.0855984016000004"/>
    <n v="8.1000009936000001"/>
    <n v="7.8047980992000001"/>
    <n v="7.2108000360000002"/>
    <n v="7.9812005436000009"/>
    <n v="9.6804007632000015"/>
    <n v="10.150226712"/>
    <n v="10.5180538392"/>
    <n v="10.307369876400001"/>
  </r>
  <r>
    <s v="Rail"/>
    <s v="Heat "/>
    <x v="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7_petroleum_products"/>
    <n v="13.163696946000002"/>
    <n v="13.248601063200002"/>
    <n v="13.248601063200002"/>
    <n v="13.5468017064"/>
    <n v="11.587199274"/>
    <n v="10.9056007944"/>
    <n v="9.9683981748000008"/>
    <n v="9.1590018119999996"/>
    <n v="8.9885990519999996"/>
    <n v="7.9661992391999998"/>
    <n v="7.7105992860000008"/>
    <n v="7.0290008064000009"/>
    <n v="7.0290008064000009"/>
    <n v="6.2196002568000006"/>
    <n v="5.1972004439999999"/>
    <n v="4.7286012276000005"/>
    <n v="4.1321999411999997"/>
    <n v="4.0044020580000002"/>
    <n v="4.0044020580000002"/>
    <n v="3.7942037639999997"/>
  </r>
  <r>
    <s v="Rail"/>
    <s v="Gas "/>
    <x v="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7_petroleum_products"/>
    <n v="55.167600474000004"/>
    <n v="49.245899410800007"/>
    <n v="52.787400487200003"/>
    <n v="52.739398825199999"/>
    <n v="50.098202100000002"/>
    <n v="36.8066988972"/>
    <n v="36.465600301199999"/>
    <n v="35.7840018216"/>
    <n v="36.593398184400002"/>
    <n v="34.378199985599998"/>
    <n v="28.201196232000001"/>
    <n v="10.181401624800001"/>
    <n v="9.5474991708000001"/>
    <n v="8.8182004788000015"/>
    <n v="5.5379975903999998"/>
    <n v="9.1692008567999999"/>
    <n v="19.212601366800001"/>
    <n v="17.769897075600003"/>
    <n v="13.382398630800001"/>
    <n v="16.1258830668"/>
  </r>
  <r>
    <s v="Marine"/>
    <s v="Gas "/>
    <x v="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7_petroleum_products"/>
    <n v="65.912792400000001"/>
    <n v="73.766236296159917"/>
    <n v="74.745765147152568"/>
    <n v="77.530756843393746"/>
    <n v="86.067040567667377"/>
    <n v="84.141289884870858"/>
    <n v="90.124517414224869"/>
    <n v="90.214493375039652"/>
    <n v="88.411384642708214"/>
    <n v="88.745938283856617"/>
    <n v="99.659721128834519"/>
    <n v="106.87337484749067"/>
    <n v="105.5445728364099"/>
    <n v="125.52498040947947"/>
    <n v="132.22459076108231"/>
    <n v="131.20080774271543"/>
    <n v="126.37871776395731"/>
    <n v="134.80477982425984"/>
    <n v="130.67400231438924"/>
    <n v="136.53154800000002"/>
  </r>
  <r>
    <s v="Aviation"/>
    <s v="Gas "/>
    <x v="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9"/>
    <x v="1"/>
    <x v="14"/>
    <s v="16_others"/>
    <n v="0"/>
    <n v="0"/>
    <n v="0"/>
    <n v="0"/>
    <n v="0"/>
    <n v="0"/>
    <n v="0"/>
    <n v="0"/>
    <n v="0"/>
    <n v="0"/>
    <n v="0"/>
    <n v="0.9904205495957783"/>
    <n v="4.8236321652986627"/>
    <n v="7.8686796691824092"/>
    <n v="11.661306810786998"/>
    <n v="16.270148034667688"/>
    <n v="16.269680265838623"/>
    <n v="15.883424832928059"/>
    <n v="18.252050118612438"/>
    <n v="27.130464"/>
  </r>
  <r>
    <s v="Road"/>
    <s v="Electricity"/>
    <x v="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7_petroleum_products"/>
    <n v="438.81850800000001"/>
    <n v="475.35178834640044"/>
    <n v="486.51945201607037"/>
    <n v="517.94554155590686"/>
    <n v="555.48687987718222"/>
    <n v="551.78845645116519"/>
    <n v="525.23406"/>
    <n v="561.37750866787951"/>
    <n v="589.14064545403926"/>
    <n v="574.84850637641898"/>
    <n v="593.28338387092651"/>
    <n v="593.02285692906867"/>
    <n v="703.53248405691556"/>
    <n v="787.14555281660989"/>
    <n v="862.12839979662624"/>
    <n v="821.54590992467035"/>
    <n v="851.8313835284946"/>
    <n v="847.91345870667897"/>
    <n v="830.48801476153415"/>
    <n v="877.30207200000007"/>
  </r>
  <r>
    <s v="Road"/>
    <s v="Gas "/>
    <x v="9"/>
    <x v="1"/>
    <x v="14"/>
    <s v="8_gas"/>
    <n v="0.30563640000000519"/>
    <n v="0.59681320473450805"/>
    <n v="1.1654418348000199"/>
    <n v="1.6871924772000286"/>
    <n v="2.2405492728000387"/>
    <n v="3.9925783595661497"/>
    <n v="4.6978904261831582"/>
    <n v="6.1503298969647293"/>
    <n v="8.1236442124403858"/>
    <n v="9.8654376940728241"/>
    <n v="10.32858042935008"/>
    <n v="11.384600662428491"/>
    <n v="12.216683132983"/>
    <n v="12.118984795411295"/>
    <n v="11.569030973613003"/>
    <n v="11.04320534799254"/>
    <n v="8.7107312796432979"/>
    <n v="6.1779978702070331"/>
    <n v="5.0612031961371367"/>
    <n v="4.10306400000007"/>
  </r>
  <r>
    <s v="Rail"/>
    <s v="Coal "/>
    <x v="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9"/>
    <x v="1"/>
    <x v="15"/>
    <s v="17_electricity"/>
    <n v="0.18421920000000003"/>
    <n v="0.12560399999999999"/>
    <n v="0.18144134225621414"/>
    <n v="0.21186568910133843"/>
    <n v="0.19568286653919695"/>
    <n v="0.22705985047801147"/>
    <n v="0.22695177820267687"/>
    <n v="0.14877949904397705"/>
    <n v="0.62222378659347077"/>
    <n v="0.52234933078393886"/>
    <n v="0.77199628680688348"/>
    <n v="0.77154813993636817"/>
    <n v="0.86937483211158706"/>
    <n v="0.86976529781875644"/>
    <n v="0.9396606594596556"/>
    <n v="0.95883845731496342"/>
    <n v="1.2263742300672276"/>
    <n v="1.6517441289809598"/>
    <n v="1.7349484675937656"/>
    <n v="1.716588"/>
  </r>
  <r>
    <s v="Rail"/>
    <s v="Heat "/>
    <x v="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7_petroleum_products"/>
    <n v="0.16747200000000001"/>
    <n v="0.19509082709732947"/>
    <n v="0.18066288811585496"/>
    <n v="0.13378578961842588"/>
    <n v="0.16372574235499354"/>
    <n v="0.15757438391704212"/>
    <n v="0.14616129489928542"/>
    <n v="0.13424256269719778"/>
    <n v="0.13361526100235108"/>
    <n v="0.88267621481881786"/>
    <n v="0.49208903313460528"/>
    <n v="1.6293267273857164"/>
    <n v="0.19189945660587196"/>
    <n v="2.4971799696757833"/>
    <n v="0"/>
    <n v="0.15690171537662662"/>
    <n v="0.58780507164588169"/>
    <n v="3.5561410613596786E-2"/>
    <n v="5.1531693683121854E-4"/>
    <n v="5.1531693683121854E-4"/>
  </r>
  <r>
    <s v="Marine"/>
    <s v="Gas "/>
    <x v="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7_petroleum_products"/>
    <n v="0.80639861400000001"/>
    <n v="0.71680109400000003"/>
    <n v="0.76159985400000008"/>
    <n v="0.76159985400000008"/>
    <n v="0.71680109400000003"/>
    <n v="0.80639861400000001"/>
    <n v="0.85120156080000009"/>
    <n v="0.89600032080000003"/>
    <n v="0.94079908080000008"/>
    <n v="0.89600032080000003"/>
    <n v="0.89600032080000003"/>
    <n v="0.40320140040000002"/>
    <n v="0.3583984536"/>
    <n v="0.3583984536"/>
    <n v="0.62719938720000001"/>
    <n v="0.62719938720000001"/>
    <n v="0.58240062719999997"/>
    <n v="0.58240062719999997"/>
    <n v="0.58240062719999997"/>
    <n v="0.54145372319999996"/>
  </r>
  <r>
    <s v="Aviation"/>
    <s v="Gas "/>
    <x v="1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7_petroleum_products"/>
    <n v="1419.6293961408001"/>
    <n v="1462.6682012664"/>
    <n v="1502.6584047192"/>
    <n v="1594.4651022995999"/>
    <n v="1684.4509019448003"/>
    <n v="1786.3792010856002"/>
    <n v="1883.4561001548"/>
    <n v="1994.9696006004003"/>
    <n v="2078.9804012184004"/>
    <n v="2042.9240982984002"/>
    <n v="2079.317195784"/>
    <n v="2088.3739978080002"/>
    <n v="2101.5610026696004"/>
    <n v="2079.734201064"/>
    <n v="2083.9968993744005"/>
    <n v="2072.8135002131999"/>
    <n v="2146.1499956160001"/>
    <n v="2090.2199997960006"/>
    <n v="2036.9447324388002"/>
    <n v="2033.1856266192001"/>
  </r>
  <r>
    <s v="Road"/>
    <s v="Gas "/>
    <x v="10"/>
    <x v="1"/>
    <x v="14"/>
    <s v="8_gas"/>
    <n v="0.20159860680000002"/>
    <n v="0.42300077759999999"/>
    <n v="0.55259898480000003"/>
    <n v="0.63270084240000002"/>
    <n v="0.62279906039999999"/>
    <n v="0.68040105480000013"/>
    <n v="0.72180013320000003"/>
    <n v="0.57959965800000002"/>
    <n v="0.7767016416000001"/>
    <n v="0.75689807760000005"/>
    <n v="0.36179813520000004"/>
    <n v="0.36000199799999999"/>
    <n v="0.75150129240000008"/>
    <n v="0.75150129240000008"/>
    <n v="0.69569962200000002"/>
    <n v="0.69299913600000007"/>
    <n v="0.9558003852000001"/>
    <n v="1.9791003600000003"/>
    <n v="2.4560982972000001"/>
    <n v="1.8773988012"/>
  </r>
  <r>
    <s v="Rail"/>
    <s v="Coal "/>
    <x v="1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0"/>
    <x v="1"/>
    <x v="15"/>
    <s v="17_electricity"/>
    <n v="3.9600010440000002"/>
    <n v="4.0500004968000001"/>
    <n v="4.0679995499999997"/>
    <n v="3.9959991504000003"/>
    <n v="3.9312000468000003"/>
    <n v="3.9312000468000003"/>
    <n v="3.9203981028000006"/>
    <n v="3.9203981028000006"/>
    <n v="3.9995997984000002"/>
    <n v="4.0175988515999999"/>
    <n v="4.2876013968000004"/>
    <n v="4.0391985528000003"/>
    <n v="4.0679995499999997"/>
    <n v="4.0679995499999997"/>
    <n v="4.0679995499999997"/>
    <n v="4.0823979552000003"/>
    <n v="4.1040018432000007"/>
    <n v="3.8771987004000001"/>
    <n v="3.8591996472000001"/>
    <n v="3.9816007452000002"/>
  </r>
  <r>
    <s v="Rail"/>
    <s v="Heat "/>
    <x v="1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7_petroleum_products"/>
    <n v="23.302200618000001"/>
    <n v="21.981600161999999"/>
    <n v="22.620597951600001"/>
    <n v="23.174398547999999"/>
    <n v="24.963598220400002"/>
    <n v="25.517398816800004"/>
    <n v="27.178800605999999"/>
    <n v="25.687801576800002"/>
    <n v="24.1542018576"/>
    <n v="23.046600664800003"/>
    <n v="24.367201120800001"/>
    <n v="25.815599460000001"/>
    <n v="24.2819997408"/>
    <n v="26.625000009600001"/>
    <n v="26.369400056400004"/>
    <n v="28.115999038799998"/>
    <n v="28.115999038799998"/>
    <n v="28.115999038799998"/>
    <n v="26.582399319600004"/>
    <n v="27.067059100800002"/>
  </r>
  <r>
    <s v="Rail"/>
    <s v="Gas "/>
    <x v="1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7_petroleum_products"/>
    <n v="52.812600836399994"/>
    <n v="44.384999490000006"/>
    <n v="32.368799754000001"/>
    <n v="33.685200849600001"/>
    <n v="31.9218002388"/>
    <n v="34.756799749200006"/>
    <n v="35.326799074800007"/>
    <n v="35.742598556400004"/>
    <n v="37.1441968452"/>
    <n v="27.003599773200005"/>
    <n v="29.685002338800007"/>
    <n v="34.191598496399997"/>
    <n v="33.252001027200002"/>
    <n v="28.9631980188"/>
    <n v="31.535400466799999"/>
    <n v="32.9124013056"/>
    <n v="36.663602446800006"/>
    <n v="28.101001921199998"/>
    <n v="26.577601246800004"/>
    <n v="28.535809474800001"/>
  </r>
  <r>
    <s v="Marine"/>
    <s v="Gas "/>
    <x v="1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0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7_petroleum_products"/>
    <n v="16.2884983788"/>
    <n v="16.688898810000001"/>
    <n v="15.487400253600001"/>
    <n v="17.267397339599999"/>
    <n v="17.801499042"/>
    <n v="16.555398505200003"/>
    <n v="16.911301626"/>
    <n v="13.8407988024"/>
    <n v="15.042301545600001"/>
    <n v="13.618102910400001"/>
    <n v="13.796100525600002"/>
    <n v="14.641599664800001"/>
    <n v="12.105102247200001"/>
    <n v="10.725497218800001"/>
    <n v="11.348497245599999"/>
    <n v="11.882498464799999"/>
    <n v="12.947201704800001"/>
    <n v="13.926201148800002"/>
    <n v="15.127699705200003"/>
    <n v="14.268677201999999"/>
  </r>
  <r>
    <s v="Aviation"/>
    <s v="Gas "/>
    <x v="1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1"/>
    <x v="1"/>
    <x v="14"/>
    <s v="16_others"/>
    <n v="0"/>
    <n v="0"/>
    <n v="0"/>
    <n v="0"/>
    <n v="0"/>
    <n v="0"/>
    <n v="0"/>
    <n v="3.9858336000000001E-2"/>
    <n v="0.10667966400000001"/>
    <n v="0.1219698576"/>
    <n v="0.17752869360000001"/>
    <n v="0.23651651879999999"/>
    <n v="0.26500350600000006"/>
    <n v="0.15084621720000002"/>
    <n v="0.1385119044"/>
    <n v="0.12192798960000001"/>
    <n v="0.11029287240000001"/>
    <n v="0.11545938359999999"/>
    <n v="0.11545938359999999"/>
    <n v="0.30317037480000003"/>
  </r>
  <r>
    <s v="Road"/>
    <s v="Electricity"/>
    <x v="11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1284845184"/>
  </r>
  <r>
    <s v="Road"/>
    <s v="Heat "/>
    <x v="1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7_petroleum_products"/>
    <n v="145.24219796040003"/>
    <n v="147.04519732560001"/>
    <n v="154.85030106120001"/>
    <n v="160.23079960920003"/>
    <n v="164.53409731920001"/>
    <n v="165.87729812160001"/>
    <n v="168.7453021764"/>
    <n v="173.01259759320004"/>
    <n v="173.85649737480003"/>
    <n v="171.29899896840001"/>
    <n v="171.64229982120003"/>
    <n v="170.66190198600003"/>
    <n v="171.52740146880001"/>
    <n v="173.937403098"/>
    <n v="175.08580047000001"/>
    <n v="181.5621018084"/>
    <n v="186.5154002184"/>
    <n v="199.32510322440004"/>
    <n v="202.8167018316"/>
    <n v="205.36395932520003"/>
  </r>
  <r>
    <s v="Road"/>
    <s v="Gas "/>
    <x v="11"/>
    <x v="1"/>
    <x v="14"/>
    <s v="8_gas"/>
    <n v="1.3498243200000001E-2"/>
    <n v="1.7098891200000001E-2"/>
    <n v="2.0699539200000002E-2"/>
    <n v="2.0699539200000002E-2"/>
    <n v="1.8899215200000003E-2"/>
    <n v="1.6198729200000001E-2"/>
    <n v="1.7098891200000001E-2"/>
    <n v="2.1599701200000002E-2"/>
    <n v="3.4201969200000001E-2"/>
    <n v="3.4201969200000001E-2"/>
    <n v="3.06013212E-2"/>
    <n v="4.9500536399999996E-2"/>
    <n v="3.1501483199999999E-2"/>
    <n v="2.7900835200000002E-2"/>
    <n v="1.9799377199999999E-2"/>
    <n v="2.2499863200000001E-2"/>
    <n v="1.43984052E-2"/>
    <n v="8.1893807999999998E-3"/>
    <n v="7.2808452000000003E-3"/>
    <n v="0"/>
  </r>
  <r>
    <s v="Rail"/>
    <s v="Coal "/>
    <x v="1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1"/>
    <x v="1"/>
    <x v="15"/>
    <s v="17_electricity"/>
    <n v="0.24615453240000001"/>
    <n v="0.23323825440000001"/>
    <n v="0.23356482480000001"/>
    <n v="0.2297213424"/>
    <n v="0.23561217000000004"/>
    <n v="0.23333455080000001"/>
    <n v="0.21973582440000003"/>
    <n v="0.22120120439999999"/>
    <n v="0.2199367908"/>
    <n v="0.19364787360000002"/>
    <n v="0.20758154400000001"/>
    <n v="0.222507486"/>
    <n v="0.2321622468"/>
    <n v="0.22071553560000001"/>
    <n v="0.22606207920000002"/>
    <n v="0.27554168160000003"/>
    <n v="0.29521964160000003"/>
    <n v="0.27919257120000002"/>
    <n v="0.2596527756"/>
    <n v="0.26583667920000004"/>
  </r>
  <r>
    <s v="Rail"/>
    <s v="Heat "/>
    <x v="1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7_petroleum_products"/>
    <n v="3.2801987015999998"/>
    <n v="2.598600222"/>
    <n v="2.1726016956"/>
    <n v="2.2577988888"/>
    <n v="2.3430002688"/>
    <n v="2.0874003156000001"/>
    <n v="2.0874003156000001"/>
    <n v="2.1300010056000001"/>
    <n v="2.0874003156000001"/>
    <n v="2.1726016956"/>
    <n v="1.9170017424000001"/>
    <n v="1.8744010524000001"/>
    <n v="2.0021989356000001"/>
    <n v="1.9595982456000003"/>
    <n v="1.9170017424000001"/>
    <n v="2.0021989356000001"/>
    <n v="1.9595982456000003"/>
    <n v="1.4909990291999999"/>
    <n v="1.5762004092000002"/>
    <n v="1.6199064144000002"/>
  </r>
  <r>
    <s v="Rail"/>
    <s v="Gas "/>
    <x v="1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7_petroleum_products"/>
    <n v="4.9842011808000004"/>
    <n v="4.3451992044000001"/>
    <n v="4.8137984207999995"/>
    <n v="4.9416004908"/>
    <n v="4.4304005844000001"/>
    <n v="5.2398011340000004"/>
    <n v="4.2599978244000001"/>
    <n v="4.7285970407999995"/>
    <n v="3.7914027948000002"/>
    <n v="3.9192006779999997"/>
    <n v="3.3654000816000007"/>
    <n v="3.8339992980000002"/>
    <n v="3.9192006779999997"/>
    <n v="4.8989998008000004"/>
    <n v="4.8563991108"/>
    <n v="5.7510010404000003"/>
    <n v="4.0469985612000006"/>
    <n v="4.0469985612000006"/>
    <n v="4.0043978712000001"/>
    <n v="4.4184263363999996"/>
  </r>
  <r>
    <s v="Marine"/>
    <s v="Gas "/>
    <x v="1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1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7_petroleum_products"/>
    <n v="3.0577294489666755"/>
    <n v="3.1085835392747563"/>
    <n v="3.2887788547043018"/>
    <n v="3.3223957840895517"/>
    <n v="3.2919016386879716"/>
    <n v="3.3118785658309582"/>
    <n v="3.3946755299767317"/>
    <n v="3.4157619164612787"/>
    <n v="3.3114744677871086"/>
    <n v="3.5988195650454564"/>
    <n v="3.5874614731080174"/>
    <n v="3.3160825914692507"/>
    <n v="3.1423845803652175"/>
    <n v="3.2219455930822893"/>
    <n v="4.4119036319172622"/>
    <n v="5.7626406657472957"/>
    <n v="6.0460727707320538"/>
    <n v="6.2846986282268249"/>
    <n v="5.9937684277166774"/>
    <n v="6.2846604058424909"/>
  </r>
  <r>
    <s v="Aviation"/>
    <s v="Gas "/>
    <x v="1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2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7_petroleum_products"/>
    <n v="9.0859113720943139"/>
    <n v="10.020932375991368"/>
    <n v="10.494281249296012"/>
    <n v="10.598752083499765"/>
    <n v="10.881567142273457"/>
    <n v="11.557457950912223"/>
    <n v="12.178551325336645"/>
    <n v="13.444719956607385"/>
    <n v="13.919509439198205"/>
    <n v="14.146822828214402"/>
    <n v="15.285048540560453"/>
    <n v="15.886062036196849"/>
    <n v="16.193859373050199"/>
    <n v="16.683822476504673"/>
    <n v="17.340699778631183"/>
    <n v="16.640623538650892"/>
    <n v="17.327545660916076"/>
    <n v="18.016869270805152"/>
    <n v="18.45765957892614"/>
    <n v="19.212180123761396"/>
  </r>
  <r>
    <s v="Road"/>
    <s v="Gas "/>
    <x v="12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7_petroleum_products"/>
    <n v="0.17278099266135866"/>
    <n v="0.22025820455787112"/>
    <n v="0.22025820455787112"/>
    <n v="0.22322016443206585"/>
    <n v="0.22574854817158765"/>
    <n v="0.23514847106347586"/>
    <n v="0.24102718284006275"/>
    <n v="0.25694564026520345"/>
    <n v="0.26324681339918371"/>
    <n v="0.26060848534018988"/>
    <n v="0.27045077077879975"/>
    <n v="0.27673071550421352"/>
    <n v="0.27604362582369335"/>
    <n v="0.27839548970933875"/>
    <n v="0.27720698931600796"/>
    <n v="0.25930160113338457"/>
    <n v="0.26417378325004826"/>
    <n v="0.26904547807240659"/>
    <n v="0.27311284043730666"/>
    <n v="0.27720597912105699"/>
  </r>
  <r>
    <s v="Marine"/>
    <s v="Gas "/>
    <x v="1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2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7_petroleum_products"/>
    <n v="14.9310064621368"/>
    <n v="15.45000668676"/>
    <n v="8.7130037709864006"/>
    <n v="6.0380026132464"/>
    <n v="19.1390082833592"/>
    <n v="13.4840058358752"/>
    <n v="20.140008716592"/>
    <n v="7.2980031585743994"/>
    <n v="25.130258652577695"/>
    <n v="24.553892052490784"/>
    <n v="27.340469750324644"/>
    <n v="31.248678996000532"/>
    <n v="28.752299081145207"/>
    <n v="31.389013585159201"/>
    <n v="34.605014977044"/>
    <n v="36.445015773396001"/>
    <n v="40.599017571247202"/>
    <n v="42.621345655388488"/>
    <n v="15.318885655350686"/>
    <n v="16.13030698119384"/>
  </r>
  <r>
    <s v="Aviation"/>
    <s v="Gas "/>
    <x v="1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3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1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7_petroleum_products"/>
    <n v="126.75705486042962"/>
    <n v="118.38905123875921"/>
    <n v="116.7120505129536"/>
    <n v="123.15405330105119"/>
    <n v="139.72306047211441"/>
    <n v="132.56005737196799"/>
    <n v="143.03106190381683"/>
    <n v="148.39906422708722"/>
    <n v="179.51532390147008"/>
    <n v="188.03131821805681"/>
    <n v="202.81116888020452"/>
    <n v="215.14676819023379"/>
    <n v="224.20619194526054"/>
    <n v="242.1988595830426"/>
    <n v="237.94439922039652"/>
    <n v="262.12348944892534"/>
    <n v="288.4310774978303"/>
    <n v="293.6811789878372"/>
    <n v="300.32465405196604"/>
    <n v="316.45612215596685"/>
  </r>
  <r>
    <s v="Road"/>
    <s v="Gas "/>
    <x v="13"/>
    <x v="1"/>
    <x v="14"/>
    <s v="8_gas"/>
    <n v="0"/>
    <n v="0"/>
    <n v="0"/>
    <n v="0"/>
    <n v="0"/>
    <n v="2.0000000000000339E-3"/>
    <n v="0.27900000000000474"/>
    <n v="1.9190000000000327"/>
    <n v="5.4477986715338469"/>
    <n v="10.758843956358675"/>
    <n v="15.355553016186434"/>
    <n v="17.034401590931672"/>
    <n v="23.377280985653055"/>
    <n v="24.537000000000418"/>
    <n v="25.523000000000433"/>
    <n v="26.739000000000456"/>
    <n v="27.164000000000463"/>
    <n v="28.554562721897817"/>
    <n v="29.977564699665511"/>
    <n v="30.594800000000518"/>
  </r>
  <r>
    <s v="Rail"/>
    <s v="Coal "/>
    <x v="1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3"/>
    <x v="1"/>
    <x v="15"/>
    <s v="17_electricity"/>
    <n v="0"/>
    <n v="0"/>
    <n v="0"/>
    <n v="0"/>
    <n v="0"/>
    <n v="0"/>
    <n v="0"/>
    <n v="0"/>
    <n v="0"/>
    <n v="0"/>
    <n v="0"/>
    <n v="1.2295568314109058E-2"/>
    <n v="1.2295568314109058E-2"/>
    <n v="1.2000000001967999E-2"/>
    <n v="0.132000000021648"/>
    <n v="0.17200000002820803"/>
    <n v="0.16400000002689602"/>
    <n v="0.19110255532604722"/>
    <n v="0.21485605490505752"/>
    <n v="0.27070000004439482"/>
  </r>
  <r>
    <s v="Rail"/>
    <s v="Heat "/>
    <x v="1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3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7_petroleum_products"/>
    <n v="14.285193818851566"/>
    <n v="11.852542714665601"/>
    <n v="10.144182248944471"/>
    <n v="9.8206784209992133"/>
    <n v="10.49179078801996"/>
    <n v="10.010161979930967"/>
    <n v="10.101447475663628"/>
    <n v="6.1688509387014152"/>
    <n v="7.3166645951899163"/>
    <n v="9.5708897982467249"/>
    <n v="9.883205197879148"/>
    <n v="12.834317054096523"/>
    <n v="15.478528618347358"/>
    <n v="18.11769008804886"/>
    <n v="22.712381347445497"/>
    <n v="18.677872065629515"/>
    <n v="24.86232483059143"/>
    <n v="21.430592902759614"/>
    <n v="24.435880122032767"/>
    <n v="26.223635724668473"/>
  </r>
  <r>
    <s v="Aviation"/>
    <s v="Gas "/>
    <x v="1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4"/>
    <x v="1"/>
    <x v="14"/>
    <s v="16_others"/>
    <n v="0"/>
    <n v="0"/>
    <n v="0"/>
    <n v="3.0599036024963022E-4"/>
    <n v="3.426111274479469E-3"/>
    <n v="6.3122275930423979E-2"/>
    <n v="8.1631542962350603E-2"/>
    <n v="1.8252109019944822"/>
    <n v="3.2125470970247738"/>
    <n v="5.3298161645417785"/>
    <n v="7.5052549498883909"/>
    <n v="8.3787211467082496"/>
    <n v="10.748466763428167"/>
    <n v="12.942710902994298"/>
    <n v="14.129441740697882"/>
    <n v="16.252826626206623"/>
    <n v="17.781990082003333"/>
    <n v="19.084896211597314"/>
    <n v="19.706231159843615"/>
    <n v="20.959294677208536"/>
  </r>
  <r>
    <s v="Road"/>
    <s v="Electricity"/>
    <x v="14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7_petroleum_products"/>
    <n v="286.59106805703294"/>
    <n v="287.73447849644799"/>
    <n v="301.98588177158717"/>
    <n v="300.89112588238572"/>
    <n v="310.79338138739382"/>
    <n v="297.13788253736527"/>
    <n v="278.25700108423882"/>
    <n v="288.87819278909296"/>
    <n v="274.36539043875939"/>
    <n v="290.8380841084163"/>
    <n v="289.50735841979792"/>
    <n v="284.60495887367438"/>
    <n v="296.97908674938031"/>
    <n v="309.35317566831395"/>
    <n v="315.83200997300469"/>
    <n v="365.03573727052668"/>
    <n v="400.94863606596232"/>
    <n v="415.25645577816232"/>
    <n v="432.47552226468446"/>
    <n v="448.20994225359317"/>
  </r>
  <r>
    <s v="Road"/>
    <s v="Gas "/>
    <x v="14"/>
    <x v="1"/>
    <x v="14"/>
    <s v="8_gas"/>
    <n v="0"/>
    <n v="0"/>
    <n v="1.2406319793886785E-7"/>
    <n v="7.9754912960700746E-8"/>
    <n v="1.8609479690830178E-7"/>
    <n v="2.1267976789520201E-7"/>
    <n v="0"/>
    <n v="0"/>
    <n v="1.589505374049795E-2"/>
    <n v="1.7458449874888891E-2"/>
    <n v="1.5218054744855583E-2"/>
    <n v="4.5339860662635317E-2"/>
    <n v="4.9964417092800854E-2"/>
    <n v="3.3982434342000586E-2"/>
    <n v="3.4226210772000582E-3"/>
    <n v="0"/>
    <n v="0"/>
    <n v="0"/>
    <n v="0"/>
    <n v="0"/>
  </r>
  <r>
    <s v="Rail"/>
    <s v="Coal "/>
    <x v="1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4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14"/>
    <x v="1"/>
    <x v="15"/>
    <s v="17_electricity"/>
    <n v="0.19874464923259413"/>
    <n v="0.19810992603249006"/>
    <n v="0.20880000003424323"/>
    <n v="0.13231679402169999"/>
    <n v="0.24186069933972057"/>
    <n v="0.32833168925384643"/>
    <n v="0.34762386245701038"/>
    <n v="0.38658206886339952"/>
    <n v="0.39777316854523481"/>
    <n v="0.39906622086544691"/>
    <n v="0.3921801948643176"/>
    <n v="0.39996729006559467"/>
    <n v="0.42021486006891529"/>
    <n v="0.40406734806626715"/>
    <n v="0.39968729286554877"/>
    <n v="0.35376904805801818"/>
    <n v="0.36895378477250845"/>
    <n v="0.40188151806590861"/>
    <n v="0.37864051566209711"/>
    <n v="0.3824758224627261"/>
  </r>
  <r>
    <s v="Rail"/>
    <s v="Heat "/>
    <x v="1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7_petroleum_products"/>
    <n v="5.3542182721997636E-2"/>
    <n v="3.3195161473166319E-2"/>
    <n v="1.2349829257219726E-2"/>
    <n v="1.2419946616260207E-2"/>
    <n v="2.9873604128433148E-2"/>
    <n v="0.21829792588337518"/>
    <n v="1.6907447006867631E-2"/>
    <n v="1.8091057084859412E-2"/>
    <n v="7.5934788293672622E-3"/>
    <n v="7.2728635318547461E-3"/>
    <n v="0.10051991959199412"/>
    <n v="0.19376697565213347"/>
    <n v="0.28701403171227285"/>
    <n v="0.38026108777241224"/>
    <n v="0.47350814383255158"/>
    <n v="7.0558334669982015E-2"/>
    <n v="7.8949186849746708E-2"/>
    <n v="8.8466257319746999E-2"/>
    <n v="7.0682775910950693E-2"/>
    <n v="6.3348806531528634E-2"/>
  </r>
  <r>
    <s v="Rail"/>
    <s v="Gas "/>
    <x v="1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4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1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7_petroleum_products"/>
    <n v="46.968161909184552"/>
    <n v="45.152502149423306"/>
    <n v="45.295207361923758"/>
    <n v="38.910363739360527"/>
    <n v="40.418239508415141"/>
    <n v="37.116417168392559"/>
    <n v="35.052634900705421"/>
    <n v="39.424048563417671"/>
    <n v="28.803305726382639"/>
    <n v="25.431780865927916"/>
    <n v="29.264713905686261"/>
    <n v="28.090051172524316"/>
    <n v="26.468528384819656"/>
    <n v="26.48869275881475"/>
    <n v="29.947399393220891"/>
    <n v="42.637018790206874"/>
    <n v="35.547236698641584"/>
    <n v="40.139573169871426"/>
    <n v="36.847176842865046"/>
    <n v="37.166614979082929"/>
  </r>
  <r>
    <s v="Marine"/>
    <s v="Gas "/>
    <x v="1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4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4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4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7_petroleum_products"/>
    <n v="188.88999826680003"/>
    <n v="194.3090028144"/>
    <n v="201.57699872519999"/>
    <n v="204.84599773680003"/>
    <n v="201.19100088600004"/>
    <n v="217.40199741000001"/>
    <n v="229.5709985988"/>
    <n v="231.67800151200004"/>
    <n v="244.9709994024"/>
    <n v="203.86299989880004"/>
    <n v="218.1629985516"/>
    <n v="270.85599925920002"/>
    <n v="276.57600123240002"/>
    <n v="254.83100132520002"/>
    <n v="237.54200009760004"/>
    <n v="212.51400051960002"/>
    <n v="204.68599917480003"/>
    <n v="226.17908769960002"/>
    <n v="238.60899770400002"/>
    <n v="245.14399797840002"/>
  </r>
  <r>
    <s v="Aviation"/>
    <s v="Gas "/>
    <x v="1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5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7_petroleum_products"/>
    <n v="1436.0157986508"/>
    <n v="1527.4593960012"/>
    <n v="1519.2816000768"/>
    <n v="1550.2116018239997"/>
    <n v="1644.2274016224001"/>
    <n v="1611.8467992792"/>
    <n v="1713.8197966968"/>
    <n v="1702.6240004208003"/>
    <n v="1886.5744036740002"/>
    <n v="1953.1320009552001"/>
    <n v="2000.1248032536002"/>
    <n v="2016.7785999323999"/>
    <n v="1995.5239999092"/>
    <n v="2046.3324005196002"/>
    <n v="2146.4835998400004"/>
    <n v="2130.0317995139999"/>
    <n v="2063.7073986191999"/>
    <n v="2103.2416009367998"/>
    <n v="2182.6353408660002"/>
    <n v="2165.2255713924005"/>
  </r>
  <r>
    <s v="Road"/>
    <s v="Gas "/>
    <x v="15"/>
    <x v="1"/>
    <x v="14"/>
    <s v="8_gas"/>
    <n v="3.4002007632000004"/>
    <n v="0.99989994960000006"/>
    <n v="0.99989994960000006"/>
    <n v="0.99989994960000006"/>
    <n v="1.9997998992000001"/>
    <n v="1.9997998992000001"/>
    <n v="1.2995994672000002"/>
    <n v="3.5999990460000002"/>
    <n v="6.0039005076"/>
    <n v="4.2210019692000005"/>
    <n v="4.7420994708000004"/>
    <n v="3.2984992044000001"/>
    <n v="1.8818996112000002"/>
    <n v="1.6865979516000003"/>
    <n v="2.1024016200000002"/>
    <n v="3.3597018467999997"/>
    <n v="6.6402019980000002"/>
    <n v="9.9223098804000003"/>
    <n v="10.406437938000002"/>
    <n v="8.7022177452000005"/>
  </r>
  <r>
    <s v="Rail"/>
    <s v="Coal "/>
    <x v="1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5"/>
    <x v="1"/>
    <x v="15"/>
    <s v="17_electricity"/>
    <n v="119.57399898120001"/>
    <n v="124.55279919"/>
    <n v="130.18680010439999"/>
    <n v="144.450000972"/>
    <n v="153.86039919000001"/>
    <n v="162.49680043920003"/>
    <n v="165.16439912519999"/>
    <n v="167.2775985024"/>
    <n v="159.67439901000003"/>
    <n v="163.634400054"/>
    <n v="167.55839880480002"/>
    <n v="173.13839837280003"/>
    <n v="171.77399980200002"/>
    <n v="172.66680140760002"/>
    <n v="179.81999944920003"/>
    <n v="178.37279853480001"/>
    <n v="174.54960118080004"/>
    <n v="182.93075835479999"/>
    <n v="189.88451817840001"/>
    <n v="190.37124205200001"/>
  </r>
  <r>
    <s v="Rail"/>
    <s v="Heat "/>
    <x v="1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7_petroleum_products"/>
    <n v="87.963600365999994"/>
    <n v="74.388801528000002"/>
    <n v="83.027199880800012"/>
    <n v="77.716800925200019"/>
    <n v="87.176599196400005"/>
    <n v="90.490999867200003"/>
    <n v="102.86200159560002"/>
    <n v="94.631598529200005"/>
    <n v="82.044796568400017"/>
    <n v="74.914801772399997"/>
    <n v="68.344402104000011"/>
    <n v="83.850400123200004"/>
    <n v="70.577201610000003"/>
    <n v="70.532000917200008"/>
    <n v="66.815998203600003"/>
    <n v="67.103597869200001"/>
    <n v="65.919997882800004"/>
    <n v="82.253998404000001"/>
    <n v="110.37598038000002"/>
    <n v="165.88560054599998"/>
  </r>
  <r>
    <s v="Rail"/>
    <s v="Gas "/>
    <x v="1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7_petroleum_products"/>
    <n v="48.354600866399998"/>
    <n v="50.811201579600009"/>
    <n v="48.814801361999997"/>
    <n v="47.757600867600011"/>
    <n v="46.319200606800003"/>
    <n v="51.523003634400006"/>
    <n v="50.10940179"/>
    <n v="46.452998174400001"/>
    <n v="43.668399362400002"/>
    <n v="44.103797254800007"/>
    <n v="26.364999729600004"/>
    <n v="50.007402968400008"/>
    <n v="35.299597435200006"/>
    <n v="35.742598556400004"/>
    <n v="29.227200879600002"/>
    <n v="24.175399626000001"/>
    <n v="18.179998322399999"/>
    <n v="17.995159476000001"/>
    <n v="17.331735895200001"/>
    <n v="25.675860823200001"/>
  </r>
  <r>
    <s v="Marine"/>
    <s v="Gas "/>
    <x v="1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5"/>
    <x v="1"/>
    <x v="17"/>
    <s v="17_electricity"/>
    <n v="82.033199132400014"/>
    <n v="63.129600352799997"/>
    <n v="73.897200032400008"/>
    <n v="86.522399136000004"/>
    <n v="96.083999449200007"/>
    <n v="93.592799020800001"/>
    <n v="96.624000352799996"/>
    <n v="95.446801983599997"/>
    <n v="98.344800273600015"/>
    <n v="86.947200237600001"/>
    <n v="93.542398322400004"/>
    <n v="93.142801756800012"/>
    <n v="90.12599883"/>
    <n v="90.5183982864"/>
    <n v="82.684799190000007"/>
    <n v="73.68479948160001"/>
    <n v="73.371601720800001"/>
    <n v="77.289479369999995"/>
    <n v="81.458640381600006"/>
    <n v="80.284318343999999"/>
  </r>
  <r>
    <s v="Pipeline"/>
    <s v="Heat "/>
    <x v="1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5"/>
    <x v="1"/>
    <x v="17"/>
    <s v="6_crude_oil_and_ngl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  <n v="0"/>
  </r>
  <r>
    <s v="Pipeline"/>
    <s v="Oil"/>
    <x v="15"/>
    <x v="1"/>
    <x v="17"/>
    <s v="7_petroleum_products"/>
    <n v="1.1076011928"/>
    <n v="1.1502018828"/>
    <n v="2.1726016956"/>
    <n v="3.3227993915999998"/>
    <n v="3.8765999880000002"/>
    <n v="2.8968008652000004"/>
    <n v="4.2600020112000001"/>
    <n v="4.2600020112000001"/>
    <n v="9.7553989116000004"/>
    <n v="10.215398440800001"/>
    <n v="14.080396806000001"/>
    <n v="13.8692020536"/>
    <n v="12.786202497600001"/>
    <n v="12.581200022400001"/>
    <n v="10.730203182"/>
    <n v="9.3912017400000014"/>
    <n v="9.7963960571999991"/>
    <n v="7.7028411456000017"/>
    <n v="7.8931395792000014"/>
    <n v="9.9060650964000008"/>
  </r>
  <r>
    <s v="Pipeline"/>
    <s v="Gas "/>
    <x v="15"/>
    <x v="1"/>
    <x v="17"/>
    <s v="8_gas"/>
    <n v="1124.499599082"/>
    <n v="1133.0001009900002"/>
    <n v="1184.0003993916002"/>
    <n v="1304.1998979192001"/>
    <n v="1431.9998996400002"/>
    <n v="1414.9998001728"/>
    <n v="1404.0999018"/>
    <n v="1459.8000004320002"/>
    <n v="1476.8820020808"/>
    <n v="1152.0170992476001"/>
    <n v="1370.9330979660001"/>
    <n v="1307.3769003744001"/>
    <n v="1129.4063988912001"/>
    <n v="1111.2155986248001"/>
    <n v="1112.0570993700001"/>
    <n v="1136.2077005796"/>
    <n v="1231.3538986968001"/>
    <n v="1256.406010056"/>
    <n v="1283.1092822916"/>
    <n v="1156.6766350224002"/>
  </r>
  <r>
    <s v="Non-specified transport"/>
    <s v="Coal "/>
    <x v="1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5"/>
    <x v="1"/>
    <x v="18"/>
    <s v="17_electricity"/>
    <n v="17.690398117200001"/>
    <n v="36.036001126800002"/>
    <n v="40.104000676800005"/>
    <n v="39.725999625600004"/>
    <n v="39.218400367200005"/>
    <n v="43.322398023600002"/>
    <n v="47.3688020592"/>
    <n v="49.201201134000002"/>
    <n v="41.1336017856"/>
    <n v="41.760001494000001"/>
    <n v="45.921601144800007"/>
    <n v="58.996801699199999"/>
    <n v="69.447598783200007"/>
    <n v="62.827200349199998"/>
    <n v="62.416801839600005"/>
    <n v="43.574401515600002"/>
    <n v="49.32719869320001"/>
    <n v="19.091519110800004"/>
    <n v="23.891040543600003"/>
    <n v="23.205598581600004"/>
  </r>
  <r>
    <s v="Non-specified transport"/>
    <s v="Heat "/>
    <x v="1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7_petroleum_products"/>
    <n v="8.4673968804000008"/>
    <n v="11.386999058400001"/>
    <n v="8.3418012539999999"/>
    <n v="8.1791985024000002"/>
    <n v="10.322601454800001"/>
    <n v="16.9805973528"/>
    <n v="16.812798782400002"/>
    <n v="18.048599791200004"/>
    <n v="20.1412001124"/>
    <n v="17.445399141599999"/>
    <n v="30.213196466399999"/>
    <n v="49.3537974336"/>
    <n v="66.688999999200007"/>
    <n v="70.513997677199995"/>
    <n v="37.252396317600002"/>
    <n v="51.853195616400001"/>
    <n v="50.324000410800004"/>
    <n v="29.777698090800005"/>
    <n v="26.2723207248"/>
    <n v="63.108519814799998"/>
  </r>
  <r>
    <s v="Non-specified transport"/>
    <s v="Gas "/>
    <x v="1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.63194721840000001"/>
    <n v="57.504421026000003"/>
    <n v="16.900717395600001"/>
  </r>
  <r>
    <s v="Aviation"/>
    <s v="Coal "/>
    <x v="1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6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7_petroleum_products"/>
    <n v="72.357399662399999"/>
    <n v="73.713198546000001"/>
    <n v="73.312999081200005"/>
    <n v="73.528003821600009"/>
    <n v="74.97340022520001"/>
    <n v="77.522298944400006"/>
    <n v="80.573002390799999"/>
    <n v="83.334100694400007"/>
    <n v="84.779702251199993"/>
    <n v="83.152100498400003"/>
    <n v="84.234199892399999"/>
    <n v="89.715298870799998"/>
    <n v="89.668997049599994"/>
    <n v="86.327398926000001"/>
    <n v="89.734600018799995"/>
    <n v="96.2580991536"/>
    <n v="95.723499222000001"/>
    <n v="94.384481032800011"/>
    <n v="92.169333075600008"/>
    <n v="90.5969677752"/>
  </r>
  <r>
    <s v="Road"/>
    <s v="Gas "/>
    <x v="16"/>
    <x v="1"/>
    <x v="14"/>
    <s v="8_gas"/>
    <n v="0"/>
    <n v="0"/>
    <n v="9.0016200000000003E-4"/>
    <n v="1.8003240000000001E-3"/>
    <n v="9.0016200000000003E-4"/>
    <n v="1.3498243200000001E-2"/>
    <n v="3.7798430400000006E-2"/>
    <n v="5.49015084E-2"/>
    <n v="0.38879880840000003"/>
    <n v="0.5175010404"/>
    <n v="0.78569907480000012"/>
    <n v="0.97559976240000001"/>
    <n v="0.75330161640000004"/>
    <n v="0.68310154080000007"/>
    <n v="0.65430054360000012"/>
    <n v="0.54000090360000008"/>
    <n v="0.42210061560000001"/>
    <n v="0.259560666"/>
    <n v="0.10665035640000001"/>
    <n v="0.10278175320000001"/>
  </r>
  <r>
    <s v="Rail"/>
    <s v="Coal "/>
    <x v="1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6"/>
    <x v="1"/>
    <x v="15"/>
    <s v="17_electricity"/>
    <n v="1.0476001619999999"/>
    <n v="1.0907995644000001"/>
    <n v="1.1519980200000002"/>
    <n v="1.1303983188"/>
    <n v="1.17000126"/>
    <n v="4.3199988551999997"/>
    <n v="4.4819987076000007"/>
    <n v="4.6800008532000001"/>
    <n v="5.0399986644000005"/>
    <n v="5.7887994708000008"/>
    <n v="7.5563994420000009"/>
    <n v="8.0064008928000003"/>
    <n v="8.3844019440000004"/>
    <n v="8.5283985564000009"/>
    <n v="8.7875991576000008"/>
    <n v="8.8020017496000005"/>
    <n v="9.5039983188000008"/>
    <n v="9.9028789416000009"/>
    <n v="10.596958272000002"/>
    <n v="10.875238120800001"/>
  </r>
  <r>
    <s v="Rail"/>
    <s v="Heat "/>
    <x v="1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7_petroleum_products"/>
    <n v="0"/>
    <n v="0"/>
    <n v="0"/>
    <n v="0"/>
    <n v="0"/>
    <n v="0"/>
    <n v="0"/>
    <n v="0"/>
    <n v="0"/>
    <n v="9.2662006392000009"/>
    <n v="8.9631014400000009"/>
    <n v="9.5259999527999994"/>
    <n v="6.5382994728000003"/>
    <n v="3.2041999080000005"/>
    <n v="2.7279011664000001"/>
    <n v="2.9444005944000002"/>
    <n v="3.0310003656000002"/>
    <n v="3.1624575120000005"/>
    <n v="3.2711845211999999"/>
    <n v="3.2951748852000002"/>
  </r>
  <r>
    <s v="Marine"/>
    <s v="Gas "/>
    <x v="1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7_petroleum_products"/>
    <n v="12.630700558800003"/>
    <n v="11.577791534400001"/>
    <n v="10.566654213600001"/>
    <n v="8.8170993503999995"/>
    <n v="9.0302577120000009"/>
    <n v="8.2870504704000005"/>
    <n v="7.2234107948303992"/>
    <n v="5.4614963808000008"/>
    <n v="3.6234576864000005"/>
    <n v="3.1940929728000005"/>
    <n v="3.2289941376"/>
    <n v="3.6010834272000003"/>
    <n v="3.6211130784000005"/>
    <n v="3.3143043744000007"/>
    <n v="3.7262854944000003"/>
    <n v="3.6130074336000004"/>
    <n v="4.0133325024000008"/>
    <n v="4.0913074655999999"/>
    <n v="4.089218017939201"/>
    <n v="3.9236937172992001"/>
  </r>
  <r>
    <s v="Aviation"/>
    <s v="Gas "/>
    <x v="1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7"/>
    <x v="1"/>
    <x v="14"/>
    <s v="16_others"/>
    <n v="0"/>
    <n v="0"/>
    <n v="0"/>
    <n v="0"/>
    <n v="0"/>
    <n v="0"/>
    <n v="1.452484656E-2"/>
    <n v="2.7023574996000003E-2"/>
    <n v="0.49619258305632008"/>
    <n v="0.98726280890544016"/>
    <n v="1.4386439292105599"/>
    <n v="1.8312873387235202"/>
    <n v="2.9826066616963205"/>
    <n v="3.2299944637658404"/>
    <n v="1.6439662784426403"/>
    <n v="4.7386500500160002E-2"/>
    <n v="5.8020582290399993E-3"/>
    <n v="5.5364208415200006E-3"/>
    <n v="4.7610824219999999E-3"/>
    <n v="2.3720943419999999E-3"/>
  </r>
  <r>
    <s v="Road"/>
    <s v="Electricity"/>
    <x v="1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7_petroleum_products"/>
    <n v="437.75689234009002"/>
    <n v="437.71249569951658"/>
    <n v="458.55793577555016"/>
    <n v="463.78170473422705"/>
    <n v="481.18245931104451"/>
    <n v="495.09248063258121"/>
    <n v="495.60360317020388"/>
    <n v="480.00729632902039"/>
    <n v="453.99375401859857"/>
    <n v="459.64976866703898"/>
    <n v="474.07454373340028"/>
    <n v="481.24060932474009"/>
    <n v="474.91738860793021"/>
    <n v="474.7829382285708"/>
    <n v="479.4605515518067"/>
    <n v="491.80729298060845"/>
    <n v="504.71677281600552"/>
    <n v="498.46221191638983"/>
    <n v="489.46713324405039"/>
    <n v="493.42404613080225"/>
  </r>
  <r>
    <s v="Road"/>
    <s v="Gas "/>
    <x v="17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7"/>
    <x v="1"/>
    <x v="15"/>
    <s v="17_electricity"/>
    <n v="1.6392137150688311"/>
    <n v="1.6130596610645422"/>
    <n v="1.7084792810801908"/>
    <n v="1.6725760202743027"/>
    <n v="1.8667484535061469"/>
    <n v="1.8819717015086439"/>
    <n v="1.9852929183255883"/>
    <n v="2.9904416680904329"/>
    <n v="3.9620030118497689"/>
    <n v="3.984902975453525"/>
    <n v="4.1415243630792098"/>
    <n v="4.3310323879102892"/>
    <n v="4.4228133259253424"/>
    <n v="4.6041839251550867"/>
    <n v="4.7568631147801259"/>
    <n v="4.851250369995606"/>
    <n v="4.9084067456049798"/>
    <n v="5.1335184752418979"/>
    <n v="5.1537781628452199"/>
    <n v="5.2632509876631746"/>
  </r>
  <r>
    <s v="Rail"/>
    <s v="Heat "/>
    <x v="1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7_petroleum_products"/>
    <n v="1.6570634270400004"/>
    <n v="1.5879561062400003"/>
    <n v="1.5807816057600002"/>
    <n v="1.4330713017600003"/>
    <n v="1.2871897920000002"/>
    <n v="1.2930630350400003"/>
    <n v="1.2733683278400001"/>
    <n v="1.2301103102400004"/>
    <n v="1.2204388022400001"/>
    <n v="1.0078063027200002"/>
    <n v="1.1208398544000002"/>
    <n v="1.1358922377600003"/>
    <n v="1.1306872080000001"/>
    <n v="1.1331490464000002"/>
    <n v="1.0444173566400001"/>
    <n v="0.93595579056000022"/>
    <n v="0.76422497760000019"/>
    <n v="0.70978317984000017"/>
    <n v="0.74875056480000013"/>
    <n v="4.9236768000000012E-3"/>
  </r>
  <r>
    <s v="Rail"/>
    <s v="Gas "/>
    <x v="1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7_petroleum_products"/>
    <n v="16.151981065920008"/>
    <n v="17.960618376000003"/>
    <n v="15.962163276960002"/>
    <n v="12.857528822400003"/>
    <n v="14.182058171520003"/>
    <n v="14.864469727680005"/>
    <n v="13.989386659680001"/>
    <n v="12.612279476160003"/>
    <n v="10.218563661600003"/>
    <n v="10.377181416960003"/>
    <n v="11.351245461120003"/>
    <n v="10.583935649280001"/>
    <n v="6.455206565280001"/>
    <n v="6.2552952388800014"/>
    <n v="6.0894828864000026"/>
    <n v="5.3764741958400011"/>
    <n v="6.7882179384000008"/>
    <n v="7.2547815326400018"/>
    <n v="2.1216473012736006"/>
    <n v="2.2646076739747203"/>
  </r>
  <r>
    <s v="Marine"/>
    <s v="Gas "/>
    <x v="1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7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1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7_petroleum_products"/>
    <n v="9.4666483253293769"/>
    <n v="10.070844826917375"/>
    <n v="10.236118309414536"/>
    <n v="10.190058486423521"/>
    <n v="10.469798731370775"/>
    <n v="9.8590778549150269"/>
    <n v="9.2709145195177882"/>
    <n v="10.498196401526624"/>
    <n v="10.232816786228884"/>
    <n v="11.948346479644828"/>
    <n v="10.674144633902085"/>
    <n v="3.4036473367004039"/>
    <n v="10.818687728252602"/>
    <n v="10.479543912319903"/>
    <n v="11.700461649677562"/>
    <n v="13.084668283205557"/>
    <n v="34.575641099999999"/>
    <n v="31.985058600000002"/>
    <n v="34.299312299999997"/>
    <n v="30.258003599999999"/>
  </r>
  <r>
    <s v="Aviation"/>
    <s v="Gas "/>
    <x v="1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8"/>
    <x v="1"/>
    <x v="14"/>
    <s v="16_others"/>
    <n v="0"/>
    <n v="0"/>
    <n v="0"/>
    <n v="0"/>
    <n v="1.4137426350501685"/>
    <n v="0"/>
    <n v="3.4369770498633692"/>
    <n v="6.239366921733815"/>
    <n v="21.841704858602757"/>
    <n v="28.950043650443671"/>
    <n v="29.916938531137202"/>
    <n v="32.376881092870988"/>
    <n v="42.737795850566023"/>
    <n v="54.599957884099972"/>
    <n v="73.831337481600016"/>
    <n v="70.633021322141772"/>
    <n v="72.878884821968384"/>
    <n v="80.720647068862831"/>
    <n v="80.720046993600008"/>
    <n v="98.791230384000016"/>
  </r>
  <r>
    <s v="Road"/>
    <s v="Electricity"/>
    <x v="1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7_petroleum_products"/>
    <n v="683.86381578955752"/>
    <n v="672.19784003842722"/>
    <n v="709.46505697096313"/>
    <n v="757.29227156169532"/>
    <n v="825.23943817551458"/>
    <n v="849.57374328781475"/>
    <n v="807.03683934281469"/>
    <n v="803.9240038117033"/>
    <n v="747.398181346809"/>
    <n v="772.75890320147414"/>
    <n v="771.55807217721758"/>
    <n v="787.19925644147565"/>
    <n v="801.7613109326519"/>
    <n v="718.49406012184136"/>
    <n v="678.88226710328081"/>
    <n v="795.87383567640427"/>
    <n v="801.3397248495246"/>
    <n v="886.20095088534049"/>
    <n v="890.65352894934063"/>
    <n v="924.74663955430174"/>
  </r>
  <r>
    <s v="Road"/>
    <s v="Gas "/>
    <x v="18"/>
    <x v="1"/>
    <x v="14"/>
    <s v="8_gas"/>
    <n v="6.8872860000001174E-2"/>
    <n v="8.1512185945455645E-2"/>
    <n v="0.24340690534646722"/>
    <n v="0.52170322579306738"/>
    <n v="1.1368895335200195"/>
    <n v="2.1001378068482222"/>
    <n v="3.3292570387946494"/>
    <n v="8.3943772619945722"/>
    <n v="27.819046480680477"/>
    <n v="53.582756834880904"/>
    <n v="67.475306160001139"/>
    <n v="86.02105495680145"/>
    <n v="103.84659041760177"/>
    <n v="114.46794936000192"/>
    <n v="118.30499804982053"/>
    <n v="113.46655086361616"/>
    <n v="103.23364289760174"/>
    <n v="90.480248164801523"/>
    <n v="81.727357579201382"/>
    <n v="72.185807851201204"/>
  </r>
  <r>
    <s v="Rail"/>
    <s v="Coal "/>
    <x v="1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8"/>
    <x v="1"/>
    <x v="15"/>
    <s v="17_electricity"/>
    <n v="0.14040000002302561"/>
    <n v="0.13320000002184482"/>
    <n v="0.12240000002007362"/>
    <n v="0.12240000002007362"/>
    <n v="0.16560000002715844"/>
    <n v="0.20160000003306242"/>
    <n v="0.20880000003424323"/>
    <n v="0.51480000008442728"/>
    <n v="0.21600000003542402"/>
    <n v="0.22320000003660481"/>
    <n v="0.26640000004368963"/>
    <n v="0.38160000006258249"/>
    <n v="0.37080000006081121"/>
    <n v="0.59040000009682569"/>
    <n v="0.37800000006199203"/>
    <n v="0.38880000006376325"/>
    <n v="0.40680000006671524"/>
    <n v="0.77400000012693604"/>
    <n v="0.7776000001275265"/>
    <n v="0.77400000012693604"/>
  </r>
  <r>
    <s v="Rail"/>
    <s v="Heat "/>
    <x v="1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7_petroleum_products"/>
    <n v="4.8213012228849568"/>
    <n v="4.6204484697057024"/>
    <n v="4.8651464184854163"/>
    <n v="5.2718628043411195"/>
    <n v="7.5809007273324038"/>
    <n v="4.8280596810943894"/>
    <n v="4.8280596810943894"/>
    <n v="4.47648582356757"/>
    <n v="4.4346495074594605"/>
    <n v="4.1836316108108127"/>
    <n v="3.974450030270269"/>
    <n v="3.8071047658378401"/>
    <n v="3.7652684497297302"/>
    <n v="3.3146895600000001"/>
    <n v="3.0002858070952927"/>
    <n v="3.2448788224350213"/>
    <n v="3.24183924"/>
    <n v="3.2054140799999997"/>
    <n v="3.2054140799999997"/>
    <n v="3.0232882800000001"/>
  </r>
  <r>
    <s v="Rail"/>
    <s v="Gas "/>
    <x v="1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7_petroleum_products"/>
    <n v="39.53646742557514"/>
    <n v="40.56760029907818"/>
    <n v="46.689848238439033"/>
    <n v="59.431932921580135"/>
    <n v="69.819670918613781"/>
    <n v="82.122035890115882"/>
    <n v="83.030332580566039"/>
    <n v="83.300495601945855"/>
    <n v="84.189904692540594"/>
    <n v="77.633151952804354"/>
    <n v="73.066388782301487"/>
    <n v="59.283609418378212"/>
    <n v="46.157336115027029"/>
    <n v="39.941228825000003"/>
    <n v="50.37209314116528"/>
    <n v="51.006890910533521"/>
    <n v="58.180610160000008"/>
    <n v="57.367114920000006"/>
    <n v="66.95279352"/>
    <n v="57.642187680000006"/>
  </r>
  <r>
    <s v="Marine"/>
    <s v="Gas "/>
    <x v="1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7_petroleum_products"/>
    <n v="2851.2334003464002"/>
    <n v="2741.7451974120004"/>
    <n v="2491.4064022128005"/>
    <n v="2454.9961974624002"/>
    <n v="2541.8977992612004"/>
    <n v="2582.9793968039999"/>
    <n v="2448.8705992392001"/>
    <n v="2415.2824023588"/>
    <n v="2208.5407974276"/>
    <n v="2011.5740014128"/>
    <n v="2059.8366015360002"/>
    <n v="2062.7813998764"/>
    <n v="2040.5618010684002"/>
    <n v="2080.9554027012"/>
    <n v="2133.2245987656001"/>
    <n v="2229.5129977908"/>
    <n v="2314.7405997192"/>
    <n v="2443.2912653724002"/>
    <n v="2481.4121044931999"/>
    <n v="2524.0834341827999"/>
  </r>
  <r>
    <s v="Aviation"/>
    <s v="Gas "/>
    <x v="1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9"/>
    <x v="1"/>
    <x v="14"/>
    <s v="16_others"/>
    <n v="133.45934114880001"/>
    <n v="140.49459284759999"/>
    <n v="168.39233400240002"/>
    <n v="229.96964894760001"/>
    <n v="289.41167495880001"/>
    <n v="337.94043833160003"/>
    <n v="473.79274502039999"/>
    <n v="601.14605704919995"/>
    <n v="819.75508796520012"/>
    <n v="928.08975213720009"/>
    <n v="974.57432715720006"/>
    <n v="1050.8323464792002"/>
    <n v="1297.0453307939999"/>
    <n v="1431.7575090408002"/>
    <n v="1444.132471482"/>
    <n v="1450.9734598476002"/>
    <n v="1563.6894929892001"/>
    <n v="1567.5499654236"/>
    <n v="1541.8985680728001"/>
    <n v="1551.2082444432001"/>
  </r>
  <r>
    <s v="Road"/>
    <s v="Electricity"/>
    <x v="19"/>
    <x v="1"/>
    <x v="14"/>
    <s v="17_electricity"/>
    <n v="0"/>
    <n v="0"/>
    <n v="0.20879990280000002"/>
    <n v="0.2447980092"/>
    <n v="0.25920060119999999"/>
    <n v="0.30240000360000002"/>
    <n v="0.33480164880000002"/>
    <n v="0.34199875800000001"/>
    <n v="0.34559940600000005"/>
    <n v="0.34199875800000001"/>
    <n v="0.34920005400000004"/>
    <n v="0.62279906039999999"/>
    <n v="1.2923981712000001"/>
    <n v="2.1636000755999998"/>
    <n v="3.1716014831999999"/>
    <n v="7.3619979444000005"/>
    <n v="13.6259992152"/>
    <n v="14.2096558824"/>
    <n v="18.886152384000003"/>
    <n v="23.414913460800001"/>
  </r>
  <r>
    <s v="Road"/>
    <s v="Heat "/>
    <x v="1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9"/>
    <x v="1"/>
    <x v="14"/>
    <s v="6_crude_oil_and_ngl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  <n v="0"/>
  </r>
  <r>
    <s v="Road"/>
    <s v="Oil"/>
    <x v="19"/>
    <x v="1"/>
    <x v="14"/>
    <s v="7_petroleum_products"/>
    <n v="20402.2505004552"/>
    <n v="20563.864798816801"/>
    <n v="21068.268800313599"/>
    <n v="21497.461997464801"/>
    <n v="21706.832996532004"/>
    <n v="21834.4181986656"/>
    <n v="21871.284798110402"/>
    <n v="21893.991401307601"/>
    <n v="20844.120900952803"/>
    <n v="19932.473700500403"/>
    <n v="20659.009301280003"/>
    <n v="19727.317301785202"/>
    <n v="19252.7891997732"/>
    <n v="19786.899401377203"/>
    <n v="19735.422000368399"/>
    <n v="20445.479897090401"/>
    <n v="20512.211698746003"/>
    <n v="20541.450467753999"/>
    <n v="20790.7372540908"/>
    <n v="20631.966144620401"/>
  </r>
  <r>
    <s v="Road"/>
    <s v="Gas "/>
    <x v="19"/>
    <x v="1"/>
    <x v="14"/>
    <s v="8_gas"/>
    <n v="10.5569994528"/>
    <n v="14.2307992224"/>
    <n v="14.607900111600001"/>
    <n v="17.922598045200001"/>
    <n v="20.006100450000002"/>
    <n v="22.360501375200002"/>
    <n v="23.173201123200002"/>
    <n v="24.114598916400002"/>
    <n v="25.338601522800001"/>
    <n v="28.372499154"/>
    <n v="27.845100518400002"/>
    <n v="29.088898315200002"/>
    <n v="29.170800496800005"/>
    <n v="29.242800896400002"/>
    <n v="34.472700248400002"/>
    <n v="38.777400536400002"/>
    <n v="41.278498560000003"/>
    <n v="47.8682998596"/>
    <n v="49.599001562400005"/>
    <n v="50.417244633600006"/>
  </r>
  <r>
    <s v="Rail"/>
    <s v="Coal "/>
    <x v="1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9"/>
    <x v="1"/>
    <x v="15"/>
    <s v="16_others"/>
    <n v="0"/>
    <n v="0"/>
    <n v="0"/>
    <n v="0"/>
    <n v="0"/>
    <n v="0"/>
    <n v="0"/>
    <n v="0"/>
    <n v="0"/>
    <n v="0.24559768800000001"/>
    <n v="2.8653119424000004"/>
    <n v="14.490280339200002"/>
    <n v="8.8661812068000003"/>
    <n v="9.3612493727999997"/>
    <n v="8.4161211408000014"/>
    <n v="12.331645808399999"/>
    <n v="11.5570459404"/>
    <n v="19.632763494000002"/>
    <n v="20.219179262400001"/>
    <n v="17.209033347600002"/>
  </r>
  <r>
    <s v="Rail"/>
    <s v="Electricity"/>
    <x v="19"/>
    <x v="1"/>
    <x v="15"/>
    <s v="17_electricity"/>
    <n v="15.912000388800001"/>
    <n v="16.531198801199999"/>
    <n v="21.466799607599999"/>
    <n v="21.275998758"/>
    <n v="21.743999262000003"/>
    <n v="22.075200262800003"/>
    <n v="22.085998020000002"/>
    <n v="23.716798488000002"/>
    <n v="24.177601882800001"/>
    <n v="22.420799668800004"/>
    <n v="22.752000669600001"/>
    <n v="22.989601569600005"/>
    <n v="23.335200975600003"/>
    <n v="23.878798340399999"/>
    <n v="24.206398693200001"/>
    <n v="24.577198448400001"/>
    <n v="24.551998099200002"/>
    <n v="25.711645402800002"/>
    <n v="25.333259165999998"/>
    <n v="26.401521186000004"/>
  </r>
  <r>
    <s v="Rail"/>
    <s v="Heat "/>
    <x v="1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7_petroleum_products"/>
    <n v="416.41499981520008"/>
    <n v="405.12600118440002"/>
    <n v="421.44180168600002"/>
    <n v="423.35879924160002"/>
    <n v="452.36940020999998"/>
    <n v="505.19340170280003"/>
    <n v="562.61819816640002"/>
    <n v="541.95719846040004"/>
    <n v="422.20860154560006"/>
    <n v="339.56459853480004"/>
    <n v="356.94539953920003"/>
    <n v="469.15379992800001"/>
    <n v="415.0091979792"/>
    <n v="451.09140044400004"/>
    <n v="456.24600019799999"/>
    <n v="490.07039958720003"/>
    <n v="483.33959942400003"/>
    <n v="473.69572849080004"/>
    <n v="577.23306511320004"/>
    <n v="562.80223314720001"/>
  </r>
  <r>
    <s v="Rail"/>
    <s v="Gas "/>
    <x v="1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9"/>
    <x v="1"/>
    <x v="16"/>
    <s v="16_others"/>
    <n v="0"/>
    <n v="0"/>
    <n v="0"/>
    <n v="0"/>
    <n v="0"/>
    <n v="0"/>
    <n v="0"/>
    <n v="0"/>
    <n v="0"/>
    <n v="0"/>
    <n v="0"/>
    <n v="3.7249038504"/>
    <n v="2.2503003300000004"/>
    <n v="2.6553522960000002"/>
    <n v="2.4303243564000003"/>
    <n v="3.2854363884"/>
    <n v="3.1212468396000004"/>
    <n v="5.1986448900000006"/>
    <n v="5.1032779596000006"/>
    <n v="4.5131526863999998"/>
  </r>
  <r>
    <s v="Marine"/>
    <s v="Electricity"/>
    <x v="1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7_petroleum_products"/>
    <n v="141.99939994320002"/>
    <n v="125.08579976400001"/>
    <n v="133.07660064000001"/>
    <n v="137.09579884920001"/>
    <n v="132.4900006524"/>
    <n v="165.99700292040001"/>
    <n v="161.56679911559999"/>
    <n v="160.45360017120001"/>
    <n v="148.4668001448"/>
    <n v="193.00479786720001"/>
    <n v="147.94759926360001"/>
    <n v="303.83880160680002"/>
    <n v="322.90179604920002"/>
    <n v="318.70220118840001"/>
    <n v="318.0334017564"/>
    <n v="339.90300083160002"/>
    <n v="338.15480249159998"/>
    <n v="334.92261382560002"/>
    <n v="356.65162434360002"/>
    <n v="359.31413188080001"/>
  </r>
  <r>
    <s v="Marine"/>
    <s v="Gas "/>
    <x v="1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9"/>
    <x v="1"/>
    <x v="17"/>
    <s v="8_gas"/>
    <n v="625.08239876880009"/>
    <n v="610.07669822880007"/>
    <n v="650.39940059040009"/>
    <n v="579.08700108720006"/>
    <n v="552.16169866080008"/>
    <n v="570.66840136079998"/>
    <n v="570.29580128160001"/>
    <n v="607.15259942760008"/>
    <n v="631.90530015840011"/>
    <n v="582.26129886960007"/>
    <n v="654.8643004068"/>
    <n v="667.48139805239998"/>
    <n v="710.60579811720004"/>
    <n v="812.42550003960014"/>
    <n v="686.13120138960016"/>
    <n v="656.03789812800005"/>
    <n v="686.7783006372"/>
    <n v="709.81110160920014"/>
    <n v="848.89079889120001"/>
    <n v="930.73785708240007"/>
  </r>
  <r>
    <s v="Non-specified transport"/>
    <s v="Coal "/>
    <x v="1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9"/>
    <x v="1"/>
    <x v="18"/>
    <s v="16_others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  <n v="0"/>
  </r>
  <r>
    <s v="Non-specified transport"/>
    <s v="Electricity"/>
    <x v="1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7_petroleum_products"/>
    <n v="31.609201190400004"/>
    <n v="47.498998978799996"/>
    <n v="45.198599399999999"/>
    <n v="37.488000114000002"/>
    <n v="48.989998008000001"/>
    <n v="37.360198044000001"/>
    <n v="50.182800580800006"/>
    <n v="51.290401773599996"/>
    <n v="36.9341995176"/>
    <n v="32.546399623200003"/>
    <n v="34.378199985599998"/>
    <n v="0"/>
    <n v="0"/>
    <n v="0"/>
    <n v="0"/>
    <n v="0"/>
    <n v="0"/>
    <n v="0"/>
    <n v="0"/>
    <n v="0"/>
  </r>
  <r>
    <s v="Non-specified transport"/>
    <s v="Gas "/>
    <x v="1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7_petroleum_products"/>
    <n v="9.0563498496000001"/>
    <n v="10.166789692800002"/>
    <n v="11.882138400000001"/>
    <n v="11.005020547199999"/>
    <n v="11.882138400000001"/>
    <n v="12.832254221623868"/>
    <n v="19.789161408000002"/>
    <n v="18.934943676480003"/>
    <n v="20.210639087962278"/>
    <n v="26.640997983461112"/>
    <n v="33.119262720000002"/>
    <n v="28.893106800000002"/>
    <n v="35.059844519999999"/>
    <n v="41.744070720000003"/>
    <n v="246.89322954288858"/>
    <n v="10.385023429109493"/>
    <n v="31.240298539849118"/>
    <n v="32.745471747843517"/>
    <n v="34.408844445362377"/>
    <n v="36.26773252133291"/>
  </r>
  <r>
    <s v="Aviation"/>
    <s v="Gas "/>
    <x v="2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.500296772"/>
    <n v="2.9672820639999999"/>
    <n v="5.1020856439999998"/>
    <n v="5.4513124833323809"/>
  </r>
  <r>
    <s v="Road"/>
    <s v="Electricity"/>
    <x v="2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7_petroleum_products"/>
    <n v="140.158321632"/>
    <n v="151.08507414000002"/>
    <n v="185.93913744"/>
    <n v="210.49489109880003"/>
    <n v="217.99432494000001"/>
    <n v="263.09062091161792"/>
    <n v="280.30154985000007"/>
    <n v="304.85880673881496"/>
    <n v="325.39792148620882"/>
    <n v="388.48450961702378"/>
    <n v="377.01547848000007"/>
    <n v="411.76633716000003"/>
    <n v="404.71618463999999"/>
    <n v="393.54370884000008"/>
    <n v="192.24945056566619"/>
    <n v="464.95727679884942"/>
    <n v="419.74885514910312"/>
    <n v="445.24020716265363"/>
    <n v="460.48764599050321"/>
    <n v="489.54792977040358"/>
  </r>
  <r>
    <s v="Road"/>
    <s v="Gas "/>
    <x v="20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9.4956624000001613E-2"/>
    <n v="0.76492836000001296"/>
    <n v="2.8260900000000482"/>
    <n v="3.1587019524000537"/>
    <n v="4.5217420429901214"/>
  </r>
  <r>
    <s v="Rail"/>
    <s v="Coal "/>
    <x v="2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0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1.8367579290730958"/>
    <n v="1.978610081152075"/>
    <n v="2.080664670728062"/>
    <n v="2.1907197724072844"/>
  </r>
  <r>
    <s v="Rail"/>
    <s v="Gas "/>
    <x v="2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7_petroleum_products"/>
    <n v="7.464264721200002"/>
    <n v="8.298237600000002"/>
    <n v="9.1280613600000002"/>
    <n v="11.308237159930636"/>
    <n v="12.820777092000004"/>
    <n v="12.862268280000002"/>
    <n v="16.413913972800003"/>
    <n v="14.397442236000002"/>
    <n v="15.367434611544292"/>
    <n v="15.019810056000003"/>
    <n v="11.522910960000003"/>
    <n v="12.227549400000001"/>
    <n v="8.2898640000000015"/>
    <n v="5.4713102400000002"/>
    <n v="9.7038147170654003"/>
    <n v="17.852222124000001"/>
    <n v="48.081397744317975"/>
    <n v="52.854041038903773"/>
    <n v="55.371545275831679"/>
    <n v="58.119982972498917"/>
  </r>
  <r>
    <s v="Marine"/>
    <s v="Gas "/>
    <x v="2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0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7_petroleum_products"/>
    <n v="140.36449426815142"/>
    <n v="156.84583997203526"/>
    <n v="162.27372688468927"/>
    <n v="175.27976946479205"/>
    <n v="203.19967264662154"/>
    <n v="197.13967499168567"/>
    <n v="213.23416605445408"/>
    <n v="212.90187726937731"/>
    <n v="217.24230034616289"/>
    <n v="232.28301130675561"/>
    <n v="275.20399995629117"/>
    <n v="275.07456152783863"/>
    <n v="301.60712732244599"/>
    <n v="339.56383593695142"/>
    <n v="559.60353980662057"/>
    <n v="323.18522088673814"/>
    <n v="378.23541437226703"/>
    <n v="406.52103352476985"/>
    <n v="421.36635272597368"/>
    <n v="403.05282094652114"/>
  </r>
  <r>
    <s v="Aviation"/>
    <s v="Gas "/>
    <x v="2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1"/>
    <x v="1"/>
    <x v="14"/>
    <s v="16_others"/>
    <n v="0"/>
    <n v="0"/>
    <n v="0"/>
    <n v="3.0599036024963022E-4"/>
    <n v="1.4171687463246481"/>
    <n v="6.3122275930423979E-2"/>
    <n v="3.5186085928257196"/>
    <n v="8.0645778237282979"/>
    <n v="25.054251955627532"/>
    <n v="38.804993082199744"/>
    <n v="45.90206506580531"/>
    <n v="55.397475250771073"/>
    <n v="83.749509533632022"/>
    <n v="115.26294227174371"/>
    <n v="169.76784996669261"/>
    <n v="137.96750397072583"/>
    <n v="221.832076991804"/>
    <n v="216.44361955528947"/>
    <n v="266.38166106604956"/>
    <n v="395.56384255414559"/>
  </r>
  <r>
    <s v="Road"/>
    <s v="Electricity"/>
    <x v="2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7_petroleum_products"/>
    <n v="2272.1657050967729"/>
    <n v="2342.8988815807279"/>
    <n v="2478.6628738777581"/>
    <n v="2607.6445528098188"/>
    <n v="2826.8281021733651"/>
    <n v="2945.4853672476042"/>
    <n v="2856.8246781222133"/>
    <n v="2994.7025638950881"/>
    <n v="3033.4421694008247"/>
    <n v="3259.6940553126824"/>
    <n v="3358.957323599041"/>
    <n v="3686.5446792399489"/>
    <n v="4111.0389197687864"/>
    <n v="4169.4925119859818"/>
    <n v="4019.2871188518548"/>
    <n v="4436.0939978738261"/>
    <n v="4417.2263104393078"/>
    <n v="4653.1377113565295"/>
    <n v="4868.1505971319893"/>
    <n v="5105.5147741972505"/>
  </r>
  <r>
    <s v="Road"/>
    <s v="Gas "/>
    <x v="21"/>
    <x v="1"/>
    <x v="14"/>
    <s v="8_gas"/>
    <n v="0.37549735098026127"/>
    <n v="0.67911418733017381"/>
    <n v="1.4104166417277322"/>
    <n v="2.2113069883284693"/>
    <n v="3.3788192189000625"/>
    <n v="6.1064573171123877"/>
    <n v="8.0651840316892276"/>
    <n v="14.599887213465614"/>
    <n v="36.348089912578253"/>
    <n v="63.984241353131125"/>
    <n v="78.605913737365924"/>
    <n v="98.427621175211996"/>
    <n v="116.86741283648765"/>
    <n v="127.30506998533859"/>
    <n v="130.53292744235384"/>
    <n v="125.14610971617545"/>
    <n v="113.13256660254906"/>
    <n v="99.744419355934028"/>
    <n v="90.05524147946447"/>
    <n v="80.914522601553898"/>
  </r>
  <r>
    <s v="Rail"/>
    <s v="Coal "/>
    <x v="2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1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21"/>
    <x v="1"/>
    <x v="15"/>
    <s v="17_electricity"/>
    <n v="1.7295284484757516"/>
    <n v="1.7238961984767036"/>
    <n v="1.8555039626680974"/>
    <n v="1.787845402300678"/>
    <n v="1.9698821831977209"/>
    <n v="5.2737277522565655"/>
    <n v="5.5069646603335514"/>
    <n v="6.0359339292419509"/>
    <n v="6.5683258436220724"/>
    <n v="7.3316414785513002"/>
    <n v="9.3056629357671579"/>
    <n v="9.8748691229162624"/>
    <n v="10.435321472305361"/>
    <n v="10.855269038457724"/>
    <n v="11.062409090078621"/>
    <n v="11.241547142357801"/>
    <n v="12.308494333838039"/>
    <n v="13.578794340112925"/>
    <n v="14.475108751145251"/>
    <n v="14.801038189562311"/>
  </r>
  <r>
    <s v="Rail"/>
    <s v="Heat "/>
    <x v="2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7_petroleum_products"/>
    <n v="4.8748434056069545"/>
    <n v="4.6536436311788689"/>
    <n v="4.877496247742636"/>
    <n v="5.28428275095738"/>
    <n v="7.6107743314608367"/>
    <n v="5.0463576069777645"/>
    <n v="4.8449671281012572"/>
    <n v="4.4945768806524296"/>
    <n v="4.4422429862888277"/>
    <n v="4.1909044743426671"/>
    <n v="4.0749699498622629"/>
    <n v="4.0008717414899735"/>
    <n v="4.0522824814420026"/>
    <n v="3.6949506477724126"/>
    <n v="3.4737939509278442"/>
    <n v="3.3154371571050034"/>
    <n v="5.1575463559228423"/>
    <n v="5.272490418471822"/>
    <n v="5.3567615266390121"/>
    <n v="5.2773568589388127"/>
  </r>
  <r>
    <s v="Rail"/>
    <s v="Gas "/>
    <x v="2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1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2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7_petroleum_products"/>
    <n v="94.136366055959684"/>
    <n v="94.213430875598831"/>
    <n v="101.29377984847865"/>
    <n v="109.78431961048973"/>
    <n v="123.22241326138392"/>
    <n v="132.25829572242549"/>
    <n v="134.64304274897074"/>
    <n v="137.25622896406071"/>
    <n v="128.49426029146989"/>
    <n v="128.23361972875111"/>
    <n v="123.30920412112236"/>
    <n v="110.75653667108826"/>
    <n v="87.645927429252566"/>
    <n v="77.602611701490531"/>
    <n v="92.751208417851572"/>
    <n v="114.59743413451702"/>
    <n v="145.42805004020545"/>
    <n v="153.55874805138882"/>
    <n v="162.44321547683356"/>
    <n v="156.22447583371869"/>
  </r>
  <r>
    <s v="Marine"/>
    <s v="Gas "/>
    <x v="2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1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7_petroleum_products"/>
    <n v="251.46600813981604"/>
    <n v="252.73163150308093"/>
    <n v="258.50562604334863"/>
    <n v="253.62923485550937"/>
    <n v="252.71633955227097"/>
    <n v="213.35497984791928"/>
    <n v="206.47139502857317"/>
    <n v="203.07660459605603"/>
    <n v="160.76476199026644"/>
    <n v="152.99167815579841"/>
    <n v="147.73173951129152"/>
    <n v="151.56334700575283"/>
    <n v="172.67725418771232"/>
    <n v="174.25944689808614"/>
    <n v="190.29857926616856"/>
    <n v="197.38051195837693"/>
    <n v="199.60216844706216"/>
    <n v="205.55738888475614"/>
    <n v="208.60854818519238"/>
    <n v="197.91240926144741"/>
  </r>
  <r>
    <s v="Aviation"/>
    <s v="Gas "/>
    <x v="2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2"/>
    <x v="1"/>
    <x v="14"/>
    <s v="16_others"/>
    <n v="0"/>
    <n v="0"/>
    <n v="3.8208736800000004E-2"/>
    <n v="7.6421660400000008E-2"/>
    <n v="0.19105205760000002"/>
    <n v="0.45854670959999999"/>
    <n v="1.8418411461600002"/>
    <n v="3.554833815396"/>
    <n v="7.6773207674563215"/>
    <n v="11.786644487305441"/>
    <n v="23.929544565020738"/>
    <n v="24.131759123118528"/>
    <n v="25.568120968711856"/>
    <n v="28.308162838317973"/>
    <n v="29.221895040635722"/>
    <n v="32.197477870820158"/>
    <n v="37.090614628609757"/>
    <n v="39.973210658090963"/>
    <n v="45.030034092939452"/>
    <n v="44.250649812053204"/>
  </r>
  <r>
    <s v="Road"/>
    <s v="Electricity"/>
    <x v="2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7_petroleum_products"/>
    <n v="4808.0164692403014"/>
    <n v="4878.7977887627785"/>
    <n v="4882.8954249920807"/>
    <n v="4889.5899854369227"/>
    <n v="4918.3401125738019"/>
    <n v="4903.9335965301898"/>
    <n v="4864.990919605274"/>
    <n v="4794.2371945819514"/>
    <n v="4625.7852489423267"/>
    <n v="4570.2614932141441"/>
    <n v="4626.673487448832"/>
    <n v="4555.7460199797315"/>
    <n v="4523.3224155953394"/>
    <n v="4528.2054935715805"/>
    <n v="4453.913559452003"/>
    <n v="4535.2819517467033"/>
    <n v="4539.5532660219033"/>
    <n v="4531.0833674343439"/>
    <n v="4459.4859954877656"/>
    <n v="4485.5179515997715"/>
  </r>
  <r>
    <s v="Road"/>
    <s v="Gas "/>
    <x v="22"/>
    <x v="1"/>
    <x v="14"/>
    <s v="8_gas"/>
    <n v="1.0267875792000001"/>
    <n v="1.5833891448000001"/>
    <n v="5.2375025808000002"/>
    <n v="8.2333296396000009"/>
    <n v="12.592550437200002"/>
    <n v="17.136434235599999"/>
    <n v="22.893824332800001"/>
    <n v="28.276374412800003"/>
    <n v="34.355788045200001"/>
    <n v="41.802292360800003"/>
    <n v="47.043278359200002"/>
    <n v="49.099863826800011"/>
    <n v="51.999909461999998"/>
    <n v="53.972269073999996"/>
    <n v="54.107272440000003"/>
    <n v="51.72165892080001"/>
    <n v="52.818445609199998"/>
    <n v="51.797038068000006"/>
    <n v="52.635436394400003"/>
    <n v="51.227712817200008"/>
  </r>
  <r>
    <s v="Rail"/>
    <s v="Coal "/>
    <x v="22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2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2"/>
    <x v="1"/>
    <x v="15"/>
    <s v="17_electricity"/>
    <n v="75.83613838586885"/>
    <n v="76.106020399464541"/>
    <n v="76.504367559880208"/>
    <n v="75.930787069474306"/>
    <n v="77.726691018306141"/>
    <n v="79.277008673108654"/>
    <n v="80.501183861881614"/>
    <n v="81.756160596899619"/>
    <n v="81.502425731863042"/>
    <n v="79.398587427467291"/>
    <n v="80.247622526295714"/>
    <n v="78.950822289538237"/>
    <n v="78.87277914597172"/>
    <n v="79.000788270013629"/>
    <n v="78.215846433651677"/>
    <n v="78.895822339267923"/>
    <n v="80.694162678089029"/>
    <n v="81.567106676555142"/>
    <n v="82.034367610971429"/>
    <n v="81.85351869497633"/>
  </r>
  <r>
    <s v="Rail"/>
    <s v="Heat "/>
    <x v="2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7_petroleum_products"/>
    <n v="24.506553734640001"/>
    <n v="24.107765221440005"/>
    <n v="23.986337135759999"/>
    <n v="23.62975994016"/>
    <n v="21.845353316400001"/>
    <n v="21.112373589839997"/>
    <n v="19.806071055840004"/>
    <n v="18.995158691578037"/>
    <n v="18.489214042292531"/>
    <n v="17.059183914158467"/>
    <n v="16.661084337719878"/>
    <n v="15.751441632960002"/>
    <n v="15.74278668"/>
    <n v="14.696735633999999"/>
    <n v="13.376352054240002"/>
    <n v="12.781015889760001"/>
    <n v="11.680430936399999"/>
    <n v="11.49819125544"/>
    <n v="11.537158640399999"/>
    <n v="10.583133458400001"/>
  </r>
  <r>
    <s v="Rail"/>
    <s v="Gas "/>
    <x v="2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7_petroleum_products"/>
    <n v="284.22278603559323"/>
    <n v="270.74691912270163"/>
    <n v="270.29635685175208"/>
    <n v="261.66703917543589"/>
    <n v="241.46904989592798"/>
    <n v="228.51399590920695"/>
    <n v="223.34634271184393"/>
    <n v="214.42665141114659"/>
    <n v="200.4347344907614"/>
    <n v="186.17787211187175"/>
    <n v="185.75069858110808"/>
    <n v="164.05528320902809"/>
    <n v="162.39430738819638"/>
    <n v="159.49852368604078"/>
    <n v="155.92222699360565"/>
    <n v="154.35386248557256"/>
    <n v="165.78809121912064"/>
    <n v="163.8219422461041"/>
    <n v="154.34808864888984"/>
    <n v="156.78003910997356"/>
  </r>
  <r>
    <s v="Marine"/>
    <s v="Gas "/>
    <x v="2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2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2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7_petroleum_products"/>
    <n v="100.39789472661602"/>
    <n v="100.99744007788095"/>
    <n v="103.80510775214861"/>
    <n v="97.098561614309332"/>
    <n v="101.84228431907096"/>
    <n v="60.564910957119238"/>
    <n v="48.313032111773154"/>
    <n v="49.19787978245602"/>
    <n v="15.356000565466438"/>
    <n v="14.598197393798394"/>
    <n v="17.662240982491493"/>
    <n v="24.20729680975283"/>
    <n v="37.930622763712272"/>
    <n v="31.444031261286135"/>
    <n v="46.893193267768545"/>
    <n v="55.154823848776935"/>
    <n v="55.96681408506214"/>
    <n v="59.366738373156096"/>
    <n v="60.574839005992359"/>
    <n v="50.312687023047438"/>
  </r>
  <r>
    <s v="Aviation"/>
    <s v="Gas "/>
    <x v="2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3"/>
    <x v="1"/>
    <x v="14"/>
    <s v="16_others"/>
    <n v="0"/>
    <n v="0"/>
    <n v="3.8208736800000004E-2"/>
    <n v="7.6421660400000008E-2"/>
    <n v="0.19105205760000002"/>
    <n v="0.45852158879999999"/>
    <n v="1.6957636941600003"/>
    <n v="3.3512925333959998"/>
    <n v="7.4481520826563212"/>
    <n v="11.203251588505442"/>
    <n v="15.629791343420736"/>
    <n v="16.060915004718531"/>
    <n v="17.346267347911859"/>
    <n v="18.690329614317971"/>
    <n v="17.528438969435722"/>
    <n v="17.792587317620161"/>
    <n v="20.904395587009763"/>
    <n v="22.386465148490959"/>
    <n v="27.066405407739449"/>
    <n v="27.11759851085321"/>
  </r>
  <r>
    <s v="Road"/>
    <s v="Electricity"/>
    <x v="2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7_petroleum_products"/>
    <n v="1503.0456610915007"/>
    <n v="1537.200498335978"/>
    <n v="1606.3739898320805"/>
    <n v="1638.9416763689221"/>
    <n v="1645.6511443430022"/>
    <n v="1670.794539490591"/>
    <n v="1685.626916612473"/>
    <n v="1704.3905678635513"/>
    <n v="1641.7623703263273"/>
    <n v="1650.6572427481437"/>
    <n v="1687.8422413976321"/>
    <n v="1689.960512818531"/>
    <n v="1701.2573036657398"/>
    <n v="1750.3123944291799"/>
    <n v="1763.8088389088025"/>
    <n v="1848.1653629239033"/>
    <n v="1888.1792673819029"/>
    <n v="1907.2650902571447"/>
    <n v="1874.0043995317656"/>
    <n v="1950.1198997569709"/>
  </r>
  <r>
    <s v="Road"/>
    <s v="Gas "/>
    <x v="23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2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3"/>
    <x v="1"/>
    <x v="15"/>
    <s v="17_electricity"/>
    <n v="8.9724148490688318"/>
    <n v="9.7382610038645421"/>
    <n v="9.884081322280192"/>
    <n v="10.064175073474303"/>
    <n v="10.776748709106148"/>
    <n v="11.245569869108644"/>
    <n v="13.551693727081606"/>
    <n v="14.334298938899623"/>
    <n v="14.47394742826304"/>
    <n v="14.334208179467282"/>
    <n v="14.568675466695696"/>
    <n v="15.026106748738243"/>
    <n v="15.244564407571712"/>
    <n v="15.205013608813637"/>
    <n v="14.842959506451676"/>
    <n v="15.712450914067928"/>
    <n v="17.540270511689023"/>
    <n v="18.413214510155129"/>
    <n v="18.880475444571438"/>
    <n v="18.699626528576331"/>
  </r>
  <r>
    <s v="Rail"/>
    <s v="Heat "/>
    <x v="2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7_petroleum_products"/>
    <n v="14.820760373040002"/>
    <n v="14.836557169440002"/>
    <n v="14.829382668960003"/>
    <n v="14.97987300816"/>
    <n v="12.874389065999999"/>
    <n v="12.198663829440001"/>
    <n v="11.241766502640001"/>
    <n v="10.400223509578037"/>
    <n v="10.21582510029253"/>
    <n v="8.9800499317584705"/>
    <n v="8.8339287265198774"/>
    <n v="8.1648930441600012"/>
    <n v="8.1596880144000004"/>
    <n v="7.3527493032000013"/>
    <n v="6.2416178006400003"/>
    <n v="5.6645570181600009"/>
    <n v="4.8964249188000002"/>
    <n v="4.7141852378400007"/>
    <n v="4.7531526228000001"/>
    <n v="3.7991274407999995"/>
  </r>
  <r>
    <s v="Rail"/>
    <s v="Gas "/>
    <x v="2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7_petroleum_products"/>
    <n v="91.88757890559323"/>
    <n v="84.736827983101634"/>
    <n v="82.408159341752082"/>
    <n v="78.850500911435887"/>
    <n v="74.49920212752798"/>
    <n v="61.413917726806929"/>
    <n v="60.868026994643934"/>
    <n v="58.554231052746559"/>
    <n v="55.722279773961375"/>
    <n v="52.797485637471723"/>
    <n v="48.226058368308053"/>
    <n v="29.006808625828107"/>
    <n v="24.0924254365964"/>
    <n v="22.812461832040782"/>
    <n v="19.332696000405637"/>
    <n v="22.333097443172544"/>
    <n v="33.474451143120596"/>
    <n v="32.483244604904101"/>
    <n v="22.510504480089853"/>
    <n v="25.732428738773578"/>
  </r>
  <r>
    <s v="Marine"/>
    <s v="Gas "/>
    <x v="2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3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3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7_petroleum_products"/>
    <n v="210.6170059285368"/>
    <n v="192.36040622316"/>
    <n v="198.99480321458643"/>
    <n v="200.69700097364642"/>
    <n v="229.31460564055922"/>
    <n v="234.26490157067519"/>
    <n v="239.49351128779205"/>
    <n v="244.40990585257438"/>
    <n v="248.74475550657769"/>
    <n v="208.90439010049082"/>
    <n v="204.05617052632465"/>
    <n v="214.38418024440057"/>
    <n v="242.21880078754523"/>
    <n v="268.2714126503592"/>
    <n v="264.97171491584402"/>
    <n v="284.13121359099597"/>
    <n v="303.21351874404724"/>
    <n v="328.4591806945885"/>
    <n v="322.74197743455073"/>
    <n v="333.57887139279387"/>
  </r>
  <r>
    <s v="Aviation"/>
    <s v="Gas "/>
    <x v="2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4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9.4434757449283"/>
    <n v="51.690148031158806"/>
    <n v="75.671745711977479"/>
    <n v="81.92068726299371"/>
    <n v="88.819212348915627"/>
    <n v="92.212832230555989"/>
    <n v="86.762997354433793"/>
    <n v="94.668491479701345"/>
    <n v="107.38969421239109"/>
    <n v="107.15988450494999"/>
    <n v="109.85069152016381"/>
  </r>
  <r>
    <s v="Road"/>
    <s v="Electricity"/>
    <x v="24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7764014904000001"/>
    <n v="4.2299994024000007"/>
    <n v="6.2604006228000006"/>
    <n v="7.3836018324000001"/>
    <n v="6.9192019764000001"/>
    <n v="6.1457241708000003"/>
    <n v="6.7932379116000003"/>
    <n v="7.3368687708000007"/>
  </r>
  <r>
    <s v="Road"/>
    <s v="Heat "/>
    <x v="2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7_petroleum_products"/>
    <n v="3393.17574999403"/>
    <n v="3417.1667532011593"/>
    <n v="3608.4675580429539"/>
    <n v="3751.0052545774515"/>
    <n v="3901.4464674321152"/>
    <n v="4023.5634579847688"/>
    <n v="4123.8600626334173"/>
    <n v="4330.3825695070882"/>
    <n v="4453.8349266878704"/>
    <n v="4454.296413779658"/>
    <n v="4579.7747623994046"/>
    <n v="4612.9412659462341"/>
    <n v="4634.5632919580612"/>
    <n v="4700.0299633786426"/>
    <n v="4656.1890954891978"/>
    <n v="4682.9988903221247"/>
    <n v="4796.6415772550308"/>
    <n v="4819.4909218526382"/>
    <n v="4844.5248028731667"/>
    <n v="4836.1414349147672"/>
  </r>
  <r>
    <s v="Road"/>
    <s v="Gas "/>
    <x v="24"/>
    <x v="1"/>
    <x v="14"/>
    <s v="8_gas"/>
    <n v="2.6630978760000006"/>
    <n v="2.6082005544000002"/>
    <n v="3.0735005724"/>
    <n v="3.1751979444000007"/>
    <n v="3.3038959896"/>
    <n v="3.6650020124"/>
    <n v="4.0409988984000051"/>
    <n v="5.1472991288000332"/>
    <n v="8.4664019223338478"/>
    <n v="14.059143484758675"/>
    <n v="18.162651691386433"/>
    <n v="19.555307365331672"/>
    <n v="26.904379470053055"/>
    <n v="27.804001908000419"/>
    <n v="29.017701026000434"/>
    <n v="30.137400439200455"/>
    <n v="30.784702772000465"/>
    <n v="33.14069133229782"/>
    <n v="34.95991950166551"/>
    <n v="35.178454211600517"/>
  </r>
  <r>
    <s v="Rail"/>
    <s v="Coal "/>
    <x v="2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4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7_petroleum_products"/>
    <n v="102.76380020159999"/>
    <n v="100.03669871400001"/>
    <n v="93.562197699600006"/>
    <n v="93.903702415200001"/>
    <n v="96.799096515600013"/>
    <n v="106.89529676040002"/>
    <n v="112.3913970432"/>
    <n v="116.95030308"/>
    <n v="121.9527000936"/>
    <n v="86.8914990504"/>
    <n v="106.27449899040001"/>
    <n v="119.35340067600002"/>
    <n v="118.58660081640001"/>
    <n v="117.48430429920001"/>
    <n v="120.06159789600002"/>
    <n v="116.3623005144"/>
    <n v="109.8102976452"/>
    <n v="121.28457892320002"/>
    <n v="121.7217938868"/>
    <n v="122.9610155112"/>
  </r>
  <r>
    <s v="Rail"/>
    <s v="Gas "/>
    <x v="2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7_petroleum_products"/>
    <n v="129.02309997840001"/>
    <n v="122.81830005960001"/>
    <n v="111.36689964359999"/>
    <n v="120.13789813920002"/>
    <n v="131.12880079679999"/>
    <n v="137.64989670840001"/>
    <n v="129.7008005472"/>
    <n v="139.755300264"/>
    <n v="138.41859737520002"/>
    <n v="127.76619331080002"/>
    <n v="130.9421030112"/>
    <n v="117.11150325360001"/>
    <n v="119.43759722400003"/>
    <n v="110.1743985204"/>
    <n v="106.6824984636"/>
    <n v="102.459202128"/>
    <n v="107.2163991996"/>
    <n v="89.780202644400006"/>
    <n v="90.109038103200007"/>
    <n v="95.743353027600008"/>
  </r>
  <r>
    <s v="Marine"/>
    <s v="Gas "/>
    <x v="2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4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779201735199999"/>
    <n v="15.879598743600003"/>
    <n v="17.0639984088"/>
    <n v="19.036801821600001"/>
    <n v="21.877198117200003"/>
    <n v="23.918401281600001"/>
    <n v="24.253198743600002"/>
    <n v="23.212799877599998"/>
  </r>
  <r>
    <s v="Pipeline"/>
    <s v="Heat "/>
    <x v="2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709423360000008"/>
    <n v="0.56908241640000012"/>
    <n v="0.61496974439999996"/>
  </r>
  <r>
    <s v="Pipeline"/>
    <s v="Gas "/>
    <x v="24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4"/>
    <x v="1"/>
    <x v="18"/>
    <s v="8_gas"/>
    <n v="0"/>
    <n v="0"/>
    <n v="0"/>
    <n v="0"/>
    <n v="0"/>
    <n v="0"/>
    <n v="0"/>
    <n v="0"/>
    <n v="0"/>
    <n v="0"/>
    <n v="0"/>
    <n v="0"/>
    <n v="0"/>
    <n v="0"/>
    <n v="2.1258016452000001"/>
    <n v="1.9404017676"/>
    <n v="2.0043007091999998"/>
    <n v="2.2599006624000002"/>
    <n v="2.1042019440000002"/>
    <n v="2.2878014976000003"/>
  </r>
  <r>
    <s v="Aviation"/>
    <s v="Coal "/>
    <x v="2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7_petroleum_products"/>
    <n v="25.327404453736801"/>
    <n v="28.87880762196"/>
    <n v="20.224200064586402"/>
    <n v="15.140599855646402"/>
    <n v="29.3564080145592"/>
    <n v="27.134702984275201"/>
    <n v="33.389509941791999"/>
    <n v="21.930303940574401"/>
    <n v="41.948156957377698"/>
    <n v="38.517389215690784"/>
    <n v="43.623571343924645"/>
    <n v="44.808380233200531"/>
    <n v="39.282000597945206"/>
    <n v="43.388813625559202"/>
    <n v="45.308514748644001"/>
    <n v="59.114616032196004"/>
    <n v="61.159316363647207"/>
    <n v="64.729981702988482"/>
    <n v="39.345775298550684"/>
    <n v="43.22287206759384"/>
  </r>
  <r>
    <s v="Aviation"/>
    <s v="Gas "/>
    <x v="2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5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25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2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7_petroleum_products"/>
    <n v="1758.0129504040297"/>
    <n v="1779.6057545711594"/>
    <n v="1825.3037565553536"/>
    <n v="1923.199656221851"/>
    <n v="2029.4310662325147"/>
    <n v="2138.987958234768"/>
    <n v="2245.4641624530168"/>
    <n v="2377.3797690130878"/>
    <n v="2500.62282387507"/>
    <n v="2482.1784136340566"/>
    <n v="2544.1333598666047"/>
    <n v="2577.526164140234"/>
    <n v="2606.6400919400608"/>
    <n v="2628.9561623014424"/>
    <n v="2618.7617003727969"/>
    <n v="2648.4223878089251"/>
    <n v="2764.3589764070302"/>
    <n v="2723.8042214834377"/>
    <n v="2688.443901876366"/>
    <n v="2704.9775372411673"/>
  </r>
  <r>
    <s v="Road"/>
    <s v="Gas "/>
    <x v="25"/>
    <x v="1"/>
    <x v="14"/>
    <s v="8_gas"/>
    <n v="0.52919895960000007"/>
    <n v="0.84060058320000008"/>
    <n v="1.5047987219999999"/>
    <n v="1.6001991468000001"/>
    <n v="1.728897192"/>
    <n v="1.9712027648000001"/>
    <n v="2.3471996508000048"/>
    <n v="3.4507993952000326"/>
    <n v="6.7654013787338467"/>
    <n v="12.357242779158675"/>
    <n v="16.457150337786434"/>
    <n v="18.103605640931672"/>
    <n v="25.354581021653054"/>
    <n v="26.466599823600419"/>
    <n v="27.458900957600434"/>
    <n v="28.549799373600457"/>
    <n v="29.144900684000465"/>
    <n v="31.224589751897817"/>
    <n v="33.001518680865509"/>
    <n v="33.054452890400519"/>
  </r>
  <r>
    <s v="Rail"/>
    <s v="Coal "/>
    <x v="2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5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7_petroleum_products"/>
    <n v="24.0815985588"/>
    <n v="22.717698217199999"/>
    <n v="23.3999958924"/>
    <n v="23.9971005612"/>
    <n v="25.699696275600001"/>
    <n v="26.253496872000003"/>
    <n v="27.958198546799998"/>
    <n v="26.510503590000003"/>
    <n v="26.102700896400002"/>
    <n v="24.908499932400005"/>
    <n v="26.229100388399999"/>
    <n v="27.720798613200003"/>
    <n v="26.187198894000002"/>
    <n v="28.4929031484"/>
    <n v="28.812397856400004"/>
    <n v="29.4582996792"/>
    <n v="29.9778983064"/>
    <n v="29.907581000399997"/>
    <n v="28.385193531600002"/>
    <n v="28.942816676400003"/>
  </r>
  <r>
    <s v="Rail"/>
    <s v="Gas "/>
    <x v="2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7_petroleum_products"/>
    <n v="66.893696837999997"/>
    <n v="55.661500522800011"/>
    <n v="44.477100716400003"/>
    <n v="44.924301198000002"/>
    <n v="50.140802789999995"/>
    <n v="56.801097241200011"/>
    <n v="55.05779745720001"/>
    <n v="60.242098370400001"/>
    <n v="61.284996755999998"/>
    <n v="47.068595938800009"/>
    <n v="47.216302056000004"/>
    <n v="47.189301382799997"/>
    <n v="49.765598521200005"/>
    <n v="46.543797306000002"/>
    <n v="48.048700698000005"/>
    <n v="45.217402318799998"/>
    <n v="50.392797908400006"/>
    <n v="44.033203619999995"/>
    <n v="42.207436436400002"/>
    <n v="42.667352229600006"/>
  </r>
  <r>
    <s v="Marine"/>
    <s v="Gas "/>
    <x v="2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5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2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2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5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5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2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7_petroleum_products"/>
    <n v="97.050426484966692"/>
    <n v="105.24518435367476"/>
    <n v="95.676579154304306"/>
    <n v="91.306992952089558"/>
    <n v="78.104599919487981"/>
    <n v="75.49867868863096"/>
    <n v="97.521777219576734"/>
    <n v="97.140361401261288"/>
    <n v="107.49347780698712"/>
    <n v="117.97172437824545"/>
    <n v="119.51666264830803"/>
    <n v="130.80737061426925"/>
    <n v="132.51975064076521"/>
    <n v="138.92429785308229"/>
    <n v="142.44667193031725"/>
    <n v="144.30786362014729"/>
    <n v="150.25658459593205"/>
    <n v="149.93987330142684"/>
    <n v="154.13384744771668"/>
    <n v="144.2720341282425"/>
  </r>
  <r>
    <s v="Aviation"/>
    <s v="Gas "/>
    <x v="2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6"/>
    <x v="1"/>
    <x v="14"/>
    <s v="16_others"/>
    <n v="0"/>
    <n v="0"/>
    <n v="0"/>
    <n v="1.9295998236"/>
    <n v="0.96480200520000003"/>
    <n v="0.77719987079999997"/>
    <n v="2.0660015808000001"/>
    <n v="4.683856896"/>
    <n v="6.837877573200001"/>
    <n v="8.3611693908000007"/>
    <n v="7.1927256204000001"/>
    <n v="9.6670197503999997"/>
    <n v="9.903130149599999"/>
    <n v="10.332243655200001"/>
    <n v="10.723864366799999"/>
    <n v="10.440606412800001"/>
    <n v="6.8661259127999994"/>
    <n v="4.2826609728000005"/>
    <n v="5.1370612488000003"/>
    <n v="5.6731726152000004"/>
  </r>
  <r>
    <s v="Road"/>
    <s v="Electricity"/>
    <x v="26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2148833232"/>
  </r>
  <r>
    <s v="Road"/>
    <s v="Heat "/>
    <x v="2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7_petroleum_products"/>
    <n v="1085.8145118264945"/>
    <n v="1066.5017284163914"/>
    <n v="1121.8438825948961"/>
    <n v="1130.6102522903"/>
    <n v="1184.5198626210736"/>
    <n v="1181.2284547933125"/>
    <n v="1190.8625520769369"/>
    <n v="1207.0050198206072"/>
    <n v="1215.2805043383983"/>
    <n v="1199.8375213026147"/>
    <n v="1237.8361499957607"/>
    <n v="1257.4042676533968"/>
    <n v="1264.2881000914501"/>
    <n v="1278.914232363705"/>
    <n v="1280.2968872590313"/>
    <n v="1307.9860992410509"/>
    <n v="1323.3372716161159"/>
    <n v="1364.1971618360051"/>
    <n v="1379.4740872841262"/>
    <n v="1381.7764426681613"/>
  </r>
  <r>
    <s v="Road"/>
    <s v="Gas "/>
    <x v="26"/>
    <x v="1"/>
    <x v="14"/>
    <s v="8_gas"/>
    <n v="3.4334983835999999"/>
    <n v="4.1840995140000006"/>
    <n v="0.90539968680000005"/>
    <n v="1.0835982684000001"/>
    <n v="1.0916997264000001"/>
    <n v="1.3229994924000001"/>
    <n v="1.4111986212000001"/>
    <n v="1.4490012384000002"/>
    <n v="1.5489024731999999"/>
    <n v="1.8495021528000002"/>
    <n v="1.9728034128"/>
    <n v="2.1744020196000005"/>
    <n v="2.7180035712000001"/>
    <n v="2.7665997588000004"/>
    <n v="2.8268980524000002"/>
    <n v="3.6512999064000002"/>
    <n v="3.9140969688000005"/>
    <n v="3.5163886500000001"/>
    <n v="3.2706821051999997"/>
    <n v="3.1239012708000002"/>
  </r>
  <r>
    <s v="Rail"/>
    <s v="Coal "/>
    <x v="2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2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6"/>
    <x v="1"/>
    <x v="15"/>
    <s v="17_electricity"/>
    <n v="7.2625530708000001"/>
    <n v="7.5232399860000001"/>
    <n v="7.4983662072000001"/>
    <n v="8.3225210399999998"/>
    <n v="8.7748126703999993"/>
    <n v="8.5097338020000013"/>
    <n v="8.7697340820000012"/>
    <n v="9.1168030548000001"/>
    <n v="9.4179386447999995"/>
    <n v="9.7480468907999995"/>
    <n v="7.7351799888000006"/>
    <n v="7.9553093723999995"/>
    <n v="8.2097621424000007"/>
    <n v="9.1847171375999999"/>
    <n v="9.344862237600001"/>
    <n v="11.730743712000001"/>
    <n v="12.6972204372"/>
    <n v="11.971991314799999"/>
    <n v="11.9020508208"/>
    <n v="11.929838612400001"/>
  </r>
  <r>
    <s v="Rail"/>
    <s v="Heat "/>
    <x v="2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7_petroleum_products"/>
    <n v="27.647399822400001"/>
    <n v="27.306598489199999"/>
    <n v="22.365002185200002"/>
    <n v="24.494999004"/>
    <n v="26.965801342800003"/>
    <n v="27.775201892400002"/>
    <n v="27.817798395600001"/>
    <n v="28.500297037200003"/>
    <n v="33.612300288"/>
    <n v="34.5486027456"/>
    <n v="34.212900934800004"/>
    <n v="34.959223155600007"/>
    <n v="38.563023815999998"/>
    <n v="41.206205084399997"/>
    <n v="42.1705549152"/>
    <n v="45.468137210399995"/>
    <n v="46.716607476"/>
    <n v="48.194120822399995"/>
    <n v="49.317041516400003"/>
    <n v="50.251547836800007"/>
  </r>
  <r>
    <s v="Rail"/>
    <s v="Gas "/>
    <x v="2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2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7_petroleum_products"/>
    <n v="20.961582768661362"/>
    <n v="23.011254729357873"/>
    <n v="16.578655209357873"/>
    <n v="15.175819520032066"/>
    <n v="15.51914923697159"/>
    <n v="15.954551873063476"/>
    <n v="14.639821755240062"/>
    <n v="29.480541685065205"/>
    <n v="28.336649348999185"/>
    <n v="28.589610974140189"/>
    <n v="32.582649175578801"/>
    <n v="33.286856119904222"/>
    <n v="27.416250309423692"/>
    <n v="27.471012535709342"/>
    <n v="26.604512958516011"/>
    <n v="29.450923054333384"/>
    <n v="28.43324469885005"/>
    <n v="28.605839601672407"/>
    <n v="29.180848319637313"/>
    <n v="37.225640616721059"/>
  </r>
  <r>
    <s v="Marine"/>
    <s v="Gas "/>
    <x v="2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6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2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26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26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2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6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2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26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2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7_petroleum_products"/>
    <n v="3896.2367604345454"/>
    <n v="4057.3978479125517"/>
    <n v="3954.680191619228"/>
    <n v="3772.6630549819533"/>
    <n v="3763.3280587629774"/>
    <n v="3860.0532853150421"/>
    <n v="3881.2238012430062"/>
    <n v="3824.5762745428028"/>
    <n v="3823.5148233378991"/>
    <n v="3649.0812531522224"/>
    <n v="3465.6759928184051"/>
    <n v="3645.8649574340352"/>
    <n v="3744.1451659791851"/>
    <n v="3873.6418573502247"/>
    <n v="4049.1948206869479"/>
    <n v="4613.9759547149506"/>
    <n v="4591.3324040562593"/>
    <n v="4882.9577290937086"/>
    <n v="5244.5721751619403"/>
    <n v="5433.4050212254342"/>
  </r>
  <r>
    <s v="Aviation"/>
    <s v="Gas "/>
    <x v="2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7"/>
    <x v="1"/>
    <x v="14"/>
    <s v="16_others"/>
    <n v="120.86609988960001"/>
    <n v="205.87053695242309"/>
    <n v="221.53126248729751"/>
    <n v="260.90026251961797"/>
    <n v="342.22238460049624"/>
    <n v="416.72527375876882"/>
    <n v="477.23399516589473"/>
    <n v="636.17166549464014"/>
    <n v="823.8935573965407"/>
    <n v="1109.0128435219783"/>
    <n v="1280.7751597550002"/>
    <n v="1390.9624016983137"/>
    <n v="1539.0163325102317"/>
    <n v="1865.3997440095989"/>
    <n v="2088.9423356642019"/>
    <n v="2181.0505519090843"/>
    <n v="2187.8310992075799"/>
    <n v="2438.5583315065155"/>
    <n v="2455.9167053233714"/>
    <n v="2472.1105682987391"/>
  </r>
  <r>
    <s v="Road"/>
    <s v="Electricity"/>
    <x v="27"/>
    <x v="1"/>
    <x v="14"/>
    <s v="17_electricity"/>
    <n v="15.112689529701404"/>
    <n v="15.470267474022121"/>
    <n v="16.458744076591561"/>
    <n v="16.581278158546692"/>
    <n v="27.194603283513928"/>
    <n v="29.149926934168541"/>
    <n v="31.231985124553407"/>
    <n v="31.988000378037629"/>
    <n v="35.917398124094127"/>
    <n v="39.547636346207177"/>
    <n v="43.294851107279058"/>
    <n v="53.68157368295342"/>
    <n v="65.78357217767342"/>
    <n v="5.0882557212000004"/>
    <n v="77.618489688877531"/>
    <n v="91.831746155617736"/>
    <n v="102.31034269103969"/>
    <n v="117.9073114964316"/>
    <n v="130.84266458991522"/>
    <n v="151.01518410855823"/>
  </r>
  <r>
    <s v="Road"/>
    <s v="Heat "/>
    <x v="2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7"/>
    <x v="1"/>
    <x v="14"/>
    <s v="6_crude_oil_and_ngl"/>
    <n v="0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</r>
  <r>
    <s v="Road"/>
    <s v="Oil"/>
    <x v="27"/>
    <x v="1"/>
    <x v="14"/>
    <s v="7_petroleum_products"/>
    <n v="35487.770727823314"/>
    <n v="36048.435774473255"/>
    <n v="36470.868631887301"/>
    <n v="37566.118842649572"/>
    <n v="38672.376722026129"/>
    <n v="40000.496940770914"/>
    <n v="40652.307884201677"/>
    <n v="41080.025458832926"/>
    <n v="41695.125670116002"/>
    <n v="41242.499650275764"/>
    <n v="40549.219543476836"/>
    <n v="42151.408150179042"/>
    <n v="42123.454701791074"/>
    <n v="42644.719804497887"/>
    <n v="43737.480078305023"/>
    <n v="45269.065980176696"/>
    <n v="47120.016837516589"/>
    <n v="47376.415758789495"/>
    <n v="47980.86091950626"/>
    <n v="48799.508952831071"/>
  </r>
  <r>
    <s v="Road"/>
    <s v="Gas "/>
    <x v="27"/>
    <x v="1"/>
    <x v="14"/>
    <s v="8_gas"/>
    <n v="26.349574451800205"/>
    <n v="30.874941546180366"/>
    <n v="38.276723195330355"/>
    <n v="45.572573536681887"/>
    <n v="85.511469564729339"/>
    <n v="79.34812048915866"/>
    <n v="112.18745285422389"/>
    <n v="137.72614516108342"/>
    <n v="156.09168592081122"/>
    <n v="322.4186848877157"/>
    <n v="427.03820765829443"/>
    <n v="505.67190898155798"/>
    <n v="636.9439163479509"/>
    <n v="711.61552291378109"/>
    <n v="805.23156026115225"/>
    <n v="938.62389637437059"/>
    <n v="1019.980372703394"/>
    <n v="1065.1720359557287"/>
    <n v="1157.8169250483584"/>
    <n v="1166.1797691576787"/>
  </r>
  <r>
    <s v="Rail"/>
    <s v="Coal "/>
    <x v="27"/>
    <x v="1"/>
    <x v="15"/>
    <s v="1_coal"/>
    <n v="198.24716995227166"/>
    <n v="188.2502818807753"/>
    <n v="179.64583430057317"/>
    <n v="181.91630842773142"/>
    <n v="204.62237816476653"/>
    <n v="171.61867943522446"/>
    <n v="168.44485001158296"/>
    <n v="161.17442690259423"/>
    <n v="146.90928111659363"/>
    <n v="141.18857376145846"/>
    <n v="135.72928056944039"/>
    <n v="127.13118944142023"/>
    <n v="132.8135780385139"/>
    <n v="119.96004685754829"/>
    <n v="118.7635883930779"/>
    <n v="125.65132291891803"/>
    <n v="110.76078414384"/>
    <n v="90.957206013390007"/>
    <n v="79.441994264580003"/>
    <n v="72.415801524006014"/>
  </r>
  <r>
    <s v="Rail"/>
    <s v="Biomass"/>
    <x v="2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7"/>
    <x v="1"/>
    <x v="15"/>
    <s v="16_others"/>
    <n v="0"/>
    <n v="0"/>
    <n v="0"/>
    <n v="0"/>
    <n v="0"/>
    <n v="0"/>
    <n v="0"/>
    <n v="0"/>
    <n v="7.6371878488460109E-5"/>
    <n v="7.3396289546186588E-5"/>
    <n v="0.245734438605063"/>
    <n v="2.8665219593176423"/>
    <n v="14.492310863500572"/>
    <n v="8.8732322617390391"/>
    <n v="9.3711821671041218"/>
    <n v="8.4258036421418385"/>
    <n v="12.331669690491355"/>
    <n v="11.558603683177404"/>
    <n v="19.634509017657468"/>
    <n v="20.220573901003078"/>
  </r>
  <r>
    <s v="Rail"/>
    <s v="Electricity"/>
    <x v="27"/>
    <x v="1"/>
    <x v="15"/>
    <s v="17_electricity"/>
    <n v="273.31819785197285"/>
    <n v="285.74061907514442"/>
    <n v="297.63075577642093"/>
    <n v="307.43103889123017"/>
    <n v="342.29995231130999"/>
    <n v="363.18738514437547"/>
    <n v="363.46367025009079"/>
    <n v="381.85627673595042"/>
    <n v="401.42209515641593"/>
    <n v="403.79829250235224"/>
    <n v="414.94867472165976"/>
    <n v="444.20966421075434"/>
    <n v="473.23809668292779"/>
    <n v="493.42935999768082"/>
    <n v="515.25237430328195"/>
    <n v="532.53031144353247"/>
    <n v="550.61517208068824"/>
    <n v="577.13502914624712"/>
    <n v="620.90480902762806"/>
    <n v="667.47626803216156"/>
  </r>
  <r>
    <s v="Rail"/>
    <s v="Heat "/>
    <x v="2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2_coal_products"/>
    <n v="2.5953474133440007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</r>
  <r>
    <s v="Rail"/>
    <s v="Coal "/>
    <x v="2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7_petroleum_products"/>
    <n v="762.53823105176502"/>
    <n v="839.36694737024709"/>
    <n v="816.92194942741889"/>
    <n v="839.20975823670278"/>
    <n v="877.2535446923174"/>
    <n v="968.61124718929591"/>
    <n v="1051.2892042644178"/>
    <n v="1122.4097678221003"/>
    <n v="1097.6084105106304"/>
    <n v="996.87579204990834"/>
    <n v="833.81162593370118"/>
    <n v="850.84115050038213"/>
    <n v="976.55730030045004"/>
    <n v="900.92929826744194"/>
    <n v="924.26559935737237"/>
    <n v="976.72217862527714"/>
    <n v="1016.5086350112338"/>
    <n v="999.32539313556151"/>
    <n v="1021.8926158678128"/>
    <n v="1155.7636032270898"/>
  </r>
  <r>
    <s v="Rail"/>
    <s v="Gas "/>
    <x v="27"/>
    <x v="1"/>
    <x v="15"/>
    <s v="8_gas"/>
    <n v="7.913052000000001E-2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</r>
  <r>
    <s v="Marine"/>
    <s v="Coal "/>
    <x v="27"/>
    <x v="1"/>
    <x v="16"/>
    <s v="1_coal"/>
    <n v="8.4945639311073293"/>
    <n v="8.6393954893644782"/>
    <n v="10.205949837540881"/>
    <n v="5.8607780028895577"/>
    <n v="7.847218640464388"/>
    <n v="15.053638049272035"/>
    <n v="22.055907348493683"/>
    <n v="19.195859131798787"/>
    <n v="17.688090238880079"/>
    <n v="17.564900127340117"/>
    <n v="17.192068265228318"/>
    <n v="10.399409560994666"/>
    <n v="8.2390295648937517"/>
    <n v="7.5918260750004833"/>
    <n v="3.7670406250275357"/>
    <n v="0"/>
    <n v="0"/>
    <n v="0"/>
    <n v="0"/>
    <n v="0"/>
  </r>
  <r>
    <s v="Marine"/>
    <s v="Biomass"/>
    <x v="2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7"/>
    <x v="1"/>
    <x v="16"/>
    <s v="16_others"/>
    <n v="0"/>
    <n v="0"/>
    <n v="0"/>
    <n v="0"/>
    <n v="0"/>
    <n v="0"/>
    <n v="0"/>
    <n v="0"/>
    <n v="1.8217045506822996E-3"/>
    <n v="0.1252794856897414"/>
    <n v="0.14679896074839835"/>
    <n v="0.15968394302683786"/>
    <n v="3.8021834010705149"/>
    <n v="2.435716470237431"/>
    <n v="2.8336246562284169"/>
    <n v="2.5809189675465225"/>
    <n v="3.6873528656634678"/>
    <n v="3.3385988448767629"/>
    <n v="5.4503837737436625"/>
    <n v="5.340170220742964"/>
  </r>
  <r>
    <s v="Marine"/>
    <s v="Electricity"/>
    <x v="2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2_coal_products"/>
    <n v="0.33593895115200001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</r>
  <r>
    <s v="Marine"/>
    <s v="Coal "/>
    <x v="2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7_petroleum_products"/>
    <n v="1121.0720343667358"/>
    <n v="1146.954445020735"/>
    <n v="1129.285609145029"/>
    <n v="1115.8887474042028"/>
    <n v="1281.4993809703453"/>
    <n v="1347.7929602054026"/>
    <n v="1373.3781447799213"/>
    <n v="1459.2826180116417"/>
    <n v="1524.632060210881"/>
    <n v="1372.6349960581622"/>
    <n v="1470.3666258810224"/>
    <n v="1450.5553284489404"/>
    <n v="1620.7262540958645"/>
    <n v="1685.3481025447225"/>
    <n v="1751.1732814954792"/>
    <n v="2218.9715992142792"/>
    <n v="2269.7608441038087"/>
    <n v="2323.1995952508187"/>
    <n v="2417.5964516064869"/>
    <n v="2438.0310663612208"/>
  </r>
  <r>
    <s v="Marine"/>
    <s v="Gas "/>
    <x v="2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7"/>
    <x v="1"/>
    <x v="17"/>
    <s v="17_electricity"/>
    <n v="83.273995368394822"/>
    <n v="99.813601732354542"/>
    <n v="80.906405386473793"/>
    <n v="90.311618667007295"/>
    <n v="104.1061889842311"/>
    <n v="114.90192168592719"/>
    <n v="113.10124901166286"/>
    <n v="118.22618551823739"/>
    <n v="118.9714259358731"/>
    <n v="118.36785820449828"/>
    <n v="107.09255884100394"/>
    <n v="115.20383197486733"/>
    <n v="115.74577396481642"/>
    <n v="113.60323002484452"/>
    <n v="120.10265462339748"/>
    <n v="110.41078860730366"/>
    <n v="104.04824427581129"/>
    <n v="107.80965476882724"/>
    <n v="115.43058261813107"/>
    <n v="122.04317689517758"/>
  </r>
  <r>
    <s v="Pipeline"/>
    <s v="Heat "/>
    <x v="2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7"/>
    <x v="1"/>
    <x v="17"/>
    <s v="6_crude_oil_and_ngl"/>
    <n v="0.42076921319999999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</r>
  <r>
    <s v="Pipeline"/>
    <s v="Oil"/>
    <x v="27"/>
    <x v="1"/>
    <x v="17"/>
    <s v="7_petroleum_products"/>
    <n v="24.278939308087754"/>
    <n v="23.96132246385439"/>
    <n v="23.81135568359197"/>
    <n v="24.722804202299763"/>
    <n v="30.885798873198645"/>
    <n v="7.2195111006305845"/>
    <n v="5.8205288390914003"/>
    <n v="7.6451378953926703"/>
    <n v="8.2926617361373012"/>
    <n v="13.326793378111809"/>
    <n v="14.009195142441245"/>
    <n v="18.777241558901778"/>
    <n v="17.832990845775125"/>
    <n v="16.790067594958789"/>
    <n v="16.639113355211929"/>
    <n v="18.5270616397537"/>
    <n v="17.324225655478898"/>
    <n v="18.216346033610701"/>
    <n v="17.442411206111302"/>
    <n v="17.322079593461655"/>
  </r>
  <r>
    <s v="Pipeline"/>
    <s v="Gas "/>
    <x v="27"/>
    <x v="1"/>
    <x v="17"/>
    <s v="8_gas"/>
    <n v="2145.9438040896002"/>
    <n v="1964.6357430384001"/>
    <n v="1941.9316178184004"/>
    <n v="2050.9194186811387"/>
    <n v="2067.9399017280002"/>
    <n v="2158.7246444955645"/>
    <n v="2190.7678912814526"/>
    <n v="2172.549868889977"/>
    <n v="2268.8919462499302"/>
    <n v="2274.6524393952"/>
    <n v="1871.7392032380003"/>
    <n v="2153.1104124732001"/>
    <n v="2100.3485566986001"/>
    <n v="1967.8740654820867"/>
    <n v="2072.3819728757057"/>
    <n v="1970.5399082606625"/>
    <n v="1971.8661271109816"/>
    <n v="2105.6950989962452"/>
    <n v="2139.1607271901116"/>
    <n v="2323.7597259251838"/>
  </r>
  <r>
    <s v="Non-specified transport"/>
    <s v="Coal "/>
    <x v="27"/>
    <x v="1"/>
    <x v="18"/>
    <s v="1_coal"/>
    <n v="6.5896045200000003E-2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</r>
  <r>
    <s v="Non-specified transport"/>
    <s v="Biomass"/>
    <x v="2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7"/>
    <x v="1"/>
    <x v="18"/>
    <s v="16_others"/>
    <n v="0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</r>
  <r>
    <s v="Non-specified transport"/>
    <s v="Electricity"/>
    <x v="27"/>
    <x v="1"/>
    <x v="18"/>
    <s v="17_electricity"/>
    <n v="84.578889289180395"/>
    <n v="55.932506235701425"/>
    <n v="77.583278042145025"/>
    <n v="79.297767602075538"/>
    <n v="92.002425668482758"/>
    <n v="97.650297037017822"/>
    <n v="104.07208647382843"/>
    <n v="102.11843114447092"/>
    <n v="109.38830874944239"/>
    <n v="108.55535970451315"/>
    <n v="110.1196596081288"/>
    <n v="118.35898487568018"/>
    <n v="137.16900037186872"/>
    <n v="213.65328917524747"/>
    <n v="147.47797962907859"/>
    <n v="150.49931108625938"/>
    <n v="140.10140655459682"/>
    <n v="155.41549236155899"/>
    <n v="136.50685528205952"/>
    <n v="154.92442292491262"/>
  </r>
  <r>
    <s v="Non-specified transport"/>
    <s v="Heat "/>
    <x v="2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6_crude_oil_and_ngl"/>
    <n v="8.072150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7_petroleum_products"/>
    <n v="100.12504578077912"/>
    <n v="84.515653156085904"/>
    <n v="109.39446415690838"/>
    <n v="103.99580831301779"/>
    <n v="82.321365860138769"/>
    <n v="333.81023956328153"/>
    <n v="347.23418019181156"/>
    <n v="377.31348310169011"/>
    <n v="409.20566826087133"/>
    <n v="441.37512709765173"/>
    <n v="423.85584034532968"/>
    <n v="488.7393857660926"/>
    <n v="498.29645175343222"/>
    <n v="565.94213192838311"/>
    <n v="608.72348710589836"/>
    <n v="740.67484064201585"/>
    <n v="803.40752844868268"/>
    <n v="811.49731964497357"/>
    <n v="805.21476604912925"/>
    <n v="825.24260853741009"/>
  </r>
  <r>
    <s v="Non-specified transport"/>
    <s v="Gas "/>
    <x v="27"/>
    <x v="1"/>
    <x v="18"/>
    <s v="8_gas"/>
    <n v="9.3142043604457143"/>
    <n v="9.5661034488001491"/>
    <n v="13.710956695200222"/>
    <n v="24.841165481723497"/>
    <n v="3.3096628008000071"/>
    <n v="39.695418572986121"/>
    <n v="57.425621745494126"/>
    <n v="67.519532162572546"/>
    <n v="74.543555661249115"/>
    <n v="24.615872014597688"/>
    <n v="29.102751122400495"/>
    <n v="31.743988784197828"/>
    <n v="38.029023562237953"/>
    <n v="44.289234810692172"/>
    <n v="45.163839051422428"/>
    <n v="59.386302839312584"/>
    <n v="67.211219830163557"/>
    <n v="72.957553108548709"/>
    <n v="80.316410249706422"/>
    <n v="138.24425985788477"/>
  </r>
  <r>
    <s v="Aviation"/>
    <s v="Coal "/>
    <x v="2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8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8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8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9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9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9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1_coal"/>
    <n v="0.9509018292000001"/>
    <n v="1.2079001736000001"/>
    <n v="0.35980103160000004"/>
    <n v="1.2079001736000001"/>
    <n v="1.2593015172000002"/>
    <n v="1.2593015172000002"/>
    <n v="0.89950048560000007"/>
    <n v="0.84809914200000003"/>
    <n v="0.69389929800000005"/>
    <n v="0.61679937600000001"/>
    <n v="0.53969945399999997"/>
    <n v="0.41119818840000005"/>
    <n v="0.23129976599999999"/>
    <n v="0.10279850039999999"/>
    <n v="0.21430135800000003"/>
    <n v="0.23999993640000003"/>
    <n v="0.28899805680000001"/>
    <n v="0.484998912"/>
    <n v="0.10279850039999999"/>
    <n v="0"/>
  </r>
  <r>
    <s v="Services"/>
    <s v="Biomass"/>
    <x v="0"/>
    <x v="2"/>
    <x v="19"/>
    <s v="15_solid_biomass"/>
    <n v="0.41000076360000004"/>
    <n v="0.42400142280000003"/>
    <n v="0.43800208200000001"/>
    <n v="0.43299885600000004"/>
    <n v="0.42799981680000004"/>
    <n v="0.37999815480000004"/>
    <n v="0.34999973280000002"/>
    <n v="0.351000378"/>
    <n v="0.32899874400000001"/>
    <n v="0.29900032199999999"/>
    <n v="0.29199999240000002"/>
    <n v="0.29199999240000002"/>
    <n v="0.29099934720000004"/>
    <n v="0.29099934720000004"/>
    <n v="0.28600030800000004"/>
    <n v="0.27300029400000003"/>
    <n v="0.28399901760000001"/>
    <n v="0.28409531399999999"/>
    <n v="0.28600030800000004"/>
    <n v="0.15499952280000001"/>
  </r>
  <r>
    <s v="Services"/>
    <s v="Others "/>
    <x v="0"/>
    <x v="2"/>
    <x v="19"/>
    <s v="16_others"/>
    <n v="0"/>
    <n v="0"/>
    <n v="0"/>
    <n v="0.17199793080000003"/>
    <n v="0.230001858"/>
    <n v="0.45999952920000003"/>
    <n v="0.6009983928"/>
    <n v="0.61999809120000005"/>
    <n v="0.66900039840000003"/>
    <n v="0.70599915000000002"/>
    <n v="0.67999912200000001"/>
    <n v="0.26000028000000003"/>
    <n v="0.92599874280000005"/>
    <n v="1.6349998284"/>
    <n v="1.7810019180000001"/>
    <n v="1.6620005015999999"/>
    <n v="2.1300010056000001"/>
    <n v="0.26502444000000003"/>
    <n v="0.48300180840000007"/>
    <n v="0.43700143680000003"/>
  </r>
  <r>
    <s v="Services"/>
    <s v="Electricity"/>
    <x v="0"/>
    <x v="2"/>
    <x v="19"/>
    <s v="17_electricity"/>
    <n v="150.26400079200002"/>
    <n v="147.75840195840001"/>
    <n v="174.00599962920001"/>
    <n v="191.6172002376"/>
    <n v="196.33319919720003"/>
    <n v="196.10279959320002"/>
    <n v="198.38520011880001"/>
    <n v="211.83480107640003"/>
    <n v="214.25040045720002"/>
    <n v="220.17960007920001"/>
    <n v="219.95999823240001"/>
    <n v="221.23080088920003"/>
    <n v="219.49559837639998"/>
    <n v="226.79640205200002"/>
    <n v="227.9159984268"/>
    <n v="241.65360098280001"/>
    <n v="242.39159984520001"/>
    <n v="248.55119907119999"/>
    <n v="252.46800071280003"/>
    <n v="256.64759941680001"/>
  </r>
  <r>
    <s v="Services"/>
    <s v="Heat "/>
    <x v="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7_petroleum_products"/>
    <n v="13.0977004176"/>
    <n v="13.080601526400001"/>
    <n v="19.894501296000001"/>
    <n v="18.955498352399999"/>
    <n v="20.713803627600001"/>
    <n v="20.643905001600004"/>
    <n v="23.791202110800004"/>
    <n v="24.473102040000001"/>
    <n v="25.244101260000008"/>
    <n v="26.021401614000006"/>
    <n v="26.144099974800003"/>
    <n v="27.966555399599997"/>
    <n v="30.106416319200004"/>
    <n v="31.185702183600007"/>
    <n v="32.250045358800001"/>
    <n v="32.663805868799997"/>
    <n v="33.093622756799995"/>
    <n v="34.238402733600005"/>
    <n v="35.573384847600003"/>
    <n v="29.091226176000003"/>
  </r>
  <r>
    <s v="Services"/>
    <s v="Gas "/>
    <x v="0"/>
    <x v="2"/>
    <x v="19"/>
    <s v="8_gas"/>
    <n v="45.377103618"/>
    <n v="46.281598955999996"/>
    <n v="38.267996767200003"/>
    <n v="39.878997857999998"/>
    <n v="40.183198185599998"/>
    <n v="40.424399733600005"/>
    <n v="39.166203531600004"/>
    <n v="39.097799593200001"/>
    <n v="39.664801170000004"/>
    <n v="42.080400550800007"/>
    <n v="43.906498491599997"/>
    <n v="45.758701130399999"/>
    <n v="45.701999298000004"/>
    <n v="45.5283015264"/>
    <n v="49.276797994800006"/>
    <n v="50.8518009792"/>
    <n v="52.559998631999996"/>
    <n v="53.911799121600005"/>
    <n v="54.567899989200008"/>
    <n v="53.798403830400005"/>
  </r>
  <r>
    <s v="Residential"/>
    <s v="Coal "/>
    <x v="0"/>
    <x v="2"/>
    <x v="20"/>
    <s v="1_coal"/>
    <n v="0"/>
    <n v="5.1401343600000003E-2"/>
    <n v="5.1401343600000003E-2"/>
    <n v="5.1401343600000003E-2"/>
    <n v="5.1401343600000003E-2"/>
    <n v="5.1401343600000003E-2"/>
    <n v="5.1401343600000003E-2"/>
    <n v="5.1401343600000003E-2"/>
    <n v="5.1401343600000003E-2"/>
    <n v="0"/>
    <n v="0"/>
    <n v="0"/>
    <n v="0"/>
    <n v="0"/>
    <n v="0"/>
    <n v="0"/>
    <n v="0"/>
    <n v="0"/>
    <n v="0"/>
    <n v="0"/>
  </r>
  <r>
    <s v="Residential"/>
    <s v="Biomass"/>
    <x v="0"/>
    <x v="2"/>
    <x v="20"/>
    <s v="15_solid_biomass"/>
    <n v="78.308998664400008"/>
    <n v="79.7800015368"/>
    <n v="83.737000645199998"/>
    <n v="75.67000000920001"/>
    <n v="66.439998442800004"/>
    <n v="60.17199877800001"/>
    <n v="59.566001346"/>
    <n v="61.267998348000006"/>
    <n v="59.811000321600005"/>
    <n v="58.315998711599995"/>
    <n v="55.582998022800005"/>
    <n v="52.805001794399999"/>
    <n v="52.805001794399999"/>
    <n v="52.805001794399999"/>
    <n v="51.771000358800002"/>
    <n v="49.844000538000003"/>
    <n v="49.216001472000002"/>
    <n v="48.759037372800002"/>
    <n v="48.193999405200003"/>
    <n v="47.599000696799997"/>
  </r>
  <r>
    <s v="Residential"/>
    <s v="Others "/>
    <x v="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0"/>
    <x v="2"/>
    <x v="20"/>
    <s v="17_electricity"/>
    <n v="175.55040129240001"/>
    <n v="178.54920097920004"/>
    <n v="184.5000003024"/>
    <n v="192.44879920080001"/>
    <n v="199.87920108360001"/>
    <n v="197.43840135360003"/>
    <n v="200.42279844840002"/>
    <n v="206.57159991720002"/>
    <n v="209.116801692"/>
    <n v="216.21240192600001"/>
    <n v="218.36159940960002"/>
    <n v="225.13319993880003"/>
    <n v="221.2992006408"/>
    <n v="217.93679830800002"/>
    <n v="208.9115982504"/>
    <n v="213.38279920080001"/>
    <n v="213.08039919720002"/>
    <n v="213.24239904960001"/>
    <n v="213.32160074520002"/>
    <n v="211.44240162000003"/>
  </r>
  <r>
    <s v="Residential"/>
    <s v="Heat "/>
    <x v="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7_petroleum_products"/>
    <n v="14.639698857600001"/>
    <n v="14.225096800800001"/>
    <n v="14.202002412000001"/>
    <n v="15.078898364400001"/>
    <n v="13.644605354400001"/>
    <n v="12.286499544000002"/>
    <n v="11.013900750000001"/>
    <n v="13.303498384800001"/>
    <n v="11.973000333600002"/>
    <n v="15.7037991984"/>
    <n v="15.322201686000003"/>
    <n v="16.039212120000002"/>
    <n v="15.723799542"/>
    <n v="16.071303942"/>
    <n v="15.827096271600002"/>
    <n v="15.4068127272"/>
    <n v="16.884083239200002"/>
    <n v="14.843524842000001"/>
    <n v="14.942216091599999"/>
    <n v="15.409676498400001"/>
  </r>
  <r>
    <s v="Residential"/>
    <s v="Gas "/>
    <x v="0"/>
    <x v="2"/>
    <x v="20"/>
    <s v="8_gas"/>
    <n v="107.34299965800001"/>
    <n v="110.14200106200001"/>
    <n v="113.20920050040002"/>
    <n v="113.2137013104"/>
    <n v="113.52869939520001"/>
    <n v="116.2854015588"/>
    <n v="119.55599992800001"/>
    <n v="121.35600154440002"/>
    <n v="123.44399638560002"/>
    <n v="127.2609009792"/>
    <n v="129.86370056160001"/>
    <n v="133.35030012959999"/>
    <n v="135.78659904960003"/>
    <n v="139.37580033840001"/>
    <n v="143.02349959680001"/>
    <n v="146.04479914680002"/>
    <n v="149.19930173880002"/>
    <n v="149.17230106560001"/>
    <n v="149.0778008028"/>
    <n v="151.90109820720002"/>
  </r>
  <r>
    <s v="Services"/>
    <s v="Coal "/>
    <x v="1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"/>
    <x v="2"/>
    <x v="19"/>
    <s v="17_electricity"/>
    <n v="4.9261234203071718"/>
    <n v="5.1140914887279854"/>
    <n v="5.336945954922319"/>
    <n v="4.5891360007526192"/>
    <n v="5.7086280009362156"/>
    <n v="4.6418760007612683"/>
    <n v="4.5791280007509778"/>
    <n v="4.8620880007973826"/>
    <n v="5.012280000822015"/>
    <n v="5.0264280008243345"/>
    <n v="5.0994000008363018"/>
    <n v="5.1768000008489956"/>
    <n v="5.2812000008661171"/>
    <n v="5.4180000008885534"/>
    <n v="6.534447716335249"/>
    <n v="6.6026904357376415"/>
    <n v="6.1515504010088549"/>
    <n v="6.1107990142963713"/>
    <n v="6.4347197184940947"/>
    <n v="6.7258495345204805"/>
  </r>
  <r>
    <s v="Services"/>
    <s v="Heat "/>
    <x v="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Gas "/>
    <x v="1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"/>
    <x v="2"/>
    <x v="20"/>
    <s v="17_electricity"/>
    <n v="2.9135965809785427"/>
    <n v="2.971868512598113"/>
    <n v="3.0313058828500759"/>
    <n v="3.0919320005070774"/>
    <n v="3.2691240005361371"/>
    <n v="4.0651560006666863"/>
    <n v="3.8371680006292967"/>
    <n v="4.1119200006743553"/>
    <n v="4.3442640007124602"/>
    <n v="4.6260000007586646"/>
    <n v="4.7952000007864131"/>
    <n v="4.9608000008135713"/>
    <n v="4.8177586807901127"/>
    <n v="4.8187692007902792"/>
    <n v="4.8199834663904779"/>
    <n v="4.9262463310479054"/>
    <n v="4.9885812008181283"/>
    <n v="4.6115216049962902"/>
    <n v="4.7050243866516253"/>
    <n v="4.7831815984244415"/>
  </r>
  <r>
    <s v="Residential"/>
    <s v="Heat "/>
    <x v="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7_petroleum_products"/>
    <n v="0.63358785187098055"/>
    <n v="0.63800006784068075"/>
    <n v="0.65490602224200067"/>
    <n v="0.65239019044411584"/>
    <n v="0.68323580286472663"/>
    <n v="0.6942461869790193"/>
    <n v="0.70275694098074115"/>
    <n v="0.74036380716878314"/>
    <n v="0.77052585464947598"/>
    <n v="0.72041992509940456"/>
    <n v="0.6492997752516001"/>
    <n v="0.69226644600000009"/>
    <n v="0.70966709909341208"/>
    <n v="0.71550825762742631"/>
    <n v="0.71818630930514449"/>
    <n v="0.73646254340187012"/>
    <n v="0.83246439220250346"/>
    <n v="0.77850982255038725"/>
    <n v="0.80889612351069451"/>
    <n v="0.7943360514392761"/>
  </r>
  <r>
    <s v="Residential"/>
    <s v="Gas "/>
    <x v="1"/>
    <x v="2"/>
    <x v="20"/>
    <s v="8_gas"/>
    <n v="1.0799713124888044"/>
    <n v="1.2582791874436083"/>
    <n v="1.1534531457183856"/>
    <n v="1.060292117789694"/>
    <n v="1.0307922596684547"/>
    <n v="0.97715488710165166"/>
    <n v="1.0898280937991436"/>
    <n v="1.1122953828623379"/>
    <n v="1.0926936303486308"/>
    <n v="1.0270656214138256"/>
    <n v="1.063048022842572"/>
    <n v="1.0663657655015522"/>
    <n v="0.99385632966427995"/>
    <n v="0.90140928452974534"/>
    <n v="0.752595425117498"/>
    <n v="0.74736938119803953"/>
    <n v="0.6402949514002676"/>
    <n v="0.81570602062719566"/>
    <n v="0.89840534432401542"/>
    <n v="0.83980170776319829"/>
  </r>
  <r>
    <s v="Services"/>
    <s v="Coal "/>
    <x v="2"/>
    <x v="2"/>
    <x v="19"/>
    <s v="1_coal"/>
    <n v="5.3218414799999995E-2"/>
    <n v="0.292711748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2"/>
    <x v="2"/>
    <x v="19"/>
    <s v="16_others"/>
    <n v="0"/>
    <n v="0"/>
    <n v="0"/>
    <n v="0"/>
    <n v="0"/>
    <n v="0"/>
    <n v="0"/>
    <n v="0.19399956480000002"/>
    <n v="0.19399956480000002"/>
    <n v="0.19399956480000002"/>
    <n v="0.40099914360000005"/>
    <n v="0.40099914360000005"/>
    <n v="0.63800133120000002"/>
    <n v="0.63800133120000002"/>
    <n v="0.63800133120000002"/>
    <n v="0.63800133120000002"/>
    <n v="0.63800133120000002"/>
    <n v="0.63800133120000002"/>
    <n v="0.63800133120000002"/>
    <n v="0.63800133120000002"/>
  </r>
  <r>
    <s v="Services"/>
    <s v="Electricity"/>
    <x v="2"/>
    <x v="2"/>
    <x v="19"/>
    <s v="17_electricity"/>
    <n v="452.99160055800002"/>
    <n v="445.20480151200002"/>
    <n v="466.73279957520003"/>
    <n v="474.42959916840005"/>
    <n v="483.40080206639999"/>
    <n v="420.61320047160001"/>
    <n v="415.17360105480003"/>
    <n v="433.98359973360004"/>
    <n v="448.09200204480004"/>
    <n v="448.09200204480004"/>
    <n v="457.08119980920009"/>
    <n v="468.04680163440003"/>
    <n v="462.6575987292"/>
    <n v="473.76360070560003"/>
    <n v="491.65560161640002"/>
    <n v="491.86799798040005"/>
    <n v="491.58720186480002"/>
    <n v="525.84120042840004"/>
    <n v="538.85519834040008"/>
    <n v="540.09720000000004"/>
  </r>
  <r>
    <s v="Services"/>
    <s v="Heat "/>
    <x v="2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7_petroleum_products"/>
    <n v="55.935497275199999"/>
    <n v="62.865103449600007"/>
    <n v="112.51020168000001"/>
    <n v="133.18429769640002"/>
    <n v="129.80979969839998"/>
    <n v="93.971001038400019"/>
    <n v="79.870700185199993"/>
    <n v="80.608895827200001"/>
    <n v="71.134100438400012"/>
    <n v="59.729998301999998"/>
    <n v="60.369197058000012"/>
    <n v="69.097699533599993"/>
    <n v="72.2068967628"/>
    <n v="67.213396699200004"/>
    <n v="68.21319616560001"/>
    <n v="66.150899902799992"/>
    <n v="62.459101080000003"/>
    <n v="57.641199595200007"/>
    <n v="54.56479757040001"/>
    <n v="75.281297497200001"/>
  </r>
  <r>
    <s v="Services"/>
    <s v="Gas "/>
    <x v="2"/>
    <x v="2"/>
    <x v="19"/>
    <s v="8_gas"/>
    <n v="452.8503002448"/>
    <n v="439.59690110880001"/>
    <n v="465.47639951039997"/>
    <n v="472.62330060480002"/>
    <n v="462.69900199440002"/>
    <n v="454.38119947800004"/>
    <n v="421.69589857800003"/>
    <n v="434.05560013320007"/>
    <n v="445.71060044640001"/>
    <n v="457.84439902080004"/>
    <n v="430.60409850960002"/>
    <n v="454.82489979479999"/>
    <n v="419.50350169200004"/>
    <n v="443.80620097200006"/>
    <n v="475.5014995176"/>
    <n v="456.25769811719999"/>
    <n v="459.17189932320002"/>
    <n v="506.81880119880009"/>
    <n v="574.33770032040002"/>
    <n v="576.37259816400001"/>
  </r>
  <r>
    <s v="Residential"/>
    <s v="Coal "/>
    <x v="2"/>
    <x v="2"/>
    <x v="20"/>
    <s v="1_coal"/>
    <n v="1.5130509048000003"/>
    <n v="1.2593810664"/>
    <n v="1.0186944948000001"/>
    <n v="0.994825548"/>
    <n v="1.0489148172"/>
    <n v="1.7713513440000002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"/>
    <x v="2"/>
    <x v="20"/>
    <s v="15_solid_biomass"/>
    <n v="159.8350004712"/>
    <n v="148.79499920999999"/>
    <n v="162.55400050080002"/>
    <n v="138.63399986159999"/>
    <n v="138.63399986159999"/>
    <n v="131.92000132680002"/>
    <n v="129.200000652"/>
    <n v="129.76000189920001"/>
    <n v="132.07999988879999"/>
    <n v="128.00000097"/>
    <n v="136.87999861680001"/>
    <n v="138.5599981716"/>
    <n v="140.3199991008"/>
    <n v="139.20000079320002"/>
    <n v="138.31999823519999"/>
    <n v="137.11999855320002"/>
    <n v="137.6799998004"/>
    <n v="137.7070004736"/>
    <n v="136.00000024560001"/>
    <n v="136.90699929000002"/>
  </r>
  <r>
    <s v="Residential"/>
    <s v="Others "/>
    <x v="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"/>
    <x v="2"/>
    <x v="20"/>
    <s v="17_electricity"/>
    <n v="497.64239904600004"/>
    <n v="504.86760167400007"/>
    <n v="513.50759938440001"/>
    <n v="532.76399886600007"/>
    <n v="543.52080078840004"/>
    <n v="543.55319824679998"/>
    <n v="530.35200013320002"/>
    <n v="568.23479874000009"/>
    <n v="576.16919923320006"/>
    <n v="580.69799799120005"/>
    <n v="578.35079836200009"/>
    <n v="598.67999835479998"/>
    <n v="593.89199899560003"/>
    <n v="616.87799991719999"/>
    <n v="621.57960047159997"/>
    <n v="613.40040196920006"/>
    <n v="598.16879844840003"/>
    <n v="604.31039862120008"/>
    <n v="621.34920086760008"/>
    <n v="620.22599965800009"/>
  </r>
  <r>
    <s v="Residential"/>
    <s v="Heat "/>
    <x v="2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7_petroleum_products"/>
    <n v="136.01990010600002"/>
    <n v="125.26970495399999"/>
    <n v="121.03469813880001"/>
    <n v="126.9512996796"/>
    <n v="110.9818019664"/>
    <n v="130.96030303079999"/>
    <n v="123.0551975772"/>
    <n v="135.44210077200003"/>
    <n v="123.97860469080001"/>
    <n v="119.32399677960002"/>
    <n v="114.03250122599999"/>
    <n v="112.27390287480002"/>
    <n v="99.899899210800001"/>
    <n v="86.610104222400011"/>
    <n v="82.0693019088"/>
    <n v="79.5216006144"/>
    <n v="77.029604694"/>
    <n v="71.187997114799998"/>
    <n v="70.392823311599997"/>
    <n v="66.801097382400002"/>
  </r>
  <r>
    <s v="Residential"/>
    <s v="Gas "/>
    <x v="2"/>
    <x v="2"/>
    <x v="20"/>
    <s v="8_gas"/>
    <n v="580.33800017999999"/>
    <n v="540.87480180360001"/>
    <n v="576.19259925840004"/>
    <n v="603.16470173519997"/>
    <n v="585.97200109440007"/>
    <n v="581.94270013680011"/>
    <n v="556.85609791920001"/>
    <n v="617.4764987904"/>
    <n v="622.72620170640005"/>
    <n v="594.48870173160003"/>
    <n v="553.79339929080004"/>
    <n v="614.12669872560002"/>
    <n v="569.02679894880009"/>
    <n v="617.00400166320003"/>
    <n v="659.00610068039998"/>
    <n v="620.71199921520008"/>
    <n v="584.33850014040001"/>
    <n v="627.15869987760004"/>
    <n v="661.43969911440001"/>
    <n v="657.94859873640007"/>
  </r>
  <r>
    <s v="Services"/>
    <s v="Coal "/>
    <x v="3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0"/>
    <n v="0"/>
    <n v="0"/>
    <n v="0.10086419880000001"/>
    <n v="0.1260812952"/>
    <n v="0"/>
    <n v="0"/>
    <n v="0"/>
    <n v="0"/>
  </r>
  <r>
    <s v="Services"/>
    <s v="Biomass"/>
    <x v="3"/>
    <x v="2"/>
    <x v="19"/>
    <s v="15_solid_biomass"/>
    <n v="2.4999382800000001E-2"/>
    <n v="0"/>
    <n v="0"/>
    <n v="0"/>
    <n v="0.32299905960000003"/>
    <n v="0"/>
    <n v="0"/>
    <n v="0"/>
    <n v="0"/>
    <n v="0"/>
    <n v="0"/>
    <n v="4.0000687200000003E-2"/>
    <n v="2.0012904000000003E-3"/>
    <n v="9.4998492000000018E-2"/>
    <n v="3.2530012488000004"/>
    <n v="0.42339852360000002"/>
    <n v="0.82892778480000007"/>
    <n v="0.57630464640000001"/>
    <n v="0.7737248268000001"/>
    <n v="0.55737193679999997"/>
  </r>
  <r>
    <s v="Services"/>
    <s v="Others "/>
    <x v="3"/>
    <x v="2"/>
    <x v="19"/>
    <s v="16_others"/>
    <n v="0"/>
    <n v="0"/>
    <n v="0"/>
    <n v="0"/>
    <n v="0"/>
    <n v="0"/>
    <n v="0"/>
    <n v="0"/>
    <n v="0"/>
    <n v="0"/>
    <n v="0"/>
    <n v="0"/>
    <n v="0"/>
    <n v="0"/>
    <n v="3.9983940000000006E-3"/>
    <n v="0.68599880639999999"/>
    <n v="0.20499828840000001"/>
    <n v="0.31062706560000003"/>
    <n v="0.32204446920000002"/>
    <n v="0.43246713240000001"/>
  </r>
  <r>
    <s v="Services"/>
    <s v="Electricity"/>
    <x v="3"/>
    <x v="2"/>
    <x v="19"/>
    <s v="17_electricity"/>
    <n v="16.236000093600001"/>
    <n v="18.129601810800001"/>
    <n v="19.108798034399999"/>
    <n v="20.934000000000001"/>
    <n v="24.040798192800004"/>
    <n v="25.502401699200004"/>
    <n v="26.852401864800001"/>
    <n v="27.583199431200001"/>
    <n v="27.489599330400004"/>
    <n v="28.652399294400002"/>
    <n v="32.461198243200002"/>
    <n v="33.6743989056"/>
    <n v="33.505201944000007"/>
    <n v="39.268801065600002"/>
    <n v="41.040001684800004"/>
    <n v="42.454800954"/>
    <n v="42.800400360000005"/>
    <n v="46.161153093599999"/>
    <n v="42.524410690800003"/>
    <n v="44.172423093599996"/>
  </r>
  <r>
    <s v="Services"/>
    <s v="Heat "/>
    <x v="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7_petroleum_products"/>
    <n v="6.6902970600000007"/>
    <n v="5.6333017188000003"/>
    <n v="6.5484985176000015"/>
    <n v="9.6779012435999991"/>
    <n v="10.715398657200002"/>
    <n v="9.5165001036000003"/>
    <n v="8.7118013304000019"/>
    <n v="10.177101781199999"/>
    <n v="14.433398474400001"/>
    <n v="13.643001810000001"/>
    <n v="19.411897233600001"/>
    <n v="27.394898101200003"/>
    <n v="20.903398678800002"/>
    <n v="19.278798861600002"/>
    <n v="15.400097100000004"/>
    <n v="17.733501223200001"/>
    <n v="26.008502083200003"/>
    <n v="29.735273246400002"/>
    <n v="30.3270062508"/>
    <n v="27.599829400800001"/>
  </r>
  <r>
    <s v="Services"/>
    <s v="Gas "/>
    <x v="3"/>
    <x v="2"/>
    <x v="19"/>
    <s v="8_gas"/>
    <n v="2.9852972568"/>
    <n v="3.1319985420000003"/>
    <n v="3.2948985564000002"/>
    <n v="3.4370990316000003"/>
    <n v="3.9689984772"/>
    <n v="3.7106980380000003"/>
    <n v="4.9446024264000004"/>
    <n v="5.5611003528000005"/>
    <n v="5.3361017208000003"/>
    <n v="5.9705987004000001"/>
    <n v="5.3792969364000003"/>
    <n v="5.2703982684000001"/>
    <n v="5.5070990064000007"/>
    <n v="5.4395994168000001"/>
    <n v="5.6510998056000004"/>
    <n v="5.8455013032000007"/>
    <n v="5.4099024444000001"/>
    <n v="6.7671792684000005"/>
    <n v="5.9700502296"/>
    <n v="6.1943999076000011"/>
  </r>
  <r>
    <s v="Residential"/>
    <s v="Coal "/>
    <x v="3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3"/>
    <x v="2"/>
    <x v="20"/>
    <s v="15_solid_biomass"/>
    <n v="124.64340154200001"/>
    <n v="126.9515969424"/>
    <n v="127.5495975864"/>
    <n v="128.14759823040001"/>
    <n v="128.657600712"/>
    <n v="123.82219840320001"/>
    <n v="124.58300276520002"/>
    <n v="125.19479891519998"/>
    <n v="125.7777982548"/>
    <n v="126.5054012928"/>
    <n v="133.548997284"/>
    <n v="141.0658021584"/>
    <n v="154.92159807840002"/>
    <n v="156.3675973812"/>
    <n v="73.576800975600008"/>
    <n v="71.00361044280001"/>
    <n v="73.206151945200006"/>
    <n v="74.483795833200006"/>
    <n v="77.917553798400007"/>
    <n v="78.268859812800002"/>
  </r>
  <r>
    <s v="Residential"/>
    <s v="Others "/>
    <x v="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3"/>
    <x v="2"/>
    <x v="20"/>
    <s v="17_electricity"/>
    <n v="22.251598520399998"/>
    <n v="24.865200046799998"/>
    <n v="25.783202001599999"/>
    <n v="26.424000115200002"/>
    <n v="28.202402030400002"/>
    <n v="29.822400554400001"/>
    <n v="30.765598671600003"/>
    <n v="32.047199085600006"/>
    <n v="31.496400424800001"/>
    <n v="32.043598437600004"/>
    <n v="33.688801497600004"/>
    <n v="34.376399661600004"/>
    <n v="36.547201033200004"/>
    <n v="39.124800266400001"/>
    <n v="40.939200288000002"/>
    <n v="42.318001450800004"/>
    <n v="48.959999586000002"/>
    <n v="45.263507360400006"/>
    <n v="48.329714527199997"/>
    <n v="48.903465225600002"/>
  </r>
  <r>
    <s v="Residential"/>
    <s v="Heat "/>
    <x v="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7_petroleum_products"/>
    <n v="45.543202347600001"/>
    <n v="44.921701195200008"/>
    <n v="41.702403686399997"/>
    <n v="35.752395668400005"/>
    <n v="39.4399951308"/>
    <n v="36.829696989600002"/>
    <n v="37.153495728000003"/>
    <n v="39.557598156000005"/>
    <n v="37.499597550000004"/>
    <n v="40.056899176800002"/>
    <n v="39.031702581600001"/>
    <n v="41.859400312800005"/>
    <n v="41.4938968596"/>
    <n v="43.052395478400001"/>
    <n v="37.910100729599996"/>
    <n v="34.440101823600003"/>
    <n v="41.853300145200002"/>
    <n v="44.397685494000001"/>
    <n v="45.950326779599997"/>
    <n v="45.588277436399999"/>
  </r>
  <r>
    <s v="Residential"/>
    <s v="Gas "/>
    <x v="3"/>
    <x v="2"/>
    <x v="20"/>
    <s v="8_gas"/>
    <n v="11.159098974000001"/>
    <n v="14.215500655200001"/>
    <n v="13.473896958000003"/>
    <n v="13.387498153200001"/>
    <n v="13.467600010800002"/>
    <n v="14.952599355600002"/>
    <n v="15.0677991576"/>
    <n v="16.759798081200003"/>
    <n v="15.331500568800001"/>
    <n v="15.871501472400002"/>
    <n v="16.640997631200001"/>
    <n v="16.645502628000003"/>
    <n v="16.749900486000001"/>
    <n v="17.486999186399999"/>
    <n v="17.993702469600002"/>
    <n v="18.5345993484"/>
    <n v="19.390498498800003"/>
    <n v="20.098419390000004"/>
    <n v="20.523634984800001"/>
    <n v="20.967423224400001"/>
  </r>
  <r>
    <s v="Services"/>
    <s v="Coal "/>
    <x v="4"/>
    <x v="2"/>
    <x v="19"/>
    <s v="1_coal"/>
    <n v="331.44875418758403"/>
    <n v="360.023365626876"/>
    <n v="401.40534189927956"/>
    <n v="474.31396001616838"/>
    <n v="546.13248291402112"/>
    <n v="596.01101020804447"/>
    <n v="634.02440451458415"/>
    <n v="670.56569269761587"/>
    <n v="698.95794639237477"/>
    <n v="722.19092707302843"/>
    <n v="689.09622466230564"/>
    <n v="783.35437617474383"/>
    <n v="799.12531059057858"/>
    <n v="835.4520816701629"/>
    <n v="867.02903241822014"/>
    <n v="887.79018251548791"/>
    <n v="879.86123319402009"/>
    <n v="793.6018288211161"/>
    <n v="621.55803663034214"/>
    <n v="56.6197220967588"/>
  </r>
  <r>
    <s v="Services"/>
    <s v="Biomass"/>
    <x v="4"/>
    <x v="2"/>
    <x v="19"/>
    <s v="15_solid_biomass"/>
    <n v="7.0338240000000019"/>
    <n v="7.9130520000000013"/>
    <n v="9.3784320000000019"/>
    <n v="10.550736000000002"/>
    <n v="13.481496000000003"/>
    <n v="14.653800000000004"/>
    <n v="15.679566000000003"/>
    <n v="16.119180000000004"/>
    <n v="16.412256000000003"/>
    <n v="17.877636000000003"/>
    <n v="20.515320000000003"/>
    <n v="21.980700000000002"/>
    <n v="24.032232"/>
    <n v="26.083764000000006"/>
    <n v="25.822926360000004"/>
    <n v="27.115391519999999"/>
    <n v="30.368535120000008"/>
    <n v="26.274263400000006"/>
    <n v="28.190980440000004"/>
    <n v="19.639022760000003"/>
  </r>
  <r>
    <s v="Services"/>
    <s v="Others "/>
    <x v="4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4"/>
    <x v="2"/>
    <x v="19"/>
    <s v="17_electricity"/>
    <n v="150.72480002471889"/>
    <n v="165.56040002715193"/>
    <n v="180.00000002952004"/>
    <n v="220.66920003618978"/>
    <n v="253.92736372164413"/>
    <n v="270.8316000444164"/>
    <n v="305.01000005002169"/>
    <n v="334.73520005489661"/>
    <n v="366.27840006006971"/>
    <n v="409.23720006711494"/>
    <n v="465.12000007627972"/>
    <n v="541.10880008874187"/>
    <n v="608.93640009986564"/>
    <n v="675.68040011081166"/>
    <n v="872.43840014307989"/>
    <n v="926.26920015190831"/>
    <n v="1012.8600001661092"/>
    <n v="1103.5008001809742"/>
    <n v="1255.4352002058915"/>
    <n v="1387.9296002276205"/>
  </r>
  <r>
    <s v="Services"/>
    <s v="Heat "/>
    <x v="4"/>
    <x v="2"/>
    <x v="19"/>
    <s v="18_heat"/>
    <n v="10.848194742239999"/>
    <n v="11.145486431159998"/>
    <n v="14.673661341840001"/>
    <n v="15.446859887880001"/>
    <n v="22.08128620972446"/>
    <n v="22.08128620972446"/>
    <n v="26.939109906647996"/>
    <n v="30.998787711882589"/>
    <n v="34.098666483070851"/>
    <n v="34.04100007260589"/>
    <n v="39.047085563496772"/>
    <n v="43.073420498001845"/>
    <n v="47.621973702590829"/>
    <n v="50.682679379999996"/>
    <n v="81.386399999999995"/>
    <n v="89.236299999999986"/>
    <n v="96.720399999999998"/>
    <n v="105.0059"/>
    <n v="127.8117"/>
    <n v="97.15034204664984"/>
  </r>
  <r>
    <s v="Services"/>
    <s v="Coal "/>
    <x v="4"/>
    <x v="2"/>
    <x v="19"/>
    <s v="2_coal_products"/>
    <n v="11.276867545272003"/>
    <n v="12.716744071751998"/>
    <n v="13.724228577024002"/>
    <n v="15.241308355728004"/>
    <n v="17.489046398426268"/>
    <n v="20.250675763241013"/>
    <n v="20.618144542296001"/>
    <n v="23.155704486000005"/>
    <n v="5.6768569992000009"/>
    <n v="5.710988630160001"/>
    <n v="7.2991204982640019"/>
    <n v="7.0159585266540008"/>
    <n v="7.5970636553574016"/>
    <n v="16.444893842632933"/>
    <n v="215.216049200832"/>
    <n v="182.09430086140799"/>
    <n v="169.34077315584003"/>
    <n v="174.058060645008"/>
    <n v="151.69273272676801"/>
    <n v="37.926217481256003"/>
  </r>
  <r>
    <s v="Services"/>
    <s v="Coal "/>
    <x v="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7_petroleum_products"/>
    <n v="38.763906479999996"/>
    <n v="40.864884588000002"/>
    <n v="42.202106640000004"/>
    <n v="54.978210575999995"/>
    <n v="57.899634012000007"/>
    <n v="62.861407007616009"/>
    <n v="67.820544153050392"/>
    <n v="78.588658649951995"/>
    <n v="37.394236728000003"/>
    <n v="47.6965656972"/>
    <n v="55.18426885748999"/>
    <n v="52.457423314207496"/>
    <n v="54.170146552193756"/>
    <n v="53.221401068686106"/>
    <n v="64.285899053759991"/>
    <n v="64.001886638400009"/>
    <n v="62.464493678400011"/>
    <n v="70.096192718400005"/>
    <n v="63.429132398400007"/>
    <n v="112.32276701760001"/>
  </r>
  <r>
    <s v="Services"/>
    <s v="Gas "/>
    <x v="4"/>
    <x v="2"/>
    <x v="19"/>
    <s v="8_gas"/>
    <n v="13.861962864000219"/>
    <n v="19.816957800000321"/>
    <n v="24.259775562000389"/>
    <n v="27.279797544000434"/>
    <n v="36.748956744000587"/>
    <n v="42.584937408000684"/>
    <n v="51.60241459404083"/>
    <n v="67.373808430321077"/>
    <n v="69.673634244001136"/>
    <n v="94.589976366001522"/>
    <n v="101.49836382000176"/>
    <n v="129.36140755020219"/>
    <n v="147.99088143535749"/>
    <n v="150.37603910742473"/>
    <n v="184.87207560515071"/>
    <n v="200.11301010446587"/>
    <n v="209.30001953018422"/>
    <n v="224.22402663760727"/>
    <n v="282.68034058800464"/>
    <n v="313.89709179698582"/>
  </r>
  <r>
    <s v="Residential"/>
    <s v="Coal "/>
    <x v="4"/>
    <x v="2"/>
    <x v="20"/>
    <s v="1_coal"/>
    <n v="1805.6934676614028"/>
    <n v="1790.2539856771202"/>
    <n v="1781.6445527999581"/>
    <n v="1897.1401431471627"/>
    <n v="2056.8878646685885"/>
    <n v="2117.6570519207194"/>
    <n v="2137.3909830189791"/>
    <n v="2067.623943976705"/>
    <n v="1991.5629777623071"/>
    <n v="1997.2980516154951"/>
    <n v="1958.6354402741142"/>
    <n v="1997.7630964687737"/>
    <n v="1913.2843137285261"/>
    <n v="1900.3065349681956"/>
    <n v="2094.3997702006682"/>
    <n v="2167.3204395566217"/>
    <n v="2136.7910580266885"/>
    <n v="2089.7396551820884"/>
    <n v="1736.721309313242"/>
    <n v="1473.8120280500402"/>
  </r>
  <r>
    <s v="Residential"/>
    <s v="Biomass"/>
    <x v="4"/>
    <x v="2"/>
    <x v="20"/>
    <s v="15_solid_biomass"/>
    <n v="188.33063760000005"/>
    <n v="209.29436388000005"/>
    <n v="245.92007160000006"/>
    <n v="283.54809924000006"/>
    <n v="321.26111892000006"/>
    <n v="344.71306044000011"/>
    <n v="362.29468968000009"/>
    <n v="369.53952840000005"/>
    <n v="377.66652588000011"/>
    <n v="395.03714040000006"/>
    <n v="422.20528560000008"/>
    <n v="456.0262560000001"/>
    <n v="476.03455452000009"/>
    <n v="505.06666308000007"/>
    <n v="608.13563076000014"/>
    <n v="587.5001496000001"/>
    <n v="679.28862204000018"/>
    <n v="695.3462560800001"/>
    <n v="735.66179064000005"/>
    <n v="685.75680936000015"/>
  </r>
  <r>
    <s v="Residential"/>
    <s v="Others "/>
    <x v="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4"/>
    <x v="2"/>
    <x v="20"/>
    <s v="17_electricity"/>
    <n v="522.70200008572317"/>
    <n v="579.32280009500903"/>
    <n v="637.71120010458469"/>
    <n v="740.89440012150669"/>
    <n v="858.41581802078031"/>
    <n v="1038.5316001703195"/>
    <n v="1206.5693293978775"/>
    <n v="1462.5756002398628"/>
    <n v="1582.5960002595461"/>
    <n v="1753.9776002876526"/>
    <n v="1844.8668003025584"/>
    <n v="2023.2216003318083"/>
    <n v="2238.8256003671677"/>
    <n v="2516.0976004126405"/>
    <n v="2583.3960004236774"/>
    <n v="2723.4756004466503"/>
    <n v="3031.4160004971527"/>
    <n v="3265.7652005355858"/>
    <n v="3620.718000593798"/>
    <n v="3829.3956006280209"/>
  </r>
  <r>
    <s v="Residential"/>
    <s v="Heat "/>
    <x v="4"/>
    <x v="2"/>
    <x v="20"/>
    <s v="18_heat"/>
    <n v="232.49020596155998"/>
    <n v="233.84477936880003"/>
    <n v="266.30240752764001"/>
    <n v="336.87721303200004"/>
    <n v="414.21567963672004"/>
    <n v="520.77153514589997"/>
    <n v="569.8512609671161"/>
    <n v="577.25932735968843"/>
    <n v="628.05627719004474"/>
    <n v="670.43449677972797"/>
    <n v="674.53718635532255"/>
    <n v="700.89133698019532"/>
    <n v="776.57576019087401"/>
    <n v="815.24519581832647"/>
    <n v="864.82380000000001"/>
    <n v="938.40969999999993"/>
    <n v="986.22610000000009"/>
    <n v="1063.2997"/>
    <n v="1216.8432000000003"/>
    <n v="1288.3210575851126"/>
  </r>
  <r>
    <s v="Residential"/>
    <s v="Coal "/>
    <x v="4"/>
    <x v="2"/>
    <x v="20"/>
    <s v="2_coal_products"/>
    <n v="169.95003160262402"/>
    <n v="171.71189900726404"/>
    <n v="174.430310205312"/>
    <n v="191.25398277720001"/>
    <n v="203.58543263342892"/>
    <n v="200.84123267845868"/>
    <n v="186.73498594553433"/>
    <n v="184.79706414113809"/>
    <n v="128.55607397635794"/>
    <n v="114.81756674374709"/>
    <n v="116.37500066379788"/>
    <n v="119.22929401888973"/>
    <n v="119.64787316012911"/>
    <n v="105.65231476659098"/>
    <n v="104.56515993218399"/>
    <n v="104.74828378156801"/>
    <n v="107.092805031072"/>
    <n v="86.070020420160006"/>
    <n v="86.095838071151988"/>
    <n v="83.308820712264009"/>
  </r>
  <r>
    <s v="Residential"/>
    <s v="Coal "/>
    <x v="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7_petroleum_products"/>
    <n v="462.36636910800007"/>
    <n v="462.43122263999999"/>
    <n v="504.41770908000007"/>
    <n v="574.74188143200001"/>
    <n v="690.30152568683275"/>
    <n v="678.56008969987192"/>
    <n v="764.01175727376005"/>
    <n v="831.31662730697371"/>
    <n v="737.47362077051832"/>
    <n v="760.16728655608927"/>
    <n v="781.06533426537112"/>
    <n v="817.5839796697735"/>
    <n v="832.67385682593044"/>
    <n v="939.28831667728718"/>
    <n v="1106.3150078399999"/>
    <n v="1295.4696076800001"/>
    <n v="1498.1241254400002"/>
    <n v="1634.1633057600002"/>
    <n v="1593.5982379200002"/>
    <n v="1446.0034896000002"/>
  </r>
  <r>
    <s v="Residential"/>
    <s v="Gas "/>
    <x v="4"/>
    <x v="2"/>
    <x v="20"/>
    <s v="8_gas"/>
    <n v="155.81940159600208"/>
    <n v="189.98237388600265"/>
    <n v="207.43471990800296"/>
    <n v="229.73822267400331"/>
    <n v="288.80287042086428"/>
    <n v="335.75742778458022"/>
    <n v="430.05059476754695"/>
    <n v="591.35203620274513"/>
    <n v="690.15239935392242"/>
    <n v="712.34738380057092"/>
    <n v="901.60268925584285"/>
    <n v="1038.424459617723"/>
    <n v="1124.2166115552507"/>
    <n v="1240.8172019990523"/>
    <n v="1365.7335619162945"/>
    <n v="1429.7857436288061"/>
    <n v="1486.2837342717294"/>
    <n v="1629.5581505835539"/>
    <n v="1805.99455418403"/>
    <n v="1930.0008176280323"/>
  </r>
  <r>
    <s v="Services"/>
    <s v="Coal "/>
    <x v="5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5"/>
    <x v="2"/>
    <x v="19"/>
    <s v="15_solid_biomass"/>
    <n v="0"/>
    <n v="0"/>
    <n v="0"/>
    <n v="0"/>
    <n v="0"/>
    <n v="0"/>
    <n v="0"/>
    <n v="0.11555736371033361"/>
    <n v="0.21600000000000005"/>
    <n v="0.17084830000000001"/>
    <n v="0.11520759999999999"/>
    <n v="0.1785542"/>
    <n v="0.14515219999999998"/>
    <n v="7.3953199999999997E-2"/>
    <n v="0.20319550000000003"/>
    <n v="0.14650000000000002"/>
    <n v="0.10167557079999999"/>
    <n v="9.6182113799999996E-2"/>
    <n v="0.11018976990000003"/>
    <n v="9.5185972399999999E-2"/>
  </r>
  <r>
    <s v="Services"/>
    <s v="Others "/>
    <x v="5"/>
    <x v="2"/>
    <x v="19"/>
    <s v="16_others"/>
    <n v="0"/>
    <n v="0"/>
    <n v="0"/>
    <n v="0"/>
    <n v="1.6038006941246401"/>
    <n v="1.5306058222559999"/>
    <n v="1.7495381160000001"/>
    <n v="1.6279815441268803"/>
    <n v="1.6360418274609605"/>
    <n v="1.3416747573600007"/>
    <n v="1.1331319597199987"/>
    <n v="0.9761356180800016"/>
    <n v="1.14553590984"/>
    <n v="1.2131342503199991"/>
    <n v="1.3496906318400002"/>
    <n v="1.316389795200001"/>
    <n v="1.4100623035199997"/>
    <n v="1.5297790787999996"/>
    <n v="1.5540232859999998"/>
    <n v="1.5653316671199986"/>
  </r>
  <r>
    <s v="Services"/>
    <s v="Electricity"/>
    <x v="5"/>
    <x v="2"/>
    <x v="19"/>
    <s v="17_electricity"/>
    <n v="80.76743200331164"/>
    <n v="84.095938325468865"/>
    <n v="86.764124598225735"/>
    <n v="88.526817333445834"/>
    <n v="86.676933614215017"/>
    <n v="88.569284252497297"/>
    <n v="93.317000089957602"/>
    <n v="95.441944545252397"/>
    <n v="95.54305390046899"/>
    <n v="96.733829339970356"/>
    <n v="97.888490693410205"/>
    <n v="99.582667222534724"/>
    <n v="101.79780898484974"/>
    <n v="101.46417741898583"/>
    <n v="102.61068375859783"/>
    <n v="105.27856153632136"/>
    <n v="103.86101555508323"/>
    <n v="104.73458447770429"/>
    <n v="106.38177341371843"/>
    <n v="108.08460110078799"/>
  </r>
  <r>
    <s v="Services"/>
    <s v="Heat "/>
    <x v="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380000005638323"/>
    <n v="0.46512000007627968"/>
  </r>
  <r>
    <s v="Services"/>
    <s v="Coal "/>
    <x v="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7_petroleum_products"/>
    <n v="2.2082380954336833"/>
    <n v="1.7045477567644685"/>
    <n v="2.9071290059038324"/>
    <n v="2.7193240209320169"/>
    <n v="5.3580990529281189"/>
    <n v="5.6988286069783705"/>
    <n v="6.8074340272504852"/>
    <n v="7.2014686101882486"/>
    <n v="4.538140225772044"/>
    <n v="6.1458362947803051"/>
    <n v="5.5948977768860608"/>
    <n v="5.0299912291609807"/>
    <n v="4.7799538114707705"/>
    <n v="4.9568356676898455"/>
    <n v="4.9272264630725386"/>
    <n v="4.8189783603172609"/>
    <n v="6.0814478597419921"/>
    <n v="6.0710635174370919"/>
    <n v="6.5649335922729897"/>
    <n v="2.2733870825414968"/>
  </r>
  <r>
    <s v="Services"/>
    <s v="Gas "/>
    <x v="5"/>
    <x v="2"/>
    <x v="19"/>
    <s v="8_gas"/>
    <n v="8.2344272735876771"/>
    <n v="8.391398609052267"/>
    <n v="8.4245661924872568"/>
    <n v="8.5342490921633676"/>
    <n v="9.8486222004000012"/>
    <n v="9.8252221752000004"/>
    <n v="9.9450000000000021"/>
    <n v="10.172668590851812"/>
    <n v="9.9837026108359961"/>
    <n v="10.128128521797255"/>
    <n v="10.248250547415308"/>
    <n v="10.535669089278397"/>
    <n v="10.612862653886607"/>
    <n v="10.873327672122365"/>
    <n v="10.982299059344983"/>
    <n v="10.888372842617283"/>
    <n v="9.741595181179818"/>
    <n v="9.9812394329777145"/>
    <n v="10.184848593437705"/>
    <n v="9.7227151870036437"/>
  </r>
  <r>
    <s v="Residential"/>
    <s v="Coal "/>
    <x v="5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5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5"/>
    <x v="2"/>
    <x v="20"/>
    <s v="17_electricity"/>
    <n v="31.614221013509752"/>
    <n v="32.790785904042266"/>
    <n v="33.810085525389155"/>
    <n v="34.672281245958786"/>
    <n v="34.136730725598426"/>
    <n v="35.813865605873481"/>
    <n v="35.428000034152596"/>
    <n v="36.422000005973132"/>
    <n v="37.100000006084564"/>
    <n v="38.972000006391568"/>
    <n v="39.344000006452454"/>
    <n v="39.872000006539174"/>
    <n v="41.189000006755037"/>
    <n v="39.941000006550247"/>
    <n v="43.415000007120049"/>
    <n v="43.675490007162765"/>
    <n v="43.120000007071667"/>
    <n v="42.12700000690883"/>
    <n v="41.965000006882107"/>
    <n v="42.937000007041696"/>
  </r>
  <r>
    <s v="Residential"/>
    <s v="Heat "/>
    <x v="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7_petroleum_products"/>
    <n v="4.9358773372594271"/>
    <n v="3.7623909591597178"/>
    <n v="5.4084646131165144"/>
    <n v="6.0510033234647809"/>
    <n v="5.4487588804126332"/>
    <n v="4.7806100960489291"/>
    <n v="3.3942614509342026"/>
    <n v="3.0978757899558413"/>
    <n v="2.2976788847351354E-2"/>
    <n v="3.0956968066431192"/>
    <n v="3.3850041351424833"/>
    <n v="3.7351984677266086"/>
    <n v="3.7842447022671264"/>
    <n v="3.8067845699625731"/>
    <n v="3.7098566357625238"/>
    <n v="3.7801520000000006"/>
    <n v="2.5808856617931961"/>
    <n v="2.2803372613763422"/>
    <n v="3.0110619648872525"/>
    <n v="2.7478168070489604"/>
  </r>
  <r>
    <s v="Residential"/>
    <s v="Gas "/>
    <x v="5"/>
    <x v="2"/>
    <x v="20"/>
    <s v="8_gas"/>
    <n v="10.045247726412311"/>
    <n v="10.236738390947693"/>
    <n v="10.277199807512703"/>
    <n v="10.411002907836609"/>
    <n v="13.710681432000003"/>
    <n v="13.896939603600002"/>
    <n v="13.573799999999986"/>
    <n v="13.355395597118326"/>
    <n v="14.022175555174162"/>
    <n v="14.002236043821783"/>
    <n v="13.742319989474636"/>
    <n v="13.947482964697274"/>
    <n v="13.923187349210394"/>
    <n v="13.736920963810881"/>
    <n v="13.857499203634722"/>
    <n v="13.688240145004583"/>
    <n v="12.308482339316736"/>
    <n v="12.214396641574991"/>
    <n v="12.331605095541404"/>
    <n v="11.976790387955996"/>
  </r>
  <r>
    <s v="Services"/>
    <s v="Coal "/>
    <x v="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6"/>
    <x v="2"/>
    <x v="19"/>
    <s v="15_solid_biomass"/>
    <n v="9.7910035993509279"/>
    <n v="9.7420485813541724"/>
    <n v="9.6933383384474006"/>
    <n v="9.6448716467551652"/>
    <n v="9.5966472885213889"/>
    <n v="9.5486640520787827"/>
    <n v="9.5009207318183897"/>
    <n v="9.4534161281592972"/>
    <n v="9.5009207318183897"/>
    <n v="9.3591183022809066"/>
    <n v="9.3123227107695037"/>
    <n v="9.2657610972156554"/>
    <n v="9.2194322917295786"/>
    <n v="9.1733351302709316"/>
    <n v="9.1274684546195761"/>
    <n v="9.1733351302709316"/>
    <n v="9.1274684546195761"/>
    <n v="9.0818311123464763"/>
    <n v="9.0364219567847446"/>
    <n v="8.9912398470008217"/>
  </r>
  <r>
    <s v="Services"/>
    <s v="Others "/>
    <x v="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6"/>
    <x v="2"/>
    <x v="19"/>
    <s v="17_electricity"/>
    <n v="52.517412008612858"/>
    <n v="56.114460009202766"/>
    <n v="58.550004009602205"/>
    <n v="65.48633215553977"/>
    <n v="76.265712012507592"/>
    <n v="84.238488013815129"/>
    <n v="90.86836910450242"/>
    <n v="100.92410450855158"/>
    <n v="110.82447779417521"/>
    <n v="119.95828567727317"/>
    <n v="133.46234258068787"/>
    <n v="143.79199922358191"/>
    <n v="149.66553418854517"/>
    <n v="164.95207019105214"/>
    <n v="174.42640604860594"/>
    <n v="179.56534214224874"/>
    <n v="194.40543603188254"/>
    <n v="202.32840228198191"/>
    <n v="214.4503732934499"/>
    <n v="209.37290548124199"/>
  </r>
  <r>
    <s v="Services"/>
    <s v="Heat "/>
    <x v="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7_petroleum_products"/>
    <n v="65.748647912431792"/>
    <n v="66.09638901048379"/>
    <n v="66.09014068434179"/>
    <n v="61.349630068454985"/>
    <n v="69.931367127587919"/>
    <n v="66.924946954508684"/>
    <n v="59.609776695768495"/>
    <n v="55.647810627828676"/>
    <n v="49.759872199810253"/>
    <n v="46.278017234261505"/>
    <n v="39.526885667959071"/>
    <n v="46.507362914749464"/>
    <n v="56.464488693218712"/>
    <n v="55.409353971950708"/>
    <n v="52.335889892004332"/>
    <n v="41.996056351975874"/>
    <n v="40.683135526461946"/>
    <n v="39.750199170911799"/>
    <n v="35.249092543187039"/>
    <n v="106.36552219260363"/>
  </r>
  <r>
    <s v="Services"/>
    <s v="Gas "/>
    <x v="6"/>
    <x v="2"/>
    <x v="19"/>
    <s v="8_gas"/>
    <n v="0.75968565162305757"/>
    <n v="0.8371731658714211"/>
    <n v="0.93125025977830489"/>
    <n v="0.89979791598838244"/>
    <n v="0.99121451405111982"/>
    <n v="1.0788488947805468"/>
    <n v="1.1679443711386046"/>
    <n v="1.5567830750180871"/>
    <n v="2.0297278194601902"/>
    <n v="4.1497022945275077"/>
    <n v="5.4732418687932913"/>
    <n v="7.3311395166858038"/>
    <n v="9.2334832508561302"/>
    <n v="8.0760177154171817"/>
    <n v="8.2201021142306132"/>
    <n v="8.1521891567751723"/>
    <n v="7.2276661411539909"/>
    <n v="6.8412695412445848"/>
    <n v="6.881424966575862"/>
    <n v="7.0101207478915546"/>
  </r>
  <r>
    <s v="Residential"/>
    <s v="Coal "/>
    <x v="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6"/>
    <x v="2"/>
    <x v="20"/>
    <s v="15_solid_biomass"/>
    <n v="557.19842798194088"/>
    <n v="549.26246557638638"/>
    <n v="540.84633820424915"/>
    <n v="530.70609939407973"/>
    <n v="517.12890834502537"/>
    <n v="504.29256647378895"/>
    <n v="485.89776768970825"/>
    <n v="471.82660921514207"/>
    <n v="461.51098812151247"/>
    <n v="425.49478202321188"/>
    <n v="425.39209789610589"/>
    <n v="405.67222772692929"/>
    <n v="371.91997658786374"/>
    <n v="334.06598318371908"/>
    <n v="311.67072264451065"/>
    <n v="259.46809973721747"/>
    <n v="231.94624165886546"/>
    <n v="195.94239048018895"/>
    <n v="155.27048521358307"/>
    <n v="118.72681399113296"/>
  </r>
  <r>
    <s v="Residential"/>
    <s v="Others "/>
    <x v="6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6"/>
    <x v="2"/>
    <x v="20"/>
    <s v="17_electricity"/>
    <n v="110.02831201804464"/>
    <n v="120.02320801968382"/>
    <n v="122.3768160200698"/>
    <n v="128.71096769110861"/>
    <n v="138.91780802278254"/>
    <n v="148.26344402431522"/>
    <n v="157.51141202583187"/>
    <n v="170.36967602794067"/>
    <n v="180.66304802962878"/>
    <n v="197.8034584968398"/>
    <n v="215.36978403532066"/>
    <n v="234.40320003844215"/>
    <n v="259.67714404258709"/>
    <n v="277.95960004558543"/>
    <n v="302.71129204964467"/>
    <n v="319.25566805235798"/>
    <n v="337.08459605528191"/>
    <n v="340.04656805576769"/>
    <n v="369.7645849233582"/>
    <n v="423.78493061123925"/>
  </r>
  <r>
    <s v="Residential"/>
    <s v="Heat "/>
    <x v="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7_petroleum_products"/>
    <n v="435.05438001358311"/>
    <n v="432.3685628821093"/>
    <n v="416.59798231797606"/>
    <n v="425.85856922694074"/>
    <n v="426.28950442931375"/>
    <n v="403.42890529762508"/>
    <n v="371.20809497980724"/>
    <n v="382.12135656040533"/>
    <n v="381.71598459462268"/>
    <n v="389.78640536931692"/>
    <n v="415.1198841053411"/>
    <n v="443.25394819887811"/>
    <n v="488.38506688284525"/>
    <n v="536.04756929467021"/>
    <n v="570.6341612249156"/>
    <n v="589.85709642903896"/>
    <n v="608.405157003152"/>
    <n v="657.59450145374365"/>
    <n v="690.25337313371836"/>
    <n v="707.26250772573155"/>
  </r>
  <r>
    <s v="Residential"/>
    <s v="Gas "/>
    <x v="6"/>
    <x v="2"/>
    <x v="20"/>
    <s v="8_gas"/>
    <n v="0.4582328570361377"/>
    <n v="0.49638416385109319"/>
    <n v="0.545425822736327"/>
    <n v="0.56415280127206591"/>
    <n v="0.70454995094616779"/>
    <n v="0.70720806037254003"/>
    <n v="0.72523636521468193"/>
    <n v="0.75168768602486902"/>
    <n v="0.74374903643695778"/>
    <n v="0.73710581368930495"/>
    <n v="0.76588907596691935"/>
    <n v="0.64833938085540099"/>
    <n v="0.83989621334543396"/>
    <n v="0.79493132586424287"/>
    <n v="0.72257946493605485"/>
    <n v="0.67071989214501548"/>
    <n v="0.98990620446181787"/>
    <n v="1.875409739577818"/>
    <n v="2.1769145691052616"/>
    <n v="3.1053700979195997"/>
  </r>
  <r>
    <s v="Services"/>
    <s v="Coal "/>
    <x v="7"/>
    <x v="2"/>
    <x v="19"/>
    <s v="1_coal"/>
    <n v="0.5020350012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7"/>
    <x v="2"/>
    <x v="19"/>
    <s v="15_solid_biomass"/>
    <n v="3.7843522236"/>
    <n v="3.7128542400000004"/>
    <n v="17.428450975200001"/>
    <n v="19.491664147200002"/>
    <n v="28.060553246400001"/>
    <n v="32.1423524892"/>
    <n v="34.8161225184"/>
    <n v="43.583532926400004"/>
    <n v="39.285652935599998"/>
    <n v="38.560930415999998"/>
    <n v="38.861856666000001"/>
    <n v="39.857285113200007"/>
    <n v="38.759108407200003"/>
    <n v="43.125367215600001"/>
    <n v="50.925245824800008"/>
    <n v="51.423512705999997"/>
    <n v="51.846387879600002"/>
    <n v="56.125238864400004"/>
    <n v="55.912260535199998"/>
    <n v="55.953458647200009"/>
  </r>
  <r>
    <s v="Services"/>
    <s v="Others "/>
    <x v="7"/>
    <x v="2"/>
    <x v="19"/>
    <s v="16_others"/>
    <n v="0.48736026720000003"/>
    <n v="0.48736026720000003"/>
    <n v="17.761594651200003"/>
    <n v="16.664276239200003"/>
    <n v="16.6568404824"/>
    <n v="13.9030900128"/>
    <n v="14.1321289068"/>
    <n v="14.853728073600001"/>
    <n v="16.0790369616"/>
    <n v="16.1442924264"/>
    <n v="16.245236174400002"/>
    <n v="18.548947512000002"/>
    <n v="19.847374675200001"/>
    <n v="21.0839669892"/>
    <n v="13.1592003228"/>
    <n v="13.176081500400002"/>
    <n v="13.323038180400001"/>
    <n v="13.920674572800001"/>
    <n v="13.920674572800001"/>
    <n v="13.920674572800001"/>
  </r>
  <r>
    <s v="Services"/>
    <s v="Electricity"/>
    <x v="7"/>
    <x v="2"/>
    <x v="19"/>
    <s v="17_electricity"/>
    <n v="1016.5515230880001"/>
    <n v="1011.0388095828001"/>
    <n v="1041.7674220632"/>
    <n v="1046.4314293404"/>
    <n v="1110.0528572759999"/>
    <n v="1147.4054855856"/>
    <n v="1168.3273229316001"/>
    <n v="1234.1131673688001"/>
    <n v="1240.3414426752001"/>
    <n v="1203.3440308512002"/>
    <n v="1210.2501281436003"/>
    <n v="1190.0203102224"/>
    <n v="1158.5678502636001"/>
    <n v="1165.1050151136001"/>
    <n v="1175.9928848100001"/>
    <n v="1138.3873235388"/>
    <n v="1151.8937896140001"/>
    <n v="1166.7382816068"/>
    <n v="1140.9188219172001"/>
    <n v="1132.9353186336"/>
  </r>
  <r>
    <s v="Services"/>
    <s v="Heat "/>
    <x v="7"/>
    <x v="2"/>
    <x v="19"/>
    <s v="18_heat"/>
    <n v="21.341982726000001"/>
    <n v="21.333286742400002"/>
    <n v="21.880849006800002"/>
    <n v="21.628276110000002"/>
    <n v="23.585902372800003"/>
    <n v="23.746181450400005"/>
    <n v="22.882553467200001"/>
    <n v="23.720353081199999"/>
    <n v="22.688332002000003"/>
    <n v="21.678785665200003"/>
    <n v="23.135515736400002"/>
    <n v="20.738212671599999"/>
    <n v="21.267239972400002"/>
    <n v="21.731543532"/>
    <n v="20.488105800000003"/>
    <n v="20.206237863600002"/>
    <n v="21.104942857200001"/>
    <n v="21.266222580000001"/>
    <n v="21.662423650800001"/>
    <n v="21.662423650800001"/>
  </r>
  <r>
    <s v="Services"/>
    <s v="Coal "/>
    <x v="7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7_petroleum_products"/>
    <n v="942.65448215400022"/>
    <n v="986.75372417039989"/>
    <n v="1003.2239003616"/>
    <n v="970.06324275000009"/>
    <n v="948.71093956199979"/>
    <n v="922.97146449959985"/>
    <n v="826.81962633000012"/>
    <n v="718.09612985520005"/>
    <n v="655.2633066336"/>
    <n v="560.74492754999994"/>
    <n v="541.01402546400004"/>
    <n v="536.2286428548"/>
    <n v="500.17561401239999"/>
    <n v="585.41665556880002"/>
    <n v="550.25597197080003"/>
    <n v="491.96059743600006"/>
    <n v="467.36453745360012"/>
    <n v="459.53722693079999"/>
    <n v="513.17172172799997"/>
    <n v="454.50631362240011"/>
  </r>
  <r>
    <s v="Services"/>
    <s v="Gas "/>
    <x v="7"/>
    <x v="2"/>
    <x v="19"/>
    <s v="8_gas"/>
    <n v="201.55591400040001"/>
    <n v="205.42225632840001"/>
    <n v="218.04632080920001"/>
    <n v="224.38180331640004"/>
    <n v="246.15060936840001"/>
    <n v="257.99321181599998"/>
    <n v="359.7632917848"/>
    <n v="416.54003859720001"/>
    <n v="400.88895958440008"/>
    <n v="361.46686302360001"/>
    <n v="356.71048656479996"/>
    <n v="368.43685925760002"/>
    <n v="349.48256670360001"/>
    <n v="364.56840678240002"/>
    <n v="360.93379127399999"/>
    <n v="390.72832867440002"/>
    <n v="353.09927526839999"/>
    <n v="388.97462050560006"/>
    <n v="368.80683002640006"/>
    <n v="369.34803254159999"/>
  </r>
  <r>
    <s v="Residential"/>
    <s v="Coal "/>
    <x v="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7"/>
    <x v="2"/>
    <x v="20"/>
    <s v="15_solid_biomass"/>
    <n v="0.72370931400000005"/>
    <n v="0.67600910160000005"/>
    <n v="0.60252657480000005"/>
    <n v="0.62408859480000001"/>
    <n v="0.57448338840000002"/>
    <n v="0.5348720736"/>
    <n v="0.50275931760000003"/>
    <n v="0.48573578880000001"/>
    <n v="0.46408165920000005"/>
    <n v="0.44664782399999997"/>
    <n v="0.40281621480000002"/>
    <n v="0.35655207480000001"/>
    <n v="0.340407774"/>
    <n v="0.340407774"/>
    <n v="0.340407774"/>
    <n v="0.340407774"/>
    <n v="0.340407774"/>
    <n v="0.340407774"/>
    <n v="0.340407774"/>
    <n v="0.340407774"/>
  </r>
  <r>
    <s v="Residential"/>
    <s v="Others "/>
    <x v="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7"/>
    <x v="2"/>
    <x v="20"/>
    <s v="17_electricity"/>
    <n v="900.5920136676001"/>
    <n v="909.19077977160009"/>
    <n v="936.99689280840005"/>
    <n v="934.14623885280002"/>
    <n v="960.45857282520001"/>
    <n v="996.76517939640007"/>
    <n v="980.98193148120015"/>
    <n v="1000.426732776"/>
    <n v="997.84042081199993"/>
    <n v="985.81457050200004"/>
    <n v="1077.6209456988001"/>
    <n v="1023.39564318"/>
    <n v="1042.2276476796001"/>
    <n v="1021.5390276540001"/>
    <n v="975.17957515199998"/>
    <n v="963.81266854680007"/>
    <n v="962.01493617599999"/>
    <n v="983.81910394080012"/>
    <n v="938.61192160080009"/>
    <n v="900.35229005999997"/>
  </r>
  <r>
    <s v="Residential"/>
    <s v="Heat "/>
    <x v="7"/>
    <x v="2"/>
    <x v="20"/>
    <s v="18_heat"/>
    <n v="1.3061853036000002"/>
    <n v="1.2658580460000002"/>
    <n v="1.2831327828000001"/>
    <n v="1.3299244596000002"/>
    <n v="1.31612058"/>
    <n v="1.3256999784000001"/>
    <n v="1.2863984868"/>
    <n v="1.3514697324"/>
    <n v="1.3419363888"/>
    <n v="1.3179209040000002"/>
    <n v="1.2824754551999999"/>
    <n v="1.2198995424000001"/>
    <n v="1.2037929227999999"/>
    <n v="1.1701896660000002"/>
    <n v="1.1231132868"/>
    <n v="1.1023970004000001"/>
    <n v="1.1188888056000001"/>
    <n v="1.1384662824"/>
    <n v="1.1043480492"/>
    <n v="1.1043480492"/>
  </r>
  <r>
    <s v="Residential"/>
    <s v="Coal "/>
    <x v="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7_petroleum_products"/>
    <n v="727.91482480920001"/>
    <n v="680.52134575080004"/>
    <n v="710.35433472240004"/>
    <n v="663.27609239640003"/>
    <n v="671.25076571880004"/>
    <n v="690.45335644680006"/>
    <n v="637.34819877360007"/>
    <n v="625.02454137960001"/>
    <n v="579.55285376279994"/>
    <n v="575.00875643760003"/>
    <n v="611.92524579120004"/>
    <n v="586.83748801679997"/>
    <n v="589.21069186080001"/>
    <n v="566.38726438320009"/>
    <n v="532.15439241240006"/>
    <n v="507.64022623800003"/>
    <n v="504.92586936960004"/>
    <n v="541.35899685000004"/>
    <n v="461.2467936672"/>
    <n v="476.23864427279995"/>
  </r>
  <r>
    <s v="Residential"/>
    <s v="Gas "/>
    <x v="7"/>
    <x v="2"/>
    <x v="20"/>
    <s v="8_gas"/>
    <n v="377.00743563720005"/>
    <n v="371.68217354159998"/>
    <n v="383.54716699560004"/>
    <n v="384.68575888200002"/>
    <n v="374.96431073160005"/>
    <n v="392.46863070960001"/>
    <n v="386.05630367520001"/>
    <n v="389.3781233556"/>
    <n v="380.04624019800002"/>
    <n v="378.916536888"/>
    <n v="384.3451292076"/>
    <n v="383.99917392360004"/>
    <n v="383.90233323960007"/>
    <n v="374.6803075272"/>
    <n v="375.35714142840004"/>
    <n v="360.29329042320001"/>
    <n v="367.52495747040007"/>
    <n v="385.53814530720007"/>
    <n v="360.76096854359997"/>
    <n v="365.54220622080004"/>
  </r>
  <r>
    <s v="Services"/>
    <s v="Coal "/>
    <x v="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8"/>
    <x v="2"/>
    <x v="19"/>
    <s v="15_solid_biomass"/>
    <n v="1.794001932"/>
    <n v="1.7590002840000001"/>
    <n v="1.993000536"/>
    <n v="1.8139980888"/>
    <n v="1.4240018556"/>
    <n v="1.3520014560000002"/>
    <n v="1.4309979984000001"/>
    <n v="1.4769983700000002"/>
    <n v="1.7259999264000001"/>
    <n v="4.2980014080000002"/>
    <n v="0.96700007519999998"/>
    <n v="1.0340014356"/>
    <n v="1.2990007548"/>
    <n v="2.4540007104000003"/>
    <n v="34.341000267600002"/>
    <n v="35.906000986800002"/>
    <n v="5.6070002411999997"/>
    <n v="6.2924296428000002"/>
    <n v="6.3143098595999998"/>
    <n v="5.3626125384000005"/>
  </r>
  <r>
    <s v="Services"/>
    <s v="Others "/>
    <x v="8"/>
    <x v="2"/>
    <x v="19"/>
    <s v="16_others"/>
    <n v="4.7159989596000003"/>
    <n v="7.216000041600001"/>
    <n v="8.8489985796000017"/>
    <n v="9.7430017967999998"/>
    <n v="10.1980022868"/>
    <n v="10.012003696800001"/>
    <n v="12.451999561199999"/>
    <n v="12.9769949736"/>
    <n v="13.453997097600002"/>
    <n v="14.8409960148"/>
    <n v="22.048999268400003"/>
    <n v="27.453998970000001"/>
    <n v="29.825997015599999"/>
    <n v="25.678000277999999"/>
    <n v="14.797997578800002"/>
    <n v="22.126007080800001"/>
    <n v="24.997996969200003"/>
    <n v="25.796696058000002"/>
    <n v="26.047162994400004"/>
    <n v="23.651354617200003"/>
  </r>
  <r>
    <s v="Services"/>
    <s v="Electricity"/>
    <x v="8"/>
    <x v="2"/>
    <x v="19"/>
    <s v="17_electricity"/>
    <n v="245.82959903880001"/>
    <n v="290.82600111959999"/>
    <n v="322.71120035280001"/>
    <n v="348.1380010044"/>
    <n v="370.94399883360001"/>
    <n v="407.48759921880003"/>
    <n v="430.29000058680003"/>
    <n v="454.36680107280006"/>
    <n v="476.89559924760005"/>
    <n v="494.5247989092"/>
    <n v="531.74159905320005"/>
    <n v="539.57879879760003"/>
    <n v="549.16559945999995"/>
    <n v="547.9380003924"/>
    <n v="535.46759984519997"/>
    <n v="548.20080164160004"/>
    <n v="591.91919976960003"/>
    <n v="588.32435467440007"/>
    <n v="594.54793657799996"/>
    <n v="589.00195894680007"/>
  </r>
  <r>
    <s v="Services"/>
    <s v="Heat "/>
    <x v="8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0906795868"/>
    <n v="13.3424230644"/>
  </r>
  <r>
    <s v="Services"/>
    <s v="Coal "/>
    <x v="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7_petroleum_products"/>
    <n v="388.37950038000002"/>
    <n v="320.34610634040007"/>
    <n v="305.79170097240001"/>
    <n v="295.51120197840004"/>
    <n v="250.43929933320001"/>
    <n v="247.63369953239999"/>
    <n v="161.77729885920002"/>
    <n v="152.57500134840001"/>
    <n v="138.58720399800001"/>
    <n v="142.16109834600002"/>
    <n v="144.35429909760001"/>
    <n v="124.11880387560002"/>
    <n v="114.14029876560001"/>
    <n v="89.558695803599988"/>
    <n v="79.2010005912"/>
    <n v="98.564205340800015"/>
    <n v="98.754001358400018"/>
    <n v="80.575995952800014"/>
    <n v="78.208100971199997"/>
    <n v="69.017819576400001"/>
  </r>
  <r>
    <s v="Services"/>
    <s v="Gas "/>
    <x v="8"/>
    <x v="2"/>
    <x v="19"/>
    <s v="8_gas"/>
    <n v="75.597300414000003"/>
    <n v="84.446098027200009"/>
    <n v="70.290899852400003"/>
    <n v="69.227100961200009"/>
    <n v="108.56430177840001"/>
    <n v="129.6297003096"/>
    <n v="133.26929810999999"/>
    <n v="137.97359915039999"/>
    <n v="131.999399802"/>
    <n v="139.1652001116"/>
    <n v="147.63960150840001"/>
    <n v="138.82680200160002"/>
    <n v="140.31989861760002"/>
    <n v="173.56770028440002"/>
    <n v="161.44830011520003"/>
    <n v="157.09860010080001"/>
    <n v="165.93119898480001"/>
    <n v="171.61891235640002"/>
    <n v="172.04031796320001"/>
    <n v="167.39661666600003"/>
  </r>
  <r>
    <s v="Residential"/>
    <s v="Coal "/>
    <x v="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8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8"/>
    <x v="2"/>
    <x v="20"/>
    <s v="17_electricity"/>
    <n v="133.56720149040001"/>
    <n v="141.1595990388"/>
    <n v="152.20080191160002"/>
    <n v="160.45919792280003"/>
    <n v="175.01400103680001"/>
    <n v="183.1463994888"/>
    <n v="189.13320110520002"/>
    <n v="195.09839883359999"/>
    <n v="202.42439867160002"/>
    <n v="207.66960077759998"/>
    <n v="220.63319799120001"/>
    <n v="222.70679861400004"/>
    <n v="230.01479939880002"/>
    <n v="230.3784020448"/>
    <n v="226.54079791200002"/>
    <n v="229.68719904599999"/>
    <n v="247.59000190080002"/>
    <n v="239.54881288679999"/>
    <n v="243.5026635216"/>
    <n v="242.70409422360004"/>
  </r>
  <r>
    <s v="Residential"/>
    <s v="Heat "/>
    <x v="8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8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7_petroleum_products"/>
    <n v="162.34799738039999"/>
    <n v="184.38480468720002"/>
    <n v="180.38459780279999"/>
    <n v="158.168700126"/>
    <n v="140.5826998668"/>
    <n v="133.16939687520002"/>
    <n v="144.38999994119999"/>
    <n v="129.9917998944"/>
    <n v="131.87730015359998"/>
    <n v="122.76780306479999"/>
    <n v="124.8161991516"/>
    <n v="134.20650072960001"/>
    <n v="121.52940205320002"/>
    <n v="123.575997816"/>
    <n v="118.83569448240002"/>
    <n v="127.0323016992"/>
    <n v="148.08150150119999"/>
    <n v="153.4977008928"/>
    <n v="141.82230248999997"/>
    <n v="129.754500444"/>
  </r>
  <r>
    <s v="Residential"/>
    <s v="Gas "/>
    <x v="8"/>
    <x v="2"/>
    <x v="20"/>
    <s v="8_gas"/>
    <n v="260.81910084960003"/>
    <n v="266.23890088920001"/>
    <n v="329.94810090000004"/>
    <n v="354.71880068400003"/>
    <n v="323.63549925480004"/>
    <n v="350.58420170640005"/>
    <n v="346.37849830440001"/>
    <n v="344.45609977680004"/>
    <n v="344.84849923320002"/>
    <n v="346.12379851320003"/>
    <n v="374.3198994096"/>
    <n v="372.88710108719999"/>
    <n v="381.2453983332"/>
    <n v="376.12799829720001"/>
    <n v="348.33779928720003"/>
    <n v="342.11880192960001"/>
    <n v="370.78199898119999"/>
    <n v="393.49366401960003"/>
    <n v="399.81245794200004"/>
    <n v="384.48841825080001"/>
  </r>
  <r>
    <s v="Services"/>
    <s v="Coal "/>
    <x v="9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9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9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9"/>
    <x v="2"/>
    <x v="19"/>
    <s v="17_electricity"/>
    <n v="61.893464399999999"/>
    <n v="66.118347415121306"/>
    <n v="71.112071248371393"/>
    <n v="76.10907936204481"/>
    <n v="82.844056577125585"/>
    <n v="90.948762674951126"/>
    <n v="95.124096000000009"/>
    <n v="103.83264000000001"/>
    <n v="108.75632717275849"/>
    <n v="114.82692310081399"/>
    <n v="126.45695228562964"/>
    <n v="132.78461386680459"/>
    <n v="139.21433167123996"/>
    <n v="145.12571215818755"/>
    <n v="149.28603531508463"/>
    <n v="153.37418907243588"/>
    <n v="159.80843408003417"/>
    <n v="157.51118664373982"/>
    <n v="165.73194163405111"/>
    <n v="171.07264800000002"/>
  </r>
  <r>
    <s v="Services"/>
    <s v="Heat "/>
    <x v="9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7_petroleum_products"/>
    <n v="30.270564"/>
    <n v="30.516189911632758"/>
    <n v="33.922994935144899"/>
    <n v="28.192091124272242"/>
    <n v="29.683615414029699"/>
    <n v="31.640257297334188"/>
    <n v="32.011321625759031"/>
    <n v="52.99530874599202"/>
    <n v="37.404843517546553"/>
    <n v="42.942137496228469"/>
    <n v="52.148453008645497"/>
    <n v="42.66442777655687"/>
    <n v="36.68056561643764"/>
    <n v="38.357748858614244"/>
    <n v="36.735896649937672"/>
    <n v="32.113568867371306"/>
    <n v="38.754925402064217"/>
    <n v="11.324608329806658"/>
    <n v="18.772046745590774"/>
    <n v="23.153004000000003"/>
  </r>
  <r>
    <s v="Services"/>
    <s v="Gas "/>
    <x v="9"/>
    <x v="2"/>
    <x v="19"/>
    <s v="8_gas"/>
    <n v="0.51916320000000893"/>
    <n v="0.43250072141027018"/>
    <n v="0.47988226663867734"/>
    <n v="0.76466131350838729"/>
    <n v="0.77419853825167817"/>
    <n v="0.96309593754329736"/>
    <n v="1.0063044905967038"/>
    <n v="1.1646548125318914"/>
    <n v="1.2957589104651679"/>
    <n v="1.025951875514642"/>
    <n v="1.2620506708820818"/>
    <n v="1.316843238188474"/>
    <n v="0.94145625974827651"/>
    <n v="0.91328740260842978"/>
    <n v="0.93305823869258619"/>
    <n v="0.98785202444920051"/>
    <n v="0.9890887036047179"/>
    <n v="1.0326700422082138"/>
    <n v="0.99637986851620985"/>
    <n v="0.96296400000001647"/>
  </r>
  <r>
    <s v="Residential"/>
    <s v="Coal "/>
    <x v="9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9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9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9"/>
    <x v="2"/>
    <x v="20"/>
    <s v="17_electricity"/>
    <n v="40.821300000000001"/>
    <n v="45.277079512227772"/>
    <n v="48.599895121233445"/>
    <n v="52.263744851600528"/>
    <n v="55.222758995081989"/>
    <n v="58.40649265870222"/>
    <n v="63.396953874016184"/>
    <n v="66.892876534206664"/>
    <n v="69.81498869914688"/>
    <n v="75.009146417007443"/>
    <n v="81.094129509006663"/>
    <n v="82.653610939880423"/>
    <n v="89.012545561115772"/>
    <n v="94.699862109332813"/>
    <n v="98.215093784784656"/>
    <n v="103.45514388768721"/>
    <n v="112.15114093708176"/>
    <n v="109.28308395027051"/>
    <n v="106.89391857831521"/>
    <n v="113.67162"/>
  </r>
  <r>
    <s v="Residential"/>
    <s v="Heat "/>
    <x v="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7_petroleum_products"/>
    <n v="28.260900000000003"/>
    <n v="26.982448227002269"/>
    <n v="29.395818048463433"/>
    <n v="26.665866680146593"/>
    <n v="30.314175891079699"/>
    <n v="32.784198429901572"/>
    <n v="35.34609594426302"/>
    <n v="34.325548525323534"/>
    <n v="42.263092335367041"/>
    <n v="31.381501549884788"/>
    <n v="29.819758034283613"/>
    <n v="33.098746936102643"/>
    <n v="29.917945361497125"/>
    <n v="30.82350745725671"/>
    <n v="27.07224548842521"/>
    <n v="28.240789527769238"/>
    <n v="25.351569266701151"/>
    <n v="47.239144252726256"/>
    <n v="33.036475745311094"/>
    <n v="26.083764000000002"/>
  </r>
  <r>
    <s v="Residential"/>
    <s v="Gas "/>
    <x v="9"/>
    <x v="2"/>
    <x v="20"/>
    <s v="8_gas"/>
    <n v="0.16747200000000284"/>
    <n v="0.18089538344830206"/>
    <n v="0.1817859572408683"/>
    <n v="0.20696559860098759"/>
    <n v="0.20653801368050406"/>
    <n v="0.20170296818525746"/>
    <n v="0.21587929860570212"/>
    <n v="0.23101360545905844"/>
    <n v="0.25517943451311503"/>
    <n v="7.5464949771413048E-2"/>
    <n v="0.25455154227735688"/>
    <n v="0.27212131235852699"/>
    <n v="2.3318546302727193E-2"/>
    <n v="3.4799673855273959E-2"/>
    <n v="3.4718914517143658E-2"/>
    <n v="2.7278604200692676E-2"/>
    <n v="2.3562338501805898E-2"/>
    <n v="2.4618281590797809E-2"/>
    <n v="2.4798817465162465E-2"/>
    <n v="4.186800000000071E-2"/>
  </r>
  <r>
    <s v="Services"/>
    <s v="Coal "/>
    <x v="10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0"/>
    <x v="2"/>
    <x v="19"/>
    <s v="17_electricity"/>
    <n v="63.230401749599999"/>
    <n v="65.303998185600008"/>
    <n v="66.9744015948"/>
    <n v="68.245200064800002"/>
    <n v="69.105600025200005"/>
    <n v="69.980398390800005"/>
    <n v="69.980398390800005"/>
    <n v="72.709199719200001"/>
    <n v="74.527200388800011"/>
    <n v="76.330798466399997"/>
    <n v="74.512801983599999"/>
    <n v="77.972400878400009"/>
    <n v="80.251200756000003"/>
    <n v="82.814401584000009"/>
    <n v="82.598400385200009"/>
    <n v="85.604401367999998"/>
    <n v="86.381998984800006"/>
    <n v="85.20840126360001"/>
    <n v="103.04280018000001"/>
    <n v="103.37939796600001"/>
  </r>
  <r>
    <s v="Services"/>
    <s v="Heat "/>
    <x v="1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7_petroleum_products"/>
    <n v="72.532399528799999"/>
    <n v="73.856495962800011"/>
    <n v="74.949100038000012"/>
    <n v="46.361102101200004"/>
    <n v="66.960400935600006"/>
    <n v="64.288100473200004"/>
    <n v="70.404198847200007"/>
    <n v="65.702702962800004"/>
    <n v="62.855297964000009"/>
    <n v="60.8308001316"/>
    <n v="63.049502682000011"/>
    <n v="62.884098961200003"/>
    <n v="63.139698914400007"/>
    <n v="68.474599023600007"/>
    <n v="66.771802342800001"/>
    <n v="66.970700463600011"/>
    <n v="65.4929024148"/>
    <n v="64.8779996592"/>
    <n v="64.182036268800005"/>
    <n v="61.850524579200005"/>
  </r>
  <r>
    <s v="Services"/>
    <s v="Gas "/>
    <x v="10"/>
    <x v="2"/>
    <x v="19"/>
    <s v="8_gas"/>
    <n v="6.1695010080000001"/>
    <n v="6.5421010872000007"/>
    <n v="7.0847982900000002"/>
    <n v="5.9184018647999999"/>
    <n v="5.9489989992000005"/>
    <n v="7.2503987904000002"/>
    <n v="8.2638011700000007"/>
    <n v="7.5681015480000005"/>
    <n v="9.5850003384000004"/>
    <n v="8.3735999999999997"/>
    <n v="9.0810017280000004"/>
    <n v="8.3529004608000008"/>
    <n v="9.0143981136000004"/>
    <n v="9.304200036000001"/>
    <n v="10.93320018"/>
    <n v="10.919701936799999"/>
    <n v="10.521901508400001"/>
    <n v="10.861199780400002"/>
    <n v="11.001599931600001"/>
    <n v="9.8658006408000016"/>
  </r>
  <r>
    <s v="Residential"/>
    <s v="Coal "/>
    <x v="10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0"/>
    <x v="2"/>
    <x v="20"/>
    <s v="15_solid_biomass"/>
    <n v="284.97599900640006"/>
    <n v="267.09400036080001"/>
    <n v="266.23900137240003"/>
    <n v="267.0279996456"/>
    <n v="266.65199988480003"/>
    <n v="266.43400158240001"/>
    <n v="264.59999896319999"/>
    <n v="263.23799942880004"/>
    <n v="262.04899847040002"/>
    <n v="260.67800150280004"/>
    <n v="259.31099874239999"/>
    <n v="258.0859996776"/>
    <n v="256.74299984160001"/>
    <n v="255.42200163960001"/>
    <n v="254.11700120040001"/>
    <n v="252.8400020796"/>
    <n v="251.5579997328"/>
    <n v="250.30800128519999"/>
    <n v="249.02800022880001"/>
    <n v="247.75800143760003"/>
  </r>
  <r>
    <s v="Residential"/>
    <s v="Others "/>
    <x v="1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0"/>
    <x v="2"/>
    <x v="20"/>
    <s v="17_electricity"/>
    <n v="130.06079835840001"/>
    <n v="138.03839825400001"/>
    <n v="140.51520027719999"/>
    <n v="143.49960155880001"/>
    <n v="146.63880139680001"/>
    <n v="153.11159838360001"/>
    <n v="153.11159838360001"/>
    <n v="165.00599992080001"/>
    <n v="170.8236003888"/>
    <n v="174.7439984916"/>
    <n v="175.3200016884"/>
    <n v="186.37559877960004"/>
    <n v="187.30799913960001"/>
    <n v="188.53200174600002"/>
    <n v="194.09040161280001"/>
    <n v="201.54960030600003"/>
    <n v="212.27760123120004"/>
    <n v="212.95080099000003"/>
    <n v="227.80079862480002"/>
    <n v="232.14959847719999"/>
  </r>
  <r>
    <s v="Residential"/>
    <s v="Heat "/>
    <x v="1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7_petroleum_products"/>
    <n v="319.69030273560003"/>
    <n v="309.21950112120004"/>
    <n v="308.97950118479997"/>
    <n v="317.65990151520003"/>
    <n v="305.30409787080004"/>
    <n v="288.12370223520003"/>
    <n v="288.65980104120001"/>
    <n v="285.45389710559999"/>
    <n v="281.22660237600002"/>
    <n v="270.06380227080001"/>
    <n v="275.71529982240003"/>
    <n v="272.77570148760003"/>
    <n v="275.89750098479999"/>
    <n v="254.41279862040005"/>
    <n v="255.12410244599999"/>
    <n v="252.00759925080001"/>
    <n v="243.40070238120003"/>
    <n v="240.9935017212"/>
    <n v="240.9935017212"/>
    <n v="225.92755312919999"/>
  </r>
  <r>
    <s v="Residential"/>
    <s v="Gas "/>
    <x v="10"/>
    <x v="2"/>
    <x v="20"/>
    <s v="8_gas"/>
    <n v="18.8774982684"/>
    <n v="20.382301177200002"/>
    <n v="22.449600665999998"/>
    <n v="25.786798462800004"/>
    <n v="26.291701422000003"/>
    <n v="30.6053991432"/>
    <n v="30.015901890000002"/>
    <n v="27.661500964799998"/>
    <n v="33.38010036"/>
    <n v="30.940200792000002"/>
    <n v="32.151601130400003"/>
    <n v="30.505497908400002"/>
    <n v="31.157998128000003"/>
    <n v="32.159698401600004"/>
    <n v="34.926298160400002"/>
    <n v="32.506197969600002"/>
    <n v="30.681000190799999"/>
    <n v="29.683800727200001"/>
    <n v="27.141299438400001"/>
    <n v="26.946001965600001"/>
  </r>
  <r>
    <s v="Services"/>
    <s v="Coal "/>
    <x v="11"/>
    <x v="2"/>
    <x v="19"/>
    <s v="1_coal"/>
    <n v="1.1849313888000002"/>
    <n v="1.4822946719999999"/>
    <n v="1.43104824"/>
    <n v="1.7273941308"/>
    <n v="1.3509840636000003"/>
    <n v="1.2590586828000001"/>
    <n v="1.3235270292000001"/>
    <n v="1.3871747628000002"/>
    <n v="1.5048615240000001"/>
    <n v="1.2242705616000003"/>
    <n v="1.373102928"/>
    <n v="1.2266695980000002"/>
    <n v="1.3457840580000002"/>
    <n v="1.3908423996000001"/>
    <n v="0.95220811080000012"/>
    <n v="0.94365029160000002"/>
    <n v="1.0282403988000002"/>
    <n v="0.94531245120000018"/>
    <n v="0.73442333520000003"/>
    <n v="0.83339928720000001"/>
  </r>
  <r>
    <s v="Services"/>
    <s v="Biomass"/>
    <x v="1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1"/>
    <x v="2"/>
    <x v="19"/>
    <s v="16_others"/>
    <n v="0.13557695760000002"/>
    <n v="0.16269067440000001"/>
    <n v="0.17172997560000003"/>
    <n v="0.16269067440000001"/>
    <n v="9.9423939599999997E-2"/>
    <n v="0.19884787919999999"/>
    <n v="0.2350008972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</r>
  <r>
    <s v="Services"/>
    <s v="Electricity"/>
    <x v="11"/>
    <x v="2"/>
    <x v="19"/>
    <s v="17_electricity"/>
    <n v="24.854335300799999"/>
    <n v="24.680331892800002"/>
    <n v="25.4464618644"/>
    <n v="25.980881763599999"/>
    <n v="28.038786073200001"/>
    <n v="29.642673790800004"/>
    <n v="31.7322093744"/>
    <n v="32.878777114800002"/>
    <n v="32.489898757200002"/>
    <n v="32.160091960800003"/>
    <n v="32.418019774800001"/>
    <n v="32.299290500399998"/>
    <n v="33.709287510000003"/>
    <n v="33.6100896576"/>
    <n v="33.623202715200001"/>
    <n v="34.040187061200001"/>
    <n v="34.056766789200005"/>
    <n v="33.966838512000002"/>
    <n v="34.171979151600006"/>
    <n v="34.270796005200005"/>
  </r>
  <r>
    <s v="Services"/>
    <s v="Heat "/>
    <x v="1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7_petroleum_products"/>
    <n v="4.9916997396000005"/>
    <n v="4.4551990007999995"/>
    <n v="4.1569983576"/>
    <n v="5.3529033492000009"/>
    <n v="6.5923050060000001"/>
    <n v="6.285203226000001"/>
    <n v="4.797302428800001"/>
    <n v="5.1156960084000005"/>
    <n v="4.7446994735999999"/>
    <n v="4.0528977624000007"/>
    <n v="5.3489007684000001"/>
    <n v="5.9100994404000007"/>
    <n v="5.0719983767999999"/>
    <n v="4.8184039007999999"/>
    <n v="5.5872008639999997"/>
    <n v="5.9027013648000004"/>
    <n v="6.4351953360000005"/>
    <n v="7.3084990139999997"/>
    <n v="6.5447973864"/>
    <n v="7.0039511820000016"/>
  </r>
  <r>
    <s v="Services"/>
    <s v="Gas "/>
    <x v="11"/>
    <x v="2"/>
    <x v="19"/>
    <s v="8_gas"/>
    <n v="5.6879980740000002"/>
    <n v="5.9427020520000005"/>
    <n v="6.1136993376000008"/>
    <n v="6.4278014472000002"/>
    <n v="7.078501342800001"/>
    <n v="6.9624013788000001"/>
    <n v="6.6609015372"/>
    <n v="5.9112005688"/>
    <n v="5.8796990856000004"/>
    <n v="6.5673014364000011"/>
    <n v="6.1802987652000008"/>
    <n v="5.0003999100000005"/>
    <n v="7.0812018288000003"/>
    <n v="6.8868003312000008"/>
    <n v="7.8408003924000012"/>
    <n v="7.9560001944000005"/>
    <n v="7.3053002988000006"/>
    <n v="7.1273487384000003"/>
    <n v="6.3380155212"/>
    <n v="7.6572301464000008"/>
  </r>
  <r>
    <s v="Residential"/>
    <s v="Coal "/>
    <x v="11"/>
    <x v="2"/>
    <x v="20"/>
    <s v="1_coal"/>
    <n v="1.0265531184000001"/>
    <n v="0.68482231560000006"/>
    <n v="0.57464248680000007"/>
    <n v="0.78261758999999997"/>
    <n v="0.8236984716000002"/>
    <n v="0.83622119039999998"/>
    <n v="0.6514744536"/>
    <n v="0.52238703600000003"/>
    <n v="0.34510117680000002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11"/>
    <x v="2"/>
    <x v="20"/>
    <s v="15_solid_biomass"/>
    <n v="7.4120092704000005"/>
    <n v="7.5248812116000003"/>
    <n v="7.5016654055999998"/>
    <n v="7.5161266127999999"/>
    <n v="7.390685898000001"/>
    <n v="7.5658951044000009"/>
    <n v="7.2615021840000002"/>
    <n v="7.6939190748000001"/>
    <n v="7.3425837527999995"/>
    <n v="7.4578212360000009"/>
    <n v="7.4130141024000009"/>
    <n v="7.4978763516000004"/>
    <n v="7.6070932164"/>
    <n v="7.8964178436000019"/>
    <n v="8.1791733816000001"/>
    <n v="7.4516038380000005"/>
    <n v="7.9984752804000001"/>
    <n v="7.8760616220000008"/>
    <n v="7.8273816984000009"/>
    <n v="8.5640533452000014"/>
  </r>
  <r>
    <s v="Residential"/>
    <s v="Others "/>
    <x v="1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1"/>
    <x v="2"/>
    <x v="20"/>
    <s v="17_electricity"/>
    <n v="40.357733317200001"/>
    <n v="42.210605844"/>
    <n v="41.935026481200005"/>
    <n v="43.734810383999999"/>
    <n v="44.1346414104"/>
    <n v="43.549075562400006"/>
    <n v="45.432930409200004"/>
    <n v="45.241371748799999"/>
    <n v="44.815754221200002"/>
    <n v="46.633478562000001"/>
    <n v="45.143919791999998"/>
    <n v="45.332225308800005"/>
    <n v="45.507007461599997"/>
    <n v="44.285583924000001"/>
    <n v="44.787062080800006"/>
    <n v="44.887101479999998"/>
    <n v="44.556608048400001"/>
    <n v="44.572476020400003"/>
    <n v="45.727572272399996"/>
    <n v="45.539735677199999"/>
  </r>
  <r>
    <s v="Residential"/>
    <s v="Heat "/>
    <x v="1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7_petroleum_products"/>
    <n v="2.0529010836000006"/>
    <n v="2.3339986488000002"/>
    <n v="2.1908980115999999"/>
    <n v="2.3288991264000001"/>
    <n v="2.6577010908000003"/>
    <n v="2.7957022056000005"/>
    <n v="3.0341990807999997"/>
    <n v="3.1722001956000003"/>
    <n v="2.6882982252000001"/>
    <n v="2.6355026771999999"/>
    <n v="2.8739995524000004"/>
    <n v="3.0120006672000001"/>
    <n v="3.0698999244000005"/>
    <n v="3.0971978604000006"/>
    <n v="2.8518011388"/>
    <n v="2.9949017759999998"/>
    <n v="3.2729052960000002"/>
    <n v="3.5591023836000004"/>
    <n v="3.6099008279999998"/>
    <n v="3.7230407244000001"/>
  </r>
  <r>
    <s v="Residential"/>
    <s v="Gas "/>
    <x v="11"/>
    <x v="2"/>
    <x v="20"/>
    <s v="8_gas"/>
    <n v="6.5312991432"/>
    <n v="6.5628006264000005"/>
    <n v="6.1847995751999996"/>
    <n v="6.2604006227999998"/>
    <n v="6.5573996544000002"/>
    <n v="5.9130008928000004"/>
    <n v="5.9796003204000003"/>
    <n v="5.0894992007999997"/>
    <n v="4.9194020772"/>
    <n v="5.7392989344000007"/>
    <n v="5.3927993664000002"/>
    <n v="5.1569987904000003"/>
    <n v="5.6483993196000002"/>
    <n v="5.5422011376000002"/>
    <n v="5.9012987868"/>
    <n v="6.1047019044000006"/>
    <n v="5.7240003671999995"/>
    <n v="6.0778017143999996"/>
    <n v="5.4046982520000002"/>
    <n v="6.1506980892000005"/>
  </r>
  <r>
    <s v="Services"/>
    <s v="Coal "/>
    <x v="12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2"/>
    <x v="2"/>
    <x v="19"/>
    <s v="15_solid_biomass"/>
    <n v="8.5749875147666117"/>
    <n v="8.6869742849224547"/>
    <n v="8.7975327629446891"/>
    <n v="8.9053195188985619"/>
    <n v="9.0093274452930086"/>
    <n v="9.1137918989743731"/>
    <n v="9.2215622779958579"/>
    <n v="9.3290522992065483"/>
    <n v="9.4243932187180057"/>
    <n v="9.5050990974266423"/>
    <n v="9.604668675357221"/>
    <n v="9.7198555251023695"/>
    <n v="9.8156419102861587"/>
    <n v="9.8154894863581372"/>
    <n v="9.8156900449219684"/>
    <n v="9.8151822031792033"/>
    <n v="9.8150804440298121"/>
    <n v="9.8267592840920894"/>
    <n v="9.83180704834772"/>
    <n v="9.8656210674360274"/>
  </r>
  <r>
    <s v="Services"/>
    <s v="Others "/>
    <x v="12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2"/>
    <x v="2"/>
    <x v="19"/>
    <s v="17_electricity"/>
    <n v="1.7887726802933588"/>
    <n v="1.7331480002842365"/>
    <n v="1.7652600002895029"/>
    <n v="1.834272000300821"/>
    <n v="1.8012045494983064"/>
    <n v="1.8367087767373602"/>
    <n v="1.8915369037910952"/>
    <n v="1.9597747221910198"/>
    <n v="1.9508557363230752"/>
    <n v="2.0309221448841837"/>
    <n v="2.1232814592322358"/>
    <n v="2.1371883287964426"/>
    <n v="2.1502983126664739"/>
    <n v="2.2059078008420023"/>
    <n v="2.2668244862257469"/>
    <n v="2.3370140766894409"/>
    <n v="2.3620489061998642"/>
    <n v="2.4654954197884216"/>
    <n v="2.4814713030253017"/>
    <n v="2.5556416132725737"/>
  </r>
  <r>
    <s v="Services"/>
    <s v="Heat "/>
    <x v="12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7_petroleum_products"/>
    <n v="0.59080019608478451"/>
    <n v="0.60648699478547052"/>
    <n v="0.60648699478547052"/>
    <n v="0.650681681497709"/>
    <n v="0.66742407481718402"/>
    <n v="0.68459802016385252"/>
    <n v="0.70221880839046658"/>
    <n v="0.72029650810083223"/>
    <n v="0.73884379098541719"/>
    <n v="0.75787403131066999"/>
    <n v="0.77739854770655104"/>
    <n v="0.7974325656729816"/>
    <n v="0.81798607961391412"/>
    <n v="0.8390429459625367"/>
    <n v="0.86061744408297169"/>
    <n v="0.88272385954651333"/>
    <n v="0.9053774051536142"/>
    <n v="0.92859600032953182"/>
    <n v="0.95248019558330632"/>
    <n v="0.97687875699340332"/>
  </r>
  <r>
    <s v="Services"/>
    <s v="Gas "/>
    <x v="12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2"/>
    <x v="2"/>
    <x v="20"/>
    <s v="15_solid_biomass"/>
    <n v="48.591553091508317"/>
    <n v="49.226142226246623"/>
    <n v="49.852637529677104"/>
    <n v="50.463426140398582"/>
    <n v="51.052801170061286"/>
    <n v="51.64476300199518"/>
    <n v="52.255458250229481"/>
    <n v="52.864564577430755"/>
    <n v="53.404825051701472"/>
    <n v="53.862153897276173"/>
    <n v="54.426377149622603"/>
    <n v="55.079098357937646"/>
    <n v="55.621882881771889"/>
    <n v="55.621023873628175"/>
    <n v="55.622301001652275"/>
    <n v="55.61946429846104"/>
    <n v="55.618768649493376"/>
    <n v="55.685061405970401"/>
    <n v="55.68187236730526"/>
    <n v="55.844247682970177"/>
  </r>
  <r>
    <s v="Residential"/>
    <s v="Others "/>
    <x v="1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2"/>
    <x v="2"/>
    <x v="20"/>
    <s v="17_electricity"/>
    <n v="0.58640292009617012"/>
    <n v="0.69685200011428394"/>
    <n v="0.8303400001361757"/>
    <n v="0.96652800015851059"/>
    <n v="1.0451698639633804"/>
    <n v="1.0657716042620613"/>
    <n v="1.0975862619088455"/>
    <n v="1.1371820487360951"/>
    <n v="1.1603724337894246"/>
    <n v="1.1802910426779307"/>
    <n v="1.2325816592112273"/>
    <n v="1.2522446378505494"/>
    <n v="1.3198675001739852"/>
    <n v="1.3380233549388687"/>
    <n v="1.4884125163110224"/>
    <n v="1.5854854398260705"/>
    <n v="1.6555121483512987"/>
    <n v="1.6436636131922813"/>
    <n v="1.654314202016868"/>
    <n v="1.7037610755150494"/>
  </r>
  <r>
    <s v="Residential"/>
    <s v="Heat "/>
    <x v="12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7_petroleum_products"/>
    <n v="0.88620029412717671"/>
    <n v="0.90973049217820567"/>
    <n v="0.90973049217820567"/>
    <n v="0.97602252224656338"/>
    <n v="1.0011361122257758"/>
    <n v="1.0268970302457787"/>
    <n v="1.0533282125857"/>
    <n v="1.0804447621512483"/>
    <n v="1.1082656864781257"/>
    <n v="1.1368110469660049"/>
    <n v="1.1660978215598266"/>
    <n v="1.1961488485094725"/>
    <n v="1.2269791194208712"/>
    <n v="1.258564418943805"/>
    <n v="1.2909261661244575"/>
    <n v="1.3240857893197699"/>
    <n v="1.3580661077304212"/>
    <n v="1.3928940004942978"/>
    <n v="1.4287202933749592"/>
    <n v="1.465318135490105"/>
  </r>
  <r>
    <s v="Residential"/>
    <s v="Gas "/>
    <x v="12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1_coal"/>
    <n v="0"/>
    <n v="0"/>
    <n v="0"/>
    <n v="0"/>
    <n v="0"/>
    <n v="0"/>
    <n v="0"/>
    <n v="0"/>
    <n v="0"/>
    <n v="0"/>
    <n v="0"/>
    <n v="8.7395333340277645E-3"/>
    <n v="7.837463539496747E-3"/>
    <n v="7.0000030295999998E-3"/>
    <n v="7.0000030295999998E-3"/>
    <n v="5.2000022505599999E-2"/>
    <n v="0"/>
    <n v="3.9622256256091799E-4"/>
    <n v="3.9622256256091799E-4"/>
    <n v="4.0000017312000007E-4"/>
  </r>
  <r>
    <s v="Services"/>
    <s v="Biomass"/>
    <x v="13"/>
    <x v="2"/>
    <x v="19"/>
    <s v="15_solid_biomass"/>
    <n v="0"/>
    <n v="0"/>
    <n v="0"/>
    <n v="0"/>
    <n v="0"/>
    <n v="0.24100010430480001"/>
    <n v="0.22500009738000001"/>
    <n v="0.23900010343920003"/>
    <n v="0.20597764127860946"/>
    <n v="0.19685351996109363"/>
    <n v="0.16335961570309918"/>
    <n v="0.14137406138476433"/>
    <n v="0.13799963230468246"/>
    <n v="0.13824060921241851"/>
    <n v="0.1260000545328"/>
    <n v="0.12300005323440001"/>
    <n v="0.120000051936"/>
    <n v="4.6834884434064117"/>
    <n v="4.8634706468318356"/>
    <n v="5.0259021752095201"/>
  </r>
  <r>
    <s v="Services"/>
    <s v="Others "/>
    <x v="13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36743980585522"/>
    <n v="0.25907210590277091"/>
    <n v="0.60749860441224968"/>
    <n v="0.66537043795873052"/>
    <n v="0.44555966786905149"/>
    <n v="0.48248746572348938"/>
  </r>
  <r>
    <s v="Services"/>
    <s v="Electricity"/>
    <x v="13"/>
    <x v="2"/>
    <x v="19"/>
    <s v="17_electricity"/>
    <n v="1.064000000174496"/>
    <n v="1.1160000001830241"/>
    <n v="1.1860000001945041"/>
    <n v="1.1730000001923719"/>
    <n v="1.1610000001904042"/>
    <n v="7.3960000012129452"/>
    <n v="8.3190000013643175"/>
    <n v="18.574000003046137"/>
    <n v="20.404007238391099"/>
    <n v="22.0230058753266"/>
    <n v="23.067622587522738"/>
    <n v="25.476669364103465"/>
    <n v="26.3051614437307"/>
    <n v="27.856000004568383"/>
    <n v="28.126000004612667"/>
    <n v="30.240000004959366"/>
    <n v="31.089000005098605"/>
    <n v="31.83624611168581"/>
    <n v="32.005246780953549"/>
    <n v="33.274500005457021"/>
  </r>
  <r>
    <s v="Services"/>
    <s v="Heat "/>
    <x v="1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7_petroleum_products"/>
    <n v="10.3220044673616"/>
    <n v="9.1760039713728005"/>
    <n v="13.796005970908801"/>
    <n v="12.975005615580002"/>
    <n v="10.394004498523199"/>
    <n v="11.106004806676799"/>
    <n v="8.4110036402807999"/>
    <n v="8.4280036476384002"/>
    <n v="9.8498511385268124"/>
    <n v="12.185368318304786"/>
    <n v="13.335425864031507"/>
    <n v="14.916199368060569"/>
    <n v="15.415502789663847"/>
    <n v="16.632808141220728"/>
    <n v="17.276854652292727"/>
    <n v="18.625550535124152"/>
    <n v="18.57878950600178"/>
    <n v="16.514358766961511"/>
    <n v="11.17776685463318"/>
    <n v="10.85120939517221"/>
  </r>
  <r>
    <s v="Services"/>
    <s v="Gas "/>
    <x v="13"/>
    <x v="2"/>
    <x v="19"/>
    <s v="8_gas"/>
    <n v="3.2000000000000542E-2"/>
    <n v="4.0000000000000677E-3"/>
    <n v="3.0000000000000508E-3"/>
    <n v="3.0000000000000508E-3"/>
    <n v="3.0000000000000508E-3"/>
    <n v="3.0000000000000508E-3"/>
    <n v="2.5000000000000425E-2"/>
    <n v="5.7000000000000967E-2"/>
    <n v="0.19678020372320329"/>
    <n v="0.15058544964409945"/>
    <n v="0.25728208029776078"/>
    <n v="0.42363854270155066"/>
    <n v="0.74950304801208023"/>
    <n v="1.0890000000000186"/>
    <n v="1.645000000000028"/>
    <n v="2.4920000000000422"/>
    <n v="3.1970000000000542"/>
    <n v="4.0249764513324893"/>
    <n v="5.0142194101809121"/>
    <n v="6.5165000000001108"/>
  </r>
  <r>
    <s v="Residential"/>
    <s v="Coal "/>
    <x v="1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3"/>
    <x v="2"/>
    <x v="20"/>
    <s v="15_solid_biomass"/>
    <n v="81.314035192699194"/>
    <n v="80.610034888008002"/>
    <n v="81.124035110467204"/>
    <n v="79.813034543066394"/>
    <n v="85.80503713640401"/>
    <n v="83.788036263446401"/>
    <n v="86.617037487837592"/>
    <n v="93.545040486276008"/>
    <n v="83.830920862310265"/>
    <n v="112.60463604020211"/>
    <n v="107.97005784356774"/>
    <n v="91.536058680553737"/>
    <n v="88.724931793533045"/>
    <n v="86.125037274899995"/>
    <n v="86.237037323373613"/>
    <n v="84.898036743854391"/>
    <n v="83.333036066522396"/>
    <n v="81.590131159644713"/>
    <n v="83.884264290194395"/>
    <n v="78.678734052141351"/>
  </r>
  <r>
    <s v="Residential"/>
    <s v="Others "/>
    <x v="1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3"/>
    <x v="2"/>
    <x v="20"/>
    <s v="17_electricity"/>
    <n v="22.526000003694264"/>
    <n v="23.619000003873516"/>
    <n v="25.095000004115583"/>
    <n v="26.386000004327308"/>
    <n v="28.693000004705656"/>
    <n v="25.213000004134937"/>
    <n v="28.363000004651536"/>
    <n v="23.018000003774954"/>
    <n v="24.815113739876324"/>
    <n v="26.211483122858997"/>
    <n v="27.376670507962366"/>
    <n v="30.418257803651692"/>
    <n v="31.406971379632704"/>
    <n v="31.522000005169609"/>
    <n v="32.108000005265716"/>
    <n v="33.130000005433324"/>
    <n v="33.819000005546314"/>
    <n v="34.447429602060964"/>
    <n v="35.775890788289168"/>
    <n v="36.894100006050635"/>
  </r>
  <r>
    <s v="Residential"/>
    <s v="Heat "/>
    <x v="1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7_petroleum_products"/>
    <n v="42.963018594386398"/>
    <n v="44.343019191650399"/>
    <n v="43.526018838052799"/>
    <n v="41.522017970721606"/>
    <n v="28.820012473296003"/>
    <n v="25.3080109533024"/>
    <n v="24.3410105347848"/>
    <n v="24.667010675877599"/>
    <n v="25.729596404737237"/>
    <n v="26.088355616379271"/>
    <n v="27.288876480227017"/>
    <n v="28.625166807393914"/>
    <n v="29.792719725470011"/>
    <n v="33.0220142919216"/>
    <n v="33.542014516977602"/>
    <n v="34.695015015995999"/>
    <n v="36.1860156613008"/>
    <n v="37.302238108681173"/>
    <n v="39.508458118149669"/>
    <n v="38.035816461894242"/>
  </r>
  <r>
    <s v="Residential"/>
    <s v="Gas "/>
    <x v="13"/>
    <x v="2"/>
    <x v="20"/>
    <s v="8_gas"/>
    <n v="0"/>
    <n v="0"/>
    <n v="0"/>
    <n v="0"/>
    <n v="0"/>
    <n v="3.8000000000000644E-2"/>
    <n v="0.24400000000000416"/>
    <n v="0.52900000000000891"/>
    <n v="0.85666092201255217"/>
    <n v="1.5960805087086043"/>
    <n v="2.1053398948009963"/>
    <n v="6.6688869570012237"/>
    <n v="3.834799556142257"/>
    <n v="7.3830000000001261"/>
    <n v="8.3940000000001422"/>
    <n v="4.6210000000000786"/>
    <n v="0.90200000000001535"/>
    <n v="1.0493990275931617"/>
    <n v="8.8798946306931494"/>
    <n v="8.7804000000001494"/>
  </r>
  <r>
    <s v="Services"/>
    <s v="Coal "/>
    <x v="14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4"/>
    <x v="2"/>
    <x v="19"/>
    <s v="15_solid_biomass"/>
    <n v="12.123952739527249"/>
    <n v="12.174008464592237"/>
    <n v="12.235939544183793"/>
    <n v="12.308738341970118"/>
    <n v="12.391505930314471"/>
    <n v="12.483440773223965"/>
    <n v="12.58382859337631"/>
    <n v="12.692033299427894"/>
    <n v="12.807488862859669"/>
    <n v="12.929692044519381"/>
    <n v="13.086550192976691"/>
    <n v="13.30982465558772"/>
    <n v="13.537422088876282"/>
    <n v="13.711652849220735"/>
    <n v="13.895811198344498"/>
    <n v="14.090619834291907"/>
    <n v="14.231526032634829"/>
    <n v="14.444998923124349"/>
    <n v="14.661673906971213"/>
    <n v="14.764305624320013"/>
  </r>
  <r>
    <s v="Services"/>
    <s v="Others "/>
    <x v="14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14"/>
    <x v="2"/>
    <x v="19"/>
    <s v="17_electricity"/>
    <n v="34.244557205616111"/>
    <n v="36.354074405962074"/>
    <n v="36.618253192064287"/>
    <n v="39.981767154845009"/>
    <n v="42.426000006957871"/>
    <n v="44.083608975433421"/>
    <n v="45.644572526160211"/>
    <n v="48.493491241377164"/>
    <n v="50.889615688970423"/>
    <n v="53.122336132228256"/>
    <n v="58.538023943830105"/>
    <n v="59.845802755947766"/>
    <n v="63.997999282913128"/>
    <n v="65.893488517773889"/>
    <n v="67.538833572093139"/>
    <n v="72.305224578659562"/>
    <n v="78.372601212853127"/>
    <n v="81.964730860038301"/>
    <n v="86.45857332959477"/>
    <n v="91.713060015040952"/>
  </r>
  <r>
    <s v="Services"/>
    <s v="Heat "/>
    <x v="14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7_petroleum_products"/>
    <n v="24.15423217256081"/>
    <n v="29.007116025046972"/>
    <n v="29.322617455219685"/>
    <n v="27.421588022989656"/>
    <n v="23.413646714421851"/>
    <n v="21.013743330667179"/>
    <n v="22.459433263382152"/>
    <n v="22.04789642197353"/>
    <n v="21.740521851690971"/>
    <n v="34.601675205172796"/>
    <n v="39.408528881674762"/>
    <n v="40.987576063294632"/>
    <n v="40.408318437282922"/>
    <n v="46.930534236379515"/>
    <n v="59.971413370326978"/>
    <n v="54.08121751332591"/>
    <n v="68.342307751301661"/>
    <n v="86.842344540645186"/>
    <n v="93.053529830748417"/>
    <n v="97.921070148935385"/>
  </r>
  <r>
    <s v="Services"/>
    <s v="Gas "/>
    <x v="14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4"/>
    <x v="2"/>
    <x v="20"/>
    <s v="15_solid_biomass"/>
    <n v="224.76848215159075"/>
    <n v="215.63865975297787"/>
    <n v="206.50883735436497"/>
    <n v="197.37901495575207"/>
    <n v="188.24919255713903"/>
    <n v="194.05890914702769"/>
    <n v="199.8686257369163"/>
    <n v="205.67834232680502"/>
    <n v="211.48805891669372"/>
    <n v="217.29777550658233"/>
    <n v="223.10749209647099"/>
    <n v="228.91720868635963"/>
    <n v="233.49217841015491"/>
    <n v="240.04727570590418"/>
    <n v="243.80986416823717"/>
    <n v="242.93474008826195"/>
    <n v="239.00731583084701"/>
    <n v="239.94708173915083"/>
    <n v="240.57666616108045"/>
    <n v="241.65786981020582"/>
  </r>
  <r>
    <s v="Residential"/>
    <s v="Others "/>
    <x v="1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4"/>
    <x v="2"/>
    <x v="20"/>
    <s v="17_electricity"/>
    <n v="46.418187607612595"/>
    <n v="48.770877607998429"/>
    <n v="49.375225875314165"/>
    <n v="55.283694441618529"/>
    <n v="57.312000009399171"/>
    <n v="57.712888001870581"/>
    <n v="56.988723671300619"/>
    <n v="58.952121658719982"/>
    <n v="59.919227218559769"/>
    <n v="63.013477732578004"/>
    <n v="67.798826487091873"/>
    <n v="67.296765098703133"/>
    <n v="70.901626359178834"/>
    <n v="74.209380861470876"/>
    <n v="75.487937454661065"/>
    <n v="81.889374842700931"/>
    <n v="92.272514415132704"/>
    <n v="96.415319951587222"/>
    <n v="101.73875191916068"/>
    <n v="109.98577441803768"/>
  </r>
  <r>
    <s v="Residential"/>
    <s v="Heat "/>
    <x v="14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7_petroleum_products"/>
    <n v="59.80881163409547"/>
    <n v="56.067945895418276"/>
    <n v="56.063293454405894"/>
    <n v="51.182776082051113"/>
    <n v="53.851452765632359"/>
    <n v="44.331898237518864"/>
    <n v="40.197166176506322"/>
    <n v="38.955179972432077"/>
    <n v="37.44167474827114"/>
    <n v="39.254088071034111"/>
    <n v="38.948052804759598"/>
    <n v="38.360853594762553"/>
    <n v="37.723360619563771"/>
    <n v="36.835342381508895"/>
    <n v="36.094564966609241"/>
    <n v="40.739696463968343"/>
    <n v="46.993547496612415"/>
    <n v="48.508759037583729"/>
    <n v="52.527364685436872"/>
    <n v="54.928723156324835"/>
  </r>
  <r>
    <s v="Residential"/>
    <s v="Gas "/>
    <x v="14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1_coal"/>
    <n v="15.769439848799999"/>
    <n v="14.7444149124"/>
    <n v="15.2187709788"/>
    <n v="13.914658141200002"/>
    <n v="13.516522768800002"/>
    <n v="111.20737419000001"/>
    <n v="94.778584516799995"/>
    <n v="82.551097918800011"/>
    <n v="130.11835429800001"/>
    <n v="104.90467014000001"/>
    <n v="102.54591912959999"/>
    <n v="101.1200374008"/>
    <n v="107.31759834240002"/>
    <n v="79.718309038800001"/>
    <n v="45.123777097200012"/>
    <n v="57.9588228036"/>
    <n v="51.757753323600006"/>
    <n v="40.370151366000002"/>
    <n v="22.841966628000002"/>
    <n v="30.837603258000001"/>
  </r>
  <r>
    <s v="Services"/>
    <s v="Biomass"/>
    <x v="15"/>
    <x v="2"/>
    <x v="19"/>
    <s v="15_solid_biomass"/>
    <n v="0.50399861040000005"/>
    <n v="0.45199855440000003"/>
    <n v="0.44499822480000006"/>
    <n v="0.39499945920000001"/>
    <n v="0.39000042000000001"/>
    <n v="25.583001786000001"/>
    <n v="23.654000674799999"/>
    <n v="25.65200025"/>
    <n v="22.740001300799999"/>
    <n v="26.071999092000002"/>
    <n v="31.080998689200001"/>
    <n v="35.361001043999998"/>
    <n v="32.992000747200002"/>
    <n v="30.898998493200004"/>
    <n v="33.7570002828"/>
    <n v="34.231000471199998"/>
    <n v="42.9829992684"/>
    <n v="42.931589551199998"/>
    <n v="43.313936500799997"/>
    <n v="43.1964004644"/>
  </r>
  <r>
    <s v="Services"/>
    <s v="Others "/>
    <x v="15"/>
    <x v="2"/>
    <x v="19"/>
    <s v="16_others"/>
    <n v="0.23999993640000003"/>
    <n v="0.11499883560000002"/>
    <n v="0.66400135920000003"/>
    <n v="0.44599887000000005"/>
    <n v="0.21399990840000002"/>
    <n v="0.28399901760000001"/>
    <n v="0.55699931160000005"/>
    <n v="0.14699854800000001"/>
    <n v="1.2100019472000001"/>
    <n v="4.0469985612000006"/>
    <n v="4.1899987152000007"/>
    <n v="4.0999992623999999"/>
    <n v="4.1379986592"/>
    <n v="4.2219984276"/>
    <n v="4.1639986872000003"/>
    <n v="4.9359985524000001"/>
    <n v="5.2619995476000003"/>
    <n v="5.1248064851999997"/>
    <n v="5.6324350512000008"/>
    <n v="4.7833896924000001"/>
  </r>
  <r>
    <s v="Services"/>
    <s v="Electricity"/>
    <x v="15"/>
    <x v="2"/>
    <x v="19"/>
    <s v="17_electricity"/>
    <n v="231.37560150840002"/>
    <n v="238.8168011484"/>
    <n v="235.34640030960003"/>
    <n v="238.13640009360003"/>
    <n v="251.315998506"/>
    <n v="399.4091979264"/>
    <n v="404.60759998200007"/>
    <n v="464.89679985240002"/>
    <n v="537.66719802720002"/>
    <n v="555.95879969040004"/>
    <n v="607.98959936280005"/>
    <n v="574.67160180720009"/>
    <n v="582.72839921160005"/>
    <n v="582.32520199800001"/>
    <n v="546.38640162000002"/>
    <n v="558.6955894332001"/>
    <n v="565.93799980920005"/>
    <n v="575.52876118439997"/>
    <n v="547.82480606760009"/>
    <n v="550.32803935920003"/>
  </r>
  <r>
    <s v="Services"/>
    <s v="Heat "/>
    <x v="15"/>
    <x v="2"/>
    <x v="19"/>
    <s v="18_heat"/>
    <n v="555.34300095959998"/>
    <n v="427.16099979360001"/>
    <n v="426.43999933920003"/>
    <n v="433.51399987200006"/>
    <n v="441.9029989224"/>
    <n v="730.99100074680007"/>
    <n v="730.18100148480005"/>
    <n v="754.77699866520004"/>
    <n v="754.97899920480006"/>
    <n v="721.00500126479994"/>
    <n v="607.16999976839998"/>
    <n v="577.9019985228"/>
    <n v="582.32799878040009"/>
    <n v="655.24300065360001"/>
    <n v="713.48599832039997"/>
    <n v="677.98900163880012"/>
    <n v="707.11000014960007"/>
    <n v="773.8527377268"/>
    <n v="736.95425579999994"/>
    <n v="791.34960101399997"/>
  </r>
  <r>
    <s v="Services"/>
    <s v="Coal "/>
    <x v="15"/>
    <x v="2"/>
    <x v="19"/>
    <s v="2_coal_products"/>
    <n v="0.19167589080000003"/>
    <n v="0.20310585480000001"/>
    <n v="0.17409133080000003"/>
    <n v="0.20310585480000001"/>
    <n v="0.14507680680000001"/>
    <n v="0.29014942680000005"/>
    <n v="2.9014524E-2"/>
    <n v="0"/>
    <n v="1.6828716995999999"/>
    <n v="1.7409007476"/>
    <n v="0.89946699120000007"/>
    <n v="0"/>
    <n v="0"/>
    <n v="0"/>
    <n v="0"/>
    <n v="0"/>
    <n v="0"/>
    <n v="0"/>
    <n v="0"/>
    <n v="0"/>
  </r>
  <r>
    <s v="Services"/>
    <s v="Coal "/>
    <x v="15"/>
    <x v="2"/>
    <x v="19"/>
    <s v="3_peat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4_peat_products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  <n v="0"/>
  </r>
  <r>
    <s v="Services"/>
    <s v="Oil"/>
    <x v="15"/>
    <x v="2"/>
    <x v="19"/>
    <s v="6_crude_oil_and_ngl"/>
    <n v="0"/>
    <n v="0"/>
    <n v="0"/>
    <n v="0"/>
    <n v="0"/>
    <n v="1.3043849796"/>
    <n v="1.4306169996"/>
    <n v="0"/>
    <n v="0"/>
    <n v="0"/>
    <n v="0"/>
    <n v="0"/>
    <n v="0"/>
    <n v="0"/>
    <n v="0"/>
    <n v="0"/>
    <n v="0"/>
    <n v="0"/>
    <n v="0"/>
    <n v="0"/>
  </r>
  <r>
    <s v="Services"/>
    <s v="Oil"/>
    <x v="15"/>
    <x v="2"/>
    <x v="19"/>
    <s v="7_petroleum_products"/>
    <n v="41.353999124400005"/>
    <n v="42.779998083599999"/>
    <n v="36.707999274000002"/>
    <n v="46.368001947600007"/>
    <n v="34.499998184399999"/>
    <n v="35.335993287600004"/>
    <n v="40.002395414400006"/>
    <n v="85.855596807600008"/>
    <n v="87.671596186799988"/>
    <n v="66.934597687200011"/>
    <n v="69.634999951200015"/>
    <n v="104.98280001479999"/>
    <n v="90.92200161960001"/>
    <n v="91.015400753999998"/>
    <n v="104.3090015436"/>
    <n v="99.652199749199994"/>
    <n v="89.008198592400007"/>
    <n v="104.12479909080001"/>
    <n v="93.4240626072"/>
    <n v="61.831311354000007"/>
  </r>
  <r>
    <s v="Services"/>
    <s v="Gas "/>
    <x v="15"/>
    <x v="2"/>
    <x v="19"/>
    <s v="8_gas"/>
    <n v="102.813300738"/>
    <n v="99.369000410400005"/>
    <n v="97.357498405200005"/>
    <n v="104.9903990568"/>
    <n v="113.99579973720002"/>
    <n v="149.00039943120001"/>
    <n v="158.10030037440001"/>
    <n v="230.40000174600002"/>
    <n v="164.097899748"/>
    <n v="111.0320979948"/>
    <n v="126.50039806680002"/>
    <n v="104.08860001800001"/>
    <n v="100.367100036"/>
    <n v="94.192198056000009"/>
    <n v="87.717600745200002"/>
    <n v="90.465301288800006"/>
    <n v="96.473698419599998"/>
    <n v="103.66397894879999"/>
    <n v="100.46068757640001"/>
    <n v="236.07468579599998"/>
  </r>
  <r>
    <s v="Residential"/>
    <s v="Coal "/>
    <x v="15"/>
    <x v="2"/>
    <x v="20"/>
    <s v="1_coal"/>
    <n v="369.77001174000003"/>
    <n v="394.01859244320002"/>
    <n v="276.94163447640005"/>
    <n v="232.44106674600002"/>
    <n v="224.00080870319999"/>
    <n v="118.2152065356"/>
    <n v="134.3275829856"/>
    <n v="107.29537480799999"/>
    <n v="126.1571097744"/>
    <n v="79.906070271600015"/>
    <n v="64.603249282800007"/>
    <n v="64.747300323600001"/>
    <n v="64.637748514800009"/>
    <n v="40.765552758000005"/>
    <n v="60.025343547600002"/>
    <n v="86.600068462799996"/>
    <n v="77.834701213200006"/>
    <n v="64.482058170000002"/>
    <n v="71.137512680400008"/>
    <n v="71.101426651200015"/>
  </r>
  <r>
    <s v="Residential"/>
    <s v="Biomass"/>
    <x v="15"/>
    <x v="2"/>
    <x v="20"/>
    <s v="15_solid_biomass"/>
    <n v="87.296999004"/>
    <n v="84.148998512399999"/>
    <n v="72.553999230000002"/>
    <n v="74.395998637199995"/>
    <n v="64.204000221600012"/>
    <n v="47.1429995616"/>
    <n v="52.147000119600008"/>
    <n v="54.096001574399999"/>
    <n v="51.209998466400002"/>
    <n v="37.224001440000002"/>
    <n v="41.191999272000004"/>
    <n v="41.526001242"/>
    <n v="50.672999498399996"/>
    <n v="50.426999877600004"/>
    <n v="41.301999068400001"/>
    <n v="44.985001424400004"/>
    <n v="46.257997964400005"/>
    <n v="37.340427974400001"/>
    <n v="42.052231760400005"/>
    <n v="43.7135749344"/>
  </r>
  <r>
    <s v="Residential"/>
    <s v="Others "/>
    <x v="15"/>
    <x v="2"/>
    <x v="20"/>
    <s v="16_others"/>
    <n v="0.24900155640000002"/>
    <n v="0.12000206160000002"/>
    <n v="0.69299913600000007"/>
    <n v="1.9399998348000003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5"/>
    <x v="2"/>
    <x v="20"/>
    <s v="17_electricity"/>
    <n v="506.6028"/>
    <n v="513.13679962920003"/>
    <n v="513.69119893800007"/>
    <n v="512.11439981640001"/>
    <n v="515.93400070920006"/>
    <n v="392.09400003240006"/>
    <n v="405.09720018720003"/>
    <n v="417.3479988876"/>
    <n v="421.68240033480004"/>
    <n v="445.70519947440005"/>
    <n v="466.9020007236"/>
    <n v="471.20039987760003"/>
    <n v="475.92360013320007"/>
    <n v="502.91999861040006"/>
    <n v="525.3084008208001"/>
    <n v="538.33680132480004"/>
    <n v="577.76941094040001"/>
    <n v="599.30262994320003"/>
    <n v="598.69908178920002"/>
    <n v="579.16008168120004"/>
  </r>
  <r>
    <s v="Residential"/>
    <s v="Heat "/>
    <x v="15"/>
    <x v="2"/>
    <x v="20"/>
    <s v="18_heat"/>
    <n v="2885.9400003636001"/>
    <n v="3016.2510018900002"/>
    <n v="2814.0199998840003"/>
    <n v="2929.6260010332003"/>
    <n v="2875.5720014364001"/>
    <n v="2209.2869982312"/>
    <n v="2297.9980010124"/>
    <n v="2218.4759984652001"/>
    <n v="2183.7320019504004"/>
    <n v="2085.4640001492003"/>
    <n v="2203.5249984672"/>
    <n v="2439.4940010576001"/>
    <n v="2396.0859997212001"/>
    <n v="2198.2889989476002"/>
    <n v="2200.0430001924001"/>
    <n v="2018.1740017571999"/>
    <n v="1800.8229995712002"/>
    <n v="1835.2239129468001"/>
    <n v="2091.7390964400001"/>
    <n v="1996.1617625928002"/>
  </r>
  <r>
    <s v="Residential"/>
    <s v="Coal "/>
    <x v="15"/>
    <x v="2"/>
    <x v="20"/>
    <s v="2_coal_products"/>
    <n v="0.32092659360000003"/>
    <n v="8.7043572000000013E-2"/>
    <n v="5.8029048E-2"/>
    <n v="0.14507680680000001"/>
    <n v="0.14507680680000001"/>
    <n v="0"/>
    <n v="0"/>
    <n v="0"/>
    <n v="0"/>
    <n v="0"/>
    <n v="5.8029048E-2"/>
    <n v="5.8029048E-2"/>
    <n v="0"/>
    <n v="0"/>
    <n v="0"/>
    <n v="0"/>
    <n v="0"/>
    <n v="0"/>
    <n v="0"/>
    <n v="0"/>
  </r>
  <r>
    <s v="Residential"/>
    <s v="Coal "/>
    <x v="15"/>
    <x v="2"/>
    <x v="20"/>
    <s v="3_peat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  <n v="9.9645840000000012E-4"/>
  </r>
  <r>
    <s v="Residential"/>
    <s v="Coal "/>
    <x v="15"/>
    <x v="2"/>
    <x v="20"/>
    <s v="4_peat_products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  <n v="0.42212992320000003"/>
  </r>
  <r>
    <s v="Residential"/>
    <s v="Oil"/>
    <x v="15"/>
    <x v="2"/>
    <x v="20"/>
    <s v="6_crude_oil_and_ngl"/>
    <n v="30.211287285600001"/>
    <n v="21.1647303612"/>
    <n v="3.7027766124000006"/>
    <n v="1.4306169996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5"/>
    <x v="2"/>
    <x v="20"/>
    <s v="7_petroleum_products"/>
    <n v="182.3318031204"/>
    <n v="192.10340076120002"/>
    <n v="155.478199644"/>
    <n v="156.2595988752"/>
    <n v="180.47959629479999"/>
    <n v="265.07579947560004"/>
    <n v="270.42860234159997"/>
    <n v="285.28899998759999"/>
    <n v="317.70940205160002"/>
    <n v="187.7349983112"/>
    <n v="197.550201474"/>
    <n v="241.49400016680002"/>
    <n v="263.37800183400003"/>
    <n v="295.42059962640002"/>
    <n v="343.59679675799998"/>
    <n v="341.71099923600002"/>
    <n v="320.83640155440003"/>
    <n v="436.53923920080007"/>
    <n v="560.36361474"/>
    <n v="607.87665624600004"/>
  </r>
  <r>
    <s v="Residential"/>
    <s v="Gas "/>
    <x v="15"/>
    <x v="2"/>
    <x v="20"/>
    <s v="8_gas"/>
    <n v="1805.4998980056"/>
    <n v="1802.6307007128"/>
    <n v="1766.1429019980001"/>
    <n v="1904.6105979768004"/>
    <n v="1788.5996997732"/>
    <n v="1596.9995984268"/>
    <n v="1656.5003987364003"/>
    <n v="1625.3999984160002"/>
    <n v="1670.9975998560001"/>
    <n v="1745.1224990064002"/>
    <n v="1693.2393007812002"/>
    <n v="1662.2874020700001"/>
    <n v="1350.7730991216001"/>
    <n v="1403.3600984268001"/>
    <n v="1657.5992997588003"/>
    <n v="1772.5545005292001"/>
    <n v="1969.3881018756001"/>
    <n v="2242.8804411720002"/>
    <n v="2842.5600003456002"/>
    <n v="2721.2565096468002"/>
  </r>
  <r>
    <s v="Services"/>
    <s v="Coal "/>
    <x v="1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6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6"/>
    <x v="2"/>
    <x v="19"/>
    <s v="17_electricity"/>
    <n v="38.134797912000003"/>
    <n v="39.711601220400006"/>
    <n v="41.932799103600004"/>
    <n v="41.104800788400006"/>
    <n v="42.602398214400004"/>
    <n v="48.553201724399997"/>
    <n v="51.220800410400003"/>
    <n v="54.323997955199999"/>
    <n v="56.422798927199999"/>
    <n v="55.771198869600006"/>
    <n v="58.726799154000005"/>
    <n v="60.497999773200007"/>
    <n v="62.441998001999998"/>
    <n v="64.054799416800009"/>
    <n v="65.68199923680001"/>
    <n v="67.3848001044"/>
    <n v="68.936398876799998"/>
    <n v="69.144838714800002"/>
    <n v="72.292320043200007"/>
    <n v="75.198599823600006"/>
  </r>
  <r>
    <s v="Services"/>
    <s v="Heat "/>
    <x v="1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7_petroleum_products"/>
    <n v="1.9393006392000003"/>
    <n v="2.1284979443999998"/>
    <n v="4.4462015676000002"/>
    <n v="3.4529000148000004"/>
    <n v="3.8312988120000004"/>
    <n v="2.6487999540000002"/>
    <n v="2.4595984620000002"/>
    <n v="3.9732020244000004"/>
    <n v="3.9258995580000002"/>
    <n v="3.9732020244000004"/>
    <n v="4.0205003040000005"/>
    <n v="3.7366980660000002"/>
    <n v="3.6893997864000001"/>
    <n v="3.7366980660000002"/>
    <n v="3.4056017351999999"/>
    <n v="3.4529000148000004"/>
    <n v="3.3110009892000005"/>
    <n v="3.2324356872000002"/>
    <n v="3.2005532052000003"/>
    <n v="3.0271526964000004"/>
  </r>
  <r>
    <s v="Services"/>
    <s v="Gas "/>
    <x v="16"/>
    <x v="2"/>
    <x v="19"/>
    <s v="8_gas"/>
    <n v="0"/>
    <n v="0"/>
    <n v="0"/>
    <n v="0"/>
    <n v="0"/>
    <n v="0"/>
    <n v="2.0043007091999998"/>
    <n v="2.333701386"/>
    <n v="2.6720994960000004"/>
    <n v="3.0339018179999999"/>
    <n v="3.264301422"/>
    <n v="3.4334983836000004"/>
    <n v="3.4056017351999999"/>
    <n v="3.7089019008000004"/>
    <n v="3.3498000648000001"/>
    <n v="3.3920993052000004"/>
    <n v="3.5442015624000001"/>
    <n v="3.3895788516000001"/>
    <n v="3.2910299532000002"/>
    <n v="3.2950785888"/>
  </r>
  <r>
    <s v="Residential"/>
    <s v="Coal "/>
    <x v="1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6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6"/>
    <x v="2"/>
    <x v="20"/>
    <s v="17_electricity"/>
    <n v="20.613600943200002"/>
    <n v="21.546001303200001"/>
    <n v="22.852802066399999"/>
    <n v="23.425200428400004"/>
    <n v="23.489999531999999"/>
    <n v="21.934800111599998"/>
    <n v="21.992397919200002"/>
    <n v="22.190400064800002"/>
    <n v="21.9384007596"/>
    <n v="23.151601422000002"/>
    <n v="23.8896002844"/>
    <n v="23.338801623599998"/>
    <n v="23.868000583200001"/>
    <n v="24.318002034000003"/>
    <n v="24.926398502400001"/>
    <n v="25.995598365599999"/>
    <n v="27.320398182000005"/>
    <n v="26.264880781200002"/>
    <n v="25.997038624799998"/>
    <n v="27.676799532"/>
  </r>
  <r>
    <s v="Residential"/>
    <s v="Heat "/>
    <x v="1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7_petroleum_products"/>
    <n v="3.8786012784000006"/>
    <n v="3.5947990403999999"/>
    <n v="2.4123001824000001"/>
    <n v="2.1758004108"/>
    <n v="1.8919981728000002"/>
    <n v="1.6082001216000001"/>
    <n v="1.466301096"/>
    <n v="1.3244020704000001"/>
    <n v="1.277099604"/>
    <n v="1.3244020704000001"/>
    <n v="1.3244020704000001"/>
    <n v="1.2298013244000001"/>
    <n v="1.2298013244000001"/>
    <n v="1.2298013244000001"/>
    <n v="1.1352005784000001"/>
    <n v="1.1352005784000001"/>
    <n v="1.0878981120000002"/>
    <n v="1.0682703936"/>
    <n v="1.0577238444000001"/>
    <n v="1.000393992"/>
  </r>
  <r>
    <s v="Residential"/>
    <s v="Gas "/>
    <x v="16"/>
    <x v="2"/>
    <x v="20"/>
    <s v="8_gas"/>
    <n v="1.6524001692000001"/>
    <n v="1.6749000324000001"/>
    <n v="1.8503981279999999"/>
    <n v="1.9277994996000001"/>
    <n v="1.8657008820000003"/>
    <n v="1.8720020160000002"/>
    <n v="1.8980983404"/>
    <n v="1.9430980668000002"/>
    <n v="2.0168987904000004"/>
    <n v="2.0366981676"/>
    <n v="2.0313013824000001"/>
    <n v="2.0781014328"/>
    <n v="2.1438006984000002"/>
    <n v="2.1681008855999999"/>
    <n v="2.2185015840000002"/>
    <n v="2.2572001764"/>
    <n v="2.2931982828000002"/>
    <n v="2.3438711232"/>
    <n v="2.4008409107999999"/>
    <n v="2.3843700396000003"/>
  </r>
  <r>
    <s v="Services"/>
    <s v="Coal "/>
    <x v="17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7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7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7"/>
    <x v="2"/>
    <x v="19"/>
    <s v="17_electricity"/>
    <n v="133.32677839946561"/>
    <n v="137.36435193092777"/>
    <n v="144.27749297726152"/>
    <n v="151.23688132640288"/>
    <n v="158.62615397001471"/>
    <n v="166.5045304365068"/>
    <n v="172.40866616827503"/>
    <n v="173.10616105278945"/>
    <n v="172.7089811412043"/>
    <n v="167.35657291352649"/>
    <n v="173.96413709013015"/>
    <n v="173.78872216098139"/>
    <n v="173.48740506541193"/>
    <n v="174.05768668222547"/>
    <n v="176.14998007424865"/>
    <n v="178.45560022870674"/>
    <n v="181.44896455535763"/>
    <n v="182.80767095470048"/>
    <n v="177.29740266219679"/>
    <n v="176.3590705986029"/>
  </r>
  <r>
    <s v="Services"/>
    <s v="Heat "/>
    <x v="17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65671219614395E-2"/>
    <n v="4.4034384908872806E-2"/>
  </r>
  <r>
    <s v="Services"/>
    <s v="Coal "/>
    <x v="17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7_petroleum_products"/>
    <n v="37.553116777964895"/>
    <n v="42.503947272445075"/>
    <n v="41.577427617193415"/>
    <n v="46.705583962460274"/>
    <n v="47.799181049426373"/>
    <n v="47.954978096416056"/>
    <n v="47.837819580463083"/>
    <n v="47.199458231397863"/>
    <n v="46.10806231557514"/>
    <n v="46.213659096536865"/>
    <n v="43.347101621968498"/>
    <n v="40.824794675988848"/>
    <n v="38.785116736127371"/>
    <n v="39.899586717424754"/>
    <n v="40.272173217003001"/>
    <n v="40.328906613910277"/>
    <n v="36.905158714418214"/>
    <n v="37.54952713072867"/>
    <n v="32.350698815108409"/>
    <n v="32.868222753193962"/>
  </r>
  <r>
    <s v="Services"/>
    <s v="Gas "/>
    <x v="17"/>
    <x v="2"/>
    <x v="19"/>
    <s v="8_gas"/>
    <n v="7.5214706778145271"/>
    <n v="7.7333555488321322"/>
    <n v="7.8030091298017341"/>
    <n v="9.3350430444169579"/>
    <n v="10.852257670235607"/>
    <n v="12.641540313791017"/>
    <n v="13.094875043543023"/>
    <n v="13.328133968174628"/>
    <n v="14.753028813786251"/>
    <n v="15.308205452247861"/>
    <n v="17.930856030905105"/>
    <n v="15.78346946390907"/>
    <n v="13.92304834604904"/>
    <n v="15.615687125732666"/>
    <n v="17.046401836871087"/>
    <n v="17.337206330399095"/>
    <n v="17.886826888481107"/>
    <n v="18.267414017184311"/>
    <n v="17.726858852439907"/>
    <n v="17.976145483865107"/>
  </r>
  <r>
    <s v="Residential"/>
    <s v="Coal "/>
    <x v="1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7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7"/>
    <x v="2"/>
    <x v="20"/>
    <s v="17_electricity"/>
    <n v="124.35580944599438"/>
    <n v="128.36243417345145"/>
    <n v="133.88744350115755"/>
    <n v="140.76128343748488"/>
    <n v="142.51712895537281"/>
    <n v="152.2999533381772"/>
    <n v="152.87113276187088"/>
    <n v="155.24330683705992"/>
    <n v="153.67316340312243"/>
    <n v="155.04262306294703"/>
    <n v="156.3400421860398"/>
    <n v="159.90800471094494"/>
    <n v="155.63715631376451"/>
    <n v="156.86708677324623"/>
    <n v="162.65690217651573"/>
    <n v="161.57660362905861"/>
    <n v="170.39653488274507"/>
    <n v="171.40417697739028"/>
    <n v="168.76550786935755"/>
    <n v="169.88214755138068"/>
  </r>
  <r>
    <s v="Residential"/>
    <s v="Heat "/>
    <x v="17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7_petroleum_products"/>
    <n v="61.485006852319572"/>
    <n v="58.723554303697192"/>
    <n v="57.296592549434571"/>
    <n v="53.815371502431319"/>
    <n v="54.045311579131301"/>
    <n v="54.5943294956271"/>
    <n v="52.6030474213457"/>
    <n v="52.571533560625127"/>
    <n v="51.736769772403321"/>
    <n v="51.307680295471378"/>
    <n v="49.656644927786246"/>
    <n v="48.929603354308114"/>
    <n v="47.633316612948335"/>
    <n v="46.658966595254284"/>
    <n v="45.685944552316897"/>
    <n v="47.115183829639236"/>
    <n v="47.579529415191587"/>
    <n v="45.662269907427039"/>
    <n v="44.802795250631654"/>
    <n v="44.851981384247004"/>
  </r>
  <r>
    <s v="Residential"/>
    <s v="Gas "/>
    <x v="17"/>
    <x v="2"/>
    <x v="20"/>
    <s v="8_gas"/>
    <n v="26.288393850000446"/>
    <n v="26.300288548800445"/>
    <n v="26.583362283600458"/>
    <n v="29.3497208157317"/>
    <n v="30.708142097659866"/>
    <n v="31.910592020288949"/>
    <n v="30.546944820990522"/>
    <n v="30.838155676952926"/>
    <n v="31.229984606490536"/>
    <n v="31.950765279011346"/>
    <n v="30.732349274762928"/>
    <n v="30.284518256896117"/>
    <n v="29.696466433594107"/>
    <n v="27.455414405663266"/>
    <n v="27.237548435450869"/>
    <n v="26.663457940549659"/>
    <n v="27.355521770550464"/>
    <n v="27.110634967696061"/>
    <n v="29.4642835626173"/>
    <n v="29.173064956888098"/>
  </r>
  <r>
    <s v="Services"/>
    <s v="Coal "/>
    <x v="1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8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8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8"/>
    <x v="2"/>
    <x v="19"/>
    <s v="17_electricity"/>
    <n v="65.440097198365066"/>
    <n v="68.97468732225154"/>
    <n v="74.528846832364877"/>
    <n v="79.243008456171481"/>
    <n v="130.69080002143329"/>
    <n v="136.30680002235434"/>
    <n v="145.92600002393189"/>
    <n v="154.31760002530808"/>
    <n v="173.38320002843486"/>
    <n v="169.53120002780315"/>
    <n v="184.15800003020195"/>
    <n v="184.19040003020726"/>
    <n v="202.78440003325667"/>
    <n v="206.67960003389547"/>
    <n v="213.4548000350066"/>
    <n v="225.1116000369183"/>
    <n v="236.82600003883948"/>
    <n v="239.92560003934781"/>
    <n v="250.68240004111195"/>
    <n v="264.47400004337374"/>
  </r>
  <r>
    <s v="Services"/>
    <s v="Heat "/>
    <x v="18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7_petroleum_products"/>
    <n v="27.060628455133095"/>
    <n v="28.223733776524185"/>
    <n v="28.451256526934767"/>
    <n v="29.119452513212934"/>
    <n v="30.774286488693004"/>
    <n v="24.061991728298555"/>
    <n v="29.769583144741585"/>
    <n v="32.510296476128637"/>
    <n v="33.876661866529666"/>
    <n v="36.634140636051711"/>
    <n v="50.317675870243399"/>
    <n v="45.581524350030655"/>
    <n v="49.462392565596609"/>
    <n v="38.305568567666668"/>
    <n v="17.391673477790803"/>
    <n v="26.068858992000006"/>
    <n v="25.456413888"/>
    <n v="32.140053936000001"/>
    <n v="25.456413888"/>
    <n v="24.311407824000003"/>
  </r>
  <r>
    <s v="Services"/>
    <s v="Gas "/>
    <x v="18"/>
    <x v="2"/>
    <x v="19"/>
    <s v="8_gas"/>
    <n v="0"/>
    <n v="0"/>
    <n v="0"/>
    <n v="0"/>
    <n v="0"/>
    <n v="0"/>
    <n v="0"/>
    <n v="0"/>
    <n v="0"/>
    <n v="1.5430451400000265E-2"/>
    <n v="3.3712113600000572E-2"/>
    <n v="9.705002400000165E-2"/>
    <n v="3.8820009600000663E-2"/>
    <n v="3.5755272000000608E-2"/>
    <n v="2.8660148342230272E-2"/>
    <n v="4.6060952692870083E-2"/>
    <n v="5.823001440000098E-2"/>
    <n v="0.10828739520000182"/>
    <n v="0.11952476640000202"/>
    <n v="5.6186856000000944E-2"/>
  </r>
  <r>
    <s v="Residential"/>
    <s v="Coal "/>
    <x v="1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8"/>
    <x v="2"/>
    <x v="20"/>
    <s v="15_solid_biomass"/>
    <n v="205.74620331321674"/>
    <n v="208.37623533090587"/>
    <n v="212.60197652196132"/>
    <n v="216.40514721721411"/>
    <n v="238.42473663600003"/>
    <n v="229.78678208400004"/>
    <n v="228.95829810000004"/>
    <n v="241.00949948400003"/>
    <n v="249.036264972"/>
    <n v="243.22318624800005"/>
    <n v="273.19812030000003"/>
    <n v="262.00914850800001"/>
    <n v="202.73013136800003"/>
    <n v="263.72393618400002"/>
    <n v="252.57866686264182"/>
    <n v="263.39786820000006"/>
    <n v="230.34379395600004"/>
    <n v="224.77153996800001"/>
    <n v="220.20642072000004"/>
    <n v="213.69824945999997"/>
  </r>
  <r>
    <s v="Residential"/>
    <s v="Others "/>
    <x v="1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8"/>
    <x v="2"/>
    <x v="20"/>
    <s v="17_electricity"/>
    <n v="105.91990282973802"/>
    <n v="111.64091270736944"/>
    <n v="120.63075319964132"/>
    <n v="128.26099157785922"/>
    <n v="89.042400014602961"/>
    <n v="92.206800015121928"/>
    <n v="97.218000015943772"/>
    <n v="100.94760001655541"/>
    <n v="103.62600001699468"/>
    <n v="109.33560001793104"/>
    <n v="120.01320001968219"/>
    <n v="118.51200001943599"/>
    <n v="131.774400021611"/>
    <n v="136.04040002231062"/>
    <n v="140.92200002311122"/>
    <n v="149.19480002446798"/>
    <n v="158.8608000260532"/>
    <n v="160.61040002634013"/>
    <n v="163.37520002679355"/>
    <n v="177.81480002916166"/>
  </r>
  <r>
    <s v="Residential"/>
    <s v="Heat "/>
    <x v="18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7_petroleum_products"/>
    <n v="42.732976417042728"/>
    <n v="45.224503005804841"/>
    <n v="45.578519792414752"/>
    <n v="46.607194545951273"/>
    <n v="44.196852844380054"/>
    <n v="55.254669129828251"/>
    <n v="55.307831708123672"/>
    <n v="60.511167010088592"/>
    <n v="67.805964295315974"/>
    <n v="73.375515200456789"/>
    <n v="69.697833146682456"/>
    <n v="85.301049876389399"/>
    <n v="100.59543661926739"/>
    <n v="80.519026459748758"/>
    <n v="90.505285891117282"/>
    <n v="77.168083104000004"/>
    <n v="78.605997696000003"/>
    <n v="73.919461248000005"/>
    <n v="81.268802496000006"/>
    <n v="80.496589104000009"/>
  </r>
  <r>
    <s v="Residential"/>
    <s v="Gas "/>
    <x v="18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1_coal"/>
    <n v="37.240396948799997"/>
    <n v="47.961606884400005"/>
    <n v="91.166389322399993"/>
    <n v="83.116504324800005"/>
    <n v="103.88842492320002"/>
    <n v="87.917357159999995"/>
    <n v="64.126741201200005"/>
    <n v="71.237832595200018"/>
    <n v="72.486964375200003"/>
    <n v="66.438047394000009"/>
    <n v="63.103357490400008"/>
    <n v="54.347887836000005"/>
    <n v="37.6928476776"/>
    <n v="32.171036256000001"/>
    <n v="35.722384685999998"/>
    <n v="28.141178454000002"/>
    <n v="22.517163057599998"/>
    <n v="19.715034114000002"/>
    <n v="17.8074610452"/>
    <n v="15.822402868800001"/>
  </r>
  <r>
    <s v="Services"/>
    <s v="Biomass"/>
    <x v="19"/>
    <x v="2"/>
    <x v="19"/>
    <s v="15_solid_biomass"/>
    <n v="52.029999993600008"/>
    <n v="40.093998411600005"/>
    <n v="42.878999156400006"/>
    <n v="70.081999466400006"/>
    <n v="70.579001934000004"/>
    <n v="70.235998344000009"/>
    <n v="65.155998992400001"/>
    <n v="69.814998856800003"/>
    <n v="73.248999656400002"/>
    <n v="72.658999987200005"/>
    <n v="50.012000074800007"/>
    <n v="44.478000878400003"/>
    <n v="32.808999906000004"/>
    <n v="41.781998941200001"/>
    <n v="61.546001868000005"/>
    <n v="61.689002022000004"/>
    <n v="54.771998115599999"/>
    <n v="58.574248909200001"/>
    <n v="67.0910458428"/>
    <n v="64.170974743200006"/>
  </r>
  <r>
    <s v="Services"/>
    <s v="Others "/>
    <x v="19"/>
    <x v="2"/>
    <x v="19"/>
    <s v="16_others"/>
    <n v="0"/>
    <n v="0"/>
    <n v="10.305996606000001"/>
    <n v="17.127533098800001"/>
    <n v="19.8929982348"/>
    <n v="15.803001237600002"/>
    <n v="25.380000601199999"/>
    <n v="18.241004185200001"/>
    <n v="23.2430034528"/>
    <n v="22.121996126400003"/>
    <n v="20.1310010676"/>
    <n v="31.630779957600001"/>
    <n v="29.241900734400005"/>
    <n v="26.688903138000004"/>
    <n v="25.181784928799999"/>
    <n v="28.562014656000002"/>
    <n v="31.332591874799999"/>
    <n v="35.967262244399997"/>
    <n v="32.288316897599998"/>
    <n v="26.704695747600002"/>
  </r>
  <r>
    <s v="Services"/>
    <s v="Electricity"/>
    <x v="19"/>
    <x v="2"/>
    <x v="19"/>
    <s v="17_electricity"/>
    <n v="4177.1088014796005"/>
    <n v="4313.9448010152"/>
    <n v="4336.2792018792006"/>
    <n v="4315.4207987399996"/>
    <n v="4429.5516018431999"/>
    <n v="4590.2843987724"/>
    <n v="4679.0820013248003"/>
    <n v="4810.7376020448"/>
    <n v="4809.5351991396001"/>
    <n v="4705.7975994996004"/>
    <n v="4788.7272008855998"/>
    <n v="4781.0159987003999"/>
    <n v="4765.8420013608002"/>
    <n v="4818.2184004392002"/>
    <n v="4859.7444016812005"/>
    <n v="4894.1279984520006"/>
    <n v="4896.5219981316004"/>
    <n v="4862.0022801191999"/>
    <n v="4940.5195385892002"/>
    <n v="4910.4736550244006"/>
  </r>
  <r>
    <s v="Services"/>
    <s v="Heat "/>
    <x v="19"/>
    <x v="2"/>
    <x v="19"/>
    <s v="18_heat"/>
    <n v="46.408999093200002"/>
    <n v="42.596000784000005"/>
    <n v="42.544000728"/>
    <n v="42.057000525600003"/>
    <n v="27.073000170000004"/>
    <n v="28.640998637999999"/>
    <n v="62.122000878000001"/>
    <n v="63.261999529200011"/>
    <n v="61.194000844800001"/>
    <n v="59.686999866000008"/>
    <n v="58.313000962799997"/>
    <n v="58.352001004800002"/>
    <n v="57.425001616800003"/>
    <n v="51.557000450400004"/>
    <n v="49.1469988212"/>
    <n v="47.952998823600005"/>
    <n v="58.251999286800007"/>
    <n v="51.498594590400003"/>
    <n v="54.628202469600005"/>
    <n v="53.012240020800007"/>
  </r>
  <r>
    <s v="Services"/>
    <s v="Coal "/>
    <x v="1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9"/>
    <x v="2"/>
    <x v="19"/>
    <s v="6_crude_oil_and_ngl"/>
    <n v="0"/>
    <n v="0"/>
    <n v="0"/>
    <n v="0"/>
    <n v="0"/>
    <n v="0"/>
    <n v="0"/>
    <n v="0"/>
    <n v="0"/>
    <n v="3.3284180772000003"/>
    <n v="4.0942675332"/>
    <n v="0"/>
    <n v="0"/>
    <n v="0"/>
    <n v="0"/>
    <n v="0"/>
    <n v="0"/>
    <n v="0"/>
    <n v="0"/>
    <n v="0"/>
  </r>
  <r>
    <s v="Services"/>
    <s v="Oil"/>
    <x v="19"/>
    <x v="2"/>
    <x v="19"/>
    <s v="7_petroleum_products"/>
    <n v="697.34319639479997"/>
    <n v="714.86859691079997"/>
    <n v="639.00930748680003"/>
    <n v="719.27560165679995"/>
    <n v="740.92429679040004"/>
    <n v="699.02209900800005"/>
    <n v="624.95029685520012"/>
    <n v="608.50530007920008"/>
    <n v="572.61930362279998"/>
    <n v="659.44509922079999"/>
    <n v="640.22790074760019"/>
    <n v="544.48090101719993"/>
    <n v="446.42779928639999"/>
    <n v="446.51830115519999"/>
    <n v="412.02109556640011"/>
    <n v="488.32999706879997"/>
    <n v="556.59299940720007"/>
    <n v="473.59249875"/>
    <n v="465.19934639400003"/>
    <n v="460.18392843240002"/>
  </r>
  <r>
    <s v="Services"/>
    <s v="Gas "/>
    <x v="19"/>
    <x v="2"/>
    <x v="19"/>
    <s v="8_gas"/>
    <n v="3064.5369015552001"/>
    <n v="2924.1737993484003"/>
    <n v="3040.5798016812"/>
    <n v="3081.3218999856003"/>
    <n v="3006.6299992584004"/>
    <n v="2883.6189012456002"/>
    <n v="2730.7682996004"/>
    <n v="2913.6113989236001"/>
    <n v="3041.9253010368002"/>
    <n v="3002.2884007020002"/>
    <n v="2980.7189993736001"/>
    <n v="3016.3994993124006"/>
    <n v="2756.2850997047999"/>
    <n v="3142.3671019583999"/>
    <n v="3324.9744007056001"/>
    <n v="3077.6508007020002"/>
    <n v="3058.0505979516001"/>
    <n v="3112.7417992008"/>
    <n v="3458.1104999604004"/>
    <n v="3462.2868664548"/>
  </r>
  <r>
    <s v="Residential"/>
    <s v="Coal "/>
    <x v="19"/>
    <x v="2"/>
    <x v="20"/>
    <s v="1_coal"/>
    <n v="55.521309711599997"/>
    <n v="51.6647979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9"/>
    <x v="2"/>
    <x v="20"/>
    <s v="15_solid_biomass"/>
    <n v="434.36399982120003"/>
    <n v="370.86800004000003"/>
    <n v="313.73400195720001"/>
    <n v="410.9610019932"/>
    <n v="410.94399939840008"/>
    <n v="491.12899847280005"/>
    <n v="390.89799874440001"/>
    <n v="430.99000005240003"/>
    <n v="451.03600070640005"/>
    <n v="430.99000005240003"/>
    <n v="544.00700131200006"/>
    <n v="529.77700176839994"/>
    <n v="444.43499971680006"/>
    <n v="583.33499954280001"/>
    <n v="593.68200166800011"/>
    <n v="441.97900190280006"/>
    <n v="374.1980007276"/>
    <n v="330.59463074280006"/>
    <n v="440.36285104800004"/>
    <n v="530.01585033480001"/>
  </r>
  <r>
    <s v="Residential"/>
    <s v="Others "/>
    <x v="19"/>
    <x v="2"/>
    <x v="20"/>
    <s v="16_others"/>
    <n v="0"/>
    <n v="0"/>
    <n v="0"/>
    <n v="0"/>
    <n v="0"/>
    <n v="0"/>
    <n v="0"/>
    <n v="0"/>
    <n v="0"/>
    <n v="0"/>
    <n v="0"/>
    <n v="14.858681058000002"/>
    <n v="9.1812253464000015"/>
    <n v="9.6762893256000009"/>
    <n v="8.7761691935999995"/>
    <n v="11.341513663200001"/>
    <n v="9.4059183419999997"/>
    <n v="17.668321120800002"/>
    <n v="14.900532310800001"/>
    <n v="15.521870178"/>
  </r>
  <r>
    <s v="Residential"/>
    <s v="Electricity"/>
    <x v="19"/>
    <x v="2"/>
    <x v="20"/>
    <s v="17_electricity"/>
    <n v="4292.8056017604004"/>
    <n v="4329.5292010512003"/>
    <n v="4554.6444019368"/>
    <n v="4592.9555981064004"/>
    <n v="4651.1424005436002"/>
    <n v="4893.21720198"/>
    <n v="4865.4755991576003"/>
    <n v="5012.071201152"/>
    <n v="4967.9244012744002"/>
    <n v="4912.1208007596006"/>
    <n v="5204.5631997552009"/>
    <n v="5122.0763985240001"/>
    <n v="4948.5383993987998"/>
    <n v="5007.7152000036003"/>
    <n v="5101.1171981748003"/>
    <n v="5045.8176004572006"/>
    <n v="5075.4780011592002"/>
    <n v="4945.2704512740002"/>
    <n v="5262.3537718140005"/>
    <n v="5171.5757123784006"/>
  </r>
  <r>
    <s v="Residential"/>
    <s v="Heat "/>
    <x v="1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9"/>
    <x v="2"/>
    <x v="20"/>
    <s v="6_crude_oil_and_ngl"/>
    <n v="0"/>
    <n v="0"/>
    <n v="0"/>
    <n v="0"/>
    <n v="0"/>
    <n v="0"/>
    <n v="0"/>
    <n v="0"/>
    <n v="0"/>
    <n v="18.907253856000001"/>
    <n v="23.231514873599998"/>
    <n v="0"/>
    <n v="0"/>
    <n v="0"/>
    <n v="0"/>
    <n v="0"/>
    <n v="0"/>
    <n v="0"/>
    <n v="0"/>
    <n v="0"/>
  </r>
  <r>
    <s v="Residential"/>
    <s v="Oil"/>
    <x v="19"/>
    <x v="2"/>
    <x v="20"/>
    <s v="7_petroleum_products"/>
    <n v="1335.8416012380001"/>
    <n v="1323.1030026564001"/>
    <n v="1251.8890013267999"/>
    <n v="1301.3379019224001"/>
    <n v="1272.4454985048003"/>
    <n v="1205.1461007468001"/>
    <n v="1020.3551973936002"/>
    <n v="1052.7446003904001"/>
    <n v="966.32850410640003"/>
    <n v="920.69860150440013"/>
    <n v="877.50850217400011"/>
    <n v="717.94980119519994"/>
    <n v="596.26409752439997"/>
    <n v="682.54560074879998"/>
    <n v="639.58340150280003"/>
    <n v="654.68630279160004"/>
    <n v="592.25869900800012"/>
    <n v="601.98204796560003"/>
    <n v="637.48266622920005"/>
    <n v="621.83338335360008"/>
  </r>
  <r>
    <s v="Residential"/>
    <s v="Gas "/>
    <x v="19"/>
    <x v="2"/>
    <x v="20"/>
    <s v="8_gas"/>
    <n v="4867.6743013644009"/>
    <n v="4671.2717980668003"/>
    <n v="4776.9993000107997"/>
    <n v="4982.4701985816"/>
    <n v="4748.1920979732004"/>
    <n v="4716.3770988156002"/>
    <n v="4264.4025012851998"/>
    <n v="4618.8333003708003"/>
    <n v="4771.0898997660006"/>
    <n v="4651.0344020376006"/>
    <n v="4645.7810984736007"/>
    <n v="4574.6306988228007"/>
    <n v="4038.8499012167999"/>
    <n v="4766.7581988047996"/>
    <n v="4970.9573987436006"/>
    <n v="4539.2561995356"/>
    <n v="4278.6603011808002"/>
    <n v="4340.6937009972007"/>
    <n v="4915.1753979300001"/>
    <n v="4943.7515765303997"/>
  </r>
  <r>
    <s v="Services"/>
    <s v="Coal "/>
    <x v="20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.57785459976000009"/>
    <n v="1.3138146394007402"/>
    <n v="3.5722019697523204"/>
    <n v="3.9774600000000002"/>
  </r>
  <r>
    <s v="Services"/>
    <s v="Others "/>
    <x v="2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20"/>
    <x v="2"/>
    <x v="19"/>
    <s v="17_electricity"/>
    <n v="8.2195724862963946"/>
    <n v="9.4124922716845436"/>
    <n v="10.775258322883245"/>
    <n v="12.322360827899324"/>
    <n v="13.741200002253558"/>
    <n v="15.651440840566837"/>
    <n v="17.089200002802631"/>
    <n v="16.141286111267"/>
    <n v="19.9170454442664"/>
    <n v="25.641208931537914"/>
    <n v="25.581600004195383"/>
    <n v="33.411600005479507"/>
    <n v="36.734400006024444"/>
    <n v="39.618000006497354"/>
    <n v="41.97960000688466"/>
    <n v="27.172800004456345"/>
    <n v="65.4478770152908"/>
    <n v="70.947683705659855"/>
    <n v="78.957500681306939"/>
    <n v="87.299479881888828"/>
  </r>
  <r>
    <s v="Services"/>
    <s v="Heat "/>
    <x v="2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7_petroleum_products"/>
    <n v="29.710900764989315"/>
    <n v="35.689295049569907"/>
    <n v="35.952288081118297"/>
    <n v="33.379288282741321"/>
    <n v="36.996800551200003"/>
    <n v="40.101868660421651"/>
    <n v="36.186910146000002"/>
    <n v="34.846504618752007"/>
    <n v="31.511764416574184"/>
    <n v="28.603380240000003"/>
    <n v="28.276391160000003"/>
    <n v="29.811272040000002"/>
    <n v="28.635367391999999"/>
    <n v="28.437582960000004"/>
    <n v="30.863214513553537"/>
    <n v="41.994654886799992"/>
    <n v="29.364138809054371"/>
    <n v="25.835139678848083"/>
    <n v="24.611536108637083"/>
    <n v="20.380505040000003"/>
  </r>
  <r>
    <s v="Services"/>
    <s v="Gas "/>
    <x v="20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0"/>
    <x v="2"/>
    <x v="20"/>
    <s v="15_solid_biomass"/>
    <n v="0"/>
    <n v="0"/>
    <n v="0"/>
    <n v="0"/>
    <n v="127.08000000000001"/>
    <n v="128.64054352958783"/>
    <n v="130.72336561743336"/>
    <n v="130.56466450065662"/>
    <n v="129.37346745142537"/>
    <n v="130.71308433795718"/>
    <n v="159.15075376884408"/>
    <n v="159.27135678391969"/>
    <n v="159.28643216080405"/>
    <n v="151.31155778894484"/>
    <n v="170.154684"/>
    <n v="136.1237472"/>
    <n v="40.619417918379355"/>
    <n v="33.321201580800007"/>
    <n v="24.266871106560004"/>
    <n v="16.818287546880004"/>
  </r>
  <r>
    <s v="Residential"/>
    <s v="Others "/>
    <x v="2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0"/>
    <x v="2"/>
    <x v="20"/>
    <s v="17_electricity"/>
    <n v="37.314318061971164"/>
    <n v="42.729805104466806"/>
    <n v="48.916341686906179"/>
    <n v="55.939708783295657"/>
    <n v="62.380800010230452"/>
    <n v="70.072374773491887"/>
    <n v="77.92560001277981"/>
    <n v="84.529528213862847"/>
    <n v="93.834048102388792"/>
    <n v="105.04081644722712"/>
    <n v="119.30040001956527"/>
    <n v="123.16320002019877"/>
    <n v="138.1572000226578"/>
    <n v="151.23600002480273"/>
    <n v="164.50200002697835"/>
    <n v="181.35720002974259"/>
    <n v="186.67812302605788"/>
    <n v="195.02391633795949"/>
    <n v="210.32769936613587"/>
    <n v="233.26612017068393"/>
  </r>
  <r>
    <s v="Residential"/>
    <s v="Heat "/>
    <x v="2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7_petroleum_products"/>
    <n v="13.251620864610688"/>
    <n v="18.381506175630101"/>
    <n v="18.683403323670706"/>
    <n v="21.899418186189752"/>
    <n v="25.940927131200006"/>
    <n v="30.42748953017891"/>
    <n v="30.616540218000004"/>
    <n v="30.446119736782848"/>
    <n v="29.335734275431179"/>
    <n v="34.153066668330688"/>
    <n v="35.981568539999998"/>
    <n v="37.105598736000005"/>
    <n v="36.20346894"/>
    <n v="36.28950768"/>
    <n v="34.642026031607216"/>
    <n v="38.048842908000005"/>
    <n v="64.829065868242608"/>
    <n v="75.088679537028156"/>
    <n v="50.367896725686002"/>
    <n v="42.483120469200003"/>
  </r>
  <r>
    <s v="Residential"/>
    <s v="Gas "/>
    <x v="20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1"/>
    <x v="2"/>
    <x v="19"/>
    <s v="15_solid_biomass"/>
    <n v="21.914956338878177"/>
    <n v="21.91605704594641"/>
    <n v="21.929277882631194"/>
    <n v="21.953609988725283"/>
    <n v="21.988153218835862"/>
    <n v="22.032104825302746"/>
    <n v="22.0847493251947"/>
    <n v="22.145449427587192"/>
    <n v="22.308409594678061"/>
    <n v="22.28881034680029"/>
    <n v="22.398872903746195"/>
    <n v="22.575585752803377"/>
    <n v="22.756854380605859"/>
    <n v="22.884987979491669"/>
    <n v="23.023279652964074"/>
    <n v="23.263954964562839"/>
    <n v="23.936849087014405"/>
    <n v="24.840644674871562"/>
    <n v="27.27029783350828"/>
    <n v="27.733005471320837"/>
  </r>
  <r>
    <s v="Services"/>
    <s v="Others "/>
    <x v="21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21"/>
    <x v="2"/>
    <x v="19"/>
    <s v="17_electricity"/>
    <n v="265.37602463119759"/>
    <n v="281.79975413335023"/>
    <n v="298.85417866380834"/>
    <n v="318.83648474565302"/>
    <n v="394.27879483561412"/>
    <n v="424.42417825228216"/>
    <n v="450.45216606854808"/>
    <n v="482.89520784250124"/>
    <n v="525.20574505662739"/>
    <n v="543.87758074008082"/>
    <n v="592.02311799938127"/>
    <n v="619.69921565607001"/>
    <n v="660.11986318484549"/>
    <n v="691.74167032509501"/>
    <n v="718.90212193081027"/>
    <n v="731.51664637485646"/>
    <n v="809.94829765670897"/>
    <n v="827.93324125986408"/>
    <n v="875.00782874120864"/>
    <n v="905.85654277966603"/>
  </r>
  <r>
    <s v="Services"/>
    <s v="Heat "/>
    <x v="2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7_petroleum_products"/>
    <n v="178.884273944315"/>
    <n v="191.66122171765761"/>
    <n v="198.18549925035944"/>
    <n v="182.91495002647113"/>
    <n v="194.63101510793248"/>
    <n v="186.39160792523026"/>
    <n v="182.49662333765127"/>
    <n v="202.02101891507488"/>
    <n v="178.21956341015164"/>
    <n v="193.03255283611449"/>
    <n v="213.69843489252273"/>
    <n v="209.28886121063164"/>
    <n v="215.34053249093591"/>
    <n v="211.17748666061115"/>
    <n v="200.70368963881333"/>
    <n v="199.70725662627311"/>
    <n v="205.91192236608222"/>
    <n v="199.12478134341174"/>
    <n v="200.34317232136334"/>
    <n v="275.15866190193901"/>
  </r>
  <r>
    <s v="Services"/>
    <s v="Gas "/>
    <x v="21"/>
    <x v="2"/>
    <x v="19"/>
    <s v="8_gas"/>
    <n v="1.2788488516230665"/>
    <n v="1.2696738872816913"/>
    <n v="1.4111325264169823"/>
    <n v="1.6644592294967697"/>
    <n v="1.765413052302798"/>
    <n v="2.0419448323238441"/>
    <n v="4.1785495709353082"/>
    <n v="5.0551392735499778"/>
    <n v="5.9975862259253585"/>
    <n v="8.2249864394421497"/>
    <n v="10.033306075275373"/>
    <n v="12.178531162474279"/>
    <n v="13.619361255404407"/>
    <n v="12.733962290825614"/>
    <n v="12.531620566065429"/>
    <n v="12.578201439117242"/>
    <n v="11.81918642155871"/>
    <n v="11.3718058302528"/>
    <n v="11.288359554692073"/>
    <n v="11.324350192691572"/>
  </r>
  <r>
    <s v="Residential"/>
    <s v="Coal "/>
    <x v="21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1"/>
    <x v="2"/>
    <x v="20"/>
    <s v="15_solid_biomass"/>
    <n v="987.71311344674837"/>
    <n v="973.27736066027012"/>
    <n v="959.95715208057538"/>
    <n v="944.49026156704588"/>
    <n v="1070.8828375381645"/>
    <n v="1056.7788012344045"/>
    <n v="1045.4480571440579"/>
    <n v="1049.0791155266038"/>
    <n v="1051.4087794616316"/>
    <n v="1016.7288281157514"/>
    <n v="1080.8484640614211"/>
    <n v="1055.8699417052085"/>
    <n v="967.42871852682265"/>
    <n v="989.14875286256802"/>
    <n v="978.21393767538962"/>
    <n v="901.92445522547951"/>
    <n v="741.91676936409181"/>
    <n v="693.98221376813979"/>
    <n v="640.32044320122361"/>
    <n v="590.9012208082188"/>
  </r>
  <r>
    <s v="Residential"/>
    <s v="Others "/>
    <x v="21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21"/>
    <x v="2"/>
    <x v="20"/>
    <s v="17_electricity"/>
    <n v="364.02921804154499"/>
    <n v="392.95975276754439"/>
    <n v="415.78313985241493"/>
    <n v="446.97623977438963"/>
    <n v="429.63489058463324"/>
    <n v="452.66195558576851"/>
    <n v="478.87025551970157"/>
    <n v="507.99412251675983"/>
    <n v="534.13997682703132"/>
    <n v="577.980100534342"/>
    <n v="632.26114035585294"/>
    <n v="654.32837774107406"/>
    <n v="718.20867527114058"/>
    <n v="763.28201429829278"/>
    <n v="811.58470530797035"/>
    <n v="866.07403153360451"/>
    <n v="919.35615384242556"/>
    <n v="932.25569070812128"/>
    <n v="982.80221782521517"/>
    <n v="1090.983226359547"/>
  </r>
  <r>
    <s v="Residential"/>
    <s v="Heat "/>
    <x v="2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7_petroleum_products"/>
    <n v="583.620878059603"/>
    <n v="583.25776529420546"/>
    <n v="569.38622314157283"/>
    <n v="575.04201532252364"/>
    <n v="583.16814703727061"/>
    <n v="568.52960693363173"/>
    <n v="534.844787063681"/>
    <n v="548.42413768260121"/>
    <n v="560.61007570765753"/>
    <n v="569.9953988545227"/>
    <n v="591.54079847671835"/>
    <n v="639.04226511253273"/>
    <n v="694.76474684666698"/>
    <n v="722.46026285521202"/>
    <n v="760.80167049037971"/>
    <n v="775.92617155457845"/>
    <n v="826.10569983491075"/>
    <n v="904.19732574523232"/>
    <n v="909.32053275406315"/>
    <n v="913.04943449869563"/>
  </r>
  <r>
    <s v="Residential"/>
    <s v="Gas "/>
    <x v="21"/>
    <x v="2"/>
    <x v="20"/>
    <s v="8_gas"/>
    <n v="3.3580763387249446"/>
    <n v="3.6104587671430037"/>
    <n v="3.7310630536955807"/>
    <n v="3.7592100172627476"/>
    <n v="3.8075811062951264"/>
    <n v="3.7580679316594492"/>
    <n v="3.9290420980195275"/>
    <n v="4.0380947411462653"/>
    <n v="4.1085208916987037"/>
    <n v="3.8763345524745434"/>
    <n v="4.1147900234868491"/>
    <n v="4.0649278915154801"/>
    <n v="4.0008717877124411"/>
    <n v="3.8992411698492622"/>
    <n v="3.7283953885706964"/>
    <n v="3.7025680539437476"/>
    <n v="3.9469617771638914"/>
    <n v="5.0596051649958111"/>
    <n v="5.5009596416944397"/>
    <n v="6.3714098452827992"/>
  </r>
  <r>
    <s v="Services"/>
    <s v="Coal "/>
    <x v="22"/>
    <x v="2"/>
    <x v="19"/>
    <s v="1_coal"/>
    <n v="0.52036273860925997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22"/>
    <x v="2"/>
    <x v="19"/>
    <s v="15_solid_biomass"/>
    <n v="5.5783541555999996"/>
    <n v="5.4718545240000003"/>
    <n v="19.421451511200001"/>
    <n v="21.305662236000003"/>
    <n v="29.484555102000002"/>
    <n v="33.494353945200004"/>
    <n v="36.247120516800003"/>
    <n v="45.176088660110331"/>
    <n v="41.227652861999999"/>
    <n v="43.029780123999998"/>
    <n v="39.944064341199997"/>
    <n v="41.069840748800004"/>
    <n v="40.203261361999999"/>
    <n v="45.653321126000002"/>
    <n v="85.469441592400017"/>
    <n v="87.476013692799995"/>
    <n v="57.555063691599997"/>
    <n v="62.513850621000003"/>
    <n v="62.336760164700003"/>
    <n v="61.411257158000012"/>
  </r>
  <r>
    <s v="Services"/>
    <s v="Others "/>
    <x v="22"/>
    <x v="2"/>
    <x v="19"/>
    <s v="16_others"/>
    <n v="5.2033592268"/>
    <n v="7.7033603088000007"/>
    <n v="26.610593230800006"/>
    <n v="26.407278036000001"/>
    <n v="28.458643463324641"/>
    <n v="25.445699531856"/>
    <n v="28.333666583999999"/>
    <n v="29.458704591326882"/>
    <n v="31.169075886660963"/>
    <n v="32.326963198560001"/>
    <n v="39.427367402520005"/>
    <n v="46.979082100080007"/>
    <n v="50.818907600640003"/>
    <n v="47.975101517520002"/>
    <n v="29.306888533440002"/>
    <n v="36.618478376400006"/>
    <n v="39.73109745312"/>
    <n v="41.247149709600002"/>
    <n v="41.521860853200003"/>
    <n v="39.137360857120001"/>
  </r>
  <r>
    <s v="Services"/>
    <s v="Electricity"/>
    <x v="22"/>
    <x v="2"/>
    <x v="19"/>
    <s v="17_electricity"/>
    <n v="1476.4753325295774"/>
    <n v="1523.3251009587968"/>
    <n v="1595.5202399914872"/>
    <n v="1634.3331290046488"/>
    <n v="1726.2999436938296"/>
    <n v="1809.9668994934041"/>
    <n v="1864.3429897766327"/>
    <n v="1957.028074039642"/>
    <n v="1985.4890769644735"/>
    <n v="1961.9592320138968"/>
    <n v="2013.8443549803408"/>
    <n v="2002.9704984035163"/>
    <n v="1983.0186637738618"/>
    <n v="1988.5648796072114"/>
    <n v="1990.2211484880463"/>
    <n v="1970.3222869454282"/>
    <n v="2029.1229694940409"/>
    <n v="2042.604891713605"/>
    <n v="2019.1459345711155"/>
    <n v="2006.3809492797909"/>
  </r>
  <r>
    <s v="Services"/>
    <s v="Heat "/>
    <x v="22"/>
    <x v="2"/>
    <x v="19"/>
    <s v="18_heat"/>
    <n v="25.366983840000003"/>
    <n v="26.190288752400001"/>
    <n v="27.9918478584"/>
    <n v="27.672277788000002"/>
    <n v="30.549903109200002"/>
    <n v="32.21918026920001"/>
    <n v="30.484555534800002"/>
    <n v="32.125354081200001"/>
    <n v="33.454332324000006"/>
    <n v="29.756785024800003"/>
    <n v="32.994517014000003"/>
    <n v="31.675214466"/>
    <n v="32.213239200000004"/>
    <n v="33.560543066400001"/>
    <n v="33.762103992000007"/>
    <n v="30.393237240000005"/>
    <n v="32.204940962400002"/>
    <n v="33.953524487999999"/>
    <n v="36.139468908875997"/>
    <n v="35.514001100185155"/>
  </r>
  <r>
    <s v="Services"/>
    <s v="Coal "/>
    <x v="22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2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7_petroleum_products"/>
    <n v="1370.7953374073988"/>
    <n v="1351.3083255400095"/>
    <n v="1353.5001579570974"/>
    <n v="1314.9993527117924"/>
    <n v="1252.3075189975543"/>
    <n v="1224.2589707353943"/>
    <n v="1043.2421787969135"/>
    <n v="925.07205804518628"/>
    <n v="844.49671317294724"/>
    <n v="755.26552128731714"/>
    <n v="734.31032396045464"/>
    <n v="706.20223263554988"/>
    <n v="657.88098332559821"/>
    <n v="719.83177375751461"/>
    <n v="674.65637224207558"/>
    <n v="635.67268775102752"/>
    <n v="609.10514538616042"/>
    <n v="583.73381353176569"/>
    <n v="630.29545510658136"/>
    <n v="558.66574303453558"/>
  </r>
  <r>
    <s v="Services"/>
    <s v="Gas "/>
    <x v="22"/>
    <x v="2"/>
    <x v="19"/>
    <s v="8_gas"/>
    <n v="292.90911236580223"/>
    <n v="305.99310851348446"/>
    <n v="304.56479598388904"/>
    <n v="311.47819641418039"/>
    <n v="375.41579101743559"/>
    <n v="410.08967461459105"/>
    <n v="516.07246493834293"/>
    <n v="578.0144403066264"/>
    <n v="557.62509081102235"/>
    <n v="526.0683971092451"/>
    <n v="532.52919465152047"/>
    <n v="533.58279981238752"/>
    <n v="514.33837632113568"/>
    <n v="564.62512186465506"/>
    <n v="550.41079228541605"/>
    <n v="576.05250794821643"/>
    <n v="546.65889632286087"/>
    <n v="588.84218631216208"/>
    <n v="568.7588554354777"/>
    <n v="564.44350987846883"/>
  </r>
  <r>
    <s v="Residential"/>
    <s v="Coal "/>
    <x v="2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2"/>
    <x v="2"/>
    <x v="20"/>
    <s v="15_solid_biomass"/>
    <n v="3.3847096032000001"/>
    <n v="3.4560108071999998"/>
    <n v="3.0105269136000001"/>
    <n v="3.3320899008000002"/>
    <n v="2.4164827955999999"/>
    <n v="2.5928726796000001"/>
    <n v="2.6057596500000004"/>
    <n v="2.3037364584"/>
    <n v="1.6860829752000002"/>
    <n v="1.4636466648000002"/>
    <n v="1.8408145428"/>
    <n v="2.5295515164000002"/>
    <n v="3.2404073543999998"/>
    <n v="5.5104065784000005"/>
    <n v="1.2904094412"/>
    <n v="4.7714070708000005"/>
    <n v="6.2174063736000003"/>
    <n v="6.8524057691999998"/>
    <n v="6.9614384148000008"/>
    <n v="7.2678577464000007"/>
  </r>
  <r>
    <s v="Residential"/>
    <s v="Others "/>
    <x v="2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2"/>
    <x v="2"/>
    <x v="20"/>
    <s v="17_electricity"/>
    <n v="1190.1292456175042"/>
    <n v="1211.5035988878938"/>
    <n v="1256.8952237465469"/>
    <n v="1270.0390014590437"/>
    <n v="1312.1264335429712"/>
    <n v="1368.0253978292506"/>
    <n v="1358.4142653824238"/>
    <n v="1387.1904384526329"/>
    <n v="1391.0379828928071"/>
    <n v="1387.4987943489386"/>
    <n v="1493.9381858824922"/>
    <n v="1445.882446511484"/>
    <n v="1469.0686033989198"/>
    <n v="1448.7255164785965"/>
    <n v="1407.7922752476359"/>
    <n v="1398.7519612290214"/>
    <n v="1423.1214729666167"/>
    <n v="1436.8990938118993"/>
    <n v="1392.8450929986398"/>
    <n v="1355.8755318420224"/>
  </r>
  <r>
    <s v="Residential"/>
    <s v="Heat "/>
    <x v="22"/>
    <x v="2"/>
    <x v="20"/>
    <s v="18_heat"/>
    <n v="46.137183663600005"/>
    <n v="47.400856200000007"/>
    <n v="48.707133613200007"/>
    <n v="52.153925086800001"/>
    <n v="55.020120444000007"/>
    <n v="62.005699947600007"/>
    <n v="58.521398932800004"/>
    <n v="59.608468058400007"/>
    <n v="62.851935963600006"/>
    <n v="65.829918880800008"/>
    <n v="74.910476807999999"/>
    <n v="76.747900042800012"/>
    <n v="80.067793795200004"/>
    <n v="78.625189987200002"/>
    <n v="73.51711395480001"/>
    <n v="65.986396343999999"/>
    <n v="72.03688756199999"/>
    <n v="79.928364981599998"/>
    <n v="86.862090967200004"/>
    <n v="84.589169356799999"/>
  </r>
  <r>
    <s v="Residential"/>
    <s v="Coal "/>
    <x v="22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7_petroleum_products"/>
    <n v="956.68370637917894"/>
    <n v="927.39209570085688"/>
    <n v="953.44398968775113"/>
    <n v="881.31116734829607"/>
    <n v="871.32753604514392"/>
    <n v="882.99769291367613"/>
    <n v="837.73550758707995"/>
    <n v="810.68575062458103"/>
    <n v="763.18990047765067"/>
    <n v="752.17993660451452"/>
    <n v="789.7830940057288"/>
    <n v="773.70879056843467"/>
    <n v="762.15765522921538"/>
    <n v="740.42901336441696"/>
    <n v="700.38588808287955"/>
    <n v="685.56786376683931"/>
    <n v="703.16778594778486"/>
    <n v="742.79930491160337"/>
    <n v="650.88295337271882"/>
    <n v="653.59294290809589"/>
  </r>
  <r>
    <s v="Residential"/>
    <s v="Gas "/>
    <x v="22"/>
    <x v="2"/>
    <x v="20"/>
    <s v="8_gas"/>
    <n v="674.16017806321281"/>
    <n v="674.45810137054821"/>
    <n v="750.35582998671327"/>
    <n v="779.16528328956838"/>
    <n v="743.01863351605994"/>
    <n v="788.86036403988896"/>
    <n v="776.55554680059061"/>
    <n v="778.02777440647128"/>
    <n v="770.14689959286477"/>
    <n v="770.99333672403316"/>
    <n v="803.13969788143754"/>
    <n v="801.11827623239344"/>
    <n v="808.76738535560457"/>
    <n v="792.00064119387412"/>
    <n v="764.78998835468565"/>
    <n v="742.76379043835425"/>
    <n v="777.97096056146734"/>
    <n v="818.35684093607119"/>
    <n v="802.36931514375874"/>
    <n v="791.18047981644418"/>
  </r>
  <r>
    <s v="Services"/>
    <s v="Coal "/>
    <x v="23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3"/>
    <x v="2"/>
    <x v="19"/>
    <s v="15_solid_biomass"/>
    <n v="1.794001932"/>
    <n v="1.7590002840000001"/>
    <n v="1.993000536"/>
    <n v="1.8139980888"/>
    <n v="1.4240018556"/>
    <n v="1.3520014560000002"/>
    <n v="1.4309979984000001"/>
    <n v="1.5925557337103338"/>
    <n v="1.9419999264000001"/>
    <n v="4.4688497080000005"/>
    <n v="1.0822076752000001"/>
    <n v="1.2125556356"/>
    <n v="1.4441529548000001"/>
    <n v="2.5279539104000004"/>
    <n v="34.544195767600002"/>
    <n v="36.052500986800005"/>
    <n v="5.7086758120000001"/>
    <n v="6.3886117566000005"/>
    <n v="6.4244996294999996"/>
    <n v="5.4577985108000009"/>
  </r>
  <r>
    <s v="Services"/>
    <s v="Others "/>
    <x v="23"/>
    <x v="2"/>
    <x v="19"/>
    <s v="16_others"/>
    <n v="4.7159989596000003"/>
    <n v="7.216000041600001"/>
    <n v="8.8489985796000017"/>
    <n v="9.7430017967999998"/>
    <n v="11.80180298092464"/>
    <n v="11.542609519056001"/>
    <n v="14.201537677199999"/>
    <n v="14.604976517726881"/>
    <n v="15.090038925060963"/>
    <n v="16.182670772160002"/>
    <n v="23.182131228120003"/>
    <n v="28.430134588080001"/>
    <n v="30.971532925439998"/>
    <n v="26.891134528319999"/>
    <n v="16.147688210640002"/>
    <n v="23.442396876000004"/>
    <n v="26.408059272720003"/>
    <n v="27.326475136800003"/>
    <n v="27.601186280400004"/>
    <n v="25.216686284320001"/>
  </r>
  <r>
    <s v="Services"/>
    <s v="Electricity"/>
    <x v="23"/>
    <x v="2"/>
    <x v="19"/>
    <s v="17_electricity"/>
    <n v="459.9238094415773"/>
    <n v="512.2862913759966"/>
    <n v="553.7528179282873"/>
    <n v="587.90169966424867"/>
    <n v="616.24708641782968"/>
    <n v="662.56141390780408"/>
    <n v="696.01566684503268"/>
    <n v="722.9149066708419"/>
    <n v="745.14763428927336"/>
    <n v="758.61520116269685"/>
    <n v="803.5942268367404"/>
    <n v="812.95018818111612"/>
    <n v="824.4508135102617"/>
    <n v="823.45986449361135"/>
    <n v="814.22826367804646"/>
    <n v="831.93496340662819"/>
    <n v="877.22917988004087"/>
    <n v="875.86661010680484"/>
    <n v="878.22711265391513"/>
    <n v="873.44563064619092"/>
  </r>
  <r>
    <s v="Services"/>
    <s v="Heat "/>
    <x v="23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477045258075998"/>
    <n v="13.851577449385152"/>
  </r>
  <r>
    <s v="Services"/>
    <s v="Coal "/>
    <x v="2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7_petroleum_products"/>
    <n v="428.14085525339857"/>
    <n v="364.5546013696096"/>
    <n v="350.27625759549721"/>
    <n v="344.93610996179228"/>
    <n v="303.59657943555447"/>
    <n v="301.28750623579441"/>
    <n v="216.42255246691357"/>
    <n v="206.97592818998612"/>
    <n v="189.23340653934719"/>
    <n v="194.5205937373172"/>
    <n v="193.29629849645457"/>
    <n v="169.97358978074985"/>
    <n v="157.70536931319816"/>
    <n v="134.41511818871459"/>
    <n v="124.40040027127554"/>
    <n v="143.71209031502755"/>
    <n v="141.74060793256021"/>
    <n v="124.19658660096579"/>
    <n v="117.12373337858139"/>
    <n v="104.15942941213545"/>
  </r>
  <r>
    <s v="Services"/>
    <s v="Gas "/>
    <x v="23"/>
    <x v="2"/>
    <x v="19"/>
    <s v="8_gas"/>
    <n v="91.353198365402221"/>
    <n v="100.57085218508441"/>
    <n v="86.518475174689002"/>
    <n v="87.096393097780336"/>
    <n v="129.26518164903561"/>
    <n v="152.09646279859101"/>
    <n v="156.30917315354301"/>
    <n v="161.47440170942642"/>
    <n v="156.73613122662223"/>
    <n v="164.60153408564514"/>
    <n v="175.81870808672039"/>
    <n v="165.14594055478747"/>
    <n v="164.85580961753564"/>
    <n v="200.05671508225507"/>
    <n v="189.47700101141612"/>
    <n v="185.32417927381638"/>
    <n v="193.55962105446093"/>
    <n v="199.86756580656203"/>
    <n v="199.95202540907761"/>
    <n v="195.09547733686878"/>
  </r>
  <r>
    <s v="Residential"/>
    <s v="Coal "/>
    <x v="2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3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2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3"/>
    <x v="2"/>
    <x v="20"/>
    <s v="17_electricity"/>
    <n v="289.53723194990414"/>
    <n v="302.31281911629372"/>
    <n v="319.89833093814673"/>
    <n v="335.89276260624365"/>
    <n v="351.66786071777125"/>
    <n v="371.26021843285071"/>
    <n v="377.4323339012235"/>
    <n v="386.76370567663304"/>
    <n v="393.19756208080702"/>
    <n v="401.68422384693861"/>
    <n v="416.31724018369226"/>
    <n v="422.48680333148411"/>
    <n v="426.8409557193196"/>
    <n v="427.18648882459649"/>
    <n v="432.61270009563577"/>
    <n v="434.93929268222132"/>
    <n v="461.10653679061676"/>
    <n v="453.07998987109909"/>
    <n v="454.23317139783967"/>
    <n v="455.52324178202241"/>
  </r>
  <r>
    <s v="Residential"/>
    <s v="Heat "/>
    <x v="23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23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7_petroleum_products"/>
    <n v="228.76888156997899"/>
    <n v="246.87074995005693"/>
    <n v="243.08965496535106"/>
    <n v="218.03507495189609"/>
    <n v="200.07677032634393"/>
    <n v="192.54433646687605"/>
    <n v="200.3873088134799"/>
    <n v="185.66120924498097"/>
    <n v="183.63704671485067"/>
    <n v="177.1711801669145"/>
    <n v="177.85784821452876"/>
    <n v="186.87130255163473"/>
    <n v="172.94696336841548"/>
    <n v="174.04174898121687"/>
    <n v="168.23149567047943"/>
    <n v="177.92763752883923"/>
    <n v="198.24191657818477"/>
    <n v="201.44030806160336"/>
    <n v="189.63615970551888"/>
    <n v="177.35429863529598"/>
  </r>
  <r>
    <s v="Residential"/>
    <s v="Gas "/>
    <x v="23"/>
    <x v="2"/>
    <x v="20"/>
    <s v="8_gas"/>
    <n v="297.15274242601276"/>
    <n v="302.77592782894811"/>
    <n v="366.80866299111324"/>
    <n v="394.47952440756836"/>
    <n v="368.05432278445988"/>
    <n v="396.39173333028901"/>
    <n v="390.49924312539054"/>
    <n v="388.64965105087128"/>
    <n v="390.10065939486469"/>
    <n v="392.07679983603316"/>
    <n v="418.7945686738376"/>
    <n v="417.11910230879334"/>
    <n v="424.86505211600445"/>
    <n v="417.32033366667412"/>
    <n v="389.43284692628566"/>
    <n v="382.47050001515424"/>
    <n v="410.44600309106721"/>
    <n v="432.81869562887107"/>
    <n v="441.60834660015877"/>
    <n v="425.63827359564408"/>
  </r>
  <r>
    <s v="Services"/>
    <s v="Coal "/>
    <x v="24"/>
    <x v="2"/>
    <x v="19"/>
    <s v="1_coal"/>
    <n v="0.19233740520000001"/>
    <n v="0.32053722120000006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4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4"/>
    <x v="2"/>
    <x v="19"/>
    <s v="16_others"/>
    <n v="0"/>
    <n v="0"/>
    <n v="0"/>
    <n v="0"/>
    <n v="0"/>
    <n v="0"/>
    <n v="0"/>
    <n v="0.19399956480000002"/>
    <n v="0.19399956480000002"/>
    <n v="0.2227334380499526"/>
    <n v="0.43965907480753719"/>
    <n v="0.63865920316973146"/>
    <n v="0.9972249441736506"/>
    <n v="0.88790511208430645"/>
    <n v="0.84567412325855229"/>
    <n v="1.5830722435027711"/>
    <n v="1.4504982240122497"/>
    <n v="1.6139988347587306"/>
    <n v="1.4056054682690515"/>
    <n v="1.5529559293234896"/>
  </r>
  <r>
    <s v="Services"/>
    <s v="Electricity"/>
    <x v="24"/>
    <x v="2"/>
    <x v="19"/>
    <s v="17_electricity"/>
    <n v="533.52200240137449"/>
    <n v="529.7544015085831"/>
    <n v="554.00199920459465"/>
    <n v="564.78179923339246"/>
    <n v="577.70820028459036"/>
    <n v="523.49200056281302"/>
    <n v="520.32540131176438"/>
    <n v="552.84999888704624"/>
    <n v="570.51280900239112"/>
    <n v="575.09820568092664"/>
    <n v="587.12282262352278"/>
    <n v="605.17027078250351"/>
    <n v="602.71916287293072"/>
    <n v="623.7028033597685"/>
    <n v="643.42000369101265"/>
    <n v="650.16720030735939"/>
    <n v="651.85860121469864"/>
    <n v="689.04700089728578"/>
    <n v="716.42765599215363"/>
    <n v="720.92352106505712"/>
  </r>
  <r>
    <s v="Services"/>
    <s v="Heat "/>
    <x v="24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7_petroleum_products"/>
    <n v="145.48019833136161"/>
    <n v="151.53090510257283"/>
    <n v="207.80380620650882"/>
    <n v="202.19830665678001"/>
    <n v="217.87960378972321"/>
    <n v="178.8816064218768"/>
    <n v="167.3977040030808"/>
    <n v="164.91670421883842"/>
    <n v="158.27264801532684"/>
    <n v="146.3891685619048"/>
    <n v="156.16602283763154"/>
    <n v="174.29289596406056"/>
    <n v="171.66549714566383"/>
    <n v="171.59960272562074"/>
    <n v="167.66195026069278"/>
    <n v="169.48065212472414"/>
    <n v="172.53929508400179"/>
    <n v="168.76883126776153"/>
    <n v="160.25160694463321"/>
    <n v="175.58286087237224"/>
  </r>
  <r>
    <s v="Services"/>
    <s v="Gas "/>
    <x v="24"/>
    <x v="2"/>
    <x v="19"/>
    <s v="8_gas"/>
    <n v="462.03709850959996"/>
    <n v="449.27500073800007"/>
    <n v="475.85909635679997"/>
    <n v="481.98180150119998"/>
    <n v="472.6199994708"/>
    <n v="465.34529630640003"/>
    <n v="434.92930217440005"/>
    <n v="447.2418020340001"/>
    <n v="460.82848270932323"/>
    <n v="472.33918317084414"/>
    <n v="445.32167925429781"/>
    <n v="468.87183706670157"/>
    <n v="434.77450186001209"/>
    <n v="459.63900042480003"/>
    <n v="493.73079950319999"/>
    <n v="475.51490135720002"/>
    <n v="478.30070327600009"/>
    <n v="528.47215669893262"/>
    <n v="596.32356989178095"/>
    <n v="598.94929871240004"/>
  </r>
  <r>
    <s v="Residential"/>
    <s v="Coal "/>
    <x v="24"/>
    <x v="2"/>
    <x v="20"/>
    <s v="1_coal"/>
    <n v="1.5130509048000003"/>
    <n v="1.2593810664"/>
    <n v="1.0186944948000001"/>
    <n v="0.994825548"/>
    <n v="1.0489148172"/>
    <n v="1.7971922736000001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4"/>
    <x v="2"/>
    <x v="20"/>
    <s v="15_solid_biomass"/>
    <n v="650.76843621229921"/>
    <n v="623.45063140120806"/>
    <n v="637.46663457006719"/>
    <n v="613.62263228066627"/>
    <n v="619.74863759480411"/>
    <n v="605.96423757584648"/>
    <n v="605.00003986823765"/>
    <n v="611.73784072947603"/>
    <n v="603.73771747631031"/>
    <n v="627.7880398058021"/>
    <n v="637.71005248676772"/>
    <n v="629.24785868815377"/>
    <n v="640.70952881433311"/>
    <n v="637.11463708890005"/>
    <n v="552.25083773457368"/>
    <n v="545.86164781945445"/>
    <n v="545.77718754492241"/>
    <n v="544.08892875164463"/>
    <n v="546.82981856299443"/>
    <n v="541.61259459254143"/>
  </r>
  <r>
    <s v="Residential"/>
    <s v="Others "/>
    <x v="2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4"/>
    <x v="2"/>
    <x v="20"/>
    <s v="17_electricity"/>
    <n v="672.48079592849422"/>
    <n v="691.39019997867365"/>
    <n v="704.90100166731565"/>
    <n v="729.07360054432741"/>
    <n v="747.0550042203057"/>
    <n v="751.70019718893502"/>
    <n v="742.59219719305167"/>
    <n v="788.30599775017515"/>
    <n v="803.3043137866764"/>
    <n v="813.69707804325913"/>
    <n v="814.73627205596244"/>
    <n v="849.85025459965175"/>
    <n v="849.15417054803288"/>
    <n v="876.05680193476962"/>
    <n v="888.71720237766567"/>
    <n v="890.39800373143339"/>
    <n v="893.22539927114633"/>
    <n v="896.97213657366115"/>
    <n v="933.2556048078892"/>
    <n v="938.17316336685076"/>
  </r>
  <r>
    <s v="Residential"/>
    <s v="Heat "/>
    <x v="24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7_petroleum_products"/>
    <n v="544.21642378358649"/>
    <n v="523.75392646205046"/>
    <n v="515.24262184805275"/>
    <n v="521.88561483392164"/>
    <n v="484.54590744129604"/>
    <n v="481.22171320890243"/>
    <n v="473.20950488118478"/>
    <n v="485.12060670947761"/>
    <n v="468.43440102153727"/>
    <n v="455.5330538435793"/>
    <n v="456.06838011022705"/>
    <n v="455.53417148259393"/>
    <n v="447.08401678067003"/>
    <n v="417.09731261312169"/>
    <n v="408.6455196013776"/>
    <n v="400.66431670479597"/>
    <n v="398.46962288170084"/>
    <n v="393.88142243868117"/>
    <n v="396.84510993054965"/>
    <n v="376.35274440989423"/>
  </r>
  <r>
    <s v="Residential"/>
    <s v="Gas "/>
    <x v="24"/>
    <x v="2"/>
    <x v="20"/>
    <s v="8_gas"/>
    <n v="610.37459742240003"/>
    <n v="575.47260363600003"/>
    <n v="612.11609688240003"/>
    <n v="642.33899835119996"/>
    <n v="625.7313025272"/>
    <n v="627.5386986356001"/>
    <n v="602.18379896680005"/>
    <n v="662.42679783639994"/>
    <n v="672.29446355721268"/>
    <n v="642.89648450470872"/>
    <n v="604.69133794720096"/>
    <n v="667.94658621900123"/>
    <n v="620.76949711894235"/>
    <n v="674.03369925120023"/>
    <n v="720.3201013104001"/>
    <n v="676.37379653320011"/>
    <n v="635.31199882999999"/>
    <n v="677.99031902239324"/>
    <n v="717.98452816829308"/>
    <n v="714.64242392640017"/>
  </r>
  <r>
    <s v="Services"/>
    <s v="Coal "/>
    <x v="25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5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5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767279205855219"/>
    <n v="0.94507091230277096"/>
    <n v="0.81249689281224968"/>
    <n v="0.97599750355873049"/>
    <n v="0.76760413706905151"/>
    <n v="0.91495459812348945"/>
  </r>
  <r>
    <s v="Services"/>
    <s v="Electricity"/>
    <x v="25"/>
    <x v="2"/>
    <x v="19"/>
    <s v="17_electricity"/>
    <n v="80.530401843374506"/>
    <n v="84.549599996583026"/>
    <n v="87.269199629394507"/>
    <n v="90.352200064992374"/>
    <n v="94.3073982181904"/>
    <n v="102.87880009121295"/>
    <n v="105.15180025696432"/>
    <n v="118.86639915344614"/>
    <n v="122.42080695759111"/>
    <n v="127.0062036361266"/>
    <n v="130.04162281432275"/>
    <n v="137.12346914810348"/>
    <n v="140.06156414373072"/>
    <n v="149.93920265416838"/>
    <n v="151.76440207461269"/>
    <n v="158.29920232695937"/>
    <n v="160.27139934989862"/>
    <n v="163.2058004688858"/>
    <n v="177.57245765175355"/>
    <n v="180.82632106505702"/>
  </r>
  <r>
    <s v="Services"/>
    <s v="Heat "/>
    <x v="2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7_petroleum_products"/>
    <n v="89.5447010561616"/>
    <n v="88.665801652972817"/>
    <n v="95.293604526508801"/>
    <n v="69.014008960380011"/>
    <n v="88.069804091323206"/>
    <n v="84.910605383476792"/>
    <n v="87.527003817880811"/>
    <n v="84.307808391638403"/>
    <n v="87.138547576926825"/>
    <n v="86.659170259904784"/>
    <n v="95.796825779631519"/>
    <n v="105.19519643046058"/>
    <n v="99.45860038286385"/>
    <n v="104.38620602642072"/>
    <n v="99.448754095092724"/>
    <n v="103.32975222192417"/>
    <n v="110.08019400400178"/>
    <n v="111.12763167256151"/>
    <n v="105.68680937423318"/>
    <n v="100.30156337517221"/>
  </r>
  <r>
    <s v="Services"/>
    <s v="Gas "/>
    <x v="25"/>
    <x v="2"/>
    <x v="19"/>
    <s v="8_gas"/>
    <n v="9.1867982648000002"/>
    <n v="9.6780996292000001"/>
    <n v="10.3826968464"/>
    <n v="9.3585008964000007"/>
    <n v="9.9209974764000002"/>
    <n v="10.964096828400001"/>
    <n v="13.233403596400001"/>
    <n v="13.186201900800002"/>
    <n v="15.117882262923205"/>
    <n v="14.494784150044099"/>
    <n v="14.717580744697761"/>
    <n v="14.046937271901552"/>
    <n v="15.271000168012081"/>
    <n v="15.832799452800019"/>
    <n v="18.229299985600029"/>
    <n v="19.257203240000042"/>
    <n v="19.128803952800055"/>
    <n v="21.653355500132491"/>
    <n v="21.985869571380917"/>
    <n v="22.576700548400115"/>
  </r>
  <r>
    <s v="Residential"/>
    <s v="Coal "/>
    <x v="25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5"/>
    <x v="2"/>
    <x v="20"/>
    <s v="15_solid_biomass"/>
    <n v="490.93343574109923"/>
    <n v="474.65563219120799"/>
    <n v="474.91263406926726"/>
    <n v="474.98863241906639"/>
    <n v="481.11463773320401"/>
    <n v="474.04423624904643"/>
    <n v="475.80003921623762"/>
    <n v="481.97783883027603"/>
    <n v="471.65771758751032"/>
    <n v="499.78803883580213"/>
    <n v="500.83005386996774"/>
    <n v="490.68786051655377"/>
    <n v="500.38952971353308"/>
    <n v="497.91463629570001"/>
    <n v="413.93083949937363"/>
    <n v="408.7416492662544"/>
    <n v="408.09718774452244"/>
    <n v="406.38192827804471"/>
    <n v="410.82981831739443"/>
    <n v="404.70559530254138"/>
  </r>
  <r>
    <s v="Residential"/>
    <s v="Others "/>
    <x v="2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5"/>
    <x v="2"/>
    <x v="20"/>
    <s v="17_electricity"/>
    <n v="174.83839688249427"/>
    <n v="186.52259830467352"/>
    <n v="191.39340228291556"/>
    <n v="196.30960167832731"/>
    <n v="203.53420343190567"/>
    <n v="208.14699894213493"/>
    <n v="212.24019705985154"/>
    <n v="220.07119901017495"/>
    <n v="227.13511455347634"/>
    <n v="232.99908005205899"/>
    <n v="236.38547369396235"/>
    <n v="251.17025624485174"/>
    <n v="255.2621715524327"/>
    <n v="259.17880201756964"/>
    <n v="267.1376019060657"/>
    <n v="276.99760176223339"/>
    <n v="295.0566008227463"/>
    <n v="292.66173795246095"/>
    <n v="311.90640394028924"/>
    <n v="317.94716370885061"/>
  </r>
  <r>
    <s v="Residential"/>
    <s v="Heat "/>
    <x v="2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7_petroleum_products"/>
    <n v="408.19652367758647"/>
    <n v="398.48422150805044"/>
    <n v="394.20792370925273"/>
    <n v="394.93431515432167"/>
    <n v="373.56410547489605"/>
    <n v="350.26141017810244"/>
    <n v="350.15430730398481"/>
    <n v="349.67850593747755"/>
    <n v="344.45579633073726"/>
    <n v="336.20905706397929"/>
    <n v="342.03587888422703"/>
    <n v="343.26026860779393"/>
    <n v="347.18411756987001"/>
    <n v="330.48720839072166"/>
    <n v="326.57621769257759"/>
    <n v="321.14271609039599"/>
    <n v="321.44001818770084"/>
    <n v="322.69342532388123"/>
    <n v="326.4522866189497"/>
    <n v="309.5516470274942"/>
  </r>
  <r>
    <s v="Residential"/>
    <s v="Gas "/>
    <x v="25"/>
    <x v="2"/>
    <x v="20"/>
    <s v="8_gas"/>
    <n v="30.036597242399999"/>
    <n v="34.597801832400002"/>
    <n v="35.923497623999999"/>
    <n v="39.174296616000007"/>
    <n v="39.759301432800001"/>
    <n v="45.595998498800007"/>
    <n v="45.327701047600009"/>
    <n v="44.950299046000012"/>
    <n v="49.568261850812554"/>
    <n v="48.407782773108607"/>
    <n v="50.897938656401003"/>
    <n v="53.819887493401225"/>
    <n v="51.742698170142262"/>
    <n v="57.029697588000126"/>
    <n v="61.314000630000145"/>
    <n v="55.661797318000083"/>
    <n v="50.973498689600021"/>
    <n v="50.831619144793166"/>
    <n v="56.544829053893153"/>
    <n v="56.693825190000148"/>
  </r>
  <r>
    <s v="Services"/>
    <s v="Coal "/>
    <x v="26"/>
    <x v="2"/>
    <x v="19"/>
    <s v="1_coal"/>
    <n v="2.1358332180000001"/>
    <n v="2.6901948455999998"/>
    <n v="1.7908492716"/>
    <n v="2.9352943044000002"/>
    <n v="2.6102855808000003"/>
    <n v="2.5183602"/>
    <n v="2.2230275148"/>
    <n v="2.2352739048000001"/>
    <n v="2.1987608220000001"/>
    <n v="1.8410699376000004"/>
    <n v="1.912802382"/>
    <n v="1.6378677864000002"/>
    <n v="1.5770838240000002"/>
    <n v="1.4936409000000002"/>
    <n v="1.1665094688000002"/>
    <n v="1.1836502280000001"/>
    <n v="1.3172384556000001"/>
    <n v="1.4303113632000002"/>
    <n v="0.83722183560000007"/>
    <n v="0.83339928720000001"/>
  </r>
  <r>
    <s v="Services"/>
    <s v="Biomass"/>
    <x v="26"/>
    <x v="2"/>
    <x v="19"/>
    <s v="15_solid_biomass"/>
    <n v="8.9849882783666111"/>
    <n v="9.1109757077224547"/>
    <n v="9.2355348449446897"/>
    <n v="9.3383183748985612"/>
    <n v="9.4373272620930084"/>
    <n v="9.493790053774374"/>
    <n v="9.5715620107958586"/>
    <n v="9.6800526772065485"/>
    <n v="9.7533919627180055"/>
    <n v="9.8040994194266418"/>
    <n v="9.8966686677572202"/>
    <n v="10.011855517502369"/>
    <n v="10.106641257486158"/>
    <n v="10.106488833558137"/>
    <n v="10.101690352921969"/>
    <n v="10.088182497179204"/>
    <n v="10.099079461629811"/>
    <n v="10.110854598092089"/>
    <n v="10.11780735634772"/>
    <n v="10.020620590236028"/>
  </r>
  <r>
    <s v="Services"/>
    <s v="Others "/>
    <x v="26"/>
    <x v="2"/>
    <x v="19"/>
    <s v="16_others"/>
    <n v="0.13557695760000002"/>
    <n v="0.16269067440000001"/>
    <n v="0.17172997560000003"/>
    <n v="0.33468860520000004"/>
    <n v="0.32942579760000001"/>
    <n v="0.6588474084"/>
    <n v="0.83599928999999995"/>
    <n v="0.87307340400000011"/>
    <n v="0.92207571119999998"/>
    <n v="0.95907446280000008"/>
    <n v="0.93307443479999996"/>
    <n v="0.51307559280000004"/>
    <n v="1.1790740556000001"/>
    <n v="1.8880751412000001"/>
    <n v="2.0340772307999999"/>
    <n v="1.9150758144"/>
    <n v="2.3830763184000001"/>
    <n v="0.51809975279999998"/>
    <n v="0.73607712120000013"/>
    <n v="0.69007674959999998"/>
  </r>
  <r>
    <s v="Services"/>
    <s v="Electricity"/>
    <x v="26"/>
    <x v="2"/>
    <x v="19"/>
    <s v="17_electricity"/>
    <n v="176.90710877309337"/>
    <n v="174.17188185148427"/>
    <n v="201.21772149388951"/>
    <n v="219.43235400150081"/>
    <n v="226.17318981989834"/>
    <n v="227.5821821607374"/>
    <n v="232.00894639699109"/>
    <n v="246.67335291339106"/>
    <n v="248.69115495072307"/>
    <n v="254.3706141848842"/>
    <n v="254.50129946643224"/>
    <n v="255.66727971839646"/>
    <n v="255.35518419906646"/>
    <n v="262.612399510442"/>
    <n v="263.80602562822577"/>
    <n v="278.03080212068949"/>
    <n v="278.81041554059988"/>
    <n v="284.98353300298839"/>
    <n v="289.12145116742533"/>
    <n v="293.4740370352726"/>
  </r>
  <r>
    <s v="Services"/>
    <s v="Heat "/>
    <x v="2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2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7_petroleum_products"/>
    <n v="18.680200353284786"/>
    <n v="18.14228752198547"/>
    <n v="24.657986648385471"/>
    <n v="24.95908338309771"/>
    <n v="27.973532708417185"/>
    <n v="27.613706247763858"/>
    <n v="29.290723347990472"/>
    <n v="30.309094556500835"/>
    <n v="30.727644524585426"/>
    <n v="30.832173407710677"/>
    <n v="32.270399290906553"/>
    <n v="34.674087405672985"/>
    <n v="35.996400775613921"/>
    <n v="36.843149030362547"/>
    <n v="38.697863666882974"/>
    <n v="39.449231093146516"/>
    <n v="40.43419549795361"/>
    <n v="42.475497747929538"/>
    <n v="43.070662429583308"/>
    <n v="37.072056114993401"/>
  </r>
  <r>
    <s v="Services"/>
    <s v="Gas "/>
    <x v="26"/>
    <x v="2"/>
    <x v="19"/>
    <s v="8_gas"/>
    <n v="51.065101691999999"/>
    <n v="52.224301007999998"/>
    <n v="44.381696104800007"/>
    <n v="46.306799305200002"/>
    <n v="47.261699528400001"/>
    <n v="47.386801112400008"/>
    <n v="45.827105068800002"/>
    <n v="45.009000162"/>
    <n v="45.544500255600006"/>
    <n v="48.647701987200008"/>
    <n v="50.086797256799997"/>
    <n v="50.759101040399997"/>
    <n v="52.783201126800002"/>
    <n v="52.4151018576"/>
    <n v="57.117598387200005"/>
    <n v="58.807801173599998"/>
    <n v="59.865298930799995"/>
    <n v="61.039147860000007"/>
    <n v="60.905915510400007"/>
    <n v="61.455633976800009"/>
  </r>
  <r>
    <s v="Residential"/>
    <s v="Coal "/>
    <x v="26"/>
    <x v="2"/>
    <x v="20"/>
    <s v="1_coal"/>
    <n v="1.0265531184000001"/>
    <n v="0.7362236592000001"/>
    <n v="0.62604383040000011"/>
    <n v="0.83401893360000001"/>
    <n v="0.87509981520000024"/>
    <n v="0.88762253400000002"/>
    <n v="0.70287579720000004"/>
    <n v="0.57378837960000006"/>
    <n v="0.3965025204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26"/>
    <x v="2"/>
    <x v="20"/>
    <s v="15_solid_biomass"/>
    <n v="134.31256102630834"/>
    <n v="136.53102497464664"/>
    <n v="141.0913035804771"/>
    <n v="133.64955276239857"/>
    <n v="124.88348551086129"/>
    <n v="119.3826568843952"/>
    <n v="119.08296178022948"/>
    <n v="121.82648200023077"/>
    <n v="120.55840912610148"/>
    <n v="119.63597384487618"/>
    <n v="117.42238927482261"/>
    <n v="115.38197650393764"/>
    <n v="116.0339778925719"/>
    <n v="116.32244351162818"/>
    <n v="115.57247474205228"/>
    <n v="112.91506867446104"/>
    <n v="112.83324540189338"/>
    <n v="112.3201604007704"/>
    <n v="111.70325347090527"/>
    <n v="112.00730172497018"/>
  </r>
  <r>
    <s v="Residential"/>
    <s v="Others "/>
    <x v="2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6"/>
    <x v="2"/>
    <x v="20"/>
    <s v="17_electricity"/>
    <n v="216.49453752969617"/>
    <n v="221.45665882331434"/>
    <n v="227.26536678373617"/>
    <n v="237.15013758495854"/>
    <n v="245.05901235796341"/>
    <n v="242.05324852026212"/>
    <n v="246.95331511950886"/>
    <n v="252.9501537147361"/>
    <n v="255.09292834698942"/>
    <n v="264.02617153067797"/>
    <n v="264.73810086081124"/>
    <n v="271.71766988545056"/>
    <n v="268.12607560257396"/>
    <n v="263.56040558693888"/>
    <n v="255.18707284751105"/>
    <n v="259.85538612062606"/>
    <n v="259.29251939395135"/>
    <n v="259.45853868319233"/>
    <n v="260.70348721961687"/>
    <n v="258.68589837271509"/>
  </r>
  <r>
    <s v="Residential"/>
    <s v="Heat "/>
    <x v="2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2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7_petroleum_products"/>
    <n v="17.578800235327179"/>
    <n v="17.468825941778206"/>
    <n v="17.302630915778206"/>
    <n v="18.383820013046563"/>
    <n v="17.303442557425779"/>
    <n v="16.10909877984578"/>
    <n v="15.101428043385702"/>
    <n v="17.556143342551248"/>
    <n v="15.769564245278128"/>
    <n v="19.476112922566006"/>
    <n v="19.362299059959831"/>
    <n v="20.247361635709474"/>
    <n v="20.020678585820871"/>
    <n v="20.427066221343807"/>
    <n v="19.969823576524458"/>
    <n v="19.725800292519772"/>
    <n v="21.515054642930426"/>
    <n v="19.795521226094298"/>
    <n v="19.980837212974958"/>
    <n v="20.598035358290105"/>
  </r>
  <r>
    <s v="Residential"/>
    <s v="Gas "/>
    <x v="26"/>
    <x v="2"/>
    <x v="20"/>
    <s v="8_gas"/>
    <n v="113.87429880120001"/>
    <n v="116.70480168840001"/>
    <n v="119.39400007560002"/>
    <n v="119.4741019332"/>
    <n v="120.08609904960001"/>
    <n v="122.1984024516"/>
    <n v="125.5356002484"/>
    <n v="126.44550074520002"/>
    <n v="128.36339846280001"/>
    <n v="133.0001999136"/>
    <n v="135.25649992800001"/>
    <n v="138.50729891999998"/>
    <n v="141.43499836920003"/>
    <n v="144.918001476"/>
    <n v="148.92479838360001"/>
    <n v="152.14950105120002"/>
    <n v="154.92330210600002"/>
    <n v="155.25010278000002"/>
    <n v="154.4824990548"/>
    <n v="158.05179629640003"/>
  </r>
  <r>
    <s v="Services"/>
    <s v="Coal "/>
    <x v="27"/>
    <x v="2"/>
    <x v="19"/>
    <s v="1_coal"/>
    <n v="400.30440990125538"/>
    <n v="394.34515219183311"/>
    <n v="433.97351320200585"/>
    <n v="518.26676953345964"/>
    <n v="584.71829826721864"/>
    <n v="681.79131757482116"/>
    <n v="813.81508180729361"/>
    <n v="810.71752169138415"/>
    <n v="842.03591503881592"/>
    <n v="925.80670856517486"/>
    <n v="918.02662138662856"/>
    <n v="880.41266612190554"/>
    <n v="963.77705041847787"/>
    <n v="962.54425350371821"/>
    <n v="970.58554377999258"/>
    <n v="970.45107680244985"/>
    <n v="998.98526841399348"/>
    <n v="959.00956384122003"/>
    <n v="858.58518777887878"/>
    <n v="663.7230927537048"/>
  </r>
  <r>
    <s v="Services"/>
    <s v="Biomass"/>
    <x v="27"/>
    <x v="2"/>
    <x v="19"/>
    <s v="15_solid_biomass"/>
    <n v="96.623667574142331"/>
    <n v="96.481121523244795"/>
    <n v="85.381937666468872"/>
    <n v="103.7266957019759"/>
    <n v="134.05832438122385"/>
    <n v="146.11153281332889"/>
    <n v="176.11404721338192"/>
    <n v="172.96799735017058"/>
    <n v="189.17777035314327"/>
    <n v="186.2256877618747"/>
    <n v="192.22717881138803"/>
    <n v="174.30328428480652"/>
    <n v="175.95035868249053"/>
    <n v="163.33098992319671"/>
    <n v="177.93379782186224"/>
    <n v="243.38534172041886"/>
    <n v="244.68294403857647"/>
    <n v="220.94745159858022"/>
    <n v="230.78934015817009"/>
    <n v="244.24402391978782"/>
  </r>
  <r>
    <s v="Services"/>
    <s v="Others "/>
    <x v="27"/>
    <x v="2"/>
    <x v="19"/>
    <s v="16_others"/>
    <n v="6.2340656507999999"/>
    <n v="5.5789361207999999"/>
    <n v="7.9810498188000008"/>
    <n v="37.752321171600009"/>
    <n v="44.487496540800009"/>
    <n v="49.125069262124647"/>
    <n v="42.651546724656001"/>
    <n v="55.707664179600002"/>
    <n v="49.582475463576479"/>
    <n v="57.528541832649964"/>
    <n v="60.755648764677701"/>
    <n v="66.255166094046317"/>
    <n v="84.652293775699164"/>
    <n v="87.825233030090217"/>
    <n v="83.938402247081427"/>
    <n v="64.135884661499119"/>
    <n v="75.883292923090636"/>
    <n v="83.153116715587842"/>
    <n v="85.890156774290006"/>
    <n v="83.33894551250458"/>
  </r>
  <r>
    <s v="Services"/>
    <s v="Electricity"/>
    <x v="27"/>
    <x v="2"/>
    <x v="19"/>
    <s v="17_electricity"/>
    <n v="6749.7408145183754"/>
    <n v="7161.753672139962"/>
    <n v="7375.1315426013653"/>
    <n v="7575.2257412012987"/>
    <n v="7703.2273660925848"/>
    <n v="8055.5882919019778"/>
    <n v="8442.0932568056523"/>
    <n v="8654.2143050295599"/>
    <n v="9061.6510367110768"/>
    <n v="9257.6299836582857"/>
    <n v="9226.4788319561048"/>
    <n v="9529.2883936267572"/>
    <n v="9601.5344660460287"/>
    <n v="9678.2152730793696"/>
    <n v="9869.642157402528"/>
    <n v="10122.834501609177"/>
    <n v="10250.783324768243"/>
    <n v="10487.451881858158"/>
    <n v="10634.151707429517"/>
    <n v="10895.950416047395"/>
  </r>
  <r>
    <s v="Services"/>
    <s v="Heat "/>
    <x v="27"/>
    <x v="2"/>
    <x v="19"/>
    <s v="18_heat"/>
    <n v="788.85731871648011"/>
    <n v="638.28017961623993"/>
    <n v="507.41377771716003"/>
    <n v="511.96850993304002"/>
    <n v="519.02713779228009"/>
    <n v="522.02218821412453"/>
    <n v="816.52346704372462"/>
    <n v="852.27866894224803"/>
    <n v="884.98913831068262"/>
    <n v="887.51999746747094"/>
    <n v="846.00978722100581"/>
    <n v="737.53360492869672"/>
    <n v="711.01363321520193"/>
    <n v="719.59821137819097"/>
    <n v="791.35322259600002"/>
    <n v="878.31049912679998"/>
    <n v="847.83153884800004"/>
    <n v="896.24134089280005"/>
    <n v="965.75475481759997"/>
    <n v="956.83762697247585"/>
  </r>
  <r>
    <s v="Services"/>
    <s v="Coal "/>
    <x v="27"/>
    <x v="2"/>
    <x v="19"/>
    <s v="2_coal_products"/>
    <n v="14.624288251632002"/>
    <n v="13.316102913672005"/>
    <n v="16.153081105751998"/>
    <n v="18.769159291824003"/>
    <n v="20.315253594528006"/>
    <n v="20.195515335626268"/>
    <n v="23.816041599641011"/>
    <n v="23.250536427096005"/>
    <n v="27.030165019200005"/>
    <n v="11.039536526400001"/>
    <n v="11.416416352560001"/>
    <n v="10.347198821064003"/>
    <n v="9.5566469310540008"/>
    <n v="10.300924216157402"/>
    <n v="19.619007405832932"/>
    <n v="217.92634906003201"/>
    <n v="185.10671183500799"/>
    <n v="173.12043616344002"/>
    <n v="178.41314069740801"/>
    <n v="155.86465283956801"/>
  </r>
  <r>
    <s v="Services"/>
    <s v="Coal "/>
    <x v="27"/>
    <x v="2"/>
    <x v="19"/>
    <s v="3_peat"/>
    <n v="0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</r>
  <r>
    <s v="Services"/>
    <s v="Coal "/>
    <x v="27"/>
    <x v="2"/>
    <x v="19"/>
    <s v="4_peat_products"/>
    <n v="1.8112557348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</r>
  <r>
    <s v="Services"/>
    <s v="Oil"/>
    <x v="27"/>
    <x v="2"/>
    <x v="19"/>
    <s v="6_crude_oil_and_ngl"/>
    <n v="7.1175600000000006E-2"/>
    <n v="0"/>
    <n v="0"/>
    <n v="0"/>
    <n v="0"/>
    <n v="0"/>
    <n v="1.3043849796"/>
    <n v="1.4306169996"/>
    <n v="0"/>
    <n v="0"/>
    <n v="3.3284180772000003"/>
    <n v="4.0942675332"/>
    <n v="0"/>
    <n v="0"/>
    <n v="0"/>
    <n v="0"/>
    <n v="0"/>
    <n v="0"/>
    <n v="0"/>
    <n v="0"/>
  </r>
  <r>
    <s v="Services"/>
    <s v="Oil"/>
    <x v="27"/>
    <x v="2"/>
    <x v="19"/>
    <s v="7_petroleum_products"/>
    <n v="2451.9840125874584"/>
    <n v="2504.3988124531602"/>
    <n v="2524.2368209910251"/>
    <n v="2521.9613647591514"/>
    <n v="2564.6490053109414"/>
    <n v="2546.8294032180279"/>
    <n v="2435.0092956350813"/>
    <n v="2178.9916680190868"/>
    <n v="2119.7415333123522"/>
    <n v="1934.6458069206112"/>
    <n v="1925.617080312247"/>
    <n v="1927.6364505126055"/>
    <n v="1854.3457569617221"/>
    <n v="1702.5097775152055"/>
    <n v="1761.3928173355951"/>
    <n v="1694.5859173310248"/>
    <n v="1728.9577169203712"/>
    <n v="1769.1498727689977"/>
    <n v="1676.1548171836682"/>
    <n v="1691.5868230493611"/>
  </r>
  <r>
    <s v="Services"/>
    <s v="Gas "/>
    <x v="27"/>
    <x v="2"/>
    <x v="19"/>
    <s v="8_gas"/>
    <n v="3857.500482234097"/>
    <n v="4033.8794301942253"/>
    <n v="3898.4034406615665"/>
    <n v="4026.6817933875063"/>
    <n v="4094.9023508944779"/>
    <n v="4094.6208569941391"/>
    <n v="4040.4923546841155"/>
    <n v="3980.6446398529192"/>
    <n v="4325.8033904692975"/>
    <n v="4385.357296200672"/>
    <n v="4305.2711443203334"/>
    <n v="4290.5952369898951"/>
    <n v="4361.0004770929663"/>
    <n v="4065.860521037509"/>
    <n v="4521.8768270861055"/>
    <n v="4760.6316857926331"/>
    <n v="4542.0343249926"/>
    <n v="4513.0283994846041"/>
    <n v="4684.2669006101551"/>
    <n v="5133.0961285063559"/>
  </r>
  <r>
    <s v="Residential"/>
    <s v="Coal "/>
    <x v="27"/>
    <x v="2"/>
    <x v="20"/>
    <s v="1_coal"/>
    <n v="2286.1457605478663"/>
    <n v="2263.426999920563"/>
    <n v="2269.6597167927903"/>
    <n v="2096.7109098029782"/>
    <n v="2173.2082220629127"/>
    <n v="2348.6303437477886"/>
    <n v="2274.6486479410905"/>
    <n v="2317.6651497849789"/>
    <n v="2219.0231830283051"/>
    <n v="2164.239752127507"/>
    <n v="2124.7549534498949"/>
    <n v="2075.4703342121143"/>
    <n v="2111.5892554435736"/>
    <n v="2024.409174464126"/>
    <n v="1991.7991932409955"/>
    <n v="2202.2680583470683"/>
    <n v="2315.3919974078221"/>
    <n v="2250.9970811786884"/>
    <n v="2188.0721378900885"/>
    <n v="1831.7733908140772"/>
  </r>
  <r>
    <s v="Residential"/>
    <s v="Biomass"/>
    <x v="27"/>
    <x v="2"/>
    <x v="20"/>
    <s v="15_solid_biomass"/>
    <n v="2380.7499806004976"/>
    <n v="2564.4794553781562"/>
    <n v="2480.8063918125245"/>
    <n v="2457.47069057712"/>
    <n v="2539.6696363905107"/>
    <n v="2680.7805604222299"/>
    <n v="2727.8756256266461"/>
    <n v="2637.0425083325249"/>
    <n v="2700.8407030895105"/>
    <n v="2717.1145144136431"/>
    <n v="2687.1836290352298"/>
    <n v="2900.8090045726112"/>
    <n v="2883.1635892185"/>
    <n v="2751.3601881177278"/>
    <n v="2939.7299043362964"/>
    <n v="2942.2182914484156"/>
    <n v="2689.7807322553949"/>
    <n v="2555.7052308885077"/>
    <n v="2469.2840608597548"/>
    <n v="2572.0858265035231"/>
  </r>
  <r>
    <s v="Residential"/>
    <s v="Others "/>
    <x v="27"/>
    <x v="2"/>
    <x v="20"/>
    <s v="16_others"/>
    <n v="0"/>
    <n v="0.24900155640000002"/>
    <n v="0.12000206160000002"/>
    <n v="0.69299913600000007"/>
    <n v="1.9399998348000003"/>
    <n v="0"/>
    <n v="0"/>
    <n v="0"/>
    <n v="0"/>
    <n v="6.4627593472263171E-5"/>
    <n v="8.7706071553738546E-4"/>
    <n v="8.6242366261848045E-4"/>
    <n v="14.859801404356565"/>
    <n v="9.1823268136578058"/>
    <n v="9.6763122409610638"/>
    <n v="8.7761691935999995"/>
    <n v="15.869348738895845"/>
    <n v="14.852708068636799"/>
    <n v="23.622898575141217"/>
    <n v="21.041577633791523"/>
  </r>
  <r>
    <s v="Residential"/>
    <s v="Electricity"/>
    <x v="27"/>
    <x v="2"/>
    <x v="20"/>
    <s v="17_electricity"/>
    <n v="7626.8216602174016"/>
    <n v="7940.7946002557628"/>
    <n v="8117.8482122120358"/>
    <n v="8495.3915333318"/>
    <n v="8721.6521766078258"/>
    <n v="8959.2467610630538"/>
    <n v="9335.7220026605355"/>
    <n v="9504.3949604057652"/>
    <n v="10035.007112630967"/>
    <n v="10164.894805414249"/>
    <n v="10371.218146904872"/>
    <n v="10940.367299346079"/>
    <n v="11063.410347409868"/>
    <n v="11189.144325360632"/>
    <n v="11596.294335633238"/>
    <n v="11782.01445345046"/>
    <n v="11936.092184044137"/>
    <n v="12392.739357268094"/>
    <n v="12549.16614057926"/>
    <n v="13264.698857793561"/>
  </r>
  <r>
    <s v="Residential"/>
    <s v="Heat "/>
    <x v="27"/>
    <x v="2"/>
    <x v="20"/>
    <s v="18_heat"/>
    <n v="2982.0422525860799"/>
    <n v="3164.5673899887602"/>
    <n v="3297.4966374588003"/>
    <n v="3129.0295410248405"/>
    <n v="3318.6571391520001"/>
    <n v="3344.8078015171204"/>
    <n v="2792.0642333247001"/>
    <n v="2926.3746593063161"/>
    <n v="2855.3437938832885"/>
    <n v="2874.7492142552451"/>
    <n v="2821.7354161393282"/>
    <n v="2952.9726616305225"/>
    <n v="3217.1332380805952"/>
    <n v="3252.7295537072741"/>
    <n v="3092.1593847531267"/>
    <n v="3138.3859154376"/>
    <n v="3022.5700981011996"/>
    <n v="2859.0859871332004"/>
    <n v="2978.4519779284001"/>
    <n v="3395.4443874072003"/>
  </r>
  <r>
    <s v="Residential"/>
    <s v="Coal "/>
    <x v="27"/>
    <x v="2"/>
    <x v="20"/>
    <s v="2_coal_products"/>
    <n v="218.98995401865602"/>
    <n v="194.14422158702402"/>
    <n v="196.43915236766406"/>
    <n v="198.03614174611204"/>
    <n v="214.96898512800001"/>
    <n v="231.36535304942896"/>
    <n v="240.93181047445867"/>
    <n v="233.07983070233436"/>
    <n v="226.84549428713814"/>
    <n v="172.72390415035795"/>
    <n v="152.28326377414709"/>
    <n v="152.2355120685979"/>
    <n v="154.37722043728974"/>
    <n v="153.7984954449291"/>
    <n v="141.36794195739097"/>
    <n v="134.91505960538399"/>
    <n v="132.23374236676801"/>
    <n v="130.51670336467203"/>
    <n v="107.00891897616"/>
    <n v="105.36782919595198"/>
  </r>
  <r>
    <s v="Residential"/>
    <s v="Coal "/>
    <x v="27"/>
    <x v="2"/>
    <x v="20"/>
    <s v="3_peat"/>
    <n v="3.7568030796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</r>
  <r>
    <s v="Residential"/>
    <s v="Coal "/>
    <x v="27"/>
    <x v="2"/>
    <x v="20"/>
    <s v="4_peat_products"/>
    <n v="1.1957793876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</r>
  <r>
    <s v="Residential"/>
    <s v="Oil"/>
    <x v="27"/>
    <x v="2"/>
    <x v="20"/>
    <s v="6_crude_oil_and_ngl"/>
    <n v="19.776190701600001"/>
    <n v="30.211287285600001"/>
    <n v="21.1647303612"/>
    <n v="3.7027766124000006"/>
    <n v="1.4306169996"/>
    <n v="0"/>
    <n v="0"/>
    <n v="0"/>
    <n v="0"/>
    <n v="0"/>
    <n v="18.907253856000001"/>
    <n v="23.231514873599998"/>
    <n v="0"/>
    <n v="0"/>
    <n v="0"/>
    <n v="0"/>
    <n v="0"/>
    <n v="0"/>
    <n v="0"/>
    <n v="0"/>
  </r>
  <r>
    <s v="Residential"/>
    <s v="Oil"/>
    <x v="27"/>
    <x v="2"/>
    <x v="20"/>
    <s v="7_petroleum_products"/>
    <n v="3944.5139737099785"/>
    <n v="4097.2792807816959"/>
    <n v="4043.7353362572917"/>
    <n v="3981.3623780559551"/>
    <n v="4044.0408981117889"/>
    <n v="4113.2162589219697"/>
    <n v="4109.9266013023289"/>
    <n v="3926.7006853342918"/>
    <n v="4044.4403644289855"/>
    <n v="3841.4884687142412"/>
    <n v="3681.4891877952718"/>
    <n v="3728.2008112520057"/>
    <n v="3681.599581951044"/>
    <n v="3632.0668531687033"/>
    <n v="3833.7394760485809"/>
    <n v="3995.1252041235612"/>
    <n v="4189.1578747535332"/>
    <n v="4377.3614725489269"/>
    <n v="4748.2016920900114"/>
    <n v="4783.4161682511067"/>
  </r>
  <r>
    <s v="Residential"/>
    <s v="Gas "/>
    <x v="27"/>
    <x v="2"/>
    <x v="20"/>
    <s v="8_gas"/>
    <n v="7949.7244431224772"/>
    <n v="8338.1037512495404"/>
    <n v="8144.2728391896944"/>
    <n v="8349.3831124156113"/>
    <n v="8774.7703141340353"/>
    <n v="8431.7669837616195"/>
    <n v="8307.7750596445294"/>
    <n v="7978.7134828309572"/>
    <n v="8527.8795042631627"/>
    <n v="8830.5971778660987"/>
    <n v="8786.5315415185869"/>
    <n v="8917.6891148523682"/>
    <n v="9020.3299499030345"/>
    <n v="8224.5989635747101"/>
    <n v="9165.1628826599754"/>
    <n v="9775.0770434527512"/>
    <n v="9462.6308989171048"/>
    <n v="9455.6846623415622"/>
    <n v="10018.961461721814"/>
    <n v="11393.145055270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8B80-183D-4A60-86AE-9C5BFDFCB69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5:P19" firstHeaderRow="0" firstDataRow="1" firstDataCol="1" rowPageCount="2" colPageCount="1"/>
  <pivotFields count="26">
    <pivotField showAll="0"/>
    <pivotField showAll="0"/>
    <pivotField axis="axisPage" multipleItemSelectionAllowed="1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axis="axisRow" showAll="0">
      <items count="22">
        <item x="0"/>
        <item x="9"/>
        <item x="10"/>
        <item x="11"/>
        <item x="12"/>
        <item x="1"/>
        <item x="2"/>
        <item x="3"/>
        <item x="4"/>
        <item x="5"/>
        <item x="6"/>
        <item x="7"/>
        <item x="8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2" hier="-1"/>
    <pageField fld="3" hier="-1"/>
  </pageFields>
  <dataFields count="15">
    <dataField name="Sum of 2005" fld="11" baseField="0" baseItem="0"/>
    <dataField name="Sum of 2006" fld="12" baseField="0" baseItem="0"/>
    <dataField name="Sum of 2007" fld="13" baseField="0" baseItem="0"/>
    <dataField name="Sum of 2008" fld="14" baseField="0" baseItem="0"/>
    <dataField name="Sum of 2009" fld="15" baseField="0" baseItem="0"/>
    <dataField name="Sum of 2010" fld="16" baseField="0" baseItem="0"/>
    <dataField name="Sum of 2011" fld="17" baseField="0" baseItem="0"/>
    <dataField name="Sum of 2012" fld="18" baseField="0" baseItem="0"/>
    <dataField name="Sum of 2013" fld="19" baseField="0" baseItem="0"/>
    <dataField name="Sum of 2014" fld="20" baseField="0" baseItem="0"/>
    <dataField name="Sum of 2015" fld="21" baseField="0" baseItem="0"/>
    <dataField name="Sum of 2016" fld="22" baseField="0" baseItem="0"/>
    <dataField name="Sum of 2017" fld="23" baseField="0" baseItem="0"/>
    <dataField name="Sum of 2018" fld="24" baseField="0" baseItem="0"/>
    <dataField name="Sum of 20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4A4A-4295-4E0C-9C82-4A7102C7A1E2}">
  <sheetPr>
    <tabColor rgb="FFFF0000"/>
  </sheetPr>
  <dimension ref="A1:X203"/>
  <sheetViews>
    <sheetView workbookViewId="0">
      <selection activeCell="N21" sqref="N21"/>
    </sheetView>
  </sheetViews>
  <sheetFormatPr defaultColWidth="9.28515625" defaultRowHeight="15"/>
  <cols>
    <col min="4" max="4" width="31.42578125" customWidth="1"/>
  </cols>
  <sheetData>
    <row r="1" spans="1:24">
      <c r="A1" s="39" t="s">
        <v>53</v>
      </c>
      <c r="B1" s="39" t="s">
        <v>55</v>
      </c>
      <c r="C1" s="39" t="s">
        <v>267</v>
      </c>
      <c r="D1" s="39" t="s">
        <v>56</v>
      </c>
      <c r="E1" s="40">
        <v>2000</v>
      </c>
      <c r="F1" s="40">
        <v>2001</v>
      </c>
      <c r="G1" s="40">
        <v>2002</v>
      </c>
      <c r="H1" s="40">
        <v>2003</v>
      </c>
      <c r="I1" s="40">
        <v>2004</v>
      </c>
      <c r="J1" s="40">
        <v>2005</v>
      </c>
      <c r="K1" s="40">
        <v>2006</v>
      </c>
      <c r="L1" s="40">
        <v>2007</v>
      </c>
      <c r="M1" s="40">
        <v>2008</v>
      </c>
      <c r="N1" s="40">
        <v>2009</v>
      </c>
      <c r="O1" s="40">
        <v>2010</v>
      </c>
      <c r="P1" s="40">
        <v>2011</v>
      </c>
      <c r="Q1" s="40">
        <v>2012</v>
      </c>
      <c r="R1" s="40">
        <v>2013</v>
      </c>
      <c r="S1" s="40">
        <v>2014</v>
      </c>
      <c r="T1" s="40">
        <v>2015</v>
      </c>
      <c r="U1" s="40">
        <v>2016</v>
      </c>
      <c r="V1" s="40">
        <v>2017</v>
      </c>
      <c r="W1" s="40">
        <v>2018</v>
      </c>
      <c r="X1" s="40">
        <v>2019</v>
      </c>
    </row>
    <row r="2" spans="1:24" ht="16.5">
      <c r="A2" s="1"/>
      <c r="B2" s="1"/>
      <c r="C2" s="98" t="s">
        <v>241</v>
      </c>
      <c r="D2" t="str">
        <f>_xlfn.CONCAT(A2,B2,C2)</f>
        <v>05_PRC</v>
      </c>
      <c r="J2" s="26">
        <f>SUMIFS('GDP ij'!K:K, 'GDP ij'!$C:$C,'GDP i'!$C2)</f>
        <v>5193.6467599999996</v>
      </c>
      <c r="K2" s="26">
        <f>SUMIFS('GDP ij'!L:L, 'GDP ij'!$C:$C,'GDP i'!$C2)</f>
        <v>5117.0544</v>
      </c>
    </row>
    <row r="3" spans="1:24" ht="16.5">
      <c r="A3" s="1"/>
      <c r="B3" s="1"/>
      <c r="C3" s="98" t="s">
        <v>255</v>
      </c>
      <c r="D3" t="str">
        <f t="shared" ref="D3:D9" si="0">_xlfn.CONCAT(A3,B3,C3)</f>
        <v>20_USA</v>
      </c>
      <c r="J3" s="26">
        <f>SUMIFS('GDP ij'!K:K, 'GDP ij'!$C:$C,'GDP i'!$C3)</f>
        <v>4851.8342440000006</v>
      </c>
      <c r="K3" s="26">
        <f>SUMIFS('GDP ij'!L:L, 'GDP ij'!$C:$C,'GDP i'!$C3)</f>
        <v>4898.1801660000001</v>
      </c>
    </row>
    <row r="4" spans="1:24">
      <c r="A4" s="1"/>
      <c r="B4" s="1"/>
      <c r="C4" s="1"/>
      <c r="D4" t="str">
        <f t="shared" si="0"/>
        <v/>
      </c>
      <c r="J4" s="26"/>
      <c r="K4" s="26"/>
    </row>
    <row r="5" spans="1:24">
      <c r="A5" s="1"/>
      <c r="B5" s="1"/>
      <c r="C5" s="1"/>
      <c r="D5" t="str">
        <f t="shared" si="0"/>
        <v/>
      </c>
      <c r="J5" s="26"/>
      <c r="K5" s="26"/>
    </row>
    <row r="6" spans="1:24">
      <c r="A6" s="1"/>
      <c r="B6" s="1"/>
      <c r="C6" s="1"/>
      <c r="D6" t="str">
        <f t="shared" si="0"/>
        <v/>
      </c>
      <c r="J6" s="26"/>
      <c r="K6" s="26"/>
    </row>
    <row r="7" spans="1:24">
      <c r="A7" s="1"/>
      <c r="B7" s="1"/>
      <c r="C7" s="1"/>
      <c r="D7" t="str">
        <f t="shared" si="0"/>
        <v/>
      </c>
      <c r="J7" s="26"/>
      <c r="K7" s="26"/>
    </row>
    <row r="8" spans="1:24">
      <c r="A8" s="1"/>
      <c r="B8" s="1"/>
      <c r="C8" s="1"/>
      <c r="D8" t="str">
        <f t="shared" si="0"/>
        <v/>
      </c>
      <c r="J8" s="26"/>
      <c r="K8" s="26"/>
    </row>
    <row r="9" spans="1:24">
      <c r="A9" s="1"/>
      <c r="B9" s="1"/>
      <c r="C9" s="1"/>
      <c r="D9" t="str">
        <f t="shared" si="0"/>
        <v/>
      </c>
      <c r="J9" s="26"/>
      <c r="K9" s="26"/>
    </row>
    <row r="10" spans="1:24">
      <c r="A10" s="1"/>
      <c r="B10" s="1"/>
      <c r="C10" s="1"/>
      <c r="E10" s="26"/>
    </row>
    <row r="11" spans="1:24">
      <c r="A11" s="1"/>
      <c r="B11" s="1"/>
      <c r="C11" s="1"/>
    </row>
    <row r="12" spans="1:24">
      <c r="A12" s="1"/>
      <c r="B12" s="1"/>
      <c r="C12" s="1"/>
    </row>
    <row r="13" spans="1:24">
      <c r="A13" s="1"/>
      <c r="B13" s="1"/>
      <c r="C13" s="1"/>
    </row>
    <row r="14" spans="1:24">
      <c r="A14" s="1"/>
      <c r="B14" s="1"/>
      <c r="C14" s="1"/>
    </row>
    <row r="15" spans="1:24">
      <c r="A15" s="1"/>
      <c r="B15" s="1"/>
      <c r="C15" s="1"/>
    </row>
    <row r="16" spans="1:24">
      <c r="A16" s="1"/>
      <c r="B16" s="1"/>
      <c r="C16" s="1"/>
    </row>
    <row r="17" spans="1:3">
      <c r="A17" s="1"/>
      <c r="B17" s="1"/>
      <c r="C17" s="1"/>
    </row>
    <row r="18" spans="1:3">
      <c r="A18" s="1"/>
      <c r="B18" s="1"/>
      <c r="C18" s="1"/>
    </row>
    <row r="19" spans="1:3">
      <c r="A19" s="1"/>
      <c r="B19" s="1"/>
      <c r="C19" s="1"/>
    </row>
    <row r="20" spans="1:3">
      <c r="A20" s="1"/>
      <c r="B20" s="1"/>
      <c r="C20" s="1"/>
    </row>
    <row r="21" spans="1:3">
      <c r="A21" s="1"/>
      <c r="B21" s="1"/>
      <c r="C21" s="1"/>
    </row>
    <row r="22" spans="1:3">
      <c r="A22" s="1"/>
      <c r="B22" s="1"/>
      <c r="C22" s="1"/>
    </row>
    <row r="23" spans="1:3">
      <c r="A23" s="1"/>
      <c r="B23" s="1"/>
      <c r="C23" s="1"/>
    </row>
    <row r="24" spans="1:3">
      <c r="A24" s="1"/>
      <c r="B24" s="1"/>
      <c r="C24" s="1"/>
    </row>
    <row r="25" spans="1:3">
      <c r="A25" s="1"/>
      <c r="B25" s="1"/>
      <c r="C25" s="1"/>
    </row>
    <row r="26" spans="1:3">
      <c r="A26" s="1"/>
      <c r="B26" s="1"/>
      <c r="C26" s="1"/>
    </row>
    <row r="27" spans="1:3">
      <c r="A27" s="1"/>
      <c r="B27" s="1"/>
      <c r="C27" s="1"/>
    </row>
    <row r="28" spans="1:3">
      <c r="A28" s="1"/>
      <c r="B28" s="1"/>
      <c r="C28" s="1"/>
    </row>
    <row r="29" spans="1:3">
      <c r="A29" s="1"/>
      <c r="B29" s="1"/>
      <c r="C29" s="1"/>
    </row>
    <row r="30" spans="1:3">
      <c r="A30" s="42"/>
      <c r="B30" s="1"/>
      <c r="C30" s="1"/>
    </row>
    <row r="31" spans="1:3">
      <c r="A31" s="42"/>
      <c r="B31" s="1"/>
      <c r="C31" s="1"/>
    </row>
    <row r="32" spans="1:3">
      <c r="A32" s="42"/>
      <c r="B32" s="1"/>
      <c r="C32" s="1"/>
    </row>
    <row r="33" spans="1:24">
      <c r="A33" s="42"/>
      <c r="B33" s="1"/>
      <c r="C33" s="1"/>
      <c r="P33" s="26"/>
    </row>
    <row r="34" spans="1:24">
      <c r="A34" s="42"/>
      <c r="B34" s="1"/>
      <c r="C34" s="1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>
      <c r="A35" s="42"/>
      <c r="B35" s="1"/>
      <c r="C35" s="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T35" s="44"/>
      <c r="U35" s="44"/>
      <c r="V35" s="44"/>
      <c r="W35" s="44"/>
      <c r="X35" s="44"/>
    </row>
    <row r="36" spans="1:24">
      <c r="A36" s="42"/>
      <c r="B36" s="1"/>
      <c r="C36" s="1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>
      <c r="A37" s="42"/>
      <c r="B37" s="1"/>
      <c r="C37" s="1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>
      <c r="A38" s="42"/>
      <c r="B38" s="1"/>
      <c r="C38" s="1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>
      <c r="A39" s="42"/>
      <c r="B39" s="1"/>
      <c r="C39" s="1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>
      <c r="A40" s="42"/>
      <c r="B40" s="1"/>
      <c r="C40" s="1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>
      <c r="A41" s="42"/>
      <c r="B41" s="1"/>
      <c r="C41" s="1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>
      <c r="A42" s="42"/>
      <c r="B42" s="1"/>
      <c r="C42" s="1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>
      <c r="A43" s="42"/>
      <c r="B43" s="1"/>
      <c r="C43" s="1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>
      <c r="A44" s="42"/>
      <c r="B44" s="1"/>
      <c r="C44" s="1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>
      <c r="A45" s="42"/>
      <c r="B45" s="1"/>
      <c r="C45" s="1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>
      <c r="A46" s="42"/>
      <c r="B46" s="1"/>
      <c r="C46" s="1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>
      <c r="A47" s="42"/>
      <c r="B47" s="1"/>
      <c r="C47" s="1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>
      <c r="A48" s="42"/>
      <c r="B48" s="1"/>
      <c r="C48" s="1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>
      <c r="A49" s="42"/>
      <c r="B49" s="1"/>
      <c r="C49" s="1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>
      <c r="A50" s="42"/>
      <c r="B50" s="1"/>
      <c r="C50" s="1"/>
      <c r="E50" s="44"/>
      <c r="F50" s="44"/>
      <c r="G50" s="44"/>
      <c r="H50" s="4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>
      <c r="A51" s="42"/>
      <c r="B51" s="1"/>
      <c r="C51" s="1"/>
      <c r="E51" s="44"/>
      <c r="F51" s="44"/>
      <c r="G51" s="44"/>
      <c r="H51" s="44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>
      <c r="A52" s="42"/>
      <c r="B52" s="1"/>
      <c r="C52" s="1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>
      <c r="A53" s="42"/>
      <c r="B53" s="1"/>
      <c r="C53" s="1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>
      <c r="A54" s="42"/>
      <c r="B54" s="1"/>
      <c r="C54" s="1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>
      <c r="A55" s="42"/>
      <c r="B55" s="1"/>
      <c r="C55" s="1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>
      <c r="A56" s="42"/>
      <c r="B56" s="1"/>
      <c r="C56" s="1"/>
      <c r="E56" s="43"/>
      <c r="F56" s="43"/>
      <c r="G56" s="43"/>
      <c r="H56" s="43"/>
    </row>
    <row r="57" spans="1:24">
      <c r="A57" s="42"/>
      <c r="B57" s="1"/>
      <c r="C57" s="1"/>
      <c r="E57" s="43"/>
      <c r="F57" s="43"/>
      <c r="G57" s="43"/>
      <c r="H57" s="43"/>
    </row>
    <row r="58" spans="1:24">
      <c r="A58" s="41"/>
      <c r="B58" s="1"/>
      <c r="C58" s="1"/>
    </row>
    <row r="59" spans="1:24">
      <c r="A59" s="41"/>
      <c r="B59" s="1"/>
      <c r="C59" s="1"/>
    </row>
    <row r="60" spans="1:24">
      <c r="A60" s="41"/>
      <c r="B60" s="1"/>
      <c r="C60" s="1"/>
    </row>
    <row r="61" spans="1:24">
      <c r="A61" s="41"/>
      <c r="B61" s="1"/>
      <c r="C61" s="1"/>
    </row>
    <row r="62" spans="1:24">
      <c r="A62" s="41"/>
      <c r="B62" s="1"/>
      <c r="C62" s="1"/>
    </row>
    <row r="63" spans="1:24">
      <c r="A63" s="41"/>
      <c r="B63" s="1"/>
      <c r="C63" s="1"/>
    </row>
    <row r="64" spans="1:24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820B1-4F6B-4260-8D90-C6894E07E5C6}">
  <sheetPr>
    <tabColor rgb="FFFF0000"/>
  </sheetPr>
  <dimension ref="A1:Y203"/>
  <sheetViews>
    <sheetView workbookViewId="0">
      <selection activeCell="C2" sqref="C2:C5"/>
    </sheetView>
  </sheetViews>
  <sheetFormatPr defaultColWidth="9.28515625" defaultRowHeight="15"/>
  <cols>
    <col min="5" max="5" width="31.42578125" customWidth="1"/>
  </cols>
  <sheetData>
    <row r="1" spans="1:25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56</v>
      </c>
      <c r="F1" s="40">
        <v>2000</v>
      </c>
      <c r="G1" s="40">
        <v>2001</v>
      </c>
      <c r="H1" s="40">
        <v>2002</v>
      </c>
      <c r="I1" s="40">
        <v>2003</v>
      </c>
      <c r="J1" s="40">
        <v>2004</v>
      </c>
      <c r="K1" s="40">
        <v>2005</v>
      </c>
      <c r="L1" s="40">
        <v>2006</v>
      </c>
      <c r="M1" s="40">
        <v>2007</v>
      </c>
      <c r="N1" s="40">
        <v>2008</v>
      </c>
      <c r="O1" s="40">
        <v>2009</v>
      </c>
      <c r="P1" s="40">
        <v>2010</v>
      </c>
      <c r="Q1" s="40">
        <v>2011</v>
      </c>
      <c r="R1" s="40">
        <v>2012</v>
      </c>
      <c r="S1" s="40">
        <v>2013</v>
      </c>
      <c r="T1" s="40">
        <v>2014</v>
      </c>
      <c r="U1" s="40">
        <v>2015</v>
      </c>
      <c r="V1" s="40">
        <v>2016</v>
      </c>
      <c r="W1" s="40">
        <v>2017</v>
      </c>
      <c r="X1" s="40">
        <v>2018</v>
      </c>
      <c r="Y1" s="40">
        <v>2019</v>
      </c>
    </row>
    <row r="2" spans="1:25" ht="16.5">
      <c r="A2" s="1"/>
      <c r="B2" s="1"/>
      <c r="C2" s="98" t="s">
        <v>241</v>
      </c>
      <c r="D2" s="98" t="s">
        <v>320</v>
      </c>
      <c r="E2" t="str">
        <f>_xlfn.CONCAT(B2,C2,D2)</f>
        <v>05_PRC2w</v>
      </c>
      <c r="K2" s="26">
        <f>SUMIFS('GDP ijk'!L:L, 'GDP ijk'!$C:$C,'GDP ij'!$C2,'GDP ijk'!$D:$D,'GDP ij'!$D2)</f>
        <v>277.3338</v>
      </c>
      <c r="L2" s="26">
        <f>SUMIFS('GDP ijk'!M:M, 'GDP ijk'!$C:$C,'GDP ij'!$C2,'GDP ijk'!$D:$D,'GDP ij'!$D2)</f>
        <v>292.31259999999997</v>
      </c>
    </row>
    <row r="3" spans="1:25" ht="16.5">
      <c r="A3" s="1"/>
      <c r="B3" s="1"/>
      <c r="C3" s="98" t="s">
        <v>255</v>
      </c>
      <c r="D3" s="98" t="s">
        <v>320</v>
      </c>
      <c r="E3" t="str">
        <f t="shared" ref="E3:E9" si="0">_xlfn.CONCAT(B3,C3,D3)</f>
        <v>20_USA2w</v>
      </c>
      <c r="K3" s="26">
        <f>SUMIFS('GDP ijk'!L:L, 'GDP ijk'!$C:$C,'GDP ij'!$C3,'GDP ijk'!$D:$D,'GDP ij'!$D3)</f>
        <v>39.004953999999998</v>
      </c>
      <c r="L3" s="26">
        <f>SUMIFS('GDP ijk'!M:M, 'GDP ijk'!$C:$C,'GDP ij'!$C3,'GDP ijk'!$D:$D,'GDP ij'!$D3)</f>
        <v>39.683539000000003</v>
      </c>
    </row>
    <row r="4" spans="1:25" ht="16.5">
      <c r="A4" s="1"/>
      <c r="B4" s="1"/>
      <c r="C4" s="98" t="s">
        <v>241</v>
      </c>
      <c r="D4" s="98" t="s">
        <v>323</v>
      </c>
      <c r="E4" t="str">
        <f t="shared" si="0"/>
        <v>05_PRClv</v>
      </c>
      <c r="K4" s="26">
        <f>SUMIFS('GDP ijk'!L:L, 'GDP ijk'!$C:$C,'GDP ij'!$C4,'GDP ijk'!$D:$D,'GDP ij'!$D4)</f>
        <v>4916.3129599999993</v>
      </c>
      <c r="L4" s="26">
        <f>SUMIFS('GDP ijk'!M:M, 'GDP ijk'!$C:$C,'GDP ij'!$C4,'GDP ijk'!$D:$D,'GDP ij'!$D4)</f>
        <v>4824.7417999999998</v>
      </c>
    </row>
    <row r="5" spans="1:25" ht="16.5">
      <c r="A5" s="1"/>
      <c r="B5" s="1"/>
      <c r="C5" s="98" t="s">
        <v>255</v>
      </c>
      <c r="D5" s="98" t="s">
        <v>323</v>
      </c>
      <c r="E5" t="str">
        <f t="shared" si="0"/>
        <v>20_USAlv</v>
      </c>
      <c r="K5" s="26">
        <f>SUMIFS('GDP ijk'!L:L, 'GDP ijk'!$C:$C,'GDP ij'!$C5,'GDP ijk'!$D:$D,'GDP ij'!$D5)</f>
        <v>4812.8292900000006</v>
      </c>
      <c r="L5" s="26">
        <f>SUMIFS('GDP ijk'!M:M, 'GDP ijk'!$C:$C,'GDP ij'!$C5,'GDP ijk'!$D:$D,'GDP ij'!$D5)</f>
        <v>4858.4966270000004</v>
      </c>
    </row>
    <row r="6" spans="1:25">
      <c r="A6" s="1"/>
      <c r="B6" s="1"/>
      <c r="C6" s="1"/>
      <c r="E6" t="str">
        <f t="shared" si="0"/>
        <v/>
      </c>
      <c r="K6" s="26"/>
      <c r="L6" s="26"/>
    </row>
    <row r="7" spans="1:25">
      <c r="A7" s="1"/>
      <c r="B7" s="1"/>
      <c r="C7" s="1"/>
      <c r="E7" t="str">
        <f t="shared" si="0"/>
        <v/>
      </c>
      <c r="K7" s="26"/>
      <c r="L7" s="26"/>
    </row>
    <row r="8" spans="1:25">
      <c r="A8" s="1"/>
      <c r="B8" s="1"/>
      <c r="C8" s="1"/>
      <c r="E8" t="str">
        <f t="shared" si="0"/>
        <v/>
      </c>
      <c r="K8" s="26"/>
      <c r="L8" s="26"/>
    </row>
    <row r="9" spans="1:25">
      <c r="A9" s="1"/>
      <c r="B9" s="1"/>
      <c r="C9" s="1"/>
      <c r="E9" t="str">
        <f t="shared" si="0"/>
        <v/>
      </c>
      <c r="K9" s="26"/>
      <c r="L9" s="26"/>
    </row>
    <row r="10" spans="1:25">
      <c r="A10" s="1"/>
      <c r="B10" s="1"/>
      <c r="C10" s="1"/>
      <c r="F10" s="26"/>
    </row>
    <row r="11" spans="1:25">
      <c r="A11" s="1"/>
      <c r="B11" s="1"/>
      <c r="C11" s="1"/>
      <c r="D11" s="1"/>
      <c r="M11" s="26"/>
      <c r="N11" s="26"/>
    </row>
    <row r="12" spans="1:25">
      <c r="A12" s="1"/>
      <c r="B12" s="1"/>
      <c r="C12" s="1"/>
      <c r="D12" s="1"/>
      <c r="M12" s="26"/>
      <c r="N12" s="26"/>
    </row>
    <row r="13" spans="1:25" ht="16.5">
      <c r="A13" s="1"/>
      <c r="B13" s="1"/>
      <c r="C13" s="1"/>
      <c r="D13" s="1"/>
      <c r="E13" s="98"/>
      <c r="F13" s="98"/>
      <c r="G13" s="98"/>
      <c r="M13" s="26"/>
      <c r="N13" s="26"/>
    </row>
    <row r="14" spans="1:25" ht="16.5">
      <c r="A14" s="1"/>
      <c r="B14" s="1"/>
      <c r="C14" s="1"/>
      <c r="D14" s="1"/>
      <c r="E14" s="98"/>
      <c r="F14" s="98"/>
      <c r="G14" s="98"/>
      <c r="M14" s="26"/>
      <c r="N14" s="26"/>
    </row>
    <row r="15" spans="1:25" ht="16.5">
      <c r="A15" s="1"/>
      <c r="B15" s="1"/>
      <c r="C15" s="1"/>
      <c r="D15" s="1"/>
      <c r="E15" s="98"/>
      <c r="F15" s="98"/>
      <c r="G15" s="98"/>
      <c r="M15" s="26"/>
      <c r="N15" s="26"/>
    </row>
    <row r="16" spans="1:25" ht="16.5">
      <c r="A16" s="1"/>
      <c r="B16" s="1"/>
      <c r="C16" s="1"/>
      <c r="D16" s="1"/>
      <c r="E16" s="98"/>
      <c r="F16" s="98"/>
      <c r="G16" s="98"/>
      <c r="M16" s="26"/>
      <c r="N16" s="26"/>
    </row>
    <row r="17" spans="1:14" ht="16.5">
      <c r="A17" s="1"/>
      <c r="B17" s="1"/>
      <c r="C17" s="1"/>
      <c r="D17" s="1"/>
      <c r="E17" s="98"/>
      <c r="F17" s="98"/>
      <c r="G17" s="98"/>
      <c r="M17" s="26"/>
      <c r="N17" s="26"/>
    </row>
    <row r="18" spans="1:14" ht="16.5">
      <c r="A18" s="1"/>
      <c r="B18" s="1"/>
      <c r="C18" s="1"/>
      <c r="D18" s="1"/>
      <c r="E18" s="98"/>
      <c r="F18" s="98"/>
      <c r="G18" s="98"/>
      <c r="M18" s="26"/>
      <c r="N18" s="26"/>
    </row>
    <row r="19" spans="1:14" ht="16.5">
      <c r="A19" s="1"/>
      <c r="B19" s="1"/>
      <c r="C19" s="1"/>
      <c r="E19" s="98"/>
      <c r="F19" s="98"/>
      <c r="G19" s="98"/>
    </row>
    <row r="20" spans="1:14" ht="16.5">
      <c r="A20" s="1"/>
      <c r="B20" s="1"/>
      <c r="C20" s="1"/>
      <c r="E20" s="98"/>
      <c r="F20" s="98"/>
      <c r="G20" s="98"/>
    </row>
    <row r="21" spans="1:14">
      <c r="A21" s="1"/>
      <c r="B21" s="1"/>
      <c r="C21" s="1"/>
    </row>
    <row r="22" spans="1:14">
      <c r="A22" s="1"/>
      <c r="B22" s="1"/>
      <c r="C22" s="1"/>
    </row>
    <row r="23" spans="1:14">
      <c r="A23" s="1"/>
      <c r="B23" s="1"/>
      <c r="C23" s="1"/>
    </row>
    <row r="24" spans="1:14">
      <c r="A24" s="1"/>
      <c r="B24" s="1"/>
      <c r="C24" s="1"/>
    </row>
    <row r="25" spans="1:14">
      <c r="A25" s="1"/>
      <c r="B25" s="1"/>
      <c r="C25" s="1"/>
    </row>
    <row r="26" spans="1:14">
      <c r="A26" s="1"/>
      <c r="B26" s="1"/>
      <c r="C26" s="1"/>
    </row>
    <row r="27" spans="1:14">
      <c r="A27" s="1"/>
      <c r="B27" s="1"/>
      <c r="C27" s="1"/>
    </row>
    <row r="28" spans="1:14">
      <c r="A28" s="1"/>
      <c r="B28" s="1"/>
      <c r="C28" s="1"/>
    </row>
    <row r="29" spans="1:14">
      <c r="A29" s="1"/>
      <c r="B29" s="1"/>
      <c r="C29" s="1"/>
    </row>
    <row r="30" spans="1:14">
      <c r="A30" s="42"/>
      <c r="B30" s="1"/>
      <c r="C30" s="1"/>
      <c r="D30" s="43"/>
    </row>
    <row r="31" spans="1:14">
      <c r="A31" s="42"/>
      <c r="B31" s="1"/>
      <c r="C31" s="1"/>
      <c r="D31" s="43"/>
    </row>
    <row r="32" spans="1:14">
      <c r="A32" s="42"/>
      <c r="B32" s="1"/>
      <c r="C32" s="1"/>
      <c r="D32" s="43"/>
    </row>
    <row r="33" spans="1:25">
      <c r="A33" s="42"/>
      <c r="B33" s="1"/>
      <c r="C33" s="1"/>
      <c r="D33" s="43"/>
      <c r="Q33" s="26"/>
    </row>
    <row r="34" spans="1:25">
      <c r="A34" s="42"/>
      <c r="B34" s="1"/>
      <c r="C34" s="1"/>
      <c r="D34" s="43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>
      <c r="A35" s="42"/>
      <c r="B35" s="1"/>
      <c r="C35" s="1"/>
      <c r="D35" s="43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U35" s="44"/>
      <c r="V35" s="44"/>
      <c r="W35" s="44"/>
      <c r="X35" s="44"/>
      <c r="Y35" s="44"/>
    </row>
    <row r="36" spans="1:25">
      <c r="A36" s="42"/>
      <c r="B36" s="1"/>
      <c r="C36" s="1"/>
      <c r="D36" s="43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>
      <c r="A37" s="42"/>
      <c r="B37" s="1"/>
      <c r="C37" s="1"/>
      <c r="D37" s="43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>
      <c r="A38" s="42"/>
      <c r="B38" s="1"/>
      <c r="C38" s="1"/>
      <c r="D38" s="43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>
      <c r="A39" s="42"/>
      <c r="B39" s="1"/>
      <c r="C39" s="1"/>
      <c r="D39" s="43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>
      <c r="A40" s="42"/>
      <c r="B40" s="1"/>
      <c r="C40" s="1"/>
      <c r="D40" s="43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>
      <c r="A41" s="42"/>
      <c r="B41" s="1"/>
      <c r="C41" s="1"/>
      <c r="D41" s="43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>
      <c r="A42" s="42"/>
      <c r="B42" s="1"/>
      <c r="C42" s="1"/>
      <c r="D42" s="43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>
      <c r="A43" s="42"/>
      <c r="B43" s="1"/>
      <c r="C43" s="1"/>
      <c r="D43" s="43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>
      <c r="A44" s="42"/>
      <c r="B44" s="1"/>
      <c r="C44" s="1"/>
      <c r="D44" s="43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>
      <c r="A45" s="42"/>
      <c r="B45" s="1"/>
      <c r="C45" s="1"/>
      <c r="D45" s="43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>
      <c r="A46" s="42"/>
      <c r="B46" s="1"/>
      <c r="C46" s="1"/>
      <c r="D46" s="43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>
      <c r="A47" s="42"/>
      <c r="B47" s="1"/>
      <c r="C47" s="1"/>
      <c r="D47" s="43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>
      <c r="A48" s="42"/>
      <c r="B48" s="1"/>
      <c r="C48" s="1"/>
      <c r="D48" s="43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>
      <c r="A49" s="42"/>
      <c r="B49" s="1"/>
      <c r="C49" s="1"/>
      <c r="D49" s="43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>
      <c r="A50" s="42"/>
      <c r="B50" s="1"/>
      <c r="C50" s="1"/>
      <c r="D50" s="43"/>
      <c r="F50" s="44"/>
      <c r="G50" s="44"/>
      <c r="H50" s="44"/>
      <c r="I50" s="44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</row>
    <row r="51" spans="1:25">
      <c r="A51" s="42"/>
      <c r="B51" s="1"/>
      <c r="C51" s="1"/>
      <c r="D51" s="43"/>
      <c r="F51" s="44"/>
      <c r="G51" s="44"/>
      <c r="H51" s="44"/>
      <c r="I51" s="44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</row>
    <row r="52" spans="1:25">
      <c r="A52" s="42"/>
      <c r="B52" s="1"/>
      <c r="C52" s="1"/>
      <c r="D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</row>
    <row r="53" spans="1:25">
      <c r="A53" s="42"/>
      <c r="B53" s="1"/>
      <c r="C53" s="1"/>
      <c r="D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</row>
    <row r="54" spans="1:25">
      <c r="A54" s="42"/>
      <c r="B54" s="1"/>
      <c r="C54" s="1"/>
      <c r="D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</row>
    <row r="55" spans="1:25">
      <c r="A55" s="42"/>
      <c r="B55" s="1"/>
      <c r="C55" s="1"/>
      <c r="D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</row>
    <row r="56" spans="1:25">
      <c r="A56" s="42"/>
      <c r="B56" s="1"/>
      <c r="C56" s="1"/>
      <c r="D56" s="43"/>
      <c r="F56" s="43"/>
      <c r="G56" s="43"/>
      <c r="H56" s="43"/>
      <c r="I56" s="43"/>
    </row>
    <row r="57" spans="1:25">
      <c r="A57" s="42"/>
      <c r="B57" s="1"/>
      <c r="C57" s="1"/>
      <c r="D57" s="43"/>
      <c r="F57" s="43"/>
      <c r="G57" s="43"/>
      <c r="H57" s="43"/>
      <c r="I57" s="43"/>
    </row>
    <row r="58" spans="1:25">
      <c r="A58" s="41"/>
      <c r="B58" s="1"/>
      <c r="C58" s="1"/>
    </row>
    <row r="59" spans="1:25">
      <c r="A59" s="41"/>
      <c r="B59" s="1"/>
      <c r="C59" s="1"/>
    </row>
    <row r="60" spans="1:25">
      <c r="A60" s="41"/>
      <c r="B60" s="1"/>
      <c r="C60" s="1"/>
    </row>
    <row r="61" spans="1:25">
      <c r="A61" s="41"/>
      <c r="B61" s="1"/>
      <c r="C61" s="1"/>
    </row>
    <row r="62" spans="1:25">
      <c r="A62" s="41"/>
      <c r="B62" s="1"/>
      <c r="C62" s="1"/>
    </row>
    <row r="63" spans="1:25">
      <c r="A63" s="41"/>
      <c r="B63" s="1"/>
      <c r="C63" s="1"/>
    </row>
    <row r="64" spans="1:25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304-DADE-4D36-BE5E-59CF27CCED19}">
  <sheetPr>
    <tabColor rgb="FFFF0000"/>
  </sheetPr>
  <dimension ref="A1:AA154"/>
  <sheetViews>
    <sheetView workbookViewId="0">
      <selection activeCell="C2" sqref="C2:E9"/>
    </sheetView>
  </sheetViews>
  <sheetFormatPr defaultColWidth="8.5703125" defaultRowHeight="15"/>
  <cols>
    <col min="2" max="2" width="13.42578125" bestFit="1" customWidth="1"/>
    <col min="3" max="3" width="30.7109375" bestFit="1" customWidth="1"/>
    <col min="4" max="4" width="30.5703125" customWidth="1"/>
    <col min="5" max="6" width="12" bestFit="1" customWidth="1"/>
    <col min="7" max="7" width="13" bestFit="1" customWidth="1"/>
    <col min="8" max="8" width="12.85546875" bestFit="1" customWidth="1"/>
    <col min="11" max="11" width="12.85546875" bestFit="1" customWidth="1"/>
    <col min="12" max="12" width="11.7109375" bestFit="1" customWidth="1"/>
  </cols>
  <sheetData>
    <row r="1" spans="1:27">
      <c r="A1" s="45" t="s">
        <v>53</v>
      </c>
      <c r="B1" s="45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6">
        <v>2002</v>
      </c>
      <c r="J1" s="46">
        <v>2003</v>
      </c>
      <c r="K1" s="46">
        <v>2004</v>
      </c>
      <c r="L1" s="46">
        <v>2005</v>
      </c>
      <c r="M1" s="46">
        <v>2006</v>
      </c>
      <c r="N1" s="46">
        <v>2007</v>
      </c>
      <c r="O1" s="46">
        <v>2008</v>
      </c>
      <c r="P1" s="46">
        <v>2009</v>
      </c>
      <c r="Q1" s="46">
        <v>2010</v>
      </c>
      <c r="R1" s="46">
        <v>2011</v>
      </c>
      <c r="S1" s="46">
        <v>2012</v>
      </c>
      <c r="T1" s="46">
        <v>2013</v>
      </c>
      <c r="U1" s="46">
        <v>2014</v>
      </c>
      <c r="V1" s="46">
        <v>2015</v>
      </c>
      <c r="W1" s="46">
        <v>2016</v>
      </c>
      <c r="X1" s="46">
        <v>2017</v>
      </c>
      <c r="Y1" s="46">
        <v>2018</v>
      </c>
      <c r="Z1" s="46">
        <v>2019</v>
      </c>
      <c r="AA1" s="46">
        <v>2020</v>
      </c>
    </row>
    <row r="2" spans="1:27" ht="16.5">
      <c r="C2" s="98" t="s">
        <v>241</v>
      </c>
      <c r="D2" s="98" t="s">
        <v>320</v>
      </c>
      <c r="E2" s="98" t="s">
        <v>321</v>
      </c>
      <c r="F2" t="str">
        <f>_xlfn.CONCAT(C2,D2,E2)</f>
        <v>05_PRC2wbev</v>
      </c>
      <c r="L2" s="98">
        <v>125.09829999999999</v>
      </c>
      <c r="M2" s="98">
        <v>132.76689999999999</v>
      </c>
    </row>
    <row r="3" spans="1:27" ht="16.5">
      <c r="A3" s="47"/>
      <c r="B3" s="47"/>
      <c r="C3" s="98" t="s">
        <v>241</v>
      </c>
      <c r="D3" s="98" t="s">
        <v>320</v>
      </c>
      <c r="E3" s="98" t="s">
        <v>322</v>
      </c>
      <c r="F3" t="str">
        <f t="shared" ref="F3:F9" si="0">_xlfn.CONCAT(C3,D3,E3)</f>
        <v>05_PRC2wg</v>
      </c>
      <c r="L3" s="98">
        <v>152.2355</v>
      </c>
      <c r="M3" s="98">
        <v>159.54570000000001</v>
      </c>
    </row>
    <row r="4" spans="1:27" ht="16.5">
      <c r="A4" s="47"/>
      <c r="B4" s="47"/>
      <c r="C4" s="98" t="s">
        <v>241</v>
      </c>
      <c r="D4" s="98" t="s">
        <v>323</v>
      </c>
      <c r="E4" s="98" t="s">
        <v>321</v>
      </c>
      <c r="F4" t="str">
        <f t="shared" si="0"/>
        <v>05_PRClvbev</v>
      </c>
      <c r="L4" s="98">
        <v>70.256960000000007</v>
      </c>
      <c r="M4" s="98">
        <v>171.4358</v>
      </c>
    </row>
    <row r="5" spans="1:27" ht="16.5">
      <c r="A5" s="47"/>
      <c r="B5" s="47"/>
      <c r="C5" s="98" t="s">
        <v>241</v>
      </c>
      <c r="D5" s="98" t="s">
        <v>323</v>
      </c>
      <c r="E5" s="98" t="s">
        <v>322</v>
      </c>
      <c r="F5" t="str">
        <f t="shared" si="0"/>
        <v>05_PRClvg</v>
      </c>
      <c r="L5" s="98">
        <v>4846.0559999999996</v>
      </c>
      <c r="M5" s="98">
        <v>4653.3059999999996</v>
      </c>
    </row>
    <row r="6" spans="1:27" ht="16.5">
      <c r="A6" s="47"/>
      <c r="B6" s="47"/>
      <c r="C6" s="98" t="s">
        <v>255</v>
      </c>
      <c r="D6" s="98" t="s">
        <v>320</v>
      </c>
      <c r="E6" s="98" t="s">
        <v>321</v>
      </c>
      <c r="F6" t="str">
        <f t="shared" si="0"/>
        <v>20_USA2wbev</v>
      </c>
      <c r="L6" s="98">
        <v>9.8007999999999998E-2</v>
      </c>
      <c r="M6" s="98">
        <v>0.10503800000000001</v>
      </c>
    </row>
    <row r="7" spans="1:27" ht="16.5">
      <c r="A7" s="47"/>
      <c r="B7" s="47"/>
      <c r="C7" s="98" t="s">
        <v>255</v>
      </c>
      <c r="D7" s="98" t="s">
        <v>320</v>
      </c>
      <c r="E7" s="98" t="s">
        <v>322</v>
      </c>
      <c r="F7" t="str">
        <f t="shared" si="0"/>
        <v>20_USA2wg</v>
      </c>
      <c r="L7" s="98">
        <v>38.906945999999998</v>
      </c>
      <c r="M7" s="98">
        <v>39.578501000000003</v>
      </c>
    </row>
    <row r="8" spans="1:27" ht="16.5">
      <c r="A8" s="47"/>
      <c r="B8" s="47"/>
      <c r="C8" s="98" t="s">
        <v>255</v>
      </c>
      <c r="D8" s="98" t="s">
        <v>323</v>
      </c>
      <c r="E8" s="98" t="s">
        <v>321</v>
      </c>
      <c r="F8" t="str">
        <f t="shared" si="0"/>
        <v>20_USAlvbev</v>
      </c>
      <c r="L8" s="98">
        <v>15.724852</v>
      </c>
      <c r="M8" s="98">
        <v>27.382156999999999</v>
      </c>
    </row>
    <row r="9" spans="1:27" ht="16.5">
      <c r="A9" s="47"/>
      <c r="B9" s="47"/>
      <c r="C9" s="98" t="s">
        <v>255</v>
      </c>
      <c r="D9" s="98" t="s">
        <v>323</v>
      </c>
      <c r="E9" s="98" t="s">
        <v>322</v>
      </c>
      <c r="F9" t="str">
        <f t="shared" si="0"/>
        <v>20_USAlvg</v>
      </c>
      <c r="L9" s="98">
        <v>4797.1044380000003</v>
      </c>
      <c r="M9" s="98">
        <v>4831.1144700000004</v>
      </c>
    </row>
    <row r="10" spans="1:27">
      <c r="A10" s="47"/>
      <c r="B10" s="47"/>
    </row>
    <row r="11" spans="1:27">
      <c r="A11" s="27"/>
      <c r="B11" s="47"/>
    </row>
    <row r="12" spans="1:27">
      <c r="A12" s="47"/>
      <c r="B12" s="47"/>
    </row>
    <row r="13" spans="1:27">
      <c r="A13" s="47"/>
      <c r="B13" s="47"/>
    </row>
    <row r="14" spans="1:27" ht="16.5">
      <c r="A14" s="47"/>
      <c r="B14" s="47"/>
      <c r="G14" s="98"/>
      <c r="H14" s="98"/>
      <c r="I14" s="98"/>
      <c r="J14" s="98"/>
      <c r="K14" s="98"/>
      <c r="L14" s="98"/>
    </row>
    <row r="15" spans="1:27" ht="16.5">
      <c r="A15" s="47"/>
      <c r="B15" s="47"/>
      <c r="G15" s="98"/>
      <c r="H15" s="98"/>
      <c r="I15" s="98"/>
      <c r="J15" s="98"/>
      <c r="K15" s="98"/>
      <c r="L15" s="98"/>
    </row>
    <row r="16" spans="1:27" ht="16.5">
      <c r="A16" s="47"/>
      <c r="B16" s="47"/>
      <c r="C16" s="97"/>
      <c r="D16" s="97"/>
      <c r="E16" s="97"/>
      <c r="F16" s="97"/>
      <c r="G16" s="98"/>
      <c r="H16" s="98"/>
      <c r="I16" s="98"/>
      <c r="J16" s="98"/>
      <c r="K16" s="98"/>
      <c r="L16" s="98"/>
    </row>
    <row r="17" spans="1:12" ht="16.5">
      <c r="A17" s="47"/>
      <c r="B17" s="47"/>
      <c r="C17" s="98"/>
      <c r="D17" s="98"/>
      <c r="E17" s="98"/>
      <c r="F17" s="98"/>
      <c r="G17" s="98"/>
      <c r="H17" s="98"/>
      <c r="I17" s="98"/>
      <c r="J17" s="98"/>
      <c r="K17" s="98"/>
      <c r="L17" s="98"/>
    </row>
    <row r="18" spans="1:12" ht="16.5">
      <c r="A18" s="47"/>
      <c r="B18" s="47"/>
      <c r="C18" s="98"/>
      <c r="D18" s="98"/>
      <c r="E18" s="98"/>
      <c r="F18" s="98"/>
      <c r="G18" s="98"/>
      <c r="H18" s="98"/>
      <c r="I18" s="98"/>
      <c r="J18" s="98"/>
      <c r="K18" s="98"/>
      <c r="L18" s="98"/>
    </row>
    <row r="19" spans="1:12" ht="16.5">
      <c r="A19" s="47"/>
      <c r="B19" s="47"/>
      <c r="C19" s="98"/>
      <c r="D19" s="98"/>
      <c r="E19" s="98"/>
      <c r="F19" s="98"/>
      <c r="G19" s="98"/>
      <c r="H19" s="98"/>
      <c r="I19" s="98"/>
      <c r="J19" s="98"/>
      <c r="K19" s="98"/>
      <c r="L19" s="98"/>
    </row>
    <row r="20" spans="1:12" ht="16.5">
      <c r="A20" s="47"/>
      <c r="B20" s="47"/>
      <c r="C20" s="98"/>
      <c r="D20" s="98"/>
      <c r="E20" s="98"/>
      <c r="F20" s="98"/>
      <c r="G20" s="98"/>
      <c r="H20" s="98"/>
      <c r="I20" s="98"/>
      <c r="J20" s="98"/>
      <c r="K20" s="98"/>
      <c r="L20" s="98"/>
    </row>
    <row r="21" spans="1:12" ht="16.5">
      <c r="A21" s="47"/>
      <c r="B21" s="47"/>
      <c r="C21" s="98"/>
      <c r="D21" s="98"/>
      <c r="E21" s="98"/>
      <c r="F21" s="98"/>
      <c r="G21" s="98"/>
      <c r="H21" s="98"/>
      <c r="I21" s="98"/>
      <c r="J21" s="98"/>
      <c r="K21" s="98"/>
      <c r="L21" s="98"/>
    </row>
    <row r="22" spans="1:12" ht="16.5">
      <c r="A22" s="47"/>
      <c r="B22" s="47"/>
      <c r="C22" s="98"/>
      <c r="D22" s="98"/>
      <c r="E22" s="98"/>
      <c r="F22" s="98"/>
      <c r="G22" s="98"/>
      <c r="H22" s="98"/>
    </row>
    <row r="23" spans="1:12" ht="16.5">
      <c r="A23" s="47"/>
      <c r="B23" s="47"/>
      <c r="C23" s="98"/>
      <c r="D23" s="98"/>
      <c r="E23" s="98"/>
      <c r="F23" s="98"/>
      <c r="G23" s="98"/>
      <c r="H23" s="98"/>
    </row>
    <row r="24" spans="1:12" ht="16.5">
      <c r="A24" s="47"/>
      <c r="B24" s="47"/>
      <c r="C24" s="98"/>
      <c r="D24" s="98"/>
      <c r="E24" s="98"/>
      <c r="F24" s="98"/>
      <c r="G24" s="98"/>
      <c r="H24" s="98"/>
    </row>
    <row r="25" spans="1:12">
      <c r="A25" s="47"/>
      <c r="B25" s="47"/>
      <c r="F25" s="100"/>
      <c r="G25" s="101"/>
    </row>
    <row r="26" spans="1:12">
      <c r="A26" s="47"/>
      <c r="B26" s="47"/>
      <c r="F26" s="100"/>
      <c r="G26" s="101"/>
    </row>
    <row r="27" spans="1:12">
      <c r="A27" s="47"/>
      <c r="B27" s="47"/>
      <c r="F27" s="100"/>
      <c r="G27" s="101"/>
    </row>
    <row r="28" spans="1:12">
      <c r="A28" s="47"/>
      <c r="B28" s="47"/>
      <c r="F28" s="100"/>
      <c r="G28" s="101"/>
    </row>
    <row r="29" spans="1:12">
      <c r="A29" s="47"/>
      <c r="B29" s="47"/>
    </row>
    <row r="30" spans="1:12">
      <c r="A30" s="47"/>
      <c r="B30" s="47"/>
      <c r="F30" s="100"/>
      <c r="G30" s="101"/>
    </row>
    <row r="31" spans="1:12">
      <c r="A31" s="27"/>
      <c r="B31" s="47"/>
      <c r="F31" s="100"/>
      <c r="G31" s="101"/>
    </row>
    <row r="32" spans="1:12">
      <c r="A32" s="47"/>
      <c r="B32" s="47"/>
      <c r="F32" s="100"/>
      <c r="G32" s="101"/>
    </row>
    <row r="33" spans="1:7">
      <c r="A33" s="47"/>
      <c r="B33" s="47"/>
      <c r="D33" s="26"/>
      <c r="E33" s="26"/>
      <c r="F33" s="100"/>
      <c r="G33" s="101"/>
    </row>
    <row r="34" spans="1:7">
      <c r="A34" s="47"/>
      <c r="B34" s="47"/>
    </row>
    <row r="35" spans="1:7">
      <c r="A35" s="47"/>
      <c r="B35" s="47"/>
    </row>
    <row r="36" spans="1:7">
      <c r="A36" s="47"/>
      <c r="B36" s="47"/>
    </row>
    <row r="37" spans="1:7">
      <c r="A37" s="47"/>
      <c r="B37" s="47"/>
    </row>
    <row r="38" spans="1:7">
      <c r="A38" s="47"/>
      <c r="B38" s="47"/>
    </row>
    <row r="39" spans="1:7">
      <c r="A39" s="47"/>
      <c r="B39" s="47"/>
    </row>
    <row r="40" spans="1:7">
      <c r="A40" s="47"/>
      <c r="B40" s="47"/>
    </row>
    <row r="41" spans="1:7">
      <c r="A41" s="47"/>
      <c r="B41" s="47"/>
    </row>
    <row r="42" spans="1:7">
      <c r="A42" s="47"/>
      <c r="B42" s="47"/>
    </row>
    <row r="43" spans="1:7">
      <c r="A43" s="47"/>
      <c r="B43" s="47"/>
    </row>
    <row r="44" spans="1:7">
      <c r="A44" s="47"/>
      <c r="B44" s="47"/>
    </row>
    <row r="45" spans="1:7">
      <c r="A45" s="47"/>
      <c r="B45" s="47"/>
    </row>
    <row r="46" spans="1:7">
      <c r="A46" s="47"/>
      <c r="B46" s="47"/>
    </row>
    <row r="47" spans="1:7">
      <c r="A47" s="47"/>
      <c r="B47" s="47"/>
    </row>
    <row r="48" spans="1:7">
      <c r="A48" s="47"/>
      <c r="B48" s="47"/>
    </row>
    <row r="49" spans="1:2">
      <c r="A49" s="47"/>
      <c r="B49" s="47"/>
    </row>
    <row r="50" spans="1:2">
      <c r="A50" s="47"/>
      <c r="B50" s="47"/>
    </row>
    <row r="51" spans="1:2">
      <c r="A51" s="27"/>
      <c r="B51" s="47"/>
    </row>
    <row r="52" spans="1:2">
      <c r="A52" s="47"/>
      <c r="B52" s="47"/>
    </row>
    <row r="53" spans="1:2">
      <c r="A53" s="47"/>
      <c r="B53" s="47"/>
    </row>
    <row r="54" spans="1:2">
      <c r="A54" s="47"/>
      <c r="B54" s="47"/>
    </row>
    <row r="55" spans="1:2">
      <c r="A55" s="47"/>
      <c r="B55" s="47"/>
    </row>
    <row r="56" spans="1:2">
      <c r="A56" s="47"/>
      <c r="B56" s="47"/>
    </row>
    <row r="57" spans="1:2">
      <c r="A57" s="47"/>
      <c r="B57" s="47"/>
    </row>
    <row r="58" spans="1:2">
      <c r="A58" s="47"/>
      <c r="B58" s="47"/>
    </row>
    <row r="59" spans="1:2">
      <c r="A59" s="47"/>
      <c r="B59" s="47"/>
    </row>
    <row r="60" spans="1:2">
      <c r="A60" s="47"/>
      <c r="B60" s="47"/>
    </row>
    <row r="61" spans="1:2">
      <c r="A61" s="47"/>
      <c r="B61" s="47"/>
    </row>
    <row r="62" spans="1:2">
      <c r="A62" s="47"/>
      <c r="B62" s="47"/>
    </row>
    <row r="63" spans="1:2">
      <c r="A63" s="47"/>
      <c r="B63" s="47"/>
    </row>
    <row r="64" spans="1:2">
      <c r="A64" s="47"/>
      <c r="B64" s="47"/>
    </row>
    <row r="65" spans="1:2">
      <c r="A65" s="47"/>
      <c r="B65" s="47"/>
    </row>
    <row r="66" spans="1:2">
      <c r="A66" s="47"/>
      <c r="B66" s="47"/>
    </row>
    <row r="67" spans="1:2">
      <c r="A67" s="47"/>
      <c r="B67" s="47"/>
    </row>
    <row r="68" spans="1:2">
      <c r="A68" s="47"/>
      <c r="B68" s="47"/>
    </row>
    <row r="69" spans="1:2">
      <c r="A69" s="47"/>
      <c r="B69" s="47"/>
    </row>
    <row r="70" spans="1:2">
      <c r="A70" s="47"/>
      <c r="B70" s="47"/>
    </row>
    <row r="71" spans="1:2">
      <c r="A71" s="27"/>
      <c r="B71" s="47"/>
    </row>
    <row r="72" spans="1:2">
      <c r="A72" s="47"/>
      <c r="B72" s="47"/>
    </row>
    <row r="73" spans="1:2">
      <c r="A73" s="47"/>
      <c r="B73" s="47"/>
    </row>
    <row r="74" spans="1:2">
      <c r="A74" s="47"/>
      <c r="B74" s="47"/>
    </row>
    <row r="75" spans="1:2">
      <c r="A75" s="47"/>
      <c r="B75" s="47"/>
    </row>
    <row r="76" spans="1:2">
      <c r="A76" s="47"/>
      <c r="B76" s="47"/>
    </row>
    <row r="77" spans="1:2">
      <c r="A77" s="47"/>
      <c r="B77" s="47"/>
    </row>
    <row r="78" spans="1:2">
      <c r="A78" s="47"/>
      <c r="B78" s="47"/>
    </row>
    <row r="79" spans="1:2">
      <c r="A79" s="47"/>
      <c r="B79" s="47"/>
    </row>
    <row r="80" spans="1:2">
      <c r="A80" s="47"/>
      <c r="B80" s="47"/>
    </row>
    <row r="81" spans="1:2">
      <c r="A81" s="47"/>
      <c r="B81" s="47"/>
    </row>
    <row r="82" spans="1:2">
      <c r="A82" s="47"/>
      <c r="B82" s="47"/>
    </row>
    <row r="83" spans="1:2">
      <c r="A83" s="47"/>
      <c r="B83" s="47"/>
    </row>
    <row r="84" spans="1:2">
      <c r="A84" s="47"/>
      <c r="B84" s="47"/>
    </row>
    <row r="85" spans="1:2">
      <c r="A85" s="47"/>
      <c r="B85" s="47"/>
    </row>
    <row r="86" spans="1:2">
      <c r="A86" s="47"/>
      <c r="B86" s="47"/>
    </row>
    <row r="87" spans="1:2">
      <c r="A87" s="47"/>
      <c r="B87" s="47"/>
    </row>
    <row r="88" spans="1:2">
      <c r="A88" s="47"/>
      <c r="B88" s="47"/>
    </row>
    <row r="89" spans="1:2">
      <c r="A89" s="47"/>
      <c r="B89" s="47"/>
    </row>
    <row r="90" spans="1:2">
      <c r="A90" s="47"/>
      <c r="B90" s="47"/>
    </row>
    <row r="91" spans="1:2">
      <c r="A91" s="27"/>
      <c r="B91" s="47"/>
    </row>
    <row r="92" spans="1:2">
      <c r="A92" s="47"/>
      <c r="B92" s="47"/>
    </row>
    <row r="93" spans="1:2">
      <c r="A93" s="47"/>
      <c r="B93" s="47"/>
    </row>
    <row r="94" spans="1:2">
      <c r="A94" s="47"/>
      <c r="B94" s="47"/>
    </row>
    <row r="95" spans="1:2">
      <c r="A95" s="47"/>
      <c r="B95" s="47"/>
    </row>
    <row r="96" spans="1:2">
      <c r="A96" s="47"/>
      <c r="B96" s="47"/>
    </row>
    <row r="97" spans="1:2">
      <c r="A97" s="47"/>
      <c r="B97" s="47"/>
    </row>
    <row r="98" spans="1:2">
      <c r="A98" s="47"/>
      <c r="B98" s="47"/>
    </row>
    <row r="99" spans="1:2">
      <c r="A99" s="47"/>
      <c r="B99" s="47"/>
    </row>
    <row r="100" spans="1:2">
      <c r="A100" s="47"/>
      <c r="B100" s="47"/>
    </row>
    <row r="101" spans="1:2">
      <c r="A101" s="47"/>
      <c r="B101" s="47"/>
    </row>
    <row r="102" spans="1:2">
      <c r="A102" s="47"/>
      <c r="B102" s="47"/>
    </row>
    <row r="103" spans="1:2">
      <c r="A103" s="47"/>
      <c r="B103" s="47"/>
    </row>
    <row r="104" spans="1:2">
      <c r="A104" s="47"/>
      <c r="B104" s="47"/>
    </row>
    <row r="105" spans="1:2">
      <c r="A105" s="47"/>
      <c r="B105" s="47"/>
    </row>
    <row r="106" spans="1:2">
      <c r="A106" s="47"/>
      <c r="B106" s="47"/>
    </row>
    <row r="107" spans="1:2">
      <c r="A107" s="47"/>
      <c r="B107" s="47"/>
    </row>
    <row r="108" spans="1:2">
      <c r="A108" s="47"/>
      <c r="B108" s="47"/>
    </row>
    <row r="109" spans="1:2">
      <c r="A109" s="47"/>
      <c r="B109" s="47"/>
    </row>
    <row r="110" spans="1:2">
      <c r="A110" s="47"/>
      <c r="B110" s="47"/>
    </row>
    <row r="111" spans="1:2">
      <c r="A111" s="47"/>
      <c r="B111" s="47"/>
    </row>
    <row r="112" spans="1:2">
      <c r="A112" s="47"/>
      <c r="B112" s="47"/>
    </row>
    <row r="113" spans="1:2">
      <c r="A113" s="47"/>
      <c r="B113" s="47"/>
    </row>
    <row r="114" spans="1:2">
      <c r="A114" s="47"/>
      <c r="B114" s="47"/>
    </row>
    <row r="115" spans="1:2">
      <c r="A115" s="47"/>
      <c r="B115" s="47"/>
    </row>
    <row r="116" spans="1:2">
      <c r="A116" s="47"/>
      <c r="B116" s="47"/>
    </row>
    <row r="117" spans="1:2">
      <c r="A117" s="47"/>
      <c r="B117" s="47"/>
    </row>
    <row r="118" spans="1:2">
      <c r="A118" s="47"/>
      <c r="B118" s="47"/>
    </row>
    <row r="119" spans="1:2">
      <c r="A119" s="47"/>
      <c r="B119" s="47"/>
    </row>
    <row r="120" spans="1:2">
      <c r="A120" s="47"/>
      <c r="B120" s="47"/>
    </row>
    <row r="121" spans="1:2">
      <c r="A121" s="47"/>
      <c r="B121" s="47"/>
    </row>
    <row r="122" spans="1:2">
      <c r="A122" s="47"/>
      <c r="B122" s="47"/>
    </row>
    <row r="123" spans="1:2">
      <c r="A123" s="47"/>
      <c r="B123" s="47"/>
    </row>
    <row r="124" spans="1:2">
      <c r="A124" s="47"/>
      <c r="B124" s="47"/>
    </row>
    <row r="125" spans="1:2">
      <c r="A125" s="47"/>
      <c r="B125" s="47"/>
    </row>
    <row r="126" spans="1:2">
      <c r="A126" s="47"/>
      <c r="B126" s="47"/>
    </row>
    <row r="127" spans="1:2">
      <c r="A127" s="47"/>
      <c r="B127" s="47"/>
    </row>
    <row r="128" spans="1:2">
      <c r="A128" s="47"/>
      <c r="B128" s="47"/>
    </row>
    <row r="129" spans="1:2">
      <c r="A129" s="47"/>
      <c r="B129" s="47"/>
    </row>
    <row r="130" spans="1:2">
      <c r="A130" s="47"/>
      <c r="B130" s="47"/>
    </row>
    <row r="131" spans="1:2">
      <c r="A131" s="47"/>
      <c r="B131" s="47"/>
    </row>
    <row r="132" spans="1:2">
      <c r="A132" s="47"/>
      <c r="B132" s="47"/>
    </row>
    <row r="133" spans="1:2">
      <c r="A133" s="47"/>
      <c r="B133" s="47"/>
    </row>
    <row r="134" spans="1:2">
      <c r="A134" s="27"/>
      <c r="B134" s="47"/>
    </row>
    <row r="135" spans="1:2">
      <c r="A135" s="47"/>
      <c r="B135" s="47"/>
    </row>
    <row r="136" spans="1:2">
      <c r="A136" s="47"/>
      <c r="B136" s="47"/>
    </row>
    <row r="137" spans="1:2">
      <c r="A137" s="47"/>
      <c r="B137" s="47"/>
    </row>
    <row r="138" spans="1:2">
      <c r="A138" s="47"/>
      <c r="B138" s="47"/>
    </row>
    <row r="139" spans="1:2">
      <c r="A139" s="47"/>
      <c r="B139" s="47"/>
    </row>
    <row r="140" spans="1:2">
      <c r="A140" s="47"/>
      <c r="B140" s="47"/>
    </row>
    <row r="141" spans="1:2">
      <c r="A141" s="47"/>
      <c r="B141" s="47"/>
    </row>
    <row r="142" spans="1:2">
      <c r="A142" s="47"/>
      <c r="B142" s="47"/>
    </row>
    <row r="143" spans="1:2">
      <c r="A143" s="47"/>
      <c r="B143" s="47"/>
    </row>
    <row r="144" spans="1:2">
      <c r="A144" s="47"/>
      <c r="B144" s="47"/>
    </row>
    <row r="145" spans="1:2">
      <c r="A145" s="47"/>
      <c r="B145" s="47"/>
    </row>
    <row r="146" spans="1:2">
      <c r="A146" s="47"/>
      <c r="B146" s="47"/>
    </row>
    <row r="147" spans="1:2">
      <c r="A147" s="47"/>
      <c r="B147" s="47"/>
    </row>
    <row r="148" spans="1:2">
      <c r="A148" s="47"/>
      <c r="B148" s="47"/>
    </row>
    <row r="149" spans="1:2">
      <c r="A149" s="47"/>
      <c r="B149" s="47"/>
    </row>
    <row r="150" spans="1:2">
      <c r="A150" s="47"/>
      <c r="B150" s="47"/>
    </row>
    <row r="151" spans="1:2">
      <c r="A151" s="47"/>
      <c r="B151" s="47"/>
    </row>
    <row r="152" spans="1:2">
      <c r="A152" s="47"/>
      <c r="B152" s="47"/>
    </row>
    <row r="153" spans="1:2">
      <c r="A153" s="47"/>
      <c r="B153" s="47"/>
    </row>
    <row r="154" spans="1:2">
      <c r="A154" s="47"/>
      <c r="B154" s="47"/>
    </row>
  </sheetData>
  <mergeCells count="8">
    <mergeCell ref="F25:G25"/>
    <mergeCell ref="F26:G26"/>
    <mergeCell ref="F33:G33"/>
    <mergeCell ref="F27:G27"/>
    <mergeCell ref="F28:G28"/>
    <mergeCell ref="F30:G30"/>
    <mergeCell ref="F31:G31"/>
    <mergeCell ref="F32:G32"/>
  </mergeCells>
  <phoneticPr fontId="1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9C17-348C-407A-B8DA-149D65AD02D0}">
  <sheetPr>
    <tabColor rgb="FFFF0000"/>
  </sheetPr>
  <dimension ref="A1:Z203"/>
  <sheetViews>
    <sheetView workbookViewId="0">
      <selection activeCell="G25" sqref="G24:G25"/>
    </sheetView>
  </sheetViews>
  <sheetFormatPr defaultRowHeight="15"/>
  <cols>
    <col min="6" max="6" width="31.42578125" customWidth="1"/>
  </cols>
  <sheetData>
    <row r="1" spans="1:26">
      <c r="A1" s="39" t="s">
        <v>53</v>
      </c>
      <c r="B1" s="39" t="s">
        <v>55</v>
      </c>
      <c r="C1" s="39" t="s">
        <v>267</v>
      </c>
      <c r="D1" s="39" t="s">
        <v>268</v>
      </c>
      <c r="E1" s="39" t="s">
        <v>269</v>
      </c>
      <c r="F1" s="39" t="s">
        <v>56</v>
      </c>
      <c r="G1" s="40">
        <v>2000</v>
      </c>
      <c r="H1" s="40">
        <v>2001</v>
      </c>
      <c r="I1" s="40">
        <v>2002</v>
      </c>
      <c r="J1" s="40">
        <v>2003</v>
      </c>
      <c r="K1" s="40">
        <v>2004</v>
      </c>
      <c r="L1" s="40">
        <v>2005</v>
      </c>
      <c r="M1" s="40">
        <v>2006</v>
      </c>
      <c r="N1" s="40">
        <v>2007</v>
      </c>
      <c r="O1" s="40">
        <v>2008</v>
      </c>
      <c r="P1" s="40">
        <v>2009</v>
      </c>
      <c r="Q1" s="40">
        <v>2010</v>
      </c>
      <c r="R1" s="40">
        <v>2011</v>
      </c>
      <c r="S1" s="40">
        <v>2012</v>
      </c>
      <c r="T1" s="40">
        <v>2013</v>
      </c>
      <c r="U1" s="40">
        <v>2014</v>
      </c>
      <c r="V1" s="40">
        <v>2015</v>
      </c>
      <c r="W1" s="40">
        <v>2016</v>
      </c>
      <c r="X1" s="40">
        <v>2017</v>
      </c>
      <c r="Y1" s="40">
        <v>2018</v>
      </c>
      <c r="Z1" s="40">
        <v>2019</v>
      </c>
    </row>
    <row r="2" spans="1:26" ht="16.5">
      <c r="A2" s="1"/>
      <c r="B2" s="1"/>
      <c r="C2" s="98" t="s">
        <v>241</v>
      </c>
      <c r="D2" s="98" t="s">
        <v>320</v>
      </c>
      <c r="E2" s="98" t="s">
        <v>321</v>
      </c>
      <c r="F2" t="str">
        <f>_xlfn.CONCAT(C2,D2,E2)</f>
        <v>05_PRC2wbev</v>
      </c>
      <c r="L2" s="98">
        <v>63.979416000000001</v>
      </c>
      <c r="M2" s="98">
        <v>67.901392000000001</v>
      </c>
    </row>
    <row r="3" spans="1:26" ht="16.5">
      <c r="A3" s="1"/>
      <c r="B3" s="1"/>
      <c r="C3" s="98" t="s">
        <v>241</v>
      </c>
      <c r="D3" s="98" t="s">
        <v>320</v>
      </c>
      <c r="E3" s="98" t="s">
        <v>322</v>
      </c>
      <c r="F3" t="str">
        <f t="shared" ref="F3:F9" si="0">_xlfn.CONCAT(C3,D3,E3)</f>
        <v>05_PRC2wg</v>
      </c>
      <c r="L3" s="98">
        <v>169.54752500000001</v>
      </c>
      <c r="M3" s="98">
        <v>177.689032</v>
      </c>
    </row>
    <row r="4" spans="1:26" ht="16.5">
      <c r="A4" s="1"/>
      <c r="B4" s="1"/>
      <c r="C4" s="98" t="s">
        <v>241</v>
      </c>
      <c r="D4" s="98" t="s">
        <v>323</v>
      </c>
      <c r="E4" s="98" t="s">
        <v>321</v>
      </c>
      <c r="F4" t="str">
        <f t="shared" si="0"/>
        <v>05_PRClvbev</v>
      </c>
      <c r="L4" s="98">
        <v>27.295235000000002</v>
      </c>
      <c r="M4" s="98">
        <v>66.603800000000007</v>
      </c>
    </row>
    <row r="5" spans="1:26" ht="16.5">
      <c r="A5" s="1"/>
      <c r="B5" s="1"/>
      <c r="C5" s="98" t="s">
        <v>241</v>
      </c>
      <c r="D5" s="98" t="s">
        <v>323</v>
      </c>
      <c r="E5" s="98" t="s">
        <v>322</v>
      </c>
      <c r="F5" t="str">
        <f t="shared" si="0"/>
        <v>05_PRClvg</v>
      </c>
      <c r="L5" s="98">
        <v>3801.631069</v>
      </c>
      <c r="M5" s="98">
        <v>3650.4226659999999</v>
      </c>
    </row>
    <row r="6" spans="1:26" ht="16.5">
      <c r="A6" s="1"/>
      <c r="B6" s="1"/>
      <c r="C6" s="98" t="s">
        <v>255</v>
      </c>
      <c r="D6" s="98" t="s">
        <v>320</v>
      </c>
      <c r="E6" s="98" t="s">
        <v>321</v>
      </c>
      <c r="F6" t="str">
        <f t="shared" si="0"/>
        <v>20_USA2wbev</v>
      </c>
      <c r="L6" s="98">
        <v>3.2888000000000001E-2</v>
      </c>
      <c r="M6" s="98">
        <v>3.5247000000000001E-2</v>
      </c>
    </row>
    <row r="7" spans="1:26" ht="16.5">
      <c r="A7" s="1"/>
      <c r="B7" s="1"/>
      <c r="C7" s="98" t="s">
        <v>255</v>
      </c>
      <c r="D7" s="98" t="s">
        <v>320</v>
      </c>
      <c r="E7" s="98" t="s">
        <v>322</v>
      </c>
      <c r="F7" t="str">
        <f t="shared" si="0"/>
        <v>20_USA2wg</v>
      </c>
      <c r="L7" s="98">
        <v>25.880369000000002</v>
      </c>
      <c r="M7" s="98">
        <v>26.327078</v>
      </c>
    </row>
    <row r="8" spans="1:26" ht="16.5">
      <c r="A8" s="1"/>
      <c r="B8" s="1"/>
      <c r="C8" s="98" t="s">
        <v>255</v>
      </c>
      <c r="D8" s="98" t="s">
        <v>323</v>
      </c>
      <c r="E8" s="98" t="s">
        <v>321</v>
      </c>
      <c r="F8" t="str">
        <f t="shared" si="0"/>
        <v>20_USAlvbev</v>
      </c>
      <c r="L8" s="98">
        <v>4.6023519999999998</v>
      </c>
      <c r="M8" s="98">
        <v>8.0142140000000008</v>
      </c>
    </row>
    <row r="9" spans="1:26" ht="16.5">
      <c r="A9" s="1"/>
      <c r="B9" s="1"/>
      <c r="C9" s="98" t="s">
        <v>255</v>
      </c>
      <c r="D9" s="98" t="s">
        <v>323</v>
      </c>
      <c r="E9" s="98" t="s">
        <v>322</v>
      </c>
      <c r="F9" t="str">
        <f t="shared" si="0"/>
        <v>20_USAlvg</v>
      </c>
      <c r="L9" s="98">
        <v>5928.2271710000005</v>
      </c>
      <c r="M9" s="98">
        <v>5970.2565240000004</v>
      </c>
    </row>
    <row r="10" spans="1:26">
      <c r="A10" s="1"/>
      <c r="B10" s="1"/>
      <c r="C10" s="1"/>
      <c r="G10" s="26"/>
    </row>
    <row r="11" spans="1:26">
      <c r="A11" s="1"/>
      <c r="B11" s="1"/>
      <c r="C11" s="1"/>
    </row>
    <row r="12" spans="1:26">
      <c r="A12" s="1"/>
      <c r="B12" s="1"/>
      <c r="C12" s="1"/>
    </row>
    <row r="13" spans="1:26">
      <c r="A13" s="1"/>
      <c r="B13" s="1"/>
      <c r="C13" s="1"/>
    </row>
    <row r="14" spans="1:26">
      <c r="A14" s="1"/>
      <c r="B14" s="1"/>
      <c r="C14" s="1"/>
    </row>
    <row r="15" spans="1:26">
      <c r="A15" s="1"/>
      <c r="B15" s="1"/>
      <c r="C15" s="1"/>
    </row>
    <row r="16" spans="1:26">
      <c r="A16" s="1"/>
      <c r="B16" s="1"/>
      <c r="C16" s="1"/>
    </row>
    <row r="17" spans="1:5">
      <c r="A17" s="1"/>
      <c r="B17" s="1"/>
      <c r="C17" s="1"/>
    </row>
    <row r="18" spans="1:5">
      <c r="A18" s="1"/>
      <c r="B18" s="1"/>
      <c r="C18" s="1"/>
    </row>
    <row r="19" spans="1:5">
      <c r="A19" s="1"/>
      <c r="B19" s="1"/>
      <c r="C19" s="1"/>
    </row>
    <row r="20" spans="1:5">
      <c r="A20" s="1"/>
      <c r="B20" s="1"/>
      <c r="C20" s="1"/>
    </row>
    <row r="21" spans="1:5">
      <c r="A21" s="1"/>
      <c r="B21" s="1"/>
      <c r="C21" s="1"/>
    </row>
    <row r="22" spans="1:5">
      <c r="A22" s="1"/>
      <c r="B22" s="1"/>
      <c r="C22" s="1"/>
    </row>
    <row r="23" spans="1:5">
      <c r="A23" s="1"/>
      <c r="B23" s="1"/>
      <c r="C23" s="1"/>
    </row>
    <row r="24" spans="1:5">
      <c r="A24" s="1"/>
      <c r="B24" s="1"/>
      <c r="C24" s="1"/>
    </row>
    <row r="25" spans="1:5">
      <c r="A25" s="1"/>
      <c r="B25" s="1"/>
      <c r="C25" s="1"/>
    </row>
    <row r="26" spans="1:5">
      <c r="A26" s="1"/>
      <c r="B26" s="1"/>
      <c r="C26" s="1"/>
    </row>
    <row r="27" spans="1:5">
      <c r="A27" s="1"/>
      <c r="B27" s="1"/>
      <c r="C27" s="1"/>
    </row>
    <row r="28" spans="1:5">
      <c r="A28" s="1"/>
      <c r="B28" s="1"/>
      <c r="C28" s="1"/>
    </row>
    <row r="29" spans="1:5">
      <c r="A29" s="1"/>
      <c r="B29" s="1"/>
      <c r="C29" s="1"/>
    </row>
    <row r="30" spans="1:5">
      <c r="A30" s="42"/>
      <c r="B30" s="1"/>
      <c r="C30" s="1"/>
      <c r="D30" s="43"/>
      <c r="E30" s="43"/>
    </row>
    <row r="31" spans="1:5">
      <c r="A31" s="42"/>
      <c r="B31" s="1"/>
      <c r="C31" s="1"/>
      <c r="D31" s="43"/>
      <c r="E31" s="43"/>
    </row>
    <row r="32" spans="1:5">
      <c r="A32" s="42"/>
      <c r="B32" s="1"/>
      <c r="C32" s="1"/>
      <c r="D32" s="43"/>
      <c r="E32" s="43"/>
    </row>
    <row r="33" spans="1:26">
      <c r="A33" s="42"/>
      <c r="B33" s="1"/>
      <c r="C33" s="1"/>
      <c r="D33" s="43"/>
      <c r="E33" s="43"/>
      <c r="R33" s="26"/>
    </row>
    <row r="34" spans="1:26">
      <c r="A34" s="42"/>
      <c r="B34" s="1"/>
      <c r="C34" s="1"/>
      <c r="D34" s="43"/>
      <c r="E34" s="43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spans="1:26">
      <c r="A35" s="42"/>
      <c r="B35" s="1"/>
      <c r="C35" s="1"/>
      <c r="D35" s="43"/>
      <c r="E35" s="43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V35" s="44"/>
      <c r="W35" s="44"/>
      <c r="X35" s="44"/>
      <c r="Y35" s="44"/>
      <c r="Z35" s="44"/>
    </row>
    <row r="36" spans="1:26">
      <c r="A36" s="42"/>
      <c r="B36" s="1"/>
      <c r="C36" s="1"/>
      <c r="D36" s="43"/>
      <c r="E36" s="43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spans="1:26">
      <c r="A37" s="42"/>
      <c r="B37" s="1"/>
      <c r="C37" s="1"/>
      <c r="D37" s="43"/>
      <c r="E37" s="43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spans="1:26">
      <c r="A38" s="42"/>
      <c r="B38" s="1"/>
      <c r="C38" s="1"/>
      <c r="D38" s="43"/>
      <c r="E38" s="43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spans="1:26">
      <c r="A39" s="42"/>
      <c r="B39" s="1"/>
      <c r="C39" s="1"/>
      <c r="D39" s="43"/>
      <c r="E39" s="43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spans="1:26">
      <c r="A40" s="42"/>
      <c r="B40" s="1"/>
      <c r="C40" s="1"/>
      <c r="D40" s="43"/>
      <c r="E40" s="43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spans="1:26">
      <c r="A41" s="42"/>
      <c r="B41" s="1"/>
      <c r="C41" s="1"/>
      <c r="D41" s="43"/>
      <c r="E41" s="43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spans="1:26">
      <c r="A42" s="42"/>
      <c r="B42" s="1"/>
      <c r="C42" s="1"/>
      <c r="D42" s="43"/>
      <c r="E42" s="43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spans="1:26">
      <c r="A43" s="42"/>
      <c r="B43" s="1"/>
      <c r="C43" s="1"/>
      <c r="D43" s="43"/>
      <c r="E43" s="43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spans="1:26">
      <c r="A44" s="42"/>
      <c r="B44" s="1"/>
      <c r="C44" s="1"/>
      <c r="D44" s="43"/>
      <c r="E44" s="43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spans="1:26">
      <c r="A45" s="42"/>
      <c r="B45" s="1"/>
      <c r="C45" s="1"/>
      <c r="D45" s="43"/>
      <c r="E45" s="43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spans="1:26">
      <c r="A46" s="42"/>
      <c r="B46" s="1"/>
      <c r="C46" s="1"/>
      <c r="D46" s="43"/>
      <c r="E46" s="43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spans="1:26">
      <c r="A47" s="42"/>
      <c r="B47" s="1"/>
      <c r="C47" s="1"/>
      <c r="D47" s="43"/>
      <c r="E47" s="43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spans="1:26">
      <c r="A48" s="42"/>
      <c r="B48" s="1"/>
      <c r="C48" s="1"/>
      <c r="D48" s="43"/>
      <c r="E48" s="43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spans="1:26">
      <c r="A49" s="42"/>
      <c r="B49" s="1"/>
      <c r="C49" s="1"/>
      <c r="D49" s="43"/>
      <c r="E49" s="43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spans="1:26">
      <c r="A50" s="42"/>
      <c r="B50" s="1"/>
      <c r="C50" s="1"/>
      <c r="D50" s="43"/>
      <c r="E50" s="43"/>
      <c r="G50" s="44"/>
      <c r="H50" s="44"/>
      <c r="I50" s="44"/>
      <c r="J50" s="44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 spans="1:26">
      <c r="A51" s="42"/>
      <c r="B51" s="1"/>
      <c r="C51" s="1"/>
      <c r="D51" s="43"/>
      <c r="E51" s="43"/>
      <c r="G51" s="44"/>
      <c r="H51" s="44"/>
      <c r="I51" s="44"/>
      <c r="J51" s="44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 spans="1:26">
      <c r="A52" s="42"/>
      <c r="B52" s="1"/>
      <c r="C52" s="1"/>
      <c r="D52" s="43"/>
      <c r="E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 spans="1:26">
      <c r="A53" s="42"/>
      <c r="B53" s="1"/>
      <c r="C53" s="1"/>
      <c r="D53" s="43"/>
      <c r="E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 spans="1:26">
      <c r="A54" s="42"/>
      <c r="B54" s="1"/>
      <c r="C54" s="1"/>
      <c r="D54" s="43"/>
      <c r="E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 spans="1:26">
      <c r="A55" s="42"/>
      <c r="B55" s="1"/>
      <c r="C55" s="1"/>
      <c r="D55" s="43"/>
      <c r="E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 spans="1:26">
      <c r="A56" s="42"/>
      <c r="B56" s="1"/>
      <c r="C56" s="1"/>
      <c r="D56" s="43"/>
      <c r="E56" s="43"/>
      <c r="G56" s="43"/>
      <c r="H56" s="43"/>
      <c r="I56" s="43"/>
      <c r="J56" s="43"/>
    </row>
    <row r="57" spans="1:26">
      <c r="A57" s="42"/>
      <c r="B57" s="1"/>
      <c r="C57" s="1"/>
      <c r="D57" s="43"/>
      <c r="E57" s="43"/>
      <c r="G57" s="43"/>
      <c r="H57" s="43"/>
      <c r="I57" s="43"/>
      <c r="J57" s="43"/>
    </row>
    <row r="58" spans="1:26">
      <c r="A58" s="41"/>
      <c r="B58" s="1"/>
      <c r="C58" s="1"/>
    </row>
    <row r="59" spans="1:26">
      <c r="A59" s="41"/>
      <c r="B59" s="1"/>
      <c r="C59" s="1"/>
    </row>
    <row r="60" spans="1:26">
      <c r="A60" s="41"/>
      <c r="B60" s="1"/>
      <c r="C60" s="1"/>
    </row>
    <row r="61" spans="1:26">
      <c r="A61" s="41"/>
      <c r="B61" s="1"/>
      <c r="C61" s="1"/>
    </row>
    <row r="62" spans="1:26">
      <c r="A62" s="41"/>
      <c r="B62" s="1"/>
      <c r="C62" s="1"/>
    </row>
    <row r="63" spans="1:26">
      <c r="A63" s="41"/>
      <c r="B63" s="1"/>
      <c r="C63" s="1"/>
    </row>
    <row r="64" spans="1:26">
      <c r="A64" s="41"/>
      <c r="B64" s="1"/>
      <c r="C64" s="1"/>
    </row>
    <row r="65" spans="1:3">
      <c r="A65" s="41"/>
      <c r="B65" s="1"/>
      <c r="C65" s="1"/>
    </row>
    <row r="66" spans="1:3">
      <c r="A66" s="41"/>
      <c r="B66" s="1"/>
      <c r="C66" s="1"/>
    </row>
    <row r="67" spans="1:3">
      <c r="A67" s="41"/>
      <c r="B67" s="1"/>
      <c r="C67" s="1"/>
    </row>
    <row r="68" spans="1:3">
      <c r="A68" s="41"/>
      <c r="B68" s="1"/>
      <c r="C68" s="1"/>
    </row>
    <row r="69" spans="1:3">
      <c r="A69" s="41"/>
      <c r="B69" s="1"/>
      <c r="C69" s="1"/>
    </row>
    <row r="70" spans="1:3">
      <c r="A70" s="41"/>
      <c r="B70" s="1"/>
      <c r="C70" s="1"/>
    </row>
    <row r="71" spans="1:3">
      <c r="A71" s="41"/>
      <c r="B71" s="1"/>
      <c r="C71" s="1"/>
    </row>
    <row r="72" spans="1:3">
      <c r="A72" s="41"/>
      <c r="B72" s="1"/>
      <c r="C72" s="1"/>
    </row>
    <row r="73" spans="1:3">
      <c r="A73" s="41"/>
      <c r="B73" s="1"/>
      <c r="C73" s="1"/>
    </row>
    <row r="74" spans="1:3">
      <c r="A74" s="41"/>
      <c r="B74" s="1"/>
      <c r="C74" s="1"/>
    </row>
    <row r="75" spans="1:3">
      <c r="A75" s="41"/>
      <c r="B75" s="1"/>
      <c r="C75" s="1"/>
    </row>
    <row r="76" spans="1:3">
      <c r="A76" s="41"/>
      <c r="B76" s="1"/>
      <c r="C76" s="1"/>
    </row>
    <row r="77" spans="1:3">
      <c r="A77" s="41"/>
      <c r="B77" s="1"/>
      <c r="C77" s="1"/>
    </row>
    <row r="78" spans="1:3">
      <c r="A78" s="41"/>
      <c r="B78" s="1"/>
      <c r="C78" s="1"/>
    </row>
    <row r="79" spans="1:3">
      <c r="A79" s="41"/>
      <c r="B79" s="1"/>
      <c r="C79" s="1"/>
    </row>
    <row r="80" spans="1:3">
      <c r="A80" s="41"/>
      <c r="B80" s="1"/>
      <c r="C80" s="1"/>
    </row>
    <row r="81" spans="1:3">
      <c r="A81" s="41"/>
      <c r="B81" s="1"/>
      <c r="C81" s="1"/>
    </row>
    <row r="82" spans="1:3">
      <c r="A82" s="41"/>
      <c r="B82" s="1"/>
      <c r="C82" s="1"/>
    </row>
    <row r="83" spans="1:3">
      <c r="A83" s="41"/>
      <c r="B83" s="1"/>
      <c r="C83" s="1"/>
    </row>
    <row r="84" spans="1:3">
      <c r="A84" s="41"/>
      <c r="B84" s="1"/>
      <c r="C84" s="1"/>
    </row>
    <row r="85" spans="1:3">
      <c r="A85" s="41"/>
      <c r="B85" s="1"/>
      <c r="C85" s="1"/>
    </row>
    <row r="86" spans="1:3">
      <c r="A86" s="41"/>
      <c r="B86" s="1"/>
      <c r="C86" s="1"/>
    </row>
    <row r="87" spans="1:3">
      <c r="A87" s="41"/>
      <c r="B87" s="1"/>
      <c r="C87" s="1"/>
    </row>
    <row r="88" spans="1:3">
      <c r="A88" s="41"/>
      <c r="B88" s="1"/>
      <c r="C88" s="1"/>
    </row>
    <row r="89" spans="1:3">
      <c r="A89" s="41"/>
      <c r="B89" s="1"/>
      <c r="C89" s="1"/>
    </row>
    <row r="90" spans="1:3">
      <c r="A90" s="41"/>
      <c r="B90" s="1"/>
      <c r="C90" s="1"/>
    </row>
    <row r="91" spans="1:3">
      <c r="A91" s="41"/>
      <c r="B91" s="1"/>
      <c r="C91" s="1"/>
    </row>
    <row r="92" spans="1:3">
      <c r="A92" s="41"/>
      <c r="B92" s="1"/>
      <c r="C92" s="1"/>
    </row>
    <row r="93" spans="1:3">
      <c r="A93" s="41"/>
      <c r="B93" s="1"/>
      <c r="C93" s="1"/>
    </row>
    <row r="94" spans="1:3">
      <c r="A94" s="41"/>
      <c r="B94" s="1"/>
      <c r="C94" s="1"/>
    </row>
    <row r="95" spans="1:3">
      <c r="A95" s="41"/>
      <c r="B95" s="1"/>
      <c r="C95" s="1"/>
    </row>
    <row r="96" spans="1:3">
      <c r="A96" s="41"/>
      <c r="B96" s="1"/>
      <c r="C96" s="1"/>
    </row>
    <row r="97" spans="1:3">
      <c r="A97" s="41"/>
      <c r="B97" s="1"/>
      <c r="C97" s="1"/>
    </row>
    <row r="98" spans="1:3">
      <c r="A98" s="41"/>
      <c r="B98" s="1"/>
      <c r="C98" s="1"/>
    </row>
    <row r="99" spans="1:3">
      <c r="A99" s="41"/>
      <c r="B99" s="1"/>
      <c r="C99" s="1"/>
    </row>
    <row r="100" spans="1:3">
      <c r="A100" s="41"/>
      <c r="B100" s="1"/>
      <c r="C100" s="1"/>
    </row>
    <row r="101" spans="1:3">
      <c r="A101" s="41"/>
      <c r="B101" s="1"/>
      <c r="C101" s="1"/>
    </row>
    <row r="102" spans="1:3">
      <c r="A102" s="41"/>
      <c r="B102" s="1"/>
      <c r="C102" s="1"/>
    </row>
    <row r="103" spans="1:3">
      <c r="A103" s="41"/>
      <c r="B103" s="1"/>
      <c r="C103" s="1"/>
    </row>
    <row r="104" spans="1:3">
      <c r="A104" s="41"/>
      <c r="B104" s="1"/>
      <c r="C104" s="1"/>
    </row>
    <row r="105" spans="1:3">
      <c r="A105" s="41"/>
      <c r="B105" s="1"/>
      <c r="C105" s="1"/>
    </row>
    <row r="106" spans="1:3">
      <c r="A106" s="41"/>
      <c r="B106" s="1"/>
      <c r="C106" s="1"/>
    </row>
    <row r="107" spans="1:3">
      <c r="A107" s="41"/>
      <c r="B107" s="1"/>
      <c r="C107" s="1"/>
    </row>
    <row r="108" spans="1:3">
      <c r="A108" s="41"/>
      <c r="B108" s="1"/>
      <c r="C108" s="1"/>
    </row>
    <row r="109" spans="1:3">
      <c r="A109" s="41"/>
      <c r="B109" s="1"/>
      <c r="C109" s="1"/>
    </row>
    <row r="110" spans="1:3">
      <c r="A110" s="41"/>
      <c r="B110" s="1"/>
      <c r="C110" s="1"/>
    </row>
    <row r="111" spans="1:3">
      <c r="A111" s="41"/>
      <c r="B111" s="1"/>
      <c r="C111" s="1"/>
    </row>
    <row r="112" spans="1:3">
      <c r="A112" s="41"/>
      <c r="B112" s="1"/>
      <c r="C112" s="1"/>
    </row>
    <row r="113" spans="1:3">
      <c r="A113" s="41"/>
      <c r="B113" s="1"/>
      <c r="C113" s="1"/>
    </row>
    <row r="114" spans="1:3">
      <c r="A114" s="41"/>
      <c r="B114" s="1"/>
      <c r="C114" s="1"/>
    </row>
    <row r="115" spans="1:3">
      <c r="A115" s="41"/>
      <c r="B115" s="1"/>
      <c r="C115" s="1"/>
    </row>
    <row r="116" spans="1:3">
      <c r="A116" s="41"/>
      <c r="B116" s="1"/>
      <c r="C116" s="1"/>
    </row>
    <row r="117" spans="1:3">
      <c r="A117" s="41"/>
      <c r="B117" s="1"/>
      <c r="C117" s="1"/>
    </row>
    <row r="118" spans="1:3">
      <c r="A118" s="41"/>
      <c r="B118" s="1"/>
      <c r="C118" s="1"/>
    </row>
    <row r="119" spans="1:3">
      <c r="A119" s="41"/>
      <c r="B119" s="1"/>
      <c r="C119" s="1"/>
    </row>
    <row r="120" spans="1:3">
      <c r="A120" s="41"/>
      <c r="B120" s="1"/>
      <c r="C120" s="1"/>
    </row>
    <row r="121" spans="1:3">
      <c r="A121" s="41"/>
      <c r="B121" s="1"/>
      <c r="C121" s="1"/>
    </row>
    <row r="122" spans="1:3">
      <c r="A122" s="41"/>
      <c r="B122" s="1"/>
      <c r="C122" s="1"/>
    </row>
    <row r="123" spans="1:3">
      <c r="A123" s="41"/>
      <c r="B123" s="1"/>
      <c r="C123" s="1"/>
    </row>
    <row r="124" spans="1:3">
      <c r="A124" s="41"/>
      <c r="B124" s="1"/>
      <c r="C124" s="1"/>
    </row>
    <row r="125" spans="1:3">
      <c r="A125" s="41"/>
      <c r="B125" s="1"/>
      <c r="C125" s="1"/>
    </row>
    <row r="126" spans="1:3">
      <c r="A126" s="41"/>
      <c r="B126" s="1"/>
      <c r="C126" s="1"/>
    </row>
    <row r="127" spans="1:3">
      <c r="A127" s="41"/>
      <c r="B127" s="1"/>
      <c r="C127" s="1"/>
    </row>
    <row r="128" spans="1:3">
      <c r="A128" s="41"/>
      <c r="B128" s="1"/>
      <c r="C128" s="1"/>
    </row>
    <row r="129" spans="1:3">
      <c r="A129" s="41"/>
      <c r="B129" s="1"/>
      <c r="C129" s="1"/>
    </row>
    <row r="130" spans="1:3">
      <c r="A130" s="41"/>
      <c r="B130" s="1"/>
      <c r="C130" s="1"/>
    </row>
    <row r="131" spans="1:3">
      <c r="A131" s="41"/>
      <c r="B131" s="1"/>
      <c r="C131" s="1"/>
    </row>
    <row r="132" spans="1:3">
      <c r="A132" s="41"/>
      <c r="B132" s="1"/>
      <c r="C132" s="1"/>
    </row>
    <row r="133" spans="1:3">
      <c r="A133" s="41"/>
      <c r="B133" s="1"/>
      <c r="C133" s="1"/>
    </row>
    <row r="134" spans="1:3">
      <c r="A134" s="41"/>
      <c r="B134" s="1"/>
      <c r="C134" s="1"/>
    </row>
    <row r="135" spans="1:3">
      <c r="A135" s="41"/>
      <c r="B135" s="1"/>
      <c r="C135" s="1"/>
    </row>
    <row r="136" spans="1:3">
      <c r="A136" s="41"/>
      <c r="B136" s="1"/>
      <c r="C136" s="1"/>
    </row>
    <row r="137" spans="1:3">
      <c r="A137" s="41"/>
      <c r="B137" s="1"/>
      <c r="C137" s="1"/>
    </row>
    <row r="138" spans="1:3">
      <c r="A138" s="41"/>
      <c r="B138" s="1"/>
      <c r="C138" s="1"/>
    </row>
    <row r="139" spans="1:3">
      <c r="A139" s="41"/>
      <c r="B139" s="1"/>
      <c r="C139" s="1"/>
    </row>
    <row r="140" spans="1:3">
      <c r="A140" s="41"/>
      <c r="B140" s="1"/>
      <c r="C140" s="1"/>
    </row>
    <row r="141" spans="1:3">
      <c r="A141" s="41"/>
      <c r="B141" s="1"/>
      <c r="C141" s="1"/>
    </row>
    <row r="142" spans="1:3">
      <c r="A142" s="41"/>
      <c r="B142" s="1"/>
      <c r="C142" s="1"/>
    </row>
    <row r="143" spans="1:3">
      <c r="A143" s="41"/>
      <c r="B143" s="1"/>
      <c r="C143" s="1"/>
    </row>
    <row r="144" spans="1:3">
      <c r="A144" s="41"/>
      <c r="B144" s="1"/>
      <c r="C144" s="1"/>
    </row>
    <row r="145" spans="1:3">
      <c r="A145" s="41"/>
      <c r="B145" s="1"/>
      <c r="C145" s="1"/>
    </row>
    <row r="146" spans="1:3">
      <c r="A146" s="41"/>
      <c r="B146" s="1"/>
      <c r="C146" s="1"/>
    </row>
    <row r="147" spans="1:3">
      <c r="A147" s="41"/>
      <c r="B147" s="1"/>
      <c r="C147" s="1"/>
    </row>
    <row r="148" spans="1:3">
      <c r="A148" s="41"/>
      <c r="B148" s="1"/>
      <c r="C148" s="1"/>
    </row>
    <row r="149" spans="1:3">
      <c r="A149" s="41"/>
      <c r="B149" s="1"/>
      <c r="C149" s="1"/>
    </row>
    <row r="150" spans="1:3">
      <c r="A150" s="41"/>
      <c r="B150" s="1"/>
      <c r="C150" s="1"/>
    </row>
    <row r="151" spans="1:3">
      <c r="A151" s="41"/>
      <c r="B151" s="1"/>
      <c r="C151" s="1"/>
    </row>
    <row r="152" spans="1:3">
      <c r="A152" s="41"/>
      <c r="B152" s="1"/>
      <c r="C152" s="1"/>
    </row>
    <row r="153" spans="1:3">
      <c r="A153" s="41"/>
      <c r="B153" s="1"/>
      <c r="C153" s="1"/>
    </row>
    <row r="154" spans="1:3">
      <c r="A154" s="41"/>
      <c r="B154" s="1"/>
      <c r="C154" s="1"/>
    </row>
    <row r="155" spans="1:3">
      <c r="A155" s="41"/>
      <c r="B155" s="1"/>
      <c r="C155" s="1"/>
    </row>
    <row r="156" spans="1:3">
      <c r="A156" s="41"/>
      <c r="B156" s="1"/>
      <c r="C156" s="1"/>
    </row>
    <row r="157" spans="1:3">
      <c r="A157" s="41"/>
      <c r="B157" s="1"/>
      <c r="C157" s="1"/>
    </row>
    <row r="158" spans="1:3">
      <c r="A158" s="41"/>
      <c r="B158" s="1"/>
      <c r="C158" s="1"/>
    </row>
    <row r="159" spans="1:3">
      <c r="A159" s="41"/>
      <c r="B159" s="1"/>
      <c r="C159" s="1"/>
    </row>
    <row r="160" spans="1:3">
      <c r="A160" s="41"/>
      <c r="B160" s="1"/>
      <c r="C160" s="1"/>
    </row>
    <row r="161" spans="1:3">
      <c r="A161" s="41"/>
      <c r="B161" s="1"/>
      <c r="C161" s="1"/>
    </row>
    <row r="162" spans="1:3">
      <c r="A162" s="41"/>
      <c r="B162" s="1"/>
      <c r="C162" s="1"/>
    </row>
    <row r="163" spans="1:3">
      <c r="A163" s="41"/>
      <c r="B163" s="1"/>
      <c r="C163" s="1"/>
    </row>
    <row r="164" spans="1:3">
      <c r="A164" s="41"/>
      <c r="B164" s="1"/>
      <c r="C164" s="1"/>
    </row>
    <row r="165" spans="1:3">
      <c r="A165" s="41"/>
      <c r="B165" s="1"/>
      <c r="C165" s="1"/>
    </row>
    <row r="166" spans="1:3">
      <c r="A166" s="41"/>
      <c r="B166" s="1"/>
      <c r="C166" s="1"/>
    </row>
    <row r="167" spans="1:3">
      <c r="A167" s="41"/>
      <c r="B167" s="1"/>
      <c r="C167" s="1"/>
    </row>
    <row r="168" spans="1:3">
      <c r="A168" s="41"/>
      <c r="B168" s="1"/>
      <c r="C168" s="1"/>
    </row>
    <row r="169" spans="1:3">
      <c r="A169" s="41"/>
      <c r="B169" s="1"/>
      <c r="C169" s="1"/>
    </row>
    <row r="170" spans="1:3">
      <c r="A170" s="41"/>
      <c r="B170" s="1"/>
      <c r="C170" s="1"/>
    </row>
    <row r="171" spans="1:3">
      <c r="A171" s="41"/>
      <c r="B171" s="1"/>
      <c r="C171" s="1"/>
    </row>
    <row r="172" spans="1:3">
      <c r="A172" s="41"/>
      <c r="B172" s="1"/>
      <c r="C172" s="1"/>
    </row>
    <row r="173" spans="1:3">
      <c r="A173" s="41"/>
      <c r="B173" s="1"/>
      <c r="C173" s="1"/>
    </row>
    <row r="174" spans="1:3">
      <c r="A174" s="41"/>
      <c r="B174" s="1"/>
      <c r="C174" s="1"/>
    </row>
    <row r="175" spans="1:3">
      <c r="A175" s="41"/>
      <c r="B175" s="1"/>
      <c r="C175" s="1"/>
    </row>
    <row r="176" spans="1:3">
      <c r="A176" s="41"/>
      <c r="B176" s="1"/>
      <c r="C176" s="1"/>
    </row>
    <row r="177" spans="1:3">
      <c r="A177" s="41"/>
      <c r="B177" s="1"/>
      <c r="C177" s="1"/>
    </row>
    <row r="178" spans="1:3">
      <c r="A178" s="41"/>
      <c r="B178" s="1"/>
      <c r="C178" s="1"/>
    </row>
    <row r="179" spans="1:3">
      <c r="A179" s="41"/>
      <c r="B179" s="1"/>
      <c r="C179" s="1"/>
    </row>
    <row r="180" spans="1:3">
      <c r="A180" s="41"/>
      <c r="B180" s="1"/>
      <c r="C180" s="1"/>
    </row>
    <row r="181" spans="1:3">
      <c r="A181" s="41"/>
      <c r="B181" s="1"/>
      <c r="C181" s="1"/>
    </row>
    <row r="182" spans="1:3">
      <c r="A182" s="41"/>
      <c r="B182" s="1"/>
      <c r="C182" s="1"/>
    </row>
    <row r="183" spans="1:3">
      <c r="A183" s="41"/>
      <c r="B183" s="1"/>
      <c r="C183" s="1"/>
    </row>
    <row r="184" spans="1:3">
      <c r="A184" s="41"/>
      <c r="B184" s="1"/>
      <c r="C184" s="1"/>
    </row>
    <row r="185" spans="1:3">
      <c r="A185" s="41"/>
      <c r="B185" s="1"/>
      <c r="C185" s="1"/>
    </row>
    <row r="186" spans="1:3">
      <c r="A186" s="41"/>
      <c r="B186" s="1"/>
      <c r="C186" s="1"/>
    </row>
    <row r="187" spans="1:3">
      <c r="A187" s="41"/>
      <c r="B187" s="1"/>
      <c r="C187" s="1"/>
    </row>
    <row r="188" spans="1:3">
      <c r="A188" s="41"/>
      <c r="B188" s="1"/>
      <c r="C188" s="1"/>
    </row>
    <row r="189" spans="1:3">
      <c r="A189" s="41"/>
      <c r="B189" s="1"/>
      <c r="C189" s="1"/>
    </row>
    <row r="190" spans="1:3">
      <c r="A190" s="41"/>
      <c r="B190" s="1"/>
      <c r="C190" s="1"/>
    </row>
    <row r="191" spans="1:3">
      <c r="A191" s="41"/>
      <c r="B191" s="1"/>
      <c r="C191" s="1"/>
    </row>
    <row r="192" spans="1:3">
      <c r="A192" s="41"/>
      <c r="B192" s="1"/>
      <c r="C192" s="1"/>
    </row>
    <row r="193" spans="1:3">
      <c r="A193" s="41"/>
      <c r="B193" s="1"/>
      <c r="C193" s="1"/>
    </row>
    <row r="194" spans="1:3">
      <c r="A194" s="41"/>
      <c r="B194" s="1"/>
      <c r="C194" s="1"/>
    </row>
    <row r="195" spans="1:3">
      <c r="A195" s="41"/>
      <c r="B195" s="1"/>
      <c r="C195" s="1"/>
    </row>
    <row r="196" spans="1:3">
      <c r="A196" s="41"/>
      <c r="B196" s="1"/>
      <c r="C196" s="1"/>
    </row>
    <row r="197" spans="1:3">
      <c r="A197" s="41"/>
      <c r="B197" s="1"/>
      <c r="C197" s="1"/>
    </row>
    <row r="198" spans="1:3">
      <c r="A198" s="41"/>
      <c r="B198" s="1"/>
      <c r="C198" s="1"/>
    </row>
    <row r="199" spans="1:3">
      <c r="A199" s="41"/>
      <c r="B199" s="1"/>
      <c r="C199" s="1"/>
    </row>
    <row r="200" spans="1:3">
      <c r="A200" s="41"/>
      <c r="B200" s="1"/>
      <c r="C200" s="1"/>
    </row>
    <row r="201" spans="1:3">
      <c r="A201" s="41"/>
      <c r="B201" s="1"/>
      <c r="C201" s="1"/>
    </row>
    <row r="202" spans="1:3">
      <c r="A202" s="41"/>
      <c r="B202" s="1"/>
      <c r="C202" s="1"/>
    </row>
    <row r="203" spans="1:3">
      <c r="A203" s="41"/>
      <c r="B203" s="1"/>
      <c r="C20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983A-F6E1-460B-B247-EC0378DC8979}">
  <sheetPr>
    <tabColor theme="5"/>
  </sheetPr>
  <dimension ref="A1:Z9"/>
  <sheetViews>
    <sheetView workbookViewId="0"/>
  </sheetViews>
  <sheetFormatPr defaultRowHeight="15"/>
  <sheetData>
    <row r="1" spans="1:26">
      <c r="A1" t="s">
        <v>53</v>
      </c>
      <c r="B1" t="s">
        <v>55</v>
      </c>
      <c r="C1" t="s">
        <v>267</v>
      </c>
      <c r="D1" t="s">
        <v>268</v>
      </c>
      <c r="E1" t="s">
        <v>269</v>
      </c>
      <c r="F1" t="s">
        <v>56</v>
      </c>
      <c r="G1">
        <v>2000</v>
      </c>
      <c r="H1">
        <v>2001</v>
      </c>
      <c r="I1">
        <v>2002</v>
      </c>
      <c r="J1">
        <v>2003</v>
      </c>
      <c r="K1">
        <v>2004</v>
      </c>
      <c r="L1">
        <v>2005</v>
      </c>
      <c r="M1">
        <v>2006</v>
      </c>
      <c r="N1">
        <v>2007</v>
      </c>
      <c r="O1">
        <v>2008</v>
      </c>
      <c r="P1">
        <v>2009</v>
      </c>
      <c r="Q1">
        <v>2010</v>
      </c>
      <c r="R1">
        <v>2011</v>
      </c>
      <c r="S1">
        <v>2012</v>
      </c>
      <c r="T1">
        <v>2013</v>
      </c>
      <c r="U1">
        <v>2014</v>
      </c>
      <c r="V1">
        <v>2015</v>
      </c>
      <c r="W1">
        <v>2016</v>
      </c>
      <c r="X1">
        <v>2017</v>
      </c>
      <c r="Y1">
        <v>2018</v>
      </c>
      <c r="Z1">
        <v>2019</v>
      </c>
    </row>
    <row r="2" spans="1:26">
      <c r="C2" t="s">
        <v>270</v>
      </c>
      <c r="D2">
        <v>1</v>
      </c>
      <c r="E2">
        <v>1</v>
      </c>
      <c r="F2" t="s">
        <v>272</v>
      </c>
      <c r="L2">
        <v>20</v>
      </c>
      <c r="M2">
        <v>50</v>
      </c>
    </row>
    <row r="3" spans="1:26">
      <c r="C3" t="s">
        <v>270</v>
      </c>
      <c r="D3">
        <v>1</v>
      </c>
      <c r="E3">
        <v>2</v>
      </c>
      <c r="F3" t="s">
        <v>273</v>
      </c>
      <c r="L3">
        <v>10</v>
      </c>
      <c r="M3">
        <v>30</v>
      </c>
    </row>
    <row r="4" spans="1:26">
      <c r="C4" t="s">
        <v>270</v>
      </c>
      <c r="D4">
        <v>2</v>
      </c>
      <c r="E4">
        <v>1</v>
      </c>
      <c r="F4" t="s">
        <v>274</v>
      </c>
      <c r="L4">
        <v>10</v>
      </c>
      <c r="M4">
        <v>12</v>
      </c>
    </row>
    <row r="5" spans="1:26">
      <c r="C5" t="s">
        <v>270</v>
      </c>
      <c r="D5">
        <v>2</v>
      </c>
      <c r="E5">
        <v>2</v>
      </c>
      <c r="F5" t="s">
        <v>275</v>
      </c>
      <c r="L5">
        <v>10</v>
      </c>
      <c r="M5">
        <v>4</v>
      </c>
    </row>
    <row r="6" spans="1:26">
      <c r="C6" t="s">
        <v>271</v>
      </c>
      <c r="D6">
        <v>1</v>
      </c>
      <c r="E6">
        <v>1</v>
      </c>
      <c r="F6" t="s">
        <v>279</v>
      </c>
      <c r="L6">
        <v>20</v>
      </c>
      <c r="M6">
        <v>30</v>
      </c>
    </row>
    <row r="7" spans="1:26">
      <c r="C7" t="s">
        <v>271</v>
      </c>
      <c r="D7">
        <v>1</v>
      </c>
      <c r="E7">
        <v>2</v>
      </c>
      <c r="F7" t="s">
        <v>280</v>
      </c>
      <c r="L7">
        <v>20</v>
      </c>
      <c r="M7">
        <v>10</v>
      </c>
    </row>
    <row r="8" spans="1:26">
      <c r="C8" t="s">
        <v>271</v>
      </c>
      <c r="D8">
        <v>2</v>
      </c>
      <c r="E8">
        <v>1</v>
      </c>
      <c r="F8" t="s">
        <v>281</v>
      </c>
      <c r="L8">
        <v>20</v>
      </c>
      <c r="M8">
        <v>35</v>
      </c>
    </row>
    <row r="9" spans="1:26">
      <c r="C9" t="s">
        <v>271</v>
      </c>
      <c r="D9">
        <v>2</v>
      </c>
      <c r="E9">
        <v>2</v>
      </c>
      <c r="F9" t="s">
        <v>282</v>
      </c>
      <c r="L9">
        <v>10</v>
      </c>
      <c r="M9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5D18-F618-4D72-B405-98FBE2565EF4}">
  <sheetPr>
    <tabColor theme="5"/>
  </sheetPr>
  <dimension ref="A1:T193"/>
  <sheetViews>
    <sheetView topLeftCell="A127" workbookViewId="0">
      <selection activeCell="E153" sqref="E15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10021.196025000001</v>
      </c>
      <c r="E47" s="2">
        <f t="shared" ref="E47:R47" si="0">SUM(E48:E58)</f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INDEX(Energy!$A$1:$AAC$999,MATCH(multiplicative_final!$C48,Energy!$F:$F,0),MATCH(multiplicative_final!D$46,Energy!$1:$1,0))</f>
        <v>63.979416000000001</v>
      </c>
      <c r="E48" s="2">
        <f>INDEX(Energy!$A$1:$AAC$999,MATCH(multiplicative_final!$C48,Energy!$F:$F,0),MATCH(multiplicative_final!E$46,Energy!$1:$1,0))</f>
        <v>67.901392000000001</v>
      </c>
      <c r="F48" s="2">
        <f>INDEX(Energy!$A$1:$AAC$999,MATCH(multiplicative_final!$C48,Energy!$F:$F,0),MATCH(multiplicative_final!F$46,Energy!$1:$1,0))</f>
        <v>0</v>
      </c>
      <c r="G48" s="2">
        <f>INDEX(Energy!$A$1:$AAC$999,MATCH(multiplicative_final!$C48,Energy!$F:$F,0),MATCH(multiplicative_final!G$46,Energy!$1:$1,0))</f>
        <v>0</v>
      </c>
      <c r="H48" s="2">
        <f>INDEX(Energy!$A$1:$AAC$999,MATCH(multiplicative_final!$C48,Energy!$F:$F,0),MATCH(multiplicative_final!H$46,Energy!$1:$1,0))</f>
        <v>0</v>
      </c>
      <c r="I48" s="2">
        <f>INDEX(Energy!$A$1:$AAC$999,MATCH(multiplicative_final!$C48,Energy!$F:$F,0),MATCH(multiplicative_final!I$46,Energy!$1:$1,0))</f>
        <v>0</v>
      </c>
      <c r="J48" s="2">
        <f>INDEX(Energy!$A$1:$AAC$999,MATCH(multiplicative_final!$C48,Energy!$F:$F,0),MATCH(multiplicative_final!J$46,Energy!$1:$1,0))</f>
        <v>0</v>
      </c>
      <c r="K48" s="2">
        <f>INDEX(Energy!$A$1:$AAC$999,MATCH(multiplicative_final!$C48,Energy!$F:$F,0),MATCH(multiplicative_final!K$46,Energy!$1:$1,0))</f>
        <v>0</v>
      </c>
      <c r="L48" s="2">
        <f>INDEX(Energy!$A$1:$AAC$999,MATCH(multiplicative_final!$C48,Energy!$F:$F,0),MATCH(multiplicative_final!L$46,Energy!$1:$1,0))</f>
        <v>0</v>
      </c>
      <c r="M48" s="2">
        <f>INDEX(Energy!$A$1:$AAC$999,MATCH(multiplicative_final!$C48,Energy!$F:$F,0),MATCH(multiplicative_final!M$46,Energy!$1:$1,0))</f>
        <v>0</v>
      </c>
      <c r="N48" s="2">
        <f>INDEX(Energy!$A$1:$AAC$999,MATCH(multiplicative_final!$C48,Energy!$F:$F,0),MATCH(multiplicative_final!N$46,Energy!$1:$1,0))</f>
        <v>0</v>
      </c>
      <c r="O48" s="2">
        <f>INDEX(Energy!$A$1:$AAC$999,MATCH(multiplicative_final!$C48,Energy!$F:$F,0),MATCH(multiplicative_final!O$46,Energy!$1:$1,0))</f>
        <v>0</v>
      </c>
      <c r="P48" s="2">
        <f>INDEX(Energy!$A$1:$AAC$999,MATCH(multiplicative_final!$C48,Energy!$F:$F,0),MATCH(multiplicative_final!P$46,Energy!$1:$1,0))</f>
        <v>0</v>
      </c>
      <c r="Q48" s="2">
        <f>INDEX(Energy!$A$1:$AAC$999,MATCH(multiplicative_final!$C48,Energy!$F:$F,0),MATCH(multiplicative_final!Q$46,Energy!$1:$1,0))</f>
        <v>0</v>
      </c>
      <c r="R48" s="2">
        <f>INDEX(Energy!$A$1:$AAC$999,MATCH(multiplicative_final!$C48,Energy!$F:$F,0),MATCH(multiplicative_final!R$46,Energy!$1:$1,0))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INDEX(Energy!$A$1:$AAC$999,MATCH(multiplicative_final!$C49,Energy!$F:$F,0),MATCH(multiplicative_final!D$46,Energy!$1:$1,0))</f>
        <v>169.54752500000001</v>
      </c>
      <c r="E49" s="2">
        <f>INDEX(Energy!$A$1:$AAC$999,MATCH(multiplicative_final!$C49,Energy!$F:$F,0),MATCH(multiplicative_final!E$46,Energy!$1:$1,0))</f>
        <v>177.689032</v>
      </c>
      <c r="F49" s="2">
        <f>INDEX(Energy!$A$1:$AAC$999,MATCH(multiplicative_final!$C49,Energy!$F:$F,0),MATCH(multiplicative_final!F$46,Energy!$1:$1,0))</f>
        <v>0</v>
      </c>
      <c r="G49" s="2">
        <f>INDEX(Energy!$A$1:$AAC$999,MATCH(multiplicative_final!$C49,Energy!$F:$F,0),MATCH(multiplicative_final!G$46,Energy!$1:$1,0))</f>
        <v>0</v>
      </c>
      <c r="H49" s="2">
        <f>INDEX(Energy!$A$1:$AAC$999,MATCH(multiplicative_final!$C49,Energy!$F:$F,0),MATCH(multiplicative_final!H$46,Energy!$1:$1,0))</f>
        <v>0</v>
      </c>
      <c r="I49" s="2">
        <f>INDEX(Energy!$A$1:$AAC$999,MATCH(multiplicative_final!$C49,Energy!$F:$F,0),MATCH(multiplicative_final!I$46,Energy!$1:$1,0))</f>
        <v>0</v>
      </c>
      <c r="J49" s="2">
        <f>INDEX(Energy!$A$1:$AAC$999,MATCH(multiplicative_final!$C49,Energy!$F:$F,0),MATCH(multiplicative_final!J$46,Energy!$1:$1,0))</f>
        <v>0</v>
      </c>
      <c r="K49" s="2">
        <f>INDEX(Energy!$A$1:$AAC$999,MATCH(multiplicative_final!$C49,Energy!$F:$F,0),MATCH(multiplicative_final!K$46,Energy!$1:$1,0))</f>
        <v>0</v>
      </c>
      <c r="L49" s="2">
        <f>INDEX(Energy!$A$1:$AAC$999,MATCH(multiplicative_final!$C49,Energy!$F:$F,0),MATCH(multiplicative_final!L$46,Energy!$1:$1,0))</f>
        <v>0</v>
      </c>
      <c r="M49" s="2">
        <f>INDEX(Energy!$A$1:$AAC$999,MATCH(multiplicative_final!$C49,Energy!$F:$F,0),MATCH(multiplicative_final!M$46,Energy!$1:$1,0))</f>
        <v>0</v>
      </c>
      <c r="N49" s="2">
        <f>INDEX(Energy!$A$1:$AAC$999,MATCH(multiplicative_final!$C49,Energy!$F:$F,0),MATCH(multiplicative_final!N$46,Energy!$1:$1,0))</f>
        <v>0</v>
      </c>
      <c r="O49" s="2">
        <f>INDEX(Energy!$A$1:$AAC$999,MATCH(multiplicative_final!$C49,Energy!$F:$F,0),MATCH(multiplicative_final!O$46,Energy!$1:$1,0))</f>
        <v>0</v>
      </c>
      <c r="P49" s="2">
        <f>INDEX(Energy!$A$1:$AAC$999,MATCH(multiplicative_final!$C49,Energy!$F:$F,0),MATCH(multiplicative_final!P$46,Energy!$1:$1,0))</f>
        <v>0</v>
      </c>
      <c r="Q49" s="2">
        <f>INDEX(Energy!$A$1:$AAC$999,MATCH(multiplicative_final!$C49,Energy!$F:$F,0),MATCH(multiplicative_final!Q$46,Energy!$1:$1,0))</f>
        <v>0</v>
      </c>
      <c r="R49" s="2">
        <f>INDEX(Energy!$A$1:$AAC$999,MATCH(multiplicative_final!$C49,Energy!$F:$F,0),MATCH(multiplicative_final!R$46,Energy!$1:$1,0))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INDEX(Energy!$A$1:$AAC$999,MATCH(multiplicative_final!$C50,Energy!$F:$F,0),MATCH(multiplicative_final!D$46,Energy!$1:$1,0))</f>
        <v>27.295235000000002</v>
      </c>
      <c r="E50" s="2">
        <f>INDEX(Energy!$A$1:$AAC$999,MATCH(multiplicative_final!$C50,Energy!$F:$F,0),MATCH(multiplicative_final!E$46,Energy!$1:$1,0))</f>
        <v>66.603800000000007</v>
      </c>
      <c r="F50" s="2">
        <f>INDEX(Energy!$A$1:$AAC$999,MATCH(multiplicative_final!$C50,Energy!$F:$F,0),MATCH(multiplicative_final!F$46,Energy!$1:$1,0))</f>
        <v>0</v>
      </c>
      <c r="G50" s="2">
        <f>INDEX(Energy!$A$1:$AAC$999,MATCH(multiplicative_final!$C50,Energy!$F:$F,0),MATCH(multiplicative_final!G$46,Energy!$1:$1,0))</f>
        <v>0</v>
      </c>
      <c r="H50" s="2">
        <f>INDEX(Energy!$A$1:$AAC$999,MATCH(multiplicative_final!$C50,Energy!$F:$F,0),MATCH(multiplicative_final!H$46,Energy!$1:$1,0))</f>
        <v>0</v>
      </c>
      <c r="I50" s="2">
        <f>INDEX(Energy!$A$1:$AAC$999,MATCH(multiplicative_final!$C50,Energy!$F:$F,0),MATCH(multiplicative_final!I$46,Energy!$1:$1,0))</f>
        <v>0</v>
      </c>
      <c r="J50" s="2">
        <f>INDEX(Energy!$A$1:$AAC$999,MATCH(multiplicative_final!$C50,Energy!$F:$F,0),MATCH(multiplicative_final!J$46,Energy!$1:$1,0))</f>
        <v>0</v>
      </c>
      <c r="K50" s="2">
        <f>INDEX(Energy!$A$1:$AAC$999,MATCH(multiplicative_final!$C50,Energy!$F:$F,0),MATCH(multiplicative_final!K$46,Energy!$1:$1,0))</f>
        <v>0</v>
      </c>
      <c r="L50" s="2">
        <f>INDEX(Energy!$A$1:$AAC$999,MATCH(multiplicative_final!$C50,Energy!$F:$F,0),MATCH(multiplicative_final!L$46,Energy!$1:$1,0))</f>
        <v>0</v>
      </c>
      <c r="M50" s="2">
        <f>INDEX(Energy!$A$1:$AAC$999,MATCH(multiplicative_final!$C50,Energy!$F:$F,0),MATCH(multiplicative_final!M$46,Energy!$1:$1,0))</f>
        <v>0</v>
      </c>
      <c r="N50" s="2">
        <f>INDEX(Energy!$A$1:$AAC$999,MATCH(multiplicative_final!$C50,Energy!$F:$F,0),MATCH(multiplicative_final!N$46,Energy!$1:$1,0))</f>
        <v>0</v>
      </c>
      <c r="O50" s="2">
        <f>INDEX(Energy!$A$1:$AAC$999,MATCH(multiplicative_final!$C50,Energy!$F:$F,0),MATCH(multiplicative_final!O$46,Energy!$1:$1,0))</f>
        <v>0</v>
      </c>
      <c r="P50" s="2">
        <f>INDEX(Energy!$A$1:$AAC$999,MATCH(multiplicative_final!$C50,Energy!$F:$F,0),MATCH(multiplicative_final!P$46,Energy!$1:$1,0))</f>
        <v>0</v>
      </c>
      <c r="Q50" s="2">
        <f>INDEX(Energy!$A$1:$AAC$999,MATCH(multiplicative_final!$C50,Energy!$F:$F,0),MATCH(multiplicative_final!Q$46,Energy!$1:$1,0))</f>
        <v>0</v>
      </c>
      <c r="R50" s="2">
        <f>INDEX(Energy!$A$1:$AAC$999,MATCH(multiplicative_final!$C50,Energy!$F:$F,0),MATCH(multiplicative_final!R$46,Energy!$1:$1,0))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INDEX(Energy!$A$1:$AAC$999,MATCH(multiplicative_final!$C51,Energy!$F:$F,0),MATCH(multiplicative_final!D$46,Energy!$1:$1,0))</f>
        <v>3801.631069</v>
      </c>
      <c r="E51" s="2">
        <f>INDEX(Energy!$A$1:$AAC$999,MATCH(multiplicative_final!$C51,Energy!$F:$F,0),MATCH(multiplicative_final!E$46,Energy!$1:$1,0))</f>
        <v>3650.4226659999999</v>
      </c>
      <c r="F51" s="2">
        <f>INDEX(Energy!$A$1:$AAC$999,MATCH(multiplicative_final!$C51,Energy!$F:$F,0),MATCH(multiplicative_final!F$46,Energy!$1:$1,0))</f>
        <v>0</v>
      </c>
      <c r="G51" s="2">
        <f>INDEX(Energy!$A$1:$AAC$999,MATCH(multiplicative_final!$C51,Energy!$F:$F,0),MATCH(multiplicative_final!G$46,Energy!$1:$1,0))</f>
        <v>0</v>
      </c>
      <c r="H51" s="2">
        <f>INDEX(Energy!$A$1:$AAC$999,MATCH(multiplicative_final!$C51,Energy!$F:$F,0),MATCH(multiplicative_final!H$46,Energy!$1:$1,0))</f>
        <v>0</v>
      </c>
      <c r="I51" s="2">
        <f>INDEX(Energy!$A$1:$AAC$999,MATCH(multiplicative_final!$C51,Energy!$F:$F,0),MATCH(multiplicative_final!I$46,Energy!$1:$1,0))</f>
        <v>0</v>
      </c>
      <c r="J51" s="2">
        <f>INDEX(Energy!$A$1:$AAC$999,MATCH(multiplicative_final!$C51,Energy!$F:$F,0),MATCH(multiplicative_final!J$46,Energy!$1:$1,0))</f>
        <v>0</v>
      </c>
      <c r="K51" s="2">
        <f>INDEX(Energy!$A$1:$AAC$999,MATCH(multiplicative_final!$C51,Energy!$F:$F,0),MATCH(multiplicative_final!K$46,Energy!$1:$1,0))</f>
        <v>0</v>
      </c>
      <c r="L51" s="2">
        <f>INDEX(Energy!$A$1:$AAC$999,MATCH(multiplicative_final!$C51,Energy!$F:$F,0),MATCH(multiplicative_final!L$46,Energy!$1:$1,0))</f>
        <v>0</v>
      </c>
      <c r="M51" s="2">
        <f>INDEX(Energy!$A$1:$AAC$999,MATCH(multiplicative_final!$C51,Energy!$F:$F,0),MATCH(multiplicative_final!M$46,Energy!$1:$1,0))</f>
        <v>0</v>
      </c>
      <c r="N51" s="2">
        <f>INDEX(Energy!$A$1:$AAC$999,MATCH(multiplicative_final!$C51,Energy!$F:$F,0),MATCH(multiplicative_final!N$46,Energy!$1:$1,0))</f>
        <v>0</v>
      </c>
      <c r="O51" s="2">
        <f>INDEX(Energy!$A$1:$AAC$999,MATCH(multiplicative_final!$C51,Energy!$F:$F,0),MATCH(multiplicative_final!O$46,Energy!$1:$1,0))</f>
        <v>0</v>
      </c>
      <c r="P51" s="2">
        <f>INDEX(Energy!$A$1:$AAC$999,MATCH(multiplicative_final!$C51,Energy!$F:$F,0),MATCH(multiplicative_final!P$46,Energy!$1:$1,0))</f>
        <v>0</v>
      </c>
      <c r="Q51" s="2">
        <f>INDEX(Energy!$A$1:$AAC$999,MATCH(multiplicative_final!$C51,Energy!$F:$F,0),MATCH(multiplicative_final!Q$46,Energy!$1:$1,0))</f>
        <v>0</v>
      </c>
      <c r="R51" s="2">
        <f>INDEX(Energy!$A$1:$AAC$999,MATCH(multiplicative_final!$C51,Energy!$F:$F,0),MATCH(multiplicative_final!R$46,Energy!$1:$1,0))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INDEX(Energy!$A$1:$AAC$999,MATCH(multiplicative_final!$C52,Energy!$F:$F,0),MATCH(multiplicative_final!D$46,Energy!$1:$1,0))</f>
        <v>3.2888000000000001E-2</v>
      </c>
      <c r="E52" s="2">
        <f>INDEX(Energy!$A$1:$AAC$999,MATCH(multiplicative_final!$C52,Energy!$F:$F,0),MATCH(multiplicative_final!E$46,Energy!$1:$1,0))</f>
        <v>3.5247000000000001E-2</v>
      </c>
      <c r="F52" s="2">
        <f>INDEX(Energy!$A$1:$AAC$999,MATCH(multiplicative_final!$C52,Energy!$F:$F,0),MATCH(multiplicative_final!F$46,Energy!$1:$1,0))</f>
        <v>0</v>
      </c>
      <c r="G52" s="2">
        <f>INDEX(Energy!$A$1:$AAC$999,MATCH(multiplicative_final!$C52,Energy!$F:$F,0),MATCH(multiplicative_final!G$46,Energy!$1:$1,0))</f>
        <v>0</v>
      </c>
      <c r="H52" s="2">
        <f>INDEX(Energy!$A$1:$AAC$999,MATCH(multiplicative_final!$C52,Energy!$F:$F,0),MATCH(multiplicative_final!H$46,Energy!$1:$1,0))</f>
        <v>0</v>
      </c>
      <c r="I52" s="2">
        <f>INDEX(Energy!$A$1:$AAC$999,MATCH(multiplicative_final!$C52,Energy!$F:$F,0),MATCH(multiplicative_final!I$46,Energy!$1:$1,0))</f>
        <v>0</v>
      </c>
      <c r="J52" s="2">
        <f>INDEX(Energy!$A$1:$AAC$999,MATCH(multiplicative_final!$C52,Energy!$F:$F,0),MATCH(multiplicative_final!J$46,Energy!$1:$1,0))</f>
        <v>0</v>
      </c>
      <c r="K52" s="2">
        <f>INDEX(Energy!$A$1:$AAC$999,MATCH(multiplicative_final!$C52,Energy!$F:$F,0),MATCH(multiplicative_final!K$46,Energy!$1:$1,0))</f>
        <v>0</v>
      </c>
      <c r="L52" s="2">
        <f>INDEX(Energy!$A$1:$AAC$999,MATCH(multiplicative_final!$C52,Energy!$F:$F,0),MATCH(multiplicative_final!L$46,Energy!$1:$1,0))</f>
        <v>0</v>
      </c>
      <c r="M52" s="2">
        <f>INDEX(Energy!$A$1:$AAC$999,MATCH(multiplicative_final!$C52,Energy!$F:$F,0),MATCH(multiplicative_final!M$46,Energy!$1:$1,0))</f>
        <v>0</v>
      </c>
      <c r="N52" s="2">
        <f>INDEX(Energy!$A$1:$AAC$999,MATCH(multiplicative_final!$C52,Energy!$F:$F,0),MATCH(multiplicative_final!N$46,Energy!$1:$1,0))</f>
        <v>0</v>
      </c>
      <c r="O52" s="2">
        <f>INDEX(Energy!$A$1:$AAC$999,MATCH(multiplicative_final!$C52,Energy!$F:$F,0),MATCH(multiplicative_final!O$46,Energy!$1:$1,0))</f>
        <v>0</v>
      </c>
      <c r="P52" s="2">
        <f>INDEX(Energy!$A$1:$AAC$999,MATCH(multiplicative_final!$C52,Energy!$F:$F,0),MATCH(multiplicative_final!P$46,Energy!$1:$1,0))</f>
        <v>0</v>
      </c>
      <c r="Q52" s="2">
        <f>INDEX(Energy!$A$1:$AAC$999,MATCH(multiplicative_final!$C52,Energy!$F:$F,0),MATCH(multiplicative_final!Q$46,Energy!$1:$1,0))</f>
        <v>0</v>
      </c>
      <c r="R52" s="2">
        <f>INDEX(Energy!$A$1:$AAC$999,MATCH(multiplicative_final!$C52,Energy!$F:$F,0),MATCH(multiplicative_final!R$46,Energy!$1:$1,0))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INDEX(Energy!$A$1:$AAC$999,MATCH(multiplicative_final!$C53,Energy!$F:$F,0),MATCH(multiplicative_final!D$46,Energy!$1:$1,0))</f>
        <v>25.880369000000002</v>
      </c>
      <c r="E53" s="2">
        <f>INDEX(Energy!$A$1:$AAC$999,MATCH(multiplicative_final!$C53,Energy!$F:$F,0),MATCH(multiplicative_final!E$46,Energy!$1:$1,0))</f>
        <v>26.327078</v>
      </c>
      <c r="F53" s="2">
        <f>INDEX(Energy!$A$1:$AAC$999,MATCH(multiplicative_final!$C53,Energy!$F:$F,0),MATCH(multiplicative_final!F$46,Energy!$1:$1,0))</f>
        <v>0</v>
      </c>
      <c r="G53" s="2">
        <f>INDEX(Energy!$A$1:$AAC$999,MATCH(multiplicative_final!$C53,Energy!$F:$F,0),MATCH(multiplicative_final!G$46,Energy!$1:$1,0))</f>
        <v>0</v>
      </c>
      <c r="H53" s="2">
        <f>INDEX(Energy!$A$1:$AAC$999,MATCH(multiplicative_final!$C53,Energy!$F:$F,0),MATCH(multiplicative_final!H$46,Energy!$1:$1,0))</f>
        <v>0</v>
      </c>
      <c r="I53" s="2">
        <f>INDEX(Energy!$A$1:$AAC$999,MATCH(multiplicative_final!$C53,Energy!$F:$F,0),MATCH(multiplicative_final!I$46,Energy!$1:$1,0))</f>
        <v>0</v>
      </c>
      <c r="J53" s="2">
        <f>INDEX(Energy!$A$1:$AAC$999,MATCH(multiplicative_final!$C53,Energy!$F:$F,0),MATCH(multiplicative_final!J$46,Energy!$1:$1,0))</f>
        <v>0</v>
      </c>
      <c r="K53" s="2">
        <f>INDEX(Energy!$A$1:$AAC$999,MATCH(multiplicative_final!$C53,Energy!$F:$F,0),MATCH(multiplicative_final!K$46,Energy!$1:$1,0))</f>
        <v>0</v>
      </c>
      <c r="L53" s="2">
        <f>INDEX(Energy!$A$1:$AAC$999,MATCH(multiplicative_final!$C53,Energy!$F:$F,0),MATCH(multiplicative_final!L$46,Energy!$1:$1,0))</f>
        <v>0</v>
      </c>
      <c r="M53" s="2">
        <f>INDEX(Energy!$A$1:$AAC$999,MATCH(multiplicative_final!$C53,Energy!$F:$F,0),MATCH(multiplicative_final!M$46,Energy!$1:$1,0))</f>
        <v>0</v>
      </c>
      <c r="N53" s="2">
        <f>INDEX(Energy!$A$1:$AAC$999,MATCH(multiplicative_final!$C53,Energy!$F:$F,0),MATCH(multiplicative_final!N$46,Energy!$1:$1,0))</f>
        <v>0</v>
      </c>
      <c r="O53" s="2">
        <f>INDEX(Energy!$A$1:$AAC$999,MATCH(multiplicative_final!$C53,Energy!$F:$F,0),MATCH(multiplicative_final!O$46,Energy!$1:$1,0))</f>
        <v>0</v>
      </c>
      <c r="P53" s="2">
        <f>INDEX(Energy!$A$1:$AAC$999,MATCH(multiplicative_final!$C53,Energy!$F:$F,0),MATCH(multiplicative_final!P$46,Energy!$1:$1,0))</f>
        <v>0</v>
      </c>
      <c r="Q53" s="2">
        <f>INDEX(Energy!$A$1:$AAC$999,MATCH(multiplicative_final!$C53,Energy!$F:$F,0),MATCH(multiplicative_final!Q$46,Energy!$1:$1,0))</f>
        <v>0</v>
      </c>
      <c r="R53" s="2">
        <f>INDEX(Energy!$A$1:$AAC$999,MATCH(multiplicative_final!$C53,Energy!$F:$F,0),MATCH(multiplicative_final!R$46,Energy!$1:$1,0))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INDEX(Energy!$A$1:$AAC$999,MATCH(multiplicative_final!$C54,Energy!$F:$F,0),MATCH(multiplicative_final!D$46,Energy!$1:$1,0))</f>
        <v>4.6023519999999998</v>
      </c>
      <c r="E54" s="2">
        <f>INDEX(Energy!$A$1:$AAC$999,MATCH(multiplicative_final!$C54,Energy!$F:$F,0),MATCH(multiplicative_final!E$46,Energy!$1:$1,0))</f>
        <v>8.0142140000000008</v>
      </c>
      <c r="F54" s="2">
        <f>INDEX(Energy!$A$1:$AAC$999,MATCH(multiplicative_final!$C54,Energy!$F:$F,0),MATCH(multiplicative_final!F$46,Energy!$1:$1,0))</f>
        <v>0</v>
      </c>
      <c r="G54" s="2">
        <f>INDEX(Energy!$A$1:$AAC$999,MATCH(multiplicative_final!$C54,Energy!$F:$F,0),MATCH(multiplicative_final!G$46,Energy!$1:$1,0))</f>
        <v>0</v>
      </c>
      <c r="H54" s="2">
        <f>INDEX(Energy!$A$1:$AAC$999,MATCH(multiplicative_final!$C54,Energy!$F:$F,0),MATCH(multiplicative_final!H$46,Energy!$1:$1,0))</f>
        <v>0</v>
      </c>
      <c r="I54" s="2">
        <f>INDEX(Energy!$A$1:$AAC$999,MATCH(multiplicative_final!$C54,Energy!$F:$F,0),MATCH(multiplicative_final!I$46,Energy!$1:$1,0))</f>
        <v>0</v>
      </c>
      <c r="J54" s="2">
        <f>INDEX(Energy!$A$1:$AAC$999,MATCH(multiplicative_final!$C54,Energy!$F:$F,0),MATCH(multiplicative_final!J$46,Energy!$1:$1,0))</f>
        <v>0</v>
      </c>
      <c r="K54" s="2">
        <f>INDEX(Energy!$A$1:$AAC$999,MATCH(multiplicative_final!$C54,Energy!$F:$F,0),MATCH(multiplicative_final!K$46,Energy!$1:$1,0))</f>
        <v>0</v>
      </c>
      <c r="L54" s="2">
        <f>INDEX(Energy!$A$1:$AAC$999,MATCH(multiplicative_final!$C54,Energy!$F:$F,0),MATCH(multiplicative_final!L$46,Energy!$1:$1,0))</f>
        <v>0</v>
      </c>
      <c r="M54" s="2">
        <f>INDEX(Energy!$A$1:$AAC$999,MATCH(multiplicative_final!$C54,Energy!$F:$F,0),MATCH(multiplicative_final!M$46,Energy!$1:$1,0))</f>
        <v>0</v>
      </c>
      <c r="N54" s="2">
        <f>INDEX(Energy!$A$1:$AAC$999,MATCH(multiplicative_final!$C54,Energy!$F:$F,0),MATCH(multiplicative_final!N$46,Energy!$1:$1,0))</f>
        <v>0</v>
      </c>
      <c r="O54" s="2">
        <f>INDEX(Energy!$A$1:$AAC$999,MATCH(multiplicative_final!$C54,Energy!$F:$F,0),MATCH(multiplicative_final!O$46,Energy!$1:$1,0))</f>
        <v>0</v>
      </c>
      <c r="P54" s="2">
        <f>INDEX(Energy!$A$1:$AAC$999,MATCH(multiplicative_final!$C54,Energy!$F:$F,0),MATCH(multiplicative_final!P$46,Energy!$1:$1,0))</f>
        <v>0</v>
      </c>
      <c r="Q54" s="2">
        <f>INDEX(Energy!$A$1:$AAC$999,MATCH(multiplicative_final!$C54,Energy!$F:$F,0),MATCH(multiplicative_final!Q$46,Energy!$1:$1,0))</f>
        <v>0</v>
      </c>
      <c r="R54" s="2">
        <f>INDEX(Energy!$A$1:$AAC$999,MATCH(multiplicative_final!$C54,Energy!$F:$F,0),MATCH(multiplicative_final!R$46,Energy!$1:$1,0))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INDEX(Energy!$A$1:$AAC$999,MATCH(multiplicative_final!$C55,Energy!$F:$F,0),MATCH(multiplicative_final!D$46,Energy!$1:$1,0))</f>
        <v>5928.2271710000005</v>
      </c>
      <c r="E55" s="2">
        <f>INDEX(Energy!$A$1:$AAC$999,MATCH(multiplicative_final!$C55,Energy!$F:$F,0),MATCH(multiplicative_final!E$46,Energy!$1:$1,0))</f>
        <v>5970.2565240000004</v>
      </c>
      <c r="F55" s="2">
        <f>INDEX(Energy!$A$1:$AAC$999,MATCH(multiplicative_final!$C55,Energy!$F:$F,0),MATCH(multiplicative_final!F$46,Energy!$1:$1,0))</f>
        <v>0</v>
      </c>
      <c r="G55" s="2">
        <f>INDEX(Energy!$A$1:$AAC$999,MATCH(multiplicative_final!$C55,Energy!$F:$F,0),MATCH(multiplicative_final!G$46,Energy!$1:$1,0))</f>
        <v>0</v>
      </c>
      <c r="H55" s="2">
        <f>INDEX(Energy!$A$1:$AAC$999,MATCH(multiplicative_final!$C55,Energy!$F:$F,0),MATCH(multiplicative_final!H$46,Energy!$1:$1,0))</f>
        <v>0</v>
      </c>
      <c r="I55" s="2">
        <f>INDEX(Energy!$A$1:$AAC$999,MATCH(multiplicative_final!$C55,Energy!$F:$F,0),MATCH(multiplicative_final!I$46,Energy!$1:$1,0))</f>
        <v>0</v>
      </c>
      <c r="J55" s="2">
        <f>INDEX(Energy!$A$1:$AAC$999,MATCH(multiplicative_final!$C55,Energy!$F:$F,0),MATCH(multiplicative_final!J$46,Energy!$1:$1,0))</f>
        <v>0</v>
      </c>
      <c r="K55" s="2">
        <f>INDEX(Energy!$A$1:$AAC$999,MATCH(multiplicative_final!$C55,Energy!$F:$F,0),MATCH(multiplicative_final!K$46,Energy!$1:$1,0))</f>
        <v>0</v>
      </c>
      <c r="L55" s="2">
        <f>INDEX(Energy!$A$1:$AAC$999,MATCH(multiplicative_final!$C55,Energy!$F:$F,0),MATCH(multiplicative_final!L$46,Energy!$1:$1,0))</f>
        <v>0</v>
      </c>
      <c r="M55" s="2">
        <f>INDEX(Energy!$A$1:$AAC$999,MATCH(multiplicative_final!$C55,Energy!$F:$F,0),MATCH(multiplicative_final!M$46,Energy!$1:$1,0))</f>
        <v>0</v>
      </c>
      <c r="N55" s="2">
        <f>INDEX(Energy!$A$1:$AAC$999,MATCH(multiplicative_final!$C55,Energy!$F:$F,0),MATCH(multiplicative_final!N$46,Energy!$1:$1,0))</f>
        <v>0</v>
      </c>
      <c r="O55" s="2">
        <f>INDEX(Energy!$A$1:$AAC$999,MATCH(multiplicative_final!$C55,Energy!$F:$F,0),MATCH(multiplicative_final!O$46,Energy!$1:$1,0))</f>
        <v>0</v>
      </c>
      <c r="P55" s="2">
        <f>INDEX(Energy!$A$1:$AAC$999,MATCH(multiplicative_final!$C55,Energy!$F:$F,0),MATCH(multiplicative_final!P$46,Energy!$1:$1,0))</f>
        <v>0</v>
      </c>
      <c r="Q55" s="2">
        <f>INDEX(Energy!$A$1:$AAC$999,MATCH(multiplicative_final!$C55,Energy!$F:$F,0),MATCH(multiplicative_final!Q$46,Energy!$1:$1,0))</f>
        <v>0</v>
      </c>
      <c r="R55" s="2">
        <f>INDEX(Energy!$A$1:$AAC$999,MATCH(multiplicative_final!$C55,Energy!$F:$F,0),MATCH(multiplicative_final!R$46,Energy!$1:$1,0))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$C$48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$C$49</f>
        <v>05_PRC2wg</v>
      </c>
      <c r="B63" s="11"/>
      <c r="C63" s="48"/>
      <c r="E63" s="14">
        <f t="shared" ref="E63:R72" si="3">E49-$D49</f>
        <v>8.1415069999999901</v>
      </c>
      <c r="F63" s="14">
        <f t="shared" si="3"/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$C$50</f>
        <v>05_PRClvbev</v>
      </c>
      <c r="B64" s="11"/>
      <c r="C64" s="48"/>
      <c r="E64" s="14">
        <f t="shared" si="3"/>
        <v>39.308565000000002</v>
      </c>
      <c r="F64" s="14">
        <f>F50-$D50</f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$C$51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$C$52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$C$53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$C$54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$C$55</f>
        <v>20_USAlvg</v>
      </c>
      <c r="B69" s="19"/>
      <c r="C69" s="49"/>
      <c r="E69" s="14">
        <f t="shared" si="3"/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10045.481004000001</v>
      </c>
      <c r="E76" s="2">
        <f t="shared" ref="E76:R76" si="4">SUM(E77:E84)</f>
        <v>10015.234565999999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12" t="str">
        <f>$C$48</f>
        <v>05_PRC2wbev</v>
      </c>
      <c r="D77" s="2">
        <f>INDEX('GDP ijk'!$A$1:$AAA$990,MATCH(multiplicative_final!$C77,'GDP ijk'!$F:$F,0),MATCH(multiplicative_final!D$75,'GDP ijk'!$1:$1,0))</f>
        <v>125.09829999999999</v>
      </c>
      <c r="E77" s="2">
        <f>INDEX('GDP ijk'!$A$1:$AAA$990,MATCH(multiplicative_final!$C77,'GDP ijk'!$F:$F,0),MATCH(multiplicative_final!E$75,'GDP ijk'!$1:$1,0))</f>
        <v>132.76689999999999</v>
      </c>
      <c r="F77" s="2">
        <f>INDEX('GDP ijk'!$A$1:$AAA$990,MATCH(multiplicative_final!$C77,'GDP ijk'!$F:$F,0),MATCH(multiplicative_final!F$75,'GDP ijk'!$1:$1,0))</f>
        <v>0</v>
      </c>
      <c r="G77" s="2">
        <f>INDEX('GDP ijk'!$A$1:$AAA$990,MATCH(multiplicative_final!$C77,'GDP ijk'!$F:$F,0),MATCH(multiplicative_final!G$75,'GDP ijk'!$1:$1,0))</f>
        <v>0</v>
      </c>
      <c r="H77" s="2">
        <f>INDEX('GDP ijk'!$A$1:$AAA$990,MATCH(multiplicative_final!$C77,'GDP ijk'!$F:$F,0),MATCH(multiplicative_final!H$75,'GDP ijk'!$1:$1,0))</f>
        <v>0</v>
      </c>
      <c r="I77" s="2">
        <f>INDEX('GDP ijk'!$A$1:$AAA$990,MATCH(multiplicative_final!$C77,'GDP ijk'!$F:$F,0),MATCH(multiplicative_final!I$75,'GDP ijk'!$1:$1,0))</f>
        <v>0</v>
      </c>
      <c r="J77" s="2">
        <f>INDEX('GDP ijk'!$A$1:$AAA$990,MATCH(multiplicative_final!$C77,'GDP ijk'!$F:$F,0),MATCH(multiplicative_final!J$75,'GDP ijk'!$1:$1,0))</f>
        <v>0</v>
      </c>
      <c r="K77" s="2">
        <f>INDEX('GDP ijk'!$A$1:$AAA$990,MATCH(multiplicative_final!$C77,'GDP ijk'!$F:$F,0),MATCH(multiplicative_final!K$75,'GDP ijk'!$1:$1,0))</f>
        <v>0</v>
      </c>
      <c r="L77" s="2">
        <f>INDEX('GDP ijk'!$A$1:$AAA$990,MATCH(multiplicative_final!$C77,'GDP ijk'!$F:$F,0),MATCH(multiplicative_final!L$75,'GDP ijk'!$1:$1,0))</f>
        <v>0</v>
      </c>
      <c r="M77" s="2">
        <f>INDEX('GDP ijk'!$A$1:$AAA$990,MATCH(multiplicative_final!$C77,'GDP ijk'!$F:$F,0),MATCH(multiplicative_final!M$75,'GDP ijk'!$1:$1,0))</f>
        <v>0</v>
      </c>
      <c r="N77" s="2">
        <f>INDEX('GDP ijk'!$A$1:$AAA$990,MATCH(multiplicative_final!$C77,'GDP ijk'!$F:$F,0),MATCH(multiplicative_final!N$75,'GDP ijk'!$1:$1,0))</f>
        <v>0</v>
      </c>
      <c r="O77" s="2">
        <f>INDEX('GDP ijk'!$A$1:$AAA$990,MATCH(multiplicative_final!$C77,'GDP ijk'!$F:$F,0),MATCH(multiplicative_final!O$75,'GDP ijk'!$1:$1,0))</f>
        <v>0</v>
      </c>
      <c r="P77" s="2">
        <f>INDEX('GDP ijk'!$A$1:$AAA$990,MATCH(multiplicative_final!$C77,'GDP ijk'!$F:$F,0),MATCH(multiplicative_final!P$75,'GDP ijk'!$1:$1,0))</f>
        <v>0</v>
      </c>
      <c r="Q77" s="2">
        <f>INDEX('GDP ijk'!$A$1:$AAA$990,MATCH(multiplicative_final!$C77,'GDP ijk'!$F:$F,0),MATCH(multiplicative_final!Q$75,'GDP ijk'!$1:$1,0))</f>
        <v>0</v>
      </c>
      <c r="R77" s="2">
        <f>INDEX('GDP ijk'!$A$1:$AAA$990,MATCH(multiplicative_final!$C77,'GDP ijk'!$F:$F,0),MATCH(multiplicative_final!R$75,'GDP ijk'!$1:$1,0))</f>
        <v>0</v>
      </c>
    </row>
    <row r="78" spans="1:18">
      <c r="A78">
        <v>2</v>
      </c>
      <c r="B78" s="11"/>
      <c r="C78" s="12" t="str">
        <f>$C$49</f>
        <v>05_PRC2wg</v>
      </c>
      <c r="D78" s="2">
        <f>INDEX('GDP ijk'!$A$1:$AAA$990,MATCH(multiplicative_final!$C78,'GDP ijk'!$F:$F,0),MATCH(multiplicative_final!D$75,'GDP ijk'!$1:$1,0))</f>
        <v>152.2355</v>
      </c>
      <c r="E78" s="2">
        <f>INDEX('GDP ijk'!$A$1:$AAA$990,MATCH(multiplicative_final!$C78,'GDP ijk'!$F:$F,0),MATCH(multiplicative_final!E$75,'GDP ijk'!$1:$1,0))</f>
        <v>159.54570000000001</v>
      </c>
      <c r="F78" s="2">
        <f>INDEX('GDP ijk'!$A$1:$AAA$990,MATCH(multiplicative_final!$C78,'GDP ijk'!$F:$F,0),MATCH(multiplicative_final!F$75,'GDP ijk'!$1:$1,0))</f>
        <v>0</v>
      </c>
      <c r="G78" s="2">
        <f>INDEX('GDP ijk'!$A$1:$AAA$990,MATCH(multiplicative_final!$C78,'GDP ijk'!$F:$F,0),MATCH(multiplicative_final!G$75,'GDP ijk'!$1:$1,0))</f>
        <v>0</v>
      </c>
      <c r="H78" s="2">
        <f>INDEX('GDP ijk'!$A$1:$AAA$990,MATCH(multiplicative_final!$C78,'GDP ijk'!$F:$F,0),MATCH(multiplicative_final!H$75,'GDP ijk'!$1:$1,0))</f>
        <v>0</v>
      </c>
      <c r="I78" s="2">
        <f>INDEX('GDP ijk'!$A$1:$AAA$990,MATCH(multiplicative_final!$C78,'GDP ijk'!$F:$F,0),MATCH(multiplicative_final!I$75,'GDP ijk'!$1:$1,0))</f>
        <v>0</v>
      </c>
      <c r="J78" s="2">
        <f>INDEX('GDP ijk'!$A$1:$AAA$990,MATCH(multiplicative_final!$C78,'GDP ijk'!$F:$F,0),MATCH(multiplicative_final!J$75,'GDP ijk'!$1:$1,0))</f>
        <v>0</v>
      </c>
      <c r="K78" s="2">
        <f>INDEX('GDP ijk'!$A$1:$AAA$990,MATCH(multiplicative_final!$C78,'GDP ijk'!$F:$F,0),MATCH(multiplicative_final!K$75,'GDP ijk'!$1:$1,0))</f>
        <v>0</v>
      </c>
      <c r="L78" s="2">
        <f>INDEX('GDP ijk'!$A$1:$AAA$990,MATCH(multiplicative_final!$C78,'GDP ijk'!$F:$F,0),MATCH(multiplicative_final!L$75,'GDP ijk'!$1:$1,0))</f>
        <v>0</v>
      </c>
      <c r="M78" s="2">
        <f>INDEX('GDP ijk'!$A$1:$AAA$990,MATCH(multiplicative_final!$C78,'GDP ijk'!$F:$F,0),MATCH(multiplicative_final!M$75,'GDP ijk'!$1:$1,0))</f>
        <v>0</v>
      </c>
      <c r="N78" s="2">
        <f>INDEX('GDP ijk'!$A$1:$AAA$990,MATCH(multiplicative_final!$C78,'GDP ijk'!$F:$F,0),MATCH(multiplicative_final!N$75,'GDP ijk'!$1:$1,0))</f>
        <v>0</v>
      </c>
      <c r="O78" s="2">
        <f>INDEX('GDP ijk'!$A$1:$AAA$990,MATCH(multiplicative_final!$C78,'GDP ijk'!$F:$F,0),MATCH(multiplicative_final!O$75,'GDP ijk'!$1:$1,0))</f>
        <v>0</v>
      </c>
      <c r="P78" s="2">
        <f>INDEX('GDP ijk'!$A$1:$AAA$990,MATCH(multiplicative_final!$C78,'GDP ijk'!$F:$F,0),MATCH(multiplicative_final!P$75,'GDP ijk'!$1:$1,0))</f>
        <v>0</v>
      </c>
      <c r="Q78" s="2">
        <f>INDEX('GDP ijk'!$A$1:$AAA$990,MATCH(multiplicative_final!$C78,'GDP ijk'!$F:$F,0),MATCH(multiplicative_final!Q$75,'GDP ijk'!$1:$1,0))</f>
        <v>0</v>
      </c>
      <c r="R78" s="2">
        <f>INDEX('GDP ijk'!$A$1:$AAA$990,MATCH(multiplicative_final!$C78,'GDP ijk'!$F:$F,0),MATCH(multiplicative_final!R$75,'GDP ijk'!$1:$1,0))</f>
        <v>0</v>
      </c>
    </row>
    <row r="79" spans="1:18">
      <c r="A79">
        <v>1</v>
      </c>
      <c r="B79" s="11"/>
      <c r="C79" s="12" t="str">
        <f>$C$50</f>
        <v>05_PRClvbev</v>
      </c>
      <c r="D79" s="2">
        <f>INDEX('GDP ijk'!$A$1:$AAA$990,MATCH(multiplicative_final!$C79,'GDP ijk'!$F:$F,0),MATCH(multiplicative_final!D$75,'GDP ijk'!$1:$1,0))</f>
        <v>70.256960000000007</v>
      </c>
      <c r="E79" s="2">
        <f>INDEX('GDP ijk'!$A$1:$AAA$990,MATCH(multiplicative_final!$C79,'GDP ijk'!$F:$F,0),MATCH(multiplicative_final!E$75,'GDP ijk'!$1:$1,0))</f>
        <v>171.4358</v>
      </c>
      <c r="F79" s="2">
        <f>INDEX('GDP ijk'!$A$1:$AAA$990,MATCH(multiplicative_final!$C79,'GDP ijk'!$F:$F,0),MATCH(multiplicative_final!F$75,'GDP ijk'!$1:$1,0))</f>
        <v>0</v>
      </c>
      <c r="G79" s="2">
        <f>INDEX('GDP ijk'!$A$1:$AAA$990,MATCH(multiplicative_final!$C79,'GDP ijk'!$F:$F,0),MATCH(multiplicative_final!G$75,'GDP ijk'!$1:$1,0))</f>
        <v>0</v>
      </c>
      <c r="H79" s="2">
        <f>INDEX('GDP ijk'!$A$1:$AAA$990,MATCH(multiplicative_final!$C79,'GDP ijk'!$F:$F,0),MATCH(multiplicative_final!H$75,'GDP ijk'!$1:$1,0))</f>
        <v>0</v>
      </c>
      <c r="I79" s="2">
        <f>INDEX('GDP ijk'!$A$1:$AAA$990,MATCH(multiplicative_final!$C79,'GDP ijk'!$F:$F,0),MATCH(multiplicative_final!I$75,'GDP ijk'!$1:$1,0))</f>
        <v>0</v>
      </c>
      <c r="J79" s="2">
        <f>INDEX('GDP ijk'!$A$1:$AAA$990,MATCH(multiplicative_final!$C79,'GDP ijk'!$F:$F,0),MATCH(multiplicative_final!J$75,'GDP ijk'!$1:$1,0))</f>
        <v>0</v>
      </c>
      <c r="K79" s="2">
        <f>INDEX('GDP ijk'!$A$1:$AAA$990,MATCH(multiplicative_final!$C79,'GDP ijk'!$F:$F,0),MATCH(multiplicative_final!K$75,'GDP ijk'!$1:$1,0))</f>
        <v>0</v>
      </c>
      <c r="L79" s="2">
        <f>INDEX('GDP ijk'!$A$1:$AAA$990,MATCH(multiplicative_final!$C79,'GDP ijk'!$F:$F,0),MATCH(multiplicative_final!L$75,'GDP ijk'!$1:$1,0))</f>
        <v>0</v>
      </c>
      <c r="M79" s="2">
        <f>INDEX('GDP ijk'!$A$1:$AAA$990,MATCH(multiplicative_final!$C79,'GDP ijk'!$F:$F,0),MATCH(multiplicative_final!M$75,'GDP ijk'!$1:$1,0))</f>
        <v>0</v>
      </c>
      <c r="N79" s="2">
        <f>INDEX('GDP ijk'!$A$1:$AAA$990,MATCH(multiplicative_final!$C79,'GDP ijk'!$F:$F,0),MATCH(multiplicative_final!N$75,'GDP ijk'!$1:$1,0))</f>
        <v>0</v>
      </c>
      <c r="O79" s="2">
        <f>INDEX('GDP ijk'!$A$1:$AAA$990,MATCH(multiplicative_final!$C79,'GDP ijk'!$F:$F,0),MATCH(multiplicative_final!O$75,'GDP ijk'!$1:$1,0))</f>
        <v>0</v>
      </c>
      <c r="P79" s="2">
        <f>INDEX('GDP ijk'!$A$1:$AAA$990,MATCH(multiplicative_final!$C79,'GDP ijk'!$F:$F,0),MATCH(multiplicative_final!P$75,'GDP ijk'!$1:$1,0))</f>
        <v>0</v>
      </c>
      <c r="Q79" s="2">
        <f>INDEX('GDP ijk'!$A$1:$AAA$990,MATCH(multiplicative_final!$C79,'GDP ijk'!$F:$F,0),MATCH(multiplicative_final!Q$75,'GDP ijk'!$1:$1,0))</f>
        <v>0</v>
      </c>
      <c r="R79" s="2">
        <f>INDEX('GDP ijk'!$A$1:$AAA$990,MATCH(multiplicative_final!$C79,'GDP ijk'!$F:$F,0),MATCH(multiplicative_final!R$75,'GDP ijk'!$1:$1,0))</f>
        <v>0</v>
      </c>
    </row>
    <row r="80" spans="1:18" ht="18">
      <c r="A80">
        <v>2</v>
      </c>
      <c r="B80" s="11" t="s">
        <v>21</v>
      </c>
      <c r="C80" s="12" t="str">
        <f>$C$51</f>
        <v>05_PRClvg</v>
      </c>
      <c r="D80" s="2">
        <f>INDEX('GDP ijk'!$A$1:$AAA$990,MATCH(multiplicative_final!$C80,'GDP ijk'!$F:$F,0),MATCH(multiplicative_final!D$75,'GDP ijk'!$1:$1,0))</f>
        <v>4846.0559999999996</v>
      </c>
      <c r="E80" s="2">
        <f>INDEX('GDP ijk'!$A$1:$AAA$990,MATCH(multiplicative_final!$C80,'GDP ijk'!$F:$F,0),MATCH(multiplicative_final!E$75,'GDP ijk'!$1:$1,0))</f>
        <v>4653.3059999999996</v>
      </c>
      <c r="F80" s="2">
        <f>INDEX('GDP ijk'!$A$1:$AAA$990,MATCH(multiplicative_final!$C80,'GDP ijk'!$F:$F,0),MATCH(multiplicative_final!F$75,'GDP ijk'!$1:$1,0))</f>
        <v>0</v>
      </c>
      <c r="G80" s="2">
        <f>INDEX('GDP ijk'!$A$1:$AAA$990,MATCH(multiplicative_final!$C80,'GDP ijk'!$F:$F,0),MATCH(multiplicative_final!G$75,'GDP ijk'!$1:$1,0))</f>
        <v>0</v>
      </c>
      <c r="H80" s="2">
        <f>INDEX('GDP ijk'!$A$1:$AAA$990,MATCH(multiplicative_final!$C80,'GDP ijk'!$F:$F,0),MATCH(multiplicative_final!H$75,'GDP ijk'!$1:$1,0))</f>
        <v>0</v>
      </c>
      <c r="I80" s="2">
        <f>INDEX('GDP ijk'!$A$1:$AAA$990,MATCH(multiplicative_final!$C80,'GDP ijk'!$F:$F,0),MATCH(multiplicative_final!I$75,'GDP ijk'!$1:$1,0))</f>
        <v>0</v>
      </c>
      <c r="J80" s="2">
        <f>INDEX('GDP ijk'!$A$1:$AAA$990,MATCH(multiplicative_final!$C80,'GDP ijk'!$F:$F,0),MATCH(multiplicative_final!J$75,'GDP ijk'!$1:$1,0))</f>
        <v>0</v>
      </c>
      <c r="K80" s="2">
        <f>INDEX('GDP ijk'!$A$1:$AAA$990,MATCH(multiplicative_final!$C80,'GDP ijk'!$F:$F,0),MATCH(multiplicative_final!K$75,'GDP ijk'!$1:$1,0))</f>
        <v>0</v>
      </c>
      <c r="L80" s="2">
        <f>INDEX('GDP ijk'!$A$1:$AAA$990,MATCH(multiplicative_final!$C80,'GDP ijk'!$F:$F,0),MATCH(multiplicative_final!L$75,'GDP ijk'!$1:$1,0))</f>
        <v>0</v>
      </c>
      <c r="M80" s="2">
        <f>INDEX('GDP ijk'!$A$1:$AAA$990,MATCH(multiplicative_final!$C80,'GDP ijk'!$F:$F,0),MATCH(multiplicative_final!M$75,'GDP ijk'!$1:$1,0))</f>
        <v>0</v>
      </c>
      <c r="N80" s="2">
        <f>INDEX('GDP ijk'!$A$1:$AAA$990,MATCH(multiplicative_final!$C80,'GDP ijk'!$F:$F,0),MATCH(multiplicative_final!N$75,'GDP ijk'!$1:$1,0))</f>
        <v>0</v>
      </c>
      <c r="O80" s="2">
        <f>INDEX('GDP ijk'!$A$1:$AAA$990,MATCH(multiplicative_final!$C80,'GDP ijk'!$F:$F,0),MATCH(multiplicative_final!O$75,'GDP ijk'!$1:$1,0))</f>
        <v>0</v>
      </c>
      <c r="P80" s="2">
        <f>INDEX('GDP ijk'!$A$1:$AAA$990,MATCH(multiplicative_final!$C80,'GDP ijk'!$F:$F,0),MATCH(multiplicative_final!P$75,'GDP ijk'!$1:$1,0))</f>
        <v>0</v>
      </c>
      <c r="Q80" s="2">
        <f>INDEX('GDP ijk'!$A$1:$AAA$990,MATCH(multiplicative_final!$C80,'GDP ijk'!$F:$F,0),MATCH(multiplicative_final!Q$75,'GDP ijk'!$1:$1,0))</f>
        <v>0</v>
      </c>
      <c r="R80" s="2">
        <f>INDEX('GDP ijk'!$A$1:$AAA$990,MATCH(multiplicative_final!$C80,'GDP ijk'!$F:$F,0),MATCH(multiplicative_final!R$75,'GDP ijk'!$1:$1,0))</f>
        <v>0</v>
      </c>
    </row>
    <row r="81" spans="1:20" ht="18">
      <c r="A81">
        <v>1</v>
      </c>
      <c r="B81" s="11" t="s">
        <v>22</v>
      </c>
      <c r="C81" s="12" t="str">
        <f>$C$52</f>
        <v>20_USA2wbev</v>
      </c>
      <c r="D81" s="2">
        <f>INDEX('GDP ijk'!$A$1:$AAA$990,MATCH(multiplicative_final!$C81,'GDP ijk'!$F:$F,0),MATCH(multiplicative_final!D$75,'GDP ijk'!$1:$1,0))</f>
        <v>9.8007999999999998E-2</v>
      </c>
      <c r="E81" s="2">
        <f>INDEX('GDP ijk'!$A$1:$AAA$990,MATCH(multiplicative_final!$C81,'GDP ijk'!$F:$F,0),MATCH(multiplicative_final!E$75,'GDP ijk'!$1:$1,0))</f>
        <v>0.10503800000000001</v>
      </c>
      <c r="F81" s="2">
        <f>INDEX('GDP ijk'!$A$1:$AAA$990,MATCH(multiplicative_final!$C81,'GDP ijk'!$F:$F,0),MATCH(multiplicative_final!F$75,'GDP ijk'!$1:$1,0))</f>
        <v>0</v>
      </c>
      <c r="G81" s="2">
        <f>INDEX('GDP ijk'!$A$1:$AAA$990,MATCH(multiplicative_final!$C81,'GDP ijk'!$F:$F,0),MATCH(multiplicative_final!G$75,'GDP ijk'!$1:$1,0))</f>
        <v>0</v>
      </c>
      <c r="H81" s="2">
        <f>INDEX('GDP ijk'!$A$1:$AAA$990,MATCH(multiplicative_final!$C81,'GDP ijk'!$F:$F,0),MATCH(multiplicative_final!H$75,'GDP ijk'!$1:$1,0))</f>
        <v>0</v>
      </c>
      <c r="I81" s="2">
        <f>INDEX('GDP ijk'!$A$1:$AAA$990,MATCH(multiplicative_final!$C81,'GDP ijk'!$F:$F,0),MATCH(multiplicative_final!I$75,'GDP ijk'!$1:$1,0))</f>
        <v>0</v>
      </c>
      <c r="J81" s="2">
        <f>INDEX('GDP ijk'!$A$1:$AAA$990,MATCH(multiplicative_final!$C81,'GDP ijk'!$F:$F,0),MATCH(multiplicative_final!J$75,'GDP ijk'!$1:$1,0))</f>
        <v>0</v>
      </c>
      <c r="K81" s="2">
        <f>INDEX('GDP ijk'!$A$1:$AAA$990,MATCH(multiplicative_final!$C81,'GDP ijk'!$F:$F,0),MATCH(multiplicative_final!K$75,'GDP ijk'!$1:$1,0))</f>
        <v>0</v>
      </c>
      <c r="L81" s="2">
        <f>INDEX('GDP ijk'!$A$1:$AAA$990,MATCH(multiplicative_final!$C81,'GDP ijk'!$F:$F,0),MATCH(multiplicative_final!L$75,'GDP ijk'!$1:$1,0))</f>
        <v>0</v>
      </c>
      <c r="M81" s="2">
        <f>INDEX('GDP ijk'!$A$1:$AAA$990,MATCH(multiplicative_final!$C81,'GDP ijk'!$F:$F,0),MATCH(multiplicative_final!M$75,'GDP ijk'!$1:$1,0))</f>
        <v>0</v>
      </c>
      <c r="N81" s="2">
        <f>INDEX('GDP ijk'!$A$1:$AAA$990,MATCH(multiplicative_final!$C81,'GDP ijk'!$F:$F,0),MATCH(multiplicative_final!N$75,'GDP ijk'!$1:$1,0))</f>
        <v>0</v>
      </c>
      <c r="O81" s="2">
        <f>INDEX('GDP ijk'!$A$1:$AAA$990,MATCH(multiplicative_final!$C81,'GDP ijk'!$F:$F,0),MATCH(multiplicative_final!O$75,'GDP ijk'!$1:$1,0))</f>
        <v>0</v>
      </c>
      <c r="P81" s="2">
        <f>INDEX('GDP ijk'!$A$1:$AAA$990,MATCH(multiplicative_final!$C81,'GDP ijk'!$F:$F,0),MATCH(multiplicative_final!P$75,'GDP ijk'!$1:$1,0))</f>
        <v>0</v>
      </c>
      <c r="Q81" s="2">
        <f>INDEX('GDP ijk'!$A$1:$AAA$990,MATCH(multiplicative_final!$C81,'GDP ijk'!$F:$F,0),MATCH(multiplicative_final!Q$75,'GDP ijk'!$1:$1,0))</f>
        <v>0</v>
      </c>
      <c r="R81" s="2">
        <f>INDEX('GDP ijk'!$A$1:$AAA$990,MATCH(multiplicative_final!$C81,'GDP ijk'!$F:$F,0),MATCH(multiplicative_final!R$75,'GDP ijk'!$1:$1,0))</f>
        <v>0</v>
      </c>
    </row>
    <row r="82" spans="1:20">
      <c r="A82">
        <v>2</v>
      </c>
      <c r="B82" s="48"/>
      <c r="C82" s="12" t="str">
        <f>$C$53</f>
        <v>20_USA2wg</v>
      </c>
      <c r="D82" s="2">
        <f>INDEX('GDP ijk'!$A$1:$AAA$990,MATCH(multiplicative_final!$C82,'GDP ijk'!$F:$F,0),MATCH(multiplicative_final!D$75,'GDP ijk'!$1:$1,0))</f>
        <v>38.906945999999998</v>
      </c>
      <c r="E82" s="2">
        <f>INDEX('GDP ijk'!$A$1:$AAA$990,MATCH(multiplicative_final!$C82,'GDP ijk'!$F:$F,0),MATCH(multiplicative_final!E$75,'GDP ijk'!$1:$1,0))</f>
        <v>39.578501000000003</v>
      </c>
      <c r="F82" s="2">
        <f>INDEX('GDP ijk'!$A$1:$AAA$990,MATCH(multiplicative_final!$C82,'GDP ijk'!$F:$F,0),MATCH(multiplicative_final!F$75,'GDP ijk'!$1:$1,0))</f>
        <v>0</v>
      </c>
      <c r="G82" s="2">
        <f>INDEX('GDP ijk'!$A$1:$AAA$990,MATCH(multiplicative_final!$C82,'GDP ijk'!$F:$F,0),MATCH(multiplicative_final!G$75,'GDP ijk'!$1:$1,0))</f>
        <v>0</v>
      </c>
      <c r="H82" s="2">
        <f>INDEX('GDP ijk'!$A$1:$AAA$990,MATCH(multiplicative_final!$C82,'GDP ijk'!$F:$F,0),MATCH(multiplicative_final!H$75,'GDP ijk'!$1:$1,0))</f>
        <v>0</v>
      </c>
      <c r="I82" s="2">
        <f>INDEX('GDP ijk'!$A$1:$AAA$990,MATCH(multiplicative_final!$C82,'GDP ijk'!$F:$F,0),MATCH(multiplicative_final!I$75,'GDP ijk'!$1:$1,0))</f>
        <v>0</v>
      </c>
      <c r="J82" s="2">
        <f>INDEX('GDP ijk'!$A$1:$AAA$990,MATCH(multiplicative_final!$C82,'GDP ijk'!$F:$F,0),MATCH(multiplicative_final!J$75,'GDP ijk'!$1:$1,0))</f>
        <v>0</v>
      </c>
      <c r="K82" s="2">
        <f>INDEX('GDP ijk'!$A$1:$AAA$990,MATCH(multiplicative_final!$C82,'GDP ijk'!$F:$F,0),MATCH(multiplicative_final!K$75,'GDP ijk'!$1:$1,0))</f>
        <v>0</v>
      </c>
      <c r="L82" s="2">
        <f>INDEX('GDP ijk'!$A$1:$AAA$990,MATCH(multiplicative_final!$C82,'GDP ijk'!$F:$F,0),MATCH(multiplicative_final!L$75,'GDP ijk'!$1:$1,0))</f>
        <v>0</v>
      </c>
      <c r="M82" s="2">
        <f>INDEX('GDP ijk'!$A$1:$AAA$990,MATCH(multiplicative_final!$C82,'GDP ijk'!$F:$F,0),MATCH(multiplicative_final!M$75,'GDP ijk'!$1:$1,0))</f>
        <v>0</v>
      </c>
      <c r="N82" s="2">
        <f>INDEX('GDP ijk'!$A$1:$AAA$990,MATCH(multiplicative_final!$C82,'GDP ijk'!$F:$F,0),MATCH(multiplicative_final!N$75,'GDP ijk'!$1:$1,0))</f>
        <v>0</v>
      </c>
      <c r="O82" s="2">
        <f>INDEX('GDP ijk'!$A$1:$AAA$990,MATCH(multiplicative_final!$C82,'GDP ijk'!$F:$F,0),MATCH(multiplicative_final!O$75,'GDP ijk'!$1:$1,0))</f>
        <v>0</v>
      </c>
      <c r="P82" s="2">
        <f>INDEX('GDP ijk'!$A$1:$AAA$990,MATCH(multiplicative_final!$C82,'GDP ijk'!$F:$F,0),MATCH(multiplicative_final!P$75,'GDP ijk'!$1:$1,0))</f>
        <v>0</v>
      </c>
      <c r="Q82" s="2">
        <f>INDEX('GDP ijk'!$A$1:$AAA$990,MATCH(multiplicative_final!$C82,'GDP ijk'!$F:$F,0),MATCH(multiplicative_final!Q$75,'GDP ijk'!$1:$1,0))</f>
        <v>0</v>
      </c>
      <c r="R82" s="2">
        <f>INDEX('GDP ijk'!$A$1:$AAA$990,MATCH(multiplicative_final!$C82,'GDP ijk'!$F:$F,0),MATCH(multiplicative_final!R$75,'GDP ijk'!$1:$1,0))</f>
        <v>0</v>
      </c>
    </row>
    <row r="83" spans="1:20">
      <c r="A83">
        <v>1</v>
      </c>
      <c r="B83" s="48"/>
      <c r="C83" s="12" t="str">
        <f>$C$54</f>
        <v>20_USAlvbev</v>
      </c>
      <c r="D83" s="2">
        <f>INDEX('GDP ijk'!$A$1:$AAA$990,MATCH(multiplicative_final!$C83,'GDP ijk'!$F:$F,0),MATCH(multiplicative_final!D$75,'GDP ijk'!$1:$1,0))</f>
        <v>15.724852</v>
      </c>
      <c r="E83" s="2">
        <f>INDEX('GDP ijk'!$A$1:$AAA$990,MATCH(multiplicative_final!$C83,'GDP ijk'!$F:$F,0),MATCH(multiplicative_final!E$75,'GDP ijk'!$1:$1,0))</f>
        <v>27.382156999999999</v>
      </c>
      <c r="F83" s="2">
        <f>INDEX('GDP ijk'!$A$1:$AAA$990,MATCH(multiplicative_final!$C83,'GDP ijk'!$F:$F,0),MATCH(multiplicative_final!F$75,'GDP ijk'!$1:$1,0))</f>
        <v>0</v>
      </c>
      <c r="G83" s="2">
        <f>INDEX('GDP ijk'!$A$1:$AAA$990,MATCH(multiplicative_final!$C83,'GDP ijk'!$F:$F,0),MATCH(multiplicative_final!G$75,'GDP ijk'!$1:$1,0))</f>
        <v>0</v>
      </c>
      <c r="H83" s="2">
        <f>INDEX('GDP ijk'!$A$1:$AAA$990,MATCH(multiplicative_final!$C83,'GDP ijk'!$F:$F,0),MATCH(multiplicative_final!H$75,'GDP ijk'!$1:$1,0))</f>
        <v>0</v>
      </c>
      <c r="I83" s="2">
        <f>INDEX('GDP ijk'!$A$1:$AAA$990,MATCH(multiplicative_final!$C83,'GDP ijk'!$F:$F,0),MATCH(multiplicative_final!I$75,'GDP ijk'!$1:$1,0))</f>
        <v>0</v>
      </c>
      <c r="J83" s="2">
        <f>INDEX('GDP ijk'!$A$1:$AAA$990,MATCH(multiplicative_final!$C83,'GDP ijk'!$F:$F,0),MATCH(multiplicative_final!J$75,'GDP ijk'!$1:$1,0))</f>
        <v>0</v>
      </c>
      <c r="K83" s="2">
        <f>INDEX('GDP ijk'!$A$1:$AAA$990,MATCH(multiplicative_final!$C83,'GDP ijk'!$F:$F,0),MATCH(multiplicative_final!K$75,'GDP ijk'!$1:$1,0))</f>
        <v>0</v>
      </c>
      <c r="L83" s="2">
        <f>INDEX('GDP ijk'!$A$1:$AAA$990,MATCH(multiplicative_final!$C83,'GDP ijk'!$F:$F,0),MATCH(multiplicative_final!L$75,'GDP ijk'!$1:$1,0))</f>
        <v>0</v>
      </c>
      <c r="M83" s="2">
        <f>INDEX('GDP ijk'!$A$1:$AAA$990,MATCH(multiplicative_final!$C83,'GDP ijk'!$F:$F,0),MATCH(multiplicative_final!M$75,'GDP ijk'!$1:$1,0))</f>
        <v>0</v>
      </c>
      <c r="N83" s="2">
        <f>INDEX('GDP ijk'!$A$1:$AAA$990,MATCH(multiplicative_final!$C83,'GDP ijk'!$F:$F,0),MATCH(multiplicative_final!N$75,'GDP ijk'!$1:$1,0))</f>
        <v>0</v>
      </c>
      <c r="O83" s="2">
        <f>INDEX('GDP ijk'!$A$1:$AAA$990,MATCH(multiplicative_final!$C83,'GDP ijk'!$F:$F,0),MATCH(multiplicative_final!O$75,'GDP ijk'!$1:$1,0))</f>
        <v>0</v>
      </c>
      <c r="P83" s="2">
        <f>INDEX('GDP ijk'!$A$1:$AAA$990,MATCH(multiplicative_final!$C83,'GDP ijk'!$F:$F,0),MATCH(multiplicative_final!P$75,'GDP ijk'!$1:$1,0))</f>
        <v>0</v>
      </c>
      <c r="Q83" s="2">
        <f>INDEX('GDP ijk'!$A$1:$AAA$990,MATCH(multiplicative_final!$C83,'GDP ijk'!$F:$F,0),MATCH(multiplicative_final!Q$75,'GDP ijk'!$1:$1,0))</f>
        <v>0</v>
      </c>
      <c r="R83" s="2">
        <f>INDEX('GDP ijk'!$A$1:$AAA$990,MATCH(multiplicative_final!$C83,'GDP ijk'!$F:$F,0),MATCH(multiplicative_final!R$75,'GDP ijk'!$1:$1,0))</f>
        <v>0</v>
      </c>
    </row>
    <row r="84" spans="1:20">
      <c r="A84">
        <v>2</v>
      </c>
      <c r="B84" s="48"/>
      <c r="C84" s="12" t="str">
        <f>$C$55</f>
        <v>20_USAlvg</v>
      </c>
      <c r="D84" s="2">
        <f>INDEX('GDP ijk'!$A$1:$AAA$990,MATCH(multiplicative_final!$C84,'GDP ijk'!$F:$F,0),MATCH(multiplicative_final!D$75,'GDP ijk'!$1:$1,0))</f>
        <v>4797.1044380000003</v>
      </c>
      <c r="E84" s="2">
        <f>INDEX('GDP ijk'!$A$1:$AAA$990,MATCH(multiplicative_final!$C84,'GDP ijk'!$F:$F,0),MATCH(multiplicative_final!E$75,'GDP ijk'!$1:$1,0))</f>
        <v>4831.1144700000004</v>
      </c>
      <c r="F84" s="2">
        <f>INDEX('GDP ijk'!$A$1:$AAA$990,MATCH(multiplicative_final!$C84,'GDP ijk'!$F:$F,0),MATCH(multiplicative_final!F$75,'GDP ijk'!$1:$1,0))</f>
        <v>0</v>
      </c>
      <c r="G84" s="2">
        <f>INDEX('GDP ijk'!$A$1:$AAA$990,MATCH(multiplicative_final!$C84,'GDP ijk'!$F:$F,0),MATCH(multiplicative_final!G$75,'GDP ijk'!$1:$1,0))</f>
        <v>0</v>
      </c>
      <c r="H84" s="2">
        <f>INDEX('GDP ijk'!$A$1:$AAA$990,MATCH(multiplicative_final!$C84,'GDP ijk'!$F:$F,0),MATCH(multiplicative_final!H$75,'GDP ijk'!$1:$1,0))</f>
        <v>0</v>
      </c>
      <c r="I84" s="2">
        <f>INDEX('GDP ijk'!$A$1:$AAA$990,MATCH(multiplicative_final!$C84,'GDP ijk'!$F:$F,0),MATCH(multiplicative_final!I$75,'GDP ijk'!$1:$1,0))</f>
        <v>0</v>
      </c>
      <c r="J84" s="2">
        <f>INDEX('GDP ijk'!$A$1:$AAA$990,MATCH(multiplicative_final!$C84,'GDP ijk'!$F:$F,0),MATCH(multiplicative_final!J$75,'GDP ijk'!$1:$1,0))</f>
        <v>0</v>
      </c>
      <c r="K84" s="2">
        <f>INDEX('GDP ijk'!$A$1:$AAA$990,MATCH(multiplicative_final!$C84,'GDP ijk'!$F:$F,0),MATCH(multiplicative_final!K$75,'GDP ijk'!$1:$1,0))</f>
        <v>0</v>
      </c>
      <c r="L84" s="2">
        <f>INDEX('GDP ijk'!$A$1:$AAA$990,MATCH(multiplicative_final!$C84,'GDP ijk'!$F:$F,0),MATCH(multiplicative_final!L$75,'GDP ijk'!$1:$1,0))</f>
        <v>0</v>
      </c>
      <c r="M84" s="2">
        <f>INDEX('GDP ijk'!$A$1:$AAA$990,MATCH(multiplicative_final!$C84,'GDP ijk'!$F:$F,0),MATCH(multiplicative_final!M$75,'GDP ijk'!$1:$1,0))</f>
        <v>0</v>
      </c>
      <c r="N84" s="2">
        <f>INDEX('GDP ijk'!$A$1:$AAA$990,MATCH(multiplicative_final!$C84,'GDP ijk'!$F:$F,0),MATCH(multiplicative_final!N$75,'GDP ijk'!$1:$1,0))</f>
        <v>0</v>
      </c>
      <c r="O84" s="2">
        <f>INDEX('GDP ijk'!$A$1:$AAA$990,MATCH(multiplicative_final!$C84,'GDP ijk'!$F:$F,0),MATCH(multiplicative_final!O$75,'GDP ijk'!$1:$1,0))</f>
        <v>0</v>
      </c>
      <c r="P84" s="2">
        <f>INDEX('GDP ijk'!$A$1:$AAA$990,MATCH(multiplicative_final!$C84,'GDP ijk'!$F:$F,0),MATCH(multiplicative_final!P$75,'GDP ijk'!$1:$1,0))</f>
        <v>0</v>
      </c>
      <c r="Q84" s="2">
        <f>INDEX('GDP ijk'!$A$1:$AAA$990,MATCH(multiplicative_final!$C84,'GDP ijk'!$F:$F,0),MATCH(multiplicative_final!Q$75,'GDP ijk'!$1:$1,0))</f>
        <v>0</v>
      </c>
      <c r="R84" s="2">
        <f>INDEX('GDP ijk'!$A$1:$AAA$990,MATCH(multiplicative_final!$C84,'GDP ijk'!$F:$F,0),MATCH(multiplicative_final!R$75,'GDP ijk'!$1:$1,0))</f>
        <v>0</v>
      </c>
    </row>
    <row r="85" spans="1:20">
      <c r="B85" s="48"/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C86" s="9" t="s">
        <v>56</v>
      </c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>
        <f t="shared" ref="D87:R87" si="5">SUM(D88:D95)</f>
        <v>10045.481004000001</v>
      </c>
      <c r="E87" s="2">
        <f t="shared" si="5"/>
        <v>10015.234565999999</v>
      </c>
      <c r="F87" s="2">
        <f t="shared" si="5"/>
        <v>0</v>
      </c>
      <c r="G87" s="2">
        <f t="shared" si="5"/>
        <v>0</v>
      </c>
      <c r="H87" s="2">
        <f t="shared" si="5"/>
        <v>0</v>
      </c>
      <c r="I87" s="2">
        <f t="shared" si="5"/>
        <v>0</v>
      </c>
      <c r="J87" s="2">
        <f t="shared" si="5"/>
        <v>0</v>
      </c>
      <c r="K87" s="2">
        <f t="shared" si="5"/>
        <v>0</v>
      </c>
      <c r="L87" s="2">
        <f t="shared" si="5"/>
        <v>0</v>
      </c>
      <c r="M87" s="2">
        <f t="shared" si="5"/>
        <v>0</v>
      </c>
      <c r="N87" s="2">
        <f t="shared" si="5"/>
        <v>0</v>
      </c>
      <c r="O87" s="2">
        <f t="shared" si="5"/>
        <v>0</v>
      </c>
      <c r="P87" s="2">
        <f t="shared" si="5"/>
        <v>0</v>
      </c>
      <c r="Q87" s="2">
        <f t="shared" si="5"/>
        <v>0</v>
      </c>
      <c r="R87" s="2">
        <f t="shared" si="5"/>
        <v>0</v>
      </c>
    </row>
    <row r="88" spans="1:20" ht="18">
      <c r="A88" s="12"/>
      <c r="B88" s="11" t="s">
        <v>20</v>
      </c>
      <c r="C88" t="s">
        <v>332</v>
      </c>
      <c r="D88" s="2">
        <f>INDEX('GDP ij'!$A$1:$AAA$990,MATCH(multiplicative_final!$C88,'GDP ij'!$E:$E,0),MATCH(multiplicative_final!D$75,'GDP ij'!$1:$1,0))</f>
        <v>277.3338</v>
      </c>
      <c r="E88" s="2">
        <f>INDEX('GDP ij'!$A$1:$AAA$990,MATCH(multiplicative_final!$C88,'GDP ij'!$E:$E,0),MATCH(multiplicative_final!E$75,'GDP ij'!$1:$1,0))</f>
        <v>292.31259999999997</v>
      </c>
      <c r="F88" s="2">
        <f>INDEX('GDP ij'!$A$1:$AAA$990,MATCH(multiplicative_final!$C88,'GDP ij'!$E:$E,0),MATCH(multiplicative_final!F$75,'GDP ij'!$1:$1,0))</f>
        <v>0</v>
      </c>
      <c r="G88" s="2">
        <f>INDEX('GDP ij'!$A$1:$AAA$990,MATCH(multiplicative_final!$C88,'GDP ij'!$E:$E,0),MATCH(multiplicative_final!G$75,'GDP ij'!$1:$1,0))</f>
        <v>0</v>
      </c>
      <c r="H88" s="2">
        <f>INDEX('GDP ij'!$A$1:$AAA$990,MATCH(multiplicative_final!$C88,'GDP ij'!$E:$E,0),MATCH(multiplicative_final!H$75,'GDP ij'!$1:$1,0))</f>
        <v>0</v>
      </c>
      <c r="I88" s="2">
        <f>INDEX('GDP ij'!$A$1:$AAA$990,MATCH(multiplicative_final!$C88,'GDP ij'!$E:$E,0),MATCH(multiplicative_final!I$75,'GDP ij'!$1:$1,0))</f>
        <v>0</v>
      </c>
      <c r="J88" s="2">
        <f>INDEX('GDP ij'!$A$1:$AAA$990,MATCH(multiplicative_final!$C88,'GDP ij'!$E:$E,0),MATCH(multiplicative_final!J$75,'GDP ij'!$1:$1,0))</f>
        <v>0</v>
      </c>
      <c r="K88" s="2">
        <f>INDEX('GDP ij'!$A$1:$AAA$990,MATCH(multiplicative_final!$C88,'GDP ij'!$E:$E,0),MATCH(multiplicative_final!K$75,'GDP ij'!$1:$1,0))</f>
        <v>0</v>
      </c>
      <c r="L88" s="2">
        <f>INDEX('GDP ij'!$A$1:$AAA$990,MATCH(multiplicative_final!$C88,'GDP ij'!$E:$E,0),MATCH(multiplicative_final!L$75,'GDP ij'!$1:$1,0))</f>
        <v>0</v>
      </c>
      <c r="M88" s="2">
        <f>INDEX('GDP ij'!$A$1:$AAA$990,MATCH(multiplicative_final!$C88,'GDP ij'!$E:$E,0),MATCH(multiplicative_final!M$75,'GDP ij'!$1:$1,0))</f>
        <v>0</v>
      </c>
      <c r="N88" s="2">
        <f>INDEX('GDP ij'!$A$1:$AAA$990,MATCH(multiplicative_final!$C88,'GDP ij'!$E:$E,0),MATCH(multiplicative_final!N$75,'GDP ij'!$1:$1,0))</f>
        <v>0</v>
      </c>
      <c r="O88" s="2">
        <f>INDEX('GDP ij'!$A$1:$AAA$990,MATCH(multiplicative_final!$C88,'GDP ij'!$E:$E,0),MATCH(multiplicative_final!O$75,'GDP ij'!$1:$1,0))</f>
        <v>0</v>
      </c>
      <c r="P88" s="2">
        <f>INDEX('GDP ij'!$A$1:$AAA$990,MATCH(multiplicative_final!$C88,'GDP ij'!$E:$E,0),MATCH(multiplicative_final!P$75,'GDP ij'!$1:$1,0))</f>
        <v>0</v>
      </c>
      <c r="Q88" s="2">
        <f>INDEX('GDP ij'!$A$1:$AAA$990,MATCH(multiplicative_final!$C88,'GDP ij'!$E:$E,0),MATCH(multiplicative_final!Q$75,'GDP ij'!$1:$1,0))</f>
        <v>0</v>
      </c>
      <c r="R88" s="2">
        <f>INDEX('GDP ij'!$A$1:$AAA$990,MATCH(multiplicative_final!$C88,'GDP ij'!$E:$E,0),MATCH(multiplicative_final!R$75,'GDP ij'!$1:$1,0))</f>
        <v>0</v>
      </c>
    </row>
    <row r="89" spans="1:20">
      <c r="A89" s="12"/>
      <c r="B89" s="11"/>
      <c r="C89" t="s">
        <v>333</v>
      </c>
      <c r="D89" s="2">
        <f>INDEX('GDP ij'!$A$1:$AAA$990,MATCH(multiplicative_final!$C89,'GDP ij'!$E:$E,0),MATCH(multiplicative_final!D$75,'GDP ij'!$1:$1,0))</f>
        <v>39.004953999999998</v>
      </c>
      <c r="E89" s="2">
        <f>INDEX('GDP ij'!$A$1:$AAA$990,MATCH(multiplicative_final!$C89,'GDP ij'!$E:$E,0),MATCH(multiplicative_final!E$75,'GDP ij'!$1:$1,0))</f>
        <v>39.683539000000003</v>
      </c>
      <c r="F89" s="2">
        <f>INDEX('GDP ij'!$A$1:$AAA$990,MATCH(multiplicative_final!$C89,'GDP ij'!$E:$E,0),MATCH(multiplicative_final!F$75,'GDP ij'!$1:$1,0))</f>
        <v>0</v>
      </c>
      <c r="G89" s="2">
        <f>INDEX('GDP ij'!$A$1:$AAA$990,MATCH(multiplicative_final!$C89,'GDP ij'!$E:$E,0),MATCH(multiplicative_final!G$75,'GDP ij'!$1:$1,0))</f>
        <v>0</v>
      </c>
      <c r="H89" s="2">
        <f>INDEX('GDP ij'!$A$1:$AAA$990,MATCH(multiplicative_final!$C89,'GDP ij'!$E:$E,0),MATCH(multiplicative_final!H$75,'GDP ij'!$1:$1,0))</f>
        <v>0</v>
      </c>
      <c r="I89" s="2">
        <f>INDEX('GDP ij'!$A$1:$AAA$990,MATCH(multiplicative_final!$C89,'GDP ij'!$E:$E,0),MATCH(multiplicative_final!I$75,'GDP ij'!$1:$1,0))</f>
        <v>0</v>
      </c>
      <c r="J89" s="2">
        <f>INDEX('GDP ij'!$A$1:$AAA$990,MATCH(multiplicative_final!$C89,'GDP ij'!$E:$E,0),MATCH(multiplicative_final!J$75,'GDP ij'!$1:$1,0))</f>
        <v>0</v>
      </c>
      <c r="K89" s="2">
        <f>INDEX('GDP ij'!$A$1:$AAA$990,MATCH(multiplicative_final!$C89,'GDP ij'!$E:$E,0),MATCH(multiplicative_final!K$75,'GDP ij'!$1:$1,0))</f>
        <v>0</v>
      </c>
      <c r="L89" s="2">
        <f>INDEX('GDP ij'!$A$1:$AAA$990,MATCH(multiplicative_final!$C89,'GDP ij'!$E:$E,0),MATCH(multiplicative_final!L$75,'GDP ij'!$1:$1,0))</f>
        <v>0</v>
      </c>
      <c r="M89" s="2">
        <f>INDEX('GDP ij'!$A$1:$AAA$990,MATCH(multiplicative_final!$C89,'GDP ij'!$E:$E,0),MATCH(multiplicative_final!M$75,'GDP ij'!$1:$1,0))</f>
        <v>0</v>
      </c>
      <c r="N89" s="2">
        <f>INDEX('GDP ij'!$A$1:$AAA$990,MATCH(multiplicative_final!$C89,'GDP ij'!$E:$E,0),MATCH(multiplicative_final!N$75,'GDP ij'!$1:$1,0))</f>
        <v>0</v>
      </c>
      <c r="O89" s="2">
        <f>INDEX('GDP ij'!$A$1:$AAA$990,MATCH(multiplicative_final!$C89,'GDP ij'!$E:$E,0),MATCH(multiplicative_final!O$75,'GDP ij'!$1:$1,0))</f>
        <v>0</v>
      </c>
      <c r="P89" s="2">
        <f>INDEX('GDP ij'!$A$1:$AAA$990,MATCH(multiplicative_final!$C89,'GDP ij'!$E:$E,0),MATCH(multiplicative_final!P$75,'GDP ij'!$1:$1,0))</f>
        <v>0</v>
      </c>
      <c r="Q89" s="2">
        <f>INDEX('GDP ij'!$A$1:$AAA$990,MATCH(multiplicative_final!$C89,'GDP ij'!$E:$E,0),MATCH(multiplicative_final!Q$75,'GDP ij'!$1:$1,0))</f>
        <v>0</v>
      </c>
      <c r="R89" s="2">
        <f>INDEX('GDP ij'!$A$1:$AAA$990,MATCH(multiplicative_final!$C89,'GDP ij'!$E:$E,0),MATCH(multiplicative_final!R$75,'GDP ij'!$1:$1,0))</f>
        <v>0</v>
      </c>
      <c r="S89" s="4"/>
      <c r="T89" s="5"/>
    </row>
    <row r="90" spans="1:20">
      <c r="A90" s="12"/>
      <c r="B90" s="11"/>
      <c r="C90" t="s">
        <v>334</v>
      </c>
      <c r="D90" s="2">
        <f>INDEX('GDP ij'!$A$1:$AAA$990,MATCH(multiplicative_final!$C90,'GDP ij'!$E:$E,0),MATCH(multiplicative_final!D$75,'GDP ij'!$1:$1,0))</f>
        <v>4916.3129599999993</v>
      </c>
      <c r="E90" s="2">
        <f>INDEX('GDP ij'!$A$1:$AAA$990,MATCH(multiplicative_final!$C90,'GDP ij'!$E:$E,0),MATCH(multiplicative_final!E$75,'GDP ij'!$1:$1,0))</f>
        <v>4824.7417999999998</v>
      </c>
      <c r="F90" s="2">
        <f>INDEX('GDP ij'!$A$1:$AAA$990,MATCH(multiplicative_final!$C90,'GDP ij'!$E:$E,0),MATCH(multiplicative_final!F$75,'GDP ij'!$1:$1,0))</f>
        <v>0</v>
      </c>
      <c r="G90" s="2">
        <f>INDEX('GDP ij'!$A$1:$AAA$990,MATCH(multiplicative_final!$C90,'GDP ij'!$E:$E,0),MATCH(multiplicative_final!G$75,'GDP ij'!$1:$1,0))</f>
        <v>0</v>
      </c>
      <c r="H90" s="2">
        <f>INDEX('GDP ij'!$A$1:$AAA$990,MATCH(multiplicative_final!$C90,'GDP ij'!$E:$E,0),MATCH(multiplicative_final!H$75,'GDP ij'!$1:$1,0))</f>
        <v>0</v>
      </c>
      <c r="I90" s="2">
        <f>INDEX('GDP ij'!$A$1:$AAA$990,MATCH(multiplicative_final!$C90,'GDP ij'!$E:$E,0),MATCH(multiplicative_final!I$75,'GDP ij'!$1:$1,0))</f>
        <v>0</v>
      </c>
      <c r="J90" s="2">
        <f>INDEX('GDP ij'!$A$1:$AAA$990,MATCH(multiplicative_final!$C90,'GDP ij'!$E:$E,0),MATCH(multiplicative_final!J$75,'GDP ij'!$1:$1,0))</f>
        <v>0</v>
      </c>
      <c r="K90" s="2">
        <f>INDEX('GDP ij'!$A$1:$AAA$990,MATCH(multiplicative_final!$C90,'GDP ij'!$E:$E,0),MATCH(multiplicative_final!K$75,'GDP ij'!$1:$1,0))</f>
        <v>0</v>
      </c>
      <c r="L90" s="2">
        <f>INDEX('GDP ij'!$A$1:$AAA$990,MATCH(multiplicative_final!$C90,'GDP ij'!$E:$E,0),MATCH(multiplicative_final!L$75,'GDP ij'!$1:$1,0))</f>
        <v>0</v>
      </c>
      <c r="M90" s="2">
        <f>INDEX('GDP ij'!$A$1:$AAA$990,MATCH(multiplicative_final!$C90,'GDP ij'!$E:$E,0),MATCH(multiplicative_final!M$75,'GDP ij'!$1:$1,0))</f>
        <v>0</v>
      </c>
      <c r="N90" s="2">
        <f>INDEX('GDP ij'!$A$1:$AAA$990,MATCH(multiplicative_final!$C90,'GDP ij'!$E:$E,0),MATCH(multiplicative_final!N$75,'GDP ij'!$1:$1,0))</f>
        <v>0</v>
      </c>
      <c r="O90" s="2">
        <f>INDEX('GDP ij'!$A$1:$AAA$990,MATCH(multiplicative_final!$C90,'GDP ij'!$E:$E,0),MATCH(multiplicative_final!O$75,'GDP ij'!$1:$1,0))</f>
        <v>0</v>
      </c>
      <c r="P90" s="2">
        <f>INDEX('GDP ij'!$A$1:$AAA$990,MATCH(multiplicative_final!$C90,'GDP ij'!$E:$E,0),MATCH(multiplicative_final!P$75,'GDP ij'!$1:$1,0))</f>
        <v>0</v>
      </c>
      <c r="Q90" s="2">
        <f>INDEX('GDP ij'!$A$1:$AAA$990,MATCH(multiplicative_final!$C90,'GDP ij'!$E:$E,0),MATCH(multiplicative_final!Q$75,'GDP ij'!$1:$1,0))</f>
        <v>0</v>
      </c>
      <c r="R90" s="2">
        <f>INDEX('GDP ij'!$A$1:$AAA$990,MATCH(multiplicative_final!$C90,'GDP ij'!$E:$E,0),MATCH(multiplicative_final!R$75,'GDP ij'!$1:$1,0))</f>
        <v>0</v>
      </c>
      <c r="S90" s="3"/>
      <c r="T90" s="5"/>
    </row>
    <row r="91" spans="1:20" ht="18">
      <c r="A91" s="12"/>
      <c r="B91" s="11" t="s">
        <v>21</v>
      </c>
      <c r="C91" t="s">
        <v>335</v>
      </c>
      <c r="D91" s="2">
        <f>INDEX('GDP ij'!$A$1:$AAA$990,MATCH(multiplicative_final!$C91,'GDP ij'!$E:$E,0),MATCH(multiplicative_final!D$75,'GDP ij'!$1:$1,0))</f>
        <v>4812.8292900000006</v>
      </c>
      <c r="E91" s="2">
        <f>INDEX('GDP ij'!$A$1:$AAA$990,MATCH(multiplicative_final!$C91,'GDP ij'!$E:$E,0),MATCH(multiplicative_final!E$75,'GDP ij'!$1:$1,0))</f>
        <v>4858.4966270000004</v>
      </c>
      <c r="F91" s="2">
        <f>INDEX('GDP ij'!$A$1:$AAA$990,MATCH(multiplicative_final!$C91,'GDP ij'!$E:$E,0),MATCH(multiplicative_final!F$75,'GDP ij'!$1:$1,0))</f>
        <v>0</v>
      </c>
      <c r="G91" s="2">
        <f>INDEX('GDP ij'!$A$1:$AAA$990,MATCH(multiplicative_final!$C91,'GDP ij'!$E:$E,0),MATCH(multiplicative_final!G$75,'GDP ij'!$1:$1,0))</f>
        <v>0</v>
      </c>
      <c r="H91" s="2">
        <f>INDEX('GDP ij'!$A$1:$AAA$990,MATCH(multiplicative_final!$C91,'GDP ij'!$E:$E,0),MATCH(multiplicative_final!H$75,'GDP ij'!$1:$1,0))</f>
        <v>0</v>
      </c>
      <c r="I91" s="2">
        <f>INDEX('GDP ij'!$A$1:$AAA$990,MATCH(multiplicative_final!$C91,'GDP ij'!$E:$E,0),MATCH(multiplicative_final!I$75,'GDP ij'!$1:$1,0))</f>
        <v>0</v>
      </c>
      <c r="J91" s="2">
        <f>INDEX('GDP ij'!$A$1:$AAA$990,MATCH(multiplicative_final!$C91,'GDP ij'!$E:$E,0),MATCH(multiplicative_final!J$75,'GDP ij'!$1:$1,0))</f>
        <v>0</v>
      </c>
      <c r="K91" s="2">
        <f>INDEX('GDP ij'!$A$1:$AAA$990,MATCH(multiplicative_final!$C91,'GDP ij'!$E:$E,0),MATCH(multiplicative_final!K$75,'GDP ij'!$1:$1,0))</f>
        <v>0</v>
      </c>
      <c r="L91" s="2">
        <f>INDEX('GDP ij'!$A$1:$AAA$990,MATCH(multiplicative_final!$C91,'GDP ij'!$E:$E,0),MATCH(multiplicative_final!L$75,'GDP ij'!$1:$1,0))</f>
        <v>0</v>
      </c>
      <c r="M91" s="2">
        <f>INDEX('GDP ij'!$A$1:$AAA$990,MATCH(multiplicative_final!$C91,'GDP ij'!$E:$E,0),MATCH(multiplicative_final!M$75,'GDP ij'!$1:$1,0))</f>
        <v>0</v>
      </c>
      <c r="N91" s="2">
        <f>INDEX('GDP ij'!$A$1:$AAA$990,MATCH(multiplicative_final!$C91,'GDP ij'!$E:$E,0),MATCH(multiplicative_final!N$75,'GDP ij'!$1:$1,0))</f>
        <v>0</v>
      </c>
      <c r="O91" s="2">
        <f>INDEX('GDP ij'!$A$1:$AAA$990,MATCH(multiplicative_final!$C91,'GDP ij'!$E:$E,0),MATCH(multiplicative_final!O$75,'GDP ij'!$1:$1,0))</f>
        <v>0</v>
      </c>
      <c r="P91" s="2">
        <f>INDEX('GDP ij'!$A$1:$AAA$990,MATCH(multiplicative_final!$C91,'GDP ij'!$E:$E,0),MATCH(multiplicative_final!P$75,'GDP ij'!$1:$1,0))</f>
        <v>0</v>
      </c>
      <c r="Q91" s="2">
        <f>INDEX('GDP ij'!$A$1:$AAA$990,MATCH(multiplicative_final!$C91,'GDP ij'!$E:$E,0),MATCH(multiplicative_final!Q$75,'GDP ij'!$1:$1,0))</f>
        <v>0</v>
      </c>
      <c r="R91" s="2">
        <f>INDEX('GDP ij'!$A$1:$AAA$990,MATCH(multiplicative_final!$C91,'GDP ij'!$E:$E,0),MATCH(multiplicative_final!R$75,'GDP ij'!$1:$1,0))</f>
        <v>0</v>
      </c>
      <c r="S91" s="3"/>
      <c r="T91" s="5"/>
    </row>
    <row r="92" spans="1:20">
      <c r="A92" s="12"/>
      <c r="B92" s="1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>
        <f>SUM(D99:D106)</f>
        <v>10045.481004000001</v>
      </c>
      <c r="E98" s="2">
        <f t="shared" ref="E98:R98" si="6">SUM(E99:E106)</f>
        <v>10015.234565999999</v>
      </c>
      <c r="F98" s="2">
        <f t="shared" si="6"/>
        <v>0</v>
      </c>
      <c r="G98" s="2">
        <f t="shared" si="6"/>
        <v>0</v>
      </c>
      <c r="H98" s="2">
        <f t="shared" si="6"/>
        <v>0</v>
      </c>
      <c r="I98" s="2">
        <f t="shared" si="6"/>
        <v>0</v>
      </c>
      <c r="J98" s="2">
        <f t="shared" si="6"/>
        <v>0</v>
      </c>
      <c r="K98" s="2">
        <f t="shared" si="6"/>
        <v>0</v>
      </c>
      <c r="L98" s="2">
        <f t="shared" si="6"/>
        <v>0</v>
      </c>
      <c r="M98" s="2">
        <f t="shared" si="6"/>
        <v>0</v>
      </c>
      <c r="N98" s="2">
        <f t="shared" si="6"/>
        <v>0</v>
      </c>
      <c r="O98" s="2">
        <f t="shared" si="6"/>
        <v>0</v>
      </c>
      <c r="P98" s="2">
        <f t="shared" si="6"/>
        <v>0</v>
      </c>
      <c r="Q98" s="2">
        <f t="shared" si="6"/>
        <v>0</v>
      </c>
      <c r="R98" s="2">
        <f t="shared" si="6"/>
        <v>0</v>
      </c>
      <c r="S98" s="3"/>
      <c r="T98" s="5"/>
    </row>
    <row r="99" spans="1:20" ht="18">
      <c r="A99" s="12"/>
      <c r="B99" s="11" t="s">
        <v>20</v>
      </c>
      <c r="C99" s="98" t="s">
        <v>241</v>
      </c>
      <c r="D99" s="2">
        <f>INDEX('GDP i'!$A$1:$AAA$990,MATCH(multiplicative_final!$C99,'GDP i'!$D:$D,0),MATCH(multiplicative_final!D$75,'GDP i'!$1:$1,0))</f>
        <v>5193.6467599999996</v>
      </c>
      <c r="E99" s="2">
        <f>INDEX('GDP i'!$A$1:$AAA$990,MATCH(multiplicative_final!$C99,'GDP i'!$D:$D,0),MATCH(multiplicative_final!E$75,'GDP i'!$1:$1,0))</f>
        <v>5117.0544</v>
      </c>
      <c r="F99" s="2">
        <f>INDEX('GDP i'!$A$1:$AAA$990,MATCH(multiplicative_final!$C99,'GDP i'!$D:$D,0),MATCH(multiplicative_final!F$75,'GDP i'!$1:$1,0))</f>
        <v>0</v>
      </c>
      <c r="G99" s="2">
        <f>INDEX('GDP i'!$A$1:$AAA$990,MATCH(multiplicative_final!$C99,'GDP i'!$D:$D,0),MATCH(multiplicative_final!G$75,'GDP i'!$1:$1,0))</f>
        <v>0</v>
      </c>
      <c r="H99" s="2">
        <f>INDEX('GDP i'!$A$1:$AAA$990,MATCH(multiplicative_final!$C99,'GDP i'!$D:$D,0),MATCH(multiplicative_final!H$75,'GDP i'!$1:$1,0))</f>
        <v>0</v>
      </c>
      <c r="I99" s="2">
        <f>INDEX('GDP i'!$A$1:$AAA$990,MATCH(multiplicative_final!$C99,'GDP i'!$D:$D,0),MATCH(multiplicative_final!I$75,'GDP i'!$1:$1,0))</f>
        <v>0</v>
      </c>
      <c r="J99" s="2">
        <f>INDEX('GDP i'!$A$1:$AAA$990,MATCH(multiplicative_final!$C99,'GDP i'!$D:$D,0),MATCH(multiplicative_final!J$75,'GDP i'!$1:$1,0))</f>
        <v>0</v>
      </c>
      <c r="K99" s="2">
        <f>INDEX('GDP i'!$A$1:$AAA$990,MATCH(multiplicative_final!$C99,'GDP i'!$D:$D,0),MATCH(multiplicative_final!K$75,'GDP i'!$1:$1,0))</f>
        <v>0</v>
      </c>
      <c r="L99" s="2">
        <f>INDEX('GDP i'!$A$1:$AAA$990,MATCH(multiplicative_final!$C99,'GDP i'!$D:$D,0),MATCH(multiplicative_final!L$75,'GDP i'!$1:$1,0))</f>
        <v>0</v>
      </c>
      <c r="M99" s="2">
        <f>INDEX('GDP i'!$A$1:$AAA$990,MATCH(multiplicative_final!$C99,'GDP i'!$D:$D,0),MATCH(multiplicative_final!M$75,'GDP i'!$1:$1,0))</f>
        <v>0</v>
      </c>
      <c r="N99" s="2">
        <f>INDEX('GDP i'!$A$1:$AAA$990,MATCH(multiplicative_final!$C99,'GDP i'!$D:$D,0),MATCH(multiplicative_final!N$75,'GDP i'!$1:$1,0))</f>
        <v>0</v>
      </c>
      <c r="O99" s="2">
        <f>INDEX('GDP i'!$A$1:$AAA$990,MATCH(multiplicative_final!$C99,'GDP i'!$D:$D,0),MATCH(multiplicative_final!O$75,'GDP i'!$1:$1,0))</f>
        <v>0</v>
      </c>
      <c r="P99" s="2">
        <f>INDEX('GDP i'!$A$1:$AAA$990,MATCH(multiplicative_final!$C99,'GDP i'!$D:$D,0),MATCH(multiplicative_final!P$75,'GDP i'!$1:$1,0))</f>
        <v>0</v>
      </c>
      <c r="Q99" s="2">
        <f>INDEX('GDP i'!$A$1:$AAA$990,MATCH(multiplicative_final!$C99,'GDP i'!$D:$D,0),MATCH(multiplicative_final!Q$75,'GDP i'!$1:$1,0))</f>
        <v>0</v>
      </c>
      <c r="R99" s="2">
        <f>INDEX('GDP i'!$A$1:$AAA$990,MATCH(multiplicative_final!$C99,'GDP i'!$D:$D,0),MATCH(multiplicative_final!R$75,'GDP i'!$1:$1,0))</f>
        <v>0</v>
      </c>
    </row>
    <row r="100" spans="1:20" ht="16.5">
      <c r="A100" s="12"/>
      <c r="B100" s="11"/>
      <c r="C100" s="98" t="s">
        <v>255</v>
      </c>
      <c r="D100" s="2">
        <f>INDEX('GDP i'!$A$1:$AAA$990,MATCH(multiplicative_final!$C100,'GDP i'!$D:$D,0),MATCH(multiplicative_final!D$75,'GDP i'!$1:$1,0))</f>
        <v>4851.8342440000006</v>
      </c>
      <c r="E100" s="2">
        <f>INDEX('GDP i'!$A$1:$AAA$990,MATCH(multiplicative_final!$C100,'GDP i'!$D:$D,0),MATCH(multiplicative_final!E$75,'GDP i'!$1:$1,0))</f>
        <v>4898.1801660000001</v>
      </c>
      <c r="F100" s="2">
        <f>INDEX('GDP i'!$A$1:$AAA$990,MATCH(multiplicative_final!$C100,'GDP i'!$D:$D,0),MATCH(multiplicative_final!F$75,'GDP i'!$1:$1,0))</f>
        <v>0</v>
      </c>
      <c r="G100" s="2">
        <f>INDEX('GDP i'!$A$1:$AAA$990,MATCH(multiplicative_final!$C100,'GDP i'!$D:$D,0),MATCH(multiplicative_final!G$75,'GDP i'!$1:$1,0))</f>
        <v>0</v>
      </c>
      <c r="H100" s="2">
        <f>INDEX('GDP i'!$A$1:$AAA$990,MATCH(multiplicative_final!$C100,'GDP i'!$D:$D,0),MATCH(multiplicative_final!H$75,'GDP i'!$1:$1,0))</f>
        <v>0</v>
      </c>
      <c r="I100" s="2">
        <f>INDEX('GDP i'!$A$1:$AAA$990,MATCH(multiplicative_final!$C100,'GDP i'!$D:$D,0),MATCH(multiplicative_final!I$75,'GDP i'!$1:$1,0))</f>
        <v>0</v>
      </c>
      <c r="J100" s="2">
        <f>INDEX('GDP i'!$A$1:$AAA$990,MATCH(multiplicative_final!$C100,'GDP i'!$D:$D,0),MATCH(multiplicative_final!J$75,'GDP i'!$1:$1,0))</f>
        <v>0</v>
      </c>
      <c r="K100" s="2">
        <f>INDEX('GDP i'!$A$1:$AAA$990,MATCH(multiplicative_final!$C100,'GDP i'!$D:$D,0),MATCH(multiplicative_final!K$75,'GDP i'!$1:$1,0))</f>
        <v>0</v>
      </c>
      <c r="L100" s="2">
        <f>INDEX('GDP i'!$A$1:$AAA$990,MATCH(multiplicative_final!$C100,'GDP i'!$D:$D,0),MATCH(multiplicative_final!L$75,'GDP i'!$1:$1,0))</f>
        <v>0</v>
      </c>
      <c r="M100" s="2">
        <f>INDEX('GDP i'!$A$1:$AAA$990,MATCH(multiplicative_final!$C100,'GDP i'!$D:$D,0),MATCH(multiplicative_final!M$75,'GDP i'!$1:$1,0))</f>
        <v>0</v>
      </c>
      <c r="N100" s="2">
        <f>INDEX('GDP i'!$A$1:$AAA$990,MATCH(multiplicative_final!$C100,'GDP i'!$D:$D,0),MATCH(multiplicative_final!N$75,'GDP i'!$1:$1,0))</f>
        <v>0</v>
      </c>
      <c r="O100" s="2">
        <f>INDEX('GDP i'!$A$1:$AAA$990,MATCH(multiplicative_final!$C100,'GDP i'!$D:$D,0),MATCH(multiplicative_final!O$75,'GDP i'!$1:$1,0))</f>
        <v>0</v>
      </c>
      <c r="P100" s="2">
        <f>INDEX('GDP i'!$A$1:$AAA$990,MATCH(multiplicative_final!$C100,'GDP i'!$D:$D,0),MATCH(multiplicative_final!P$75,'GDP i'!$1:$1,0))</f>
        <v>0</v>
      </c>
      <c r="Q100" s="2">
        <f>INDEX('GDP i'!$A$1:$AAA$990,MATCH(multiplicative_final!$C100,'GDP i'!$D:$D,0),MATCH(multiplicative_final!Q$75,'GDP i'!$1:$1,0))</f>
        <v>0</v>
      </c>
      <c r="R100" s="2">
        <f>INDEX('GDP i'!$A$1:$AAA$990,MATCH(multiplicative_final!$C100,'GDP i'!$D:$D,0),MATCH(multiplicative_final!R$75,'GDP i'!$1:$1,0))</f>
        <v>0</v>
      </c>
      <c r="S100" s="4"/>
      <c r="T100" s="5"/>
    </row>
    <row r="101" spans="1:20" ht="16.5">
      <c r="A101" s="12"/>
      <c r="B101" s="11"/>
      <c r="C101" s="9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9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>EXP(SUM(E110:E118))</f>
        <v>0.99699013467255837</v>
      </c>
      <c r="F109" s="31" t="e">
        <f t="shared" ref="F109:R109" si="7">SUM(F110:F118)</f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tr">
        <f>$C$48</f>
        <v>05_PRC2wbev</v>
      </c>
      <c r="E110" s="6">
        <f>INDEX(weighting_multiplicative!$A$134:$R$143,MATCH($A110,weighting_multiplicative!$A$134:$A$143,0),MATCH(E$108,weighting_multiplicative!$134:$134,0))*INDEX(activity_driver!$A$58:$R$67,MATCH($A110,activity_driver!$A$58:$A$67,0),MATCH(E$108,activity_driver!$58:$58,0))</f>
        <v>-1.988994974452062E-5</v>
      </c>
      <c r="F110" s="6" t="e">
        <f>INDEX(weighting_multiplicative!$A$134:$R$143,MATCH($A110,weighting_multiplicative!$A$134:$A$143,0),MATCH(F$108,weighting_multiplicative!$134:$134,0)) * INDEX(activity_driver!$A$58:$R$67,MATCH($A110,activity_driver!$A$58:$A$67,0),MATCH(F$108,activity_driver!$58:$58,0))</f>
        <v>#N/A</v>
      </c>
      <c r="G110" s="6" t="e">
        <f>INDEX(weighting_multiplicative!$A$134:$R$143,MATCH($A110,weighting_multiplicative!$A$134:$A$143,0),MATCH(G$108,weighting_multiplicative!$134:$134,0)) * INDEX(activity_driver!$A$58:$R$67,MATCH($A110,activity_driver!$A$58:$A$67,0),MATCH(G$108,activity_driver!$58:$58,0))</f>
        <v>#N/A</v>
      </c>
      <c r="H110" s="6" t="e">
        <f>INDEX(weighting_multiplicative!$A$134:$R$143,MATCH($A110,weighting_multiplicative!$A$134:$A$143,0),MATCH(H$108,weighting_multiplicative!$134:$134,0)) * INDEX(activity_driver!$A$58:$R$67,MATCH($A110,activity_driver!$A$58:$A$67,0),MATCH(H$108,activity_driver!$58:$58,0))</f>
        <v>#N/A</v>
      </c>
      <c r="I110" s="6" t="e">
        <f>INDEX(weighting_multiplicative!$A$134:$R$143,MATCH($A110,weighting_multiplicative!$A$134:$A$143,0),MATCH(I$108,weighting_multiplicative!$134:$134,0)) * INDEX(activity_driver!$A$58:$R$67,MATCH($A110,activity_driver!$A$58:$A$67,0),MATCH(I$108,activity_driver!$58:$58,0))</f>
        <v>#N/A</v>
      </c>
      <c r="J110" s="6" t="e">
        <f>INDEX(weighting_multiplicative!$A$134:$R$143,MATCH($A110,weighting_multiplicative!$A$134:$A$143,0),MATCH(J$108,weighting_multiplicative!$134:$134,0)) * INDEX(activity_driver!$A$58:$R$67,MATCH($A110,activity_driver!$A$58:$A$67,0),MATCH(J$108,activity_driver!$58:$58,0))</f>
        <v>#N/A</v>
      </c>
      <c r="K110" s="6" t="e">
        <f>INDEX(weighting_multiplicative!$A$134:$R$143,MATCH($A110,weighting_multiplicative!$A$134:$A$143,0),MATCH(K$108,weighting_multiplicative!$134:$134,0)) * INDEX(activity_driver!$A$58:$R$67,MATCH($A110,activity_driver!$A$58:$A$67,0),MATCH(K$108,activity_driver!$58:$58,0))</f>
        <v>#N/A</v>
      </c>
      <c r="L110" s="6" t="e">
        <f>INDEX(weighting_multiplicative!$A$134:$R$143,MATCH($A110,weighting_multiplicative!$A$134:$A$143,0),MATCH(L$108,weighting_multiplicative!$134:$134,0)) * INDEX(activity_driver!$A$58:$R$67,MATCH($A110,activity_driver!$A$58:$A$67,0),MATCH(L$108,activity_driver!$58:$58,0))</f>
        <v>#N/A</v>
      </c>
      <c r="M110" s="6" t="e">
        <f>INDEX(weighting_multiplicative!$A$134:$R$143,MATCH($A110,weighting_multiplicative!$A$134:$A$143,0),MATCH(M$108,weighting_multiplicative!$134:$134,0)) * INDEX(activity_driver!$A$58:$R$67,MATCH($A110,activity_driver!$A$58:$A$67,0),MATCH(M$108,activity_driver!$58:$58,0))</f>
        <v>#N/A</v>
      </c>
      <c r="N110" s="6" t="e">
        <f>INDEX(weighting_multiplicative!$A$134:$R$143,MATCH($A110,weighting_multiplicative!$A$134:$A$143,0),MATCH(N$108,weighting_multiplicative!$134:$134,0)) * INDEX(activity_driver!$A$58:$R$67,MATCH($A110,activity_driver!$A$58:$A$67,0),MATCH(N$108,activity_driver!$58:$58,0))</f>
        <v>#N/A</v>
      </c>
      <c r="O110" s="6" t="e">
        <f>INDEX(weighting_multiplicative!$A$134:$R$143,MATCH($A110,weighting_multiplicative!$A$134:$A$143,0),MATCH(O$108,weighting_multiplicative!$134:$134,0)) * INDEX(activity_driver!$A$58:$R$67,MATCH($A110,activity_driver!$A$58:$A$67,0),MATCH(O$108,activity_driver!$58:$58,0))</f>
        <v>#N/A</v>
      </c>
      <c r="P110" s="6" t="e">
        <f>INDEX(weighting_multiplicative!$A$134:$R$143,MATCH($A110,weighting_multiplicative!$A$134:$A$143,0),MATCH(P$108,weighting_multiplicative!$134:$134,0)) * INDEX(activity_driver!$A$58:$R$67,MATCH($A110,activity_driver!$A$58:$A$67,0),MATCH(P$108,activity_driver!$58:$58,0))</f>
        <v>#N/A</v>
      </c>
      <c r="Q110" s="6" t="e">
        <f>INDEX(weighting_multiplicative!$A$134:$R$143,MATCH($A110,weighting_multiplicative!$A$134:$A$143,0),MATCH(Q$108,weighting_multiplicative!$134:$134,0)) * INDEX(activity_driver!$A$58:$R$67,MATCH($A110,activity_driver!$A$58:$A$67,0),MATCH(Q$108,activity_driver!$58:$58,0))</f>
        <v>#N/A</v>
      </c>
      <c r="R110" s="6" t="e">
        <f>INDEX(weighting_multiplicative!$A$134:$R$143,MATCH($A110,weighting_multiplicative!$A$134:$A$143,0),MATCH(R$108,weighting_multiplicative!$134:$134,0)) * INDEX(activity_driver!$A$58:$R$67,MATCH($A110,activity_driver!$A$58:$A$67,0),MATCH(R$108,activity_driver!$58:$58,0))</f>
        <v>#N/A</v>
      </c>
    </row>
    <row r="111" spans="1:20">
      <c r="A111" s="12" t="str">
        <f>$C$49</f>
        <v>05_PRC2wg</v>
      </c>
      <c r="E111" s="6">
        <f>INDEX(weighting_multiplicative!$A$134:$R$143,MATCH($A111,weighting_multiplicative!$A$134:$A$143,0),MATCH(E$108,weighting_multiplicative!$134:$134,0))*INDEX(activity_driver!$A$58:$R$67,MATCH($A111,activity_driver!$A$58:$A$67,0),MATCH(E$108,activity_driver!$58:$58,0))</f>
        <v>-5.237523735580544E-5</v>
      </c>
      <c r="F111" s="6" t="e">
        <f>INDEX(weighting_multiplicative!$A$134:$R$143,MATCH($A111,weighting_multiplicative!$A$134:$A$143,0),MATCH(F$108,weighting_multiplicative!$134:$134,0)) * INDEX(activity_driver!$A$58:$R$67,MATCH($A111,activity_driver!$A$58:$A$67,0),MATCH(F$108,activity_driver!$58:$58,0))</f>
        <v>#N/A</v>
      </c>
      <c r="G111" s="6" t="e">
        <f>INDEX(weighting_multiplicative!$A$134:$R$143,MATCH($A111,weighting_multiplicative!$A$134:$A$143,0),MATCH(G$108,weighting_multiplicative!$134:$134,0)) * INDEX(activity_driver!$A$58:$R$67,MATCH($A111,activity_driver!$A$58:$A$67,0),MATCH(G$108,activity_driver!$58:$58,0))</f>
        <v>#N/A</v>
      </c>
      <c r="H111" s="6" t="e">
        <f>INDEX(weighting_multiplicative!$A$134:$R$143,MATCH($A111,weighting_multiplicative!$A$134:$A$143,0),MATCH(H$108,weighting_multiplicative!$134:$134,0)) * INDEX(activity_driver!$A$58:$R$67,MATCH($A111,activity_driver!$A$58:$A$67,0),MATCH(H$108,activity_driver!$58:$58,0))</f>
        <v>#N/A</v>
      </c>
      <c r="I111" s="6" t="e">
        <f>INDEX(weighting_multiplicative!$A$134:$R$143,MATCH($A111,weighting_multiplicative!$A$134:$A$143,0),MATCH(I$108,weighting_multiplicative!$134:$134,0)) * INDEX(activity_driver!$A$58:$R$67,MATCH($A111,activity_driver!$A$58:$A$67,0),MATCH(I$108,activity_driver!$58:$58,0))</f>
        <v>#N/A</v>
      </c>
      <c r="J111" s="6" t="e">
        <f>INDEX(weighting_multiplicative!$A$134:$R$143,MATCH($A111,weighting_multiplicative!$A$134:$A$143,0),MATCH(J$108,weighting_multiplicative!$134:$134,0)) * INDEX(activity_driver!$A$58:$R$67,MATCH($A111,activity_driver!$A$58:$A$67,0),MATCH(J$108,activity_driver!$58:$58,0))</f>
        <v>#N/A</v>
      </c>
      <c r="K111" s="6" t="e">
        <f>INDEX(weighting_multiplicative!$A$134:$R$143,MATCH($A111,weighting_multiplicative!$A$134:$A$143,0),MATCH(K$108,weighting_multiplicative!$134:$134,0)) * INDEX(activity_driver!$A$58:$R$67,MATCH($A111,activity_driver!$A$58:$A$67,0),MATCH(K$108,activity_driver!$58:$58,0))</f>
        <v>#N/A</v>
      </c>
      <c r="L111" s="6" t="e">
        <f>INDEX(weighting_multiplicative!$A$134:$R$143,MATCH($A111,weighting_multiplicative!$A$134:$A$143,0),MATCH(L$108,weighting_multiplicative!$134:$134,0)) * INDEX(activity_driver!$A$58:$R$67,MATCH($A111,activity_driver!$A$58:$A$67,0),MATCH(L$108,activity_driver!$58:$58,0))</f>
        <v>#N/A</v>
      </c>
      <c r="M111" s="6" t="e">
        <f>INDEX(weighting_multiplicative!$A$134:$R$143,MATCH($A111,weighting_multiplicative!$A$134:$A$143,0),MATCH(M$108,weighting_multiplicative!$134:$134,0)) * INDEX(activity_driver!$A$58:$R$67,MATCH($A111,activity_driver!$A$58:$A$67,0),MATCH(M$108,activity_driver!$58:$58,0))</f>
        <v>#N/A</v>
      </c>
      <c r="N111" s="6" t="e">
        <f>INDEX(weighting_multiplicative!$A$134:$R$143,MATCH($A111,weighting_multiplicative!$A$134:$A$143,0),MATCH(N$108,weighting_multiplicative!$134:$134,0)) * INDEX(activity_driver!$A$58:$R$67,MATCH($A111,activity_driver!$A$58:$A$67,0),MATCH(N$108,activity_driver!$58:$58,0))</f>
        <v>#N/A</v>
      </c>
      <c r="O111" s="6" t="e">
        <f>INDEX(weighting_multiplicative!$A$134:$R$143,MATCH($A111,weighting_multiplicative!$A$134:$A$143,0),MATCH(O$108,weighting_multiplicative!$134:$134,0)) * INDEX(activity_driver!$A$58:$R$67,MATCH($A111,activity_driver!$A$58:$A$67,0),MATCH(O$108,activity_driver!$58:$58,0))</f>
        <v>#N/A</v>
      </c>
      <c r="P111" s="6" t="e">
        <f>INDEX(weighting_multiplicative!$A$134:$R$143,MATCH($A111,weighting_multiplicative!$A$134:$A$143,0),MATCH(P$108,weighting_multiplicative!$134:$134,0)) * INDEX(activity_driver!$A$58:$R$67,MATCH($A111,activity_driver!$A$58:$A$67,0),MATCH(P$108,activity_driver!$58:$58,0))</f>
        <v>#N/A</v>
      </c>
      <c r="Q111" s="6" t="e">
        <f>INDEX(weighting_multiplicative!$A$134:$R$143,MATCH($A111,weighting_multiplicative!$A$134:$A$143,0),MATCH(Q$108,weighting_multiplicative!$134:$134,0)) * INDEX(activity_driver!$A$58:$R$67,MATCH($A111,activity_driver!$A$58:$A$67,0),MATCH(Q$108,activity_driver!$58:$58,0))</f>
        <v>#N/A</v>
      </c>
      <c r="R111" s="6" t="e">
        <f>INDEX(weighting_multiplicative!$A$134:$R$143,MATCH($A111,weighting_multiplicative!$A$134:$A$143,0),MATCH(R$108,weighting_multiplicative!$134:$134,0)) * INDEX(activity_driver!$A$58:$R$67,MATCH($A111,activity_driver!$A$58:$A$67,0),MATCH(R$108,activity_driver!$58:$58,0))</f>
        <v>#N/A</v>
      </c>
      <c r="S111" s="4"/>
      <c r="T111" s="93"/>
    </row>
    <row r="112" spans="1:20">
      <c r="A112" s="12" t="str">
        <f>$C$50</f>
        <v>05_PRClvbev</v>
      </c>
      <c r="E112" s="6">
        <f>INDEX(weighting_multiplicative!$A$134:$R$143,MATCH($A112,weighting_multiplicative!$A$134:$A$143,0),MATCH(E$108,weighting_multiplicative!$134:$134,0))*INDEX(activity_driver!$A$58:$R$67,MATCH($A112,activity_driver!$A$58:$A$67,0),MATCH(E$108,activity_driver!$58:$58,0))</f>
        <v>-1.3295614120151083E-5</v>
      </c>
      <c r="F112" s="6" t="e">
        <f>INDEX(weighting_multiplicative!$A$134:$R$143,MATCH($A112,weighting_multiplicative!$A$134:$A$143,0),MATCH(F$108,weighting_multiplicative!$134:$134,0)) * INDEX(activity_driver!$A$58:$R$67,MATCH($A112,activity_driver!$A$58:$A$67,0),MATCH(F$108,activity_driver!$58:$58,0))</f>
        <v>#N/A</v>
      </c>
      <c r="G112" s="6" t="e">
        <f>INDEX(weighting_multiplicative!$A$134:$R$143,MATCH($A112,weighting_multiplicative!$A$134:$A$143,0),MATCH(G$108,weighting_multiplicative!$134:$134,0)) * INDEX(activity_driver!$A$58:$R$67,MATCH($A112,activity_driver!$A$58:$A$67,0),MATCH(G$108,activity_driver!$58:$58,0))</f>
        <v>#N/A</v>
      </c>
      <c r="H112" s="6" t="e">
        <f>INDEX(weighting_multiplicative!$A$134:$R$143,MATCH($A112,weighting_multiplicative!$A$134:$A$143,0),MATCH(H$108,weighting_multiplicative!$134:$134,0)) * INDEX(activity_driver!$A$58:$R$67,MATCH($A112,activity_driver!$A$58:$A$67,0),MATCH(H$108,activity_driver!$58:$58,0))</f>
        <v>#N/A</v>
      </c>
      <c r="I112" s="6" t="e">
        <f>INDEX(weighting_multiplicative!$A$134:$R$143,MATCH($A112,weighting_multiplicative!$A$134:$A$143,0),MATCH(I$108,weighting_multiplicative!$134:$134,0)) * INDEX(activity_driver!$A$58:$R$67,MATCH($A112,activity_driver!$A$58:$A$67,0),MATCH(I$108,activity_driver!$58:$58,0))</f>
        <v>#N/A</v>
      </c>
      <c r="J112" s="6" t="e">
        <f>INDEX(weighting_multiplicative!$A$134:$R$143,MATCH($A112,weighting_multiplicative!$A$134:$A$143,0),MATCH(J$108,weighting_multiplicative!$134:$134,0)) * INDEX(activity_driver!$A$58:$R$67,MATCH($A112,activity_driver!$A$58:$A$67,0),MATCH(J$108,activity_driver!$58:$58,0))</f>
        <v>#N/A</v>
      </c>
      <c r="K112" s="6" t="e">
        <f>INDEX(weighting_multiplicative!$A$134:$R$143,MATCH($A112,weighting_multiplicative!$A$134:$A$143,0),MATCH(K$108,weighting_multiplicative!$134:$134,0)) * INDEX(activity_driver!$A$58:$R$67,MATCH($A112,activity_driver!$A$58:$A$67,0),MATCH(K$108,activity_driver!$58:$58,0))</f>
        <v>#N/A</v>
      </c>
      <c r="L112" s="6" t="e">
        <f>INDEX(weighting_multiplicative!$A$134:$R$143,MATCH($A112,weighting_multiplicative!$A$134:$A$143,0),MATCH(L$108,weighting_multiplicative!$134:$134,0)) * INDEX(activity_driver!$A$58:$R$67,MATCH($A112,activity_driver!$A$58:$A$67,0),MATCH(L$108,activity_driver!$58:$58,0))</f>
        <v>#N/A</v>
      </c>
      <c r="M112" s="6" t="e">
        <f>INDEX(weighting_multiplicative!$A$134:$R$143,MATCH($A112,weighting_multiplicative!$A$134:$A$143,0),MATCH(M$108,weighting_multiplicative!$134:$134,0)) * INDEX(activity_driver!$A$58:$R$67,MATCH($A112,activity_driver!$A$58:$A$67,0),MATCH(M$108,activity_driver!$58:$58,0))</f>
        <v>#N/A</v>
      </c>
      <c r="N112" s="6" t="e">
        <f>INDEX(weighting_multiplicative!$A$134:$R$143,MATCH($A112,weighting_multiplicative!$A$134:$A$143,0),MATCH(N$108,weighting_multiplicative!$134:$134,0)) * INDEX(activity_driver!$A$58:$R$67,MATCH($A112,activity_driver!$A$58:$A$67,0),MATCH(N$108,activity_driver!$58:$58,0))</f>
        <v>#N/A</v>
      </c>
      <c r="O112" s="6" t="e">
        <f>INDEX(weighting_multiplicative!$A$134:$R$143,MATCH($A112,weighting_multiplicative!$A$134:$A$143,0),MATCH(O$108,weighting_multiplicative!$134:$134,0)) * INDEX(activity_driver!$A$58:$R$67,MATCH($A112,activity_driver!$A$58:$A$67,0),MATCH(O$108,activity_driver!$58:$58,0))</f>
        <v>#N/A</v>
      </c>
      <c r="P112" s="6" t="e">
        <f>INDEX(weighting_multiplicative!$A$134:$R$143,MATCH($A112,weighting_multiplicative!$A$134:$A$143,0),MATCH(P$108,weighting_multiplicative!$134:$134,0)) * INDEX(activity_driver!$A$58:$R$67,MATCH($A112,activity_driver!$A$58:$A$67,0),MATCH(P$108,activity_driver!$58:$58,0))</f>
        <v>#N/A</v>
      </c>
      <c r="Q112" s="6" t="e">
        <f>INDEX(weighting_multiplicative!$A$134:$R$143,MATCH($A112,weighting_multiplicative!$A$134:$A$143,0),MATCH(Q$108,weighting_multiplicative!$134:$134,0)) * INDEX(activity_driver!$A$58:$R$67,MATCH($A112,activity_driver!$A$58:$A$67,0),MATCH(Q$108,activity_driver!$58:$58,0))</f>
        <v>#N/A</v>
      </c>
      <c r="R112" s="6" t="e">
        <f>INDEX(weighting_multiplicative!$A$134:$R$143,MATCH($A112,weighting_multiplicative!$A$134:$A$143,0),MATCH(R$108,weighting_multiplicative!$134:$134,0))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tr">
        <f>$C$51</f>
        <v>05_PRClvg</v>
      </c>
      <c r="E113" s="6">
        <f>INDEX(weighting_multiplicative!$A$134:$R$143,MATCH($A113,weighting_multiplicative!$A$134:$A$143,0),MATCH(E$108,weighting_multiplicative!$134:$134,0))*INDEX(activity_driver!$A$58:$R$67,MATCH($A113,activity_driver!$A$58:$A$67,0),MATCH(E$108,activity_driver!$58:$58,0))</f>
        <v>-1.1240782118547459E-3</v>
      </c>
      <c r="F113" s="6" t="e">
        <f>INDEX(weighting_multiplicative!$A$134:$R$143,MATCH($A113,weighting_multiplicative!$A$134:$A$143,0),MATCH(F$108,weighting_multiplicative!$134:$134,0)) * INDEX(activity_driver!$A$58:$R$67,MATCH($A113,activity_driver!$A$58:$A$67,0),MATCH(F$108,activity_driver!$58:$58,0))</f>
        <v>#N/A</v>
      </c>
      <c r="G113" s="6" t="e">
        <f>INDEX(weighting_multiplicative!$A$134:$R$143,MATCH($A113,weighting_multiplicative!$A$134:$A$143,0),MATCH(G$108,weighting_multiplicative!$134:$134,0)) * INDEX(activity_driver!$A$58:$R$67,MATCH($A113,activity_driver!$A$58:$A$67,0),MATCH(G$108,activity_driver!$58:$58,0))</f>
        <v>#N/A</v>
      </c>
      <c r="H113" s="6" t="e">
        <f>INDEX(weighting_multiplicative!$A$134:$R$143,MATCH($A113,weighting_multiplicative!$A$134:$A$143,0),MATCH(H$108,weighting_multiplicative!$134:$134,0)) * INDEX(activity_driver!$A$58:$R$67,MATCH($A113,activity_driver!$A$58:$A$67,0),MATCH(H$108,activity_driver!$58:$58,0))</f>
        <v>#N/A</v>
      </c>
      <c r="I113" s="6" t="e">
        <f>INDEX(weighting_multiplicative!$A$134:$R$143,MATCH($A113,weighting_multiplicative!$A$134:$A$143,0),MATCH(I$108,weighting_multiplicative!$134:$134,0)) * INDEX(activity_driver!$A$58:$R$67,MATCH($A113,activity_driver!$A$58:$A$67,0),MATCH(I$108,activity_driver!$58:$58,0))</f>
        <v>#N/A</v>
      </c>
      <c r="J113" s="6" t="e">
        <f>INDEX(weighting_multiplicative!$A$134:$R$143,MATCH($A113,weighting_multiplicative!$A$134:$A$143,0),MATCH(J$108,weighting_multiplicative!$134:$134,0)) * INDEX(activity_driver!$A$58:$R$67,MATCH($A113,activity_driver!$A$58:$A$67,0),MATCH(J$108,activity_driver!$58:$58,0))</f>
        <v>#N/A</v>
      </c>
      <c r="K113" s="6" t="e">
        <f>INDEX(weighting_multiplicative!$A$134:$R$143,MATCH($A113,weighting_multiplicative!$A$134:$A$143,0),MATCH(K$108,weighting_multiplicative!$134:$134,0)) * INDEX(activity_driver!$A$58:$R$67,MATCH($A113,activity_driver!$A$58:$A$67,0),MATCH(K$108,activity_driver!$58:$58,0))</f>
        <v>#N/A</v>
      </c>
      <c r="L113" s="6" t="e">
        <f>INDEX(weighting_multiplicative!$A$134:$R$143,MATCH($A113,weighting_multiplicative!$A$134:$A$143,0),MATCH(L$108,weighting_multiplicative!$134:$134,0)) * INDEX(activity_driver!$A$58:$R$67,MATCH($A113,activity_driver!$A$58:$A$67,0),MATCH(L$108,activity_driver!$58:$58,0))</f>
        <v>#N/A</v>
      </c>
      <c r="M113" s="6" t="e">
        <f>INDEX(weighting_multiplicative!$A$134:$R$143,MATCH($A113,weighting_multiplicative!$A$134:$A$143,0),MATCH(M$108,weighting_multiplicative!$134:$134,0)) * INDEX(activity_driver!$A$58:$R$67,MATCH($A113,activity_driver!$A$58:$A$67,0),MATCH(M$108,activity_driver!$58:$58,0))</f>
        <v>#N/A</v>
      </c>
      <c r="N113" s="6" t="e">
        <f>INDEX(weighting_multiplicative!$A$134:$R$143,MATCH($A113,weighting_multiplicative!$A$134:$A$143,0),MATCH(N$108,weighting_multiplicative!$134:$134,0)) * INDEX(activity_driver!$A$58:$R$67,MATCH($A113,activity_driver!$A$58:$A$67,0),MATCH(N$108,activity_driver!$58:$58,0))</f>
        <v>#N/A</v>
      </c>
      <c r="O113" s="6" t="e">
        <f>INDEX(weighting_multiplicative!$A$134:$R$143,MATCH($A113,weighting_multiplicative!$A$134:$A$143,0),MATCH(O$108,weighting_multiplicative!$134:$134,0)) * INDEX(activity_driver!$A$58:$R$67,MATCH($A113,activity_driver!$A$58:$A$67,0),MATCH(O$108,activity_driver!$58:$58,0))</f>
        <v>#N/A</v>
      </c>
      <c r="P113" s="6" t="e">
        <f>INDEX(weighting_multiplicative!$A$134:$R$143,MATCH($A113,weighting_multiplicative!$A$134:$A$143,0),MATCH(P$108,weighting_multiplicative!$134:$134,0)) * INDEX(activity_driver!$A$58:$R$67,MATCH($A113,activity_driver!$A$58:$A$67,0),MATCH(P$108,activity_driver!$58:$58,0))</f>
        <v>#N/A</v>
      </c>
      <c r="Q113" s="6" t="e">
        <f>INDEX(weighting_multiplicative!$A$134:$R$143,MATCH($A113,weighting_multiplicative!$A$134:$A$143,0),MATCH(Q$108,weighting_multiplicative!$134:$134,0)) * INDEX(activity_driver!$A$58:$R$67,MATCH($A113,activity_driver!$A$58:$A$67,0),MATCH(Q$108,activity_driver!$58:$58,0))</f>
        <v>#N/A</v>
      </c>
      <c r="R113" s="6" t="e">
        <f>INDEX(weighting_multiplicative!$A$134:$R$143,MATCH($A113,weighting_multiplicative!$A$134:$A$143,0),MATCH(R$108,weighting_multiplicative!$134:$134,0))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tr">
        <f>$C$52</f>
        <v>20_USA2wbev</v>
      </c>
      <c r="E114" s="6">
        <f>INDEX(weighting_multiplicative!$A$134:$R$143,MATCH($A114,weighting_multiplicative!$A$134:$A$143,0),MATCH(E$108,weighting_multiplicative!$134:$134,0))*INDEX(activity_driver!$A$58:$R$67,MATCH($A114,activity_driver!$A$58:$A$67,0),MATCH(E$108,activity_driver!$58:$58,0))</f>
        <v>-1.0274881065904721E-8</v>
      </c>
      <c r="F114" s="6" t="e">
        <f>INDEX(weighting_multiplicative!$A$134:$R$143,MATCH($A114,weighting_multiplicative!$A$134:$A$143,0),MATCH(F$108,weighting_multiplicative!$134:$134,0)) * INDEX(activity_driver!$A$58:$R$67,MATCH($A114,activity_driver!$A$58:$A$67,0),MATCH(F$108,activity_driver!$58:$58,0))</f>
        <v>#N/A</v>
      </c>
      <c r="G114" s="6" t="e">
        <f>INDEX(weighting_multiplicative!$A$134:$R$143,MATCH($A114,weighting_multiplicative!$A$134:$A$143,0),MATCH(G$108,weighting_multiplicative!$134:$134,0)) * INDEX(activity_driver!$A$58:$R$67,MATCH($A114,activity_driver!$A$58:$A$67,0),MATCH(G$108,activity_driver!$58:$58,0))</f>
        <v>#N/A</v>
      </c>
      <c r="H114" s="6" t="e">
        <f>INDEX(weighting_multiplicative!$A$134:$R$143,MATCH($A114,weighting_multiplicative!$A$134:$A$143,0),MATCH(H$108,weighting_multiplicative!$134:$134,0)) * INDEX(activity_driver!$A$58:$R$67,MATCH($A114,activity_driver!$A$58:$A$67,0),MATCH(H$108,activity_driver!$58:$58,0))</f>
        <v>#N/A</v>
      </c>
      <c r="I114" s="6" t="e">
        <f>INDEX(weighting_multiplicative!$A$134:$R$143,MATCH($A114,weighting_multiplicative!$A$134:$A$143,0),MATCH(I$108,weighting_multiplicative!$134:$134,0)) * INDEX(activity_driver!$A$58:$R$67,MATCH($A114,activity_driver!$A$58:$A$67,0),MATCH(I$108,activity_driver!$58:$58,0))</f>
        <v>#N/A</v>
      </c>
      <c r="J114" s="6" t="e">
        <f>INDEX(weighting_multiplicative!$A$134:$R$143,MATCH($A114,weighting_multiplicative!$A$134:$A$143,0),MATCH(J$108,weighting_multiplicative!$134:$134,0)) * INDEX(activity_driver!$A$58:$R$67,MATCH($A114,activity_driver!$A$58:$A$67,0),MATCH(J$108,activity_driver!$58:$58,0))</f>
        <v>#N/A</v>
      </c>
      <c r="K114" s="6" t="e">
        <f>INDEX(weighting_multiplicative!$A$134:$R$143,MATCH($A114,weighting_multiplicative!$A$134:$A$143,0),MATCH(K$108,weighting_multiplicative!$134:$134,0)) * INDEX(activity_driver!$A$58:$R$67,MATCH($A114,activity_driver!$A$58:$A$67,0),MATCH(K$108,activity_driver!$58:$58,0))</f>
        <v>#N/A</v>
      </c>
      <c r="L114" s="6" t="e">
        <f>INDEX(weighting_multiplicative!$A$134:$R$143,MATCH($A114,weighting_multiplicative!$A$134:$A$143,0),MATCH(L$108,weighting_multiplicative!$134:$134,0)) * INDEX(activity_driver!$A$58:$R$67,MATCH($A114,activity_driver!$A$58:$A$67,0),MATCH(L$108,activity_driver!$58:$58,0))</f>
        <v>#N/A</v>
      </c>
      <c r="M114" s="6" t="e">
        <f>INDEX(weighting_multiplicative!$A$134:$R$143,MATCH($A114,weighting_multiplicative!$A$134:$A$143,0),MATCH(M$108,weighting_multiplicative!$134:$134,0)) * INDEX(activity_driver!$A$58:$R$67,MATCH($A114,activity_driver!$A$58:$A$67,0),MATCH(M$108,activity_driver!$58:$58,0))</f>
        <v>#N/A</v>
      </c>
      <c r="N114" s="6" t="e">
        <f>INDEX(weighting_multiplicative!$A$134:$R$143,MATCH($A114,weighting_multiplicative!$A$134:$A$143,0),MATCH(N$108,weighting_multiplicative!$134:$134,0)) * INDEX(activity_driver!$A$58:$R$67,MATCH($A114,activity_driver!$A$58:$A$67,0),MATCH(N$108,activity_driver!$58:$58,0))</f>
        <v>#N/A</v>
      </c>
      <c r="O114" s="6" t="e">
        <f>INDEX(weighting_multiplicative!$A$134:$R$143,MATCH($A114,weighting_multiplicative!$A$134:$A$143,0),MATCH(O$108,weighting_multiplicative!$134:$134,0)) * INDEX(activity_driver!$A$58:$R$67,MATCH($A114,activity_driver!$A$58:$A$67,0),MATCH(O$108,activity_driver!$58:$58,0))</f>
        <v>#N/A</v>
      </c>
      <c r="P114" s="6" t="e">
        <f>INDEX(weighting_multiplicative!$A$134:$R$143,MATCH($A114,weighting_multiplicative!$A$134:$A$143,0),MATCH(P$108,weighting_multiplicative!$134:$134,0)) * INDEX(activity_driver!$A$58:$R$67,MATCH($A114,activity_driver!$A$58:$A$67,0),MATCH(P$108,activity_driver!$58:$58,0))</f>
        <v>#N/A</v>
      </c>
      <c r="Q114" s="6" t="e">
        <f>INDEX(weighting_multiplicative!$A$134:$R$143,MATCH($A114,weighting_multiplicative!$A$134:$A$143,0),MATCH(Q$108,weighting_multiplicative!$134:$134,0)) * INDEX(activity_driver!$A$58:$R$67,MATCH($A114,activity_driver!$A$58:$A$67,0),MATCH(Q$108,activity_driver!$58:$58,0))</f>
        <v>#N/A</v>
      </c>
      <c r="R114" s="6" t="e">
        <f>INDEX(weighting_multiplicative!$A$134:$R$143,MATCH($A114,weighting_multiplicative!$A$134:$A$143,0),MATCH(R$108,weighting_multiplicative!$134:$134,0))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tr">
        <f>$C$53</f>
        <v>20_USA2wg</v>
      </c>
      <c r="B115" s="48"/>
      <c r="C115" s="48"/>
      <c r="D115" s="28"/>
      <c r="E115" s="6">
        <f>INDEX(weighting_multiplicative!$A$134:$R$143,MATCH($A115,weighting_multiplicative!$A$134:$A$143,0),MATCH(E$108,weighting_multiplicative!$134:$134,0))*INDEX(activity_driver!$A$58:$R$67,MATCH($A115,activity_driver!$A$58:$A$67,0),MATCH(E$108,activity_driver!$58:$58,0))</f>
        <v>-7.8759331703189089E-6</v>
      </c>
      <c r="F115" s="6" t="e">
        <f>INDEX(weighting_multiplicative!$A$134:$R$143,MATCH($A115,weighting_multiplicative!$A$134:$A$143,0),MATCH(F$108,weighting_multiplicative!$134:$134,0)) * INDEX(activity_driver!$A$58:$R$67,MATCH($A115,activity_driver!$A$58:$A$67,0),MATCH(F$108,activity_driver!$58:$58,0))</f>
        <v>#N/A</v>
      </c>
      <c r="G115" s="6" t="e">
        <f>INDEX(weighting_multiplicative!$A$134:$R$143,MATCH($A115,weighting_multiplicative!$A$134:$A$143,0),MATCH(G$108,weighting_multiplicative!$134:$134,0)) * INDEX(activity_driver!$A$58:$R$67,MATCH($A115,activity_driver!$A$58:$A$67,0),MATCH(G$108,activity_driver!$58:$58,0))</f>
        <v>#N/A</v>
      </c>
      <c r="H115" s="6" t="e">
        <f>INDEX(weighting_multiplicative!$A$134:$R$143,MATCH($A115,weighting_multiplicative!$A$134:$A$143,0),MATCH(H$108,weighting_multiplicative!$134:$134,0)) * INDEX(activity_driver!$A$58:$R$67,MATCH($A115,activity_driver!$A$58:$A$67,0),MATCH(H$108,activity_driver!$58:$58,0))</f>
        <v>#N/A</v>
      </c>
      <c r="I115" s="6" t="e">
        <f>INDEX(weighting_multiplicative!$A$134:$R$143,MATCH($A115,weighting_multiplicative!$A$134:$A$143,0),MATCH(I$108,weighting_multiplicative!$134:$134,0)) * INDEX(activity_driver!$A$58:$R$67,MATCH($A115,activity_driver!$A$58:$A$67,0),MATCH(I$108,activity_driver!$58:$58,0))</f>
        <v>#N/A</v>
      </c>
      <c r="J115" s="6" t="e">
        <f>INDEX(weighting_multiplicative!$A$134:$R$143,MATCH($A115,weighting_multiplicative!$A$134:$A$143,0),MATCH(J$108,weighting_multiplicative!$134:$134,0)) * INDEX(activity_driver!$A$58:$R$67,MATCH($A115,activity_driver!$A$58:$A$67,0),MATCH(J$108,activity_driver!$58:$58,0))</f>
        <v>#N/A</v>
      </c>
      <c r="K115" s="6" t="e">
        <f>INDEX(weighting_multiplicative!$A$134:$R$143,MATCH($A115,weighting_multiplicative!$A$134:$A$143,0),MATCH(K$108,weighting_multiplicative!$134:$134,0)) * INDEX(activity_driver!$A$58:$R$67,MATCH($A115,activity_driver!$A$58:$A$67,0),MATCH(K$108,activity_driver!$58:$58,0))</f>
        <v>#N/A</v>
      </c>
      <c r="L115" s="6" t="e">
        <f>INDEX(weighting_multiplicative!$A$134:$R$143,MATCH($A115,weighting_multiplicative!$A$134:$A$143,0),MATCH(L$108,weighting_multiplicative!$134:$134,0)) * INDEX(activity_driver!$A$58:$R$67,MATCH($A115,activity_driver!$A$58:$A$67,0),MATCH(L$108,activity_driver!$58:$58,0))</f>
        <v>#N/A</v>
      </c>
      <c r="M115" s="6" t="e">
        <f>INDEX(weighting_multiplicative!$A$134:$R$143,MATCH($A115,weighting_multiplicative!$A$134:$A$143,0),MATCH(M$108,weighting_multiplicative!$134:$134,0)) * INDEX(activity_driver!$A$58:$R$67,MATCH($A115,activity_driver!$A$58:$A$67,0),MATCH(M$108,activity_driver!$58:$58,0))</f>
        <v>#N/A</v>
      </c>
      <c r="N115" s="6" t="e">
        <f>INDEX(weighting_multiplicative!$A$134:$R$143,MATCH($A115,weighting_multiplicative!$A$134:$A$143,0),MATCH(N$108,weighting_multiplicative!$134:$134,0)) * INDEX(activity_driver!$A$58:$R$67,MATCH($A115,activity_driver!$A$58:$A$67,0),MATCH(N$108,activity_driver!$58:$58,0))</f>
        <v>#N/A</v>
      </c>
      <c r="O115" s="6" t="e">
        <f>INDEX(weighting_multiplicative!$A$134:$R$143,MATCH($A115,weighting_multiplicative!$A$134:$A$143,0),MATCH(O$108,weighting_multiplicative!$134:$134,0)) * INDEX(activity_driver!$A$58:$R$67,MATCH($A115,activity_driver!$A$58:$A$67,0),MATCH(O$108,activity_driver!$58:$58,0))</f>
        <v>#N/A</v>
      </c>
      <c r="P115" s="6" t="e">
        <f>INDEX(weighting_multiplicative!$A$134:$R$143,MATCH($A115,weighting_multiplicative!$A$134:$A$143,0),MATCH(P$108,weighting_multiplicative!$134:$134,0)) * INDEX(activity_driver!$A$58:$R$67,MATCH($A115,activity_driver!$A$58:$A$67,0),MATCH(P$108,activity_driver!$58:$58,0))</f>
        <v>#N/A</v>
      </c>
      <c r="Q115" s="6" t="e">
        <f>INDEX(weighting_multiplicative!$A$134:$R$143,MATCH($A115,weighting_multiplicative!$A$134:$A$143,0),MATCH(Q$108,weighting_multiplicative!$134:$134,0)) * INDEX(activity_driver!$A$58:$R$67,MATCH($A115,activity_driver!$A$58:$A$67,0),MATCH(Q$108,activity_driver!$58:$58,0))</f>
        <v>#N/A</v>
      </c>
      <c r="R115" s="6" t="e">
        <f>INDEX(weighting_multiplicative!$A$134:$R$143,MATCH($A115,weighting_multiplicative!$A$134:$A$143,0),MATCH(R$108,weighting_multiplicative!$134:$134,0))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tr">
        <f>$C$54</f>
        <v>20_USAlvbev</v>
      </c>
      <c r="B116" s="48"/>
      <c r="C116" s="48"/>
      <c r="D116" s="28"/>
      <c r="E116" s="6">
        <f>INDEX(weighting_multiplicative!$A$134:$R$143,MATCH($A116,weighting_multiplicative!$A$134:$A$143,0),MATCH(E$108,weighting_multiplicative!$134:$134,0))*INDEX(activity_driver!$A$58:$R$67,MATCH($A116,activity_driver!$A$58:$A$67,0),MATCH(E$108,activity_driver!$58:$58,0))</f>
        <v>-1.8560223298548637E-6</v>
      </c>
      <c r="F116" s="6" t="e">
        <f>INDEX(weighting_multiplicative!$A$134:$R$143,MATCH($A116,weighting_multiplicative!$A$134:$A$143,0),MATCH(F$108,weighting_multiplicative!$134:$134,0)) * INDEX(activity_driver!$A$58:$R$67,MATCH($A116,activity_driver!$A$58:$A$67,0),MATCH(F$108,activity_driver!$58:$58,0))</f>
        <v>#N/A</v>
      </c>
      <c r="G116" s="6" t="e">
        <f>INDEX(weighting_multiplicative!$A$134:$R$143,MATCH($A116,weighting_multiplicative!$A$134:$A$143,0),MATCH(G$108,weighting_multiplicative!$134:$134,0)) * INDEX(activity_driver!$A$58:$R$67,MATCH($A116,activity_driver!$A$58:$A$67,0),MATCH(G$108,activity_driver!$58:$58,0))</f>
        <v>#N/A</v>
      </c>
      <c r="H116" s="6" t="e">
        <f>INDEX(weighting_multiplicative!$A$134:$R$143,MATCH($A116,weighting_multiplicative!$A$134:$A$143,0),MATCH(H$108,weighting_multiplicative!$134:$134,0)) * INDEX(activity_driver!$A$58:$R$67,MATCH($A116,activity_driver!$A$58:$A$67,0),MATCH(H$108,activity_driver!$58:$58,0))</f>
        <v>#N/A</v>
      </c>
      <c r="I116" s="6" t="e">
        <f>INDEX(weighting_multiplicative!$A$134:$R$143,MATCH($A116,weighting_multiplicative!$A$134:$A$143,0),MATCH(I$108,weighting_multiplicative!$134:$134,0)) * INDEX(activity_driver!$A$58:$R$67,MATCH($A116,activity_driver!$A$58:$A$67,0),MATCH(I$108,activity_driver!$58:$58,0))</f>
        <v>#N/A</v>
      </c>
      <c r="J116" s="6" t="e">
        <f>INDEX(weighting_multiplicative!$A$134:$R$143,MATCH($A116,weighting_multiplicative!$A$134:$A$143,0),MATCH(J$108,weighting_multiplicative!$134:$134,0)) * INDEX(activity_driver!$A$58:$R$67,MATCH($A116,activity_driver!$A$58:$A$67,0),MATCH(J$108,activity_driver!$58:$58,0))</f>
        <v>#N/A</v>
      </c>
      <c r="K116" s="6" t="e">
        <f>INDEX(weighting_multiplicative!$A$134:$R$143,MATCH($A116,weighting_multiplicative!$A$134:$A$143,0),MATCH(K$108,weighting_multiplicative!$134:$134,0)) * INDEX(activity_driver!$A$58:$R$67,MATCH($A116,activity_driver!$A$58:$A$67,0),MATCH(K$108,activity_driver!$58:$58,0))</f>
        <v>#N/A</v>
      </c>
      <c r="L116" s="6" t="e">
        <f>INDEX(weighting_multiplicative!$A$134:$R$143,MATCH($A116,weighting_multiplicative!$A$134:$A$143,0),MATCH(L$108,weighting_multiplicative!$134:$134,0)) * INDEX(activity_driver!$A$58:$R$67,MATCH($A116,activity_driver!$A$58:$A$67,0),MATCH(L$108,activity_driver!$58:$58,0))</f>
        <v>#N/A</v>
      </c>
      <c r="M116" s="6" t="e">
        <f>INDEX(weighting_multiplicative!$A$134:$R$143,MATCH($A116,weighting_multiplicative!$A$134:$A$143,0),MATCH(M$108,weighting_multiplicative!$134:$134,0)) * INDEX(activity_driver!$A$58:$R$67,MATCH($A116,activity_driver!$A$58:$A$67,0),MATCH(M$108,activity_driver!$58:$58,0))</f>
        <v>#N/A</v>
      </c>
      <c r="N116" s="6" t="e">
        <f>INDEX(weighting_multiplicative!$A$134:$R$143,MATCH($A116,weighting_multiplicative!$A$134:$A$143,0),MATCH(N$108,weighting_multiplicative!$134:$134,0)) * INDEX(activity_driver!$A$58:$R$67,MATCH($A116,activity_driver!$A$58:$A$67,0),MATCH(N$108,activity_driver!$58:$58,0))</f>
        <v>#N/A</v>
      </c>
      <c r="O116" s="6" t="e">
        <f>INDEX(weighting_multiplicative!$A$134:$R$143,MATCH($A116,weighting_multiplicative!$A$134:$A$143,0),MATCH(O$108,weighting_multiplicative!$134:$134,0)) * INDEX(activity_driver!$A$58:$R$67,MATCH($A116,activity_driver!$A$58:$A$67,0),MATCH(O$108,activity_driver!$58:$58,0))</f>
        <v>#N/A</v>
      </c>
      <c r="P116" s="6" t="e">
        <f>INDEX(weighting_multiplicative!$A$134:$R$143,MATCH($A116,weighting_multiplicative!$A$134:$A$143,0),MATCH(P$108,weighting_multiplicative!$134:$134,0)) * INDEX(activity_driver!$A$58:$R$67,MATCH($A116,activity_driver!$A$58:$A$67,0),MATCH(P$108,activity_driver!$58:$58,0))</f>
        <v>#N/A</v>
      </c>
      <c r="Q116" s="6" t="e">
        <f>INDEX(weighting_multiplicative!$A$134:$R$143,MATCH($A116,weighting_multiplicative!$A$134:$A$143,0),MATCH(Q$108,weighting_multiplicative!$134:$134,0)) * INDEX(activity_driver!$A$58:$R$67,MATCH($A116,activity_driver!$A$58:$A$67,0),MATCH(Q$108,activity_driver!$58:$58,0))</f>
        <v>#N/A</v>
      </c>
      <c r="R116" s="6" t="e">
        <f>INDEX(weighting_multiplicative!$A$134:$R$143,MATCH($A116,weighting_multiplicative!$A$134:$A$143,0),MATCH(R$108,weighting_multiplicative!$134:$134,0))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tr">
        <f>$C$55</f>
        <v>20_USAlvg</v>
      </c>
      <c r="B117" s="48"/>
      <c r="C117" s="48"/>
      <c r="D117" s="28"/>
      <c r="E117" s="6">
        <f>INDEX(weighting_multiplicative!$A$134:$R$143,MATCH($A117,weighting_multiplicative!$A$134:$A$143,0),MATCH(E$108,weighting_multiplicative!$134:$134,0))*INDEX(activity_driver!$A$58:$R$67,MATCH($A117,activity_driver!$A$58:$A$67,0),MATCH(E$108,activity_driver!$58:$58,0))</f>
        <v>-1.795022838277307E-3</v>
      </c>
      <c r="F117" s="6" t="e">
        <f>INDEX(weighting_multiplicative!$A$134:$R$143,MATCH($A117,weighting_multiplicative!$A$134:$A$143,0),MATCH(F$108,weighting_multiplicative!$134:$134,0)) * INDEX(activity_driver!$A$58:$R$67,MATCH($A117,activity_driver!$A$58:$A$67,0),MATCH(F$108,activity_driver!$58:$58,0))</f>
        <v>#N/A</v>
      </c>
      <c r="G117" s="6" t="e">
        <f>INDEX(weighting_multiplicative!$A$134:$R$143,MATCH($A117,weighting_multiplicative!$A$134:$A$143,0),MATCH(G$108,weighting_multiplicative!$134:$134,0)) * INDEX(activity_driver!$A$58:$R$67,MATCH($A117,activity_driver!$A$58:$A$67,0),MATCH(G$108,activity_driver!$58:$58,0))</f>
        <v>#N/A</v>
      </c>
      <c r="H117" s="6" t="e">
        <f>INDEX(weighting_multiplicative!$A$134:$R$143,MATCH($A117,weighting_multiplicative!$A$134:$A$143,0),MATCH(H$108,weighting_multiplicative!$134:$134,0)) * INDEX(activity_driver!$A$58:$R$67,MATCH($A117,activity_driver!$A$58:$A$67,0),MATCH(H$108,activity_driver!$58:$58,0))</f>
        <v>#N/A</v>
      </c>
      <c r="I117" s="6" t="e">
        <f>INDEX(weighting_multiplicative!$A$134:$R$143,MATCH($A117,weighting_multiplicative!$A$134:$A$143,0),MATCH(I$108,weighting_multiplicative!$134:$134,0)) * INDEX(activity_driver!$A$58:$R$67,MATCH($A117,activity_driver!$A$58:$A$67,0),MATCH(I$108,activity_driver!$58:$58,0))</f>
        <v>#N/A</v>
      </c>
      <c r="J117" s="6" t="e">
        <f>INDEX(weighting_multiplicative!$A$134:$R$143,MATCH($A117,weighting_multiplicative!$A$134:$A$143,0),MATCH(J$108,weighting_multiplicative!$134:$134,0)) * INDEX(activity_driver!$A$58:$R$67,MATCH($A117,activity_driver!$A$58:$A$67,0),MATCH(J$108,activity_driver!$58:$58,0))</f>
        <v>#N/A</v>
      </c>
      <c r="K117" s="6" t="e">
        <f>INDEX(weighting_multiplicative!$A$134:$R$143,MATCH($A117,weighting_multiplicative!$A$134:$A$143,0),MATCH(K$108,weighting_multiplicative!$134:$134,0)) * INDEX(activity_driver!$A$58:$R$67,MATCH($A117,activity_driver!$A$58:$A$67,0),MATCH(K$108,activity_driver!$58:$58,0))</f>
        <v>#N/A</v>
      </c>
      <c r="L117" s="6" t="e">
        <f>INDEX(weighting_multiplicative!$A$134:$R$143,MATCH($A117,weighting_multiplicative!$A$134:$A$143,0),MATCH(L$108,weighting_multiplicative!$134:$134,0)) * INDEX(activity_driver!$A$58:$R$67,MATCH($A117,activity_driver!$A$58:$A$67,0),MATCH(L$108,activity_driver!$58:$58,0))</f>
        <v>#N/A</v>
      </c>
      <c r="M117" s="6" t="e">
        <f>INDEX(weighting_multiplicative!$A$134:$R$143,MATCH($A117,weighting_multiplicative!$A$134:$A$143,0),MATCH(M$108,weighting_multiplicative!$134:$134,0)) * INDEX(activity_driver!$A$58:$R$67,MATCH($A117,activity_driver!$A$58:$A$67,0),MATCH(M$108,activity_driver!$58:$58,0))</f>
        <v>#N/A</v>
      </c>
      <c r="N117" s="6" t="e">
        <f>INDEX(weighting_multiplicative!$A$134:$R$143,MATCH($A117,weighting_multiplicative!$A$134:$A$143,0),MATCH(N$108,weighting_multiplicative!$134:$134,0)) * INDEX(activity_driver!$A$58:$R$67,MATCH($A117,activity_driver!$A$58:$A$67,0),MATCH(N$108,activity_driver!$58:$58,0))</f>
        <v>#N/A</v>
      </c>
      <c r="O117" s="6" t="e">
        <f>INDEX(weighting_multiplicative!$A$134:$R$143,MATCH($A117,weighting_multiplicative!$A$134:$A$143,0),MATCH(O$108,weighting_multiplicative!$134:$134,0)) * INDEX(activity_driver!$A$58:$R$67,MATCH($A117,activity_driver!$A$58:$A$67,0),MATCH(O$108,activity_driver!$58:$58,0))</f>
        <v>#N/A</v>
      </c>
      <c r="P117" s="6" t="e">
        <f>INDEX(weighting_multiplicative!$A$134:$R$143,MATCH($A117,weighting_multiplicative!$A$134:$A$143,0),MATCH(P$108,weighting_multiplicative!$134:$134,0)) * INDEX(activity_driver!$A$58:$R$67,MATCH($A117,activity_driver!$A$58:$A$67,0),MATCH(P$108,activity_driver!$58:$58,0))</f>
        <v>#N/A</v>
      </c>
      <c r="Q117" s="6" t="e">
        <f>INDEX(weighting_multiplicative!$A$134:$R$143,MATCH($A117,weighting_multiplicative!$A$134:$A$143,0),MATCH(Q$108,weighting_multiplicative!$134:$134,0)) * INDEX(activity_driver!$A$58:$R$67,MATCH($A117,activity_driver!$A$58:$A$67,0),MATCH(Q$108,activity_driver!$58:$58,0))</f>
        <v>#N/A</v>
      </c>
      <c r="R117" s="6" t="e">
        <f>INDEX(weighting_multiplicative!$A$134:$R$143,MATCH($A117,weighting_multiplicative!$A$134:$A$143,0),MATCH(R$108,weighting_multiplicative!$134:$134,0))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EXP(SUM(E121:E128))</f>
        <v>1.0027482235800025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 ht="16.5">
      <c r="B121" s="98" t="s">
        <v>241</v>
      </c>
      <c r="C121" s="12" t="str">
        <f>$C$48</f>
        <v>05_PRC2wbev</v>
      </c>
      <c r="E121" s="6">
        <f>INDEX(weighting_multiplicative!$A$134:$R$143,MATCH($C121,weighting_multiplicative!$A$134:$A$143,0),MATCH(E$108,weighting_multiplicative!$134:$134,0)) *INDEX(structural_drivers!$A$178:$S$187,MATCH($B121,structural_drivers!$A$178:$A$187,0),MATCH(E$108,structural_drivers!$178:$178,0))</f>
        <v>-7.8106598890539863E-5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 ht="16.5">
      <c r="B122" s="98" t="s">
        <v>241</v>
      </c>
      <c r="C122" s="12" t="str">
        <f>$C$49</f>
        <v>05_PRC2wg</v>
      </c>
      <c r="E122" s="6">
        <f>INDEX(weighting_multiplicative!$A$134:$R$143,MATCH($C122,weighting_multiplicative!$A$134:$A$143,0),MATCH(E$108,weighting_multiplicative!$134:$134,0)) *INDEX(structural_drivers!$A$178:$S$187,MATCH($B122,structural_drivers!$A$178:$A$187,0),MATCH(E$108,structural_drivers!$178:$178,0))</f>
        <v>-2.056743083060671E-4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 ht="16.5">
      <c r="A123" s="12"/>
      <c r="B123" s="98" t="s">
        <v>241</v>
      </c>
      <c r="C123" s="12" t="str">
        <f>$C$50</f>
        <v>05_PRClvbev</v>
      </c>
      <c r="E123" s="6">
        <f>INDEX(weighting_multiplicative!$A$134:$R$143,MATCH($C123,weighting_multiplicative!$A$134:$A$143,0),MATCH(E$108,weighting_multiplicative!$134:$134,0)) *INDEX(structural_drivers!$A$178:$S$187,MATCH($B123,structural_drivers!$A$178:$A$187,0),MATCH(E$108,structural_drivers!$178:$178,0))</f>
        <v>-5.2211051934513953E-5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 ht="16.5">
      <c r="A124" s="12"/>
      <c r="B124" s="98" t="s">
        <v>241</v>
      </c>
      <c r="C124" s="12" t="str">
        <f>$C$51</f>
        <v>05_PRClvg</v>
      </c>
      <c r="E124" s="6">
        <f>INDEX(weighting_multiplicative!$A$134:$R$143,MATCH($C124,weighting_multiplicative!$A$134:$A$143,0),MATCH(E$108,weighting_multiplicative!$134:$134,0)) *INDEX(structural_drivers!$A$178:$S$187,MATCH($B124,structural_drivers!$A$178:$A$187,0),MATCH(E$108,structural_drivers!$178:$178,0))</f>
        <v>-4.4141854123649019E-3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 ht="16.5">
      <c r="A125" s="12"/>
      <c r="B125" s="98" t="s">
        <v>255</v>
      </c>
      <c r="C125" s="12" t="str">
        <f>$C$52</f>
        <v>20_USA2wbev</v>
      </c>
      <c r="E125" s="6">
        <f>INDEX(weighting_multiplicative!$A$134:$R$143,MATCH($C125,weighting_multiplicative!$A$134:$A$143,0),MATCH(E$108,weighting_multiplicative!$134:$134,0)) *INDEX(structural_drivers!$A$178:$S$187,MATCH($B125,structural_drivers!$A$178:$A$187,0),MATCH(E$108,structural_drivers!$178:$178,0))</f>
        <v>4.2668405171879101E-8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 ht="16.5">
      <c r="A126" s="12"/>
      <c r="B126" s="98" t="s">
        <v>255</v>
      </c>
      <c r="C126" s="12" t="str">
        <f>$C$53</f>
        <v>20_USA2wg</v>
      </c>
      <c r="D126" s="28"/>
      <c r="E126" s="6">
        <f>INDEX(weighting_multiplicative!$A$134:$R$143,MATCH($C126,weighting_multiplicative!$A$134:$A$143,0),MATCH(E$108,weighting_multiplicative!$134:$134,0)) *INDEX(structural_drivers!$A$178:$S$187,MATCH($B126,structural_drivers!$A$178:$A$187,0),MATCH(E$108,structural_drivers!$178:$178,0))</f>
        <v>3.2706316059748904E-5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 ht="16.5">
      <c r="A127" s="12"/>
      <c r="B127" s="98" t="s">
        <v>255</v>
      </c>
      <c r="C127" s="12" t="str">
        <f>$C$54</f>
        <v>20_USAlvbev</v>
      </c>
      <c r="D127" s="28"/>
      <c r="E127" s="6">
        <f>INDEX(weighting_multiplicative!$A$134:$R$143,MATCH($C127,weighting_multiplicative!$A$134:$A$143,0),MATCH(E$108,weighting_multiplicative!$134:$134,0)) *INDEX(structural_drivers!$A$178:$S$187,MATCH($B127,structural_drivers!$A$178:$A$187,0),MATCH(E$108,structural_drivers!$178:$178,0))</f>
        <v>7.7074870521948222E-6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 ht="16.5">
      <c r="A128" s="12"/>
      <c r="B128" s="98" t="s">
        <v>255</v>
      </c>
      <c r="C128" s="12" t="str">
        <f>$C$55</f>
        <v>20_USAlvg</v>
      </c>
      <c r="D128" s="28"/>
      <c r="E128" s="6">
        <f>INDEX(weighting_multiplicative!$A$134:$R$143,MATCH($C128,weighting_multiplicative!$A$134:$A$143,0),MATCH(E$108,weighting_multiplicative!$134:$134,0)) *INDEX(structural_drivers!$A$178:$S$187,MATCH($B128,structural_drivers!$A$178:$A$187,0),MATCH(E$108,structural_drivers!$178:$178,0))</f>
        <v>7.4541750181950752E-3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EXP(SUM(E132:E139))</f>
        <v>1.0001115838795682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>$C$48</f>
        <v>05_PRC2wbev</v>
      </c>
      <c r="B132" s="12" t="s">
        <v>332</v>
      </c>
      <c r="C132" s="12" t="str">
        <f>$C$48</f>
        <v>05_PRC2wbev</v>
      </c>
      <c r="E132" s="6">
        <f>INDEX(weighting_multiplicative!$A$134:$R$143,MATCH($C132,weighting_multiplicative!$A$134:$A$143,0),MATCH(E$108,weighting_multiplicative!$134:$134,0)) *INDEX(structural_drivers!$A$167:$S$176,MATCH($B132,structural_drivers!$A$167:$A$176,0),MATCH(E$108,structural_drivers!$167:$167,0))</f>
        <v>4.4495488654779862E-4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>$C$49</f>
        <v>05_PRC2wg</v>
      </c>
      <c r="B133" s="12" t="s">
        <v>332</v>
      </c>
      <c r="C133" s="12" t="str">
        <f>$C$49</f>
        <v>05_PRC2wg</v>
      </c>
      <c r="E133" s="6">
        <f>INDEX(weighting_multiplicative!$A$134:$R$143,MATCH($C133,weighting_multiplicative!$A$134:$A$143,0),MATCH(E$108,weighting_multiplicative!$134:$134,0)) *INDEX(structural_drivers!$A$167:$S$176,MATCH($B133,structural_drivers!$A$167:$A$176,0),MATCH(E$108,structural_drivers!$167:$167,0))</f>
        <v>1.1716780632885461E-3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>$C$50</f>
        <v>05_PRClvbev</v>
      </c>
      <c r="B134" t="s">
        <v>334</v>
      </c>
      <c r="C134" s="12" t="str">
        <f>$C$50</f>
        <v>05_PRClvbev</v>
      </c>
      <c r="E134" s="6">
        <f>INDEX(weighting_multiplicative!$A$134:$R$143,MATCH($C134,weighting_multiplicative!$A$134:$A$143,0),MATCH(E$108,weighting_multiplicative!$134:$134,0)) *INDEX(structural_drivers!$A$167:$S$176,MATCH($B134,structural_drivers!$A$167:$A$176,0),MATCH(E$108,structural_drivers!$167:$167,0))</f>
        <v>-1.7391663763184363E-5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>$C$51</f>
        <v>05_PRClvg</v>
      </c>
      <c r="B135" t="s">
        <v>334</v>
      </c>
      <c r="C135" s="12" t="str">
        <f>$C$51</f>
        <v>05_PRClvg</v>
      </c>
      <c r="E135" s="6">
        <f>INDEX(weighting_multiplicative!$A$134:$R$143,MATCH($C135,weighting_multiplicative!$A$134:$A$143,0),MATCH(E$108,weighting_multiplicative!$134:$134,0)) *INDEX(structural_drivers!$A$167:$S$176,MATCH($B135,structural_drivers!$A$167:$A$176,0),MATCH(E$108,structural_drivers!$167:$167,0))</f>
        <v>-1.4703788879123331E-3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>$C$52</f>
        <v>20_USA2wbev</v>
      </c>
      <c r="B136" t="s">
        <v>333</v>
      </c>
      <c r="C136" s="12" t="str">
        <f>$C$52</f>
        <v>20_USA2wbev</v>
      </c>
      <c r="E136" s="6">
        <f>INDEX(weighting_multiplicative!$A$134:$R$143,MATCH($C136,weighting_multiplicative!$A$134:$A$143,0),MATCH(E$108,weighting_multiplicative!$134:$134,0)) *INDEX(structural_drivers!$A$167:$S$176,MATCH($B136,structural_drivers!$A$167:$A$176,0),MATCH(E$108,structural_drivers!$167:$167,0))</f>
        <v>2.6376037552279361E-8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>$C$53</f>
        <v>20_USA2wg</v>
      </c>
      <c r="B137" t="s">
        <v>333</v>
      </c>
      <c r="C137" s="12" t="str">
        <f>$C$53</f>
        <v>20_USA2wg</v>
      </c>
      <c r="D137" s="28"/>
      <c r="E137" s="6">
        <f>INDEX(weighting_multiplicative!$A$134:$R$143,MATCH($C137,weighting_multiplicative!$A$134:$A$143,0),MATCH(E$108,weighting_multiplicative!$134:$134,0)) *INDEX(structural_drivers!$A$167:$S$176,MATCH($B137,structural_drivers!$A$167:$A$176,0),MATCH(E$108,structural_drivers!$167:$167,0))</f>
        <v>2.021784074454225E-5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>$C$54</f>
        <v>20_USAlvbev</v>
      </c>
      <c r="B138" t="s">
        <v>335</v>
      </c>
      <c r="C138" s="12" t="str">
        <f>$C$54</f>
        <v>20_USAlvbev</v>
      </c>
      <c r="D138" s="28"/>
      <c r="E138" s="6">
        <f>INDEX(weighting_multiplicative!$A$134:$R$143,MATCH($C138,weighting_multiplicative!$A$134:$A$143,0),MATCH(E$108,weighting_multiplicative!$134:$134,0)) *INDEX(structural_drivers!$A$167:$S$176,MATCH($B138,structural_drivers!$A$167:$A$176,0),MATCH(E$108,structural_drivers!$167:$167,0))</f>
        <v>-3.8764209447937313E-8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>$C$55</f>
        <v>20_USAlvg</v>
      </c>
      <c r="B139" t="s">
        <v>335</v>
      </c>
      <c r="C139" s="12" t="str">
        <f>$C$55</f>
        <v>20_USAlvg</v>
      </c>
      <c r="D139" s="28"/>
      <c r="E139" s="6">
        <f>INDEX(weighting_multiplicative!$A$134:$R$143,MATCH($C139,weighting_multiplicative!$A$134:$A$143,0),MATCH(E$108,weighting_multiplicative!$134:$134,0)) *INDEX(structural_drivers!$A$167:$S$176,MATCH($B139,structural_drivers!$A$167:$A$176,0),MATCH(E$108,structural_drivers!$167:$167,0))</f>
        <v>-3.7490196183282783E-5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EXP(SUM(E143:E150))</f>
        <v>0.99477433518469027</v>
      </c>
      <c r="F142" s="32" t="e">
        <f>SUM(F143:F180)</f>
        <v>#N/A</v>
      </c>
      <c r="G142" s="32" t="e">
        <f t="shared" ref="G142:R142" si="10">SUM(G143:G180)</f>
        <v>#N/A</v>
      </c>
      <c r="H142" s="32" t="e">
        <f t="shared" si="10"/>
        <v>#N/A</v>
      </c>
      <c r="I142" s="32" t="e">
        <f t="shared" si="10"/>
        <v>#N/A</v>
      </c>
      <c r="J142" s="32" t="e">
        <f t="shared" si="10"/>
        <v>#N/A</v>
      </c>
      <c r="K142" s="32" t="e">
        <f t="shared" si="10"/>
        <v>#N/A</v>
      </c>
      <c r="L142" s="32" t="e">
        <f t="shared" si="10"/>
        <v>#N/A</v>
      </c>
      <c r="M142" s="32" t="e">
        <f t="shared" si="10"/>
        <v>#N/A</v>
      </c>
      <c r="N142" s="32" t="e">
        <f t="shared" si="10"/>
        <v>#N/A</v>
      </c>
      <c r="O142" s="32" t="e">
        <f t="shared" si="10"/>
        <v>#N/A</v>
      </c>
      <c r="P142" s="32" t="e">
        <f t="shared" si="10"/>
        <v>#N/A</v>
      </c>
      <c r="Q142" s="32" t="e">
        <f t="shared" si="10"/>
        <v>#N/A</v>
      </c>
      <c r="R142" s="32" t="e">
        <f t="shared" si="10"/>
        <v>#N/A</v>
      </c>
      <c r="S142" s="3"/>
      <c r="T142" s="5"/>
    </row>
    <row r="143" spans="1:20">
      <c r="A143" s="12" t="str">
        <f>$C$48</f>
        <v>05_PRC2wbev</v>
      </c>
      <c r="B143" s="12" t="str">
        <f>$C$48</f>
        <v>05_PRC2wbev</v>
      </c>
      <c r="C143" s="12" t="str">
        <f>$C$48</f>
        <v>05_PRC2wbev</v>
      </c>
      <c r="E143" s="6">
        <f>INDEX(weighting_multiplicative!$A$134:$R$143,MATCH($C143,weighting_multiplicative!$A$134:$A$143,0),MATCH(E$108,weighting_multiplicative!$134:$134,0)) *INDEX(structural_drivers!$A$155:$S$164,MATCH($B143,structural_drivers!$A$155:$A$164,0),MATCH(E$108,structural_drivers!$155:$155,0))</f>
        <v>4.546693381545312E-5</v>
      </c>
      <c r="F143" s="6" t="e">
        <f>INDEX(weighting_multiplicative!$A$134:$R$143,MATCH($C143,weighting_multiplicative!$A$134:$A$143,0),MATCH(F$108,weighting_multiplicative!$134:$134,0)) *INDEX(structural_drivers!$A$155:$S$164,MATCH($B143,structural_drivers!$A$155:$A$164,0),MATCH(F$108,structural_drivers!$155:$155,0))</f>
        <v>#N/A</v>
      </c>
      <c r="G143" s="6" t="e">
        <f>INDEX(weighting_multiplicative!$A$134:$R$143,MATCH($C143,weighting_multiplicative!$A$134:$A$143,0),MATCH(G$108,weighting_multiplicative!$134:$134,0)) *INDEX(structural_drivers!$A$155:$S$164,MATCH($B143,structural_drivers!$A$155:$A$164,0),MATCH(G$108,structural_drivers!$155:$155,0))</f>
        <v>#N/A</v>
      </c>
      <c r="H143" s="6" t="e">
        <f>INDEX(weighting_multiplicative!$A$134:$R$143,MATCH($C143,weighting_multiplicative!$A$134:$A$143,0),MATCH(H$108,weighting_multiplicative!$134:$134,0)) *INDEX(structural_drivers!$A$155:$S$164,MATCH($B143,structural_drivers!$A$155:$A$164,0),MATCH(H$108,structural_drivers!$155:$155,0))</f>
        <v>#N/A</v>
      </c>
      <c r="I143" s="6" t="e">
        <f>INDEX(weighting_multiplicative!$A$134:$R$143,MATCH($C143,weighting_multiplicative!$A$134:$A$143,0),MATCH(I$108,weighting_multiplicative!$134:$134,0)) *INDEX(structural_drivers!$A$155:$S$164,MATCH($B143,structural_drivers!$A$155:$A$164,0),MATCH(I$108,structural_drivers!$155:$155,0))</f>
        <v>#N/A</v>
      </c>
      <c r="J143" s="6" t="e">
        <f>INDEX(weighting_multiplicative!$A$134:$R$143,MATCH($C143,weighting_multiplicative!$A$134:$A$143,0),MATCH(J$108,weighting_multiplicative!$134:$134,0)) *INDEX(structural_drivers!$A$155:$S$164,MATCH($B143,structural_drivers!$A$155:$A$164,0),MATCH(J$108,structural_drivers!$155:$155,0))</f>
        <v>#N/A</v>
      </c>
      <c r="K143" s="6" t="e">
        <f>INDEX(weighting_multiplicative!$A$134:$R$143,MATCH($C143,weighting_multiplicative!$A$134:$A$143,0),MATCH(K$108,weighting_multiplicative!$134:$134,0)) *INDEX(structural_drivers!$A$155:$S$164,MATCH($B143,structural_drivers!$A$155:$A$164,0),MATCH(K$108,structural_drivers!$155:$155,0))</f>
        <v>#N/A</v>
      </c>
      <c r="L143" s="6" t="e">
        <f>INDEX(weighting_multiplicative!$A$134:$R$143,MATCH($C143,weighting_multiplicative!$A$134:$A$143,0),MATCH(L$108,weighting_multiplicative!$134:$134,0)) *INDEX(structural_drivers!$A$155:$S$164,MATCH($B143,structural_drivers!$A$155:$A$164,0),MATCH(L$108,structural_drivers!$155:$155,0))</f>
        <v>#N/A</v>
      </c>
      <c r="M143" s="6" t="e">
        <f>INDEX(weighting_multiplicative!$A$134:$R$143,MATCH($C143,weighting_multiplicative!$A$134:$A$143,0),MATCH(M$108,weighting_multiplicative!$134:$134,0)) *INDEX(structural_drivers!$A$155:$S$164,MATCH($B143,structural_drivers!$A$155:$A$164,0),MATCH(M$108,structural_drivers!$155:$155,0))</f>
        <v>#N/A</v>
      </c>
      <c r="N143" s="6" t="e">
        <f>INDEX(weighting_multiplicative!$A$134:$R$143,MATCH($C143,weighting_multiplicative!$A$134:$A$143,0),MATCH(N$108,weighting_multiplicative!$134:$134,0)) *INDEX(structural_drivers!$A$155:$S$164,MATCH($B143,structural_drivers!$A$155:$A$164,0),MATCH(N$108,structural_drivers!$155:$155,0))</f>
        <v>#N/A</v>
      </c>
      <c r="O143" s="6" t="e">
        <f>INDEX(weighting_multiplicative!$A$134:$R$143,MATCH($C143,weighting_multiplicative!$A$134:$A$143,0),MATCH(O$108,weighting_multiplicative!$134:$134,0)) *INDEX(structural_drivers!$A$155:$S$164,MATCH($B143,structural_drivers!$A$155:$A$164,0),MATCH(O$108,structural_drivers!$155:$155,0))</f>
        <v>#N/A</v>
      </c>
      <c r="P143" s="6" t="e">
        <f>INDEX(weighting_multiplicative!$A$134:$R$143,MATCH($C143,weighting_multiplicative!$A$134:$A$143,0),MATCH(P$108,weighting_multiplicative!$134:$134,0)) *INDEX(structural_drivers!$A$155:$S$164,MATCH($B143,structural_drivers!$A$155:$A$164,0),MATCH(P$108,structural_drivers!$155:$155,0))</f>
        <v>#N/A</v>
      </c>
      <c r="Q143" s="6" t="e">
        <f>INDEX(weighting_multiplicative!$A$134:$R$143,MATCH($C143,weighting_multiplicative!$A$134:$A$143,0),MATCH(Q$108,weighting_multiplicative!$134:$134,0)) *INDEX(structural_drivers!$A$155:$S$164,MATCH($B143,structural_drivers!$A$155:$A$164,0),MATCH(Q$108,structural_drivers!$155:$155,0))</f>
        <v>#N/A</v>
      </c>
      <c r="R143" s="6" t="e">
        <f>INDEX(weighting_multiplicative!$A$134:$R$143,MATCH($C143,weighting_multiplicative!$A$134:$A$143,0),MATCH(R$108,weighting_multiplicative!$134:$134,0)) *INDEX(structural_drivers!$A$155:$S$164,MATCH($B143,structural_drivers!$A$155:$A$164,0),MATCH(R$108,structural_drivers!$155:$155,0))</f>
        <v>#N/A</v>
      </c>
    </row>
    <row r="144" spans="1:20">
      <c r="A144" s="12" t="str">
        <f>$C$49</f>
        <v>05_PRC2wg</v>
      </c>
      <c r="B144" s="12" t="str">
        <f>$C$49</f>
        <v>05_PRC2wg</v>
      </c>
      <c r="C144" s="12" t="str">
        <f>$C$49</f>
        <v>05_PRC2wg</v>
      </c>
      <c r="E144" s="6">
        <f>INDEX(weighting_multiplicative!$A$134:$R$143,MATCH($C144,weighting_multiplicative!$A$134:$A$143,0),MATCH(E$108,weighting_multiplicative!$134:$134,0)) *INDEX(structural_drivers!$A$155:$S$164,MATCH($B144,structural_drivers!$A$155:$A$164,0),MATCH(E$108,structural_drivers!$155:$155,0))</f>
        <v>-9.9005278131154573E-5</v>
      </c>
      <c r="F144" s="6" t="e">
        <f>INDEX(weighting_multiplicative!$A$134:$R$143,MATCH($C144,weighting_multiplicative!$A$134:$A$143,0),MATCH(F$108,weighting_multiplicative!$134:$134,0)) *INDEX(structural_drivers!$A$155:$S$164,MATCH($B144,structural_drivers!$A$155:$A$164,0),MATCH(F$108,structural_drivers!$155:$155,0))</f>
        <v>#N/A</v>
      </c>
      <c r="G144" s="6" t="e">
        <f>INDEX(weighting_multiplicative!$A$134:$R$143,MATCH($C144,weighting_multiplicative!$A$134:$A$143,0),MATCH(G$108,weighting_multiplicative!$134:$134,0)) *INDEX(structural_drivers!$A$155:$S$164,MATCH($B144,structural_drivers!$A$155:$A$164,0),MATCH(G$108,structural_drivers!$155:$155,0))</f>
        <v>#N/A</v>
      </c>
      <c r="H144" s="6" t="e">
        <f>INDEX(weighting_multiplicative!$A$134:$R$143,MATCH($C144,weighting_multiplicative!$A$134:$A$143,0),MATCH(H$108,weighting_multiplicative!$134:$134,0)) *INDEX(structural_drivers!$A$155:$S$164,MATCH($B144,structural_drivers!$A$155:$A$164,0),MATCH(H$108,structural_drivers!$155:$155,0))</f>
        <v>#N/A</v>
      </c>
      <c r="I144" s="6" t="e">
        <f>INDEX(weighting_multiplicative!$A$134:$R$143,MATCH($C144,weighting_multiplicative!$A$134:$A$143,0),MATCH(I$108,weighting_multiplicative!$134:$134,0)) *INDEX(structural_drivers!$A$155:$S$164,MATCH($B144,structural_drivers!$A$155:$A$164,0),MATCH(I$108,structural_drivers!$155:$155,0))</f>
        <v>#N/A</v>
      </c>
      <c r="J144" s="6" t="e">
        <f>INDEX(weighting_multiplicative!$A$134:$R$143,MATCH($C144,weighting_multiplicative!$A$134:$A$143,0),MATCH(J$108,weighting_multiplicative!$134:$134,0)) *INDEX(structural_drivers!$A$155:$S$164,MATCH($B144,structural_drivers!$A$155:$A$164,0),MATCH(J$108,structural_drivers!$155:$155,0))</f>
        <v>#N/A</v>
      </c>
      <c r="K144" s="6" t="e">
        <f>INDEX(weighting_multiplicative!$A$134:$R$143,MATCH($C144,weighting_multiplicative!$A$134:$A$143,0),MATCH(K$108,weighting_multiplicative!$134:$134,0)) *INDEX(structural_drivers!$A$155:$S$164,MATCH($B144,structural_drivers!$A$155:$A$164,0),MATCH(K$108,structural_drivers!$155:$155,0))</f>
        <v>#N/A</v>
      </c>
      <c r="L144" s="6" t="e">
        <f>INDEX(weighting_multiplicative!$A$134:$R$143,MATCH($C144,weighting_multiplicative!$A$134:$A$143,0),MATCH(L$108,weighting_multiplicative!$134:$134,0)) *INDEX(structural_drivers!$A$155:$S$164,MATCH($B144,structural_drivers!$A$155:$A$164,0),MATCH(L$108,structural_drivers!$155:$155,0))</f>
        <v>#N/A</v>
      </c>
      <c r="M144" s="6" t="e">
        <f>INDEX(weighting_multiplicative!$A$134:$R$143,MATCH($C144,weighting_multiplicative!$A$134:$A$143,0),MATCH(M$108,weighting_multiplicative!$134:$134,0)) *INDEX(structural_drivers!$A$155:$S$164,MATCH($B144,structural_drivers!$A$155:$A$164,0),MATCH(M$108,structural_drivers!$155:$155,0))</f>
        <v>#N/A</v>
      </c>
      <c r="N144" s="6" t="e">
        <f>INDEX(weighting_multiplicative!$A$134:$R$143,MATCH($C144,weighting_multiplicative!$A$134:$A$143,0),MATCH(N$108,weighting_multiplicative!$134:$134,0)) *INDEX(structural_drivers!$A$155:$S$164,MATCH($B144,structural_drivers!$A$155:$A$164,0),MATCH(N$108,structural_drivers!$155:$155,0))</f>
        <v>#N/A</v>
      </c>
      <c r="O144" s="6" t="e">
        <f>INDEX(weighting_multiplicative!$A$134:$R$143,MATCH($C144,weighting_multiplicative!$A$134:$A$143,0),MATCH(O$108,weighting_multiplicative!$134:$134,0)) *INDEX(structural_drivers!$A$155:$S$164,MATCH($B144,structural_drivers!$A$155:$A$164,0),MATCH(O$108,structural_drivers!$155:$155,0))</f>
        <v>#N/A</v>
      </c>
      <c r="P144" s="6" t="e">
        <f>INDEX(weighting_multiplicative!$A$134:$R$143,MATCH($C144,weighting_multiplicative!$A$134:$A$143,0),MATCH(P$108,weighting_multiplicative!$134:$134,0)) *INDEX(structural_drivers!$A$155:$S$164,MATCH($B144,structural_drivers!$A$155:$A$164,0),MATCH(P$108,structural_drivers!$155:$155,0))</f>
        <v>#N/A</v>
      </c>
      <c r="Q144" s="6" t="e">
        <f>INDEX(weighting_multiplicative!$A$134:$R$143,MATCH($C144,weighting_multiplicative!$A$134:$A$143,0),MATCH(Q$108,weighting_multiplicative!$134:$134,0)) *INDEX(structural_drivers!$A$155:$S$164,MATCH($B144,structural_drivers!$A$155:$A$164,0),MATCH(Q$108,structural_drivers!$155:$155,0))</f>
        <v>#N/A</v>
      </c>
      <c r="R144" s="6" t="e">
        <f>INDEX(weighting_multiplicative!$A$134:$R$143,MATCH($C144,weighting_multiplicative!$A$134:$A$143,0),MATCH(R$108,weighting_multiplicative!$134:$134,0)) *INDEX(structural_drivers!$A$155:$S$164,MATCH($B144,structural_drivers!$A$155:$A$164,0),MATCH(R$108,structural_drivers!$155:$155,0))</f>
        <v>#N/A</v>
      </c>
    </row>
    <row r="145" spans="1:20">
      <c r="A145" s="12" t="str">
        <f>$C$50</f>
        <v>05_PRClvbev</v>
      </c>
      <c r="B145" s="12" t="str">
        <f>$C$50</f>
        <v>05_PRClvbev</v>
      </c>
      <c r="C145" s="12" t="str">
        <f>$C$50</f>
        <v>05_PRClvbev</v>
      </c>
      <c r="E145" s="6">
        <f>INDEX(weighting_multiplicative!$A$134:$R$143,MATCH($C145,weighting_multiplicative!$A$134:$A$143,0),MATCH(E$108,weighting_multiplicative!$134:$134,0)) *INDEX(structural_drivers!$A$155:$S$164,MATCH($B145,structural_drivers!$A$155:$A$164,0),MATCH(E$108,structural_drivers!$155:$155,0))</f>
        <v>4.0160364917364733E-3</v>
      </c>
      <c r="F145" s="6" t="e">
        <f>INDEX(weighting_multiplicative!$A$134:$R$143,MATCH($C145,weighting_multiplicative!$A$134:$A$143,0),MATCH(F$108,weighting_multiplicative!$134:$134,0)) *INDEX(structural_drivers!$A$155:$S$164,MATCH($B145,structural_drivers!$A$155:$A$164,0),MATCH(F$108,structural_drivers!$155:$155,0))</f>
        <v>#N/A</v>
      </c>
      <c r="G145" s="6" t="e">
        <f>INDEX(weighting_multiplicative!$A$134:$R$143,MATCH($C145,weighting_multiplicative!$A$134:$A$143,0),MATCH(G$108,weighting_multiplicative!$134:$134,0)) *INDEX(structural_drivers!$A$155:$S$164,MATCH($B145,structural_drivers!$A$155:$A$164,0),MATCH(G$108,structural_drivers!$155:$155,0))</f>
        <v>#N/A</v>
      </c>
      <c r="H145" s="6" t="e">
        <f>INDEX(weighting_multiplicative!$A$134:$R$143,MATCH($C145,weighting_multiplicative!$A$134:$A$143,0),MATCH(H$108,weighting_multiplicative!$134:$134,0)) *INDEX(structural_drivers!$A$155:$S$164,MATCH($B145,structural_drivers!$A$155:$A$164,0),MATCH(H$108,structural_drivers!$155:$155,0))</f>
        <v>#N/A</v>
      </c>
      <c r="I145" s="6" t="e">
        <f>INDEX(weighting_multiplicative!$A$134:$R$143,MATCH($C145,weighting_multiplicative!$A$134:$A$143,0),MATCH(I$108,weighting_multiplicative!$134:$134,0)) *INDEX(structural_drivers!$A$155:$S$164,MATCH($B145,structural_drivers!$A$155:$A$164,0),MATCH(I$108,structural_drivers!$155:$155,0))</f>
        <v>#N/A</v>
      </c>
      <c r="J145" s="6" t="e">
        <f>INDEX(weighting_multiplicative!$A$134:$R$143,MATCH($C145,weighting_multiplicative!$A$134:$A$143,0),MATCH(J$108,weighting_multiplicative!$134:$134,0)) *INDEX(structural_drivers!$A$155:$S$164,MATCH($B145,structural_drivers!$A$155:$A$164,0),MATCH(J$108,structural_drivers!$155:$155,0))</f>
        <v>#N/A</v>
      </c>
      <c r="K145" s="6" t="e">
        <f>INDEX(weighting_multiplicative!$A$134:$R$143,MATCH($C145,weighting_multiplicative!$A$134:$A$143,0),MATCH(K$108,weighting_multiplicative!$134:$134,0)) *INDEX(structural_drivers!$A$155:$S$164,MATCH($B145,structural_drivers!$A$155:$A$164,0),MATCH(K$108,structural_drivers!$155:$155,0))</f>
        <v>#N/A</v>
      </c>
      <c r="L145" s="6" t="e">
        <f>INDEX(weighting_multiplicative!$A$134:$R$143,MATCH($C145,weighting_multiplicative!$A$134:$A$143,0),MATCH(L$108,weighting_multiplicative!$134:$134,0)) *INDEX(structural_drivers!$A$155:$S$164,MATCH($B145,structural_drivers!$A$155:$A$164,0),MATCH(L$108,structural_drivers!$155:$155,0))</f>
        <v>#N/A</v>
      </c>
      <c r="M145" s="6" t="e">
        <f>INDEX(weighting_multiplicative!$A$134:$R$143,MATCH($C145,weighting_multiplicative!$A$134:$A$143,0),MATCH(M$108,weighting_multiplicative!$134:$134,0)) *INDEX(structural_drivers!$A$155:$S$164,MATCH($B145,structural_drivers!$A$155:$A$164,0),MATCH(M$108,structural_drivers!$155:$155,0))</f>
        <v>#N/A</v>
      </c>
      <c r="N145" s="6" t="e">
        <f>INDEX(weighting_multiplicative!$A$134:$R$143,MATCH($C145,weighting_multiplicative!$A$134:$A$143,0),MATCH(N$108,weighting_multiplicative!$134:$134,0)) *INDEX(structural_drivers!$A$155:$S$164,MATCH($B145,structural_drivers!$A$155:$A$164,0),MATCH(N$108,structural_drivers!$155:$155,0))</f>
        <v>#N/A</v>
      </c>
      <c r="O145" s="6" t="e">
        <f>INDEX(weighting_multiplicative!$A$134:$R$143,MATCH($C145,weighting_multiplicative!$A$134:$A$143,0),MATCH(O$108,weighting_multiplicative!$134:$134,0)) *INDEX(structural_drivers!$A$155:$S$164,MATCH($B145,structural_drivers!$A$155:$A$164,0),MATCH(O$108,structural_drivers!$155:$155,0))</f>
        <v>#N/A</v>
      </c>
      <c r="P145" s="6" t="e">
        <f>INDEX(weighting_multiplicative!$A$134:$R$143,MATCH($C145,weighting_multiplicative!$A$134:$A$143,0),MATCH(P$108,weighting_multiplicative!$134:$134,0)) *INDEX(structural_drivers!$A$155:$S$164,MATCH($B145,structural_drivers!$A$155:$A$164,0),MATCH(P$108,structural_drivers!$155:$155,0))</f>
        <v>#N/A</v>
      </c>
      <c r="Q145" s="6" t="e">
        <f>INDEX(weighting_multiplicative!$A$134:$R$143,MATCH($C145,weighting_multiplicative!$A$134:$A$143,0),MATCH(Q$108,weighting_multiplicative!$134:$134,0)) *INDEX(structural_drivers!$A$155:$S$164,MATCH($B145,structural_drivers!$A$155:$A$164,0),MATCH(Q$108,structural_drivers!$155:$155,0))</f>
        <v>#N/A</v>
      </c>
      <c r="R145" s="6" t="e">
        <f>INDEX(weighting_multiplicative!$A$134:$R$143,MATCH($C145,weighting_multiplicative!$A$134:$A$143,0),MATCH(R$108,weighting_multiplicative!$134:$134,0)) *INDEX(structural_drivers!$A$155:$S$164,MATCH($B145,structural_drivers!$A$155:$A$164,0),MATCH(R$108,structural_drivers!$155:$155,0))</f>
        <v>#N/A</v>
      </c>
    </row>
    <row r="146" spans="1:20">
      <c r="A146" s="12" t="str">
        <f>$C$51</f>
        <v>05_PRClvg</v>
      </c>
      <c r="B146" s="12" t="str">
        <f>$C$51</f>
        <v>05_PRClvg</v>
      </c>
      <c r="C146" s="12" t="str">
        <f>$C$51</f>
        <v>05_PRClvg</v>
      </c>
      <c r="E146" s="6">
        <f>INDEX(weighting_multiplicative!$A$134:$R$143,MATCH($C146,weighting_multiplicative!$A$134:$A$143,0),MATCH(E$108,weighting_multiplicative!$134:$134,0)) *INDEX(structural_drivers!$A$155:$S$164,MATCH($B146,structural_drivers!$A$155:$A$164,0),MATCH(E$108,structural_drivers!$155:$155,0))</f>
        <v>-8.1209748961026135E-3</v>
      </c>
      <c r="F146" s="6" t="e">
        <f>INDEX(weighting_multiplicative!$A$134:$R$143,MATCH($C146,weighting_multiplicative!$A$134:$A$143,0),MATCH(F$108,weighting_multiplicative!$134:$134,0)) *INDEX(structural_drivers!$A$155:$S$164,MATCH($B146,structural_drivers!$A$155:$A$164,0),MATCH(F$108,structural_drivers!$155:$155,0))</f>
        <v>#N/A</v>
      </c>
      <c r="G146" s="6" t="e">
        <f>INDEX(weighting_multiplicative!$A$134:$R$143,MATCH($C146,weighting_multiplicative!$A$134:$A$143,0),MATCH(G$108,weighting_multiplicative!$134:$134,0)) *INDEX(structural_drivers!$A$155:$S$164,MATCH($B146,structural_drivers!$A$155:$A$164,0),MATCH(G$108,structural_drivers!$155:$155,0))</f>
        <v>#N/A</v>
      </c>
      <c r="H146" s="6" t="e">
        <f>INDEX(weighting_multiplicative!$A$134:$R$143,MATCH($C146,weighting_multiplicative!$A$134:$A$143,0),MATCH(H$108,weighting_multiplicative!$134:$134,0)) *INDEX(structural_drivers!$A$155:$S$164,MATCH($B146,structural_drivers!$A$155:$A$164,0),MATCH(H$108,structural_drivers!$155:$155,0))</f>
        <v>#N/A</v>
      </c>
      <c r="I146" s="6" t="e">
        <f>INDEX(weighting_multiplicative!$A$134:$R$143,MATCH($C146,weighting_multiplicative!$A$134:$A$143,0),MATCH(I$108,weighting_multiplicative!$134:$134,0)) *INDEX(structural_drivers!$A$155:$S$164,MATCH($B146,structural_drivers!$A$155:$A$164,0),MATCH(I$108,structural_drivers!$155:$155,0))</f>
        <v>#N/A</v>
      </c>
      <c r="J146" s="6" t="e">
        <f>INDEX(weighting_multiplicative!$A$134:$R$143,MATCH($C146,weighting_multiplicative!$A$134:$A$143,0),MATCH(J$108,weighting_multiplicative!$134:$134,0)) *INDEX(structural_drivers!$A$155:$S$164,MATCH($B146,structural_drivers!$A$155:$A$164,0),MATCH(J$108,structural_drivers!$155:$155,0))</f>
        <v>#N/A</v>
      </c>
      <c r="K146" s="6" t="e">
        <f>INDEX(weighting_multiplicative!$A$134:$R$143,MATCH($C146,weighting_multiplicative!$A$134:$A$143,0),MATCH(K$108,weighting_multiplicative!$134:$134,0)) *INDEX(structural_drivers!$A$155:$S$164,MATCH($B146,structural_drivers!$A$155:$A$164,0),MATCH(K$108,structural_drivers!$155:$155,0))</f>
        <v>#N/A</v>
      </c>
      <c r="L146" s="6" t="e">
        <f>INDEX(weighting_multiplicative!$A$134:$R$143,MATCH($C146,weighting_multiplicative!$A$134:$A$143,0),MATCH(L$108,weighting_multiplicative!$134:$134,0)) *INDEX(structural_drivers!$A$155:$S$164,MATCH($B146,structural_drivers!$A$155:$A$164,0),MATCH(L$108,structural_drivers!$155:$155,0))</f>
        <v>#N/A</v>
      </c>
      <c r="M146" s="6" t="e">
        <f>INDEX(weighting_multiplicative!$A$134:$R$143,MATCH($C146,weighting_multiplicative!$A$134:$A$143,0),MATCH(M$108,weighting_multiplicative!$134:$134,0)) *INDEX(structural_drivers!$A$155:$S$164,MATCH($B146,structural_drivers!$A$155:$A$164,0),MATCH(M$108,structural_drivers!$155:$155,0))</f>
        <v>#N/A</v>
      </c>
      <c r="N146" s="6" t="e">
        <f>INDEX(weighting_multiplicative!$A$134:$R$143,MATCH($C146,weighting_multiplicative!$A$134:$A$143,0),MATCH(N$108,weighting_multiplicative!$134:$134,0)) *INDEX(structural_drivers!$A$155:$S$164,MATCH($B146,structural_drivers!$A$155:$A$164,0),MATCH(N$108,structural_drivers!$155:$155,0))</f>
        <v>#N/A</v>
      </c>
      <c r="O146" s="6" t="e">
        <f>INDEX(weighting_multiplicative!$A$134:$R$143,MATCH($C146,weighting_multiplicative!$A$134:$A$143,0),MATCH(O$108,weighting_multiplicative!$134:$134,0)) *INDEX(structural_drivers!$A$155:$S$164,MATCH($B146,structural_drivers!$A$155:$A$164,0),MATCH(O$108,structural_drivers!$155:$155,0))</f>
        <v>#N/A</v>
      </c>
      <c r="P146" s="6" t="e">
        <f>INDEX(weighting_multiplicative!$A$134:$R$143,MATCH($C146,weighting_multiplicative!$A$134:$A$143,0),MATCH(P$108,weighting_multiplicative!$134:$134,0)) *INDEX(structural_drivers!$A$155:$S$164,MATCH($B146,structural_drivers!$A$155:$A$164,0),MATCH(P$108,structural_drivers!$155:$155,0))</f>
        <v>#N/A</v>
      </c>
      <c r="Q146" s="6" t="e">
        <f>INDEX(weighting_multiplicative!$A$134:$R$143,MATCH($C146,weighting_multiplicative!$A$134:$A$143,0),MATCH(Q$108,weighting_multiplicative!$134:$134,0)) *INDEX(structural_drivers!$A$155:$S$164,MATCH($B146,structural_drivers!$A$155:$A$164,0),MATCH(Q$108,structural_drivers!$155:$155,0))</f>
        <v>#N/A</v>
      </c>
      <c r="R146" s="6" t="e">
        <f>INDEX(weighting_multiplicative!$A$134:$R$143,MATCH($C146,weighting_multiplicative!$A$134:$A$143,0),MATCH(R$108,weighting_multiplicative!$134:$134,0)) *INDEX(structural_drivers!$A$155:$S$164,MATCH($B146,structural_drivers!$A$155:$A$164,0),MATCH(R$108,structural_drivers!$155:$155,0))</f>
        <v>#N/A</v>
      </c>
    </row>
    <row r="147" spans="1:20">
      <c r="A147" s="12" t="str">
        <f>$C$52</f>
        <v>20_USA2wbev</v>
      </c>
      <c r="B147" s="12" t="str">
        <f>$C$52</f>
        <v>20_USA2wbev</v>
      </c>
      <c r="C147" s="12" t="str">
        <f>$C$52</f>
        <v>20_USA2wbev</v>
      </c>
      <c r="E147" s="6">
        <f>INDEX(weighting_multiplicative!$A$134:$R$143,MATCH($C147,weighting_multiplicative!$A$134:$A$143,0),MATCH(E$108,weighting_multiplicative!$134:$134,0)) *INDEX(structural_drivers!$A$155:$S$164,MATCH($B147,structural_drivers!$A$155:$A$164,0),MATCH(E$108,structural_drivers!$155:$155,0))</f>
        <v>1.7726911377554867E-7</v>
      </c>
      <c r="F147" s="6" t="e">
        <f>INDEX(weighting_multiplicative!$A$134:$R$143,MATCH($C147,weighting_multiplicative!$A$134:$A$143,0),MATCH(F$108,weighting_multiplicative!$134:$134,0)) *INDEX(structural_drivers!$A$155:$S$164,MATCH($B147,structural_drivers!$A$155:$A$164,0),MATCH(F$108,structural_drivers!$155:$155,0))</f>
        <v>#N/A</v>
      </c>
      <c r="G147" s="6" t="e">
        <f>INDEX(weighting_multiplicative!$A$134:$R$143,MATCH($C147,weighting_multiplicative!$A$134:$A$143,0),MATCH(G$108,weighting_multiplicative!$134:$134,0)) *INDEX(structural_drivers!$A$155:$S$164,MATCH($B147,structural_drivers!$A$155:$A$164,0),MATCH(G$108,structural_drivers!$155:$155,0))</f>
        <v>#N/A</v>
      </c>
      <c r="H147" s="6" t="e">
        <f>INDEX(weighting_multiplicative!$A$134:$R$143,MATCH($C147,weighting_multiplicative!$A$134:$A$143,0),MATCH(H$108,weighting_multiplicative!$134:$134,0)) *INDEX(structural_drivers!$A$155:$S$164,MATCH($B147,structural_drivers!$A$155:$A$164,0),MATCH(H$108,structural_drivers!$155:$155,0))</f>
        <v>#N/A</v>
      </c>
      <c r="I147" s="6" t="e">
        <f>INDEX(weighting_multiplicative!$A$134:$R$143,MATCH($C147,weighting_multiplicative!$A$134:$A$143,0),MATCH(I$108,weighting_multiplicative!$134:$134,0)) *INDEX(structural_drivers!$A$155:$S$164,MATCH($B147,structural_drivers!$A$155:$A$164,0),MATCH(I$108,structural_drivers!$155:$155,0))</f>
        <v>#N/A</v>
      </c>
      <c r="J147" s="6" t="e">
        <f>INDEX(weighting_multiplicative!$A$134:$R$143,MATCH($C147,weighting_multiplicative!$A$134:$A$143,0),MATCH(J$108,weighting_multiplicative!$134:$134,0)) *INDEX(structural_drivers!$A$155:$S$164,MATCH($B147,structural_drivers!$A$155:$A$164,0),MATCH(J$108,structural_drivers!$155:$155,0))</f>
        <v>#N/A</v>
      </c>
      <c r="K147" s="6" t="e">
        <f>INDEX(weighting_multiplicative!$A$134:$R$143,MATCH($C147,weighting_multiplicative!$A$134:$A$143,0),MATCH(K$108,weighting_multiplicative!$134:$134,0)) *INDEX(structural_drivers!$A$155:$S$164,MATCH($B147,structural_drivers!$A$155:$A$164,0),MATCH(K$108,structural_drivers!$155:$155,0))</f>
        <v>#N/A</v>
      </c>
      <c r="L147" s="6" t="e">
        <f>INDEX(weighting_multiplicative!$A$134:$R$143,MATCH($C147,weighting_multiplicative!$A$134:$A$143,0),MATCH(L$108,weighting_multiplicative!$134:$134,0)) *INDEX(structural_drivers!$A$155:$S$164,MATCH($B147,structural_drivers!$A$155:$A$164,0),MATCH(L$108,structural_drivers!$155:$155,0))</f>
        <v>#N/A</v>
      </c>
      <c r="M147" s="6" t="e">
        <f>INDEX(weighting_multiplicative!$A$134:$R$143,MATCH($C147,weighting_multiplicative!$A$134:$A$143,0),MATCH(M$108,weighting_multiplicative!$134:$134,0)) *INDEX(structural_drivers!$A$155:$S$164,MATCH($B147,structural_drivers!$A$155:$A$164,0),MATCH(M$108,structural_drivers!$155:$155,0))</f>
        <v>#N/A</v>
      </c>
      <c r="N147" s="6" t="e">
        <f>INDEX(weighting_multiplicative!$A$134:$R$143,MATCH($C147,weighting_multiplicative!$A$134:$A$143,0),MATCH(N$108,weighting_multiplicative!$134:$134,0)) *INDEX(structural_drivers!$A$155:$S$164,MATCH($B147,structural_drivers!$A$155:$A$164,0),MATCH(N$108,structural_drivers!$155:$155,0))</f>
        <v>#N/A</v>
      </c>
      <c r="O147" s="6" t="e">
        <f>INDEX(weighting_multiplicative!$A$134:$R$143,MATCH($C147,weighting_multiplicative!$A$134:$A$143,0),MATCH(O$108,weighting_multiplicative!$134:$134,0)) *INDEX(structural_drivers!$A$155:$S$164,MATCH($B147,structural_drivers!$A$155:$A$164,0),MATCH(O$108,structural_drivers!$155:$155,0))</f>
        <v>#N/A</v>
      </c>
      <c r="P147" s="6" t="e">
        <f>INDEX(weighting_multiplicative!$A$134:$R$143,MATCH($C147,weighting_multiplicative!$A$134:$A$143,0),MATCH(P$108,weighting_multiplicative!$134:$134,0)) *INDEX(structural_drivers!$A$155:$S$164,MATCH($B147,structural_drivers!$A$155:$A$164,0),MATCH(P$108,structural_drivers!$155:$155,0))</f>
        <v>#N/A</v>
      </c>
      <c r="Q147" s="6" t="e">
        <f>INDEX(weighting_multiplicative!$A$134:$R$143,MATCH($C147,weighting_multiplicative!$A$134:$A$143,0),MATCH(Q$108,weighting_multiplicative!$134:$134,0)) *INDEX(structural_drivers!$A$155:$S$164,MATCH($B147,structural_drivers!$A$155:$A$164,0),MATCH(Q$108,structural_drivers!$155:$155,0))</f>
        <v>#N/A</v>
      </c>
      <c r="R147" s="6" t="e">
        <f>INDEX(weighting_multiplicative!$A$134:$R$143,MATCH($C147,weighting_multiplicative!$A$134:$A$143,0),MATCH(R$108,weighting_multiplicative!$134:$134,0)) *INDEX(structural_drivers!$A$155:$S$164,MATCH($B147,structural_drivers!$A$155:$A$164,0),MATCH(R$108,structural_drivers!$155:$155,0))</f>
        <v>#N/A</v>
      </c>
    </row>
    <row r="148" spans="1:20">
      <c r="A148" s="12" t="str">
        <f>$C$53</f>
        <v>20_USA2wg</v>
      </c>
      <c r="B148" s="12" t="str">
        <f>$C$53</f>
        <v>20_USA2wg</v>
      </c>
      <c r="C148" s="12" t="str">
        <f>$C$53</f>
        <v>20_USA2wg</v>
      </c>
      <c r="D148" s="28"/>
      <c r="E148" s="6">
        <f>INDEX(weighting_multiplicative!$A$134:$R$143,MATCH($C148,weighting_multiplicative!$A$134:$A$143,0),MATCH(E$108,weighting_multiplicative!$134:$134,0)) *INDEX(structural_drivers!$A$155:$S$164,MATCH($B148,structural_drivers!$A$155:$A$164,0),MATCH(E$108,structural_drivers!$155:$155,0))</f>
        <v>-3.5137269726880648E-7</v>
      </c>
      <c r="F148" s="6" t="e">
        <f>INDEX(weighting_multiplicative!$A$134:$R$143,MATCH($C148,weighting_multiplicative!$A$134:$A$143,0),MATCH(F$108,weighting_multiplicative!$134:$134,0)) *INDEX(structural_drivers!$A$155:$S$164,MATCH($B148,structural_drivers!$A$155:$A$164,0),MATCH(F$108,structural_drivers!$155:$155,0))</f>
        <v>#N/A</v>
      </c>
      <c r="G148" s="6" t="e">
        <f>INDEX(weighting_multiplicative!$A$134:$R$143,MATCH($C148,weighting_multiplicative!$A$134:$A$143,0),MATCH(G$108,weighting_multiplicative!$134:$134,0)) *INDEX(structural_drivers!$A$155:$S$164,MATCH($B148,structural_drivers!$A$155:$A$164,0),MATCH(G$108,structural_drivers!$155:$155,0))</f>
        <v>#N/A</v>
      </c>
      <c r="H148" s="6" t="e">
        <f>INDEX(weighting_multiplicative!$A$134:$R$143,MATCH($C148,weighting_multiplicative!$A$134:$A$143,0),MATCH(H$108,weighting_multiplicative!$134:$134,0)) *INDEX(structural_drivers!$A$155:$S$164,MATCH($B148,structural_drivers!$A$155:$A$164,0),MATCH(H$108,structural_drivers!$155:$155,0))</f>
        <v>#N/A</v>
      </c>
      <c r="I148" s="6" t="e">
        <f>INDEX(weighting_multiplicative!$A$134:$R$143,MATCH($C148,weighting_multiplicative!$A$134:$A$143,0),MATCH(I$108,weighting_multiplicative!$134:$134,0)) *INDEX(structural_drivers!$A$155:$S$164,MATCH($B148,structural_drivers!$A$155:$A$164,0),MATCH(I$108,structural_drivers!$155:$155,0))</f>
        <v>#N/A</v>
      </c>
      <c r="J148" s="6" t="e">
        <f>INDEX(weighting_multiplicative!$A$134:$R$143,MATCH($C148,weighting_multiplicative!$A$134:$A$143,0),MATCH(J$108,weighting_multiplicative!$134:$134,0)) *INDEX(structural_drivers!$A$155:$S$164,MATCH($B148,structural_drivers!$A$155:$A$164,0),MATCH(J$108,structural_drivers!$155:$155,0))</f>
        <v>#N/A</v>
      </c>
      <c r="K148" s="6" t="e">
        <f>INDEX(weighting_multiplicative!$A$134:$R$143,MATCH($C148,weighting_multiplicative!$A$134:$A$143,0),MATCH(K$108,weighting_multiplicative!$134:$134,0)) *INDEX(structural_drivers!$A$155:$S$164,MATCH($B148,structural_drivers!$A$155:$A$164,0),MATCH(K$108,structural_drivers!$155:$155,0))</f>
        <v>#N/A</v>
      </c>
      <c r="L148" s="6" t="e">
        <f>INDEX(weighting_multiplicative!$A$134:$R$143,MATCH($C148,weighting_multiplicative!$A$134:$A$143,0),MATCH(L$108,weighting_multiplicative!$134:$134,0)) *INDEX(structural_drivers!$A$155:$S$164,MATCH($B148,structural_drivers!$A$155:$A$164,0),MATCH(L$108,structural_drivers!$155:$155,0))</f>
        <v>#N/A</v>
      </c>
      <c r="M148" s="6" t="e">
        <f>INDEX(weighting_multiplicative!$A$134:$R$143,MATCH($C148,weighting_multiplicative!$A$134:$A$143,0),MATCH(M$108,weighting_multiplicative!$134:$134,0)) *INDEX(structural_drivers!$A$155:$S$164,MATCH($B148,structural_drivers!$A$155:$A$164,0),MATCH(M$108,structural_drivers!$155:$155,0))</f>
        <v>#N/A</v>
      </c>
      <c r="N148" s="6" t="e">
        <f>INDEX(weighting_multiplicative!$A$134:$R$143,MATCH($C148,weighting_multiplicative!$A$134:$A$143,0),MATCH(N$108,weighting_multiplicative!$134:$134,0)) *INDEX(structural_drivers!$A$155:$S$164,MATCH($B148,structural_drivers!$A$155:$A$164,0),MATCH(N$108,structural_drivers!$155:$155,0))</f>
        <v>#N/A</v>
      </c>
      <c r="O148" s="6" t="e">
        <f>INDEX(weighting_multiplicative!$A$134:$R$143,MATCH($C148,weighting_multiplicative!$A$134:$A$143,0),MATCH(O$108,weighting_multiplicative!$134:$134,0)) *INDEX(structural_drivers!$A$155:$S$164,MATCH($B148,structural_drivers!$A$155:$A$164,0),MATCH(O$108,structural_drivers!$155:$155,0))</f>
        <v>#N/A</v>
      </c>
      <c r="P148" s="6" t="e">
        <f>INDEX(weighting_multiplicative!$A$134:$R$143,MATCH($C148,weighting_multiplicative!$A$134:$A$143,0),MATCH(P$108,weighting_multiplicative!$134:$134,0)) *INDEX(structural_drivers!$A$155:$S$164,MATCH($B148,structural_drivers!$A$155:$A$164,0),MATCH(P$108,structural_drivers!$155:$155,0))</f>
        <v>#N/A</v>
      </c>
      <c r="Q148" s="6" t="e">
        <f>INDEX(weighting_multiplicative!$A$134:$R$143,MATCH($C148,weighting_multiplicative!$A$134:$A$143,0),MATCH(Q$108,weighting_multiplicative!$134:$134,0)) *INDEX(structural_drivers!$A$155:$S$164,MATCH($B148,structural_drivers!$A$155:$A$164,0),MATCH(Q$108,structural_drivers!$155:$155,0))</f>
        <v>#N/A</v>
      </c>
      <c r="R148" s="6" t="e">
        <f>INDEX(weighting_multiplicative!$A$134:$R$143,MATCH($C148,weighting_multiplicative!$A$134:$A$143,0),MATCH(R$108,weighting_multiplicative!$134:$134,0)) *INDEX(structural_drivers!$A$155:$S$164,MATCH($B148,structural_drivers!$A$155:$A$164,0),MATCH(R$108,structural_drivers!$155:$155,0))</f>
        <v>#N/A</v>
      </c>
    </row>
    <row r="149" spans="1:20">
      <c r="A149" s="12" t="str">
        <f>$C$54</f>
        <v>20_USAlvbev</v>
      </c>
      <c r="B149" s="12" t="str">
        <f>$C$54</f>
        <v>20_USAlvbev</v>
      </c>
      <c r="C149" s="12" t="str">
        <f>$C$54</f>
        <v>20_USAlvbev</v>
      </c>
      <c r="D149" s="28"/>
      <c r="E149" s="6">
        <f>INDEX(weighting_multiplicative!$A$134:$R$143,MATCH($C149,weighting_multiplicative!$A$134:$A$143,0),MATCH(E$108,weighting_multiplicative!$134:$134,0)) *INDEX(structural_drivers!$A$155:$S$164,MATCH($B149,structural_drivers!$A$155:$A$164,0),MATCH(E$108,structural_drivers!$155:$155,0))</f>
        <v>3.3557152632967668E-4</v>
      </c>
      <c r="F149" s="6" t="e">
        <f>INDEX(weighting_multiplicative!$A$134:$R$143,MATCH($C149,weighting_multiplicative!$A$134:$A$143,0),MATCH(F$108,weighting_multiplicative!$134:$134,0)) *INDEX(structural_drivers!$A$155:$S$164,MATCH($B149,structural_drivers!$A$155:$A$164,0),MATCH(F$108,structural_drivers!$155:$155,0))</f>
        <v>#N/A</v>
      </c>
      <c r="G149" s="6" t="e">
        <f>INDEX(weighting_multiplicative!$A$134:$R$143,MATCH($C149,weighting_multiplicative!$A$134:$A$143,0),MATCH(G$108,weighting_multiplicative!$134:$134,0)) *INDEX(structural_drivers!$A$155:$S$164,MATCH($B149,structural_drivers!$A$155:$A$164,0),MATCH(G$108,structural_drivers!$155:$155,0))</f>
        <v>#N/A</v>
      </c>
      <c r="H149" s="6" t="e">
        <f>INDEX(weighting_multiplicative!$A$134:$R$143,MATCH($C149,weighting_multiplicative!$A$134:$A$143,0),MATCH(H$108,weighting_multiplicative!$134:$134,0)) *INDEX(structural_drivers!$A$155:$S$164,MATCH($B149,structural_drivers!$A$155:$A$164,0),MATCH(H$108,structural_drivers!$155:$155,0))</f>
        <v>#N/A</v>
      </c>
      <c r="I149" s="6" t="e">
        <f>INDEX(weighting_multiplicative!$A$134:$R$143,MATCH($C149,weighting_multiplicative!$A$134:$A$143,0),MATCH(I$108,weighting_multiplicative!$134:$134,0)) *INDEX(structural_drivers!$A$155:$S$164,MATCH($B149,structural_drivers!$A$155:$A$164,0),MATCH(I$108,structural_drivers!$155:$155,0))</f>
        <v>#N/A</v>
      </c>
      <c r="J149" s="6" t="e">
        <f>INDEX(weighting_multiplicative!$A$134:$R$143,MATCH($C149,weighting_multiplicative!$A$134:$A$143,0),MATCH(J$108,weighting_multiplicative!$134:$134,0)) *INDEX(structural_drivers!$A$155:$S$164,MATCH($B149,structural_drivers!$A$155:$A$164,0),MATCH(J$108,structural_drivers!$155:$155,0))</f>
        <v>#N/A</v>
      </c>
      <c r="K149" s="6" t="e">
        <f>INDEX(weighting_multiplicative!$A$134:$R$143,MATCH($C149,weighting_multiplicative!$A$134:$A$143,0),MATCH(K$108,weighting_multiplicative!$134:$134,0)) *INDEX(structural_drivers!$A$155:$S$164,MATCH($B149,structural_drivers!$A$155:$A$164,0),MATCH(K$108,structural_drivers!$155:$155,0))</f>
        <v>#N/A</v>
      </c>
      <c r="L149" s="6" t="e">
        <f>INDEX(weighting_multiplicative!$A$134:$R$143,MATCH($C149,weighting_multiplicative!$A$134:$A$143,0),MATCH(L$108,weighting_multiplicative!$134:$134,0)) *INDEX(structural_drivers!$A$155:$S$164,MATCH($B149,structural_drivers!$A$155:$A$164,0),MATCH(L$108,structural_drivers!$155:$155,0))</f>
        <v>#N/A</v>
      </c>
      <c r="M149" s="6" t="e">
        <f>INDEX(weighting_multiplicative!$A$134:$R$143,MATCH($C149,weighting_multiplicative!$A$134:$A$143,0),MATCH(M$108,weighting_multiplicative!$134:$134,0)) *INDEX(structural_drivers!$A$155:$S$164,MATCH($B149,structural_drivers!$A$155:$A$164,0),MATCH(M$108,structural_drivers!$155:$155,0))</f>
        <v>#N/A</v>
      </c>
      <c r="N149" s="6" t="e">
        <f>INDEX(weighting_multiplicative!$A$134:$R$143,MATCH($C149,weighting_multiplicative!$A$134:$A$143,0),MATCH(N$108,weighting_multiplicative!$134:$134,0)) *INDEX(structural_drivers!$A$155:$S$164,MATCH($B149,structural_drivers!$A$155:$A$164,0),MATCH(N$108,structural_drivers!$155:$155,0))</f>
        <v>#N/A</v>
      </c>
      <c r="O149" s="6" t="e">
        <f>INDEX(weighting_multiplicative!$A$134:$R$143,MATCH($C149,weighting_multiplicative!$A$134:$A$143,0),MATCH(O$108,weighting_multiplicative!$134:$134,0)) *INDEX(structural_drivers!$A$155:$S$164,MATCH($B149,structural_drivers!$A$155:$A$164,0),MATCH(O$108,structural_drivers!$155:$155,0))</f>
        <v>#N/A</v>
      </c>
      <c r="P149" s="6" t="e">
        <f>INDEX(weighting_multiplicative!$A$134:$R$143,MATCH($C149,weighting_multiplicative!$A$134:$A$143,0),MATCH(P$108,weighting_multiplicative!$134:$134,0)) *INDEX(structural_drivers!$A$155:$S$164,MATCH($B149,structural_drivers!$A$155:$A$164,0),MATCH(P$108,structural_drivers!$155:$155,0))</f>
        <v>#N/A</v>
      </c>
      <c r="Q149" s="6" t="e">
        <f>INDEX(weighting_multiplicative!$A$134:$R$143,MATCH($C149,weighting_multiplicative!$A$134:$A$143,0),MATCH(Q$108,weighting_multiplicative!$134:$134,0)) *INDEX(structural_drivers!$A$155:$S$164,MATCH($B149,structural_drivers!$A$155:$A$164,0),MATCH(Q$108,structural_drivers!$155:$155,0))</f>
        <v>#N/A</v>
      </c>
      <c r="R149" s="6" t="e">
        <f>INDEX(weighting_multiplicative!$A$134:$R$143,MATCH($C149,weighting_multiplicative!$A$134:$A$143,0),MATCH(R$108,weighting_multiplicative!$134:$134,0)) *INDEX(structural_drivers!$A$155:$S$164,MATCH($B149,structural_drivers!$A$155:$A$164,0),MATCH(R$108,structural_drivers!$155:$155,0))</f>
        <v>#N/A</v>
      </c>
    </row>
    <row r="150" spans="1:20">
      <c r="A150" s="12" t="str">
        <f>$C$55</f>
        <v>20_USAlvg</v>
      </c>
      <c r="B150" s="12" t="str">
        <f>$C$55</f>
        <v>20_USAlvg</v>
      </c>
      <c r="C150" s="12" t="str">
        <f>$C$55</f>
        <v>20_USAlvg</v>
      </c>
      <c r="D150" s="28"/>
      <c r="E150" s="6">
        <f>INDEX(weighting_multiplicative!$A$134:$R$143,MATCH($C150,weighting_multiplicative!$A$134:$A$143,0),MATCH(E$108,weighting_multiplicative!$134:$134,0)) *INDEX(structural_drivers!$A$155:$S$164,MATCH($B150,structural_drivers!$A$155:$A$164,0),MATCH(E$108,structural_drivers!$155:$155,0))</f>
        <v>-1.4162870297043805E-3</v>
      </c>
      <c r="F150" s="6" t="e">
        <f>INDEX(weighting_multiplicative!$A$134:$R$143,MATCH($C150,weighting_multiplicative!$A$134:$A$143,0),MATCH(F$108,weighting_multiplicative!$134:$134,0)) *INDEX(structural_drivers!$A$155:$S$164,MATCH($B150,structural_drivers!$A$155:$A$164,0),MATCH(F$108,structural_drivers!$155:$155,0))</f>
        <v>#N/A</v>
      </c>
      <c r="G150" s="6" t="e">
        <f>INDEX(weighting_multiplicative!$A$134:$R$143,MATCH($C150,weighting_multiplicative!$A$134:$A$143,0),MATCH(G$108,weighting_multiplicative!$134:$134,0)) *INDEX(structural_drivers!$A$155:$S$164,MATCH($B150,structural_drivers!$A$155:$A$164,0),MATCH(G$108,structural_drivers!$155:$155,0))</f>
        <v>#N/A</v>
      </c>
      <c r="H150" s="6" t="e">
        <f>INDEX(weighting_multiplicative!$A$134:$R$143,MATCH($C150,weighting_multiplicative!$A$134:$A$143,0),MATCH(H$108,weighting_multiplicative!$134:$134,0)) *INDEX(structural_drivers!$A$155:$S$164,MATCH($B150,structural_drivers!$A$155:$A$164,0),MATCH(H$108,structural_drivers!$155:$155,0))</f>
        <v>#N/A</v>
      </c>
      <c r="I150" s="6" t="e">
        <f>INDEX(weighting_multiplicative!$A$134:$R$143,MATCH($C150,weighting_multiplicative!$A$134:$A$143,0),MATCH(I$108,weighting_multiplicative!$134:$134,0)) *INDEX(structural_drivers!$A$155:$S$164,MATCH($B150,structural_drivers!$A$155:$A$164,0),MATCH(I$108,structural_drivers!$155:$155,0))</f>
        <v>#N/A</v>
      </c>
      <c r="J150" s="6" t="e">
        <f>INDEX(weighting_multiplicative!$A$134:$R$143,MATCH($C150,weighting_multiplicative!$A$134:$A$143,0),MATCH(J$108,weighting_multiplicative!$134:$134,0)) *INDEX(structural_drivers!$A$155:$S$164,MATCH($B150,structural_drivers!$A$155:$A$164,0),MATCH(J$108,structural_drivers!$155:$155,0))</f>
        <v>#N/A</v>
      </c>
      <c r="K150" s="6" t="e">
        <f>INDEX(weighting_multiplicative!$A$134:$R$143,MATCH($C150,weighting_multiplicative!$A$134:$A$143,0),MATCH(K$108,weighting_multiplicative!$134:$134,0)) *INDEX(structural_drivers!$A$155:$S$164,MATCH($B150,structural_drivers!$A$155:$A$164,0),MATCH(K$108,structural_drivers!$155:$155,0))</f>
        <v>#N/A</v>
      </c>
      <c r="L150" s="6" t="e">
        <f>INDEX(weighting_multiplicative!$A$134:$R$143,MATCH($C150,weighting_multiplicative!$A$134:$A$143,0),MATCH(L$108,weighting_multiplicative!$134:$134,0)) *INDEX(structural_drivers!$A$155:$S$164,MATCH($B150,structural_drivers!$A$155:$A$164,0),MATCH(L$108,structural_drivers!$155:$155,0))</f>
        <v>#N/A</v>
      </c>
      <c r="M150" s="6" t="e">
        <f>INDEX(weighting_multiplicative!$A$134:$R$143,MATCH($C150,weighting_multiplicative!$A$134:$A$143,0),MATCH(M$108,weighting_multiplicative!$134:$134,0)) *INDEX(structural_drivers!$A$155:$S$164,MATCH($B150,structural_drivers!$A$155:$A$164,0),MATCH(M$108,structural_drivers!$155:$155,0))</f>
        <v>#N/A</v>
      </c>
      <c r="N150" s="6" t="e">
        <f>INDEX(weighting_multiplicative!$A$134:$R$143,MATCH($C150,weighting_multiplicative!$A$134:$A$143,0),MATCH(N$108,weighting_multiplicative!$134:$134,0)) *INDEX(structural_drivers!$A$155:$S$164,MATCH($B150,structural_drivers!$A$155:$A$164,0),MATCH(N$108,structural_drivers!$155:$155,0))</f>
        <v>#N/A</v>
      </c>
      <c r="O150" s="6" t="e">
        <f>INDEX(weighting_multiplicative!$A$134:$R$143,MATCH($C150,weighting_multiplicative!$A$134:$A$143,0),MATCH(O$108,weighting_multiplicative!$134:$134,0)) *INDEX(structural_drivers!$A$155:$S$164,MATCH($B150,structural_drivers!$A$155:$A$164,0),MATCH(O$108,structural_drivers!$155:$155,0))</f>
        <v>#N/A</v>
      </c>
      <c r="P150" s="6" t="e">
        <f>INDEX(weighting_multiplicative!$A$134:$R$143,MATCH($C150,weighting_multiplicative!$A$134:$A$143,0),MATCH(P$108,weighting_multiplicative!$134:$134,0)) *INDEX(structural_drivers!$A$155:$S$164,MATCH($B150,structural_drivers!$A$155:$A$164,0),MATCH(P$108,structural_drivers!$155:$155,0))</f>
        <v>#N/A</v>
      </c>
      <c r="Q150" s="6" t="e">
        <f>INDEX(weighting_multiplicative!$A$134:$R$143,MATCH($C150,weighting_multiplicative!$A$134:$A$143,0),MATCH(Q$108,weighting_multiplicative!$134:$134,0)) *INDEX(structural_drivers!$A$155:$S$164,MATCH($B150,structural_drivers!$A$155:$A$164,0),MATCH(Q$108,structural_drivers!$155:$155,0))</f>
        <v>#N/A</v>
      </c>
      <c r="R150" s="6" t="e">
        <f>INDEX(weighting_multiplicative!$A$134:$R$143,MATCH($C150,weighting_multiplicative!$A$134:$A$143,0),MATCH(R$108,weighting_multiplicative!$134:$134,0)) *INDEX(structural_drivers!$A$155:$S$164,MATCH($B150,structural_drivers!$A$155:$A$164,0),MATCH(R$108,structural_drivers!$155:$155,0))</f>
        <v>#N/A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EXP(SUM(E154:E161))</f>
        <v>1.0000000000871827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tr">
        <f>$C$48</f>
        <v>05_PRC2wbev</v>
      </c>
      <c r="E154" s="6">
        <f>INDEX(weighting_multiplicative!$A$134:$R$143,MATCH($A154,weighting_multiplicative!$A$134:$A$143,0),MATCH(E$108,weighting_multiplicative!$134:$134,0)) * INDEX(intensity_drivers!$A$84:$R$96,MATCH($A154,intensity_drivers!$A$84:$A$96,0),MATCH(E$108,intensity_drivers!$84:$84,0))</f>
        <v>-1.4984103228934917E-11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tr">
        <f>$C$49</f>
        <v>05_PRC2wg</v>
      </c>
      <c r="E155" s="6">
        <f>INDEX(weighting_multiplicative!$A$134:$R$143,MATCH($A155,weighting_multiplicative!$A$134:$A$143,0),MATCH(E$108,weighting_multiplicative!$134:$134,0)) * INDEX(intensity_drivers!$A$84:$R$96,MATCH($A155,intensity_drivers!$A$84:$A$96,0),MATCH(E$108,intensity_drivers!$84:$84,0))</f>
        <v>4.6001084661471121E-11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tr">
        <f>$C$50</f>
        <v>05_PRClvbev</v>
      </c>
      <c r="E156" s="6">
        <f>INDEX(weighting_multiplicative!$A$134:$R$143,MATCH($A156,weighting_multiplicative!$A$134:$A$143,0),MATCH(E$108,weighting_multiplicative!$134:$134,0)) * INDEX(intensity_drivers!$A$84:$R$96,MATCH($A156,intensity_drivers!$A$84:$A$96,0),MATCH(E$108,intensity_drivers!$84:$84,0))</f>
        <v>6.0336389383705445E-11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tr">
        <f>$C$51</f>
        <v>05_PRClvg</v>
      </c>
      <c r="E157" s="6">
        <f>INDEX(weighting_multiplicative!$A$134:$R$143,MATCH($A157,weighting_multiplicative!$A$134:$A$143,0),MATCH(E$108,weighting_multiplicative!$134:$134,0)) * INDEX(intensity_drivers!$A$84:$R$96,MATCH($A157,intensity_drivers!$A$84:$A$96,0),MATCH(E$108,intensity_drivers!$84:$84,0))</f>
        <v>-1.2394555150145389E-12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tr">
        <f>$C$52</f>
        <v>20_USA2wbev</v>
      </c>
      <c r="E158" s="6">
        <f>INDEX(weighting_multiplicative!$A$134:$R$143,MATCH($A158,weighting_multiplicative!$A$134:$A$143,0),MATCH(E$108,weighting_multiplicative!$134:$134,0)) * INDEX(intensity_drivers!$A$84:$R$96,MATCH($A158,intensity_drivers!$A$84:$A$96,0),MATCH(E$108,intensity_drivers!$84:$84,0))</f>
        <v>-1.7438821262921398E-12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tr">
        <f>$C$53</f>
        <v>20_USA2wg</v>
      </c>
      <c r="B159" s="48"/>
      <c r="C159" s="48"/>
      <c r="D159" s="28"/>
      <c r="E159" s="6">
        <f>INDEX(weighting_multiplicative!$A$134:$R$143,MATCH($A159,weighting_multiplicative!$A$134:$A$143,0),MATCH(E$108,weighting_multiplicative!$134:$134,0)) * INDEX(intensity_drivers!$A$84:$R$96,MATCH($A159,intensity_drivers!$A$84:$A$96,0),MATCH(E$108,intensity_drivers!$84:$84,0))</f>
        <v>-2.106959068784199E-11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tr">
        <f>$C$54</f>
        <v>20_USAlvbev</v>
      </c>
      <c r="B160" s="48"/>
      <c r="C160" s="48"/>
      <c r="D160" s="28"/>
      <c r="E160" s="6">
        <f>INDEX(weighting_multiplicative!$A$134:$R$143,MATCH($A160,weighting_multiplicative!$A$134:$A$143,0),MATCH(E$108,weighting_multiplicative!$134:$134,0)) * INDEX(intensity_drivers!$A$84:$R$96,MATCH($A160,intensity_drivers!$A$84:$A$96,0),MATCH(E$108,intensity_drivers!$84:$84,0))</f>
        <v>1.9599890701817733E-11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tr">
        <f>$C$55</f>
        <v>20_USAlvg</v>
      </c>
      <c r="B161" s="48"/>
      <c r="C161" s="48"/>
      <c r="D161" s="28"/>
      <c r="E161" s="6">
        <f>INDEX(weighting_multiplicative!$A$134:$R$143,MATCH($A161,weighting_multiplicative!$A$134:$A$143,0),MATCH(E$108,weighting_multiplicative!$134:$134,0)) * INDEX(intensity_drivers!$A$84:$R$96,MATCH($A161,intensity_drivers!$A$84:$A$96,0),MATCH(E$108,intensity_drivers!$84:$84,0))</f>
        <v>2.8232758356153187E-13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E109*E120*E131*E142*E153</f>
        <v>0.99461680303774003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5.75">
      <c r="A168" t="s">
        <v>318</v>
      </c>
      <c r="E168" s="52">
        <f>(E47/$D47)</f>
        <v>0.99461680303773892</v>
      </c>
      <c r="F168" s="52">
        <f t="shared" ref="F168:R168" si="13">(F47/$D47)</f>
        <v>0</v>
      </c>
      <c r="G168" s="52">
        <f t="shared" si="13"/>
        <v>0</v>
      </c>
      <c r="H168" s="52">
        <f t="shared" si="13"/>
        <v>0</v>
      </c>
      <c r="I168" s="52">
        <f t="shared" si="13"/>
        <v>0</v>
      </c>
      <c r="J168" s="52">
        <f t="shared" si="13"/>
        <v>0</v>
      </c>
      <c r="K168" s="52">
        <f t="shared" si="13"/>
        <v>0</v>
      </c>
      <c r="L168" s="52">
        <f t="shared" si="13"/>
        <v>0</v>
      </c>
      <c r="M168" s="52">
        <f t="shared" si="13"/>
        <v>0</v>
      </c>
      <c r="N168" s="52">
        <f t="shared" si="13"/>
        <v>0</v>
      </c>
      <c r="O168" s="52">
        <f t="shared" si="13"/>
        <v>0</v>
      </c>
      <c r="P168" s="52">
        <f t="shared" si="13"/>
        <v>0</v>
      </c>
      <c r="Q168" s="52">
        <f t="shared" si="13"/>
        <v>0</v>
      </c>
      <c r="R168" s="52">
        <f t="shared" si="13"/>
        <v>0</v>
      </c>
    </row>
    <row r="169" spans="1:20">
      <c r="A169" s="36"/>
      <c r="E169" s="37">
        <f>E167-E168</f>
        <v>1.1102230246251565E-15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10021.196025000001</v>
      </c>
      <c r="E171" s="6">
        <f t="shared" si="15"/>
        <v>9967.2499529999986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319</v>
      </c>
      <c r="D175" s="2">
        <f>D61</f>
        <v>0</v>
      </c>
      <c r="E175" s="6">
        <f>E168</f>
        <v>0.99461680303773892</v>
      </c>
      <c r="F175" s="2">
        <f t="shared" ref="F175:R175" si="16">F168</f>
        <v>0</v>
      </c>
      <c r="G175" s="2">
        <f t="shared" si="16"/>
        <v>0</v>
      </c>
      <c r="H175" s="2">
        <f t="shared" si="16"/>
        <v>0</v>
      </c>
      <c r="I175" s="2">
        <f t="shared" si="16"/>
        <v>0</v>
      </c>
      <c r="J175" s="2">
        <f t="shared" si="16"/>
        <v>0</v>
      </c>
      <c r="K175" s="2">
        <f t="shared" si="16"/>
        <v>0</v>
      </c>
      <c r="L175" s="2">
        <f t="shared" si="16"/>
        <v>0</v>
      </c>
      <c r="M175" s="2">
        <f t="shared" si="16"/>
        <v>0</v>
      </c>
      <c r="N175" s="2">
        <f t="shared" si="16"/>
        <v>0</v>
      </c>
      <c r="O175" s="2">
        <f t="shared" si="16"/>
        <v>0</v>
      </c>
      <c r="P175" s="2">
        <f t="shared" si="16"/>
        <v>0</v>
      </c>
      <c r="Q175" s="2">
        <f t="shared" si="16"/>
        <v>0</v>
      </c>
      <c r="R175" s="2">
        <f t="shared" si="16"/>
        <v>0</v>
      </c>
      <c r="S175" s="3"/>
      <c r="T175" s="5"/>
    </row>
    <row r="176" spans="1:20">
      <c r="A176" t="s">
        <v>2</v>
      </c>
      <c r="D176" s="2">
        <f>D109</f>
        <v>0</v>
      </c>
      <c r="E176" s="6">
        <f>E109</f>
        <v>0.99699013467255837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6">
        <f>E120</f>
        <v>1.0027482235800025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6">
        <f>E131</f>
        <v>1.0001115838795682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6">
        <f>E142</f>
        <v>0.99477433518469027</v>
      </c>
      <c r="F179" s="2" t="e">
        <f t="shared" ref="F179:R179" si="20">F142</f>
        <v>#N/A</v>
      </c>
      <c r="G179" s="2" t="e">
        <f t="shared" si="20"/>
        <v>#N/A</v>
      </c>
      <c r="H179" s="2" t="e">
        <f t="shared" si="20"/>
        <v>#N/A</v>
      </c>
      <c r="I179" s="2" t="e">
        <f t="shared" si="20"/>
        <v>#N/A</v>
      </c>
      <c r="J179" s="2" t="e">
        <f t="shared" si="20"/>
        <v>#N/A</v>
      </c>
      <c r="K179" s="2" t="e">
        <f t="shared" si="20"/>
        <v>#N/A</v>
      </c>
      <c r="L179" s="2" t="e">
        <f t="shared" si="20"/>
        <v>#N/A</v>
      </c>
      <c r="M179" s="2" t="e">
        <f t="shared" si="20"/>
        <v>#N/A</v>
      </c>
      <c r="N179" s="2" t="e">
        <f t="shared" si="20"/>
        <v>#N/A</v>
      </c>
      <c r="O179" s="2" t="e">
        <f t="shared" si="20"/>
        <v>#N/A</v>
      </c>
      <c r="P179" s="2" t="e">
        <f t="shared" si="20"/>
        <v>#N/A</v>
      </c>
      <c r="Q179" s="2" t="e">
        <f t="shared" si="20"/>
        <v>#N/A</v>
      </c>
      <c r="R179" s="2" t="e">
        <f t="shared" si="20"/>
        <v>#N/A</v>
      </c>
      <c r="S179" s="3"/>
      <c r="T179" s="5"/>
    </row>
    <row r="180" spans="1:20">
      <c r="A180" t="s">
        <v>4</v>
      </c>
      <c r="D180" s="2">
        <f>D153</f>
        <v>0</v>
      </c>
      <c r="E180" s="6">
        <f>E153</f>
        <v>1.0000000000871827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94" t="s">
        <v>116</v>
      </c>
      <c r="B181" s="94"/>
      <c r="C181" s="94"/>
      <c r="D181" s="94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</row>
    <row r="182" spans="1:20">
      <c r="A182" s="94" t="s">
        <v>8</v>
      </c>
      <c r="B182" s="94"/>
      <c r="C182" s="94"/>
      <c r="D182" s="96">
        <f>D171/$D$171</f>
        <v>1</v>
      </c>
      <c r="E182" s="96">
        <f>E171/$D$171</f>
        <v>0.99461680303773892</v>
      </c>
      <c r="F182" s="96">
        <f>F171/$D$171</f>
        <v>0</v>
      </c>
      <c r="G182" s="96">
        <f t="shared" ref="G182:R182" si="22">G171/$D$171</f>
        <v>0</v>
      </c>
      <c r="H182" s="96">
        <f t="shared" si="22"/>
        <v>0</v>
      </c>
      <c r="I182" s="96">
        <f t="shared" si="22"/>
        <v>0</v>
      </c>
      <c r="J182" s="96">
        <f t="shared" si="22"/>
        <v>0</v>
      </c>
      <c r="K182" s="96">
        <f t="shared" si="22"/>
        <v>0</v>
      </c>
      <c r="L182" s="96">
        <f t="shared" si="22"/>
        <v>0</v>
      </c>
      <c r="M182" s="96">
        <f t="shared" si="22"/>
        <v>0</v>
      </c>
      <c r="N182" s="96">
        <f t="shared" si="22"/>
        <v>0</v>
      </c>
      <c r="O182" s="96">
        <f t="shared" si="22"/>
        <v>0</v>
      </c>
      <c r="P182" s="96">
        <f t="shared" si="22"/>
        <v>0</v>
      </c>
      <c r="Q182" s="96">
        <f t="shared" si="22"/>
        <v>0</v>
      </c>
      <c r="R182" s="96">
        <f t="shared" si="22"/>
        <v>0</v>
      </c>
    </row>
    <row r="183" spans="1:20">
      <c r="A183" s="94" t="s">
        <v>2</v>
      </c>
      <c r="B183" s="94"/>
      <c r="C183" s="94"/>
      <c r="D183" s="96">
        <f t="shared" ref="D183:R183" si="23">(D176+$D$171)/$D$171</f>
        <v>1</v>
      </c>
      <c r="E183" s="96">
        <f t="shared" si="23"/>
        <v>1.0000994881381609</v>
      </c>
      <c r="F183" s="96" t="e">
        <f t="shared" si="23"/>
        <v>#N/A</v>
      </c>
      <c r="G183" s="96" t="e">
        <f t="shared" si="23"/>
        <v>#N/A</v>
      </c>
      <c r="H183" s="96" t="e">
        <f t="shared" si="23"/>
        <v>#N/A</v>
      </c>
      <c r="I183" s="96" t="e">
        <f t="shared" si="23"/>
        <v>#N/A</v>
      </c>
      <c r="J183" s="96" t="e">
        <f t="shared" si="23"/>
        <v>#N/A</v>
      </c>
      <c r="K183" s="96" t="e">
        <f t="shared" si="23"/>
        <v>#N/A</v>
      </c>
      <c r="L183" s="96" t="e">
        <f t="shared" si="23"/>
        <v>#N/A</v>
      </c>
      <c r="M183" s="96" t="e">
        <f t="shared" si="23"/>
        <v>#N/A</v>
      </c>
      <c r="N183" s="96" t="e">
        <f t="shared" si="23"/>
        <v>#N/A</v>
      </c>
      <c r="O183" s="96" t="e">
        <f t="shared" si="23"/>
        <v>#N/A</v>
      </c>
      <c r="P183" s="96" t="e">
        <f t="shared" si="23"/>
        <v>#N/A</v>
      </c>
      <c r="Q183" s="96" t="e">
        <f t="shared" si="23"/>
        <v>#N/A</v>
      </c>
      <c r="R183" s="96" t="e">
        <f t="shared" si="23"/>
        <v>#N/A</v>
      </c>
    </row>
    <row r="184" spans="1:20">
      <c r="A184" s="94" t="s">
        <v>306</v>
      </c>
      <c r="B184" s="94"/>
      <c r="C184" s="94"/>
      <c r="D184" s="96">
        <f t="shared" ref="D184:R184" si="24">(D177+$D$171)/$D$171</f>
        <v>1</v>
      </c>
      <c r="E184" s="96">
        <f t="shared" si="24"/>
        <v>1.0001000627291472</v>
      </c>
      <c r="F184" s="96" t="e">
        <f t="shared" si="24"/>
        <v>#REF!</v>
      </c>
      <c r="G184" s="96" t="e">
        <f t="shared" si="24"/>
        <v>#REF!</v>
      </c>
      <c r="H184" s="96" t="e">
        <f t="shared" si="24"/>
        <v>#REF!</v>
      </c>
      <c r="I184" s="96" t="e">
        <f t="shared" si="24"/>
        <v>#REF!</v>
      </c>
      <c r="J184" s="96" t="e">
        <f t="shared" si="24"/>
        <v>#REF!</v>
      </c>
      <c r="K184" s="96" t="e">
        <f t="shared" si="24"/>
        <v>#REF!</v>
      </c>
      <c r="L184" s="96" t="e">
        <f t="shared" si="24"/>
        <v>#REF!</v>
      </c>
      <c r="M184" s="96" t="e">
        <f t="shared" si="24"/>
        <v>#REF!</v>
      </c>
      <c r="N184" s="96" t="e">
        <f t="shared" si="24"/>
        <v>#REF!</v>
      </c>
      <c r="O184" s="96" t="e">
        <f t="shared" si="24"/>
        <v>#REF!</v>
      </c>
      <c r="P184" s="96" t="e">
        <f t="shared" si="24"/>
        <v>#REF!</v>
      </c>
      <c r="Q184" s="96" t="e">
        <f t="shared" si="24"/>
        <v>#REF!</v>
      </c>
      <c r="R184" s="96" t="e">
        <f t="shared" si="24"/>
        <v>#REF!</v>
      </c>
    </row>
    <row r="185" spans="1:20">
      <c r="A185" s="94" t="s">
        <v>307</v>
      </c>
      <c r="B185" s="94"/>
      <c r="C185" s="94"/>
      <c r="D185" s="96">
        <f t="shared" ref="D185:R187" si="25">(D178+$D$171)/$D$171</f>
        <v>1</v>
      </c>
      <c r="E185" s="96">
        <f t="shared" si="25"/>
        <v>1.000099799622858</v>
      </c>
      <c r="F185" s="96" t="e">
        <f>(F178+$D$171)/$D$171</f>
        <v>#REF!</v>
      </c>
      <c r="G185" s="96" t="e">
        <f t="shared" ref="G185:R186" si="26">(G178+$D$171)/$D$171</f>
        <v>#REF!</v>
      </c>
      <c r="H185" s="96" t="e">
        <f t="shared" si="26"/>
        <v>#REF!</v>
      </c>
      <c r="I185" s="96" t="e">
        <f t="shared" si="26"/>
        <v>#REF!</v>
      </c>
      <c r="J185" s="96" t="e">
        <f t="shared" si="26"/>
        <v>#REF!</v>
      </c>
      <c r="K185" s="96" t="e">
        <f t="shared" si="26"/>
        <v>#REF!</v>
      </c>
      <c r="L185" s="96" t="e">
        <f t="shared" si="26"/>
        <v>#REF!</v>
      </c>
      <c r="M185" s="96" t="e">
        <f t="shared" si="26"/>
        <v>#REF!</v>
      </c>
      <c r="N185" s="96" t="e">
        <f t="shared" si="26"/>
        <v>#REF!</v>
      </c>
      <c r="O185" s="96" t="e">
        <f t="shared" si="26"/>
        <v>#REF!</v>
      </c>
      <c r="P185" s="96" t="e">
        <f t="shared" si="26"/>
        <v>#REF!</v>
      </c>
      <c r="Q185" s="96" t="e">
        <f t="shared" si="26"/>
        <v>#REF!</v>
      </c>
      <c r="R185" s="96" t="e">
        <f t="shared" si="26"/>
        <v>#REF!</v>
      </c>
    </row>
    <row r="186" spans="1:20">
      <c r="A186" s="94" t="s">
        <v>308</v>
      </c>
      <c r="B186" s="94"/>
      <c r="C186" s="94"/>
      <c r="D186" s="96">
        <f t="shared" si="25"/>
        <v>1</v>
      </c>
      <c r="E186" s="96">
        <f t="shared" si="25"/>
        <v>1.00009926702688</v>
      </c>
      <c r="F186" s="96" t="e">
        <f>(F179+$D$171)/$D$171</f>
        <v>#N/A</v>
      </c>
      <c r="G186" s="96" t="e">
        <f t="shared" si="26"/>
        <v>#N/A</v>
      </c>
      <c r="H186" s="96" t="e">
        <f t="shared" si="26"/>
        <v>#N/A</v>
      </c>
      <c r="I186" s="96" t="e">
        <f t="shared" si="26"/>
        <v>#N/A</v>
      </c>
      <c r="J186" s="96" t="e">
        <f t="shared" si="26"/>
        <v>#N/A</v>
      </c>
      <c r="K186" s="96" t="e">
        <f t="shared" si="26"/>
        <v>#N/A</v>
      </c>
      <c r="L186" s="96" t="e">
        <f t="shared" si="26"/>
        <v>#N/A</v>
      </c>
      <c r="M186" s="96" t="e">
        <f t="shared" si="26"/>
        <v>#N/A</v>
      </c>
      <c r="N186" s="96" t="e">
        <f t="shared" si="26"/>
        <v>#N/A</v>
      </c>
      <c r="O186" s="96" t="e">
        <f t="shared" si="26"/>
        <v>#N/A</v>
      </c>
      <c r="P186" s="96" t="e">
        <f t="shared" si="26"/>
        <v>#N/A</v>
      </c>
      <c r="Q186" s="96" t="e">
        <f t="shared" si="26"/>
        <v>#N/A</v>
      </c>
      <c r="R186" s="96" t="e">
        <f t="shared" si="26"/>
        <v>#N/A</v>
      </c>
    </row>
    <row r="187" spans="1:20">
      <c r="A187" s="94" t="s">
        <v>4</v>
      </c>
      <c r="B187" s="94"/>
      <c r="C187" s="94"/>
      <c r="D187" s="96">
        <f t="shared" si="25"/>
        <v>1</v>
      </c>
      <c r="E187" s="96">
        <f t="shared" si="25"/>
        <v>1.00009978848808</v>
      </c>
      <c r="F187" s="96" t="e">
        <f t="shared" si="25"/>
        <v>#REF!</v>
      </c>
      <c r="G187" s="96" t="e">
        <f t="shared" si="25"/>
        <v>#REF!</v>
      </c>
      <c r="H187" s="96" t="e">
        <f t="shared" si="25"/>
        <v>#REF!</v>
      </c>
      <c r="I187" s="96" t="e">
        <f t="shared" si="25"/>
        <v>#REF!</v>
      </c>
      <c r="J187" s="96" t="e">
        <f t="shared" si="25"/>
        <v>#REF!</v>
      </c>
      <c r="K187" s="96" t="e">
        <f t="shared" si="25"/>
        <v>#REF!</v>
      </c>
      <c r="L187" s="96" t="e">
        <f t="shared" si="25"/>
        <v>#REF!</v>
      </c>
      <c r="M187" s="96" t="e">
        <f t="shared" si="25"/>
        <v>#REF!</v>
      </c>
      <c r="N187" s="96" t="e">
        <f t="shared" si="25"/>
        <v>#REF!</v>
      </c>
      <c r="O187" s="96" t="e">
        <f t="shared" si="25"/>
        <v>#REF!</v>
      </c>
      <c r="P187" s="96" t="e">
        <f t="shared" si="25"/>
        <v>#REF!</v>
      </c>
      <c r="Q187" s="96" t="e">
        <f t="shared" si="25"/>
        <v>#REF!</v>
      </c>
      <c r="R187" s="96" t="e">
        <f t="shared" si="25"/>
        <v>#REF!</v>
      </c>
    </row>
    <row r="188" spans="1:20">
      <c r="A188" s="94"/>
      <c r="B188" s="94"/>
      <c r="C188" s="94"/>
      <c r="D188" s="94"/>
      <c r="E188" s="95">
        <f>E175-(SUM(E176:E180))</f>
        <v>-4.0000074743662628</v>
      </c>
      <c r="F188" s="95" t="e">
        <f t="shared" ref="F188:R188" si="27">F175-(SUM(F176:F180))</f>
        <v>#N/A</v>
      </c>
      <c r="G188" s="95" t="e">
        <f t="shared" si="27"/>
        <v>#N/A</v>
      </c>
      <c r="H188" s="95" t="e">
        <f>H175-(SUM(H176:H180))</f>
        <v>#N/A</v>
      </c>
      <c r="I188" s="95" t="e">
        <f t="shared" si="27"/>
        <v>#N/A</v>
      </c>
      <c r="J188" s="95" t="e">
        <f t="shared" si="27"/>
        <v>#N/A</v>
      </c>
      <c r="K188" s="95" t="e">
        <f t="shared" si="27"/>
        <v>#N/A</v>
      </c>
      <c r="L188" s="95" t="e">
        <f t="shared" si="27"/>
        <v>#N/A</v>
      </c>
      <c r="M188" s="95" t="e">
        <f t="shared" si="27"/>
        <v>#N/A</v>
      </c>
      <c r="N188" s="95" t="e">
        <f t="shared" si="27"/>
        <v>#N/A</v>
      </c>
      <c r="O188" s="95" t="e">
        <f t="shared" si="27"/>
        <v>#N/A</v>
      </c>
      <c r="P188" s="95" t="e">
        <f t="shared" si="27"/>
        <v>#N/A</v>
      </c>
      <c r="Q188" s="95" t="e">
        <f t="shared" si="27"/>
        <v>#N/A</v>
      </c>
      <c r="R188" s="95" t="e">
        <f t="shared" si="27"/>
        <v>#N/A</v>
      </c>
    </row>
    <row r="189" spans="1:20">
      <c r="B189" s="38" t="s">
        <v>49</v>
      </c>
      <c r="C189" s="38"/>
      <c r="D189" s="6">
        <f>D47/1000</f>
        <v>10.021196025000002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C72D6-D348-4EE8-93EE-FEDD817CCDC9}">
  <sheetPr>
    <tabColor theme="5"/>
  </sheetPr>
  <dimension ref="A1:T193"/>
  <sheetViews>
    <sheetView tabSelected="1" topLeftCell="A160" workbookViewId="0">
      <selection activeCell="D64" sqref="D64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 t="shared" ref="D47:R47" si="0">SUM(D48:D58)</f>
        <v>10021.196025000001</v>
      </c>
      <c r="E47" s="2">
        <f t="shared" si="0"/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INDEX(Energy!$A$1:$AAC$999,MATCH(additive_final!$C48,Energy!$F:$F,0),MATCH(additive_final!D$46,Energy!$1:$1,0))</f>
        <v>63.979416000000001</v>
      </c>
      <c r="E48" s="2">
        <f>INDEX(Energy!$A$1:$AAC$999,MATCH(additive_final!$C48,Energy!$F:$F,0),MATCH(additive_final!E$46,Energy!$1:$1,0))</f>
        <v>67.901392000000001</v>
      </c>
      <c r="F48" s="2">
        <f>INDEX(Energy!$A$1:$AAC$999,MATCH(additive_final!$C48,Energy!$F:$F,0),MATCH(additive_final!F$46,Energy!$1:$1,0))</f>
        <v>0</v>
      </c>
      <c r="G48" s="2">
        <f>INDEX(Energy!$A$1:$AAC$999,MATCH(additive_final!$C48,Energy!$F:$F,0),MATCH(additive_final!G$46,Energy!$1:$1,0))</f>
        <v>0</v>
      </c>
      <c r="H48" s="2">
        <f>INDEX(Energy!$A$1:$AAC$999,MATCH(additive_final!$C48,Energy!$F:$F,0),MATCH(additive_final!H$46,Energy!$1:$1,0))</f>
        <v>0</v>
      </c>
      <c r="I48" s="2">
        <f>INDEX(Energy!$A$1:$AAC$999,MATCH(additive_final!$C48,Energy!$F:$F,0),MATCH(additive_final!I$46,Energy!$1:$1,0))</f>
        <v>0</v>
      </c>
      <c r="J48" s="2">
        <f>INDEX(Energy!$A$1:$AAC$999,MATCH(additive_final!$C48,Energy!$F:$F,0),MATCH(additive_final!J$46,Energy!$1:$1,0))</f>
        <v>0</v>
      </c>
      <c r="K48" s="2">
        <f>INDEX(Energy!$A$1:$AAC$999,MATCH(additive_final!$C48,Energy!$F:$F,0),MATCH(additive_final!K$46,Energy!$1:$1,0))</f>
        <v>0</v>
      </c>
      <c r="L48" s="2">
        <f>INDEX(Energy!$A$1:$AAC$999,MATCH(additive_final!$C48,Energy!$F:$F,0),MATCH(additive_final!L$46,Energy!$1:$1,0))</f>
        <v>0</v>
      </c>
      <c r="M48" s="2">
        <f>INDEX(Energy!$A$1:$AAC$999,MATCH(additive_final!$C48,Energy!$F:$F,0),MATCH(additive_final!M$46,Energy!$1:$1,0))</f>
        <v>0</v>
      </c>
      <c r="N48" s="2">
        <f>INDEX(Energy!$A$1:$AAC$999,MATCH(additive_final!$C48,Energy!$F:$F,0),MATCH(additive_final!N$46,Energy!$1:$1,0))</f>
        <v>0</v>
      </c>
      <c r="O48" s="2">
        <f>INDEX(Energy!$A$1:$AAC$999,MATCH(additive_final!$C48,Energy!$F:$F,0),MATCH(additive_final!O$46,Energy!$1:$1,0))</f>
        <v>0</v>
      </c>
      <c r="P48" s="2">
        <f>INDEX(Energy!$A$1:$AAC$999,MATCH(additive_final!$C48,Energy!$F:$F,0),MATCH(additive_final!P$46,Energy!$1:$1,0))</f>
        <v>0</v>
      </c>
      <c r="Q48" s="2">
        <f>INDEX(Energy!$A$1:$AAC$999,MATCH(additive_final!$C48,Energy!$F:$F,0),MATCH(additive_final!Q$46,Energy!$1:$1,0))</f>
        <v>0</v>
      </c>
      <c r="R48" s="2">
        <f>INDEX(Energy!$A$1:$AAC$999,MATCH(additive_final!$C48,Energy!$F:$F,0),MATCH(additive_final!R$46,Energy!$1:$1,0))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INDEX(Energy!$A$1:$AAC$999,MATCH(additive_final!$C49,Energy!$F:$F,0),MATCH(additive_final!D$46,Energy!$1:$1,0))</f>
        <v>169.54752500000001</v>
      </c>
      <c r="E49" s="2">
        <f>INDEX(Energy!$A$1:$AAC$999,MATCH(additive_final!$C49,Energy!$F:$F,0),MATCH(additive_final!E$46,Energy!$1:$1,0))</f>
        <v>177.689032</v>
      </c>
      <c r="F49" s="2">
        <f>INDEX(Energy!$A$1:$AAC$999,MATCH(additive_final!$C49,Energy!$F:$F,0),MATCH(additive_final!F$46,Energy!$1:$1,0))</f>
        <v>0</v>
      </c>
      <c r="G49" s="2">
        <f>INDEX(Energy!$A$1:$AAC$999,MATCH(additive_final!$C49,Energy!$F:$F,0),MATCH(additive_final!G$46,Energy!$1:$1,0))</f>
        <v>0</v>
      </c>
      <c r="H49" s="2">
        <f>INDEX(Energy!$A$1:$AAC$999,MATCH(additive_final!$C49,Energy!$F:$F,0),MATCH(additive_final!H$46,Energy!$1:$1,0))</f>
        <v>0</v>
      </c>
      <c r="I49" s="2">
        <f>INDEX(Energy!$A$1:$AAC$999,MATCH(additive_final!$C49,Energy!$F:$F,0),MATCH(additive_final!I$46,Energy!$1:$1,0))</f>
        <v>0</v>
      </c>
      <c r="J49" s="2">
        <f>INDEX(Energy!$A$1:$AAC$999,MATCH(additive_final!$C49,Energy!$F:$F,0),MATCH(additive_final!J$46,Energy!$1:$1,0))</f>
        <v>0</v>
      </c>
      <c r="K49" s="2">
        <f>INDEX(Energy!$A$1:$AAC$999,MATCH(additive_final!$C49,Energy!$F:$F,0),MATCH(additive_final!K$46,Energy!$1:$1,0))</f>
        <v>0</v>
      </c>
      <c r="L49" s="2">
        <f>INDEX(Energy!$A$1:$AAC$999,MATCH(additive_final!$C49,Energy!$F:$F,0),MATCH(additive_final!L$46,Energy!$1:$1,0))</f>
        <v>0</v>
      </c>
      <c r="M49" s="2">
        <f>INDEX(Energy!$A$1:$AAC$999,MATCH(additive_final!$C49,Energy!$F:$F,0),MATCH(additive_final!M$46,Energy!$1:$1,0))</f>
        <v>0</v>
      </c>
      <c r="N49" s="2">
        <f>INDEX(Energy!$A$1:$AAC$999,MATCH(additive_final!$C49,Energy!$F:$F,0),MATCH(additive_final!N$46,Energy!$1:$1,0))</f>
        <v>0</v>
      </c>
      <c r="O49" s="2">
        <f>INDEX(Energy!$A$1:$AAC$999,MATCH(additive_final!$C49,Energy!$F:$F,0),MATCH(additive_final!O$46,Energy!$1:$1,0))</f>
        <v>0</v>
      </c>
      <c r="P49" s="2">
        <f>INDEX(Energy!$A$1:$AAC$999,MATCH(additive_final!$C49,Energy!$F:$F,0),MATCH(additive_final!P$46,Energy!$1:$1,0))</f>
        <v>0</v>
      </c>
      <c r="Q49" s="2">
        <f>INDEX(Energy!$A$1:$AAC$999,MATCH(additive_final!$C49,Energy!$F:$F,0),MATCH(additive_final!Q$46,Energy!$1:$1,0))</f>
        <v>0</v>
      </c>
      <c r="R49" s="2">
        <f>INDEX(Energy!$A$1:$AAC$999,MATCH(additive_final!$C49,Energy!$F:$F,0),MATCH(additive_final!R$46,Energy!$1:$1,0))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INDEX(Energy!$A$1:$AAC$999,MATCH(additive_final!$C50,Energy!$F:$F,0),MATCH(additive_final!D$46,Energy!$1:$1,0))</f>
        <v>27.295235000000002</v>
      </c>
      <c r="E50" s="2">
        <f>INDEX(Energy!$A$1:$AAC$999,MATCH(additive_final!$C50,Energy!$F:$F,0),MATCH(additive_final!E$46,Energy!$1:$1,0))</f>
        <v>66.603800000000007</v>
      </c>
      <c r="F50" s="2">
        <f>INDEX(Energy!$A$1:$AAC$999,MATCH(additive_final!$C50,Energy!$F:$F,0),MATCH(additive_final!F$46,Energy!$1:$1,0))</f>
        <v>0</v>
      </c>
      <c r="G50" s="2">
        <f>INDEX(Energy!$A$1:$AAC$999,MATCH(additive_final!$C50,Energy!$F:$F,0),MATCH(additive_final!G$46,Energy!$1:$1,0))</f>
        <v>0</v>
      </c>
      <c r="H50" s="2">
        <f>INDEX(Energy!$A$1:$AAC$999,MATCH(additive_final!$C50,Energy!$F:$F,0),MATCH(additive_final!H$46,Energy!$1:$1,0))</f>
        <v>0</v>
      </c>
      <c r="I50" s="2">
        <f>INDEX(Energy!$A$1:$AAC$999,MATCH(additive_final!$C50,Energy!$F:$F,0),MATCH(additive_final!I$46,Energy!$1:$1,0))</f>
        <v>0</v>
      </c>
      <c r="J50" s="2">
        <f>INDEX(Energy!$A$1:$AAC$999,MATCH(additive_final!$C50,Energy!$F:$F,0),MATCH(additive_final!J$46,Energy!$1:$1,0))</f>
        <v>0</v>
      </c>
      <c r="K50" s="2">
        <f>INDEX(Energy!$A$1:$AAC$999,MATCH(additive_final!$C50,Energy!$F:$F,0),MATCH(additive_final!K$46,Energy!$1:$1,0))</f>
        <v>0</v>
      </c>
      <c r="L50" s="2">
        <f>INDEX(Energy!$A$1:$AAC$999,MATCH(additive_final!$C50,Energy!$F:$F,0),MATCH(additive_final!L$46,Energy!$1:$1,0))</f>
        <v>0</v>
      </c>
      <c r="M50" s="2">
        <f>INDEX(Energy!$A$1:$AAC$999,MATCH(additive_final!$C50,Energy!$F:$F,0),MATCH(additive_final!M$46,Energy!$1:$1,0))</f>
        <v>0</v>
      </c>
      <c r="N50" s="2">
        <f>INDEX(Energy!$A$1:$AAC$999,MATCH(additive_final!$C50,Energy!$F:$F,0),MATCH(additive_final!N$46,Energy!$1:$1,0))</f>
        <v>0</v>
      </c>
      <c r="O50" s="2">
        <f>INDEX(Energy!$A$1:$AAC$999,MATCH(additive_final!$C50,Energy!$F:$F,0),MATCH(additive_final!O$46,Energy!$1:$1,0))</f>
        <v>0</v>
      </c>
      <c r="P50" s="2">
        <f>INDEX(Energy!$A$1:$AAC$999,MATCH(additive_final!$C50,Energy!$F:$F,0),MATCH(additive_final!P$46,Energy!$1:$1,0))</f>
        <v>0</v>
      </c>
      <c r="Q50" s="2">
        <f>INDEX(Energy!$A$1:$AAC$999,MATCH(additive_final!$C50,Energy!$F:$F,0),MATCH(additive_final!Q$46,Energy!$1:$1,0))</f>
        <v>0</v>
      </c>
      <c r="R50" s="2">
        <f>INDEX(Energy!$A$1:$AAC$999,MATCH(additive_final!$C50,Energy!$F:$F,0),MATCH(additive_final!R$46,Energy!$1:$1,0))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INDEX(Energy!$A$1:$AAC$999,MATCH(additive_final!$C51,Energy!$F:$F,0),MATCH(additive_final!D$46,Energy!$1:$1,0))</f>
        <v>3801.631069</v>
      </c>
      <c r="E51" s="2">
        <f>INDEX(Energy!$A$1:$AAC$999,MATCH(additive_final!$C51,Energy!$F:$F,0),MATCH(additive_final!E$46,Energy!$1:$1,0))</f>
        <v>3650.4226659999999</v>
      </c>
      <c r="F51" s="2">
        <f>INDEX(Energy!$A$1:$AAC$999,MATCH(additive_final!$C51,Energy!$F:$F,0),MATCH(additive_final!F$46,Energy!$1:$1,0))</f>
        <v>0</v>
      </c>
      <c r="G51" s="2">
        <f>INDEX(Energy!$A$1:$AAC$999,MATCH(additive_final!$C51,Energy!$F:$F,0),MATCH(additive_final!G$46,Energy!$1:$1,0))</f>
        <v>0</v>
      </c>
      <c r="H51" s="2">
        <f>INDEX(Energy!$A$1:$AAC$999,MATCH(additive_final!$C51,Energy!$F:$F,0),MATCH(additive_final!H$46,Energy!$1:$1,0))</f>
        <v>0</v>
      </c>
      <c r="I51" s="2">
        <f>INDEX(Energy!$A$1:$AAC$999,MATCH(additive_final!$C51,Energy!$F:$F,0),MATCH(additive_final!I$46,Energy!$1:$1,0))</f>
        <v>0</v>
      </c>
      <c r="J51" s="2">
        <f>INDEX(Energy!$A$1:$AAC$999,MATCH(additive_final!$C51,Energy!$F:$F,0),MATCH(additive_final!J$46,Energy!$1:$1,0))</f>
        <v>0</v>
      </c>
      <c r="K51" s="2">
        <f>INDEX(Energy!$A$1:$AAC$999,MATCH(additive_final!$C51,Energy!$F:$F,0),MATCH(additive_final!K$46,Energy!$1:$1,0))</f>
        <v>0</v>
      </c>
      <c r="L51" s="2">
        <f>INDEX(Energy!$A$1:$AAC$999,MATCH(additive_final!$C51,Energy!$F:$F,0),MATCH(additive_final!L$46,Energy!$1:$1,0))</f>
        <v>0</v>
      </c>
      <c r="M51" s="2">
        <f>INDEX(Energy!$A$1:$AAC$999,MATCH(additive_final!$C51,Energy!$F:$F,0),MATCH(additive_final!M$46,Energy!$1:$1,0))</f>
        <v>0</v>
      </c>
      <c r="N51" s="2">
        <f>INDEX(Energy!$A$1:$AAC$999,MATCH(additive_final!$C51,Energy!$F:$F,0),MATCH(additive_final!N$46,Energy!$1:$1,0))</f>
        <v>0</v>
      </c>
      <c r="O51" s="2">
        <f>INDEX(Energy!$A$1:$AAC$999,MATCH(additive_final!$C51,Energy!$F:$F,0),MATCH(additive_final!O$46,Energy!$1:$1,0))</f>
        <v>0</v>
      </c>
      <c r="P51" s="2">
        <f>INDEX(Energy!$A$1:$AAC$999,MATCH(additive_final!$C51,Energy!$F:$F,0),MATCH(additive_final!P$46,Energy!$1:$1,0))</f>
        <v>0</v>
      </c>
      <c r="Q51" s="2">
        <f>INDEX(Energy!$A$1:$AAC$999,MATCH(additive_final!$C51,Energy!$F:$F,0),MATCH(additive_final!Q$46,Energy!$1:$1,0))</f>
        <v>0</v>
      </c>
      <c r="R51" s="2">
        <f>INDEX(Energy!$A$1:$AAC$999,MATCH(additive_final!$C51,Energy!$F:$F,0),MATCH(additive_final!R$46,Energy!$1:$1,0))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INDEX(Energy!$A$1:$AAC$999,MATCH(additive_final!$C52,Energy!$F:$F,0),MATCH(additive_final!D$46,Energy!$1:$1,0))</f>
        <v>3.2888000000000001E-2</v>
      </c>
      <c r="E52" s="2">
        <f>INDEX(Energy!$A$1:$AAC$999,MATCH(additive_final!$C52,Energy!$F:$F,0),MATCH(additive_final!E$46,Energy!$1:$1,0))</f>
        <v>3.5247000000000001E-2</v>
      </c>
      <c r="F52" s="2">
        <f>INDEX(Energy!$A$1:$AAC$999,MATCH(additive_final!$C52,Energy!$F:$F,0),MATCH(additive_final!F$46,Energy!$1:$1,0))</f>
        <v>0</v>
      </c>
      <c r="G52" s="2">
        <f>INDEX(Energy!$A$1:$AAC$999,MATCH(additive_final!$C52,Energy!$F:$F,0),MATCH(additive_final!G$46,Energy!$1:$1,0))</f>
        <v>0</v>
      </c>
      <c r="H52" s="2">
        <f>INDEX(Energy!$A$1:$AAC$999,MATCH(additive_final!$C52,Energy!$F:$F,0),MATCH(additive_final!H$46,Energy!$1:$1,0))</f>
        <v>0</v>
      </c>
      <c r="I52" s="2">
        <f>INDEX(Energy!$A$1:$AAC$999,MATCH(additive_final!$C52,Energy!$F:$F,0),MATCH(additive_final!I$46,Energy!$1:$1,0))</f>
        <v>0</v>
      </c>
      <c r="J52" s="2">
        <f>INDEX(Energy!$A$1:$AAC$999,MATCH(additive_final!$C52,Energy!$F:$F,0),MATCH(additive_final!J$46,Energy!$1:$1,0))</f>
        <v>0</v>
      </c>
      <c r="K52" s="2">
        <f>INDEX(Energy!$A$1:$AAC$999,MATCH(additive_final!$C52,Energy!$F:$F,0),MATCH(additive_final!K$46,Energy!$1:$1,0))</f>
        <v>0</v>
      </c>
      <c r="L52" s="2">
        <f>INDEX(Energy!$A$1:$AAC$999,MATCH(additive_final!$C52,Energy!$F:$F,0),MATCH(additive_final!L$46,Energy!$1:$1,0))</f>
        <v>0</v>
      </c>
      <c r="M52" s="2">
        <f>INDEX(Energy!$A$1:$AAC$999,MATCH(additive_final!$C52,Energy!$F:$F,0),MATCH(additive_final!M$46,Energy!$1:$1,0))</f>
        <v>0</v>
      </c>
      <c r="N52" s="2">
        <f>INDEX(Energy!$A$1:$AAC$999,MATCH(additive_final!$C52,Energy!$F:$F,0),MATCH(additive_final!N$46,Energy!$1:$1,0))</f>
        <v>0</v>
      </c>
      <c r="O52" s="2">
        <f>INDEX(Energy!$A$1:$AAC$999,MATCH(additive_final!$C52,Energy!$F:$F,0),MATCH(additive_final!O$46,Energy!$1:$1,0))</f>
        <v>0</v>
      </c>
      <c r="P52" s="2">
        <f>INDEX(Energy!$A$1:$AAC$999,MATCH(additive_final!$C52,Energy!$F:$F,0),MATCH(additive_final!P$46,Energy!$1:$1,0))</f>
        <v>0</v>
      </c>
      <c r="Q52" s="2">
        <f>INDEX(Energy!$A$1:$AAC$999,MATCH(additive_final!$C52,Energy!$F:$F,0),MATCH(additive_final!Q$46,Energy!$1:$1,0))</f>
        <v>0</v>
      </c>
      <c r="R52" s="2">
        <f>INDEX(Energy!$A$1:$AAC$999,MATCH(additive_final!$C52,Energy!$F:$F,0),MATCH(additive_final!R$46,Energy!$1:$1,0))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INDEX(Energy!$A$1:$AAC$999,MATCH(additive_final!$C53,Energy!$F:$F,0),MATCH(additive_final!D$46,Energy!$1:$1,0))</f>
        <v>25.880369000000002</v>
      </c>
      <c r="E53" s="2">
        <f>INDEX(Energy!$A$1:$AAC$999,MATCH(additive_final!$C53,Energy!$F:$F,0),MATCH(additive_final!E$46,Energy!$1:$1,0))</f>
        <v>26.327078</v>
      </c>
      <c r="F53" s="2">
        <f>INDEX(Energy!$A$1:$AAC$999,MATCH(additive_final!$C53,Energy!$F:$F,0),MATCH(additive_final!F$46,Energy!$1:$1,0))</f>
        <v>0</v>
      </c>
      <c r="G53" s="2">
        <f>INDEX(Energy!$A$1:$AAC$999,MATCH(additive_final!$C53,Energy!$F:$F,0),MATCH(additive_final!G$46,Energy!$1:$1,0))</f>
        <v>0</v>
      </c>
      <c r="H53" s="2">
        <f>INDEX(Energy!$A$1:$AAC$999,MATCH(additive_final!$C53,Energy!$F:$F,0),MATCH(additive_final!H$46,Energy!$1:$1,0))</f>
        <v>0</v>
      </c>
      <c r="I53" s="2">
        <f>INDEX(Energy!$A$1:$AAC$999,MATCH(additive_final!$C53,Energy!$F:$F,0),MATCH(additive_final!I$46,Energy!$1:$1,0))</f>
        <v>0</v>
      </c>
      <c r="J53" s="2">
        <f>INDEX(Energy!$A$1:$AAC$999,MATCH(additive_final!$C53,Energy!$F:$F,0),MATCH(additive_final!J$46,Energy!$1:$1,0))</f>
        <v>0</v>
      </c>
      <c r="K53" s="2">
        <f>INDEX(Energy!$A$1:$AAC$999,MATCH(additive_final!$C53,Energy!$F:$F,0),MATCH(additive_final!K$46,Energy!$1:$1,0))</f>
        <v>0</v>
      </c>
      <c r="L53" s="2">
        <f>INDEX(Energy!$A$1:$AAC$999,MATCH(additive_final!$C53,Energy!$F:$F,0),MATCH(additive_final!L$46,Energy!$1:$1,0))</f>
        <v>0</v>
      </c>
      <c r="M53" s="2">
        <f>INDEX(Energy!$A$1:$AAC$999,MATCH(additive_final!$C53,Energy!$F:$F,0),MATCH(additive_final!M$46,Energy!$1:$1,0))</f>
        <v>0</v>
      </c>
      <c r="N53" s="2">
        <f>INDEX(Energy!$A$1:$AAC$999,MATCH(additive_final!$C53,Energy!$F:$F,0),MATCH(additive_final!N$46,Energy!$1:$1,0))</f>
        <v>0</v>
      </c>
      <c r="O53" s="2">
        <f>INDEX(Energy!$A$1:$AAC$999,MATCH(additive_final!$C53,Energy!$F:$F,0),MATCH(additive_final!O$46,Energy!$1:$1,0))</f>
        <v>0</v>
      </c>
      <c r="P53" s="2">
        <f>INDEX(Energy!$A$1:$AAC$999,MATCH(additive_final!$C53,Energy!$F:$F,0),MATCH(additive_final!P$46,Energy!$1:$1,0))</f>
        <v>0</v>
      </c>
      <c r="Q53" s="2">
        <f>INDEX(Energy!$A$1:$AAC$999,MATCH(additive_final!$C53,Energy!$F:$F,0),MATCH(additive_final!Q$46,Energy!$1:$1,0))</f>
        <v>0</v>
      </c>
      <c r="R53" s="2">
        <f>INDEX(Energy!$A$1:$AAC$999,MATCH(additive_final!$C53,Energy!$F:$F,0),MATCH(additive_final!R$46,Energy!$1:$1,0))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INDEX(Energy!$A$1:$AAC$999,MATCH(additive_final!$C54,Energy!$F:$F,0),MATCH(additive_final!D$46,Energy!$1:$1,0))</f>
        <v>4.6023519999999998</v>
      </c>
      <c r="E54" s="2">
        <f>INDEX(Energy!$A$1:$AAC$999,MATCH(additive_final!$C54,Energy!$F:$F,0),MATCH(additive_final!E$46,Energy!$1:$1,0))</f>
        <v>8.0142140000000008</v>
      </c>
      <c r="F54" s="2">
        <f>INDEX(Energy!$A$1:$AAC$999,MATCH(additive_final!$C54,Energy!$F:$F,0),MATCH(additive_final!F$46,Energy!$1:$1,0))</f>
        <v>0</v>
      </c>
      <c r="G54" s="2">
        <f>INDEX(Energy!$A$1:$AAC$999,MATCH(additive_final!$C54,Energy!$F:$F,0),MATCH(additive_final!G$46,Energy!$1:$1,0))</f>
        <v>0</v>
      </c>
      <c r="H54" s="2">
        <f>INDEX(Energy!$A$1:$AAC$999,MATCH(additive_final!$C54,Energy!$F:$F,0),MATCH(additive_final!H$46,Energy!$1:$1,0))</f>
        <v>0</v>
      </c>
      <c r="I54" s="2">
        <f>INDEX(Energy!$A$1:$AAC$999,MATCH(additive_final!$C54,Energy!$F:$F,0),MATCH(additive_final!I$46,Energy!$1:$1,0))</f>
        <v>0</v>
      </c>
      <c r="J54" s="2">
        <f>INDEX(Energy!$A$1:$AAC$999,MATCH(additive_final!$C54,Energy!$F:$F,0),MATCH(additive_final!J$46,Energy!$1:$1,0))</f>
        <v>0</v>
      </c>
      <c r="K54" s="2">
        <f>INDEX(Energy!$A$1:$AAC$999,MATCH(additive_final!$C54,Energy!$F:$F,0),MATCH(additive_final!K$46,Energy!$1:$1,0))</f>
        <v>0</v>
      </c>
      <c r="L54" s="2">
        <f>INDEX(Energy!$A$1:$AAC$999,MATCH(additive_final!$C54,Energy!$F:$F,0),MATCH(additive_final!L$46,Energy!$1:$1,0))</f>
        <v>0</v>
      </c>
      <c r="M54" s="2">
        <f>INDEX(Energy!$A$1:$AAC$999,MATCH(additive_final!$C54,Energy!$F:$F,0),MATCH(additive_final!M$46,Energy!$1:$1,0))</f>
        <v>0</v>
      </c>
      <c r="N54" s="2">
        <f>INDEX(Energy!$A$1:$AAC$999,MATCH(additive_final!$C54,Energy!$F:$F,0),MATCH(additive_final!N$46,Energy!$1:$1,0))</f>
        <v>0</v>
      </c>
      <c r="O54" s="2">
        <f>INDEX(Energy!$A$1:$AAC$999,MATCH(additive_final!$C54,Energy!$F:$F,0),MATCH(additive_final!O$46,Energy!$1:$1,0))</f>
        <v>0</v>
      </c>
      <c r="P54" s="2">
        <f>INDEX(Energy!$A$1:$AAC$999,MATCH(additive_final!$C54,Energy!$F:$F,0),MATCH(additive_final!P$46,Energy!$1:$1,0))</f>
        <v>0</v>
      </c>
      <c r="Q54" s="2">
        <f>INDEX(Energy!$A$1:$AAC$999,MATCH(additive_final!$C54,Energy!$F:$F,0),MATCH(additive_final!Q$46,Energy!$1:$1,0))</f>
        <v>0</v>
      </c>
      <c r="R54" s="2">
        <f>INDEX(Energy!$A$1:$AAC$999,MATCH(additive_final!$C54,Energy!$F:$F,0),MATCH(additive_final!R$46,Energy!$1:$1,0))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INDEX(Energy!$A$1:$AAC$999,MATCH(additive_final!$C55,Energy!$F:$F,0),MATCH(additive_final!D$46,Energy!$1:$1,0))</f>
        <v>5928.2271710000005</v>
      </c>
      <c r="E55" s="2">
        <f>INDEX(Energy!$A$1:$AAC$999,MATCH(additive_final!$C55,Energy!$F:$F,0),MATCH(additive_final!E$46,Energy!$1:$1,0))</f>
        <v>5970.2565240000004</v>
      </c>
      <c r="F55" s="2">
        <f>INDEX(Energy!$A$1:$AAC$999,MATCH(additive_final!$C55,Energy!$F:$F,0),MATCH(additive_final!F$46,Energy!$1:$1,0))</f>
        <v>0</v>
      </c>
      <c r="G55" s="2">
        <f>INDEX(Energy!$A$1:$AAC$999,MATCH(additive_final!$C55,Energy!$F:$F,0),MATCH(additive_final!G$46,Energy!$1:$1,0))</f>
        <v>0</v>
      </c>
      <c r="H55" s="2">
        <f>INDEX(Energy!$A$1:$AAC$999,MATCH(additive_final!$C55,Energy!$F:$F,0),MATCH(additive_final!H$46,Energy!$1:$1,0))</f>
        <v>0</v>
      </c>
      <c r="I55" s="2">
        <f>INDEX(Energy!$A$1:$AAC$999,MATCH(additive_final!$C55,Energy!$F:$F,0),MATCH(additive_final!I$46,Energy!$1:$1,0))</f>
        <v>0</v>
      </c>
      <c r="J55" s="2">
        <f>INDEX(Energy!$A$1:$AAC$999,MATCH(additive_final!$C55,Energy!$F:$F,0),MATCH(additive_final!J$46,Energy!$1:$1,0))</f>
        <v>0</v>
      </c>
      <c r="K55" s="2">
        <f>INDEX(Energy!$A$1:$AAC$999,MATCH(additive_final!$C55,Energy!$F:$F,0),MATCH(additive_final!K$46,Energy!$1:$1,0))</f>
        <v>0</v>
      </c>
      <c r="L55" s="2">
        <f>INDEX(Energy!$A$1:$AAC$999,MATCH(additive_final!$C55,Energy!$F:$F,0),MATCH(additive_final!L$46,Energy!$1:$1,0))</f>
        <v>0</v>
      </c>
      <c r="M55" s="2">
        <f>INDEX(Energy!$A$1:$AAC$999,MATCH(additive_final!$C55,Energy!$F:$F,0),MATCH(additive_final!M$46,Energy!$1:$1,0))</f>
        <v>0</v>
      </c>
      <c r="N55" s="2">
        <f>INDEX(Energy!$A$1:$AAC$999,MATCH(additive_final!$C55,Energy!$F:$F,0),MATCH(additive_final!N$46,Energy!$1:$1,0))</f>
        <v>0</v>
      </c>
      <c r="O55" s="2">
        <f>INDEX(Energy!$A$1:$AAC$999,MATCH(additive_final!$C55,Energy!$F:$F,0),MATCH(additive_final!O$46,Energy!$1:$1,0))</f>
        <v>0</v>
      </c>
      <c r="P55" s="2">
        <f>INDEX(Energy!$A$1:$AAC$999,MATCH(additive_final!$C55,Energy!$F:$F,0),MATCH(additive_final!P$46,Energy!$1:$1,0))</f>
        <v>0</v>
      </c>
      <c r="Q55" s="2">
        <f>INDEX(Energy!$A$1:$AAC$999,MATCH(additive_final!$C55,Energy!$F:$F,0),MATCH(additive_final!Q$46,Energy!$1:$1,0))</f>
        <v>0</v>
      </c>
      <c r="R55" s="2">
        <f>INDEX(Energy!$A$1:$AAC$999,MATCH(additive_final!$C55,Energy!$F:$F,0),MATCH(additive_final!R$46,Energy!$1:$1,0))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$C$48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$C$49</f>
        <v>05_PRC2wg</v>
      </c>
      <c r="B63" s="11"/>
      <c r="C63" s="48"/>
      <c r="E63" s="14">
        <f t="shared" ref="E63:R72" si="3">E49-$D49</f>
        <v>8.1415069999999901</v>
      </c>
      <c r="F63" s="14">
        <f t="shared" si="3"/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$C$50</f>
        <v>05_PRClvbev</v>
      </c>
      <c r="B64" s="11"/>
      <c r="C64" s="48"/>
      <c r="E64" s="14">
        <f t="shared" si="3"/>
        <v>39.308565000000002</v>
      </c>
      <c r="F64" s="14">
        <f>F50-$D50</f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$C$51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$C$52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$C$53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$C$54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$C$55</f>
        <v>20_USAlvg</v>
      </c>
      <c r="B69" s="19"/>
      <c r="C69" s="49"/>
      <c r="E69" s="14">
        <f>E55-$D55</f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B74" s="16"/>
      <c r="C74" s="48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>
      <c r="A75" s="17" t="s">
        <v>135</v>
      </c>
      <c r="B75" s="17"/>
      <c r="C75" s="9" t="s">
        <v>286</v>
      </c>
      <c r="D75" s="9">
        <v>2005</v>
      </c>
      <c r="E75" s="9">
        <v>2006</v>
      </c>
      <c r="F75" s="9">
        <v>2007</v>
      </c>
      <c r="G75" s="9">
        <v>2008</v>
      </c>
      <c r="H75" s="9">
        <v>2009</v>
      </c>
      <c r="I75" s="9">
        <v>2010</v>
      </c>
      <c r="J75" s="9">
        <v>2011</v>
      </c>
      <c r="K75" s="9">
        <v>2012</v>
      </c>
      <c r="L75" s="9">
        <v>2013</v>
      </c>
      <c r="M75" s="9">
        <v>2014</v>
      </c>
      <c r="N75" s="9">
        <v>2015</v>
      </c>
      <c r="O75" s="9">
        <v>2016</v>
      </c>
      <c r="P75" s="9">
        <v>2017</v>
      </c>
      <c r="Q75" s="9">
        <v>2018</v>
      </c>
      <c r="R75" s="9">
        <v>2019</v>
      </c>
    </row>
    <row r="76" spans="1:18" ht="17.25">
      <c r="A76" s="39"/>
      <c r="B76" s="11" t="s">
        <v>283</v>
      </c>
      <c r="C76" s="48" t="str">
        <f>_xlfn.CONCAT(A76:A76)</f>
        <v/>
      </c>
      <c r="D76" s="2">
        <f>SUM(D77:D84)</f>
        <v>10045.481004000001</v>
      </c>
      <c r="E76" s="2">
        <f t="shared" ref="E76:R76" si="4">SUM(E77:E84)</f>
        <v>10015.234565999999</v>
      </c>
      <c r="F76" s="2">
        <f t="shared" si="4"/>
        <v>0</v>
      </c>
      <c r="G76" s="2">
        <f t="shared" si="4"/>
        <v>0</v>
      </c>
      <c r="H76" s="2">
        <f t="shared" si="4"/>
        <v>0</v>
      </c>
      <c r="I76" s="2">
        <f t="shared" si="4"/>
        <v>0</v>
      </c>
      <c r="J76" s="2">
        <f t="shared" si="4"/>
        <v>0</v>
      </c>
      <c r="K76" s="2">
        <f t="shared" si="4"/>
        <v>0</v>
      </c>
      <c r="L76" s="2">
        <f t="shared" si="4"/>
        <v>0</v>
      </c>
      <c r="M76" s="2">
        <f t="shared" si="4"/>
        <v>0</v>
      </c>
      <c r="N76" s="2">
        <f t="shared" si="4"/>
        <v>0</v>
      </c>
      <c r="O76" s="2">
        <f t="shared" si="4"/>
        <v>0</v>
      </c>
      <c r="P76" s="2">
        <f t="shared" si="4"/>
        <v>0</v>
      </c>
      <c r="Q76" s="2">
        <f t="shared" si="4"/>
        <v>0</v>
      </c>
      <c r="R76" s="2">
        <f t="shared" si="4"/>
        <v>0</v>
      </c>
    </row>
    <row r="77" spans="1:18" ht="18">
      <c r="A77">
        <v>1</v>
      </c>
      <c r="B77" s="11" t="s">
        <v>20</v>
      </c>
      <c r="C77" s="12" t="str">
        <f>$C$48</f>
        <v>05_PRC2wbev</v>
      </c>
      <c r="D77" s="2">
        <f>INDEX('GDP ijk'!$A$1:$AAA$990,MATCH(additive_final!$C77,'GDP ijk'!$F:$F,0),MATCH(additive_final!D$75,'GDP ijk'!$1:$1,0))</f>
        <v>125.09829999999999</v>
      </c>
      <c r="E77" s="2">
        <f>INDEX('GDP ijk'!$A$1:$AAA$990,MATCH(additive_final!$C77,'GDP ijk'!$F:$F,0),MATCH(additive_final!E$75,'GDP ijk'!$1:$1,0))</f>
        <v>132.76689999999999</v>
      </c>
      <c r="F77" s="2">
        <f>INDEX('GDP ijk'!$A$1:$AAA$990,MATCH(additive_final!$C77,'GDP ijk'!$F:$F,0),MATCH(additive_final!F$75,'GDP ijk'!$1:$1,0))</f>
        <v>0</v>
      </c>
      <c r="G77" s="2">
        <f>INDEX('GDP ijk'!$A$1:$AAA$990,MATCH(additive_final!$C77,'GDP ijk'!$F:$F,0),MATCH(additive_final!G$75,'GDP ijk'!$1:$1,0))</f>
        <v>0</v>
      </c>
      <c r="H77" s="2">
        <f>INDEX('GDP ijk'!$A$1:$AAA$990,MATCH(additive_final!$C77,'GDP ijk'!$F:$F,0),MATCH(additive_final!H$75,'GDP ijk'!$1:$1,0))</f>
        <v>0</v>
      </c>
      <c r="I77" s="2">
        <f>INDEX('GDP ijk'!$A$1:$AAA$990,MATCH(additive_final!$C77,'GDP ijk'!$F:$F,0),MATCH(additive_final!I$75,'GDP ijk'!$1:$1,0))</f>
        <v>0</v>
      </c>
      <c r="J77" s="2">
        <f>INDEX('GDP ijk'!$A$1:$AAA$990,MATCH(additive_final!$C77,'GDP ijk'!$F:$F,0),MATCH(additive_final!J$75,'GDP ijk'!$1:$1,0))</f>
        <v>0</v>
      </c>
      <c r="K77" s="2">
        <f>INDEX('GDP ijk'!$A$1:$AAA$990,MATCH(additive_final!$C77,'GDP ijk'!$F:$F,0),MATCH(additive_final!K$75,'GDP ijk'!$1:$1,0))</f>
        <v>0</v>
      </c>
      <c r="L77" s="2">
        <f>INDEX('GDP ijk'!$A$1:$AAA$990,MATCH(additive_final!$C77,'GDP ijk'!$F:$F,0),MATCH(additive_final!L$75,'GDP ijk'!$1:$1,0))</f>
        <v>0</v>
      </c>
      <c r="M77" s="2">
        <f>INDEX('GDP ijk'!$A$1:$AAA$990,MATCH(additive_final!$C77,'GDP ijk'!$F:$F,0),MATCH(additive_final!M$75,'GDP ijk'!$1:$1,0))</f>
        <v>0</v>
      </c>
      <c r="N77" s="2">
        <f>INDEX('GDP ijk'!$A$1:$AAA$990,MATCH(additive_final!$C77,'GDP ijk'!$F:$F,0),MATCH(additive_final!N$75,'GDP ijk'!$1:$1,0))</f>
        <v>0</v>
      </c>
      <c r="O77" s="2">
        <f>INDEX('GDP ijk'!$A$1:$AAA$990,MATCH(additive_final!$C77,'GDP ijk'!$F:$F,0),MATCH(additive_final!O$75,'GDP ijk'!$1:$1,0))</f>
        <v>0</v>
      </c>
      <c r="P77" s="2">
        <f>INDEX('GDP ijk'!$A$1:$AAA$990,MATCH(additive_final!$C77,'GDP ijk'!$F:$F,0),MATCH(additive_final!P$75,'GDP ijk'!$1:$1,0))</f>
        <v>0</v>
      </c>
      <c r="Q77" s="2">
        <f>INDEX('GDP ijk'!$A$1:$AAA$990,MATCH(additive_final!$C77,'GDP ijk'!$F:$F,0),MATCH(additive_final!Q$75,'GDP ijk'!$1:$1,0))</f>
        <v>0</v>
      </c>
      <c r="R77" s="2">
        <f>INDEX('GDP ijk'!$A$1:$AAA$990,MATCH(additive_final!$C77,'GDP ijk'!$F:$F,0),MATCH(additive_final!R$75,'GDP ijk'!$1:$1,0))</f>
        <v>0</v>
      </c>
    </row>
    <row r="78" spans="1:18">
      <c r="A78">
        <v>2</v>
      </c>
      <c r="B78" s="11"/>
      <c r="C78" s="12" t="str">
        <f>$C$49</f>
        <v>05_PRC2wg</v>
      </c>
      <c r="D78" s="2">
        <f>INDEX('GDP ijk'!$A$1:$AAA$990,MATCH(additive_final!$C78,'GDP ijk'!$F:$F,0),MATCH(additive_final!D$75,'GDP ijk'!$1:$1,0))</f>
        <v>152.2355</v>
      </c>
      <c r="E78" s="2">
        <f>INDEX('GDP ijk'!$A$1:$AAA$990,MATCH(additive_final!$C78,'GDP ijk'!$F:$F,0),MATCH(additive_final!E$75,'GDP ijk'!$1:$1,0))</f>
        <v>159.54570000000001</v>
      </c>
      <c r="F78" s="2">
        <f>INDEX('GDP ijk'!$A$1:$AAA$990,MATCH(additive_final!$C78,'GDP ijk'!$F:$F,0),MATCH(additive_final!F$75,'GDP ijk'!$1:$1,0))</f>
        <v>0</v>
      </c>
      <c r="G78" s="2">
        <f>INDEX('GDP ijk'!$A$1:$AAA$990,MATCH(additive_final!$C78,'GDP ijk'!$F:$F,0),MATCH(additive_final!G$75,'GDP ijk'!$1:$1,0))</f>
        <v>0</v>
      </c>
      <c r="H78" s="2">
        <f>INDEX('GDP ijk'!$A$1:$AAA$990,MATCH(additive_final!$C78,'GDP ijk'!$F:$F,0),MATCH(additive_final!H$75,'GDP ijk'!$1:$1,0))</f>
        <v>0</v>
      </c>
      <c r="I78" s="2">
        <f>INDEX('GDP ijk'!$A$1:$AAA$990,MATCH(additive_final!$C78,'GDP ijk'!$F:$F,0),MATCH(additive_final!I$75,'GDP ijk'!$1:$1,0))</f>
        <v>0</v>
      </c>
      <c r="J78" s="2">
        <f>INDEX('GDP ijk'!$A$1:$AAA$990,MATCH(additive_final!$C78,'GDP ijk'!$F:$F,0),MATCH(additive_final!J$75,'GDP ijk'!$1:$1,0))</f>
        <v>0</v>
      </c>
      <c r="K78" s="2">
        <f>INDEX('GDP ijk'!$A$1:$AAA$990,MATCH(additive_final!$C78,'GDP ijk'!$F:$F,0),MATCH(additive_final!K$75,'GDP ijk'!$1:$1,0))</f>
        <v>0</v>
      </c>
      <c r="L78" s="2">
        <f>INDEX('GDP ijk'!$A$1:$AAA$990,MATCH(additive_final!$C78,'GDP ijk'!$F:$F,0),MATCH(additive_final!L$75,'GDP ijk'!$1:$1,0))</f>
        <v>0</v>
      </c>
      <c r="M78" s="2">
        <f>INDEX('GDP ijk'!$A$1:$AAA$990,MATCH(additive_final!$C78,'GDP ijk'!$F:$F,0),MATCH(additive_final!M$75,'GDP ijk'!$1:$1,0))</f>
        <v>0</v>
      </c>
      <c r="N78" s="2">
        <f>INDEX('GDP ijk'!$A$1:$AAA$990,MATCH(additive_final!$C78,'GDP ijk'!$F:$F,0),MATCH(additive_final!N$75,'GDP ijk'!$1:$1,0))</f>
        <v>0</v>
      </c>
      <c r="O78" s="2">
        <f>INDEX('GDP ijk'!$A$1:$AAA$990,MATCH(additive_final!$C78,'GDP ijk'!$F:$F,0),MATCH(additive_final!O$75,'GDP ijk'!$1:$1,0))</f>
        <v>0</v>
      </c>
      <c r="P78" s="2">
        <f>INDEX('GDP ijk'!$A$1:$AAA$990,MATCH(additive_final!$C78,'GDP ijk'!$F:$F,0),MATCH(additive_final!P$75,'GDP ijk'!$1:$1,0))</f>
        <v>0</v>
      </c>
      <c r="Q78" s="2">
        <f>INDEX('GDP ijk'!$A$1:$AAA$990,MATCH(additive_final!$C78,'GDP ijk'!$F:$F,0),MATCH(additive_final!Q$75,'GDP ijk'!$1:$1,0))</f>
        <v>0</v>
      </c>
      <c r="R78" s="2">
        <f>INDEX('GDP ijk'!$A$1:$AAA$990,MATCH(additive_final!$C78,'GDP ijk'!$F:$F,0),MATCH(additive_final!R$75,'GDP ijk'!$1:$1,0))</f>
        <v>0</v>
      </c>
    </row>
    <row r="79" spans="1:18">
      <c r="A79">
        <v>1</v>
      </c>
      <c r="B79" s="11"/>
      <c r="C79" s="12" t="str">
        <f>$C$50</f>
        <v>05_PRClvbev</v>
      </c>
      <c r="D79" s="2">
        <f>INDEX('GDP ijk'!$A$1:$AAA$990,MATCH(additive_final!$C79,'GDP ijk'!$F:$F,0),MATCH(additive_final!D$75,'GDP ijk'!$1:$1,0))</f>
        <v>70.256960000000007</v>
      </c>
      <c r="E79" s="2">
        <f>INDEX('GDP ijk'!$A$1:$AAA$990,MATCH(additive_final!$C79,'GDP ijk'!$F:$F,0),MATCH(additive_final!E$75,'GDP ijk'!$1:$1,0))</f>
        <v>171.4358</v>
      </c>
      <c r="F79" s="2">
        <f>INDEX('GDP ijk'!$A$1:$AAA$990,MATCH(additive_final!$C79,'GDP ijk'!$F:$F,0),MATCH(additive_final!F$75,'GDP ijk'!$1:$1,0))</f>
        <v>0</v>
      </c>
      <c r="G79" s="2">
        <f>INDEX('GDP ijk'!$A$1:$AAA$990,MATCH(additive_final!$C79,'GDP ijk'!$F:$F,0),MATCH(additive_final!G$75,'GDP ijk'!$1:$1,0))</f>
        <v>0</v>
      </c>
      <c r="H79" s="2">
        <f>INDEX('GDP ijk'!$A$1:$AAA$990,MATCH(additive_final!$C79,'GDP ijk'!$F:$F,0),MATCH(additive_final!H$75,'GDP ijk'!$1:$1,0))</f>
        <v>0</v>
      </c>
      <c r="I79" s="2">
        <f>INDEX('GDP ijk'!$A$1:$AAA$990,MATCH(additive_final!$C79,'GDP ijk'!$F:$F,0),MATCH(additive_final!I$75,'GDP ijk'!$1:$1,0))</f>
        <v>0</v>
      </c>
      <c r="J79" s="2">
        <f>INDEX('GDP ijk'!$A$1:$AAA$990,MATCH(additive_final!$C79,'GDP ijk'!$F:$F,0),MATCH(additive_final!J$75,'GDP ijk'!$1:$1,0))</f>
        <v>0</v>
      </c>
      <c r="K79" s="2">
        <f>INDEX('GDP ijk'!$A$1:$AAA$990,MATCH(additive_final!$C79,'GDP ijk'!$F:$F,0),MATCH(additive_final!K$75,'GDP ijk'!$1:$1,0))</f>
        <v>0</v>
      </c>
      <c r="L79" s="2">
        <f>INDEX('GDP ijk'!$A$1:$AAA$990,MATCH(additive_final!$C79,'GDP ijk'!$F:$F,0),MATCH(additive_final!L$75,'GDP ijk'!$1:$1,0))</f>
        <v>0</v>
      </c>
      <c r="M79" s="2">
        <f>INDEX('GDP ijk'!$A$1:$AAA$990,MATCH(additive_final!$C79,'GDP ijk'!$F:$F,0),MATCH(additive_final!M$75,'GDP ijk'!$1:$1,0))</f>
        <v>0</v>
      </c>
      <c r="N79" s="2">
        <f>INDEX('GDP ijk'!$A$1:$AAA$990,MATCH(additive_final!$C79,'GDP ijk'!$F:$F,0),MATCH(additive_final!N$75,'GDP ijk'!$1:$1,0))</f>
        <v>0</v>
      </c>
      <c r="O79" s="2">
        <f>INDEX('GDP ijk'!$A$1:$AAA$990,MATCH(additive_final!$C79,'GDP ijk'!$F:$F,0),MATCH(additive_final!O$75,'GDP ijk'!$1:$1,0))</f>
        <v>0</v>
      </c>
      <c r="P79" s="2">
        <f>INDEX('GDP ijk'!$A$1:$AAA$990,MATCH(additive_final!$C79,'GDP ijk'!$F:$F,0),MATCH(additive_final!P$75,'GDP ijk'!$1:$1,0))</f>
        <v>0</v>
      </c>
      <c r="Q79" s="2">
        <f>INDEX('GDP ijk'!$A$1:$AAA$990,MATCH(additive_final!$C79,'GDP ijk'!$F:$F,0),MATCH(additive_final!Q$75,'GDP ijk'!$1:$1,0))</f>
        <v>0</v>
      </c>
      <c r="R79" s="2">
        <f>INDEX('GDP ijk'!$A$1:$AAA$990,MATCH(additive_final!$C79,'GDP ijk'!$F:$F,0),MATCH(additive_final!R$75,'GDP ijk'!$1:$1,0))</f>
        <v>0</v>
      </c>
    </row>
    <row r="80" spans="1:18" ht="18">
      <c r="A80">
        <v>2</v>
      </c>
      <c r="B80" s="11" t="s">
        <v>21</v>
      </c>
      <c r="C80" s="12" t="str">
        <f>$C$51</f>
        <v>05_PRClvg</v>
      </c>
      <c r="D80" s="2">
        <f>INDEX('GDP ijk'!$A$1:$AAA$990,MATCH(additive_final!$C80,'GDP ijk'!$F:$F,0),MATCH(additive_final!D$75,'GDP ijk'!$1:$1,0))</f>
        <v>4846.0559999999996</v>
      </c>
      <c r="E80" s="2">
        <f>INDEX('GDP ijk'!$A$1:$AAA$990,MATCH(additive_final!$C80,'GDP ijk'!$F:$F,0),MATCH(additive_final!E$75,'GDP ijk'!$1:$1,0))</f>
        <v>4653.3059999999996</v>
      </c>
      <c r="F80" s="2">
        <f>INDEX('GDP ijk'!$A$1:$AAA$990,MATCH(additive_final!$C80,'GDP ijk'!$F:$F,0),MATCH(additive_final!F$75,'GDP ijk'!$1:$1,0))</f>
        <v>0</v>
      </c>
      <c r="G80" s="2">
        <f>INDEX('GDP ijk'!$A$1:$AAA$990,MATCH(additive_final!$C80,'GDP ijk'!$F:$F,0),MATCH(additive_final!G$75,'GDP ijk'!$1:$1,0))</f>
        <v>0</v>
      </c>
      <c r="H80" s="2">
        <f>INDEX('GDP ijk'!$A$1:$AAA$990,MATCH(additive_final!$C80,'GDP ijk'!$F:$F,0),MATCH(additive_final!H$75,'GDP ijk'!$1:$1,0))</f>
        <v>0</v>
      </c>
      <c r="I80" s="2">
        <f>INDEX('GDP ijk'!$A$1:$AAA$990,MATCH(additive_final!$C80,'GDP ijk'!$F:$F,0),MATCH(additive_final!I$75,'GDP ijk'!$1:$1,0))</f>
        <v>0</v>
      </c>
      <c r="J80" s="2">
        <f>INDEX('GDP ijk'!$A$1:$AAA$990,MATCH(additive_final!$C80,'GDP ijk'!$F:$F,0),MATCH(additive_final!J$75,'GDP ijk'!$1:$1,0))</f>
        <v>0</v>
      </c>
      <c r="K80" s="2">
        <f>INDEX('GDP ijk'!$A$1:$AAA$990,MATCH(additive_final!$C80,'GDP ijk'!$F:$F,0),MATCH(additive_final!K$75,'GDP ijk'!$1:$1,0))</f>
        <v>0</v>
      </c>
      <c r="L80" s="2">
        <f>INDEX('GDP ijk'!$A$1:$AAA$990,MATCH(additive_final!$C80,'GDP ijk'!$F:$F,0),MATCH(additive_final!L$75,'GDP ijk'!$1:$1,0))</f>
        <v>0</v>
      </c>
      <c r="M80" s="2">
        <f>INDEX('GDP ijk'!$A$1:$AAA$990,MATCH(additive_final!$C80,'GDP ijk'!$F:$F,0),MATCH(additive_final!M$75,'GDP ijk'!$1:$1,0))</f>
        <v>0</v>
      </c>
      <c r="N80" s="2">
        <f>INDEX('GDP ijk'!$A$1:$AAA$990,MATCH(additive_final!$C80,'GDP ijk'!$F:$F,0),MATCH(additive_final!N$75,'GDP ijk'!$1:$1,0))</f>
        <v>0</v>
      </c>
      <c r="O80" s="2">
        <f>INDEX('GDP ijk'!$A$1:$AAA$990,MATCH(additive_final!$C80,'GDP ijk'!$F:$F,0),MATCH(additive_final!O$75,'GDP ijk'!$1:$1,0))</f>
        <v>0</v>
      </c>
      <c r="P80" s="2">
        <f>INDEX('GDP ijk'!$A$1:$AAA$990,MATCH(additive_final!$C80,'GDP ijk'!$F:$F,0),MATCH(additive_final!P$75,'GDP ijk'!$1:$1,0))</f>
        <v>0</v>
      </c>
      <c r="Q80" s="2">
        <f>INDEX('GDP ijk'!$A$1:$AAA$990,MATCH(additive_final!$C80,'GDP ijk'!$F:$F,0),MATCH(additive_final!Q$75,'GDP ijk'!$1:$1,0))</f>
        <v>0</v>
      </c>
      <c r="R80" s="2">
        <f>INDEX('GDP ijk'!$A$1:$AAA$990,MATCH(additive_final!$C80,'GDP ijk'!$F:$F,0),MATCH(additive_final!R$75,'GDP ijk'!$1:$1,0))</f>
        <v>0</v>
      </c>
    </row>
    <row r="81" spans="1:20" ht="18">
      <c r="A81">
        <v>1</v>
      </c>
      <c r="B81" s="11" t="s">
        <v>22</v>
      </c>
      <c r="C81" s="12" t="str">
        <f>$C$52</f>
        <v>20_USA2wbev</v>
      </c>
      <c r="D81" s="2">
        <f>INDEX('GDP ijk'!$A$1:$AAA$990,MATCH(additive_final!$C81,'GDP ijk'!$F:$F,0),MATCH(additive_final!D$75,'GDP ijk'!$1:$1,0))</f>
        <v>9.8007999999999998E-2</v>
      </c>
      <c r="E81" s="2">
        <f>INDEX('GDP ijk'!$A$1:$AAA$990,MATCH(additive_final!$C81,'GDP ijk'!$F:$F,0),MATCH(additive_final!E$75,'GDP ijk'!$1:$1,0))</f>
        <v>0.10503800000000001</v>
      </c>
      <c r="F81" s="2">
        <f>INDEX('GDP ijk'!$A$1:$AAA$990,MATCH(additive_final!$C81,'GDP ijk'!$F:$F,0),MATCH(additive_final!F$75,'GDP ijk'!$1:$1,0))</f>
        <v>0</v>
      </c>
      <c r="G81" s="2">
        <f>INDEX('GDP ijk'!$A$1:$AAA$990,MATCH(additive_final!$C81,'GDP ijk'!$F:$F,0),MATCH(additive_final!G$75,'GDP ijk'!$1:$1,0))</f>
        <v>0</v>
      </c>
      <c r="H81" s="2">
        <f>INDEX('GDP ijk'!$A$1:$AAA$990,MATCH(additive_final!$C81,'GDP ijk'!$F:$F,0),MATCH(additive_final!H$75,'GDP ijk'!$1:$1,0))</f>
        <v>0</v>
      </c>
      <c r="I81" s="2">
        <f>INDEX('GDP ijk'!$A$1:$AAA$990,MATCH(additive_final!$C81,'GDP ijk'!$F:$F,0),MATCH(additive_final!I$75,'GDP ijk'!$1:$1,0))</f>
        <v>0</v>
      </c>
      <c r="J81" s="2">
        <f>INDEX('GDP ijk'!$A$1:$AAA$990,MATCH(additive_final!$C81,'GDP ijk'!$F:$F,0),MATCH(additive_final!J$75,'GDP ijk'!$1:$1,0))</f>
        <v>0</v>
      </c>
      <c r="K81" s="2">
        <f>INDEX('GDP ijk'!$A$1:$AAA$990,MATCH(additive_final!$C81,'GDP ijk'!$F:$F,0),MATCH(additive_final!K$75,'GDP ijk'!$1:$1,0))</f>
        <v>0</v>
      </c>
      <c r="L81" s="2">
        <f>INDEX('GDP ijk'!$A$1:$AAA$990,MATCH(additive_final!$C81,'GDP ijk'!$F:$F,0),MATCH(additive_final!L$75,'GDP ijk'!$1:$1,0))</f>
        <v>0</v>
      </c>
      <c r="M81" s="2">
        <f>INDEX('GDP ijk'!$A$1:$AAA$990,MATCH(additive_final!$C81,'GDP ijk'!$F:$F,0),MATCH(additive_final!M$75,'GDP ijk'!$1:$1,0))</f>
        <v>0</v>
      </c>
      <c r="N81" s="2">
        <f>INDEX('GDP ijk'!$A$1:$AAA$990,MATCH(additive_final!$C81,'GDP ijk'!$F:$F,0),MATCH(additive_final!N$75,'GDP ijk'!$1:$1,0))</f>
        <v>0</v>
      </c>
      <c r="O81" s="2">
        <f>INDEX('GDP ijk'!$A$1:$AAA$990,MATCH(additive_final!$C81,'GDP ijk'!$F:$F,0),MATCH(additive_final!O$75,'GDP ijk'!$1:$1,0))</f>
        <v>0</v>
      </c>
      <c r="P81" s="2">
        <f>INDEX('GDP ijk'!$A$1:$AAA$990,MATCH(additive_final!$C81,'GDP ijk'!$F:$F,0),MATCH(additive_final!P$75,'GDP ijk'!$1:$1,0))</f>
        <v>0</v>
      </c>
      <c r="Q81" s="2">
        <f>INDEX('GDP ijk'!$A$1:$AAA$990,MATCH(additive_final!$C81,'GDP ijk'!$F:$F,0),MATCH(additive_final!Q$75,'GDP ijk'!$1:$1,0))</f>
        <v>0</v>
      </c>
      <c r="R81" s="2">
        <f>INDEX('GDP ijk'!$A$1:$AAA$990,MATCH(additive_final!$C81,'GDP ijk'!$F:$F,0),MATCH(additive_final!R$75,'GDP ijk'!$1:$1,0))</f>
        <v>0</v>
      </c>
    </row>
    <row r="82" spans="1:20">
      <c r="A82">
        <v>2</v>
      </c>
      <c r="B82" s="48"/>
      <c r="C82" s="12" t="str">
        <f>$C$53</f>
        <v>20_USA2wg</v>
      </c>
      <c r="D82" s="2">
        <f>INDEX('GDP ijk'!$A$1:$AAA$990,MATCH(additive_final!$C82,'GDP ijk'!$F:$F,0),MATCH(additive_final!D$75,'GDP ijk'!$1:$1,0))</f>
        <v>38.906945999999998</v>
      </c>
      <c r="E82" s="2">
        <f>INDEX('GDP ijk'!$A$1:$AAA$990,MATCH(additive_final!$C82,'GDP ijk'!$F:$F,0),MATCH(additive_final!E$75,'GDP ijk'!$1:$1,0))</f>
        <v>39.578501000000003</v>
      </c>
      <c r="F82" s="2">
        <f>INDEX('GDP ijk'!$A$1:$AAA$990,MATCH(additive_final!$C82,'GDP ijk'!$F:$F,0),MATCH(additive_final!F$75,'GDP ijk'!$1:$1,0))</f>
        <v>0</v>
      </c>
      <c r="G82" s="2">
        <f>INDEX('GDP ijk'!$A$1:$AAA$990,MATCH(additive_final!$C82,'GDP ijk'!$F:$F,0),MATCH(additive_final!G$75,'GDP ijk'!$1:$1,0))</f>
        <v>0</v>
      </c>
      <c r="H82" s="2">
        <f>INDEX('GDP ijk'!$A$1:$AAA$990,MATCH(additive_final!$C82,'GDP ijk'!$F:$F,0),MATCH(additive_final!H$75,'GDP ijk'!$1:$1,0))</f>
        <v>0</v>
      </c>
      <c r="I82" s="2">
        <f>INDEX('GDP ijk'!$A$1:$AAA$990,MATCH(additive_final!$C82,'GDP ijk'!$F:$F,0),MATCH(additive_final!I$75,'GDP ijk'!$1:$1,0))</f>
        <v>0</v>
      </c>
      <c r="J82" s="2">
        <f>INDEX('GDP ijk'!$A$1:$AAA$990,MATCH(additive_final!$C82,'GDP ijk'!$F:$F,0),MATCH(additive_final!J$75,'GDP ijk'!$1:$1,0))</f>
        <v>0</v>
      </c>
      <c r="K82" s="2">
        <f>INDEX('GDP ijk'!$A$1:$AAA$990,MATCH(additive_final!$C82,'GDP ijk'!$F:$F,0),MATCH(additive_final!K$75,'GDP ijk'!$1:$1,0))</f>
        <v>0</v>
      </c>
      <c r="L82" s="2">
        <f>INDEX('GDP ijk'!$A$1:$AAA$990,MATCH(additive_final!$C82,'GDP ijk'!$F:$F,0),MATCH(additive_final!L$75,'GDP ijk'!$1:$1,0))</f>
        <v>0</v>
      </c>
      <c r="M82" s="2">
        <f>INDEX('GDP ijk'!$A$1:$AAA$990,MATCH(additive_final!$C82,'GDP ijk'!$F:$F,0),MATCH(additive_final!M$75,'GDP ijk'!$1:$1,0))</f>
        <v>0</v>
      </c>
      <c r="N82" s="2">
        <f>INDEX('GDP ijk'!$A$1:$AAA$990,MATCH(additive_final!$C82,'GDP ijk'!$F:$F,0),MATCH(additive_final!N$75,'GDP ijk'!$1:$1,0))</f>
        <v>0</v>
      </c>
      <c r="O82" s="2">
        <f>INDEX('GDP ijk'!$A$1:$AAA$990,MATCH(additive_final!$C82,'GDP ijk'!$F:$F,0),MATCH(additive_final!O$75,'GDP ijk'!$1:$1,0))</f>
        <v>0</v>
      </c>
      <c r="P82" s="2">
        <f>INDEX('GDP ijk'!$A$1:$AAA$990,MATCH(additive_final!$C82,'GDP ijk'!$F:$F,0),MATCH(additive_final!P$75,'GDP ijk'!$1:$1,0))</f>
        <v>0</v>
      </c>
      <c r="Q82" s="2">
        <f>INDEX('GDP ijk'!$A$1:$AAA$990,MATCH(additive_final!$C82,'GDP ijk'!$F:$F,0),MATCH(additive_final!Q$75,'GDP ijk'!$1:$1,0))</f>
        <v>0</v>
      </c>
      <c r="R82" s="2">
        <f>INDEX('GDP ijk'!$A$1:$AAA$990,MATCH(additive_final!$C82,'GDP ijk'!$F:$F,0),MATCH(additive_final!R$75,'GDP ijk'!$1:$1,0))</f>
        <v>0</v>
      </c>
    </row>
    <row r="83" spans="1:20">
      <c r="A83">
        <v>1</v>
      </c>
      <c r="B83" s="48"/>
      <c r="C83" s="12" t="str">
        <f>$C$54</f>
        <v>20_USAlvbev</v>
      </c>
      <c r="D83" s="2">
        <f>INDEX('GDP ijk'!$A$1:$AAA$990,MATCH(additive_final!$C83,'GDP ijk'!$F:$F,0),MATCH(additive_final!D$75,'GDP ijk'!$1:$1,0))</f>
        <v>15.724852</v>
      </c>
      <c r="E83" s="2">
        <f>INDEX('GDP ijk'!$A$1:$AAA$990,MATCH(additive_final!$C83,'GDP ijk'!$F:$F,0),MATCH(additive_final!E$75,'GDP ijk'!$1:$1,0))</f>
        <v>27.382156999999999</v>
      </c>
      <c r="F83" s="2">
        <f>INDEX('GDP ijk'!$A$1:$AAA$990,MATCH(additive_final!$C83,'GDP ijk'!$F:$F,0),MATCH(additive_final!F$75,'GDP ijk'!$1:$1,0))</f>
        <v>0</v>
      </c>
      <c r="G83" s="2">
        <f>INDEX('GDP ijk'!$A$1:$AAA$990,MATCH(additive_final!$C83,'GDP ijk'!$F:$F,0),MATCH(additive_final!G$75,'GDP ijk'!$1:$1,0))</f>
        <v>0</v>
      </c>
      <c r="H83" s="2">
        <f>INDEX('GDP ijk'!$A$1:$AAA$990,MATCH(additive_final!$C83,'GDP ijk'!$F:$F,0),MATCH(additive_final!H$75,'GDP ijk'!$1:$1,0))</f>
        <v>0</v>
      </c>
      <c r="I83" s="2">
        <f>INDEX('GDP ijk'!$A$1:$AAA$990,MATCH(additive_final!$C83,'GDP ijk'!$F:$F,0),MATCH(additive_final!I$75,'GDP ijk'!$1:$1,0))</f>
        <v>0</v>
      </c>
      <c r="J83" s="2">
        <f>INDEX('GDP ijk'!$A$1:$AAA$990,MATCH(additive_final!$C83,'GDP ijk'!$F:$F,0),MATCH(additive_final!J$75,'GDP ijk'!$1:$1,0))</f>
        <v>0</v>
      </c>
      <c r="K83" s="2">
        <f>INDEX('GDP ijk'!$A$1:$AAA$990,MATCH(additive_final!$C83,'GDP ijk'!$F:$F,0),MATCH(additive_final!K$75,'GDP ijk'!$1:$1,0))</f>
        <v>0</v>
      </c>
      <c r="L83" s="2">
        <f>INDEX('GDP ijk'!$A$1:$AAA$990,MATCH(additive_final!$C83,'GDP ijk'!$F:$F,0),MATCH(additive_final!L$75,'GDP ijk'!$1:$1,0))</f>
        <v>0</v>
      </c>
      <c r="M83" s="2">
        <f>INDEX('GDP ijk'!$A$1:$AAA$990,MATCH(additive_final!$C83,'GDP ijk'!$F:$F,0),MATCH(additive_final!M$75,'GDP ijk'!$1:$1,0))</f>
        <v>0</v>
      </c>
      <c r="N83" s="2">
        <f>INDEX('GDP ijk'!$A$1:$AAA$990,MATCH(additive_final!$C83,'GDP ijk'!$F:$F,0),MATCH(additive_final!N$75,'GDP ijk'!$1:$1,0))</f>
        <v>0</v>
      </c>
      <c r="O83" s="2">
        <f>INDEX('GDP ijk'!$A$1:$AAA$990,MATCH(additive_final!$C83,'GDP ijk'!$F:$F,0),MATCH(additive_final!O$75,'GDP ijk'!$1:$1,0))</f>
        <v>0</v>
      </c>
      <c r="P83" s="2">
        <f>INDEX('GDP ijk'!$A$1:$AAA$990,MATCH(additive_final!$C83,'GDP ijk'!$F:$F,0),MATCH(additive_final!P$75,'GDP ijk'!$1:$1,0))</f>
        <v>0</v>
      </c>
      <c r="Q83" s="2">
        <f>INDEX('GDP ijk'!$A$1:$AAA$990,MATCH(additive_final!$C83,'GDP ijk'!$F:$F,0),MATCH(additive_final!Q$75,'GDP ijk'!$1:$1,0))</f>
        <v>0</v>
      </c>
      <c r="R83" s="2">
        <f>INDEX('GDP ijk'!$A$1:$AAA$990,MATCH(additive_final!$C83,'GDP ijk'!$F:$F,0),MATCH(additive_final!R$75,'GDP ijk'!$1:$1,0))</f>
        <v>0</v>
      </c>
    </row>
    <row r="84" spans="1:20">
      <c r="A84">
        <v>2</v>
      </c>
      <c r="B84" s="48"/>
      <c r="C84" s="12" t="str">
        <f>$C$55</f>
        <v>20_USAlvg</v>
      </c>
      <c r="D84" s="2">
        <f>INDEX('GDP ijk'!$A$1:$AAA$990,MATCH(additive_final!$C84,'GDP ijk'!$F:$F,0),MATCH(additive_final!D$75,'GDP ijk'!$1:$1,0))</f>
        <v>4797.1044380000003</v>
      </c>
      <c r="E84" s="2">
        <f>INDEX('GDP ijk'!$A$1:$AAA$990,MATCH(additive_final!$C84,'GDP ijk'!$F:$F,0),MATCH(additive_final!E$75,'GDP ijk'!$1:$1,0))</f>
        <v>4831.1144700000004</v>
      </c>
      <c r="F84" s="2">
        <f>INDEX('GDP ijk'!$A$1:$AAA$990,MATCH(additive_final!$C84,'GDP ijk'!$F:$F,0),MATCH(additive_final!F$75,'GDP ijk'!$1:$1,0))</f>
        <v>0</v>
      </c>
      <c r="G84" s="2">
        <f>INDEX('GDP ijk'!$A$1:$AAA$990,MATCH(additive_final!$C84,'GDP ijk'!$F:$F,0),MATCH(additive_final!G$75,'GDP ijk'!$1:$1,0))</f>
        <v>0</v>
      </c>
      <c r="H84" s="2">
        <f>INDEX('GDP ijk'!$A$1:$AAA$990,MATCH(additive_final!$C84,'GDP ijk'!$F:$F,0),MATCH(additive_final!H$75,'GDP ijk'!$1:$1,0))</f>
        <v>0</v>
      </c>
      <c r="I84" s="2">
        <f>INDEX('GDP ijk'!$A$1:$AAA$990,MATCH(additive_final!$C84,'GDP ijk'!$F:$F,0),MATCH(additive_final!I$75,'GDP ijk'!$1:$1,0))</f>
        <v>0</v>
      </c>
      <c r="J84" s="2">
        <f>INDEX('GDP ijk'!$A$1:$AAA$990,MATCH(additive_final!$C84,'GDP ijk'!$F:$F,0),MATCH(additive_final!J$75,'GDP ijk'!$1:$1,0))</f>
        <v>0</v>
      </c>
      <c r="K84" s="2">
        <f>INDEX('GDP ijk'!$A$1:$AAA$990,MATCH(additive_final!$C84,'GDP ijk'!$F:$F,0),MATCH(additive_final!K$75,'GDP ijk'!$1:$1,0))</f>
        <v>0</v>
      </c>
      <c r="L84" s="2">
        <f>INDEX('GDP ijk'!$A$1:$AAA$990,MATCH(additive_final!$C84,'GDP ijk'!$F:$F,0),MATCH(additive_final!L$75,'GDP ijk'!$1:$1,0))</f>
        <v>0</v>
      </c>
      <c r="M84" s="2">
        <f>INDEX('GDP ijk'!$A$1:$AAA$990,MATCH(additive_final!$C84,'GDP ijk'!$F:$F,0),MATCH(additive_final!M$75,'GDP ijk'!$1:$1,0))</f>
        <v>0</v>
      </c>
      <c r="N84" s="2">
        <f>INDEX('GDP ijk'!$A$1:$AAA$990,MATCH(additive_final!$C84,'GDP ijk'!$F:$F,0),MATCH(additive_final!N$75,'GDP ijk'!$1:$1,0))</f>
        <v>0</v>
      </c>
      <c r="O84" s="2">
        <f>INDEX('GDP ijk'!$A$1:$AAA$990,MATCH(additive_final!$C84,'GDP ijk'!$F:$F,0),MATCH(additive_final!O$75,'GDP ijk'!$1:$1,0))</f>
        <v>0</v>
      </c>
      <c r="P84" s="2">
        <f>INDEX('GDP ijk'!$A$1:$AAA$990,MATCH(additive_final!$C84,'GDP ijk'!$F:$F,0),MATCH(additive_final!P$75,'GDP ijk'!$1:$1,0))</f>
        <v>0</v>
      </c>
      <c r="Q84" s="2">
        <f>INDEX('GDP ijk'!$A$1:$AAA$990,MATCH(additive_final!$C84,'GDP ijk'!$F:$F,0),MATCH(additive_final!Q$75,'GDP ijk'!$1:$1,0))</f>
        <v>0</v>
      </c>
      <c r="R84" s="2">
        <f>INDEX('GDP ijk'!$A$1:$AAA$990,MATCH(additive_final!$C84,'GDP ijk'!$F:$F,0),MATCH(additive_final!R$75,'GDP ijk'!$1:$1,0))</f>
        <v>0</v>
      </c>
    </row>
    <row r="85" spans="1:20">
      <c r="B85" s="9" t="s">
        <v>56</v>
      </c>
      <c r="C85" s="48" t="str">
        <f>_xlfn.CONCAT($A$1,A85)</f>
        <v/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20">
      <c r="A86" s="17" t="s">
        <v>135</v>
      </c>
      <c r="B86" s="17"/>
      <c r="D86" s="9">
        <v>2005</v>
      </c>
      <c r="E86" s="9">
        <v>2006</v>
      </c>
      <c r="F86" s="9">
        <v>2007</v>
      </c>
      <c r="G86" s="9">
        <v>2008</v>
      </c>
      <c r="H86" s="9">
        <v>2009</v>
      </c>
      <c r="I86" s="9">
        <v>2010</v>
      </c>
      <c r="J86" s="9">
        <v>2011</v>
      </c>
      <c r="K86" s="9">
        <v>2012</v>
      </c>
      <c r="L86" s="9">
        <v>2013</v>
      </c>
      <c r="M86" s="9">
        <v>2014</v>
      </c>
      <c r="N86" s="9">
        <v>2015</v>
      </c>
      <c r="O86" s="9">
        <v>2016</v>
      </c>
      <c r="P86" s="9">
        <v>2017</v>
      </c>
      <c r="Q86" s="9">
        <v>2018</v>
      </c>
      <c r="R86" s="9">
        <v>2019</v>
      </c>
    </row>
    <row r="87" spans="1:20" ht="17.25">
      <c r="A87" s="39"/>
      <c r="B87" s="11" t="s">
        <v>284</v>
      </c>
      <c r="C87" s="48"/>
      <c r="D87" s="2" t="e">
        <f t="shared" ref="D87:R87" si="5">SUM(D88:D95)</f>
        <v>#N/A</v>
      </c>
      <c r="E87" s="2" t="e">
        <f t="shared" si="5"/>
        <v>#N/A</v>
      </c>
      <c r="F87" s="2" t="e">
        <f t="shared" si="5"/>
        <v>#N/A</v>
      </c>
      <c r="G87" s="2" t="e">
        <f t="shared" si="5"/>
        <v>#N/A</v>
      </c>
      <c r="H87" s="2" t="e">
        <f t="shared" si="5"/>
        <v>#N/A</v>
      </c>
      <c r="I87" s="2" t="e">
        <f t="shared" si="5"/>
        <v>#N/A</v>
      </c>
      <c r="J87" s="2" t="e">
        <f t="shared" si="5"/>
        <v>#N/A</v>
      </c>
      <c r="K87" s="2" t="e">
        <f t="shared" si="5"/>
        <v>#N/A</v>
      </c>
      <c r="L87" s="2" t="e">
        <f t="shared" si="5"/>
        <v>#N/A</v>
      </c>
      <c r="M87" s="2" t="e">
        <f t="shared" si="5"/>
        <v>#N/A</v>
      </c>
      <c r="N87" s="2" t="e">
        <f t="shared" si="5"/>
        <v>#N/A</v>
      </c>
      <c r="O87" s="2" t="e">
        <f t="shared" si="5"/>
        <v>#N/A</v>
      </c>
      <c r="P87" s="2" t="e">
        <f t="shared" si="5"/>
        <v>#N/A</v>
      </c>
      <c r="Q87" s="2" t="e">
        <f t="shared" si="5"/>
        <v>#N/A</v>
      </c>
      <c r="R87" s="2" t="e">
        <f t="shared" si="5"/>
        <v>#N/A</v>
      </c>
    </row>
    <row r="88" spans="1:20" ht="18">
      <c r="A88" s="12"/>
      <c r="B88" s="11" t="s">
        <v>20</v>
      </c>
      <c r="C88" s="48"/>
      <c r="D88" s="2" t="e">
        <f>INDEX('GDP ij'!$A$1:$AAA$990,MATCH(additive_final!$C88,'GDP ij'!$E:$E,0),MATCH(additive_final!D$75,'GDP ij'!$1:$1,0))</f>
        <v>#N/A</v>
      </c>
      <c r="E88" s="2" t="e">
        <f>INDEX('GDP ij'!$A$1:$AAA$990,MATCH(additive_final!$C88,'GDP ij'!$E:$E,0),MATCH(additive_final!E$75,'GDP ij'!$1:$1,0))</f>
        <v>#N/A</v>
      </c>
      <c r="F88" s="2" t="e">
        <f>INDEX('GDP ij'!$A$1:$AAA$990,MATCH(additive_final!$C88,'GDP ij'!$E:$E,0),MATCH(additive_final!F$75,'GDP ij'!$1:$1,0))</f>
        <v>#N/A</v>
      </c>
      <c r="G88" s="2" t="e">
        <f>INDEX('GDP ij'!$A$1:$AAA$990,MATCH(additive_final!$C88,'GDP ij'!$E:$E,0),MATCH(additive_final!G$75,'GDP ij'!$1:$1,0))</f>
        <v>#N/A</v>
      </c>
      <c r="H88" s="2" t="e">
        <f>INDEX('GDP ij'!$A$1:$AAA$990,MATCH(additive_final!$C88,'GDP ij'!$E:$E,0),MATCH(additive_final!H$75,'GDP ij'!$1:$1,0))</f>
        <v>#N/A</v>
      </c>
      <c r="I88" s="2" t="e">
        <f>INDEX('GDP ij'!$A$1:$AAA$990,MATCH(additive_final!$C88,'GDP ij'!$E:$E,0),MATCH(additive_final!I$75,'GDP ij'!$1:$1,0))</f>
        <v>#N/A</v>
      </c>
      <c r="J88" s="2" t="e">
        <f>INDEX('GDP ij'!$A$1:$AAA$990,MATCH(additive_final!$C88,'GDP ij'!$E:$E,0),MATCH(additive_final!J$75,'GDP ij'!$1:$1,0))</f>
        <v>#N/A</v>
      </c>
      <c r="K88" s="2" t="e">
        <f>INDEX('GDP ij'!$A$1:$AAA$990,MATCH(additive_final!$C88,'GDP ij'!$E:$E,0),MATCH(additive_final!K$75,'GDP ij'!$1:$1,0))</f>
        <v>#N/A</v>
      </c>
      <c r="L88" s="2" t="e">
        <f>INDEX('GDP ij'!$A$1:$AAA$990,MATCH(additive_final!$C88,'GDP ij'!$E:$E,0),MATCH(additive_final!L$75,'GDP ij'!$1:$1,0))</f>
        <v>#N/A</v>
      </c>
      <c r="M88" s="2" t="e">
        <f>INDEX('GDP ij'!$A$1:$AAA$990,MATCH(additive_final!$C88,'GDP ij'!$E:$E,0),MATCH(additive_final!M$75,'GDP ij'!$1:$1,0))</f>
        <v>#N/A</v>
      </c>
      <c r="N88" s="2" t="e">
        <f>INDEX('GDP ij'!$A$1:$AAA$990,MATCH(additive_final!$C88,'GDP ij'!$E:$E,0),MATCH(additive_final!N$75,'GDP ij'!$1:$1,0))</f>
        <v>#N/A</v>
      </c>
      <c r="O88" s="2" t="e">
        <f>INDEX('GDP ij'!$A$1:$AAA$990,MATCH(additive_final!$C88,'GDP ij'!$E:$E,0),MATCH(additive_final!O$75,'GDP ij'!$1:$1,0))</f>
        <v>#N/A</v>
      </c>
      <c r="P88" s="2" t="e">
        <f>INDEX('GDP ij'!$A$1:$AAA$990,MATCH(additive_final!$C88,'GDP ij'!$E:$E,0),MATCH(additive_final!P$75,'GDP ij'!$1:$1,0))</f>
        <v>#N/A</v>
      </c>
      <c r="Q88" s="2" t="e">
        <f>INDEX('GDP ij'!$A$1:$AAA$990,MATCH(additive_final!$C88,'GDP ij'!$E:$E,0),MATCH(additive_final!Q$75,'GDP ij'!$1:$1,0))</f>
        <v>#N/A</v>
      </c>
      <c r="R88" s="2" t="e">
        <f>INDEX('GDP ij'!$A$1:$AAA$990,MATCH(additive_final!$C88,'GDP ij'!$E:$E,0),MATCH(additive_final!R$75,'GDP ij'!$1:$1,0))</f>
        <v>#N/A</v>
      </c>
    </row>
    <row r="89" spans="1:20">
      <c r="A89" s="12"/>
      <c r="B89" s="11"/>
      <c r="C89" s="48"/>
      <c r="D89" s="2" t="e">
        <f>INDEX('GDP ij'!$A$1:$AAA$990,MATCH(additive_final!$C89,'GDP ij'!$E:$E,0),MATCH(additive_final!D$75,'GDP ij'!$1:$1,0))</f>
        <v>#N/A</v>
      </c>
      <c r="E89" s="2" t="e">
        <f>INDEX('GDP ij'!$A$1:$AAA$990,MATCH(additive_final!$C89,'GDP ij'!$E:$E,0),MATCH(additive_final!E$75,'GDP ij'!$1:$1,0))</f>
        <v>#N/A</v>
      </c>
      <c r="F89" s="2" t="e">
        <f>INDEX('GDP ij'!$A$1:$AAA$990,MATCH(additive_final!$C89,'GDP ij'!$E:$E,0),MATCH(additive_final!F$75,'GDP ij'!$1:$1,0))</f>
        <v>#N/A</v>
      </c>
      <c r="G89" s="2" t="e">
        <f>INDEX('GDP ij'!$A$1:$AAA$990,MATCH(additive_final!$C89,'GDP ij'!$E:$E,0),MATCH(additive_final!G$75,'GDP ij'!$1:$1,0))</f>
        <v>#N/A</v>
      </c>
      <c r="H89" s="2" t="e">
        <f>INDEX('GDP ij'!$A$1:$AAA$990,MATCH(additive_final!$C89,'GDP ij'!$E:$E,0),MATCH(additive_final!H$75,'GDP ij'!$1:$1,0))</f>
        <v>#N/A</v>
      </c>
      <c r="I89" s="2" t="e">
        <f>INDEX('GDP ij'!$A$1:$AAA$990,MATCH(additive_final!$C89,'GDP ij'!$E:$E,0),MATCH(additive_final!I$75,'GDP ij'!$1:$1,0))</f>
        <v>#N/A</v>
      </c>
      <c r="J89" s="2" t="e">
        <f>INDEX('GDP ij'!$A$1:$AAA$990,MATCH(additive_final!$C89,'GDP ij'!$E:$E,0),MATCH(additive_final!J$75,'GDP ij'!$1:$1,0))</f>
        <v>#N/A</v>
      </c>
      <c r="K89" s="2" t="e">
        <f>INDEX('GDP ij'!$A$1:$AAA$990,MATCH(additive_final!$C89,'GDP ij'!$E:$E,0),MATCH(additive_final!K$75,'GDP ij'!$1:$1,0))</f>
        <v>#N/A</v>
      </c>
      <c r="L89" s="2" t="e">
        <f>INDEX('GDP ij'!$A$1:$AAA$990,MATCH(additive_final!$C89,'GDP ij'!$E:$E,0),MATCH(additive_final!L$75,'GDP ij'!$1:$1,0))</f>
        <v>#N/A</v>
      </c>
      <c r="M89" s="2" t="e">
        <f>INDEX('GDP ij'!$A$1:$AAA$990,MATCH(additive_final!$C89,'GDP ij'!$E:$E,0),MATCH(additive_final!M$75,'GDP ij'!$1:$1,0))</f>
        <v>#N/A</v>
      </c>
      <c r="N89" s="2" t="e">
        <f>INDEX('GDP ij'!$A$1:$AAA$990,MATCH(additive_final!$C89,'GDP ij'!$E:$E,0),MATCH(additive_final!N$75,'GDP ij'!$1:$1,0))</f>
        <v>#N/A</v>
      </c>
      <c r="O89" s="2" t="e">
        <f>INDEX('GDP ij'!$A$1:$AAA$990,MATCH(additive_final!$C89,'GDP ij'!$E:$E,0),MATCH(additive_final!O$75,'GDP ij'!$1:$1,0))</f>
        <v>#N/A</v>
      </c>
      <c r="P89" s="2" t="e">
        <f>INDEX('GDP ij'!$A$1:$AAA$990,MATCH(additive_final!$C89,'GDP ij'!$E:$E,0),MATCH(additive_final!P$75,'GDP ij'!$1:$1,0))</f>
        <v>#N/A</v>
      </c>
      <c r="Q89" s="2" t="e">
        <f>INDEX('GDP ij'!$A$1:$AAA$990,MATCH(additive_final!$C89,'GDP ij'!$E:$E,0),MATCH(additive_final!Q$75,'GDP ij'!$1:$1,0))</f>
        <v>#N/A</v>
      </c>
      <c r="R89" s="2" t="e">
        <f>INDEX('GDP ij'!$A$1:$AAA$990,MATCH(additive_final!$C89,'GDP ij'!$E:$E,0),MATCH(additive_final!R$75,'GDP ij'!$1:$1,0))</f>
        <v>#N/A</v>
      </c>
      <c r="S89" s="4"/>
      <c r="T89" s="5"/>
    </row>
    <row r="90" spans="1:20">
      <c r="A90" s="12"/>
      <c r="B90" s="11"/>
      <c r="C90" s="48"/>
      <c r="D90" s="2" t="e">
        <f>INDEX('GDP ij'!$A$1:$AAA$990,MATCH(additive_final!$C90,'GDP ij'!$E:$E,0),MATCH(additive_final!D$75,'GDP ij'!$1:$1,0))</f>
        <v>#N/A</v>
      </c>
      <c r="E90" s="2" t="e">
        <f>INDEX('GDP ij'!$A$1:$AAA$990,MATCH(additive_final!$C90,'GDP ij'!$E:$E,0),MATCH(additive_final!E$75,'GDP ij'!$1:$1,0))</f>
        <v>#N/A</v>
      </c>
      <c r="F90" s="2" t="e">
        <f>INDEX('GDP ij'!$A$1:$AAA$990,MATCH(additive_final!$C90,'GDP ij'!$E:$E,0),MATCH(additive_final!F$75,'GDP ij'!$1:$1,0))</f>
        <v>#N/A</v>
      </c>
      <c r="G90" s="2" t="e">
        <f>INDEX('GDP ij'!$A$1:$AAA$990,MATCH(additive_final!$C90,'GDP ij'!$E:$E,0),MATCH(additive_final!G$75,'GDP ij'!$1:$1,0))</f>
        <v>#N/A</v>
      </c>
      <c r="H90" s="2" t="e">
        <f>INDEX('GDP ij'!$A$1:$AAA$990,MATCH(additive_final!$C90,'GDP ij'!$E:$E,0),MATCH(additive_final!H$75,'GDP ij'!$1:$1,0))</f>
        <v>#N/A</v>
      </c>
      <c r="I90" s="2" t="e">
        <f>INDEX('GDP ij'!$A$1:$AAA$990,MATCH(additive_final!$C90,'GDP ij'!$E:$E,0),MATCH(additive_final!I$75,'GDP ij'!$1:$1,0))</f>
        <v>#N/A</v>
      </c>
      <c r="J90" s="2" t="e">
        <f>INDEX('GDP ij'!$A$1:$AAA$990,MATCH(additive_final!$C90,'GDP ij'!$E:$E,0),MATCH(additive_final!J$75,'GDP ij'!$1:$1,0))</f>
        <v>#N/A</v>
      </c>
      <c r="K90" s="2" t="e">
        <f>INDEX('GDP ij'!$A$1:$AAA$990,MATCH(additive_final!$C90,'GDP ij'!$E:$E,0),MATCH(additive_final!K$75,'GDP ij'!$1:$1,0))</f>
        <v>#N/A</v>
      </c>
      <c r="L90" s="2" t="e">
        <f>INDEX('GDP ij'!$A$1:$AAA$990,MATCH(additive_final!$C90,'GDP ij'!$E:$E,0),MATCH(additive_final!L$75,'GDP ij'!$1:$1,0))</f>
        <v>#N/A</v>
      </c>
      <c r="M90" s="2" t="e">
        <f>INDEX('GDP ij'!$A$1:$AAA$990,MATCH(additive_final!$C90,'GDP ij'!$E:$E,0),MATCH(additive_final!M$75,'GDP ij'!$1:$1,0))</f>
        <v>#N/A</v>
      </c>
      <c r="N90" s="2" t="e">
        <f>INDEX('GDP ij'!$A$1:$AAA$990,MATCH(additive_final!$C90,'GDP ij'!$E:$E,0),MATCH(additive_final!N$75,'GDP ij'!$1:$1,0))</f>
        <v>#N/A</v>
      </c>
      <c r="O90" s="2" t="e">
        <f>INDEX('GDP ij'!$A$1:$AAA$990,MATCH(additive_final!$C90,'GDP ij'!$E:$E,0),MATCH(additive_final!O$75,'GDP ij'!$1:$1,0))</f>
        <v>#N/A</v>
      </c>
      <c r="P90" s="2" t="e">
        <f>INDEX('GDP ij'!$A$1:$AAA$990,MATCH(additive_final!$C90,'GDP ij'!$E:$E,0),MATCH(additive_final!P$75,'GDP ij'!$1:$1,0))</f>
        <v>#N/A</v>
      </c>
      <c r="Q90" s="2" t="e">
        <f>INDEX('GDP ij'!$A$1:$AAA$990,MATCH(additive_final!$C90,'GDP ij'!$E:$E,0),MATCH(additive_final!Q$75,'GDP ij'!$1:$1,0))</f>
        <v>#N/A</v>
      </c>
      <c r="R90" s="2" t="e">
        <f>INDEX('GDP ij'!$A$1:$AAA$990,MATCH(additive_final!$C90,'GDP ij'!$E:$E,0),MATCH(additive_final!R$75,'GDP ij'!$1:$1,0))</f>
        <v>#N/A</v>
      </c>
      <c r="S90" s="3"/>
      <c r="T90" s="5"/>
    </row>
    <row r="91" spans="1:20" ht="18">
      <c r="A91" s="12"/>
      <c r="B91" s="11" t="s">
        <v>21</v>
      </c>
      <c r="C91" s="48"/>
      <c r="D91" s="2" t="e">
        <f>INDEX('GDP ij'!$A$1:$AAA$990,MATCH(additive_final!$C91,'GDP ij'!$E:$E,0),MATCH(additive_final!D$75,'GDP ij'!$1:$1,0))</f>
        <v>#N/A</v>
      </c>
      <c r="E91" s="2" t="e">
        <f>INDEX('GDP ij'!$A$1:$AAA$990,MATCH(additive_final!$C91,'GDP ij'!$E:$E,0),MATCH(additive_final!E$75,'GDP ij'!$1:$1,0))</f>
        <v>#N/A</v>
      </c>
      <c r="F91" s="2" t="e">
        <f>INDEX('GDP ij'!$A$1:$AAA$990,MATCH(additive_final!$C91,'GDP ij'!$E:$E,0),MATCH(additive_final!F$75,'GDP ij'!$1:$1,0))</f>
        <v>#N/A</v>
      </c>
      <c r="G91" s="2" t="e">
        <f>INDEX('GDP ij'!$A$1:$AAA$990,MATCH(additive_final!$C91,'GDP ij'!$E:$E,0),MATCH(additive_final!G$75,'GDP ij'!$1:$1,0))</f>
        <v>#N/A</v>
      </c>
      <c r="H91" s="2" t="e">
        <f>INDEX('GDP ij'!$A$1:$AAA$990,MATCH(additive_final!$C91,'GDP ij'!$E:$E,0),MATCH(additive_final!H$75,'GDP ij'!$1:$1,0))</f>
        <v>#N/A</v>
      </c>
      <c r="I91" s="2" t="e">
        <f>INDEX('GDP ij'!$A$1:$AAA$990,MATCH(additive_final!$C91,'GDP ij'!$E:$E,0),MATCH(additive_final!I$75,'GDP ij'!$1:$1,0))</f>
        <v>#N/A</v>
      </c>
      <c r="J91" s="2" t="e">
        <f>INDEX('GDP ij'!$A$1:$AAA$990,MATCH(additive_final!$C91,'GDP ij'!$E:$E,0),MATCH(additive_final!J$75,'GDP ij'!$1:$1,0))</f>
        <v>#N/A</v>
      </c>
      <c r="K91" s="2" t="e">
        <f>INDEX('GDP ij'!$A$1:$AAA$990,MATCH(additive_final!$C91,'GDP ij'!$E:$E,0),MATCH(additive_final!K$75,'GDP ij'!$1:$1,0))</f>
        <v>#N/A</v>
      </c>
      <c r="L91" s="2" t="e">
        <f>INDEX('GDP ij'!$A$1:$AAA$990,MATCH(additive_final!$C91,'GDP ij'!$E:$E,0),MATCH(additive_final!L$75,'GDP ij'!$1:$1,0))</f>
        <v>#N/A</v>
      </c>
      <c r="M91" s="2" t="e">
        <f>INDEX('GDP ij'!$A$1:$AAA$990,MATCH(additive_final!$C91,'GDP ij'!$E:$E,0),MATCH(additive_final!M$75,'GDP ij'!$1:$1,0))</f>
        <v>#N/A</v>
      </c>
      <c r="N91" s="2" t="e">
        <f>INDEX('GDP ij'!$A$1:$AAA$990,MATCH(additive_final!$C91,'GDP ij'!$E:$E,0),MATCH(additive_final!N$75,'GDP ij'!$1:$1,0))</f>
        <v>#N/A</v>
      </c>
      <c r="O91" s="2" t="e">
        <f>INDEX('GDP ij'!$A$1:$AAA$990,MATCH(additive_final!$C91,'GDP ij'!$E:$E,0),MATCH(additive_final!O$75,'GDP ij'!$1:$1,0))</f>
        <v>#N/A</v>
      </c>
      <c r="P91" s="2" t="e">
        <f>INDEX('GDP ij'!$A$1:$AAA$990,MATCH(additive_final!$C91,'GDP ij'!$E:$E,0),MATCH(additive_final!P$75,'GDP ij'!$1:$1,0))</f>
        <v>#N/A</v>
      </c>
      <c r="Q91" s="2" t="e">
        <f>INDEX('GDP ij'!$A$1:$AAA$990,MATCH(additive_final!$C91,'GDP ij'!$E:$E,0),MATCH(additive_final!Q$75,'GDP ij'!$1:$1,0))</f>
        <v>#N/A</v>
      </c>
      <c r="R91" s="2" t="e">
        <f>INDEX('GDP ij'!$A$1:$AAA$990,MATCH(additive_final!$C91,'GDP ij'!$E:$E,0),MATCH(additive_final!R$75,'GDP ij'!$1:$1,0))</f>
        <v>#N/A</v>
      </c>
      <c r="S91" s="3"/>
      <c r="T91" s="5"/>
    </row>
    <row r="92" spans="1:20">
      <c r="A92" s="12"/>
      <c r="B92" s="11"/>
      <c r="C92" s="48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3"/>
      <c r="T92" s="5"/>
    </row>
    <row r="93" spans="1:20">
      <c r="A93" s="12"/>
      <c r="B93" s="48"/>
      <c r="C93" s="48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3"/>
      <c r="T93" s="5"/>
    </row>
    <row r="94" spans="1:20">
      <c r="A94" s="12"/>
      <c r="B94" s="48"/>
      <c r="C94" s="48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3"/>
      <c r="T94" s="5"/>
    </row>
    <row r="95" spans="1:20">
      <c r="A95" s="12"/>
      <c r="B95" s="48"/>
      <c r="C95" s="48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3"/>
      <c r="T95" s="5"/>
    </row>
    <row r="96" spans="1:20">
      <c r="B96" s="48"/>
      <c r="C96" s="48" t="str">
        <f>_xlfn.CONCAT($A$1,A96)</f>
        <v/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3"/>
      <c r="T96" s="5"/>
    </row>
    <row r="97" spans="1:20" ht="15.75" customHeight="1">
      <c r="A97" s="17" t="s">
        <v>135</v>
      </c>
      <c r="B97" s="17"/>
      <c r="C97" s="9" t="s">
        <v>56</v>
      </c>
      <c r="D97" s="9">
        <v>2005</v>
      </c>
      <c r="E97" s="9">
        <v>2006</v>
      </c>
      <c r="F97" s="9">
        <v>2007</v>
      </c>
      <c r="G97" s="9">
        <v>2008</v>
      </c>
      <c r="H97" s="9">
        <v>2009</v>
      </c>
      <c r="I97" s="9">
        <v>2010</v>
      </c>
      <c r="J97" s="9">
        <v>2011</v>
      </c>
      <c r="K97" s="9">
        <v>2012</v>
      </c>
      <c r="L97" s="9">
        <v>2013</v>
      </c>
      <c r="M97" s="9">
        <v>2014</v>
      </c>
      <c r="N97" s="9">
        <v>2015</v>
      </c>
      <c r="O97" s="9">
        <v>2016</v>
      </c>
      <c r="P97" s="9">
        <v>2017</v>
      </c>
      <c r="Q97" s="9">
        <v>2018</v>
      </c>
      <c r="R97" s="9">
        <v>2019</v>
      </c>
      <c r="S97" s="3"/>
      <c r="T97" s="5"/>
    </row>
    <row r="98" spans="1:20" ht="15.75" customHeight="1">
      <c r="A98" s="10"/>
      <c r="B98" s="11" t="s">
        <v>285</v>
      </c>
      <c r="C98" s="48" t="str">
        <f>_xlfn.CONCAT($A$1,A98)</f>
        <v/>
      </c>
      <c r="D98" s="2" t="e">
        <f>SUM(D99:D106)</f>
        <v>#N/A</v>
      </c>
      <c r="E98" s="2" t="e">
        <f t="shared" ref="E98:R98" si="6">SUM(E99:E106)</f>
        <v>#N/A</v>
      </c>
      <c r="F98" s="2" t="e">
        <f t="shared" si="6"/>
        <v>#N/A</v>
      </c>
      <c r="G98" s="2" t="e">
        <f t="shared" si="6"/>
        <v>#N/A</v>
      </c>
      <c r="H98" s="2" t="e">
        <f t="shared" si="6"/>
        <v>#N/A</v>
      </c>
      <c r="I98" s="2" t="e">
        <f t="shared" si="6"/>
        <v>#N/A</v>
      </c>
      <c r="J98" s="2" t="e">
        <f t="shared" si="6"/>
        <v>#N/A</v>
      </c>
      <c r="K98" s="2" t="e">
        <f t="shared" si="6"/>
        <v>#N/A</v>
      </c>
      <c r="L98" s="2" t="e">
        <f t="shared" si="6"/>
        <v>#N/A</v>
      </c>
      <c r="M98" s="2" t="e">
        <f t="shared" si="6"/>
        <v>#N/A</v>
      </c>
      <c r="N98" s="2" t="e">
        <f t="shared" si="6"/>
        <v>#N/A</v>
      </c>
      <c r="O98" s="2" t="e">
        <f t="shared" si="6"/>
        <v>#N/A</v>
      </c>
      <c r="P98" s="2" t="e">
        <f t="shared" si="6"/>
        <v>#N/A</v>
      </c>
      <c r="Q98" s="2" t="e">
        <f t="shared" si="6"/>
        <v>#N/A</v>
      </c>
      <c r="R98" s="2" t="e">
        <f t="shared" si="6"/>
        <v>#N/A</v>
      </c>
      <c r="S98" s="3"/>
      <c r="T98" s="5"/>
    </row>
    <row r="99" spans="1:20" ht="18">
      <c r="A99" s="12"/>
      <c r="B99" s="11" t="s">
        <v>20</v>
      </c>
      <c r="D99" s="2" t="e">
        <f>INDEX('GDP i'!$A$1:$AAA$990,MATCH(additive_final!$C99,'GDP i'!$D:$D,0),MATCH(additive_final!D$75,'GDP i'!$1:$1,0))</f>
        <v>#N/A</v>
      </c>
      <c r="E99" s="2" t="e">
        <f>INDEX('GDP i'!$A$1:$AAA$990,MATCH(additive_final!$C99,'GDP i'!$D:$D,0),MATCH(additive_final!E$75,'GDP i'!$1:$1,0))</f>
        <v>#N/A</v>
      </c>
      <c r="F99" s="2" t="e">
        <f>INDEX('GDP i'!$A$1:$AAA$990,MATCH(additive_final!$C99,'GDP i'!$D:$D,0),MATCH(additive_final!F$75,'GDP i'!$1:$1,0))</f>
        <v>#N/A</v>
      </c>
      <c r="G99" s="2" t="e">
        <f>INDEX('GDP i'!$A$1:$AAA$990,MATCH(additive_final!$C99,'GDP i'!$D:$D,0),MATCH(additive_final!G$75,'GDP i'!$1:$1,0))</f>
        <v>#N/A</v>
      </c>
      <c r="H99" s="2" t="e">
        <f>INDEX('GDP i'!$A$1:$AAA$990,MATCH(additive_final!$C99,'GDP i'!$D:$D,0),MATCH(additive_final!H$75,'GDP i'!$1:$1,0))</f>
        <v>#N/A</v>
      </c>
      <c r="I99" s="2" t="e">
        <f>INDEX('GDP i'!$A$1:$AAA$990,MATCH(additive_final!$C99,'GDP i'!$D:$D,0),MATCH(additive_final!I$75,'GDP i'!$1:$1,0))</f>
        <v>#N/A</v>
      </c>
      <c r="J99" s="2" t="e">
        <f>INDEX('GDP i'!$A$1:$AAA$990,MATCH(additive_final!$C99,'GDP i'!$D:$D,0),MATCH(additive_final!J$75,'GDP i'!$1:$1,0))</f>
        <v>#N/A</v>
      </c>
      <c r="K99" s="2" t="e">
        <f>INDEX('GDP i'!$A$1:$AAA$990,MATCH(additive_final!$C99,'GDP i'!$D:$D,0),MATCH(additive_final!K$75,'GDP i'!$1:$1,0))</f>
        <v>#N/A</v>
      </c>
      <c r="L99" s="2" t="e">
        <f>INDEX('GDP i'!$A$1:$AAA$990,MATCH(additive_final!$C99,'GDP i'!$D:$D,0),MATCH(additive_final!L$75,'GDP i'!$1:$1,0))</f>
        <v>#N/A</v>
      </c>
      <c r="M99" s="2" t="e">
        <f>INDEX('GDP i'!$A$1:$AAA$990,MATCH(additive_final!$C99,'GDP i'!$D:$D,0),MATCH(additive_final!M$75,'GDP i'!$1:$1,0))</f>
        <v>#N/A</v>
      </c>
      <c r="N99" s="2" t="e">
        <f>INDEX('GDP i'!$A$1:$AAA$990,MATCH(additive_final!$C99,'GDP i'!$D:$D,0),MATCH(additive_final!N$75,'GDP i'!$1:$1,0))</f>
        <v>#N/A</v>
      </c>
      <c r="O99" s="2" t="e">
        <f>INDEX('GDP i'!$A$1:$AAA$990,MATCH(additive_final!$C99,'GDP i'!$D:$D,0),MATCH(additive_final!O$75,'GDP i'!$1:$1,0))</f>
        <v>#N/A</v>
      </c>
      <c r="P99" s="2" t="e">
        <f>INDEX('GDP i'!$A$1:$AAA$990,MATCH(additive_final!$C99,'GDP i'!$D:$D,0),MATCH(additive_final!P$75,'GDP i'!$1:$1,0))</f>
        <v>#N/A</v>
      </c>
      <c r="Q99" s="2" t="e">
        <f>INDEX('GDP i'!$A$1:$AAA$990,MATCH(additive_final!$C99,'GDP i'!$D:$D,0),MATCH(additive_final!Q$75,'GDP i'!$1:$1,0))</f>
        <v>#N/A</v>
      </c>
      <c r="R99" s="2" t="e">
        <f>INDEX('GDP i'!$A$1:$AAA$990,MATCH(additive_final!$C99,'GDP i'!$D:$D,0),MATCH(additive_final!R$75,'GDP i'!$1:$1,0))</f>
        <v>#N/A</v>
      </c>
    </row>
    <row r="100" spans="1:20">
      <c r="A100" s="12"/>
      <c r="B100" s="11"/>
      <c r="D100" s="2" t="e">
        <f>INDEX('GDP i'!$A$1:$AAA$990,MATCH(additive_final!$C100,'GDP i'!$D:$D,0),MATCH(additive_final!D$75,'GDP i'!$1:$1,0))</f>
        <v>#N/A</v>
      </c>
      <c r="E100" s="2" t="e">
        <f>INDEX('GDP i'!$A$1:$AAA$990,MATCH(additive_final!$C100,'GDP i'!$D:$D,0),MATCH(additive_final!E$75,'GDP i'!$1:$1,0))</f>
        <v>#N/A</v>
      </c>
      <c r="F100" s="2" t="e">
        <f>INDEX('GDP i'!$A$1:$AAA$990,MATCH(additive_final!$C100,'GDP i'!$D:$D,0),MATCH(additive_final!F$75,'GDP i'!$1:$1,0))</f>
        <v>#N/A</v>
      </c>
      <c r="G100" s="2" t="e">
        <f>INDEX('GDP i'!$A$1:$AAA$990,MATCH(additive_final!$C100,'GDP i'!$D:$D,0),MATCH(additive_final!G$75,'GDP i'!$1:$1,0))</f>
        <v>#N/A</v>
      </c>
      <c r="H100" s="2" t="e">
        <f>INDEX('GDP i'!$A$1:$AAA$990,MATCH(additive_final!$C100,'GDP i'!$D:$D,0),MATCH(additive_final!H$75,'GDP i'!$1:$1,0))</f>
        <v>#N/A</v>
      </c>
      <c r="I100" s="2" t="e">
        <f>INDEX('GDP i'!$A$1:$AAA$990,MATCH(additive_final!$C100,'GDP i'!$D:$D,0),MATCH(additive_final!I$75,'GDP i'!$1:$1,0))</f>
        <v>#N/A</v>
      </c>
      <c r="J100" s="2" t="e">
        <f>INDEX('GDP i'!$A$1:$AAA$990,MATCH(additive_final!$C100,'GDP i'!$D:$D,0),MATCH(additive_final!J$75,'GDP i'!$1:$1,0))</f>
        <v>#N/A</v>
      </c>
      <c r="K100" s="2" t="e">
        <f>INDEX('GDP i'!$A$1:$AAA$990,MATCH(additive_final!$C100,'GDP i'!$D:$D,0),MATCH(additive_final!K$75,'GDP i'!$1:$1,0))</f>
        <v>#N/A</v>
      </c>
      <c r="L100" s="2" t="e">
        <f>INDEX('GDP i'!$A$1:$AAA$990,MATCH(additive_final!$C100,'GDP i'!$D:$D,0),MATCH(additive_final!L$75,'GDP i'!$1:$1,0))</f>
        <v>#N/A</v>
      </c>
      <c r="M100" s="2" t="e">
        <f>INDEX('GDP i'!$A$1:$AAA$990,MATCH(additive_final!$C100,'GDP i'!$D:$D,0),MATCH(additive_final!M$75,'GDP i'!$1:$1,0))</f>
        <v>#N/A</v>
      </c>
      <c r="N100" s="2" t="e">
        <f>INDEX('GDP i'!$A$1:$AAA$990,MATCH(additive_final!$C100,'GDP i'!$D:$D,0),MATCH(additive_final!N$75,'GDP i'!$1:$1,0))</f>
        <v>#N/A</v>
      </c>
      <c r="O100" s="2" t="e">
        <f>INDEX('GDP i'!$A$1:$AAA$990,MATCH(additive_final!$C100,'GDP i'!$D:$D,0),MATCH(additive_final!O$75,'GDP i'!$1:$1,0))</f>
        <v>#N/A</v>
      </c>
      <c r="P100" s="2" t="e">
        <f>INDEX('GDP i'!$A$1:$AAA$990,MATCH(additive_final!$C100,'GDP i'!$D:$D,0),MATCH(additive_final!P$75,'GDP i'!$1:$1,0))</f>
        <v>#N/A</v>
      </c>
      <c r="Q100" s="2" t="e">
        <f>INDEX('GDP i'!$A$1:$AAA$990,MATCH(additive_final!$C100,'GDP i'!$D:$D,0),MATCH(additive_final!Q$75,'GDP i'!$1:$1,0))</f>
        <v>#N/A</v>
      </c>
      <c r="R100" s="2" t="e">
        <f>INDEX('GDP i'!$A$1:$AAA$990,MATCH(additive_final!$C100,'GDP i'!$D:$D,0),MATCH(additive_final!R$75,'GDP i'!$1:$1,0))</f>
        <v>#N/A</v>
      </c>
      <c r="S100" s="4"/>
      <c r="T100" s="5"/>
    </row>
    <row r="101" spans="1:20">
      <c r="A101" s="12"/>
      <c r="B101" s="11"/>
      <c r="C101" s="48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3"/>
      <c r="T101" s="5"/>
    </row>
    <row r="102" spans="1:20" ht="18">
      <c r="A102" s="12"/>
      <c r="B102" s="11" t="s">
        <v>21</v>
      </c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 ht="18">
      <c r="A103" s="12"/>
      <c r="B103" s="11" t="s">
        <v>22</v>
      </c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48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48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B107" s="48"/>
      <c r="C107" s="48" t="str">
        <f>_xlfn.CONCAT($A$1,A107)</f>
        <v/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29" t="s">
        <v>41</v>
      </c>
      <c r="D108" s="9">
        <v>2005</v>
      </c>
      <c r="E108" s="9">
        <v>2006</v>
      </c>
      <c r="F108" s="9">
        <v>2007</v>
      </c>
      <c r="G108" s="9">
        <v>2008</v>
      </c>
      <c r="H108" s="9">
        <v>2009</v>
      </c>
      <c r="I108" s="9">
        <v>2010</v>
      </c>
      <c r="J108" s="9">
        <v>2011</v>
      </c>
      <c r="K108" s="9">
        <v>2012</v>
      </c>
      <c r="L108" s="9">
        <v>2013</v>
      </c>
      <c r="M108" s="9">
        <v>2014</v>
      </c>
      <c r="N108" s="9">
        <v>2015</v>
      </c>
      <c r="O108" s="9">
        <v>2016</v>
      </c>
      <c r="P108" s="9">
        <v>2017</v>
      </c>
      <c r="Q108" s="9">
        <v>2018</v>
      </c>
      <c r="R108" s="9">
        <v>2019</v>
      </c>
      <c r="S108" s="3"/>
      <c r="T108" s="5"/>
    </row>
    <row r="109" spans="1:20" ht="18.75">
      <c r="A109" s="30" t="s">
        <v>42</v>
      </c>
      <c r="E109" s="31">
        <f t="shared" ref="E109:R109" si="7">SUM(E110:E118)</f>
        <v>-30.126553425615811</v>
      </c>
      <c r="F109" s="31" t="e">
        <f t="shared" si="7"/>
        <v>#N/A</v>
      </c>
      <c r="G109" s="31" t="e">
        <f t="shared" si="7"/>
        <v>#N/A</v>
      </c>
      <c r="H109" s="31" t="e">
        <f t="shared" si="7"/>
        <v>#N/A</v>
      </c>
      <c r="I109" s="31" t="e">
        <f t="shared" si="7"/>
        <v>#N/A</v>
      </c>
      <c r="J109" s="31" t="e">
        <f t="shared" si="7"/>
        <v>#N/A</v>
      </c>
      <c r="K109" s="31" t="e">
        <f t="shared" si="7"/>
        <v>#N/A</v>
      </c>
      <c r="L109" s="31" t="e">
        <f t="shared" si="7"/>
        <v>#N/A</v>
      </c>
      <c r="M109" s="31" t="e">
        <f t="shared" si="7"/>
        <v>#N/A</v>
      </c>
      <c r="N109" s="31" t="e">
        <f t="shared" si="7"/>
        <v>#N/A</v>
      </c>
      <c r="O109" s="31" t="e">
        <f t="shared" si="7"/>
        <v>#N/A</v>
      </c>
      <c r="P109" s="31" t="e">
        <f t="shared" si="7"/>
        <v>#N/A</v>
      </c>
      <c r="Q109" s="31" t="e">
        <f t="shared" si="7"/>
        <v>#N/A</v>
      </c>
      <c r="R109" s="31" t="e">
        <f t="shared" si="7"/>
        <v>#N/A</v>
      </c>
      <c r="S109" s="3"/>
      <c r="T109" s="5"/>
    </row>
    <row r="110" spans="1:20">
      <c r="A110" s="12" t="str">
        <f>$C$48</f>
        <v>05_PRC2wbev</v>
      </c>
      <c r="E110" s="6">
        <f>INDEX(weighting_additive!$A$88:$R$97,MATCH($A110,weighting_additive!$A$88:$A$97,0),MATCH(E$108,weighting_additive!$88:$88,0)) * INDEX(activity_driver!$A$58:$R$67,MATCH($A110,activity_driver!$A$58:$A$67,0),MATCH(E$108,activity_driver!$58:$58,0))</f>
        <v>-0.19878411034610469</v>
      </c>
      <c r="F110" s="6" t="e">
        <f>INDEX(weighting_additive!$A$88:$R$97,MATCH($A110,weighting_additive!$A$88:$A$97,0),MATCH(F$108,weighting_additive!$88:$88,0)) * INDEX(activity_driver!$A$58:$R$67,MATCH($A110,activity_driver!$A$58:$A$67,0),MATCH(F$108,activity_driver!$58:$58,0))</f>
        <v>#N/A</v>
      </c>
      <c r="G110" s="6" t="e">
        <f>INDEX(weighting_additive!$A$88:$R$97,MATCH($A110,weighting_additive!$A$88:$A$97,0),MATCH(G$108,weighting_additive!$88:$88,0)) * INDEX(activity_driver!$A$58:$R$67,MATCH($A110,activity_driver!$A$58:$A$67,0),MATCH(G$108,activity_driver!$58:$58,0))</f>
        <v>#N/A</v>
      </c>
      <c r="H110" s="6" t="e">
        <f>INDEX(weighting_additive!$A$88:$R$97,MATCH($A110,weighting_additive!$A$88:$A$97,0),MATCH(H$108,weighting_additive!$88:$88,0)) * INDEX(activity_driver!$A$58:$R$67,MATCH($A110,activity_driver!$A$58:$A$67,0),MATCH(H$108,activity_driver!$58:$58,0))</f>
        <v>#N/A</v>
      </c>
      <c r="I110" s="6" t="e">
        <f>INDEX(weighting_additive!$A$88:$R$97,MATCH($A110,weighting_additive!$A$88:$A$97,0),MATCH(I$108,weighting_additive!$88:$88,0)) * INDEX(activity_driver!$A$58:$R$67,MATCH($A110,activity_driver!$A$58:$A$67,0),MATCH(I$108,activity_driver!$58:$58,0))</f>
        <v>#N/A</v>
      </c>
      <c r="J110" s="6" t="e">
        <f>INDEX(weighting_additive!$A$88:$R$97,MATCH($A110,weighting_additive!$A$88:$A$97,0),MATCH(J$108,weighting_additive!$88:$88,0)) * INDEX(activity_driver!$A$58:$R$67,MATCH($A110,activity_driver!$A$58:$A$67,0),MATCH(J$108,activity_driver!$58:$58,0))</f>
        <v>#N/A</v>
      </c>
      <c r="K110" s="6" t="e">
        <f>INDEX(weighting_additive!$A$88:$R$97,MATCH($A110,weighting_additive!$A$88:$A$97,0),MATCH(K$108,weighting_additive!$88:$88,0)) * INDEX(activity_driver!$A$58:$R$67,MATCH($A110,activity_driver!$A$58:$A$67,0),MATCH(K$108,activity_driver!$58:$58,0))</f>
        <v>#N/A</v>
      </c>
      <c r="L110" s="6" t="e">
        <f>INDEX(weighting_additive!$A$88:$R$97,MATCH($A110,weighting_additive!$A$88:$A$97,0),MATCH(L$108,weighting_additive!$88:$88,0)) * INDEX(activity_driver!$A$58:$R$67,MATCH($A110,activity_driver!$A$58:$A$67,0),MATCH(L$108,activity_driver!$58:$58,0))</f>
        <v>#N/A</v>
      </c>
      <c r="M110" s="6" t="e">
        <f>INDEX(weighting_additive!$A$88:$R$97,MATCH($A110,weighting_additive!$A$88:$A$97,0),MATCH(M$108,weighting_additive!$88:$88,0)) * INDEX(activity_driver!$A$58:$R$67,MATCH($A110,activity_driver!$A$58:$A$67,0),MATCH(M$108,activity_driver!$58:$58,0))</f>
        <v>#N/A</v>
      </c>
      <c r="N110" s="6" t="e">
        <f>INDEX(weighting_additive!$A$88:$R$97,MATCH($A110,weighting_additive!$A$88:$A$97,0),MATCH(N$108,weighting_additive!$88:$88,0)) * INDEX(activity_driver!$A$58:$R$67,MATCH($A110,activity_driver!$A$58:$A$67,0),MATCH(N$108,activity_driver!$58:$58,0))</f>
        <v>#N/A</v>
      </c>
      <c r="O110" s="6" t="e">
        <f>INDEX(weighting_additive!$A$88:$R$97,MATCH($A110,weighting_additive!$A$88:$A$97,0),MATCH(O$108,weighting_additive!$88:$88,0)) * INDEX(activity_driver!$A$58:$R$67,MATCH($A110,activity_driver!$A$58:$A$67,0),MATCH(O$108,activity_driver!$58:$58,0))</f>
        <v>#N/A</v>
      </c>
      <c r="P110" s="6" t="e">
        <f>INDEX(weighting_additive!$A$88:$R$97,MATCH($A110,weighting_additive!$A$88:$A$97,0),MATCH(P$108,weighting_additive!$88:$88,0)) * INDEX(activity_driver!$A$58:$R$67,MATCH($A110,activity_driver!$A$58:$A$67,0),MATCH(P$108,activity_driver!$58:$58,0))</f>
        <v>#N/A</v>
      </c>
      <c r="Q110" s="6" t="e">
        <f>INDEX(weighting_additive!$A$88:$R$97,MATCH($A110,weighting_additive!$A$88:$A$97,0),MATCH(Q$108,weighting_additive!$88:$88,0)) * INDEX(activity_driver!$A$58:$R$67,MATCH($A110,activity_driver!$A$58:$A$67,0),MATCH(Q$108,activity_driver!$58:$58,0))</f>
        <v>#N/A</v>
      </c>
      <c r="R110" s="6" t="e">
        <f>INDEX(weighting_additive!$A$88:$R$97,MATCH($A110,weighting_additive!$A$88:$A$97,0),MATCH(R$108,weighting_additive!$88:$88,0)) * INDEX(activity_driver!$A$58:$R$67,MATCH($A110,activity_driver!$A$58:$A$67,0),MATCH(R$108,activity_driver!$58:$58,0))</f>
        <v>#N/A</v>
      </c>
    </row>
    <row r="111" spans="1:20">
      <c r="A111" s="12" t="str">
        <f>$C$49</f>
        <v>05_PRC2wg</v>
      </c>
      <c r="E111" s="6">
        <f>INDEX(weighting_additive!$A$88:$R$97,MATCH($A111,weighting_additive!$A$88:$A$97,0),MATCH(E$108,weighting_additive!$88:$88,0)) * INDEX(activity_driver!$A$58:$R$67,MATCH($A111,activity_driver!$A$58:$A$67,0),MATCH(E$108,activity_driver!$58:$58,0))</f>
        <v>-0.52344853032160243</v>
      </c>
      <c r="F111" s="6" t="e">
        <f>INDEX(weighting_additive!$A$88:$R$97,MATCH($A111,weighting_additive!$A$88:$A$97,0),MATCH(F$108,weighting_additive!$88:$88,0)) * INDEX(activity_driver!$A$58:$R$67,MATCH($A111,activity_driver!$A$58:$A$67,0),MATCH(F$108,activity_driver!$58:$58,0))</f>
        <v>#N/A</v>
      </c>
      <c r="G111" s="6" t="e">
        <f>INDEX(weighting_additive!$A$88:$R$97,MATCH($A111,weighting_additive!$A$88:$A$97,0),MATCH(G$108,weighting_additive!$88:$88,0)) * INDEX(activity_driver!$A$58:$R$67,MATCH($A111,activity_driver!$A$58:$A$67,0),MATCH(G$108,activity_driver!$58:$58,0))</f>
        <v>#N/A</v>
      </c>
      <c r="H111" s="6" t="e">
        <f>INDEX(weighting_additive!$A$88:$R$97,MATCH($A111,weighting_additive!$A$88:$A$97,0),MATCH(H$108,weighting_additive!$88:$88,0)) * INDEX(activity_driver!$A$58:$R$67,MATCH($A111,activity_driver!$A$58:$A$67,0),MATCH(H$108,activity_driver!$58:$58,0))</f>
        <v>#N/A</v>
      </c>
      <c r="I111" s="6" t="e">
        <f>INDEX(weighting_additive!$A$88:$R$97,MATCH($A111,weighting_additive!$A$88:$A$97,0),MATCH(I$108,weighting_additive!$88:$88,0)) * INDEX(activity_driver!$A$58:$R$67,MATCH($A111,activity_driver!$A$58:$A$67,0),MATCH(I$108,activity_driver!$58:$58,0))</f>
        <v>#N/A</v>
      </c>
      <c r="J111" s="6" t="e">
        <f>INDEX(weighting_additive!$A$88:$R$97,MATCH($A111,weighting_additive!$A$88:$A$97,0),MATCH(J$108,weighting_additive!$88:$88,0)) * INDEX(activity_driver!$A$58:$R$67,MATCH($A111,activity_driver!$A$58:$A$67,0),MATCH(J$108,activity_driver!$58:$58,0))</f>
        <v>#N/A</v>
      </c>
      <c r="K111" s="6" t="e">
        <f>INDEX(weighting_additive!$A$88:$R$97,MATCH($A111,weighting_additive!$A$88:$A$97,0),MATCH(K$108,weighting_additive!$88:$88,0)) * INDEX(activity_driver!$A$58:$R$67,MATCH($A111,activity_driver!$A$58:$A$67,0),MATCH(K$108,activity_driver!$58:$58,0))</f>
        <v>#N/A</v>
      </c>
      <c r="L111" s="6" t="e">
        <f>INDEX(weighting_additive!$A$88:$R$97,MATCH($A111,weighting_additive!$A$88:$A$97,0),MATCH(L$108,weighting_additive!$88:$88,0)) * INDEX(activity_driver!$A$58:$R$67,MATCH($A111,activity_driver!$A$58:$A$67,0),MATCH(L$108,activity_driver!$58:$58,0))</f>
        <v>#N/A</v>
      </c>
      <c r="M111" s="6" t="e">
        <f>INDEX(weighting_additive!$A$88:$R$97,MATCH($A111,weighting_additive!$A$88:$A$97,0),MATCH(M$108,weighting_additive!$88:$88,0)) * INDEX(activity_driver!$A$58:$R$67,MATCH($A111,activity_driver!$A$58:$A$67,0),MATCH(M$108,activity_driver!$58:$58,0))</f>
        <v>#N/A</v>
      </c>
      <c r="N111" s="6" t="e">
        <f>INDEX(weighting_additive!$A$88:$R$97,MATCH($A111,weighting_additive!$A$88:$A$97,0),MATCH(N$108,weighting_additive!$88:$88,0)) * INDEX(activity_driver!$A$58:$R$67,MATCH($A111,activity_driver!$A$58:$A$67,0),MATCH(N$108,activity_driver!$58:$58,0))</f>
        <v>#N/A</v>
      </c>
      <c r="O111" s="6" t="e">
        <f>INDEX(weighting_additive!$A$88:$R$97,MATCH($A111,weighting_additive!$A$88:$A$97,0),MATCH(O$108,weighting_additive!$88:$88,0)) * INDEX(activity_driver!$A$58:$R$67,MATCH($A111,activity_driver!$A$58:$A$67,0),MATCH(O$108,activity_driver!$58:$58,0))</f>
        <v>#N/A</v>
      </c>
      <c r="P111" s="6" t="e">
        <f>INDEX(weighting_additive!$A$88:$R$97,MATCH($A111,weighting_additive!$A$88:$A$97,0),MATCH(P$108,weighting_additive!$88:$88,0)) * INDEX(activity_driver!$A$58:$R$67,MATCH($A111,activity_driver!$A$58:$A$67,0),MATCH(P$108,activity_driver!$58:$58,0))</f>
        <v>#N/A</v>
      </c>
      <c r="Q111" s="6" t="e">
        <f>INDEX(weighting_additive!$A$88:$R$97,MATCH($A111,weighting_additive!$A$88:$A$97,0),MATCH(Q$108,weighting_additive!$88:$88,0)) * INDEX(activity_driver!$A$58:$R$67,MATCH($A111,activity_driver!$A$58:$A$67,0),MATCH(Q$108,activity_driver!$58:$58,0))</f>
        <v>#N/A</v>
      </c>
      <c r="R111" s="6" t="e">
        <f>INDEX(weighting_additive!$A$88:$R$97,MATCH($A111,weighting_additive!$A$88:$A$97,0),MATCH(R$108,weighting_additive!$88:$88,0)) * INDEX(activity_driver!$A$58:$R$67,MATCH($A111,activity_driver!$A$58:$A$67,0),MATCH(R$108,activity_driver!$58:$58,0))</f>
        <v>#N/A</v>
      </c>
      <c r="S111" s="4"/>
      <c r="T111" s="5"/>
    </row>
    <row r="112" spans="1:20">
      <c r="A112" s="12" t="str">
        <f>$C$50</f>
        <v>05_PRClvbev</v>
      </c>
      <c r="E112" s="6">
        <f>INDEX(weighting_additive!$A$88:$R$97,MATCH($A112,weighting_additive!$A$88:$A$97,0),MATCH(E$108,weighting_additive!$88:$88,0)) * INDEX(activity_driver!$A$58:$R$67,MATCH($A112,activity_driver!$A$58:$A$67,0),MATCH(E$108,activity_driver!$58:$58,0))</f>
        <v>-0.13287900966705229</v>
      </c>
      <c r="F112" s="6" t="e">
        <f>INDEX(weighting_additive!$A$88:$R$97,MATCH($A112,weighting_additive!$A$88:$A$97,0),MATCH(F$108,weighting_additive!$88:$88,0)) * INDEX(activity_driver!$A$58:$R$67,MATCH($A112,activity_driver!$A$58:$A$67,0),MATCH(F$108,activity_driver!$58:$58,0))</f>
        <v>#N/A</v>
      </c>
      <c r="G112" s="6" t="e">
        <f>INDEX(weighting_additive!$A$88:$R$97,MATCH($A112,weighting_additive!$A$88:$A$97,0),MATCH(G$108,weighting_additive!$88:$88,0)) * INDEX(activity_driver!$A$58:$R$67,MATCH($A112,activity_driver!$A$58:$A$67,0),MATCH(G$108,activity_driver!$58:$58,0))</f>
        <v>#N/A</v>
      </c>
      <c r="H112" s="6" t="e">
        <f>INDEX(weighting_additive!$A$88:$R$97,MATCH($A112,weighting_additive!$A$88:$A$97,0),MATCH(H$108,weighting_additive!$88:$88,0)) * INDEX(activity_driver!$A$58:$R$67,MATCH($A112,activity_driver!$A$58:$A$67,0),MATCH(H$108,activity_driver!$58:$58,0))</f>
        <v>#N/A</v>
      </c>
      <c r="I112" s="6" t="e">
        <f>INDEX(weighting_additive!$A$88:$R$97,MATCH($A112,weighting_additive!$A$88:$A$97,0),MATCH(I$108,weighting_additive!$88:$88,0)) * INDEX(activity_driver!$A$58:$R$67,MATCH($A112,activity_driver!$A$58:$A$67,0),MATCH(I$108,activity_driver!$58:$58,0))</f>
        <v>#N/A</v>
      </c>
      <c r="J112" s="6" t="e">
        <f>INDEX(weighting_additive!$A$88:$R$97,MATCH($A112,weighting_additive!$A$88:$A$97,0),MATCH(J$108,weighting_additive!$88:$88,0)) * INDEX(activity_driver!$A$58:$R$67,MATCH($A112,activity_driver!$A$58:$A$67,0),MATCH(J$108,activity_driver!$58:$58,0))</f>
        <v>#N/A</v>
      </c>
      <c r="K112" s="6" t="e">
        <f>INDEX(weighting_additive!$A$88:$R$97,MATCH($A112,weighting_additive!$A$88:$A$97,0),MATCH(K$108,weighting_additive!$88:$88,0)) * INDEX(activity_driver!$A$58:$R$67,MATCH($A112,activity_driver!$A$58:$A$67,0),MATCH(K$108,activity_driver!$58:$58,0))</f>
        <v>#N/A</v>
      </c>
      <c r="L112" s="6" t="e">
        <f>INDEX(weighting_additive!$A$88:$R$97,MATCH($A112,weighting_additive!$A$88:$A$97,0),MATCH(L$108,weighting_additive!$88:$88,0)) * INDEX(activity_driver!$A$58:$R$67,MATCH($A112,activity_driver!$A$58:$A$67,0),MATCH(L$108,activity_driver!$58:$58,0))</f>
        <v>#N/A</v>
      </c>
      <c r="M112" s="6" t="e">
        <f>INDEX(weighting_additive!$A$88:$R$97,MATCH($A112,weighting_additive!$A$88:$A$97,0),MATCH(M$108,weighting_additive!$88:$88,0)) * INDEX(activity_driver!$A$58:$R$67,MATCH($A112,activity_driver!$A$58:$A$67,0),MATCH(M$108,activity_driver!$58:$58,0))</f>
        <v>#N/A</v>
      </c>
      <c r="N112" s="6" t="e">
        <f>INDEX(weighting_additive!$A$88:$R$97,MATCH($A112,weighting_additive!$A$88:$A$97,0),MATCH(N$108,weighting_additive!$88:$88,0)) * INDEX(activity_driver!$A$58:$R$67,MATCH($A112,activity_driver!$A$58:$A$67,0),MATCH(N$108,activity_driver!$58:$58,0))</f>
        <v>#N/A</v>
      </c>
      <c r="O112" s="6" t="e">
        <f>INDEX(weighting_additive!$A$88:$R$97,MATCH($A112,weighting_additive!$A$88:$A$97,0),MATCH(O$108,weighting_additive!$88:$88,0)) * INDEX(activity_driver!$A$58:$R$67,MATCH($A112,activity_driver!$A$58:$A$67,0),MATCH(O$108,activity_driver!$58:$58,0))</f>
        <v>#N/A</v>
      </c>
      <c r="P112" s="6" t="e">
        <f>INDEX(weighting_additive!$A$88:$R$97,MATCH($A112,weighting_additive!$A$88:$A$97,0),MATCH(P$108,weighting_additive!$88:$88,0)) * INDEX(activity_driver!$A$58:$R$67,MATCH($A112,activity_driver!$A$58:$A$67,0),MATCH(P$108,activity_driver!$58:$58,0))</f>
        <v>#N/A</v>
      </c>
      <c r="Q112" s="6" t="e">
        <f>INDEX(weighting_additive!$A$88:$R$97,MATCH($A112,weighting_additive!$A$88:$A$97,0),MATCH(Q$108,weighting_additive!$88:$88,0)) * INDEX(activity_driver!$A$58:$R$67,MATCH($A112,activity_driver!$A$58:$A$67,0),MATCH(Q$108,activity_driver!$58:$58,0))</f>
        <v>#N/A</v>
      </c>
      <c r="R112" s="6" t="e">
        <f>INDEX(weighting_additive!$A$88:$R$97,MATCH($A112,weighting_additive!$A$88:$A$97,0),MATCH(R$108,weighting_additive!$88:$88,0)) * INDEX(activity_driver!$A$58:$R$67,MATCH($A112,activity_driver!$A$58:$A$67,0),MATCH(R$108,activity_driver!$58:$58,0))</f>
        <v>#N/A</v>
      </c>
      <c r="S112" s="3"/>
      <c r="T112" s="5"/>
    </row>
    <row r="113" spans="1:20">
      <c r="A113" s="12" t="str">
        <f>$C$51</f>
        <v>05_PRClvg</v>
      </c>
      <c r="E113" s="6">
        <f>INDEX(weighting_additive!$A$88:$R$97,MATCH($A113,weighting_additive!$A$88:$A$97,0),MATCH(E$108,weighting_additive!$88:$88,0)) * INDEX(activity_driver!$A$58:$R$67,MATCH($A113,activity_driver!$A$58:$A$67,0),MATCH(E$108,activity_driver!$58:$58,0))</f>
        <v>-11.234261029972821</v>
      </c>
      <c r="F113" s="6" t="e">
        <f>INDEX(weighting_additive!$A$88:$R$97,MATCH($A113,weighting_additive!$A$88:$A$97,0),MATCH(F$108,weighting_additive!$88:$88,0)) * INDEX(activity_driver!$A$58:$R$67,MATCH($A113,activity_driver!$A$58:$A$67,0),MATCH(F$108,activity_driver!$58:$58,0))</f>
        <v>#N/A</v>
      </c>
      <c r="G113" s="6" t="e">
        <f>INDEX(weighting_additive!$A$88:$R$97,MATCH($A113,weighting_additive!$A$88:$A$97,0),MATCH(G$108,weighting_additive!$88:$88,0)) * INDEX(activity_driver!$A$58:$R$67,MATCH($A113,activity_driver!$A$58:$A$67,0),MATCH(G$108,activity_driver!$58:$58,0))</f>
        <v>#N/A</v>
      </c>
      <c r="H113" s="6" t="e">
        <f>INDEX(weighting_additive!$A$88:$R$97,MATCH($A113,weighting_additive!$A$88:$A$97,0),MATCH(H$108,weighting_additive!$88:$88,0)) * INDEX(activity_driver!$A$58:$R$67,MATCH($A113,activity_driver!$A$58:$A$67,0),MATCH(H$108,activity_driver!$58:$58,0))</f>
        <v>#N/A</v>
      </c>
      <c r="I113" s="6" t="e">
        <f>INDEX(weighting_additive!$A$88:$R$97,MATCH($A113,weighting_additive!$A$88:$A$97,0),MATCH(I$108,weighting_additive!$88:$88,0)) * INDEX(activity_driver!$A$58:$R$67,MATCH($A113,activity_driver!$A$58:$A$67,0),MATCH(I$108,activity_driver!$58:$58,0))</f>
        <v>#N/A</v>
      </c>
      <c r="J113" s="6" t="e">
        <f>INDEX(weighting_additive!$A$88:$R$97,MATCH($A113,weighting_additive!$A$88:$A$97,0),MATCH(J$108,weighting_additive!$88:$88,0)) * INDEX(activity_driver!$A$58:$R$67,MATCH($A113,activity_driver!$A$58:$A$67,0),MATCH(J$108,activity_driver!$58:$58,0))</f>
        <v>#N/A</v>
      </c>
      <c r="K113" s="6" t="e">
        <f>INDEX(weighting_additive!$A$88:$R$97,MATCH($A113,weighting_additive!$A$88:$A$97,0),MATCH(K$108,weighting_additive!$88:$88,0)) * INDEX(activity_driver!$A$58:$R$67,MATCH($A113,activity_driver!$A$58:$A$67,0),MATCH(K$108,activity_driver!$58:$58,0))</f>
        <v>#N/A</v>
      </c>
      <c r="L113" s="6" t="e">
        <f>INDEX(weighting_additive!$A$88:$R$97,MATCH($A113,weighting_additive!$A$88:$A$97,0),MATCH(L$108,weighting_additive!$88:$88,0)) * INDEX(activity_driver!$A$58:$R$67,MATCH($A113,activity_driver!$A$58:$A$67,0),MATCH(L$108,activity_driver!$58:$58,0))</f>
        <v>#N/A</v>
      </c>
      <c r="M113" s="6" t="e">
        <f>INDEX(weighting_additive!$A$88:$R$97,MATCH($A113,weighting_additive!$A$88:$A$97,0),MATCH(M$108,weighting_additive!$88:$88,0)) * INDEX(activity_driver!$A$58:$R$67,MATCH($A113,activity_driver!$A$58:$A$67,0),MATCH(M$108,activity_driver!$58:$58,0))</f>
        <v>#N/A</v>
      </c>
      <c r="N113" s="6" t="e">
        <f>INDEX(weighting_additive!$A$88:$R$97,MATCH($A113,weighting_additive!$A$88:$A$97,0),MATCH(N$108,weighting_additive!$88:$88,0)) * INDEX(activity_driver!$A$58:$R$67,MATCH($A113,activity_driver!$A$58:$A$67,0),MATCH(N$108,activity_driver!$58:$58,0))</f>
        <v>#N/A</v>
      </c>
      <c r="O113" s="6" t="e">
        <f>INDEX(weighting_additive!$A$88:$R$97,MATCH($A113,weighting_additive!$A$88:$A$97,0),MATCH(O$108,weighting_additive!$88:$88,0)) * INDEX(activity_driver!$A$58:$R$67,MATCH($A113,activity_driver!$A$58:$A$67,0),MATCH(O$108,activity_driver!$58:$58,0))</f>
        <v>#N/A</v>
      </c>
      <c r="P113" s="6" t="e">
        <f>INDEX(weighting_additive!$A$88:$R$97,MATCH($A113,weighting_additive!$A$88:$A$97,0),MATCH(P$108,weighting_additive!$88:$88,0)) * INDEX(activity_driver!$A$58:$R$67,MATCH($A113,activity_driver!$A$58:$A$67,0),MATCH(P$108,activity_driver!$58:$58,0))</f>
        <v>#N/A</v>
      </c>
      <c r="Q113" s="6" t="e">
        <f>INDEX(weighting_additive!$A$88:$R$97,MATCH($A113,weighting_additive!$A$88:$A$97,0),MATCH(Q$108,weighting_additive!$88:$88,0)) * INDEX(activity_driver!$A$58:$R$67,MATCH($A113,activity_driver!$A$58:$A$67,0),MATCH(Q$108,activity_driver!$58:$58,0))</f>
        <v>#N/A</v>
      </c>
      <c r="R113" s="6" t="e">
        <f>INDEX(weighting_additive!$A$88:$R$97,MATCH($A113,weighting_additive!$A$88:$A$97,0),MATCH(R$108,weighting_additive!$88:$88,0)) * INDEX(activity_driver!$A$58:$R$67,MATCH($A113,activity_driver!$A$58:$A$67,0),MATCH(R$108,activity_driver!$58:$58,0))</f>
        <v>#N/A</v>
      </c>
      <c r="S113" s="3"/>
      <c r="T113" s="5"/>
    </row>
    <row r="114" spans="1:20">
      <c r="A114" s="12" t="str">
        <f>$C$52</f>
        <v>20_USA2wbev</v>
      </c>
      <c r="E114" s="6">
        <f>INDEX(weighting_additive!$A$88:$R$97,MATCH($A114,weighting_additive!$A$88:$A$97,0),MATCH(E$108,weighting_additive!$88:$88,0)) * INDEX(activity_driver!$A$58:$R$67,MATCH($A114,activity_driver!$A$58:$A$67,0),MATCH(E$108,activity_driver!$58:$58,0))</f>
        <v>-1.0268920323243043E-4</v>
      </c>
      <c r="F114" s="6" t="e">
        <f>INDEX(weighting_additive!$A$88:$R$97,MATCH($A114,weighting_additive!$A$88:$A$97,0),MATCH(F$108,weighting_additive!$88:$88,0)) * INDEX(activity_driver!$A$58:$R$67,MATCH($A114,activity_driver!$A$58:$A$67,0),MATCH(F$108,activity_driver!$58:$58,0))</f>
        <v>#N/A</v>
      </c>
      <c r="G114" s="6" t="e">
        <f>INDEX(weighting_additive!$A$88:$R$97,MATCH($A114,weighting_additive!$A$88:$A$97,0),MATCH(G$108,weighting_additive!$88:$88,0)) * INDEX(activity_driver!$A$58:$R$67,MATCH($A114,activity_driver!$A$58:$A$67,0),MATCH(G$108,activity_driver!$58:$58,0))</f>
        <v>#N/A</v>
      </c>
      <c r="H114" s="6" t="e">
        <f>INDEX(weighting_additive!$A$88:$R$97,MATCH($A114,weighting_additive!$A$88:$A$97,0),MATCH(H$108,weighting_additive!$88:$88,0)) * INDEX(activity_driver!$A$58:$R$67,MATCH($A114,activity_driver!$A$58:$A$67,0),MATCH(H$108,activity_driver!$58:$58,0))</f>
        <v>#N/A</v>
      </c>
      <c r="I114" s="6" t="e">
        <f>INDEX(weighting_additive!$A$88:$R$97,MATCH($A114,weighting_additive!$A$88:$A$97,0),MATCH(I$108,weighting_additive!$88:$88,0)) * INDEX(activity_driver!$A$58:$R$67,MATCH($A114,activity_driver!$A$58:$A$67,0),MATCH(I$108,activity_driver!$58:$58,0))</f>
        <v>#N/A</v>
      </c>
      <c r="J114" s="6" t="e">
        <f>INDEX(weighting_additive!$A$88:$R$97,MATCH($A114,weighting_additive!$A$88:$A$97,0),MATCH(J$108,weighting_additive!$88:$88,0)) * INDEX(activity_driver!$A$58:$R$67,MATCH($A114,activity_driver!$A$58:$A$67,0),MATCH(J$108,activity_driver!$58:$58,0))</f>
        <v>#N/A</v>
      </c>
      <c r="K114" s="6" t="e">
        <f>INDEX(weighting_additive!$A$88:$R$97,MATCH($A114,weighting_additive!$A$88:$A$97,0),MATCH(K$108,weighting_additive!$88:$88,0)) * INDEX(activity_driver!$A$58:$R$67,MATCH($A114,activity_driver!$A$58:$A$67,0),MATCH(K$108,activity_driver!$58:$58,0))</f>
        <v>#N/A</v>
      </c>
      <c r="L114" s="6" t="e">
        <f>INDEX(weighting_additive!$A$88:$R$97,MATCH($A114,weighting_additive!$A$88:$A$97,0),MATCH(L$108,weighting_additive!$88:$88,0)) * INDEX(activity_driver!$A$58:$R$67,MATCH($A114,activity_driver!$A$58:$A$67,0),MATCH(L$108,activity_driver!$58:$58,0))</f>
        <v>#N/A</v>
      </c>
      <c r="M114" s="6" t="e">
        <f>INDEX(weighting_additive!$A$88:$R$97,MATCH($A114,weighting_additive!$A$88:$A$97,0),MATCH(M$108,weighting_additive!$88:$88,0)) * INDEX(activity_driver!$A$58:$R$67,MATCH($A114,activity_driver!$A$58:$A$67,0),MATCH(M$108,activity_driver!$58:$58,0))</f>
        <v>#N/A</v>
      </c>
      <c r="N114" s="6" t="e">
        <f>INDEX(weighting_additive!$A$88:$R$97,MATCH($A114,weighting_additive!$A$88:$A$97,0),MATCH(N$108,weighting_additive!$88:$88,0)) * INDEX(activity_driver!$A$58:$R$67,MATCH($A114,activity_driver!$A$58:$A$67,0),MATCH(N$108,activity_driver!$58:$58,0))</f>
        <v>#N/A</v>
      </c>
      <c r="O114" s="6" t="e">
        <f>INDEX(weighting_additive!$A$88:$R$97,MATCH($A114,weighting_additive!$A$88:$A$97,0),MATCH(O$108,weighting_additive!$88:$88,0)) * INDEX(activity_driver!$A$58:$R$67,MATCH($A114,activity_driver!$A$58:$A$67,0),MATCH(O$108,activity_driver!$58:$58,0))</f>
        <v>#N/A</v>
      </c>
      <c r="P114" s="6" t="e">
        <f>INDEX(weighting_additive!$A$88:$R$97,MATCH($A114,weighting_additive!$A$88:$A$97,0),MATCH(P$108,weighting_additive!$88:$88,0)) * INDEX(activity_driver!$A$58:$R$67,MATCH($A114,activity_driver!$A$58:$A$67,0),MATCH(P$108,activity_driver!$58:$58,0))</f>
        <v>#N/A</v>
      </c>
      <c r="Q114" s="6" t="e">
        <f>INDEX(weighting_additive!$A$88:$R$97,MATCH($A114,weighting_additive!$A$88:$A$97,0),MATCH(Q$108,weighting_additive!$88:$88,0)) * INDEX(activity_driver!$A$58:$R$67,MATCH($A114,activity_driver!$A$58:$A$67,0),MATCH(Q$108,activity_driver!$58:$58,0))</f>
        <v>#N/A</v>
      </c>
      <c r="R114" s="6" t="e">
        <f>INDEX(weighting_additive!$A$88:$R$97,MATCH($A114,weighting_additive!$A$88:$A$97,0),MATCH(R$108,weighting_additive!$88:$88,0)) * INDEX(activity_driver!$A$58:$R$67,MATCH($A114,activity_driver!$A$58:$A$67,0),MATCH(R$108,activity_driver!$58:$58,0))</f>
        <v>#N/A</v>
      </c>
      <c r="S114" s="3"/>
      <c r="T114" s="5"/>
    </row>
    <row r="115" spans="1:20">
      <c r="A115" s="12" t="str">
        <f>$C$53</f>
        <v>20_USA2wg</v>
      </c>
      <c r="B115" s="48"/>
      <c r="C115" s="48"/>
      <c r="D115" s="28"/>
      <c r="E115" s="6">
        <f>INDEX(weighting_additive!$A$88:$R$97,MATCH($A115,weighting_additive!$A$88:$A$97,0),MATCH(E$108,weighting_additive!$88:$88,0)) * INDEX(activity_driver!$A$58:$R$67,MATCH($A115,activity_driver!$A$58:$A$67,0),MATCH(E$108,activity_driver!$58:$58,0))</f>
        <v>-7.8713641236751841E-2</v>
      </c>
      <c r="F115" s="6" t="e">
        <f>INDEX(weighting_additive!$A$88:$R$97,MATCH($A115,weighting_additive!$A$88:$A$97,0),MATCH(F$108,weighting_additive!$88:$88,0)) * INDEX(activity_driver!$A$58:$R$67,MATCH($A115,activity_driver!$A$58:$A$67,0),MATCH(F$108,activity_driver!$58:$58,0))</f>
        <v>#N/A</v>
      </c>
      <c r="G115" s="6" t="e">
        <f>INDEX(weighting_additive!$A$88:$R$97,MATCH($A115,weighting_additive!$A$88:$A$97,0),MATCH(G$108,weighting_additive!$88:$88,0)) * INDEX(activity_driver!$A$58:$R$67,MATCH($A115,activity_driver!$A$58:$A$67,0),MATCH(G$108,activity_driver!$58:$58,0))</f>
        <v>#N/A</v>
      </c>
      <c r="H115" s="6" t="e">
        <f>INDEX(weighting_additive!$A$88:$R$97,MATCH($A115,weighting_additive!$A$88:$A$97,0),MATCH(H$108,weighting_additive!$88:$88,0)) * INDEX(activity_driver!$A$58:$R$67,MATCH($A115,activity_driver!$A$58:$A$67,0),MATCH(H$108,activity_driver!$58:$58,0))</f>
        <v>#N/A</v>
      </c>
      <c r="I115" s="6" t="e">
        <f>INDEX(weighting_additive!$A$88:$R$97,MATCH($A115,weighting_additive!$A$88:$A$97,0),MATCH(I$108,weighting_additive!$88:$88,0)) * INDEX(activity_driver!$A$58:$R$67,MATCH($A115,activity_driver!$A$58:$A$67,0),MATCH(I$108,activity_driver!$58:$58,0))</f>
        <v>#N/A</v>
      </c>
      <c r="J115" s="6" t="e">
        <f>INDEX(weighting_additive!$A$88:$R$97,MATCH($A115,weighting_additive!$A$88:$A$97,0),MATCH(J$108,weighting_additive!$88:$88,0)) * INDEX(activity_driver!$A$58:$R$67,MATCH($A115,activity_driver!$A$58:$A$67,0),MATCH(J$108,activity_driver!$58:$58,0))</f>
        <v>#N/A</v>
      </c>
      <c r="K115" s="6" t="e">
        <f>INDEX(weighting_additive!$A$88:$R$97,MATCH($A115,weighting_additive!$A$88:$A$97,0),MATCH(K$108,weighting_additive!$88:$88,0)) * INDEX(activity_driver!$A$58:$R$67,MATCH($A115,activity_driver!$A$58:$A$67,0),MATCH(K$108,activity_driver!$58:$58,0))</f>
        <v>#N/A</v>
      </c>
      <c r="L115" s="6" t="e">
        <f>INDEX(weighting_additive!$A$88:$R$97,MATCH($A115,weighting_additive!$A$88:$A$97,0),MATCH(L$108,weighting_additive!$88:$88,0)) * INDEX(activity_driver!$A$58:$R$67,MATCH($A115,activity_driver!$A$58:$A$67,0),MATCH(L$108,activity_driver!$58:$58,0))</f>
        <v>#N/A</v>
      </c>
      <c r="M115" s="6" t="e">
        <f>INDEX(weighting_additive!$A$88:$R$97,MATCH($A115,weighting_additive!$A$88:$A$97,0),MATCH(M$108,weighting_additive!$88:$88,0)) * INDEX(activity_driver!$A$58:$R$67,MATCH($A115,activity_driver!$A$58:$A$67,0),MATCH(M$108,activity_driver!$58:$58,0))</f>
        <v>#N/A</v>
      </c>
      <c r="N115" s="6" t="e">
        <f>INDEX(weighting_additive!$A$88:$R$97,MATCH($A115,weighting_additive!$A$88:$A$97,0),MATCH(N$108,weighting_additive!$88:$88,0)) * INDEX(activity_driver!$A$58:$R$67,MATCH($A115,activity_driver!$A$58:$A$67,0),MATCH(N$108,activity_driver!$58:$58,0))</f>
        <v>#N/A</v>
      </c>
      <c r="O115" s="6" t="e">
        <f>INDEX(weighting_additive!$A$88:$R$97,MATCH($A115,weighting_additive!$A$88:$A$97,0),MATCH(O$108,weighting_additive!$88:$88,0)) * INDEX(activity_driver!$A$58:$R$67,MATCH($A115,activity_driver!$A$58:$A$67,0),MATCH(O$108,activity_driver!$58:$58,0))</f>
        <v>#N/A</v>
      </c>
      <c r="P115" s="6" t="e">
        <f>INDEX(weighting_additive!$A$88:$R$97,MATCH($A115,weighting_additive!$A$88:$A$97,0),MATCH(P$108,weighting_additive!$88:$88,0)) * INDEX(activity_driver!$A$58:$R$67,MATCH($A115,activity_driver!$A$58:$A$67,0),MATCH(P$108,activity_driver!$58:$58,0))</f>
        <v>#N/A</v>
      </c>
      <c r="Q115" s="6" t="e">
        <f>INDEX(weighting_additive!$A$88:$R$97,MATCH($A115,weighting_additive!$A$88:$A$97,0),MATCH(Q$108,weighting_additive!$88:$88,0)) * INDEX(activity_driver!$A$58:$R$67,MATCH($A115,activity_driver!$A$58:$A$67,0),MATCH(Q$108,activity_driver!$58:$58,0))</f>
        <v>#N/A</v>
      </c>
      <c r="R115" s="6" t="e">
        <f>INDEX(weighting_additive!$A$88:$R$97,MATCH($A115,weighting_additive!$A$88:$A$97,0),MATCH(R$108,weighting_additive!$88:$88,0)) * INDEX(activity_driver!$A$58:$R$67,MATCH($A115,activity_driver!$A$58:$A$67,0),MATCH(R$108,activity_driver!$58:$58,0))</f>
        <v>#N/A</v>
      </c>
      <c r="S115" s="3"/>
      <c r="T115" s="5"/>
    </row>
    <row r="116" spans="1:20">
      <c r="A116" s="12" t="str">
        <f>$C$54</f>
        <v>20_USAlvbev</v>
      </c>
      <c r="B116" s="48"/>
      <c r="C116" s="48"/>
      <c r="D116" s="28"/>
      <c r="E116" s="6">
        <f>INDEX(weighting_additive!$A$88:$R$97,MATCH($A116,weighting_additive!$A$88:$A$97,0),MATCH(E$108,weighting_additive!$88:$88,0)) * INDEX(activity_driver!$A$58:$R$67,MATCH($A116,activity_driver!$A$58:$A$67,0),MATCH(E$108,activity_driver!$58:$58,0))</f>
        <v>-1.8549455999723831E-2</v>
      </c>
      <c r="F116" s="6" t="e">
        <f>INDEX(weighting_additive!$A$88:$R$97,MATCH($A116,weighting_additive!$A$88:$A$97,0),MATCH(F$108,weighting_additive!$88:$88,0)) * INDEX(activity_driver!$A$58:$R$67,MATCH($A116,activity_driver!$A$58:$A$67,0),MATCH(F$108,activity_driver!$58:$58,0))</f>
        <v>#N/A</v>
      </c>
      <c r="G116" s="6" t="e">
        <f>INDEX(weighting_additive!$A$88:$R$97,MATCH($A116,weighting_additive!$A$88:$A$97,0),MATCH(G$108,weighting_additive!$88:$88,0)) * INDEX(activity_driver!$A$58:$R$67,MATCH($A116,activity_driver!$A$58:$A$67,0),MATCH(G$108,activity_driver!$58:$58,0))</f>
        <v>#N/A</v>
      </c>
      <c r="H116" s="6" t="e">
        <f>INDEX(weighting_additive!$A$88:$R$97,MATCH($A116,weighting_additive!$A$88:$A$97,0),MATCH(H$108,weighting_additive!$88:$88,0)) * INDEX(activity_driver!$A$58:$R$67,MATCH($A116,activity_driver!$A$58:$A$67,0),MATCH(H$108,activity_driver!$58:$58,0))</f>
        <v>#N/A</v>
      </c>
      <c r="I116" s="6" t="e">
        <f>INDEX(weighting_additive!$A$88:$R$97,MATCH($A116,weighting_additive!$A$88:$A$97,0),MATCH(I$108,weighting_additive!$88:$88,0)) * INDEX(activity_driver!$A$58:$R$67,MATCH($A116,activity_driver!$A$58:$A$67,0),MATCH(I$108,activity_driver!$58:$58,0))</f>
        <v>#N/A</v>
      </c>
      <c r="J116" s="6" t="e">
        <f>INDEX(weighting_additive!$A$88:$R$97,MATCH($A116,weighting_additive!$A$88:$A$97,0),MATCH(J$108,weighting_additive!$88:$88,0)) * INDEX(activity_driver!$A$58:$R$67,MATCH($A116,activity_driver!$A$58:$A$67,0),MATCH(J$108,activity_driver!$58:$58,0))</f>
        <v>#N/A</v>
      </c>
      <c r="K116" s="6" t="e">
        <f>INDEX(weighting_additive!$A$88:$R$97,MATCH($A116,weighting_additive!$A$88:$A$97,0),MATCH(K$108,weighting_additive!$88:$88,0)) * INDEX(activity_driver!$A$58:$R$67,MATCH($A116,activity_driver!$A$58:$A$67,0),MATCH(K$108,activity_driver!$58:$58,0))</f>
        <v>#N/A</v>
      </c>
      <c r="L116" s="6" t="e">
        <f>INDEX(weighting_additive!$A$88:$R$97,MATCH($A116,weighting_additive!$A$88:$A$97,0),MATCH(L$108,weighting_additive!$88:$88,0)) * INDEX(activity_driver!$A$58:$R$67,MATCH($A116,activity_driver!$A$58:$A$67,0),MATCH(L$108,activity_driver!$58:$58,0))</f>
        <v>#N/A</v>
      </c>
      <c r="M116" s="6" t="e">
        <f>INDEX(weighting_additive!$A$88:$R$97,MATCH($A116,weighting_additive!$A$88:$A$97,0),MATCH(M$108,weighting_additive!$88:$88,0)) * INDEX(activity_driver!$A$58:$R$67,MATCH($A116,activity_driver!$A$58:$A$67,0),MATCH(M$108,activity_driver!$58:$58,0))</f>
        <v>#N/A</v>
      </c>
      <c r="N116" s="6" t="e">
        <f>INDEX(weighting_additive!$A$88:$R$97,MATCH($A116,weighting_additive!$A$88:$A$97,0),MATCH(N$108,weighting_additive!$88:$88,0)) * INDEX(activity_driver!$A$58:$R$67,MATCH($A116,activity_driver!$A$58:$A$67,0),MATCH(N$108,activity_driver!$58:$58,0))</f>
        <v>#N/A</v>
      </c>
      <c r="O116" s="6" t="e">
        <f>INDEX(weighting_additive!$A$88:$R$97,MATCH($A116,weighting_additive!$A$88:$A$97,0),MATCH(O$108,weighting_additive!$88:$88,0)) * INDEX(activity_driver!$A$58:$R$67,MATCH($A116,activity_driver!$A$58:$A$67,0),MATCH(O$108,activity_driver!$58:$58,0))</f>
        <v>#N/A</v>
      </c>
      <c r="P116" s="6" t="e">
        <f>INDEX(weighting_additive!$A$88:$R$97,MATCH($A116,weighting_additive!$A$88:$A$97,0),MATCH(P$108,weighting_additive!$88:$88,0)) * INDEX(activity_driver!$A$58:$R$67,MATCH($A116,activity_driver!$A$58:$A$67,0),MATCH(P$108,activity_driver!$58:$58,0))</f>
        <v>#N/A</v>
      </c>
      <c r="Q116" s="6" t="e">
        <f>INDEX(weighting_additive!$A$88:$R$97,MATCH($A116,weighting_additive!$A$88:$A$97,0),MATCH(Q$108,weighting_additive!$88:$88,0)) * INDEX(activity_driver!$A$58:$R$67,MATCH($A116,activity_driver!$A$58:$A$67,0),MATCH(Q$108,activity_driver!$58:$58,0))</f>
        <v>#N/A</v>
      </c>
      <c r="R116" s="6" t="e">
        <f>INDEX(weighting_additive!$A$88:$R$97,MATCH($A116,weighting_additive!$A$88:$A$97,0),MATCH(R$108,weighting_additive!$88:$88,0)) * INDEX(activity_driver!$A$58:$R$67,MATCH($A116,activity_driver!$A$58:$A$67,0),MATCH(R$108,activity_driver!$58:$58,0))</f>
        <v>#N/A</v>
      </c>
      <c r="S116" s="3"/>
      <c r="T116" s="5"/>
    </row>
    <row r="117" spans="1:20">
      <c r="A117" s="12" t="str">
        <f>$C$55</f>
        <v>20_USAlvg</v>
      </c>
      <c r="B117" s="48"/>
      <c r="C117" s="48"/>
      <c r="D117" s="28"/>
      <c r="E117" s="6">
        <f>INDEX(weighting_additive!$A$88:$R$97,MATCH($A117,weighting_additive!$A$88:$A$97,0),MATCH(E$108,weighting_additive!$88:$88,0)) * INDEX(activity_driver!$A$58:$R$67,MATCH($A117,activity_driver!$A$58:$A$67,0),MATCH(E$108,activity_driver!$58:$58,0))</f>
        <v>-17.939814958868524</v>
      </c>
      <c r="F117" s="6" t="e">
        <f>INDEX(weighting_additive!$A$88:$R$97,MATCH($A117,weighting_additive!$A$88:$A$97,0),MATCH(F$108,weighting_additive!$88:$88,0)) * INDEX(activity_driver!$A$58:$R$67,MATCH($A117,activity_driver!$A$58:$A$67,0),MATCH(F$108,activity_driver!$58:$58,0))</f>
        <v>#N/A</v>
      </c>
      <c r="G117" s="6" t="e">
        <f>INDEX(weighting_additive!$A$88:$R$97,MATCH($A117,weighting_additive!$A$88:$A$97,0),MATCH(G$108,weighting_additive!$88:$88,0)) * INDEX(activity_driver!$A$58:$R$67,MATCH($A117,activity_driver!$A$58:$A$67,0),MATCH(G$108,activity_driver!$58:$58,0))</f>
        <v>#N/A</v>
      </c>
      <c r="H117" s="6" t="e">
        <f>INDEX(weighting_additive!$A$88:$R$97,MATCH($A117,weighting_additive!$A$88:$A$97,0),MATCH(H$108,weighting_additive!$88:$88,0)) * INDEX(activity_driver!$A$58:$R$67,MATCH($A117,activity_driver!$A$58:$A$67,0),MATCH(H$108,activity_driver!$58:$58,0))</f>
        <v>#N/A</v>
      </c>
      <c r="I117" s="6" t="e">
        <f>INDEX(weighting_additive!$A$88:$R$97,MATCH($A117,weighting_additive!$A$88:$A$97,0),MATCH(I$108,weighting_additive!$88:$88,0)) * INDEX(activity_driver!$A$58:$R$67,MATCH($A117,activity_driver!$A$58:$A$67,0),MATCH(I$108,activity_driver!$58:$58,0))</f>
        <v>#N/A</v>
      </c>
      <c r="J117" s="6" t="e">
        <f>INDEX(weighting_additive!$A$88:$R$97,MATCH($A117,weighting_additive!$A$88:$A$97,0),MATCH(J$108,weighting_additive!$88:$88,0)) * INDEX(activity_driver!$A$58:$R$67,MATCH($A117,activity_driver!$A$58:$A$67,0),MATCH(J$108,activity_driver!$58:$58,0))</f>
        <v>#N/A</v>
      </c>
      <c r="K117" s="6" t="e">
        <f>INDEX(weighting_additive!$A$88:$R$97,MATCH($A117,weighting_additive!$A$88:$A$97,0),MATCH(K$108,weighting_additive!$88:$88,0)) * INDEX(activity_driver!$A$58:$R$67,MATCH($A117,activity_driver!$A$58:$A$67,0),MATCH(K$108,activity_driver!$58:$58,0))</f>
        <v>#N/A</v>
      </c>
      <c r="L117" s="6" t="e">
        <f>INDEX(weighting_additive!$A$88:$R$97,MATCH($A117,weighting_additive!$A$88:$A$97,0),MATCH(L$108,weighting_additive!$88:$88,0)) * INDEX(activity_driver!$A$58:$R$67,MATCH($A117,activity_driver!$A$58:$A$67,0),MATCH(L$108,activity_driver!$58:$58,0))</f>
        <v>#N/A</v>
      </c>
      <c r="M117" s="6" t="e">
        <f>INDEX(weighting_additive!$A$88:$R$97,MATCH($A117,weighting_additive!$A$88:$A$97,0),MATCH(M$108,weighting_additive!$88:$88,0)) * INDEX(activity_driver!$A$58:$R$67,MATCH($A117,activity_driver!$A$58:$A$67,0),MATCH(M$108,activity_driver!$58:$58,0))</f>
        <v>#N/A</v>
      </c>
      <c r="N117" s="6" t="e">
        <f>INDEX(weighting_additive!$A$88:$R$97,MATCH($A117,weighting_additive!$A$88:$A$97,0),MATCH(N$108,weighting_additive!$88:$88,0)) * INDEX(activity_driver!$A$58:$R$67,MATCH($A117,activity_driver!$A$58:$A$67,0),MATCH(N$108,activity_driver!$58:$58,0))</f>
        <v>#N/A</v>
      </c>
      <c r="O117" s="6" t="e">
        <f>INDEX(weighting_additive!$A$88:$R$97,MATCH($A117,weighting_additive!$A$88:$A$97,0),MATCH(O$108,weighting_additive!$88:$88,0)) * INDEX(activity_driver!$A$58:$R$67,MATCH($A117,activity_driver!$A$58:$A$67,0),MATCH(O$108,activity_driver!$58:$58,0))</f>
        <v>#N/A</v>
      </c>
      <c r="P117" s="6" t="e">
        <f>INDEX(weighting_additive!$A$88:$R$97,MATCH($A117,weighting_additive!$A$88:$A$97,0),MATCH(P$108,weighting_additive!$88:$88,0)) * INDEX(activity_driver!$A$58:$R$67,MATCH($A117,activity_driver!$A$58:$A$67,0),MATCH(P$108,activity_driver!$58:$58,0))</f>
        <v>#N/A</v>
      </c>
      <c r="Q117" s="6" t="e">
        <f>INDEX(weighting_additive!$A$88:$R$97,MATCH($A117,weighting_additive!$A$88:$A$97,0),MATCH(Q$108,weighting_additive!$88:$88,0)) * INDEX(activity_driver!$A$58:$R$67,MATCH($A117,activity_driver!$A$58:$A$67,0),MATCH(Q$108,activity_driver!$58:$58,0))</f>
        <v>#N/A</v>
      </c>
      <c r="R117" s="6" t="e">
        <f>INDEX(weighting_additive!$A$88:$R$97,MATCH($A117,weighting_additive!$A$88:$A$97,0),MATCH(R$108,weighting_additive!$88:$88,0)) * INDEX(activity_driver!$A$58:$R$67,MATCH($A117,activity_driver!$A$58:$A$67,0),MATCH(R$108,activity_driver!$58:$58,0))</f>
        <v>#N/A</v>
      </c>
      <c r="S117" s="3"/>
      <c r="T117" s="5"/>
    </row>
    <row r="118" spans="1:20">
      <c r="B118" s="48"/>
      <c r="C118" s="48"/>
      <c r="D118" s="28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3"/>
      <c r="T118" s="5"/>
    </row>
    <row r="119" spans="1:20" ht="15.75" customHeight="1">
      <c r="A119" s="29" t="s">
        <v>301</v>
      </c>
      <c r="B119" t="s">
        <v>304</v>
      </c>
      <c r="C119" t="s">
        <v>305</v>
      </c>
      <c r="D119" s="9">
        <v>2005</v>
      </c>
      <c r="E119" s="9">
        <v>2006</v>
      </c>
      <c r="F119" s="9">
        <v>2007</v>
      </c>
      <c r="G119" s="9">
        <v>2008</v>
      </c>
      <c r="H119" s="9">
        <v>2009</v>
      </c>
      <c r="I119" s="9">
        <v>2010</v>
      </c>
      <c r="J119" s="9">
        <v>2011</v>
      </c>
      <c r="K119" s="9">
        <v>2012</v>
      </c>
      <c r="L119" s="9">
        <v>2013</v>
      </c>
      <c r="M119" s="9">
        <v>2014</v>
      </c>
      <c r="N119" s="9">
        <v>2015</v>
      </c>
      <c r="O119" s="9">
        <v>2016</v>
      </c>
      <c r="P119" s="9">
        <v>2017</v>
      </c>
      <c r="Q119" s="9">
        <v>2018</v>
      </c>
      <c r="R119" s="9">
        <v>2019</v>
      </c>
      <c r="S119" s="3"/>
      <c r="T119" s="5"/>
    </row>
    <row r="120" spans="1:20" ht="18.75">
      <c r="A120" s="30" t="s">
        <v>43</v>
      </c>
      <c r="E120" s="32">
        <f>SUM(E121:E128)</f>
        <v>27.42861984483374</v>
      </c>
      <c r="F120" s="32" t="e">
        <f t="shared" ref="F120:R120" si="8">SUM(F121:F140)</f>
        <v>#REF!</v>
      </c>
      <c r="G120" s="32" t="e">
        <f t="shared" si="8"/>
        <v>#REF!</v>
      </c>
      <c r="H120" s="32" t="e">
        <f t="shared" si="8"/>
        <v>#REF!</v>
      </c>
      <c r="I120" s="32" t="e">
        <f t="shared" si="8"/>
        <v>#REF!</v>
      </c>
      <c r="J120" s="32" t="e">
        <f t="shared" si="8"/>
        <v>#REF!</v>
      </c>
      <c r="K120" s="32" t="e">
        <f t="shared" si="8"/>
        <v>#REF!</v>
      </c>
      <c r="L120" s="32" t="e">
        <f t="shared" si="8"/>
        <v>#REF!</v>
      </c>
      <c r="M120" s="32" t="e">
        <f t="shared" si="8"/>
        <v>#REF!</v>
      </c>
      <c r="N120" s="32" t="e">
        <f t="shared" si="8"/>
        <v>#REF!</v>
      </c>
      <c r="O120" s="32" t="e">
        <f t="shared" si="8"/>
        <v>#REF!</v>
      </c>
      <c r="P120" s="32" t="e">
        <f t="shared" si="8"/>
        <v>#REF!</v>
      </c>
      <c r="Q120" s="32" t="e">
        <f t="shared" si="8"/>
        <v>#REF!</v>
      </c>
      <c r="R120" s="32" t="e">
        <f t="shared" si="8"/>
        <v>#REF!</v>
      </c>
      <c r="S120" s="3"/>
      <c r="T120" s="5"/>
    </row>
    <row r="121" spans="1:20">
      <c r="B121" s="12" t="s">
        <v>241</v>
      </c>
      <c r="C121" s="12" t="str">
        <f>$C$48</f>
        <v>05_PRC2wbev</v>
      </c>
      <c r="E121" s="6">
        <f>INDEX(weighting_additive!$A$88:$R$97,MATCH($C121,weighting_additive!$A$88:$A$97,0),MATCH(E$108,weighting_additive!$88:$88,0)) *INDEX(structural_drivers!$A$178:$S$187,MATCH($B121,structural_drivers!$A$178:$A$187,0),MATCH(E$108,structural_drivers!$178:$178,0))</f>
        <v>-0.78061287092458775</v>
      </c>
      <c r="F121" s="6" t="e">
        <f>(F62/#REF!)*#REF!</f>
        <v>#REF!</v>
      </c>
      <c r="G121" s="6" t="e">
        <f>(G62/#REF!)*#REF!</f>
        <v>#REF!</v>
      </c>
      <c r="H121" s="6" t="e">
        <f>(H62/#REF!)*#REF!</f>
        <v>#REF!</v>
      </c>
      <c r="I121" s="6" t="e">
        <f>(I62/#REF!)*#REF!</f>
        <v>#REF!</v>
      </c>
      <c r="J121" s="6" t="e">
        <f>(J62/#REF!)*#REF!</f>
        <v>#REF!</v>
      </c>
      <c r="K121" s="6" t="e">
        <f>(K62/#REF!)*#REF!</f>
        <v>#REF!</v>
      </c>
      <c r="L121" s="6" t="e">
        <f>(L62/#REF!)*#REF!</f>
        <v>#REF!</v>
      </c>
      <c r="M121" s="6" t="e">
        <f>(M62/#REF!)*#REF!</f>
        <v>#REF!</v>
      </c>
      <c r="N121" s="6" t="e">
        <f>(N62/#REF!)*#REF!</f>
        <v>#REF!</v>
      </c>
      <c r="O121" s="6" t="e">
        <f>(O62/#REF!)*#REF!</f>
        <v>#REF!</v>
      </c>
      <c r="P121" s="6" t="e">
        <f>(P62/#REF!)*#REF!</f>
        <v>#REF!</v>
      </c>
      <c r="Q121" s="6" t="e">
        <f>(Q62/#REF!)*#REF!</f>
        <v>#REF!</v>
      </c>
      <c r="R121" s="6" t="e">
        <f>(R62/#REF!)*#REF!</f>
        <v>#REF!</v>
      </c>
    </row>
    <row r="122" spans="1:20">
      <c r="B122" s="12" t="s">
        <v>241</v>
      </c>
      <c r="C122" s="12" t="str">
        <f>$C$49</f>
        <v>05_PRC2wg</v>
      </c>
      <c r="E122" s="6">
        <f>INDEX(weighting_additive!$A$88:$R$97,MATCH($C122,weighting_additive!$A$88:$A$97,0),MATCH(E$108,weighting_additive!$88:$88,0)) *INDEX(structural_drivers!$A$178:$S$187,MATCH($B122,structural_drivers!$A$178:$A$187,0),MATCH(E$108,structural_drivers!$178:$178,0))</f>
        <v>-2.0555499095182546</v>
      </c>
      <c r="F122" s="6" t="e">
        <f>(F63/#REF!)*#REF!</f>
        <v>#REF!</v>
      </c>
      <c r="G122" s="6" t="e">
        <f>(G63/#REF!)*#REF!</f>
        <v>#REF!</v>
      </c>
      <c r="H122" s="6" t="e">
        <f>(H63/#REF!)*#REF!</f>
        <v>#REF!</v>
      </c>
      <c r="I122" s="6" t="e">
        <f>(I63/#REF!)*#REF!</f>
        <v>#REF!</v>
      </c>
      <c r="J122" s="6" t="e">
        <f>(J63/#REF!)*#REF!</f>
        <v>#REF!</v>
      </c>
      <c r="K122" s="6" t="e">
        <f>(K63/#REF!)*#REF!</f>
        <v>#REF!</v>
      </c>
      <c r="L122" s="6" t="e">
        <f>(L63/#REF!)*#REF!</f>
        <v>#REF!</v>
      </c>
      <c r="M122" s="6" t="e">
        <f>(M63/#REF!)*#REF!</f>
        <v>#REF!</v>
      </c>
      <c r="N122" s="6" t="e">
        <f>(N63/#REF!)*#REF!</f>
        <v>#REF!</v>
      </c>
      <c r="O122" s="6" t="e">
        <f>(O63/#REF!)*#REF!</f>
        <v>#REF!</v>
      </c>
      <c r="P122" s="6" t="e">
        <f>(P63/#REF!)*#REF!</f>
        <v>#REF!</v>
      </c>
      <c r="Q122" s="6" t="e">
        <f>(Q63/#REF!)*#REF!</f>
        <v>#REF!</v>
      </c>
      <c r="R122" s="6" t="e">
        <f>(R63/#REF!)*#REF!</f>
        <v>#REF!</v>
      </c>
      <c r="T122" s="31"/>
    </row>
    <row r="123" spans="1:20">
      <c r="A123" s="12"/>
      <c r="B123" s="12" t="s">
        <v>241</v>
      </c>
      <c r="C123" s="12" t="str">
        <f>$C$50</f>
        <v>05_PRClvbev</v>
      </c>
      <c r="E123" s="6">
        <f>INDEX(weighting_additive!$A$88:$R$97,MATCH($C123,weighting_additive!$A$88:$A$97,0),MATCH(E$108,weighting_additive!$88:$88,0)) *INDEX(structural_drivers!$A$178:$S$187,MATCH($B123,structural_drivers!$A$178:$A$187,0),MATCH(E$108,structural_drivers!$178:$178,0))</f>
        <v>-0.52180762859372254</v>
      </c>
      <c r="F123" s="6" t="e">
        <f>(F64/#REF!)*#REF!</f>
        <v>#REF!</v>
      </c>
      <c r="G123" s="6" t="e">
        <f>(G64/#REF!)*#REF!</f>
        <v>#REF!</v>
      </c>
      <c r="H123" s="6" t="e">
        <f>(H64/#REF!)*#REF!</f>
        <v>#REF!</v>
      </c>
      <c r="I123" s="6" t="e">
        <f>(I64/#REF!)*#REF!</f>
        <v>#REF!</v>
      </c>
      <c r="J123" s="6" t="e">
        <f>(J64/#REF!)*#REF!</f>
        <v>#REF!</v>
      </c>
      <c r="K123" s="6" t="e">
        <f>(K64/#REF!)*#REF!</f>
        <v>#REF!</v>
      </c>
      <c r="L123" s="6" t="e">
        <f>(L64/#REF!)*#REF!</f>
        <v>#REF!</v>
      </c>
      <c r="M123" s="6" t="e">
        <f>(M64/#REF!)*#REF!</f>
        <v>#REF!</v>
      </c>
      <c r="N123" s="6" t="e">
        <f>(N64/#REF!)*#REF!</f>
        <v>#REF!</v>
      </c>
      <c r="O123" s="6" t="e">
        <f>(O64/#REF!)*#REF!</f>
        <v>#REF!</v>
      </c>
      <c r="P123" s="6" t="e">
        <f>(P64/#REF!)*#REF!</f>
        <v>#REF!</v>
      </c>
      <c r="Q123" s="6" t="e">
        <f>(Q64/#REF!)*#REF!</f>
        <v>#REF!</v>
      </c>
      <c r="R123" s="6" t="e">
        <f>(R64/#REF!)*#REF!</f>
        <v>#REF!</v>
      </c>
    </row>
    <row r="124" spans="1:20">
      <c r="A124" s="12"/>
      <c r="B124" s="12" t="s">
        <v>241</v>
      </c>
      <c r="C124" s="12" t="str">
        <f>$C$51</f>
        <v>05_PRClvg</v>
      </c>
      <c r="E124" s="6">
        <f>INDEX(weighting_additive!$A$88:$R$97,MATCH($C124,weighting_additive!$A$88:$A$97,0),MATCH(E$108,weighting_additive!$88:$88,0)) *INDEX(structural_drivers!$A$178:$S$187,MATCH($B124,structural_drivers!$A$178:$A$187,0),MATCH(E$108,structural_drivers!$178:$178,0))</f>
        <v>-44.116246213313829</v>
      </c>
      <c r="F124" s="6" t="e">
        <f>(F65/#REF!)*#REF!</f>
        <v>#REF!</v>
      </c>
      <c r="G124" s="6" t="e">
        <f>(G65/#REF!)*#REF!</f>
        <v>#REF!</v>
      </c>
      <c r="H124" s="6" t="e">
        <f>(H65/#REF!)*#REF!</f>
        <v>#REF!</v>
      </c>
      <c r="I124" s="6" t="e">
        <f>(I65/#REF!)*#REF!</f>
        <v>#REF!</v>
      </c>
      <c r="J124" s="6" t="e">
        <f>(J65/#REF!)*#REF!</f>
        <v>#REF!</v>
      </c>
      <c r="K124" s="6" t="e">
        <f>(K65/#REF!)*#REF!</f>
        <v>#REF!</v>
      </c>
      <c r="L124" s="6" t="e">
        <f>(L65/#REF!)*#REF!</f>
        <v>#REF!</v>
      </c>
      <c r="M124" s="6" t="e">
        <f>(M65/#REF!)*#REF!</f>
        <v>#REF!</v>
      </c>
      <c r="N124" s="6" t="e">
        <f>(N65/#REF!)*#REF!</f>
        <v>#REF!</v>
      </c>
      <c r="O124" s="6" t="e">
        <f>(O65/#REF!)*#REF!</f>
        <v>#REF!</v>
      </c>
      <c r="P124" s="6" t="e">
        <f>(P65/#REF!)*#REF!</f>
        <v>#REF!</v>
      </c>
      <c r="Q124" s="6" t="e">
        <f>(Q65/#REF!)*#REF!</f>
        <v>#REF!</v>
      </c>
      <c r="R124" s="6" t="e">
        <f>(R65/#REF!)*#REF!</f>
        <v>#REF!</v>
      </c>
    </row>
    <row r="125" spans="1:20">
      <c r="A125" s="12"/>
      <c r="B125" s="91" t="s">
        <v>255</v>
      </c>
      <c r="C125" s="12" t="str">
        <f>$C$52</f>
        <v>20_USA2wbev</v>
      </c>
      <c r="E125" s="6">
        <f>INDEX(weighting_additive!$A$88:$R$97,MATCH($C125,weighting_additive!$A$88:$A$97,0),MATCH(E$108,weighting_additive!$88:$88,0)) *INDEX(structural_drivers!$A$178:$S$187,MATCH($B125,structural_drivers!$A$178:$A$187,0),MATCH(E$108,structural_drivers!$178:$178,0))</f>
        <v>4.2643652050029573E-4</v>
      </c>
      <c r="F125" s="6" t="e">
        <f>(F66/#REF!)*#REF!</f>
        <v>#REF!</v>
      </c>
      <c r="G125" s="6" t="e">
        <f>(G66/#REF!)*#REF!</f>
        <v>#REF!</v>
      </c>
      <c r="H125" s="6" t="e">
        <f>(H66/#REF!)*#REF!</f>
        <v>#REF!</v>
      </c>
      <c r="I125" s="6" t="e">
        <f>(I66/#REF!)*#REF!</f>
        <v>#REF!</v>
      </c>
      <c r="J125" s="6" t="e">
        <f>(J66/#REF!)*#REF!</f>
        <v>#REF!</v>
      </c>
      <c r="K125" s="6" t="e">
        <f>(K66/#REF!)*#REF!</f>
        <v>#REF!</v>
      </c>
      <c r="L125" s="6" t="e">
        <f>(L66/#REF!)*#REF!</f>
        <v>#REF!</v>
      </c>
      <c r="M125" s="6" t="e">
        <f>(M66/#REF!)*#REF!</f>
        <v>#REF!</v>
      </c>
      <c r="N125" s="6" t="e">
        <f>(N66/#REF!)*#REF!</f>
        <v>#REF!</v>
      </c>
      <c r="O125" s="6" t="e">
        <f>(O66/#REF!)*#REF!</f>
        <v>#REF!</v>
      </c>
      <c r="P125" s="6" t="e">
        <f>(P66/#REF!)*#REF!</f>
        <v>#REF!</v>
      </c>
      <c r="Q125" s="6" t="e">
        <f>(Q66/#REF!)*#REF!</f>
        <v>#REF!</v>
      </c>
      <c r="R125" s="6" t="e">
        <f>(R66/#REF!)*#REF!</f>
        <v>#REF!</v>
      </c>
    </row>
    <row r="126" spans="1:20">
      <c r="A126" s="12"/>
      <c r="B126" s="48" t="s">
        <v>255</v>
      </c>
      <c r="C126" s="12" t="str">
        <f>$C$53</f>
        <v>20_USA2wg</v>
      </c>
      <c r="D126" s="28"/>
      <c r="E126" s="6">
        <f>INDEX(weighting_additive!$A$88:$R$97,MATCH($C126,weighting_additive!$A$88:$A$97,0),MATCH(E$108,weighting_additive!$88:$88,0)) *INDEX(structural_drivers!$A$178:$S$187,MATCH($B126,structural_drivers!$A$178:$A$187,0),MATCH(E$108,structural_drivers!$178:$178,0))</f>
        <v>0.32687342221298299</v>
      </c>
      <c r="F126" s="6" t="e">
        <f>(F67/#REF!)*#REF!</f>
        <v>#REF!</v>
      </c>
      <c r="G126" s="6" t="e">
        <f>(G67/#REF!)*#REF!</f>
        <v>#REF!</v>
      </c>
      <c r="H126" s="6" t="e">
        <f>(H67/#REF!)*#REF!</f>
        <v>#REF!</v>
      </c>
      <c r="I126" s="6" t="e">
        <f>(I67/#REF!)*#REF!</f>
        <v>#REF!</v>
      </c>
      <c r="J126" s="6" t="e">
        <f>(J67/#REF!)*#REF!</f>
        <v>#REF!</v>
      </c>
      <c r="K126" s="6" t="e">
        <f>(K67/#REF!)*#REF!</f>
        <v>#REF!</v>
      </c>
      <c r="L126" s="6" t="e">
        <f>(L67/#REF!)*#REF!</f>
        <v>#REF!</v>
      </c>
      <c r="M126" s="6" t="e">
        <f>(M67/#REF!)*#REF!</f>
        <v>#REF!</v>
      </c>
      <c r="N126" s="6" t="e">
        <f>(N67/#REF!)*#REF!</f>
        <v>#REF!</v>
      </c>
      <c r="O126" s="6" t="e">
        <f>(O67/#REF!)*#REF!</f>
        <v>#REF!</v>
      </c>
      <c r="P126" s="6" t="e">
        <f>(P67/#REF!)*#REF!</f>
        <v>#REF!</v>
      </c>
      <c r="Q126" s="6" t="e">
        <f>(Q67/#REF!)*#REF!</f>
        <v>#REF!</v>
      </c>
      <c r="R126" s="6" t="e">
        <f>(R67/#REF!)*#REF!</f>
        <v>#REF!</v>
      </c>
    </row>
    <row r="127" spans="1:20">
      <c r="A127" s="12"/>
      <c r="B127" s="48" t="s">
        <v>255</v>
      </c>
      <c r="C127" s="12" t="str">
        <f>$C$54</f>
        <v>20_USAlvbev</v>
      </c>
      <c r="D127" s="28"/>
      <c r="E127" s="6">
        <f>INDEX(weighting_additive!$A$88:$R$97,MATCH($C127,weighting_additive!$A$88:$A$97,0),MATCH(E$108,weighting_additive!$88:$88,0)) *INDEX(structural_drivers!$A$178:$S$187,MATCH($B127,structural_drivers!$A$178:$A$187,0),MATCH(E$108,structural_drivers!$178:$178,0))</f>
        <v>7.703015725802656E-2</v>
      </c>
      <c r="F127" s="6" t="e">
        <f>(F68/#REF!)*#REF!</f>
        <v>#REF!</v>
      </c>
      <c r="G127" s="6" t="e">
        <f>(G68/#REF!)*#REF!</f>
        <v>#REF!</v>
      </c>
      <c r="H127" s="6" t="e">
        <f>(H68/#REF!)*#REF!</f>
        <v>#REF!</v>
      </c>
      <c r="I127" s="6" t="e">
        <f>(I68/#REF!)*#REF!</f>
        <v>#REF!</v>
      </c>
      <c r="J127" s="6" t="e">
        <f>(J68/#REF!)*#REF!</f>
        <v>#REF!</v>
      </c>
      <c r="K127" s="6" t="e">
        <f>(K68/#REF!)*#REF!</f>
        <v>#REF!</v>
      </c>
      <c r="L127" s="6" t="e">
        <f>(L68/#REF!)*#REF!</f>
        <v>#REF!</v>
      </c>
      <c r="M127" s="6" t="e">
        <f>(M68/#REF!)*#REF!</f>
        <v>#REF!</v>
      </c>
      <c r="N127" s="6" t="e">
        <f>(N68/#REF!)*#REF!</f>
        <v>#REF!</v>
      </c>
      <c r="O127" s="6" t="e">
        <f>(O68/#REF!)*#REF!</f>
        <v>#REF!</v>
      </c>
      <c r="P127" s="6" t="e">
        <f>(P68/#REF!)*#REF!</f>
        <v>#REF!</v>
      </c>
      <c r="Q127" s="6" t="e">
        <f>(Q68/#REF!)*#REF!</f>
        <v>#REF!</v>
      </c>
      <c r="R127" s="6" t="e">
        <f>(R68/#REF!)*#REF!</f>
        <v>#REF!</v>
      </c>
    </row>
    <row r="128" spans="1:20">
      <c r="A128" s="12"/>
      <c r="B128" s="48" t="s">
        <v>255</v>
      </c>
      <c r="C128" s="12" t="str">
        <f>$C$55</f>
        <v>20_USAlvg</v>
      </c>
      <c r="D128" s="28"/>
      <c r="E128" s="6">
        <f>INDEX(weighting_additive!$A$88:$R$97,MATCH($C128,weighting_additive!$A$88:$A$97,0),MATCH(E$108,weighting_additive!$88:$88,0)) *INDEX(structural_drivers!$A$178:$S$187,MATCH($B128,structural_drivers!$A$178:$A$187,0),MATCH(E$108,structural_drivers!$178:$178,0))</f>
        <v>74.498506451192625</v>
      </c>
      <c r="F128" s="6" t="e">
        <f>(F69/#REF!)*#REF!</f>
        <v>#REF!</v>
      </c>
      <c r="G128" s="6" t="e">
        <f>(G69/#REF!)*#REF!</f>
        <v>#REF!</v>
      </c>
      <c r="H128" s="6" t="e">
        <f>(H69/#REF!)*#REF!</f>
        <v>#REF!</v>
      </c>
      <c r="I128" s="6" t="e">
        <f>(I69/#REF!)*#REF!</f>
        <v>#REF!</v>
      </c>
      <c r="J128" s="6" t="e">
        <f>(J69/#REF!)*#REF!</f>
        <v>#REF!</v>
      </c>
      <c r="K128" s="6" t="e">
        <f>(K69/#REF!)*#REF!</f>
        <v>#REF!</v>
      </c>
      <c r="L128" s="6" t="e">
        <f>(L69/#REF!)*#REF!</f>
        <v>#REF!</v>
      </c>
      <c r="M128" s="6" t="e">
        <f>(M69/#REF!)*#REF!</f>
        <v>#REF!</v>
      </c>
      <c r="N128" s="6" t="e">
        <f>(N69/#REF!)*#REF!</f>
        <v>#REF!</v>
      </c>
      <c r="O128" s="6" t="e">
        <f>(O69/#REF!)*#REF!</f>
        <v>#REF!</v>
      </c>
      <c r="P128" s="6" t="e">
        <f>(P69/#REF!)*#REF!</f>
        <v>#REF!</v>
      </c>
      <c r="Q128" s="6" t="e">
        <f>(Q69/#REF!)*#REF!</f>
        <v>#REF!</v>
      </c>
      <c r="R128" s="6" t="e">
        <f>(R69/#REF!)*#REF!</f>
        <v>#REF!</v>
      </c>
      <c r="S128" s="3"/>
      <c r="T128" s="5"/>
    </row>
    <row r="129" spans="1:20">
      <c r="B129" s="48"/>
      <c r="C129" s="48"/>
      <c r="D129" s="28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3"/>
      <c r="T129" s="5"/>
    </row>
    <row r="130" spans="1:20" ht="15.75" customHeight="1">
      <c r="A130" s="29" t="s">
        <v>302</v>
      </c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  <c r="S130" s="3"/>
      <c r="T130" s="5"/>
    </row>
    <row r="131" spans="1:20" ht="15.75" customHeight="1">
      <c r="A131" s="30" t="s">
        <v>43</v>
      </c>
      <c r="E131" s="32">
        <f>SUM(E132:E139)</f>
        <v>1.1151292526706822</v>
      </c>
      <c r="F131" s="32" t="e">
        <f t="shared" ref="F131:R131" si="9">SUM(F132:F164)</f>
        <v>#REF!</v>
      </c>
      <c r="G131" s="32" t="e">
        <f t="shared" si="9"/>
        <v>#REF!</v>
      </c>
      <c r="H131" s="32" t="e">
        <f t="shared" si="9"/>
        <v>#REF!</v>
      </c>
      <c r="I131" s="32" t="e">
        <f t="shared" si="9"/>
        <v>#REF!</v>
      </c>
      <c r="J131" s="32" t="e">
        <f t="shared" si="9"/>
        <v>#REF!</v>
      </c>
      <c r="K131" s="32" t="e">
        <f t="shared" si="9"/>
        <v>#REF!</v>
      </c>
      <c r="L131" s="32" t="e">
        <f t="shared" si="9"/>
        <v>#REF!</v>
      </c>
      <c r="M131" s="32" t="e">
        <f t="shared" si="9"/>
        <v>#REF!</v>
      </c>
      <c r="N131" s="32" t="e">
        <f t="shared" si="9"/>
        <v>#REF!</v>
      </c>
      <c r="O131" s="32" t="e">
        <f t="shared" si="9"/>
        <v>#REF!</v>
      </c>
      <c r="P131" s="32" t="e">
        <f t="shared" si="9"/>
        <v>#REF!</v>
      </c>
      <c r="Q131" s="32" t="e">
        <f t="shared" si="9"/>
        <v>#REF!</v>
      </c>
      <c r="R131" s="32" t="e">
        <f t="shared" si="9"/>
        <v>#REF!</v>
      </c>
      <c r="S131" s="3"/>
      <c r="T131" s="5"/>
    </row>
    <row r="132" spans="1:20">
      <c r="A132" s="12" t="str">
        <f>$C$48</f>
        <v>05_PRC2wbev</v>
      </c>
      <c r="B132" t="s">
        <v>332</v>
      </c>
      <c r="C132" s="12" t="str">
        <f>$C$48</f>
        <v>05_PRC2wbev</v>
      </c>
      <c r="E132" s="6">
        <f>INDEX(weighting_additive!$A$88:$R$97,MATCH($C132,weighting_additive!$A$88:$A$97,0),MATCH(E$108,weighting_additive!$88:$88,0)) *INDEX(structural_drivers!$A$167:$S$176,MATCH($B132,structural_drivers!$A$167:$A$176,0),MATCH(E$108,structural_drivers!$167:$167,0))</f>
        <v>4.4469675591273283</v>
      </c>
      <c r="F132" s="6" t="e">
        <f>(#REF!/F76)*#REF!</f>
        <v>#REF!</v>
      </c>
      <c r="G132" s="6" t="e">
        <f>(#REF!/G76)*#REF!</f>
        <v>#REF!</v>
      </c>
      <c r="H132" s="6" t="e">
        <f>(#REF!/H76)*#REF!</f>
        <v>#REF!</v>
      </c>
      <c r="I132" s="6" t="e">
        <f>(#REF!/I76)*#REF!</f>
        <v>#REF!</v>
      </c>
      <c r="J132" s="6" t="e">
        <f>(#REF!/J76)*#REF!</f>
        <v>#REF!</v>
      </c>
      <c r="K132" s="6" t="e">
        <f>(#REF!/K76)*#REF!</f>
        <v>#REF!</v>
      </c>
      <c r="L132" s="6" t="e">
        <f>(#REF!/L76)*#REF!</f>
        <v>#REF!</v>
      </c>
      <c r="M132" s="6" t="e">
        <f>(#REF!/M76)*#REF!</f>
        <v>#REF!</v>
      </c>
      <c r="N132" s="6" t="e">
        <f>(#REF!/N76)*#REF!</f>
        <v>#REF!</v>
      </c>
      <c r="O132" s="6" t="e">
        <f>(#REF!/O76)*#REF!</f>
        <v>#REF!</v>
      </c>
      <c r="P132" s="6" t="e">
        <f>(#REF!/P76)*#REF!</f>
        <v>#REF!</v>
      </c>
      <c r="Q132" s="6" t="e">
        <f>(#REF!/Q76)*#REF!</f>
        <v>#REF!</v>
      </c>
      <c r="R132" s="6" t="e">
        <f>(#REF!/R76)*#REF!</f>
        <v>#REF!</v>
      </c>
    </row>
    <row r="133" spans="1:20">
      <c r="A133" s="12" t="str">
        <f>$C$49</f>
        <v>05_PRC2wg</v>
      </c>
      <c r="B133" t="s">
        <v>332</v>
      </c>
      <c r="C133" s="12" t="str">
        <f>$C$49</f>
        <v>05_PRC2wg</v>
      </c>
      <c r="E133" s="6">
        <f>INDEX(weighting_additive!$A$88:$R$97,MATCH($C133,weighting_additive!$A$88:$A$97,0),MATCH(E$108,weighting_additive!$88:$88,0)) *INDEX(structural_drivers!$A$167:$S$176,MATCH($B133,structural_drivers!$A$167:$A$176,0),MATCH(E$108,structural_drivers!$167:$167,0))</f>
        <v>11.709983404408751</v>
      </c>
      <c r="F133" s="6" t="e">
        <f>(#REF!/F77)*#REF!</f>
        <v>#REF!</v>
      </c>
      <c r="G133" s="6" t="e">
        <f>(#REF!/G77)*#REF!</f>
        <v>#REF!</v>
      </c>
      <c r="H133" s="6" t="e">
        <f>(#REF!/H77)*#REF!</f>
        <v>#REF!</v>
      </c>
      <c r="I133" s="6" t="e">
        <f>(#REF!/I77)*#REF!</f>
        <v>#REF!</v>
      </c>
      <c r="J133" s="6" t="e">
        <f>(#REF!/J77)*#REF!</f>
        <v>#REF!</v>
      </c>
      <c r="K133" s="6" t="e">
        <f>(#REF!/K77)*#REF!</f>
        <v>#REF!</v>
      </c>
      <c r="L133" s="6" t="e">
        <f>(#REF!/L77)*#REF!</f>
        <v>#REF!</v>
      </c>
      <c r="M133" s="6" t="e">
        <f>(#REF!/M77)*#REF!</f>
        <v>#REF!</v>
      </c>
      <c r="N133" s="6" t="e">
        <f>(#REF!/N77)*#REF!</f>
        <v>#REF!</v>
      </c>
      <c r="O133" s="6" t="e">
        <f>(#REF!/O77)*#REF!</f>
        <v>#REF!</v>
      </c>
      <c r="P133" s="6" t="e">
        <f>(#REF!/P77)*#REF!</f>
        <v>#REF!</v>
      </c>
      <c r="Q133" s="6" t="e">
        <f>(#REF!/Q77)*#REF!</f>
        <v>#REF!</v>
      </c>
      <c r="R133" s="6" t="e">
        <f>(#REF!/R77)*#REF!</f>
        <v>#REF!</v>
      </c>
    </row>
    <row r="134" spans="1:20">
      <c r="A134" s="12" t="str">
        <f>$C$50</f>
        <v>05_PRClvbev</v>
      </c>
      <c r="B134" t="s">
        <v>334</v>
      </c>
      <c r="C134" s="12" t="str">
        <f>$C$50</f>
        <v>05_PRClvbev</v>
      </c>
      <c r="E134" s="6">
        <f>INDEX(weighting_additive!$A$88:$R$97,MATCH($C134,weighting_additive!$A$88:$A$97,0),MATCH(E$108,weighting_additive!$88:$88,0)) *INDEX(structural_drivers!$A$167:$S$176,MATCH($B134,structural_drivers!$A$167:$A$176,0),MATCH(E$108,structural_drivers!$167:$167,0))</f>
        <v>-0.17381574378062936</v>
      </c>
      <c r="F134" s="6" t="e">
        <f>(#REF!/F78)*#REF!</f>
        <v>#REF!</v>
      </c>
      <c r="G134" s="6" t="e">
        <f>(#REF!/G78)*#REF!</f>
        <v>#REF!</v>
      </c>
      <c r="H134" s="6" t="e">
        <f>(#REF!/H78)*#REF!</f>
        <v>#REF!</v>
      </c>
      <c r="I134" s="6" t="e">
        <f>(#REF!/I78)*#REF!</f>
        <v>#REF!</v>
      </c>
      <c r="J134" s="6" t="e">
        <f>(#REF!/J78)*#REF!</f>
        <v>#REF!</v>
      </c>
      <c r="K134" s="6" t="e">
        <f>(#REF!/K78)*#REF!</f>
        <v>#REF!</v>
      </c>
      <c r="L134" s="6" t="e">
        <f>(#REF!/L78)*#REF!</f>
        <v>#REF!</v>
      </c>
      <c r="M134" s="6" t="e">
        <f>(#REF!/M78)*#REF!</f>
        <v>#REF!</v>
      </c>
      <c r="N134" s="6" t="e">
        <f>(#REF!/N78)*#REF!</f>
        <v>#REF!</v>
      </c>
      <c r="O134" s="6" t="e">
        <f>(#REF!/O78)*#REF!</f>
        <v>#REF!</v>
      </c>
      <c r="P134" s="6" t="e">
        <f>(#REF!/P78)*#REF!</f>
        <v>#REF!</v>
      </c>
      <c r="Q134" s="6" t="e">
        <f>(#REF!/Q78)*#REF!</f>
        <v>#REF!</v>
      </c>
      <c r="R134" s="6" t="e">
        <f>(#REF!/R78)*#REF!</f>
        <v>#REF!</v>
      </c>
      <c r="T134" s="6"/>
    </row>
    <row r="135" spans="1:20">
      <c r="A135" s="12" t="str">
        <f>$C$51</f>
        <v>05_PRClvg</v>
      </c>
      <c r="B135" t="s">
        <v>334</v>
      </c>
      <c r="C135" s="12" t="str">
        <f>$C$51</f>
        <v>05_PRClvg</v>
      </c>
      <c r="E135" s="6">
        <f>INDEX(weighting_additive!$A$88:$R$97,MATCH($C135,weighting_additive!$A$88:$A$97,0),MATCH(E$108,weighting_additive!$88:$88,0)) *INDEX(structural_drivers!$A$167:$S$176,MATCH($B135,structural_drivers!$A$167:$A$176,0),MATCH(E$108,structural_drivers!$167:$167,0))</f>
        <v>-14.695258804556246</v>
      </c>
      <c r="F135" s="6" t="e">
        <f>(#REF!/F79)*#REF!</f>
        <v>#REF!</v>
      </c>
      <c r="G135" s="6" t="e">
        <f>(#REF!/G79)*#REF!</f>
        <v>#REF!</v>
      </c>
      <c r="H135" s="6" t="e">
        <f>(#REF!/H79)*#REF!</f>
        <v>#REF!</v>
      </c>
      <c r="I135" s="6" t="e">
        <f>(#REF!/I79)*#REF!</f>
        <v>#REF!</v>
      </c>
      <c r="J135" s="6" t="e">
        <f>(#REF!/J79)*#REF!</f>
        <v>#REF!</v>
      </c>
      <c r="K135" s="6" t="e">
        <f>(#REF!/K79)*#REF!</f>
        <v>#REF!</v>
      </c>
      <c r="L135" s="6" t="e">
        <f>(#REF!/L79)*#REF!</f>
        <v>#REF!</v>
      </c>
      <c r="M135" s="6" t="e">
        <f>(#REF!/M79)*#REF!</f>
        <v>#REF!</v>
      </c>
      <c r="N135" s="6" t="e">
        <f>(#REF!/N79)*#REF!</f>
        <v>#REF!</v>
      </c>
      <c r="O135" s="6" t="e">
        <f>(#REF!/O79)*#REF!</f>
        <v>#REF!</v>
      </c>
      <c r="P135" s="6" t="e">
        <f>(#REF!/P79)*#REF!</f>
        <v>#REF!</v>
      </c>
      <c r="Q135" s="6" t="e">
        <f>(#REF!/Q79)*#REF!</f>
        <v>#REF!</v>
      </c>
      <c r="R135" s="6" t="e">
        <f>(#REF!/R79)*#REF!</f>
        <v>#REF!</v>
      </c>
    </row>
    <row r="136" spans="1:20">
      <c r="A136" s="12" t="str">
        <f>$C$52</f>
        <v>20_USA2wbev</v>
      </c>
      <c r="B136" t="s">
        <v>333</v>
      </c>
      <c r="C136" s="12" t="str">
        <f>$C$52</f>
        <v>20_USA2wbev</v>
      </c>
      <c r="E136" s="6">
        <f>INDEX(weighting_additive!$A$88:$R$97,MATCH($C136,weighting_additive!$A$88:$A$97,0),MATCH(E$108,weighting_additive!$88:$88,0)) *INDEX(structural_drivers!$A$167:$S$176,MATCH($B136,structural_drivers!$A$167:$A$176,0),MATCH(E$108,structural_drivers!$167:$167,0))</f>
        <v>2.6360736083456954E-4</v>
      </c>
      <c r="F136" s="6" t="e">
        <f>(#REF!/F80)*#REF!</f>
        <v>#REF!</v>
      </c>
      <c r="G136" s="6" t="e">
        <f>(#REF!/G80)*#REF!</f>
        <v>#REF!</v>
      </c>
      <c r="H136" s="6" t="e">
        <f>(#REF!/H80)*#REF!</f>
        <v>#REF!</v>
      </c>
      <c r="I136" s="6" t="e">
        <f>(#REF!/I80)*#REF!</f>
        <v>#REF!</v>
      </c>
      <c r="J136" s="6" t="e">
        <f>(#REF!/J80)*#REF!</f>
        <v>#REF!</v>
      </c>
      <c r="K136" s="6" t="e">
        <f>(#REF!/K80)*#REF!</f>
        <v>#REF!</v>
      </c>
      <c r="L136" s="6" t="e">
        <f>(#REF!/L80)*#REF!</f>
        <v>#REF!</v>
      </c>
      <c r="M136" s="6" t="e">
        <f>(#REF!/M80)*#REF!</f>
        <v>#REF!</v>
      </c>
      <c r="N136" s="6" t="e">
        <f>(#REF!/N80)*#REF!</f>
        <v>#REF!</v>
      </c>
      <c r="O136" s="6" t="e">
        <f>(#REF!/O80)*#REF!</f>
        <v>#REF!</v>
      </c>
      <c r="P136" s="6" t="e">
        <f>(#REF!/P80)*#REF!</f>
        <v>#REF!</v>
      </c>
      <c r="Q136" s="6" t="e">
        <f>(#REF!/Q80)*#REF!</f>
        <v>#REF!</v>
      </c>
      <c r="R136" s="6" t="e">
        <f>(#REF!/R80)*#REF!</f>
        <v>#REF!</v>
      </c>
    </row>
    <row r="137" spans="1:20">
      <c r="A137" s="12" t="str">
        <f>$C$53</f>
        <v>20_USA2wg</v>
      </c>
      <c r="B137" t="s">
        <v>333</v>
      </c>
      <c r="C137" s="12" t="str">
        <f>$C$53</f>
        <v>20_USA2wg</v>
      </c>
      <c r="D137" s="28"/>
      <c r="E137" s="6">
        <f>INDEX(weighting_additive!$A$88:$R$97,MATCH($C137,weighting_additive!$A$88:$A$97,0),MATCH(E$108,weighting_additive!$88:$88,0)) *INDEX(structural_drivers!$A$167:$S$176,MATCH($B137,structural_drivers!$A$167:$A$176,0),MATCH(E$108,structural_drivers!$167:$167,0))</f>
        <v>0.20206111815995048</v>
      </c>
      <c r="F137" s="6" t="e">
        <f>(#REF!/F81)*#REF!</f>
        <v>#REF!</v>
      </c>
      <c r="G137" s="6" t="e">
        <f>(#REF!/G81)*#REF!</f>
        <v>#REF!</v>
      </c>
      <c r="H137" s="6" t="e">
        <f>(#REF!/H81)*#REF!</f>
        <v>#REF!</v>
      </c>
      <c r="I137" s="6" t="e">
        <f>(#REF!/I81)*#REF!</f>
        <v>#REF!</v>
      </c>
      <c r="J137" s="6" t="e">
        <f>(#REF!/J81)*#REF!</f>
        <v>#REF!</v>
      </c>
      <c r="K137" s="6" t="e">
        <f>(#REF!/K81)*#REF!</f>
        <v>#REF!</v>
      </c>
      <c r="L137" s="6" t="e">
        <f>(#REF!/L81)*#REF!</f>
        <v>#REF!</v>
      </c>
      <c r="M137" s="6" t="e">
        <f>(#REF!/M81)*#REF!</f>
        <v>#REF!</v>
      </c>
      <c r="N137" s="6" t="e">
        <f>(#REF!/N81)*#REF!</f>
        <v>#REF!</v>
      </c>
      <c r="O137" s="6" t="e">
        <f>(#REF!/O81)*#REF!</f>
        <v>#REF!</v>
      </c>
      <c r="P137" s="6" t="e">
        <f>(#REF!/P81)*#REF!</f>
        <v>#REF!</v>
      </c>
      <c r="Q137" s="6" t="e">
        <f>(#REF!/Q81)*#REF!</f>
        <v>#REF!</v>
      </c>
      <c r="R137" s="6" t="e">
        <f>(#REF!/R81)*#REF!</f>
        <v>#REF!</v>
      </c>
    </row>
    <row r="138" spans="1:20">
      <c r="A138" s="12" t="str">
        <f>$C$54</f>
        <v>20_USAlvbev</v>
      </c>
      <c r="B138" t="s">
        <v>335</v>
      </c>
      <c r="C138" s="12" t="str">
        <f>$C$54</f>
        <v>20_USAlvbev</v>
      </c>
      <c r="D138" s="28"/>
      <c r="E138" s="6">
        <f>INDEX(weighting_additive!$A$88:$R$97,MATCH($C138,weighting_additive!$A$88:$A$97,0),MATCH(E$108,weighting_additive!$88:$88,0)) *INDEX(structural_drivers!$A$167:$S$176,MATCH($B138,structural_drivers!$A$167:$A$176,0),MATCH(E$108,structural_drivers!$167:$167,0))</f>
        <v>-3.8741721257999103E-4</v>
      </c>
      <c r="F138" s="6" t="e">
        <f>(#REF!/F82)*#REF!</f>
        <v>#REF!</v>
      </c>
      <c r="G138" s="6" t="e">
        <f>(#REF!/G82)*#REF!</f>
        <v>#REF!</v>
      </c>
      <c r="H138" s="6" t="e">
        <f>(#REF!/H82)*#REF!</f>
        <v>#REF!</v>
      </c>
      <c r="I138" s="6" t="e">
        <f>(#REF!/I82)*#REF!</f>
        <v>#REF!</v>
      </c>
      <c r="J138" s="6" t="e">
        <f>(#REF!/J82)*#REF!</f>
        <v>#REF!</v>
      </c>
      <c r="K138" s="6" t="e">
        <f>(#REF!/K82)*#REF!</f>
        <v>#REF!</v>
      </c>
      <c r="L138" s="6" t="e">
        <f>(#REF!/L82)*#REF!</f>
        <v>#REF!</v>
      </c>
      <c r="M138" s="6" t="e">
        <f>(#REF!/M82)*#REF!</f>
        <v>#REF!</v>
      </c>
      <c r="N138" s="6" t="e">
        <f>(#REF!/N82)*#REF!</f>
        <v>#REF!</v>
      </c>
      <c r="O138" s="6" t="e">
        <f>(#REF!/O82)*#REF!</f>
        <v>#REF!</v>
      </c>
      <c r="P138" s="6" t="e">
        <f>(#REF!/P82)*#REF!</f>
        <v>#REF!</v>
      </c>
      <c r="Q138" s="6" t="e">
        <f>(#REF!/Q82)*#REF!</f>
        <v>#REF!</v>
      </c>
      <c r="R138" s="6" t="e">
        <f>(#REF!/R82)*#REF!</f>
        <v>#REF!</v>
      </c>
    </row>
    <row r="139" spans="1:20">
      <c r="A139" s="12" t="str">
        <f>$C$55</f>
        <v>20_USAlvg</v>
      </c>
      <c r="B139" t="s">
        <v>335</v>
      </c>
      <c r="C139" s="12" t="str">
        <f>$C$55</f>
        <v>20_USAlvg</v>
      </c>
      <c r="D139" s="28"/>
      <c r="E139" s="6">
        <f>INDEX(weighting_additive!$A$88:$R$97,MATCH($C139,weighting_additive!$A$88:$A$97,0),MATCH(E$108,weighting_additive!$88:$88,0)) *INDEX(structural_drivers!$A$167:$S$176,MATCH($B139,structural_drivers!$A$167:$A$176,0),MATCH(E$108,structural_drivers!$167:$167,0))</f>
        <v>-0.37468447083672674</v>
      </c>
      <c r="F139" s="6" t="e">
        <f>(#REF!/F83)*#REF!</f>
        <v>#REF!</v>
      </c>
      <c r="G139" s="6" t="e">
        <f>(#REF!/G83)*#REF!</f>
        <v>#REF!</v>
      </c>
      <c r="H139" s="6" t="e">
        <f>(#REF!/H83)*#REF!</f>
        <v>#REF!</v>
      </c>
      <c r="I139" s="6" t="e">
        <f>(#REF!/I83)*#REF!</f>
        <v>#REF!</v>
      </c>
      <c r="J139" s="6" t="e">
        <f>(#REF!/J83)*#REF!</f>
        <v>#REF!</v>
      </c>
      <c r="K139" s="6" t="e">
        <f>(#REF!/K83)*#REF!</f>
        <v>#REF!</v>
      </c>
      <c r="L139" s="6" t="e">
        <f>(#REF!/L83)*#REF!</f>
        <v>#REF!</v>
      </c>
      <c r="M139" s="6" t="e">
        <f>(#REF!/M83)*#REF!</f>
        <v>#REF!</v>
      </c>
      <c r="N139" s="6" t="e">
        <f>(#REF!/N83)*#REF!</f>
        <v>#REF!</v>
      </c>
      <c r="O139" s="6" t="e">
        <f>(#REF!/O83)*#REF!</f>
        <v>#REF!</v>
      </c>
      <c r="P139" s="6" t="e">
        <f>(#REF!/P83)*#REF!</f>
        <v>#REF!</v>
      </c>
      <c r="Q139" s="6" t="e">
        <f>(#REF!/Q83)*#REF!</f>
        <v>#REF!</v>
      </c>
      <c r="R139" s="6" t="e">
        <f>(#REF!/R83)*#REF!</f>
        <v>#REF!</v>
      </c>
      <c r="S139" s="3"/>
      <c r="T139" s="5"/>
    </row>
    <row r="140" spans="1:20">
      <c r="S140" s="3"/>
      <c r="T140" s="5"/>
    </row>
    <row r="141" spans="1:20" ht="15.75" customHeight="1">
      <c r="A141" s="29" t="s">
        <v>303</v>
      </c>
      <c r="B141" t="s">
        <v>304</v>
      </c>
      <c r="C141" t="s">
        <v>305</v>
      </c>
      <c r="D141" s="9">
        <v>2005</v>
      </c>
      <c r="E141" s="9">
        <v>2006</v>
      </c>
      <c r="F141" s="9">
        <v>2007</v>
      </c>
      <c r="G141" s="9">
        <v>2008</v>
      </c>
      <c r="H141" s="9">
        <v>2009</v>
      </c>
      <c r="I141" s="9">
        <v>2010</v>
      </c>
      <c r="J141" s="9">
        <v>2011</v>
      </c>
      <c r="K141" s="9">
        <v>2012</v>
      </c>
      <c r="L141" s="9">
        <v>2013</v>
      </c>
      <c r="M141" s="9">
        <v>2014</v>
      </c>
      <c r="N141" s="9">
        <v>2015</v>
      </c>
      <c r="O141" s="9">
        <v>2016</v>
      </c>
      <c r="P141" s="9">
        <v>2017</v>
      </c>
      <c r="Q141" s="9">
        <v>2018</v>
      </c>
      <c r="R141" s="9">
        <v>2019</v>
      </c>
      <c r="S141" s="3"/>
      <c r="T141" s="5"/>
    </row>
    <row r="142" spans="1:20" ht="18.75">
      <c r="A142" s="30" t="s">
        <v>43</v>
      </c>
      <c r="E142" s="32">
        <f>SUM(E143:E150)</f>
        <v>-52.363268543206651</v>
      </c>
      <c r="F142" s="32" t="e">
        <f>SUM(F143:F180)</f>
        <v>#N/A</v>
      </c>
      <c r="G142" s="32" t="e">
        <f t="shared" ref="G142:R142" si="10">SUM(G143:G180)</f>
        <v>#N/A</v>
      </c>
      <c r="H142" s="32" t="e">
        <f t="shared" si="10"/>
        <v>#N/A</v>
      </c>
      <c r="I142" s="32" t="e">
        <f t="shared" si="10"/>
        <v>#N/A</v>
      </c>
      <c r="J142" s="32" t="e">
        <f t="shared" si="10"/>
        <v>#N/A</v>
      </c>
      <c r="K142" s="32" t="e">
        <f t="shared" si="10"/>
        <v>#N/A</v>
      </c>
      <c r="L142" s="32" t="e">
        <f t="shared" si="10"/>
        <v>#N/A</v>
      </c>
      <c r="M142" s="32" t="e">
        <f t="shared" si="10"/>
        <v>#N/A</v>
      </c>
      <c r="N142" s="32" t="e">
        <f t="shared" si="10"/>
        <v>#N/A</v>
      </c>
      <c r="O142" s="32" t="e">
        <f t="shared" si="10"/>
        <v>#N/A</v>
      </c>
      <c r="P142" s="32" t="e">
        <f t="shared" si="10"/>
        <v>#N/A</v>
      </c>
      <c r="Q142" s="32" t="e">
        <f t="shared" si="10"/>
        <v>#N/A</v>
      </c>
      <c r="R142" s="32" t="e">
        <f t="shared" si="10"/>
        <v>#N/A</v>
      </c>
      <c r="S142" s="3"/>
      <c r="T142" s="5"/>
    </row>
    <row r="143" spans="1:20">
      <c r="A143" s="12" t="str">
        <f>$C$48</f>
        <v>05_PRC2wbev</v>
      </c>
      <c r="B143" s="12" t="str">
        <f>$C$48</f>
        <v>05_PRC2wbev</v>
      </c>
      <c r="C143" s="12" t="str">
        <f>$C$48</f>
        <v>05_PRC2wbev</v>
      </c>
      <c r="E143" s="6">
        <f>INDEX(weighting_additive!$A$88:$R$97,MATCH($C143,weighting_additive!$A$88:$A$97,0),MATCH(E$108,weighting_additive!$88:$88,0)) *INDEX(structural_drivers!$A$155:$S$164,MATCH($B143,structural_drivers!$A$155:$A$164,0),MATCH(E$108,structural_drivers!$155:$155,0))</f>
        <v>0.4544055718974318</v>
      </c>
      <c r="F143" s="6" t="e">
        <f>(F76/F90)*#REF!</f>
        <v>#N/A</v>
      </c>
      <c r="G143" s="6" t="e">
        <f>(G76/G90)*#REF!</f>
        <v>#N/A</v>
      </c>
      <c r="H143" s="6" t="e">
        <f>(H76/H90)*#REF!</f>
        <v>#N/A</v>
      </c>
      <c r="I143" s="6" t="e">
        <f>(I76/I90)*#REF!</f>
        <v>#N/A</v>
      </c>
      <c r="J143" s="6" t="e">
        <f>(J76/J90)*#REF!</f>
        <v>#N/A</v>
      </c>
      <c r="K143" s="6" t="e">
        <f>(K76/K90)*#REF!</f>
        <v>#N/A</v>
      </c>
      <c r="L143" s="6" t="e">
        <f>(L76/L90)*#REF!</f>
        <v>#N/A</v>
      </c>
      <c r="M143" s="6" t="e">
        <f>(M76/M90)*#REF!</f>
        <v>#N/A</v>
      </c>
      <c r="N143" s="6" t="e">
        <f>(N76/N90)*#REF!</f>
        <v>#N/A</v>
      </c>
      <c r="O143" s="6" t="e">
        <f>(O76/O90)*#REF!</f>
        <v>#N/A</v>
      </c>
      <c r="P143" s="6" t="e">
        <f>(P76/P90)*#REF!</f>
        <v>#N/A</v>
      </c>
      <c r="Q143" s="6" t="e">
        <f>(Q76/Q90)*#REF!</f>
        <v>#N/A</v>
      </c>
      <c r="R143" s="6" t="e">
        <f>(R76/R90)*#REF!</f>
        <v>#N/A</v>
      </c>
    </row>
    <row r="144" spans="1:20">
      <c r="A144" s="12" t="str">
        <f>$C$49</f>
        <v>05_PRC2wg</v>
      </c>
      <c r="B144" s="12" t="str">
        <f>$C$49</f>
        <v>05_PRC2wg</v>
      </c>
      <c r="C144" s="12" t="str">
        <f>$C$49</f>
        <v>05_PRC2wg</v>
      </c>
      <c r="E144" s="6">
        <f>INDEX(weighting_additive!$A$88:$R$97,MATCH($C144,weighting_additive!$A$88:$A$97,0),MATCH(E$108,weighting_additive!$88:$88,0)) *INDEX(structural_drivers!$A$155:$S$164,MATCH($B144,structural_drivers!$A$155:$A$164,0),MATCH(E$108,structural_drivers!$155:$155,0))</f>
        <v>-0.98947842431285893</v>
      </c>
      <c r="F144" s="6" t="e">
        <f>(F77/F91)*#REF!</f>
        <v>#N/A</v>
      </c>
      <c r="G144" s="6" t="e">
        <f>(G77/G91)*#REF!</f>
        <v>#N/A</v>
      </c>
      <c r="H144" s="6" t="e">
        <f>(H77/H91)*#REF!</f>
        <v>#N/A</v>
      </c>
      <c r="I144" s="6" t="e">
        <f>(I77/I91)*#REF!</f>
        <v>#N/A</v>
      </c>
      <c r="J144" s="6" t="e">
        <f>(J77/J91)*#REF!</f>
        <v>#N/A</v>
      </c>
      <c r="K144" s="6" t="e">
        <f>(K77/K91)*#REF!</f>
        <v>#N/A</v>
      </c>
      <c r="L144" s="6" t="e">
        <f>(L77/L91)*#REF!</f>
        <v>#N/A</v>
      </c>
      <c r="M144" s="6" t="e">
        <f>(M77/M91)*#REF!</f>
        <v>#N/A</v>
      </c>
      <c r="N144" s="6" t="e">
        <f>(N77/N91)*#REF!</f>
        <v>#N/A</v>
      </c>
      <c r="O144" s="6" t="e">
        <f>(O77/O91)*#REF!</f>
        <v>#N/A</v>
      </c>
      <c r="P144" s="6" t="e">
        <f>(P77/P91)*#REF!</f>
        <v>#N/A</v>
      </c>
      <c r="Q144" s="6" t="e">
        <f>(Q77/Q91)*#REF!</f>
        <v>#N/A</v>
      </c>
      <c r="R144" s="6" t="e">
        <f>(R77/R91)*#REF!</f>
        <v>#N/A</v>
      </c>
    </row>
    <row r="145" spans="1:20">
      <c r="A145" s="12" t="str">
        <f>$C$50</f>
        <v>05_PRClvbev</v>
      </c>
      <c r="B145" s="12" t="str">
        <f>$C$50</f>
        <v>05_PRClvbev</v>
      </c>
      <c r="C145" s="12" t="str">
        <f>$C$50</f>
        <v>05_PRClvbev</v>
      </c>
      <c r="E145" s="6">
        <f>INDEX(weighting_additive!$A$88:$R$97,MATCH($C145,weighting_additive!$A$88:$A$97,0),MATCH(E$108,weighting_additive!$88:$88,0)) *INDEX(structural_drivers!$A$155:$S$164,MATCH($B145,structural_drivers!$A$155:$A$164,0),MATCH(E$108,structural_drivers!$155:$155,0))</f>
        <v>40.137066779027549</v>
      </c>
      <c r="F145" s="6" t="e">
        <f>(F78/F92)*#REF!</f>
        <v>#DIV/0!</v>
      </c>
      <c r="G145" s="6" t="e">
        <f>(G78/G92)*#REF!</f>
        <v>#DIV/0!</v>
      </c>
      <c r="H145" s="6" t="e">
        <f>(H78/H92)*#REF!</f>
        <v>#DIV/0!</v>
      </c>
      <c r="I145" s="6" t="e">
        <f>(I78/I92)*#REF!</f>
        <v>#DIV/0!</v>
      </c>
      <c r="J145" s="6" t="e">
        <f>(J78/J92)*#REF!</f>
        <v>#DIV/0!</v>
      </c>
      <c r="K145" s="6" t="e">
        <f>(K78/K92)*#REF!</f>
        <v>#DIV/0!</v>
      </c>
      <c r="L145" s="6" t="e">
        <f>(L78/L92)*#REF!</f>
        <v>#DIV/0!</v>
      </c>
      <c r="M145" s="6" t="e">
        <f>(M78/M92)*#REF!</f>
        <v>#DIV/0!</v>
      </c>
      <c r="N145" s="6" t="e">
        <f>(N78/N92)*#REF!</f>
        <v>#DIV/0!</v>
      </c>
      <c r="O145" s="6" t="e">
        <f>(O78/O92)*#REF!</f>
        <v>#DIV/0!</v>
      </c>
      <c r="P145" s="6" t="e">
        <f>(P78/P92)*#REF!</f>
        <v>#DIV/0!</v>
      </c>
      <c r="Q145" s="6" t="e">
        <f>(Q78/Q92)*#REF!</f>
        <v>#DIV/0!</v>
      </c>
      <c r="R145" s="6" t="e">
        <f>(R78/R92)*#REF!</f>
        <v>#DIV/0!</v>
      </c>
    </row>
    <row r="146" spans="1:20">
      <c r="A146" s="12" t="str">
        <f>$C$51</f>
        <v>05_PRClvg</v>
      </c>
      <c r="B146" s="12" t="str">
        <f>$C$51</f>
        <v>05_PRClvg</v>
      </c>
      <c r="C146" s="12" t="str">
        <f>$C$51</f>
        <v>05_PRClvg</v>
      </c>
      <c r="E146" s="6">
        <f>INDEX(weighting_additive!$A$88:$R$97,MATCH($C146,weighting_additive!$A$88:$A$97,0),MATCH(E$108,weighting_additive!$88:$88,0)) *INDEX(structural_drivers!$A$155:$S$164,MATCH($B146,structural_drivers!$A$155:$A$164,0),MATCH(E$108,structural_drivers!$155:$155,0))</f>
        <v>-81.162636939770479</v>
      </c>
      <c r="F146" s="6" t="e">
        <f>(F79/F93)*#REF!</f>
        <v>#DIV/0!</v>
      </c>
      <c r="G146" s="6" t="e">
        <f>(G79/G93)*#REF!</f>
        <v>#DIV/0!</v>
      </c>
      <c r="H146" s="6" t="e">
        <f>(H79/H93)*#REF!</f>
        <v>#DIV/0!</v>
      </c>
      <c r="I146" s="6" t="e">
        <f>(I79/I93)*#REF!</f>
        <v>#DIV/0!</v>
      </c>
      <c r="J146" s="6" t="e">
        <f>(J79/J93)*#REF!</f>
        <v>#DIV/0!</v>
      </c>
      <c r="K146" s="6" t="e">
        <f>(K79/K93)*#REF!</f>
        <v>#DIV/0!</v>
      </c>
      <c r="L146" s="6" t="e">
        <f>(L79/L93)*#REF!</f>
        <v>#DIV/0!</v>
      </c>
      <c r="M146" s="6" t="e">
        <f>(M79/M93)*#REF!</f>
        <v>#DIV/0!</v>
      </c>
      <c r="N146" s="6" t="e">
        <f>(N79/N93)*#REF!</f>
        <v>#DIV/0!</v>
      </c>
      <c r="O146" s="6" t="e">
        <f>(O79/O93)*#REF!</f>
        <v>#DIV/0!</v>
      </c>
      <c r="P146" s="6" t="e">
        <f>(P79/P93)*#REF!</f>
        <v>#DIV/0!</v>
      </c>
      <c r="Q146" s="6" t="e">
        <f>(Q79/Q93)*#REF!</f>
        <v>#DIV/0!</v>
      </c>
      <c r="R146" s="6" t="e">
        <f>(R79/R93)*#REF!</f>
        <v>#DIV/0!</v>
      </c>
    </row>
    <row r="147" spans="1:20">
      <c r="A147" s="12" t="str">
        <f>$C$52</f>
        <v>20_USA2wbev</v>
      </c>
      <c r="B147" s="12" t="str">
        <f>$C$52</f>
        <v>20_USA2wbev</v>
      </c>
      <c r="C147" s="12" t="str">
        <f>$C$52</f>
        <v>20_USA2wbev</v>
      </c>
      <c r="E147" s="6">
        <f>INDEX(weighting_additive!$A$88:$R$97,MATCH($C147,weighting_additive!$A$88:$A$97,0),MATCH(E$108,weighting_additive!$88:$88,0)) *INDEX(structural_drivers!$A$155:$S$164,MATCH($B147,structural_drivers!$A$155:$A$164,0),MATCH(E$108,structural_drivers!$155:$155,0))</f>
        <v>1.7716627506020959E-3</v>
      </c>
      <c r="F147" s="6" t="e">
        <f>(F80/F94)*#REF!</f>
        <v>#DIV/0!</v>
      </c>
      <c r="G147" s="6" t="e">
        <f>(G80/G94)*#REF!</f>
        <v>#DIV/0!</v>
      </c>
      <c r="H147" s="6" t="e">
        <f>(H80/H94)*#REF!</f>
        <v>#DIV/0!</v>
      </c>
      <c r="I147" s="6" t="e">
        <f>(I80/I94)*#REF!</f>
        <v>#DIV/0!</v>
      </c>
      <c r="J147" s="6" t="e">
        <f>(J80/J94)*#REF!</f>
        <v>#DIV/0!</v>
      </c>
      <c r="K147" s="6" t="e">
        <f>(K80/K94)*#REF!</f>
        <v>#DIV/0!</v>
      </c>
      <c r="L147" s="6" t="e">
        <f>(L80/L94)*#REF!</f>
        <v>#DIV/0!</v>
      </c>
      <c r="M147" s="6" t="e">
        <f>(M80/M94)*#REF!</f>
        <v>#DIV/0!</v>
      </c>
      <c r="N147" s="6" t="e">
        <f>(N80/N94)*#REF!</f>
        <v>#DIV/0!</v>
      </c>
      <c r="O147" s="6" t="e">
        <f>(O80/O94)*#REF!</f>
        <v>#DIV/0!</v>
      </c>
      <c r="P147" s="6" t="e">
        <f>(P80/P94)*#REF!</f>
        <v>#DIV/0!</v>
      </c>
      <c r="Q147" s="6" t="e">
        <f>(Q80/Q94)*#REF!</f>
        <v>#DIV/0!</v>
      </c>
      <c r="R147" s="6" t="e">
        <f>(R80/R94)*#REF!</f>
        <v>#DIV/0!</v>
      </c>
    </row>
    <row r="148" spans="1:20">
      <c r="A148" s="12" t="str">
        <f>$C$53</f>
        <v>20_USA2wg</v>
      </c>
      <c r="B148" s="12" t="str">
        <f>$C$53</f>
        <v>20_USA2wg</v>
      </c>
      <c r="C148" s="12" t="str">
        <f>$C$53</f>
        <v>20_USA2wg</v>
      </c>
      <c r="D148" s="28"/>
      <c r="E148" s="6">
        <f>INDEX(weighting_additive!$A$88:$R$97,MATCH($C148,weighting_additive!$A$88:$A$97,0),MATCH(E$108,weighting_additive!$88:$88,0)) *INDEX(structural_drivers!$A$155:$S$164,MATCH($B148,structural_drivers!$A$155:$A$164,0),MATCH(E$108,structural_drivers!$155:$155,0))</f>
        <v>-3.5116885624978888E-3</v>
      </c>
      <c r="F148" s="6" t="e">
        <f>(F81/F95)*#REF!</f>
        <v>#DIV/0!</v>
      </c>
      <c r="G148" s="6" t="e">
        <f>(G81/G95)*#REF!</f>
        <v>#DIV/0!</v>
      </c>
      <c r="H148" s="6" t="e">
        <f>(H81/H95)*#REF!</f>
        <v>#DIV/0!</v>
      </c>
      <c r="I148" s="6" t="e">
        <f>(I81/I95)*#REF!</f>
        <v>#DIV/0!</v>
      </c>
      <c r="J148" s="6" t="e">
        <f>(J81/J95)*#REF!</f>
        <v>#DIV/0!</v>
      </c>
      <c r="K148" s="6" t="e">
        <f>(K81/K95)*#REF!</f>
        <v>#DIV/0!</v>
      </c>
      <c r="L148" s="6" t="e">
        <f>(L81/L95)*#REF!</f>
        <v>#DIV/0!</v>
      </c>
      <c r="M148" s="6" t="e">
        <f>(M81/M95)*#REF!</f>
        <v>#DIV/0!</v>
      </c>
      <c r="N148" s="6" t="e">
        <f>(N81/N95)*#REF!</f>
        <v>#DIV/0!</v>
      </c>
      <c r="O148" s="6" t="e">
        <f>(O81/O95)*#REF!</f>
        <v>#DIV/0!</v>
      </c>
      <c r="P148" s="6" t="e">
        <f>(P81/P95)*#REF!</f>
        <v>#DIV/0!</v>
      </c>
      <c r="Q148" s="6" t="e">
        <f>(Q81/Q95)*#REF!</f>
        <v>#DIV/0!</v>
      </c>
      <c r="R148" s="6" t="e">
        <f>(R81/R95)*#REF!</f>
        <v>#DIV/0!</v>
      </c>
    </row>
    <row r="149" spans="1:20">
      <c r="A149" s="12" t="str">
        <f>$C$54</f>
        <v>20_USAlvbev</v>
      </c>
      <c r="B149" s="12" t="str">
        <f>$C$54</f>
        <v>20_USAlvbev</v>
      </c>
      <c r="C149" s="12" t="str">
        <f>$C$54</f>
        <v>20_USAlvbev</v>
      </c>
      <c r="D149" s="28"/>
      <c r="E149" s="6">
        <f>INDEX(weighting_additive!$A$88:$R$97,MATCH($C149,weighting_additive!$A$88:$A$97,0),MATCH(E$108,weighting_additive!$88:$88,0)) *INDEX(structural_drivers!$A$155:$S$164,MATCH($B149,structural_drivers!$A$155:$A$164,0),MATCH(E$108,structural_drivers!$155:$155,0))</f>
        <v>3.3537685200690759</v>
      </c>
      <c r="F149" s="6" t="e">
        <f>(F82/F96)*#REF!</f>
        <v>#DIV/0!</v>
      </c>
      <c r="G149" s="6" t="e">
        <f>(G82/G96)*#REF!</f>
        <v>#DIV/0!</v>
      </c>
      <c r="H149" s="6" t="e">
        <f>(H82/H96)*#REF!</f>
        <v>#DIV/0!</v>
      </c>
      <c r="I149" s="6" t="e">
        <f>(I82/I96)*#REF!</f>
        <v>#DIV/0!</v>
      </c>
      <c r="J149" s="6" t="e">
        <f>(J82/J96)*#REF!</f>
        <v>#DIV/0!</v>
      </c>
      <c r="K149" s="6" t="e">
        <f>(K82/K96)*#REF!</f>
        <v>#DIV/0!</v>
      </c>
      <c r="L149" s="6" t="e">
        <f>(L82/L96)*#REF!</f>
        <v>#DIV/0!</v>
      </c>
      <c r="M149" s="6" t="e">
        <f>(M82/M96)*#REF!</f>
        <v>#DIV/0!</v>
      </c>
      <c r="N149" s="6" t="e">
        <f>(N82/N96)*#REF!</f>
        <v>#DIV/0!</v>
      </c>
      <c r="O149" s="6" t="e">
        <f>(O82/O96)*#REF!</f>
        <v>#DIV/0!</v>
      </c>
      <c r="P149" s="6" t="e">
        <f>(P82/P96)*#REF!</f>
        <v>#DIV/0!</v>
      </c>
      <c r="Q149" s="6" t="e">
        <f>(Q82/Q96)*#REF!</f>
        <v>#DIV/0!</v>
      </c>
      <c r="R149" s="6" t="e">
        <f>(R82/R96)*#REF!</f>
        <v>#DIV/0!</v>
      </c>
    </row>
    <row r="150" spans="1:20">
      <c r="A150" s="12" t="str">
        <f>$C$55</f>
        <v>20_USAlvg</v>
      </c>
      <c r="B150" s="12" t="str">
        <f>$C$55</f>
        <v>20_USAlvg</v>
      </c>
      <c r="C150" s="12" t="str">
        <f>$C$55</f>
        <v>20_USAlvg</v>
      </c>
      <c r="D150" s="28"/>
      <c r="E150" s="6">
        <f>INDEX(weighting_additive!$A$88:$R$97,MATCH($C150,weighting_additive!$A$88:$A$97,0),MATCH(E$108,weighting_additive!$88:$88,0)) *INDEX(structural_drivers!$A$155:$S$164,MATCH($B150,structural_drivers!$A$155:$A$164,0),MATCH(E$108,structural_drivers!$155:$155,0))</f>
        <v>-14.154654024305472</v>
      </c>
      <c r="F150" s="6" t="e">
        <f>(F83/F97)*#REF!</f>
        <v>#REF!</v>
      </c>
      <c r="G150" s="6" t="e">
        <f>(G83/G97)*#REF!</f>
        <v>#REF!</v>
      </c>
      <c r="H150" s="6" t="e">
        <f>(H83/H97)*#REF!</f>
        <v>#REF!</v>
      </c>
      <c r="I150" s="6" t="e">
        <f>(I83/I97)*#REF!</f>
        <v>#REF!</v>
      </c>
      <c r="J150" s="6" t="e">
        <f>(J83/J97)*#REF!</f>
        <v>#REF!</v>
      </c>
      <c r="K150" s="6" t="e">
        <f>(K83/K97)*#REF!</f>
        <v>#REF!</v>
      </c>
      <c r="L150" s="6" t="e">
        <f>(L83/L97)*#REF!</f>
        <v>#REF!</v>
      </c>
      <c r="M150" s="6" t="e">
        <f>(M83/M97)*#REF!</f>
        <v>#REF!</v>
      </c>
      <c r="N150" s="6" t="e">
        <f>(N83/N97)*#REF!</f>
        <v>#REF!</v>
      </c>
      <c r="O150" s="6" t="e">
        <f>(O83/O97)*#REF!</f>
        <v>#REF!</v>
      </c>
      <c r="P150" s="6" t="e">
        <f>(P83/P97)*#REF!</f>
        <v>#REF!</v>
      </c>
      <c r="Q150" s="6" t="e">
        <f>(Q83/Q97)*#REF!</f>
        <v>#REF!</v>
      </c>
      <c r="R150" s="6" t="e">
        <f>(R83/R97)*#REF!</f>
        <v>#REF!</v>
      </c>
      <c r="S150" s="3"/>
      <c r="T150" s="5"/>
    </row>
    <row r="151" spans="1:20">
      <c r="A151" s="12"/>
      <c r="B151" s="48"/>
      <c r="C151" s="48"/>
      <c r="D151" s="28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3"/>
      <c r="T151" s="5"/>
    </row>
    <row r="152" spans="1:20" ht="15.75" customHeight="1">
      <c r="A152" s="29" t="s">
        <v>44</v>
      </c>
      <c r="D152" s="9">
        <v>2005</v>
      </c>
      <c r="E152" s="9">
        <v>2006</v>
      </c>
      <c r="F152" s="9">
        <v>2007</v>
      </c>
      <c r="G152" s="9">
        <v>2008</v>
      </c>
      <c r="H152" s="9">
        <v>2009</v>
      </c>
      <c r="I152" s="9">
        <v>2010</v>
      </c>
      <c r="J152" s="9">
        <v>2011</v>
      </c>
      <c r="K152" s="9">
        <v>2012</v>
      </c>
      <c r="L152" s="9">
        <v>2013</v>
      </c>
      <c r="M152" s="9">
        <v>2014</v>
      </c>
      <c r="N152" s="9">
        <v>2015</v>
      </c>
      <c r="O152" s="9">
        <v>2016</v>
      </c>
      <c r="P152" s="9">
        <v>2017</v>
      </c>
      <c r="Q152" s="9">
        <v>2018</v>
      </c>
      <c r="R152" s="9">
        <v>2019</v>
      </c>
      <c r="S152" s="3"/>
      <c r="T152" s="5"/>
    </row>
    <row r="153" spans="1:20" ht="18.75">
      <c r="A153" s="30" t="s">
        <v>45</v>
      </c>
      <c r="E153" s="32">
        <f>SUM(E154:E161)</f>
        <v>8.7132083699891846E-7</v>
      </c>
      <c r="F153" s="32" t="e">
        <f t="shared" ref="F153:R153" si="11">SUM(F154:F165)</f>
        <v>#REF!</v>
      </c>
      <c r="G153" s="32" t="e">
        <f t="shared" si="11"/>
        <v>#REF!</v>
      </c>
      <c r="H153" s="32" t="e">
        <f t="shared" si="11"/>
        <v>#REF!</v>
      </c>
      <c r="I153" s="32" t="e">
        <f t="shared" si="11"/>
        <v>#REF!</v>
      </c>
      <c r="J153" s="32" t="e">
        <f t="shared" si="11"/>
        <v>#REF!</v>
      </c>
      <c r="K153" s="32" t="e">
        <f t="shared" si="11"/>
        <v>#REF!</v>
      </c>
      <c r="L153" s="32" t="e">
        <f t="shared" si="11"/>
        <v>#REF!</v>
      </c>
      <c r="M153" s="32" t="e">
        <f t="shared" si="11"/>
        <v>#REF!</v>
      </c>
      <c r="N153" s="32" t="e">
        <f t="shared" si="11"/>
        <v>#REF!</v>
      </c>
      <c r="O153" s="32" t="e">
        <f t="shared" si="11"/>
        <v>#REF!</v>
      </c>
      <c r="P153" s="32" t="e">
        <f t="shared" si="11"/>
        <v>#REF!</v>
      </c>
      <c r="Q153" s="32" t="e">
        <f t="shared" si="11"/>
        <v>#REF!</v>
      </c>
      <c r="R153" s="32" t="e">
        <f t="shared" si="11"/>
        <v>#REF!</v>
      </c>
    </row>
    <row r="154" spans="1:20">
      <c r="A154" s="12" t="str">
        <f>$C$48</f>
        <v>05_PRC2wbev</v>
      </c>
      <c r="E154" s="6">
        <f>INDEX(weighting_additive!$A$88:$R$97,MATCH($A154,weighting_additive!$A$88:$A$97,0),MATCH(E$108,weighting_additive!$88:$88,0)) * INDEX(intensity_drivers!$A$84:$R$96,MATCH($A154,intensity_drivers!$A$84:$A$96,0),MATCH(E$108,intensity_drivers!$84:$84,0))</f>
        <v>-1.4975410536261318E-7</v>
      </c>
      <c r="F154" s="6" t="e">
        <f>(F62/#REF!)*#REF!</f>
        <v>#REF!</v>
      </c>
      <c r="G154" s="6" t="e">
        <f>(G62/#REF!)*#REF!</f>
        <v>#REF!</v>
      </c>
      <c r="H154" s="6" t="e">
        <f>(H62/#REF!)*#REF!</f>
        <v>#REF!</v>
      </c>
      <c r="I154" s="6" t="e">
        <f>(I62/#REF!)*#REF!</f>
        <v>#REF!</v>
      </c>
      <c r="J154" s="6" t="e">
        <f>(J62/#REF!)*#REF!</f>
        <v>#REF!</v>
      </c>
      <c r="K154" s="6" t="e">
        <f>(K62/#REF!)*#REF!</f>
        <v>#REF!</v>
      </c>
      <c r="L154" s="6" t="e">
        <f>(L62/#REF!)*#REF!</f>
        <v>#REF!</v>
      </c>
      <c r="M154" s="6" t="e">
        <f>(M62/#REF!)*#REF!</f>
        <v>#REF!</v>
      </c>
      <c r="N154" s="6" t="e">
        <f>(N62/#REF!)*#REF!</f>
        <v>#REF!</v>
      </c>
      <c r="O154" s="6" t="e">
        <f>(O62/#REF!)*#REF!</f>
        <v>#REF!</v>
      </c>
      <c r="P154" s="6" t="e">
        <f>(P62/#REF!)*#REF!</f>
        <v>#REF!</v>
      </c>
      <c r="Q154" s="6" t="e">
        <f>(Q62/#REF!)*#REF!</f>
        <v>#REF!</v>
      </c>
      <c r="R154" s="6" t="e">
        <f>(R62/#REF!)*#REF!</f>
        <v>#REF!</v>
      </c>
    </row>
    <row r="155" spans="1:20">
      <c r="A155" s="12" t="str">
        <f>$C$49</f>
        <v>05_PRC2wg</v>
      </c>
      <c r="E155" s="6">
        <f>INDEX(weighting_additive!$A$88:$R$97,MATCH($A155,weighting_additive!$A$88:$A$97,0),MATCH(E$108,weighting_additive!$88:$88,0)) * INDEX(intensity_drivers!$A$84:$R$96,MATCH($A155,intensity_drivers!$A$84:$A$96,0),MATCH(E$108,intensity_drivers!$84:$84,0))</f>
        <v>4.5974398160083287E-7</v>
      </c>
      <c r="F155" s="6" t="e">
        <f>(F63/#REF!)*#REF!</f>
        <v>#REF!</v>
      </c>
      <c r="G155" s="6" t="e">
        <f>(G63/#REF!)*#REF!</f>
        <v>#REF!</v>
      </c>
      <c r="H155" s="6" t="e">
        <f>(H63/#REF!)*#REF!</f>
        <v>#REF!</v>
      </c>
      <c r="I155" s="6" t="e">
        <f>(I63/#REF!)*#REF!</f>
        <v>#REF!</v>
      </c>
      <c r="J155" s="6" t="e">
        <f>(J63/#REF!)*#REF!</f>
        <v>#REF!</v>
      </c>
      <c r="K155" s="6" t="e">
        <f>(K63/#REF!)*#REF!</f>
        <v>#REF!</v>
      </c>
      <c r="L155" s="6" t="e">
        <f>(L63/#REF!)*#REF!</f>
        <v>#REF!</v>
      </c>
      <c r="M155" s="6" t="e">
        <f>(M63/#REF!)*#REF!</f>
        <v>#REF!</v>
      </c>
      <c r="N155" s="6" t="e">
        <f>(N63/#REF!)*#REF!</f>
        <v>#REF!</v>
      </c>
      <c r="O155" s="6" t="e">
        <f>(O63/#REF!)*#REF!</f>
        <v>#REF!</v>
      </c>
      <c r="P155" s="6" t="e">
        <f>(P63/#REF!)*#REF!</f>
        <v>#REF!</v>
      </c>
      <c r="Q155" s="6" t="e">
        <f>(Q63/#REF!)*#REF!</f>
        <v>#REF!</v>
      </c>
      <c r="R155" s="6" t="e">
        <f>(R63/#REF!)*#REF!</f>
        <v>#REF!</v>
      </c>
    </row>
    <row r="156" spans="1:20">
      <c r="A156" s="12" t="str">
        <f>$C$50</f>
        <v>05_PRClvbev</v>
      </c>
      <c r="E156" s="6">
        <f>INDEX(weighting_additive!$A$88:$R$97,MATCH($A156,weighting_additive!$A$88:$A$97,0),MATCH(E$108,weighting_additive!$88:$88,0)) * INDEX(intensity_drivers!$A$84:$R$96,MATCH($A156,intensity_drivers!$A$84:$A$96,0),MATCH(E$108,intensity_drivers!$84:$84,0))</f>
        <v>6.0301386575600485E-7</v>
      </c>
      <c r="F156" s="6" t="e">
        <f>(F64/#REF!)*#REF!</f>
        <v>#REF!</v>
      </c>
      <c r="G156" s="6" t="e">
        <f>(G64/#REF!)*#REF!</f>
        <v>#REF!</v>
      </c>
      <c r="H156" s="6" t="e">
        <f>(H64/#REF!)*#REF!</f>
        <v>#REF!</v>
      </c>
      <c r="I156" s="6" t="e">
        <f>(I64/#REF!)*#REF!</f>
        <v>#REF!</v>
      </c>
      <c r="J156" s="6" t="e">
        <f>(J64/#REF!)*#REF!</f>
        <v>#REF!</v>
      </c>
      <c r="K156" s="6" t="e">
        <f>(K64/#REF!)*#REF!</f>
        <v>#REF!</v>
      </c>
      <c r="L156" s="6" t="e">
        <f>(L64/#REF!)*#REF!</f>
        <v>#REF!</v>
      </c>
      <c r="M156" s="6" t="e">
        <f>(M64/#REF!)*#REF!</f>
        <v>#REF!</v>
      </c>
      <c r="N156" s="6" t="e">
        <f>(N64/#REF!)*#REF!</f>
        <v>#REF!</v>
      </c>
      <c r="O156" s="6" t="e">
        <f>(O64/#REF!)*#REF!</f>
        <v>#REF!</v>
      </c>
      <c r="P156" s="6" t="e">
        <f>(P64/#REF!)*#REF!</f>
        <v>#REF!</v>
      </c>
      <c r="Q156" s="6" t="e">
        <f>(Q64/#REF!)*#REF!</f>
        <v>#REF!</v>
      </c>
      <c r="R156" s="6" t="e">
        <f>(R64/#REF!)*#REF!</f>
        <v>#REF!</v>
      </c>
    </row>
    <row r="157" spans="1:20">
      <c r="A157" s="12" t="str">
        <f>$C$51</f>
        <v>05_PRClvg</v>
      </c>
      <c r="E157" s="6">
        <f>INDEX(weighting_additive!$A$88:$R$97,MATCH($A157,weighting_additive!$A$88:$A$97,0),MATCH(E$108,weighting_additive!$88:$88,0)) * INDEX(intensity_drivers!$A$84:$R$96,MATCH($A157,intensity_drivers!$A$84:$A$96,0),MATCH(E$108,intensity_drivers!$84:$84,0))</f>
        <v>-1.2387364725927132E-8</v>
      </c>
      <c r="F157" s="6" t="e">
        <f>(F65/#REF!)*#REF!</f>
        <v>#REF!</v>
      </c>
      <c r="G157" s="6" t="e">
        <f>(G65/#REF!)*#REF!</f>
        <v>#REF!</v>
      </c>
      <c r="H157" s="6" t="e">
        <f>(H65/#REF!)*#REF!</f>
        <v>#REF!</v>
      </c>
      <c r="I157" s="6" t="e">
        <f>(I65/#REF!)*#REF!</f>
        <v>#REF!</v>
      </c>
      <c r="J157" s="6" t="e">
        <f>(J65/#REF!)*#REF!</f>
        <v>#REF!</v>
      </c>
      <c r="K157" s="6" t="e">
        <f>(K65/#REF!)*#REF!</f>
        <v>#REF!</v>
      </c>
      <c r="L157" s="6" t="e">
        <f>(L65/#REF!)*#REF!</f>
        <v>#REF!</v>
      </c>
      <c r="M157" s="6" t="e">
        <f>(M65/#REF!)*#REF!</f>
        <v>#REF!</v>
      </c>
      <c r="N157" s="6" t="e">
        <f>(N65/#REF!)*#REF!</f>
        <v>#REF!</v>
      </c>
      <c r="O157" s="6" t="e">
        <f>(O65/#REF!)*#REF!</f>
        <v>#REF!</v>
      </c>
      <c r="P157" s="6" t="e">
        <f>(P65/#REF!)*#REF!</f>
        <v>#REF!</v>
      </c>
      <c r="Q157" s="6" t="e">
        <f>(Q65/#REF!)*#REF!</f>
        <v>#REF!</v>
      </c>
      <c r="R157" s="6" t="e">
        <f>(R65/#REF!)*#REF!</f>
        <v>#REF!</v>
      </c>
    </row>
    <row r="158" spans="1:20">
      <c r="A158" s="12" t="str">
        <f>$C$52</f>
        <v>20_USA2wbev</v>
      </c>
      <c r="E158" s="6">
        <f>INDEX(weighting_additive!$A$88:$R$97,MATCH($A158,weighting_additive!$A$88:$A$97,0),MATCH(E$108,weighting_additive!$88:$88,0)) * INDEX(intensity_drivers!$A$84:$R$96,MATCH($A158,intensity_drivers!$A$84:$A$96,0),MATCH(E$108,intensity_drivers!$84:$84,0))</f>
        <v>-1.7428704520430217E-8</v>
      </c>
      <c r="F158" s="6" t="e">
        <f>(F66/#REF!)*#REF!</f>
        <v>#REF!</v>
      </c>
      <c r="G158" s="6" t="e">
        <f>(G66/#REF!)*#REF!</f>
        <v>#REF!</v>
      </c>
      <c r="H158" s="6" t="e">
        <f>(H66/#REF!)*#REF!</f>
        <v>#REF!</v>
      </c>
      <c r="I158" s="6" t="e">
        <f>(I66/#REF!)*#REF!</f>
        <v>#REF!</v>
      </c>
      <c r="J158" s="6" t="e">
        <f>(J66/#REF!)*#REF!</f>
        <v>#REF!</v>
      </c>
      <c r="K158" s="6" t="e">
        <f>(K66/#REF!)*#REF!</f>
        <v>#REF!</v>
      </c>
      <c r="L158" s="6" t="e">
        <f>(L66/#REF!)*#REF!</f>
        <v>#REF!</v>
      </c>
      <c r="M158" s="6" t="e">
        <f>(M66/#REF!)*#REF!</f>
        <v>#REF!</v>
      </c>
      <c r="N158" s="6" t="e">
        <f>(N66/#REF!)*#REF!</f>
        <v>#REF!</v>
      </c>
      <c r="O158" s="6" t="e">
        <f>(O66/#REF!)*#REF!</f>
        <v>#REF!</v>
      </c>
      <c r="P158" s="6" t="e">
        <f>(P66/#REF!)*#REF!</f>
        <v>#REF!</v>
      </c>
      <c r="Q158" s="6" t="e">
        <f>(Q66/#REF!)*#REF!</f>
        <v>#REF!</v>
      </c>
      <c r="R158" s="6" t="e">
        <f>(R66/#REF!)*#REF!</f>
        <v>#REF!</v>
      </c>
    </row>
    <row r="159" spans="1:20">
      <c r="A159" s="12" t="str">
        <f>$C$53</f>
        <v>20_USA2wg</v>
      </c>
      <c r="B159" s="48"/>
      <c r="C159" s="48"/>
      <c r="D159" s="28"/>
      <c r="E159" s="6">
        <f>INDEX(weighting_additive!$A$88:$R$97,MATCH($A159,weighting_additive!$A$88:$A$97,0),MATCH(E$108,weighting_additive!$88:$88,0)) * INDEX(intensity_drivers!$A$84:$R$96,MATCH($A159,intensity_drivers!$A$84:$A$96,0),MATCH(E$108,intensity_drivers!$84:$84,0))</f>
        <v>-2.1057367635597246E-7</v>
      </c>
      <c r="F159" s="6" t="e">
        <f>(F67/#REF!)*#REF!</f>
        <v>#REF!</v>
      </c>
      <c r="G159" s="6" t="e">
        <f>(G67/#REF!)*#REF!</f>
        <v>#REF!</v>
      </c>
      <c r="H159" s="6" t="e">
        <f>(H67/#REF!)*#REF!</f>
        <v>#REF!</v>
      </c>
      <c r="I159" s="6" t="e">
        <f>(I67/#REF!)*#REF!</f>
        <v>#REF!</v>
      </c>
      <c r="J159" s="6" t="e">
        <f>(J67/#REF!)*#REF!</f>
        <v>#REF!</v>
      </c>
      <c r="K159" s="6" t="e">
        <f>(K67/#REF!)*#REF!</f>
        <v>#REF!</v>
      </c>
      <c r="L159" s="6" t="e">
        <f>(L67/#REF!)*#REF!</f>
        <v>#REF!</v>
      </c>
      <c r="M159" s="6" t="e">
        <f>(M67/#REF!)*#REF!</f>
        <v>#REF!</v>
      </c>
      <c r="N159" s="6" t="e">
        <f>(N67/#REF!)*#REF!</f>
        <v>#REF!</v>
      </c>
      <c r="O159" s="6" t="e">
        <f>(O67/#REF!)*#REF!</f>
        <v>#REF!</v>
      </c>
      <c r="P159" s="6" t="e">
        <f>(P67/#REF!)*#REF!</f>
        <v>#REF!</v>
      </c>
      <c r="Q159" s="6" t="e">
        <f>(Q67/#REF!)*#REF!</f>
        <v>#REF!</v>
      </c>
      <c r="R159" s="6" t="e">
        <f>(R67/#REF!)*#REF!</f>
        <v>#REF!</v>
      </c>
    </row>
    <row r="160" spans="1:20">
      <c r="A160" s="12" t="str">
        <f>$C$54</f>
        <v>20_USAlvbev</v>
      </c>
      <c r="B160" s="48"/>
      <c r="C160" s="48"/>
      <c r="D160" s="28"/>
      <c r="E160" s="6">
        <f>INDEX(weighting_additive!$A$88:$R$97,MATCH($A160,weighting_additive!$A$88:$A$97,0),MATCH(E$108,weighting_additive!$88:$88,0)) * INDEX(intensity_drivers!$A$84:$R$96,MATCH($A160,intensity_drivers!$A$84:$A$96,0),MATCH(E$108,intensity_drivers!$84:$84,0))</f>
        <v>1.9588520263179934E-7</v>
      </c>
      <c r="F160" s="6" t="e">
        <f>(F68/#REF!)*#REF!</f>
        <v>#REF!</v>
      </c>
      <c r="G160" s="6" t="e">
        <f>(G68/#REF!)*#REF!</f>
        <v>#REF!</v>
      </c>
      <c r="H160" s="6" t="e">
        <f>(H68/#REF!)*#REF!</f>
        <v>#REF!</v>
      </c>
      <c r="I160" s="6" t="e">
        <f>(I68/#REF!)*#REF!</f>
        <v>#REF!</v>
      </c>
      <c r="J160" s="6" t="e">
        <f>(J68/#REF!)*#REF!</f>
        <v>#REF!</v>
      </c>
      <c r="K160" s="6" t="e">
        <f>(K68/#REF!)*#REF!</f>
        <v>#REF!</v>
      </c>
      <c r="L160" s="6" t="e">
        <f>(L68/#REF!)*#REF!</f>
        <v>#REF!</v>
      </c>
      <c r="M160" s="6" t="e">
        <f>(M68/#REF!)*#REF!</f>
        <v>#REF!</v>
      </c>
      <c r="N160" s="6" t="e">
        <f>(N68/#REF!)*#REF!</f>
        <v>#REF!</v>
      </c>
      <c r="O160" s="6" t="e">
        <f>(O68/#REF!)*#REF!</f>
        <v>#REF!</v>
      </c>
      <c r="P160" s="6" t="e">
        <f>(P68/#REF!)*#REF!</f>
        <v>#REF!</v>
      </c>
      <c r="Q160" s="6" t="e">
        <f>(Q68/#REF!)*#REF!</f>
        <v>#REF!</v>
      </c>
      <c r="R160" s="6" t="e">
        <f>(R68/#REF!)*#REF!</f>
        <v>#REF!</v>
      </c>
    </row>
    <row r="161" spans="1:20">
      <c r="A161" s="12" t="str">
        <f>$C$55</f>
        <v>20_USAlvg</v>
      </c>
      <c r="B161" s="48"/>
      <c r="C161" s="48"/>
      <c r="D161" s="28"/>
      <c r="E161" s="6">
        <f>INDEX(weighting_additive!$A$88:$R$97,MATCH($A161,weighting_additive!$A$88:$A$97,0),MATCH(E$108,weighting_additive!$88:$88,0)) * INDEX(intensity_drivers!$A$84:$R$96,MATCH($A161,intensity_drivers!$A$84:$A$96,0),MATCH(E$108,intensity_drivers!$84:$84,0))</f>
        <v>2.8216379752244207E-9</v>
      </c>
      <c r="F161" s="6" t="e">
        <f>(F69/#REF!)*#REF!</f>
        <v>#REF!</v>
      </c>
      <c r="G161" s="6" t="e">
        <f>(G69/#REF!)*#REF!</f>
        <v>#REF!</v>
      </c>
      <c r="H161" s="6" t="e">
        <f>(H69/#REF!)*#REF!</f>
        <v>#REF!</v>
      </c>
      <c r="I161" s="6" t="e">
        <f>(I69/#REF!)*#REF!</f>
        <v>#REF!</v>
      </c>
      <c r="J161" s="6" t="e">
        <f>(J69/#REF!)*#REF!</f>
        <v>#REF!</v>
      </c>
      <c r="K161" s="6" t="e">
        <f>(K69/#REF!)*#REF!</f>
        <v>#REF!</v>
      </c>
      <c r="L161" s="6" t="e">
        <f>(L69/#REF!)*#REF!</f>
        <v>#REF!</v>
      </c>
      <c r="M161" s="6" t="e">
        <f>(M69/#REF!)*#REF!</f>
        <v>#REF!</v>
      </c>
      <c r="N161" s="6" t="e">
        <f>(N69/#REF!)*#REF!</f>
        <v>#REF!</v>
      </c>
      <c r="O161" s="6" t="e">
        <f>(O69/#REF!)*#REF!</f>
        <v>#REF!</v>
      </c>
      <c r="P161" s="6" t="e">
        <f>(P69/#REF!)*#REF!</f>
        <v>#REF!</v>
      </c>
      <c r="Q161" s="6" t="e">
        <f>(Q69/#REF!)*#REF!</f>
        <v>#REF!</v>
      </c>
      <c r="R161" s="6" t="e">
        <f>(R69/#REF!)*#REF!</f>
        <v>#REF!</v>
      </c>
      <c r="S161" s="3"/>
      <c r="T161" s="5"/>
    </row>
    <row r="162" spans="1:20">
      <c r="B162" s="48"/>
      <c r="C162" s="48"/>
      <c r="D162" s="28"/>
      <c r="E162" s="6" t="e">
        <f>(E70/#REF!)*#REF!</f>
        <v>#REF!</v>
      </c>
      <c r="F162" s="6" t="e">
        <f>(F70/#REF!)*#REF!</f>
        <v>#REF!</v>
      </c>
      <c r="G162" s="6" t="e">
        <f>(G70/#REF!)*#REF!</f>
        <v>#REF!</v>
      </c>
      <c r="H162" s="6" t="e">
        <f>(H70/#REF!)*#REF!</f>
        <v>#REF!</v>
      </c>
      <c r="I162" s="6" t="e">
        <f>(I70/#REF!)*#REF!</f>
        <v>#REF!</v>
      </c>
      <c r="J162" s="6" t="e">
        <f>(J70/#REF!)*#REF!</f>
        <v>#REF!</v>
      </c>
      <c r="K162" s="6" t="e">
        <f>(K70/#REF!)*#REF!</f>
        <v>#REF!</v>
      </c>
      <c r="L162" s="6" t="e">
        <f>(L70/#REF!)*#REF!</f>
        <v>#REF!</v>
      </c>
      <c r="M162" s="6" t="e">
        <f>(M70/#REF!)*#REF!</f>
        <v>#REF!</v>
      </c>
      <c r="N162" s="6" t="e">
        <f>(N70/#REF!)*#REF!</f>
        <v>#REF!</v>
      </c>
      <c r="O162" s="6" t="e">
        <f>(O70/#REF!)*#REF!</f>
        <v>#REF!</v>
      </c>
      <c r="P162" s="6" t="e">
        <f>(P70/#REF!)*#REF!</f>
        <v>#REF!</v>
      </c>
      <c r="Q162" s="6" t="e">
        <f>(Q70/#REF!)*#REF!</f>
        <v>#REF!</v>
      </c>
      <c r="R162" s="6" t="e">
        <f>(R70/#REF!)*#REF!</f>
        <v>#REF!</v>
      </c>
      <c r="S162" s="3"/>
      <c r="T162" s="5"/>
    </row>
    <row r="163" spans="1:20" ht="15.75" customHeight="1">
      <c r="B163" s="48"/>
      <c r="C163" s="48"/>
      <c r="D163" s="28"/>
      <c r="E163" s="6" t="e">
        <f>(E71/#REF!)*#REF!</f>
        <v>#REF!</v>
      </c>
      <c r="F163" s="6" t="e">
        <f>(F71/#REF!)*#REF!</f>
        <v>#REF!</v>
      </c>
      <c r="G163" s="6" t="e">
        <f>(G71/#REF!)*#REF!</f>
        <v>#REF!</v>
      </c>
      <c r="H163" s="6" t="e">
        <f>(H71/#REF!)*#REF!</f>
        <v>#REF!</v>
      </c>
      <c r="I163" s="6" t="e">
        <f>(I71/#REF!)*#REF!</f>
        <v>#REF!</v>
      </c>
      <c r="J163" s="6" t="e">
        <f>(J71/#REF!)*#REF!</f>
        <v>#REF!</v>
      </c>
      <c r="K163" s="6" t="e">
        <f>(K71/#REF!)*#REF!</f>
        <v>#REF!</v>
      </c>
      <c r="L163" s="6" t="e">
        <f>(L71/#REF!)*#REF!</f>
        <v>#REF!</v>
      </c>
      <c r="M163" s="6" t="e">
        <f>(M71/#REF!)*#REF!</f>
        <v>#REF!</v>
      </c>
      <c r="N163" s="6" t="e">
        <f>(N71/#REF!)*#REF!</f>
        <v>#REF!</v>
      </c>
      <c r="O163" s="6" t="e">
        <f>(O71/#REF!)*#REF!</f>
        <v>#REF!</v>
      </c>
      <c r="P163" s="6" t="e">
        <f>(P71/#REF!)*#REF!</f>
        <v>#REF!</v>
      </c>
      <c r="Q163" s="6" t="e">
        <f>(Q71/#REF!)*#REF!</f>
        <v>#REF!</v>
      </c>
      <c r="R163" s="6" t="e">
        <f>(R71/#REF!)*#REF!</f>
        <v>#REF!</v>
      </c>
      <c r="S163" s="3"/>
      <c r="T163" s="5"/>
    </row>
    <row r="164" spans="1:20" ht="15.75" customHeight="1">
      <c r="B164" s="48"/>
      <c r="C164" s="48"/>
      <c r="D164" s="28"/>
      <c r="E164" s="6" t="e">
        <f>(E72/#REF!)*#REF!</f>
        <v>#REF!</v>
      </c>
      <c r="F164" s="6" t="e">
        <f>(F72/#REF!)*#REF!</f>
        <v>#REF!</v>
      </c>
      <c r="G164" s="6" t="e">
        <f>(G72/#REF!)*#REF!</f>
        <v>#REF!</v>
      </c>
      <c r="H164" s="6" t="e">
        <f>(H72/#REF!)*#REF!</f>
        <v>#REF!</v>
      </c>
      <c r="I164" s="6" t="e">
        <f>(I72/#REF!)*#REF!</f>
        <v>#REF!</v>
      </c>
      <c r="J164" s="6" t="e">
        <f>(J72/#REF!)*#REF!</f>
        <v>#REF!</v>
      </c>
      <c r="K164" s="6" t="e">
        <f>(K72/#REF!)*#REF!</f>
        <v>#REF!</v>
      </c>
      <c r="L164" s="6" t="e">
        <f>(L72/#REF!)*#REF!</f>
        <v>#REF!</v>
      </c>
      <c r="M164" s="6" t="e">
        <f>(M72/#REF!)*#REF!</f>
        <v>#REF!</v>
      </c>
      <c r="N164" s="6" t="e">
        <f>(N72/#REF!)*#REF!</f>
        <v>#REF!</v>
      </c>
      <c r="O164" s="6" t="e">
        <f>(O72/#REF!)*#REF!</f>
        <v>#REF!</v>
      </c>
      <c r="P164" s="6" t="e">
        <f>(P72/#REF!)*#REF!</f>
        <v>#REF!</v>
      </c>
      <c r="Q164" s="6" t="e">
        <f>(Q72/#REF!)*#REF!</f>
        <v>#REF!</v>
      </c>
      <c r="R164" s="6" t="e">
        <f>(R72/#REF!)*#REF!</f>
        <v>#REF!</v>
      </c>
      <c r="S164" s="3"/>
      <c r="T164" s="5"/>
    </row>
    <row r="166" spans="1:20">
      <c r="A166" s="33" t="s">
        <v>46</v>
      </c>
      <c r="D166" s="9">
        <v>2005</v>
      </c>
      <c r="E166" s="9">
        <v>2006</v>
      </c>
      <c r="F166" s="9">
        <v>2007</v>
      </c>
      <c r="G166" s="9">
        <v>2008</v>
      </c>
      <c r="H166" s="9">
        <v>2009</v>
      </c>
      <c r="I166" s="9">
        <v>2010</v>
      </c>
      <c r="J166" s="9">
        <v>2011</v>
      </c>
      <c r="K166" s="9">
        <v>2012</v>
      </c>
      <c r="L166" s="9">
        <v>2013</v>
      </c>
      <c r="M166" s="9">
        <v>2014</v>
      </c>
      <c r="N166" s="9">
        <v>2015</v>
      </c>
      <c r="O166" s="9">
        <v>2016</v>
      </c>
      <c r="P166" s="9">
        <v>2017</v>
      </c>
      <c r="Q166" s="9">
        <v>2018</v>
      </c>
      <c r="R166" s="9">
        <v>2019</v>
      </c>
    </row>
    <row r="167" spans="1:20">
      <c r="A167" s="34" t="s">
        <v>47</v>
      </c>
      <c r="E167" s="35">
        <f>E109+E120+E131+E142+E153</f>
        <v>-53.946071999997201</v>
      </c>
      <c r="F167" s="35" t="e">
        <f t="shared" ref="F167:R167" si="12">F109+F120+F153</f>
        <v>#N/A</v>
      </c>
      <c r="G167" s="35" t="e">
        <f t="shared" si="12"/>
        <v>#N/A</v>
      </c>
      <c r="H167" s="35" t="e">
        <f t="shared" si="12"/>
        <v>#N/A</v>
      </c>
      <c r="I167" s="35" t="e">
        <f t="shared" si="12"/>
        <v>#N/A</v>
      </c>
      <c r="J167" s="35" t="e">
        <f t="shared" si="12"/>
        <v>#N/A</v>
      </c>
      <c r="K167" s="35" t="e">
        <f t="shared" si="12"/>
        <v>#N/A</v>
      </c>
      <c r="L167" s="35" t="e">
        <f t="shared" si="12"/>
        <v>#N/A</v>
      </c>
      <c r="M167" s="35" t="e">
        <f t="shared" si="12"/>
        <v>#N/A</v>
      </c>
      <c r="N167" s="35" t="e">
        <f t="shared" si="12"/>
        <v>#N/A</v>
      </c>
      <c r="O167" s="35" t="e">
        <f t="shared" si="12"/>
        <v>#N/A</v>
      </c>
      <c r="P167" s="35" t="e">
        <f t="shared" si="12"/>
        <v>#N/A</v>
      </c>
      <c r="Q167" s="35" t="e">
        <f t="shared" si="12"/>
        <v>#N/A</v>
      </c>
      <c r="R167" s="35" t="e">
        <f t="shared" si="12"/>
        <v>#N/A</v>
      </c>
      <c r="S167" s="6"/>
      <c r="T167" s="92"/>
    </row>
    <row r="168" spans="1:20" ht="18">
      <c r="A168" s="34" t="s">
        <v>48</v>
      </c>
      <c r="E168" s="35">
        <f t="shared" ref="E168:R168" si="13">E61</f>
        <v>-53.9460720000002</v>
      </c>
      <c r="F168" s="35">
        <f t="shared" si="13"/>
        <v>-10021.196025000001</v>
      </c>
      <c r="G168" s="35">
        <f t="shared" si="13"/>
        <v>-10021.196025000001</v>
      </c>
      <c r="H168" s="35">
        <f t="shared" si="13"/>
        <v>-10021.196025000001</v>
      </c>
      <c r="I168" s="35">
        <f t="shared" si="13"/>
        <v>-10021.196025000001</v>
      </c>
      <c r="J168" s="35">
        <f t="shared" si="13"/>
        <v>-10021.196025000001</v>
      </c>
      <c r="K168" s="35">
        <f t="shared" si="13"/>
        <v>-10021.196025000001</v>
      </c>
      <c r="L168" s="35">
        <f t="shared" si="13"/>
        <v>-10021.196025000001</v>
      </c>
      <c r="M168" s="35">
        <f t="shared" si="13"/>
        <v>-10021.196025000001</v>
      </c>
      <c r="N168" s="35">
        <f t="shared" si="13"/>
        <v>-10021.196025000001</v>
      </c>
      <c r="O168" s="35">
        <f t="shared" si="13"/>
        <v>-10021.196025000001</v>
      </c>
      <c r="P168" s="35">
        <f t="shared" si="13"/>
        <v>-10021.196025000001</v>
      </c>
      <c r="Q168" s="35">
        <f t="shared" si="13"/>
        <v>-10021.196025000001</v>
      </c>
      <c r="R168" s="35">
        <f t="shared" si="13"/>
        <v>-10021.196025000001</v>
      </c>
    </row>
    <row r="169" spans="1:20">
      <c r="A169" s="36"/>
      <c r="E169" s="37">
        <f>E167-E168</f>
        <v>2.9984903449076228E-12</v>
      </c>
      <c r="F169" s="37" t="e">
        <f t="shared" ref="F169:R169" si="14">F167-F168</f>
        <v>#N/A</v>
      </c>
      <c r="G169" s="37" t="e">
        <f t="shared" si="14"/>
        <v>#N/A</v>
      </c>
      <c r="H169" s="37" t="e">
        <f t="shared" si="14"/>
        <v>#N/A</v>
      </c>
      <c r="I169" s="37" t="e">
        <f t="shared" si="14"/>
        <v>#N/A</v>
      </c>
      <c r="J169" s="37" t="e">
        <f t="shared" si="14"/>
        <v>#N/A</v>
      </c>
      <c r="K169" s="37" t="e">
        <f t="shared" si="14"/>
        <v>#N/A</v>
      </c>
      <c r="L169" s="37" t="e">
        <f t="shared" si="14"/>
        <v>#N/A</v>
      </c>
      <c r="M169" s="37" t="e">
        <f t="shared" si="14"/>
        <v>#N/A</v>
      </c>
      <c r="N169" s="37" t="e">
        <f t="shared" si="14"/>
        <v>#N/A</v>
      </c>
      <c r="O169" s="37" t="e">
        <f t="shared" si="14"/>
        <v>#N/A</v>
      </c>
      <c r="P169" s="37" t="e">
        <f t="shared" si="14"/>
        <v>#N/A</v>
      </c>
      <c r="Q169" s="37" t="e">
        <f t="shared" si="14"/>
        <v>#N/A</v>
      </c>
      <c r="R169" s="37" t="e">
        <f t="shared" si="14"/>
        <v>#N/A</v>
      </c>
    </row>
    <row r="171" spans="1:20">
      <c r="A171" s="1" t="s">
        <v>115</v>
      </c>
      <c r="D171" s="6">
        <f t="shared" ref="D171:R171" si="15">D47</f>
        <v>10021.196025000001</v>
      </c>
      <c r="E171" s="6">
        <f t="shared" si="15"/>
        <v>9967.2499529999986</v>
      </c>
      <c r="F171" s="6">
        <f t="shared" si="15"/>
        <v>0</v>
      </c>
      <c r="G171" s="6">
        <f t="shared" si="15"/>
        <v>0</v>
      </c>
      <c r="H171" s="6">
        <f t="shared" si="15"/>
        <v>0</v>
      </c>
      <c r="I171" s="6">
        <f t="shared" si="15"/>
        <v>0</v>
      </c>
      <c r="J171" s="6">
        <f t="shared" si="15"/>
        <v>0</v>
      </c>
      <c r="K171" s="6">
        <f t="shared" si="15"/>
        <v>0</v>
      </c>
      <c r="L171" s="6">
        <f t="shared" si="15"/>
        <v>0</v>
      </c>
      <c r="M171" s="6">
        <f t="shared" si="15"/>
        <v>0</v>
      </c>
      <c r="N171" s="6">
        <f t="shared" si="15"/>
        <v>0</v>
      </c>
      <c r="O171" s="6">
        <f t="shared" si="15"/>
        <v>0</v>
      </c>
      <c r="P171" s="6">
        <f t="shared" si="15"/>
        <v>0</v>
      </c>
      <c r="Q171" s="6">
        <f t="shared" si="15"/>
        <v>0</v>
      </c>
      <c r="R171" s="6">
        <f t="shared" si="15"/>
        <v>0</v>
      </c>
    </row>
    <row r="172" spans="1:20">
      <c r="S172" s="3"/>
      <c r="T172" s="5"/>
    </row>
    <row r="173" spans="1:20">
      <c r="A173" t="s">
        <v>0</v>
      </c>
      <c r="D173" s="1">
        <v>2005</v>
      </c>
      <c r="E173" s="1">
        <v>2006</v>
      </c>
      <c r="F173" s="1">
        <v>2007</v>
      </c>
      <c r="G173" s="1">
        <v>2008</v>
      </c>
      <c r="H173" s="1">
        <v>2009</v>
      </c>
      <c r="I173" s="1">
        <v>2010</v>
      </c>
      <c r="J173" s="1">
        <v>2011</v>
      </c>
      <c r="K173" s="1">
        <v>2012</v>
      </c>
      <c r="L173" s="1">
        <v>2013</v>
      </c>
      <c r="M173" s="1">
        <v>2014</v>
      </c>
      <c r="N173" s="1">
        <v>2015</v>
      </c>
      <c r="O173" s="1">
        <v>2016</v>
      </c>
      <c r="P173" s="1">
        <v>2017</v>
      </c>
      <c r="Q173" s="1">
        <v>2018</v>
      </c>
      <c r="R173" s="1">
        <v>2019</v>
      </c>
      <c r="S173" s="3"/>
      <c r="T173" s="5"/>
    </row>
    <row r="174" spans="1:20" ht="15.75" customHeight="1">
      <c r="A174" s="1" t="s">
        <v>117</v>
      </c>
      <c r="S174" s="3"/>
      <c r="T174" s="5"/>
    </row>
    <row r="175" spans="1:20" ht="15.75" customHeight="1">
      <c r="A175" t="s">
        <v>8</v>
      </c>
      <c r="D175" s="2">
        <f t="shared" ref="D175:R175" si="16">D61</f>
        <v>0</v>
      </c>
      <c r="E175" s="2">
        <f t="shared" si="16"/>
        <v>-53.9460720000002</v>
      </c>
      <c r="F175" s="2">
        <f t="shared" si="16"/>
        <v>-10021.196025000001</v>
      </c>
      <c r="G175" s="2">
        <f t="shared" si="16"/>
        <v>-10021.196025000001</v>
      </c>
      <c r="H175" s="2">
        <f t="shared" si="16"/>
        <v>-10021.196025000001</v>
      </c>
      <c r="I175" s="2">
        <f t="shared" si="16"/>
        <v>-10021.196025000001</v>
      </c>
      <c r="J175" s="2">
        <f t="shared" si="16"/>
        <v>-10021.196025000001</v>
      </c>
      <c r="K175" s="2">
        <f t="shared" si="16"/>
        <v>-10021.196025000001</v>
      </c>
      <c r="L175" s="2">
        <f t="shared" si="16"/>
        <v>-10021.196025000001</v>
      </c>
      <c r="M175" s="2">
        <f t="shared" si="16"/>
        <v>-10021.196025000001</v>
      </c>
      <c r="N175" s="2">
        <f t="shared" si="16"/>
        <v>-10021.196025000001</v>
      </c>
      <c r="O175" s="2">
        <f t="shared" si="16"/>
        <v>-10021.196025000001</v>
      </c>
      <c r="P175" s="2">
        <f t="shared" si="16"/>
        <v>-10021.196025000001</v>
      </c>
      <c r="Q175" s="2">
        <f t="shared" si="16"/>
        <v>-10021.196025000001</v>
      </c>
      <c r="R175" s="2">
        <f t="shared" si="16"/>
        <v>-10021.196025000001</v>
      </c>
      <c r="S175" s="3"/>
      <c r="T175" s="5"/>
    </row>
    <row r="176" spans="1:20">
      <c r="A176" t="s">
        <v>2</v>
      </c>
      <c r="D176" s="2">
        <f>D109</f>
        <v>0</v>
      </c>
      <c r="E176" s="2">
        <f>E109</f>
        <v>-30.126553425615811</v>
      </c>
      <c r="F176" s="2" t="e">
        <f t="shared" ref="F176:R176" si="17">F109</f>
        <v>#N/A</v>
      </c>
      <c r="G176" s="2" t="e">
        <f t="shared" si="17"/>
        <v>#N/A</v>
      </c>
      <c r="H176" s="2" t="e">
        <f t="shared" si="17"/>
        <v>#N/A</v>
      </c>
      <c r="I176" s="2" t="e">
        <f t="shared" si="17"/>
        <v>#N/A</v>
      </c>
      <c r="J176" s="2" t="e">
        <f t="shared" si="17"/>
        <v>#N/A</v>
      </c>
      <c r="K176" s="2" t="e">
        <f t="shared" si="17"/>
        <v>#N/A</v>
      </c>
      <c r="L176" s="2" t="e">
        <f t="shared" si="17"/>
        <v>#N/A</v>
      </c>
      <c r="M176" s="2" t="e">
        <f t="shared" si="17"/>
        <v>#N/A</v>
      </c>
      <c r="N176" s="2" t="e">
        <f t="shared" si="17"/>
        <v>#N/A</v>
      </c>
      <c r="O176" s="2" t="e">
        <f t="shared" si="17"/>
        <v>#N/A</v>
      </c>
      <c r="P176" s="2" t="e">
        <f t="shared" si="17"/>
        <v>#N/A</v>
      </c>
      <c r="Q176" s="2" t="e">
        <f t="shared" si="17"/>
        <v>#N/A</v>
      </c>
      <c r="R176" s="2" t="e">
        <f t="shared" si="17"/>
        <v>#N/A</v>
      </c>
      <c r="S176" s="3"/>
      <c r="T176" s="5"/>
    </row>
    <row r="177" spans="1:20">
      <c r="A177" t="s">
        <v>306</v>
      </c>
      <c r="D177" s="2">
        <f>D120</f>
        <v>0</v>
      </c>
      <c r="E177" s="2">
        <f>E120</f>
        <v>27.42861984483374</v>
      </c>
      <c r="F177" s="2" t="e">
        <f t="shared" ref="F177:R177" si="18">F120</f>
        <v>#REF!</v>
      </c>
      <c r="G177" s="2" t="e">
        <f t="shared" si="18"/>
        <v>#REF!</v>
      </c>
      <c r="H177" s="2" t="e">
        <f t="shared" si="18"/>
        <v>#REF!</v>
      </c>
      <c r="I177" s="2" t="e">
        <f t="shared" si="18"/>
        <v>#REF!</v>
      </c>
      <c r="J177" s="2" t="e">
        <f t="shared" si="18"/>
        <v>#REF!</v>
      </c>
      <c r="K177" s="2" t="e">
        <f t="shared" si="18"/>
        <v>#REF!</v>
      </c>
      <c r="L177" s="2" t="e">
        <f t="shared" si="18"/>
        <v>#REF!</v>
      </c>
      <c r="M177" s="2" t="e">
        <f t="shared" si="18"/>
        <v>#REF!</v>
      </c>
      <c r="N177" s="2" t="e">
        <f t="shared" si="18"/>
        <v>#REF!</v>
      </c>
      <c r="O177" s="2" t="e">
        <f t="shared" si="18"/>
        <v>#REF!</v>
      </c>
      <c r="P177" s="2" t="e">
        <f t="shared" si="18"/>
        <v>#REF!</v>
      </c>
      <c r="Q177" s="2" t="e">
        <f t="shared" si="18"/>
        <v>#REF!</v>
      </c>
      <c r="R177" s="2" t="e">
        <f t="shared" si="18"/>
        <v>#REF!</v>
      </c>
      <c r="S177" s="3"/>
      <c r="T177" s="5"/>
    </row>
    <row r="178" spans="1:20">
      <c r="A178" t="s">
        <v>307</v>
      </c>
      <c r="D178" s="2">
        <f>D131</f>
        <v>0</v>
      </c>
      <c r="E178" s="2">
        <f>E131</f>
        <v>1.1151292526706822</v>
      </c>
      <c r="F178" s="2" t="e">
        <f t="shared" ref="F178:R178" si="19">F131</f>
        <v>#REF!</v>
      </c>
      <c r="G178" s="2" t="e">
        <f t="shared" si="19"/>
        <v>#REF!</v>
      </c>
      <c r="H178" s="2" t="e">
        <f t="shared" si="19"/>
        <v>#REF!</v>
      </c>
      <c r="I178" s="2" t="e">
        <f t="shared" si="19"/>
        <v>#REF!</v>
      </c>
      <c r="J178" s="2" t="e">
        <f t="shared" si="19"/>
        <v>#REF!</v>
      </c>
      <c r="K178" s="2" t="e">
        <f t="shared" si="19"/>
        <v>#REF!</v>
      </c>
      <c r="L178" s="2" t="e">
        <f t="shared" si="19"/>
        <v>#REF!</v>
      </c>
      <c r="M178" s="2" t="e">
        <f t="shared" si="19"/>
        <v>#REF!</v>
      </c>
      <c r="N178" s="2" t="e">
        <f t="shared" si="19"/>
        <v>#REF!</v>
      </c>
      <c r="O178" s="2" t="e">
        <f t="shared" si="19"/>
        <v>#REF!</v>
      </c>
      <c r="P178" s="2" t="e">
        <f t="shared" si="19"/>
        <v>#REF!</v>
      </c>
      <c r="Q178" s="2" t="e">
        <f t="shared" si="19"/>
        <v>#REF!</v>
      </c>
      <c r="R178" s="2" t="e">
        <f t="shared" si="19"/>
        <v>#REF!</v>
      </c>
      <c r="S178" s="3"/>
      <c r="T178" s="5"/>
    </row>
    <row r="179" spans="1:20">
      <c r="A179" t="s">
        <v>308</v>
      </c>
      <c r="D179" s="2">
        <f>D142</f>
        <v>0</v>
      </c>
      <c r="E179" s="2">
        <f>E142</f>
        <v>-52.363268543206651</v>
      </c>
      <c r="F179" s="2" t="e">
        <f t="shared" ref="F179:R179" si="20">F142</f>
        <v>#N/A</v>
      </c>
      <c r="G179" s="2" t="e">
        <f t="shared" si="20"/>
        <v>#N/A</v>
      </c>
      <c r="H179" s="2" t="e">
        <f t="shared" si="20"/>
        <v>#N/A</v>
      </c>
      <c r="I179" s="2" t="e">
        <f t="shared" si="20"/>
        <v>#N/A</v>
      </c>
      <c r="J179" s="2" t="e">
        <f t="shared" si="20"/>
        <v>#N/A</v>
      </c>
      <c r="K179" s="2" t="e">
        <f t="shared" si="20"/>
        <v>#N/A</v>
      </c>
      <c r="L179" s="2" t="e">
        <f t="shared" si="20"/>
        <v>#N/A</v>
      </c>
      <c r="M179" s="2" t="e">
        <f t="shared" si="20"/>
        <v>#N/A</v>
      </c>
      <c r="N179" s="2" t="e">
        <f t="shared" si="20"/>
        <v>#N/A</v>
      </c>
      <c r="O179" s="2" t="e">
        <f t="shared" si="20"/>
        <v>#N/A</v>
      </c>
      <c r="P179" s="2" t="e">
        <f t="shared" si="20"/>
        <v>#N/A</v>
      </c>
      <c r="Q179" s="2" t="e">
        <f t="shared" si="20"/>
        <v>#N/A</v>
      </c>
      <c r="R179" s="2" t="e">
        <f t="shared" si="20"/>
        <v>#N/A</v>
      </c>
      <c r="S179" s="3"/>
      <c r="T179" s="5"/>
    </row>
    <row r="180" spans="1:20">
      <c r="A180" t="s">
        <v>4</v>
      </c>
      <c r="D180" s="2">
        <f>D153</f>
        <v>0</v>
      </c>
      <c r="E180" s="2">
        <f>E153</f>
        <v>8.7132083699891846E-7</v>
      </c>
      <c r="F180" s="2" t="e">
        <f t="shared" ref="F180:R180" si="21">F153</f>
        <v>#REF!</v>
      </c>
      <c r="G180" s="2" t="e">
        <f t="shared" si="21"/>
        <v>#REF!</v>
      </c>
      <c r="H180" s="2" t="e">
        <f t="shared" si="21"/>
        <v>#REF!</v>
      </c>
      <c r="I180" s="2" t="e">
        <f t="shared" si="21"/>
        <v>#REF!</v>
      </c>
      <c r="J180" s="2" t="e">
        <f t="shared" si="21"/>
        <v>#REF!</v>
      </c>
      <c r="K180" s="2" t="e">
        <f t="shared" si="21"/>
        <v>#REF!</v>
      </c>
      <c r="L180" s="2" t="e">
        <f t="shared" si="21"/>
        <v>#REF!</v>
      </c>
      <c r="M180" s="2" t="e">
        <f t="shared" si="21"/>
        <v>#REF!</v>
      </c>
      <c r="N180" s="2" t="e">
        <f t="shared" si="21"/>
        <v>#REF!</v>
      </c>
      <c r="O180" s="2" t="e">
        <f t="shared" si="21"/>
        <v>#REF!</v>
      </c>
      <c r="P180" s="2" t="e">
        <f t="shared" si="21"/>
        <v>#REF!</v>
      </c>
      <c r="Q180" s="2" t="e">
        <f t="shared" si="21"/>
        <v>#REF!</v>
      </c>
      <c r="R180" s="2" t="e">
        <f t="shared" si="21"/>
        <v>#REF!</v>
      </c>
    </row>
    <row r="181" spans="1:20">
      <c r="A181" s="1" t="s">
        <v>116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20">
      <c r="A182" t="s">
        <v>8</v>
      </c>
      <c r="D182" s="3">
        <f>D171/$D$171</f>
        <v>1</v>
      </c>
      <c r="E182" s="3">
        <f>E171/$D$171</f>
        <v>0.99461680303773892</v>
      </c>
      <c r="F182" s="3">
        <f>F171/$D$171</f>
        <v>0</v>
      </c>
      <c r="G182" s="3">
        <f t="shared" ref="G182:R182" si="22">G171/$D$171</f>
        <v>0</v>
      </c>
      <c r="H182" s="3">
        <f t="shared" si="22"/>
        <v>0</v>
      </c>
      <c r="I182" s="3">
        <f t="shared" si="22"/>
        <v>0</v>
      </c>
      <c r="J182" s="3">
        <f t="shared" si="22"/>
        <v>0</v>
      </c>
      <c r="K182" s="3">
        <f t="shared" si="22"/>
        <v>0</v>
      </c>
      <c r="L182" s="3">
        <f t="shared" si="22"/>
        <v>0</v>
      </c>
      <c r="M182" s="3">
        <f t="shared" si="22"/>
        <v>0</v>
      </c>
      <c r="N182" s="3">
        <f t="shared" si="22"/>
        <v>0</v>
      </c>
      <c r="O182" s="3">
        <f t="shared" si="22"/>
        <v>0</v>
      </c>
      <c r="P182" s="3">
        <f t="shared" si="22"/>
        <v>0</v>
      </c>
      <c r="Q182" s="3">
        <f t="shared" si="22"/>
        <v>0</v>
      </c>
      <c r="R182" s="3">
        <f t="shared" si="22"/>
        <v>0</v>
      </c>
    </row>
    <row r="183" spans="1:20">
      <c r="A183" t="s">
        <v>2</v>
      </c>
      <c r="D183" s="3">
        <f t="shared" ref="D183:R183" si="23">(D176+$D$171)/$D$171</f>
        <v>1</v>
      </c>
      <c r="E183" s="3">
        <f t="shared" si="23"/>
        <v>0.99699371678286108</v>
      </c>
      <c r="F183" s="3" t="e">
        <f t="shared" si="23"/>
        <v>#N/A</v>
      </c>
      <c r="G183" s="3" t="e">
        <f t="shared" si="23"/>
        <v>#N/A</v>
      </c>
      <c r="H183" s="3" t="e">
        <f t="shared" si="23"/>
        <v>#N/A</v>
      </c>
      <c r="I183" s="3" t="e">
        <f t="shared" si="23"/>
        <v>#N/A</v>
      </c>
      <c r="J183" s="3" t="e">
        <f t="shared" si="23"/>
        <v>#N/A</v>
      </c>
      <c r="K183" s="3" t="e">
        <f t="shared" si="23"/>
        <v>#N/A</v>
      </c>
      <c r="L183" s="3" t="e">
        <f t="shared" si="23"/>
        <v>#N/A</v>
      </c>
      <c r="M183" s="3" t="e">
        <f t="shared" si="23"/>
        <v>#N/A</v>
      </c>
      <c r="N183" s="3" t="e">
        <f t="shared" si="23"/>
        <v>#N/A</v>
      </c>
      <c r="O183" s="3" t="e">
        <f t="shared" si="23"/>
        <v>#N/A</v>
      </c>
      <c r="P183" s="3" t="e">
        <f t="shared" si="23"/>
        <v>#N/A</v>
      </c>
      <c r="Q183" s="3" t="e">
        <f t="shared" si="23"/>
        <v>#N/A</v>
      </c>
      <c r="R183" s="3" t="e">
        <f t="shared" si="23"/>
        <v>#N/A</v>
      </c>
    </row>
    <row r="184" spans="1:20">
      <c r="A184" t="s">
        <v>306</v>
      </c>
      <c r="D184" s="3">
        <f t="shared" ref="D184:R184" si="24">(D177+$D$171)/$D$171</f>
        <v>1</v>
      </c>
      <c r="E184" s="3">
        <f t="shared" si="24"/>
        <v>1.0027370605041961</v>
      </c>
      <c r="F184" s="3" t="e">
        <f t="shared" si="24"/>
        <v>#REF!</v>
      </c>
      <c r="G184" s="3" t="e">
        <f t="shared" si="24"/>
        <v>#REF!</v>
      </c>
      <c r="H184" s="3" t="e">
        <f t="shared" si="24"/>
        <v>#REF!</v>
      </c>
      <c r="I184" s="3" t="e">
        <f t="shared" si="24"/>
        <v>#REF!</v>
      </c>
      <c r="J184" s="3" t="e">
        <f t="shared" si="24"/>
        <v>#REF!</v>
      </c>
      <c r="K184" s="3" t="e">
        <f t="shared" si="24"/>
        <v>#REF!</v>
      </c>
      <c r="L184" s="3" t="e">
        <f t="shared" si="24"/>
        <v>#REF!</v>
      </c>
      <c r="M184" s="3" t="e">
        <f t="shared" si="24"/>
        <v>#REF!</v>
      </c>
      <c r="N184" s="3" t="e">
        <f t="shared" si="24"/>
        <v>#REF!</v>
      </c>
      <c r="O184" s="3" t="e">
        <f t="shared" si="24"/>
        <v>#REF!</v>
      </c>
      <c r="P184" s="3" t="e">
        <f t="shared" si="24"/>
        <v>#REF!</v>
      </c>
      <c r="Q184" s="3" t="e">
        <f t="shared" si="24"/>
        <v>#REF!</v>
      </c>
      <c r="R184" s="3" t="e">
        <f t="shared" si="24"/>
        <v>#REF!</v>
      </c>
    </row>
    <row r="185" spans="1:20">
      <c r="A185" t="s">
        <v>307</v>
      </c>
      <c r="D185" s="3">
        <f t="shared" ref="D185:E186" si="25">(D178+$D$171)/$D$171</f>
        <v>1</v>
      </c>
      <c r="E185" s="3">
        <f t="shared" si="25"/>
        <v>1.0001112770621279</v>
      </c>
      <c r="F185" s="3" t="e">
        <f>(F178+$D$171)/$D$171</f>
        <v>#REF!</v>
      </c>
      <c r="G185" s="3" t="e">
        <f t="shared" ref="G185:R185" si="26">(G178+$D$171)/$D$171</f>
        <v>#REF!</v>
      </c>
      <c r="H185" s="3" t="e">
        <f t="shared" si="26"/>
        <v>#REF!</v>
      </c>
      <c r="I185" s="3" t="e">
        <f t="shared" si="26"/>
        <v>#REF!</v>
      </c>
      <c r="J185" s="3" t="e">
        <f t="shared" si="26"/>
        <v>#REF!</v>
      </c>
      <c r="K185" s="3" t="e">
        <f t="shared" si="26"/>
        <v>#REF!</v>
      </c>
      <c r="L185" s="3" t="e">
        <f t="shared" si="26"/>
        <v>#REF!</v>
      </c>
      <c r="M185" s="3" t="e">
        <f t="shared" si="26"/>
        <v>#REF!</v>
      </c>
      <c r="N185" s="3" t="e">
        <f t="shared" si="26"/>
        <v>#REF!</v>
      </c>
      <c r="O185" s="3" t="e">
        <f t="shared" si="26"/>
        <v>#REF!</v>
      </c>
      <c r="P185" s="3" t="e">
        <f t="shared" si="26"/>
        <v>#REF!</v>
      </c>
      <c r="Q185" s="3" t="e">
        <f t="shared" si="26"/>
        <v>#REF!</v>
      </c>
      <c r="R185" s="3" t="e">
        <f t="shared" si="26"/>
        <v>#REF!</v>
      </c>
    </row>
    <row r="186" spans="1:20">
      <c r="A186" t="s">
        <v>308</v>
      </c>
      <c r="D186" s="3">
        <f t="shared" si="25"/>
        <v>1</v>
      </c>
      <c r="E186" s="3">
        <f t="shared" si="25"/>
        <v>0.99477474860160664</v>
      </c>
      <c r="F186" s="3" t="e">
        <f>(F179+$D$171)/$D$171</f>
        <v>#N/A</v>
      </c>
      <c r="G186" s="3" t="e">
        <f t="shared" ref="G186:R186" si="27">(G179+$D$171)/$D$171</f>
        <v>#N/A</v>
      </c>
      <c r="H186" s="3" t="e">
        <f t="shared" si="27"/>
        <v>#N/A</v>
      </c>
      <c r="I186" s="3" t="e">
        <f t="shared" si="27"/>
        <v>#N/A</v>
      </c>
      <c r="J186" s="3" t="e">
        <f t="shared" si="27"/>
        <v>#N/A</v>
      </c>
      <c r="K186" s="3" t="e">
        <f t="shared" si="27"/>
        <v>#N/A</v>
      </c>
      <c r="L186" s="3" t="e">
        <f t="shared" si="27"/>
        <v>#N/A</v>
      </c>
      <c r="M186" s="3" t="e">
        <f t="shared" si="27"/>
        <v>#N/A</v>
      </c>
      <c r="N186" s="3" t="e">
        <f t="shared" si="27"/>
        <v>#N/A</v>
      </c>
      <c r="O186" s="3" t="e">
        <f t="shared" si="27"/>
        <v>#N/A</v>
      </c>
      <c r="P186" s="3" t="e">
        <f t="shared" si="27"/>
        <v>#N/A</v>
      </c>
      <c r="Q186" s="3" t="e">
        <f t="shared" si="27"/>
        <v>#N/A</v>
      </c>
      <c r="R186" s="3" t="e">
        <f t="shared" si="27"/>
        <v>#N/A</v>
      </c>
    </row>
    <row r="187" spans="1:20">
      <c r="A187" t="s">
        <v>4</v>
      </c>
      <c r="D187" s="3">
        <f t="shared" ref="D187:R187" si="28">(D180+$D$171)/$D$171</f>
        <v>1</v>
      </c>
      <c r="E187" s="3">
        <f t="shared" si="28"/>
        <v>1.0000000000869478</v>
      </c>
      <c r="F187" s="3" t="e">
        <f t="shared" si="28"/>
        <v>#REF!</v>
      </c>
      <c r="G187" s="3" t="e">
        <f t="shared" si="28"/>
        <v>#REF!</v>
      </c>
      <c r="H187" s="3" t="e">
        <f t="shared" si="28"/>
        <v>#REF!</v>
      </c>
      <c r="I187" s="3" t="e">
        <f t="shared" si="28"/>
        <v>#REF!</v>
      </c>
      <c r="J187" s="3" t="e">
        <f t="shared" si="28"/>
        <v>#REF!</v>
      </c>
      <c r="K187" s="3" t="e">
        <f t="shared" si="28"/>
        <v>#REF!</v>
      </c>
      <c r="L187" s="3" t="e">
        <f t="shared" si="28"/>
        <v>#REF!</v>
      </c>
      <c r="M187" s="3" t="e">
        <f t="shared" si="28"/>
        <v>#REF!</v>
      </c>
      <c r="N187" s="3" t="e">
        <f t="shared" si="28"/>
        <v>#REF!</v>
      </c>
      <c r="O187" s="3" t="e">
        <f t="shared" si="28"/>
        <v>#REF!</v>
      </c>
      <c r="P187" s="3" t="e">
        <f t="shared" si="28"/>
        <v>#REF!</v>
      </c>
      <c r="Q187" s="3" t="e">
        <f t="shared" si="28"/>
        <v>#REF!</v>
      </c>
      <c r="R187" s="3" t="e">
        <f t="shared" si="28"/>
        <v>#REF!</v>
      </c>
    </row>
    <row r="188" spans="1:20">
      <c r="E188" s="2">
        <f>E175-(SUM(E176:E180))</f>
        <v>-2.9984903449076228E-12</v>
      </c>
      <c r="F188" s="2" t="e">
        <f t="shared" ref="F188:R188" si="29">F175-(SUM(F176:F180))</f>
        <v>#N/A</v>
      </c>
      <c r="G188" s="2" t="e">
        <f t="shared" si="29"/>
        <v>#N/A</v>
      </c>
      <c r="H188" s="2" t="e">
        <f>H175-(SUM(H176:H180))</f>
        <v>#N/A</v>
      </c>
      <c r="I188" s="2" t="e">
        <f t="shared" si="29"/>
        <v>#N/A</v>
      </c>
      <c r="J188" s="2" t="e">
        <f t="shared" si="29"/>
        <v>#N/A</v>
      </c>
      <c r="K188" s="2" t="e">
        <f t="shared" si="29"/>
        <v>#N/A</v>
      </c>
      <c r="L188" s="2" t="e">
        <f t="shared" si="29"/>
        <v>#N/A</v>
      </c>
      <c r="M188" s="2" t="e">
        <f t="shared" si="29"/>
        <v>#N/A</v>
      </c>
      <c r="N188" s="2" t="e">
        <f t="shared" si="29"/>
        <v>#N/A</v>
      </c>
      <c r="O188" s="2" t="e">
        <f t="shared" si="29"/>
        <v>#N/A</v>
      </c>
      <c r="P188" s="2" t="e">
        <f t="shared" si="29"/>
        <v>#N/A</v>
      </c>
      <c r="Q188" s="2" t="e">
        <f t="shared" si="29"/>
        <v>#N/A</v>
      </c>
      <c r="R188" s="2" t="e">
        <f t="shared" si="29"/>
        <v>#N/A</v>
      </c>
    </row>
    <row r="189" spans="1:20">
      <c r="B189" s="38" t="s">
        <v>49</v>
      </c>
      <c r="C189" s="38"/>
      <c r="D189" s="6">
        <f>D47/1000</f>
        <v>10.021196025000002</v>
      </c>
    </row>
    <row r="190" spans="1:20">
      <c r="B190" t="s">
        <v>2</v>
      </c>
      <c r="D190" s="6" t="e">
        <f>R176/1000</f>
        <v>#N/A</v>
      </c>
    </row>
    <row r="191" spans="1:20">
      <c r="B191" t="s">
        <v>3</v>
      </c>
      <c r="D191" s="6" t="e">
        <f>R177/1000</f>
        <v>#REF!</v>
      </c>
    </row>
    <row r="192" spans="1:20">
      <c r="B192" t="s">
        <v>4</v>
      </c>
      <c r="D192" s="6" t="e">
        <f>R180/1000</f>
        <v>#REF!</v>
      </c>
    </row>
    <row r="193" spans="2:4">
      <c r="B193" s="38" t="s">
        <v>114</v>
      </c>
      <c r="C193" s="38"/>
      <c r="D193" s="6">
        <f>R47/1000</f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F7DC-2BD1-4D2E-B2C7-330EAAA6F53B}">
  <sheetPr>
    <tabColor theme="5"/>
  </sheetPr>
  <dimension ref="A1:T149"/>
  <sheetViews>
    <sheetView topLeftCell="A129" workbookViewId="0">
      <selection activeCell="A145" sqref="A145:E149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10021.196025000001</v>
      </c>
      <c r="E47" s="2">
        <f t="shared" ref="E47:R47" si="0">SUM(E48:E58)</f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INDEX(Energy!$A$1:$AAC$999,MATCH(weighting_multiplicative!$C48,Energy!$F:$F,0),MATCH(weighting_multiplicative!D$46,Energy!$1:$1,0))</f>
        <v>63.979416000000001</v>
      </c>
      <c r="E48" s="2">
        <f>INDEX(Energy!$A$1:$AAC$999,MATCH(weighting_multiplicative!$C48,Energy!$F:$F,0),MATCH(weighting_multiplicative!E$46,Energy!$1:$1,0))</f>
        <v>67.901392000000001</v>
      </c>
      <c r="F48" s="2">
        <f>INDEX(Energy!$A$1:$AAC$999,MATCH(weighting_multiplicative!$C48,Energy!$F:$F,0),MATCH(weighting_multiplicative!F$46,Energy!$1:$1,0))</f>
        <v>0</v>
      </c>
      <c r="G48" s="2">
        <f>INDEX(Energy!$A$1:$AAC$999,MATCH(weighting_multiplicative!$C48,Energy!$F:$F,0),MATCH(weighting_multiplicative!G$46,Energy!$1:$1,0))</f>
        <v>0</v>
      </c>
      <c r="H48" s="2">
        <f>INDEX(Energy!$A$1:$AAC$999,MATCH(weighting_multiplicative!$C48,Energy!$F:$F,0),MATCH(weighting_multiplicative!H$46,Energy!$1:$1,0))</f>
        <v>0</v>
      </c>
      <c r="I48" s="2">
        <f>INDEX(Energy!$A$1:$AAC$999,MATCH(weighting_multiplicative!$C48,Energy!$F:$F,0),MATCH(weighting_multiplicative!I$46,Energy!$1:$1,0))</f>
        <v>0</v>
      </c>
      <c r="J48" s="2">
        <f>INDEX(Energy!$A$1:$AAC$999,MATCH(weighting_multiplicative!$C48,Energy!$F:$F,0),MATCH(weighting_multiplicative!J$46,Energy!$1:$1,0))</f>
        <v>0</v>
      </c>
      <c r="K48" s="2">
        <f>INDEX(Energy!$A$1:$AAC$999,MATCH(weighting_multiplicative!$C48,Energy!$F:$F,0),MATCH(weighting_multiplicative!K$46,Energy!$1:$1,0))</f>
        <v>0</v>
      </c>
      <c r="L48" s="2">
        <f>INDEX(Energy!$A$1:$AAC$999,MATCH(weighting_multiplicative!$C48,Energy!$F:$F,0),MATCH(weighting_multiplicative!L$46,Energy!$1:$1,0))</f>
        <v>0</v>
      </c>
      <c r="M48" s="2">
        <f>INDEX(Energy!$A$1:$AAC$999,MATCH(weighting_multiplicative!$C48,Energy!$F:$F,0),MATCH(weighting_multiplicative!M$46,Energy!$1:$1,0))</f>
        <v>0</v>
      </c>
      <c r="N48" s="2">
        <f>INDEX(Energy!$A$1:$AAC$999,MATCH(weighting_multiplicative!$C48,Energy!$F:$F,0),MATCH(weighting_multiplicative!N$46,Energy!$1:$1,0))</f>
        <v>0</v>
      </c>
      <c r="O48" s="2">
        <f>INDEX(Energy!$A$1:$AAC$999,MATCH(weighting_multiplicative!$C48,Energy!$F:$F,0),MATCH(weighting_multiplicative!O$46,Energy!$1:$1,0))</f>
        <v>0</v>
      </c>
      <c r="P48" s="2">
        <f>INDEX(Energy!$A$1:$AAC$999,MATCH(weighting_multiplicative!$C48,Energy!$F:$F,0),MATCH(weighting_multiplicative!P$46,Energy!$1:$1,0))</f>
        <v>0</v>
      </c>
      <c r="Q48" s="2">
        <f>INDEX(Energy!$A$1:$AAC$999,MATCH(weighting_multiplicative!$C48,Energy!$F:$F,0),MATCH(weighting_multiplicative!Q$46,Energy!$1:$1,0))</f>
        <v>0</v>
      </c>
      <c r="R48" s="2">
        <f>INDEX(Energy!$A$1:$AAC$999,MATCH(weighting_multiplicative!$C48,Energy!$F:$F,0),MATCH(weighting_multiplicative!R$46,Energy!$1:$1,0))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INDEX(Energy!$A$1:$AAC$999,MATCH(weighting_multiplicative!$C49,Energy!$F:$F,0),MATCH(weighting_multiplicative!D$46,Energy!$1:$1,0))</f>
        <v>169.54752500000001</v>
      </c>
      <c r="E49" s="2">
        <f>INDEX(Energy!$A$1:$AAC$999,MATCH(weighting_multiplicative!$C49,Energy!$F:$F,0),MATCH(weighting_multiplicative!E$46,Energy!$1:$1,0))</f>
        <v>177.689032</v>
      </c>
      <c r="F49" s="2">
        <f>INDEX(Energy!$A$1:$AAC$999,MATCH(weighting_multiplicative!$C49,Energy!$F:$F,0),MATCH(weighting_multiplicative!F$46,Energy!$1:$1,0))</f>
        <v>0</v>
      </c>
      <c r="G49" s="2">
        <f>INDEX(Energy!$A$1:$AAC$999,MATCH(weighting_multiplicative!$C49,Energy!$F:$F,0),MATCH(weighting_multiplicative!G$46,Energy!$1:$1,0))</f>
        <v>0</v>
      </c>
      <c r="H49" s="2">
        <f>INDEX(Energy!$A$1:$AAC$999,MATCH(weighting_multiplicative!$C49,Energy!$F:$F,0),MATCH(weighting_multiplicative!H$46,Energy!$1:$1,0))</f>
        <v>0</v>
      </c>
      <c r="I49" s="2">
        <f>INDEX(Energy!$A$1:$AAC$999,MATCH(weighting_multiplicative!$C49,Energy!$F:$F,0),MATCH(weighting_multiplicative!I$46,Energy!$1:$1,0))</f>
        <v>0</v>
      </c>
      <c r="J49" s="2">
        <f>INDEX(Energy!$A$1:$AAC$999,MATCH(weighting_multiplicative!$C49,Energy!$F:$F,0),MATCH(weighting_multiplicative!J$46,Energy!$1:$1,0))</f>
        <v>0</v>
      </c>
      <c r="K49" s="2">
        <f>INDEX(Energy!$A$1:$AAC$999,MATCH(weighting_multiplicative!$C49,Energy!$F:$F,0),MATCH(weighting_multiplicative!K$46,Energy!$1:$1,0))</f>
        <v>0</v>
      </c>
      <c r="L49" s="2">
        <f>INDEX(Energy!$A$1:$AAC$999,MATCH(weighting_multiplicative!$C49,Energy!$F:$F,0),MATCH(weighting_multiplicative!L$46,Energy!$1:$1,0))</f>
        <v>0</v>
      </c>
      <c r="M49" s="2">
        <f>INDEX(Energy!$A$1:$AAC$999,MATCH(weighting_multiplicative!$C49,Energy!$F:$F,0),MATCH(weighting_multiplicative!M$46,Energy!$1:$1,0))</f>
        <v>0</v>
      </c>
      <c r="N49" s="2">
        <f>INDEX(Energy!$A$1:$AAC$999,MATCH(weighting_multiplicative!$C49,Energy!$F:$F,0),MATCH(weighting_multiplicative!N$46,Energy!$1:$1,0))</f>
        <v>0</v>
      </c>
      <c r="O49" s="2">
        <f>INDEX(Energy!$A$1:$AAC$999,MATCH(weighting_multiplicative!$C49,Energy!$F:$F,0),MATCH(weighting_multiplicative!O$46,Energy!$1:$1,0))</f>
        <v>0</v>
      </c>
      <c r="P49" s="2">
        <f>INDEX(Energy!$A$1:$AAC$999,MATCH(weighting_multiplicative!$C49,Energy!$F:$F,0),MATCH(weighting_multiplicative!P$46,Energy!$1:$1,0))</f>
        <v>0</v>
      </c>
      <c r="Q49" s="2">
        <f>INDEX(Energy!$A$1:$AAC$999,MATCH(weighting_multiplicative!$C49,Energy!$F:$F,0),MATCH(weighting_multiplicative!Q$46,Energy!$1:$1,0))</f>
        <v>0</v>
      </c>
      <c r="R49" s="2">
        <f>INDEX(Energy!$A$1:$AAC$999,MATCH(weighting_multiplicative!$C49,Energy!$F:$F,0),MATCH(weighting_multiplicative!R$46,Energy!$1:$1,0))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INDEX(Energy!$A$1:$AAC$999,MATCH(weighting_multiplicative!$C50,Energy!$F:$F,0),MATCH(weighting_multiplicative!D$46,Energy!$1:$1,0))</f>
        <v>27.295235000000002</v>
      </c>
      <c r="E50" s="2">
        <f>INDEX(Energy!$A$1:$AAC$999,MATCH(weighting_multiplicative!$C50,Energy!$F:$F,0),MATCH(weighting_multiplicative!E$46,Energy!$1:$1,0))</f>
        <v>66.603800000000007</v>
      </c>
      <c r="F50" s="2">
        <f>INDEX(Energy!$A$1:$AAC$999,MATCH(weighting_multiplicative!$C50,Energy!$F:$F,0),MATCH(weighting_multiplicative!F$46,Energy!$1:$1,0))</f>
        <v>0</v>
      </c>
      <c r="G50" s="2">
        <f>INDEX(Energy!$A$1:$AAC$999,MATCH(weighting_multiplicative!$C50,Energy!$F:$F,0),MATCH(weighting_multiplicative!G$46,Energy!$1:$1,0))</f>
        <v>0</v>
      </c>
      <c r="H50" s="2">
        <f>INDEX(Energy!$A$1:$AAC$999,MATCH(weighting_multiplicative!$C50,Energy!$F:$F,0),MATCH(weighting_multiplicative!H$46,Energy!$1:$1,0))</f>
        <v>0</v>
      </c>
      <c r="I50" s="2">
        <f>INDEX(Energy!$A$1:$AAC$999,MATCH(weighting_multiplicative!$C50,Energy!$F:$F,0),MATCH(weighting_multiplicative!I$46,Energy!$1:$1,0))</f>
        <v>0</v>
      </c>
      <c r="J50" s="2">
        <f>INDEX(Energy!$A$1:$AAC$999,MATCH(weighting_multiplicative!$C50,Energy!$F:$F,0),MATCH(weighting_multiplicative!J$46,Energy!$1:$1,0))</f>
        <v>0</v>
      </c>
      <c r="K50" s="2">
        <f>INDEX(Energy!$A$1:$AAC$999,MATCH(weighting_multiplicative!$C50,Energy!$F:$F,0),MATCH(weighting_multiplicative!K$46,Energy!$1:$1,0))</f>
        <v>0</v>
      </c>
      <c r="L50" s="2">
        <f>INDEX(Energy!$A$1:$AAC$999,MATCH(weighting_multiplicative!$C50,Energy!$F:$F,0),MATCH(weighting_multiplicative!L$46,Energy!$1:$1,0))</f>
        <v>0</v>
      </c>
      <c r="M50" s="2">
        <f>INDEX(Energy!$A$1:$AAC$999,MATCH(weighting_multiplicative!$C50,Energy!$F:$F,0),MATCH(weighting_multiplicative!M$46,Energy!$1:$1,0))</f>
        <v>0</v>
      </c>
      <c r="N50" s="2">
        <f>INDEX(Energy!$A$1:$AAC$999,MATCH(weighting_multiplicative!$C50,Energy!$F:$F,0),MATCH(weighting_multiplicative!N$46,Energy!$1:$1,0))</f>
        <v>0</v>
      </c>
      <c r="O50" s="2">
        <f>INDEX(Energy!$A$1:$AAC$999,MATCH(weighting_multiplicative!$C50,Energy!$F:$F,0),MATCH(weighting_multiplicative!O$46,Energy!$1:$1,0))</f>
        <v>0</v>
      </c>
      <c r="P50" s="2">
        <f>INDEX(Energy!$A$1:$AAC$999,MATCH(weighting_multiplicative!$C50,Energy!$F:$F,0),MATCH(weighting_multiplicative!P$46,Energy!$1:$1,0))</f>
        <v>0</v>
      </c>
      <c r="Q50" s="2">
        <f>INDEX(Energy!$A$1:$AAC$999,MATCH(weighting_multiplicative!$C50,Energy!$F:$F,0),MATCH(weighting_multiplicative!Q$46,Energy!$1:$1,0))</f>
        <v>0</v>
      </c>
      <c r="R50" s="2">
        <f>INDEX(Energy!$A$1:$AAC$999,MATCH(weighting_multiplicative!$C50,Energy!$F:$F,0),MATCH(weighting_multiplicative!R$46,Energy!$1:$1,0))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INDEX(Energy!$A$1:$AAC$999,MATCH(weighting_multiplicative!$C51,Energy!$F:$F,0),MATCH(weighting_multiplicative!D$46,Energy!$1:$1,0))</f>
        <v>3801.631069</v>
      </c>
      <c r="E51" s="2">
        <f>INDEX(Energy!$A$1:$AAC$999,MATCH(weighting_multiplicative!$C51,Energy!$F:$F,0),MATCH(weighting_multiplicative!E$46,Energy!$1:$1,0))</f>
        <v>3650.4226659999999</v>
      </c>
      <c r="F51" s="2">
        <f>INDEX(Energy!$A$1:$AAC$999,MATCH(weighting_multiplicative!$C51,Energy!$F:$F,0),MATCH(weighting_multiplicative!F$46,Energy!$1:$1,0))</f>
        <v>0</v>
      </c>
      <c r="G51" s="2">
        <f>INDEX(Energy!$A$1:$AAC$999,MATCH(weighting_multiplicative!$C51,Energy!$F:$F,0),MATCH(weighting_multiplicative!G$46,Energy!$1:$1,0))</f>
        <v>0</v>
      </c>
      <c r="H51" s="2">
        <f>INDEX(Energy!$A$1:$AAC$999,MATCH(weighting_multiplicative!$C51,Energy!$F:$F,0),MATCH(weighting_multiplicative!H$46,Energy!$1:$1,0))</f>
        <v>0</v>
      </c>
      <c r="I51" s="2">
        <f>INDEX(Energy!$A$1:$AAC$999,MATCH(weighting_multiplicative!$C51,Energy!$F:$F,0),MATCH(weighting_multiplicative!I$46,Energy!$1:$1,0))</f>
        <v>0</v>
      </c>
      <c r="J51" s="2">
        <f>INDEX(Energy!$A$1:$AAC$999,MATCH(weighting_multiplicative!$C51,Energy!$F:$F,0),MATCH(weighting_multiplicative!J$46,Energy!$1:$1,0))</f>
        <v>0</v>
      </c>
      <c r="K51" s="2">
        <f>INDEX(Energy!$A$1:$AAC$999,MATCH(weighting_multiplicative!$C51,Energy!$F:$F,0),MATCH(weighting_multiplicative!K$46,Energy!$1:$1,0))</f>
        <v>0</v>
      </c>
      <c r="L51" s="2">
        <f>INDEX(Energy!$A$1:$AAC$999,MATCH(weighting_multiplicative!$C51,Energy!$F:$F,0),MATCH(weighting_multiplicative!L$46,Energy!$1:$1,0))</f>
        <v>0</v>
      </c>
      <c r="M51" s="2">
        <f>INDEX(Energy!$A$1:$AAC$999,MATCH(weighting_multiplicative!$C51,Energy!$F:$F,0),MATCH(weighting_multiplicative!M$46,Energy!$1:$1,0))</f>
        <v>0</v>
      </c>
      <c r="N51" s="2">
        <f>INDEX(Energy!$A$1:$AAC$999,MATCH(weighting_multiplicative!$C51,Energy!$F:$F,0),MATCH(weighting_multiplicative!N$46,Energy!$1:$1,0))</f>
        <v>0</v>
      </c>
      <c r="O51" s="2">
        <f>INDEX(Energy!$A$1:$AAC$999,MATCH(weighting_multiplicative!$C51,Energy!$F:$F,0),MATCH(weighting_multiplicative!O$46,Energy!$1:$1,0))</f>
        <v>0</v>
      </c>
      <c r="P51" s="2">
        <f>INDEX(Energy!$A$1:$AAC$999,MATCH(weighting_multiplicative!$C51,Energy!$F:$F,0),MATCH(weighting_multiplicative!P$46,Energy!$1:$1,0))</f>
        <v>0</v>
      </c>
      <c r="Q51" s="2">
        <f>INDEX(Energy!$A$1:$AAC$999,MATCH(weighting_multiplicative!$C51,Energy!$F:$F,0),MATCH(weighting_multiplicative!Q$46,Energy!$1:$1,0))</f>
        <v>0</v>
      </c>
      <c r="R51" s="2">
        <f>INDEX(Energy!$A$1:$AAC$999,MATCH(weighting_multiplicative!$C51,Energy!$F:$F,0),MATCH(weighting_multiplicative!R$46,Energy!$1:$1,0))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INDEX(Energy!$A$1:$AAC$999,MATCH(weighting_multiplicative!$C52,Energy!$F:$F,0),MATCH(weighting_multiplicative!D$46,Energy!$1:$1,0))</f>
        <v>3.2888000000000001E-2</v>
      </c>
      <c r="E52" s="2">
        <f>INDEX(Energy!$A$1:$AAC$999,MATCH(weighting_multiplicative!$C52,Energy!$F:$F,0),MATCH(weighting_multiplicative!E$46,Energy!$1:$1,0))</f>
        <v>3.5247000000000001E-2</v>
      </c>
      <c r="F52" s="2">
        <f>INDEX(Energy!$A$1:$AAC$999,MATCH(weighting_multiplicative!$C52,Energy!$F:$F,0),MATCH(weighting_multiplicative!F$46,Energy!$1:$1,0))</f>
        <v>0</v>
      </c>
      <c r="G52" s="2">
        <f>INDEX(Energy!$A$1:$AAC$999,MATCH(weighting_multiplicative!$C52,Energy!$F:$F,0),MATCH(weighting_multiplicative!G$46,Energy!$1:$1,0))</f>
        <v>0</v>
      </c>
      <c r="H52" s="2">
        <f>INDEX(Energy!$A$1:$AAC$999,MATCH(weighting_multiplicative!$C52,Energy!$F:$F,0),MATCH(weighting_multiplicative!H$46,Energy!$1:$1,0))</f>
        <v>0</v>
      </c>
      <c r="I52" s="2">
        <f>INDEX(Energy!$A$1:$AAC$999,MATCH(weighting_multiplicative!$C52,Energy!$F:$F,0),MATCH(weighting_multiplicative!I$46,Energy!$1:$1,0))</f>
        <v>0</v>
      </c>
      <c r="J52" s="2">
        <f>INDEX(Energy!$A$1:$AAC$999,MATCH(weighting_multiplicative!$C52,Energy!$F:$F,0),MATCH(weighting_multiplicative!J$46,Energy!$1:$1,0))</f>
        <v>0</v>
      </c>
      <c r="K52" s="2">
        <f>INDEX(Energy!$A$1:$AAC$999,MATCH(weighting_multiplicative!$C52,Energy!$F:$F,0),MATCH(weighting_multiplicative!K$46,Energy!$1:$1,0))</f>
        <v>0</v>
      </c>
      <c r="L52" s="2">
        <f>INDEX(Energy!$A$1:$AAC$999,MATCH(weighting_multiplicative!$C52,Energy!$F:$F,0),MATCH(weighting_multiplicative!L$46,Energy!$1:$1,0))</f>
        <v>0</v>
      </c>
      <c r="M52" s="2">
        <f>INDEX(Energy!$A$1:$AAC$999,MATCH(weighting_multiplicative!$C52,Energy!$F:$F,0),MATCH(weighting_multiplicative!M$46,Energy!$1:$1,0))</f>
        <v>0</v>
      </c>
      <c r="N52" s="2">
        <f>INDEX(Energy!$A$1:$AAC$999,MATCH(weighting_multiplicative!$C52,Energy!$F:$F,0),MATCH(weighting_multiplicative!N$46,Energy!$1:$1,0))</f>
        <v>0</v>
      </c>
      <c r="O52" s="2">
        <f>INDEX(Energy!$A$1:$AAC$999,MATCH(weighting_multiplicative!$C52,Energy!$F:$F,0),MATCH(weighting_multiplicative!O$46,Energy!$1:$1,0))</f>
        <v>0</v>
      </c>
      <c r="P52" s="2">
        <f>INDEX(Energy!$A$1:$AAC$999,MATCH(weighting_multiplicative!$C52,Energy!$F:$F,0),MATCH(weighting_multiplicative!P$46,Energy!$1:$1,0))</f>
        <v>0</v>
      </c>
      <c r="Q52" s="2">
        <f>INDEX(Energy!$A$1:$AAC$999,MATCH(weighting_multiplicative!$C52,Energy!$F:$F,0),MATCH(weighting_multiplicative!Q$46,Energy!$1:$1,0))</f>
        <v>0</v>
      </c>
      <c r="R52" s="2">
        <f>INDEX(Energy!$A$1:$AAC$999,MATCH(weighting_multiplicative!$C52,Energy!$F:$F,0),MATCH(weighting_multiplicative!R$46,Energy!$1:$1,0))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INDEX(Energy!$A$1:$AAC$999,MATCH(weighting_multiplicative!$C53,Energy!$F:$F,0),MATCH(weighting_multiplicative!D$46,Energy!$1:$1,0))</f>
        <v>25.880369000000002</v>
      </c>
      <c r="E53" s="2">
        <f>INDEX(Energy!$A$1:$AAC$999,MATCH(weighting_multiplicative!$C53,Energy!$F:$F,0),MATCH(weighting_multiplicative!E$46,Energy!$1:$1,0))</f>
        <v>26.327078</v>
      </c>
      <c r="F53" s="2">
        <f>INDEX(Energy!$A$1:$AAC$999,MATCH(weighting_multiplicative!$C53,Energy!$F:$F,0),MATCH(weighting_multiplicative!F$46,Energy!$1:$1,0))</f>
        <v>0</v>
      </c>
      <c r="G53" s="2">
        <f>INDEX(Energy!$A$1:$AAC$999,MATCH(weighting_multiplicative!$C53,Energy!$F:$F,0),MATCH(weighting_multiplicative!G$46,Energy!$1:$1,0))</f>
        <v>0</v>
      </c>
      <c r="H53" s="2">
        <f>INDEX(Energy!$A$1:$AAC$999,MATCH(weighting_multiplicative!$C53,Energy!$F:$F,0),MATCH(weighting_multiplicative!H$46,Energy!$1:$1,0))</f>
        <v>0</v>
      </c>
      <c r="I53" s="2">
        <f>INDEX(Energy!$A$1:$AAC$999,MATCH(weighting_multiplicative!$C53,Energy!$F:$F,0),MATCH(weighting_multiplicative!I$46,Energy!$1:$1,0))</f>
        <v>0</v>
      </c>
      <c r="J53" s="2">
        <f>INDEX(Energy!$A$1:$AAC$999,MATCH(weighting_multiplicative!$C53,Energy!$F:$F,0),MATCH(weighting_multiplicative!J$46,Energy!$1:$1,0))</f>
        <v>0</v>
      </c>
      <c r="K53" s="2">
        <f>INDEX(Energy!$A$1:$AAC$999,MATCH(weighting_multiplicative!$C53,Energy!$F:$F,0),MATCH(weighting_multiplicative!K$46,Energy!$1:$1,0))</f>
        <v>0</v>
      </c>
      <c r="L53" s="2">
        <f>INDEX(Energy!$A$1:$AAC$999,MATCH(weighting_multiplicative!$C53,Energy!$F:$F,0),MATCH(weighting_multiplicative!L$46,Energy!$1:$1,0))</f>
        <v>0</v>
      </c>
      <c r="M53" s="2">
        <f>INDEX(Energy!$A$1:$AAC$999,MATCH(weighting_multiplicative!$C53,Energy!$F:$F,0),MATCH(weighting_multiplicative!M$46,Energy!$1:$1,0))</f>
        <v>0</v>
      </c>
      <c r="N53" s="2">
        <f>INDEX(Energy!$A$1:$AAC$999,MATCH(weighting_multiplicative!$C53,Energy!$F:$F,0),MATCH(weighting_multiplicative!N$46,Energy!$1:$1,0))</f>
        <v>0</v>
      </c>
      <c r="O53" s="2">
        <f>INDEX(Energy!$A$1:$AAC$999,MATCH(weighting_multiplicative!$C53,Energy!$F:$F,0),MATCH(weighting_multiplicative!O$46,Energy!$1:$1,0))</f>
        <v>0</v>
      </c>
      <c r="P53" s="2">
        <f>INDEX(Energy!$A$1:$AAC$999,MATCH(weighting_multiplicative!$C53,Energy!$F:$F,0),MATCH(weighting_multiplicative!P$46,Energy!$1:$1,0))</f>
        <v>0</v>
      </c>
      <c r="Q53" s="2">
        <f>INDEX(Energy!$A$1:$AAC$999,MATCH(weighting_multiplicative!$C53,Energy!$F:$F,0),MATCH(weighting_multiplicative!Q$46,Energy!$1:$1,0))</f>
        <v>0</v>
      </c>
      <c r="R53" s="2">
        <f>INDEX(Energy!$A$1:$AAC$999,MATCH(weighting_multiplicative!$C53,Energy!$F:$F,0),MATCH(weighting_multiplicative!R$46,Energy!$1:$1,0))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INDEX(Energy!$A$1:$AAC$999,MATCH(weighting_multiplicative!$C54,Energy!$F:$F,0),MATCH(weighting_multiplicative!D$46,Energy!$1:$1,0))</f>
        <v>4.6023519999999998</v>
      </c>
      <c r="E54" s="2">
        <f>INDEX(Energy!$A$1:$AAC$999,MATCH(weighting_multiplicative!$C54,Energy!$F:$F,0),MATCH(weighting_multiplicative!E$46,Energy!$1:$1,0))</f>
        <v>8.0142140000000008</v>
      </c>
      <c r="F54" s="2">
        <f>INDEX(Energy!$A$1:$AAC$999,MATCH(weighting_multiplicative!$C54,Energy!$F:$F,0),MATCH(weighting_multiplicative!F$46,Energy!$1:$1,0))</f>
        <v>0</v>
      </c>
      <c r="G54" s="2">
        <f>INDEX(Energy!$A$1:$AAC$999,MATCH(weighting_multiplicative!$C54,Energy!$F:$F,0),MATCH(weighting_multiplicative!G$46,Energy!$1:$1,0))</f>
        <v>0</v>
      </c>
      <c r="H54" s="2">
        <f>INDEX(Energy!$A$1:$AAC$999,MATCH(weighting_multiplicative!$C54,Energy!$F:$F,0),MATCH(weighting_multiplicative!H$46,Energy!$1:$1,0))</f>
        <v>0</v>
      </c>
      <c r="I54" s="2">
        <f>INDEX(Energy!$A$1:$AAC$999,MATCH(weighting_multiplicative!$C54,Energy!$F:$F,0),MATCH(weighting_multiplicative!I$46,Energy!$1:$1,0))</f>
        <v>0</v>
      </c>
      <c r="J54" s="2">
        <f>INDEX(Energy!$A$1:$AAC$999,MATCH(weighting_multiplicative!$C54,Energy!$F:$F,0),MATCH(weighting_multiplicative!J$46,Energy!$1:$1,0))</f>
        <v>0</v>
      </c>
      <c r="K54" s="2">
        <f>INDEX(Energy!$A$1:$AAC$999,MATCH(weighting_multiplicative!$C54,Energy!$F:$F,0),MATCH(weighting_multiplicative!K$46,Energy!$1:$1,0))</f>
        <v>0</v>
      </c>
      <c r="L54" s="2">
        <f>INDEX(Energy!$A$1:$AAC$999,MATCH(weighting_multiplicative!$C54,Energy!$F:$F,0),MATCH(weighting_multiplicative!L$46,Energy!$1:$1,0))</f>
        <v>0</v>
      </c>
      <c r="M54" s="2">
        <f>INDEX(Energy!$A$1:$AAC$999,MATCH(weighting_multiplicative!$C54,Energy!$F:$F,0),MATCH(weighting_multiplicative!M$46,Energy!$1:$1,0))</f>
        <v>0</v>
      </c>
      <c r="N54" s="2">
        <f>INDEX(Energy!$A$1:$AAC$999,MATCH(weighting_multiplicative!$C54,Energy!$F:$F,0),MATCH(weighting_multiplicative!N$46,Energy!$1:$1,0))</f>
        <v>0</v>
      </c>
      <c r="O54" s="2">
        <f>INDEX(Energy!$A$1:$AAC$999,MATCH(weighting_multiplicative!$C54,Energy!$F:$F,0),MATCH(weighting_multiplicative!O$46,Energy!$1:$1,0))</f>
        <v>0</v>
      </c>
      <c r="P54" s="2">
        <f>INDEX(Energy!$A$1:$AAC$999,MATCH(weighting_multiplicative!$C54,Energy!$F:$F,0),MATCH(weighting_multiplicative!P$46,Energy!$1:$1,0))</f>
        <v>0</v>
      </c>
      <c r="Q54" s="2">
        <f>INDEX(Energy!$A$1:$AAC$999,MATCH(weighting_multiplicative!$C54,Energy!$F:$F,0),MATCH(weighting_multiplicative!Q$46,Energy!$1:$1,0))</f>
        <v>0</v>
      </c>
      <c r="R54" s="2">
        <f>INDEX(Energy!$A$1:$AAC$999,MATCH(weighting_multiplicative!$C54,Energy!$F:$F,0),MATCH(weighting_multiplicative!R$46,Energy!$1:$1,0))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INDEX(Energy!$A$1:$AAC$999,MATCH(weighting_multiplicative!$C55,Energy!$F:$F,0),MATCH(weighting_multiplicative!D$46,Energy!$1:$1,0))</f>
        <v>5928.2271710000005</v>
      </c>
      <c r="E55" s="2">
        <f>INDEX(Energy!$A$1:$AAC$999,MATCH(weighting_multiplicative!$C55,Energy!$F:$F,0),MATCH(weighting_multiplicative!E$46,Energy!$1:$1,0))</f>
        <v>5970.2565240000004</v>
      </c>
      <c r="F55" s="2">
        <f>INDEX(Energy!$A$1:$AAC$999,MATCH(weighting_multiplicative!$C55,Energy!$F:$F,0),MATCH(weighting_multiplicative!F$46,Energy!$1:$1,0))</f>
        <v>0</v>
      </c>
      <c r="G55" s="2">
        <f>INDEX(Energy!$A$1:$AAC$999,MATCH(weighting_multiplicative!$C55,Energy!$F:$F,0),MATCH(weighting_multiplicative!G$46,Energy!$1:$1,0))</f>
        <v>0</v>
      </c>
      <c r="H55" s="2">
        <f>INDEX(Energy!$A$1:$AAC$999,MATCH(weighting_multiplicative!$C55,Energy!$F:$F,0),MATCH(weighting_multiplicative!H$46,Energy!$1:$1,0))</f>
        <v>0</v>
      </c>
      <c r="I55" s="2">
        <f>INDEX(Energy!$A$1:$AAC$999,MATCH(weighting_multiplicative!$C55,Energy!$F:$F,0),MATCH(weighting_multiplicative!I$46,Energy!$1:$1,0))</f>
        <v>0</v>
      </c>
      <c r="J55" s="2">
        <f>INDEX(Energy!$A$1:$AAC$999,MATCH(weighting_multiplicative!$C55,Energy!$F:$F,0),MATCH(weighting_multiplicative!J$46,Energy!$1:$1,0))</f>
        <v>0</v>
      </c>
      <c r="K55" s="2">
        <f>INDEX(Energy!$A$1:$AAC$999,MATCH(weighting_multiplicative!$C55,Energy!$F:$F,0),MATCH(weighting_multiplicative!K$46,Energy!$1:$1,0))</f>
        <v>0</v>
      </c>
      <c r="L55" s="2">
        <f>INDEX(Energy!$A$1:$AAC$999,MATCH(weighting_multiplicative!$C55,Energy!$F:$F,0),MATCH(weighting_multiplicative!L$46,Energy!$1:$1,0))</f>
        <v>0</v>
      </c>
      <c r="M55" s="2">
        <f>INDEX(Energy!$A$1:$AAC$999,MATCH(weighting_multiplicative!$C55,Energy!$F:$F,0),MATCH(weighting_multiplicative!M$46,Energy!$1:$1,0))</f>
        <v>0</v>
      </c>
      <c r="N55" s="2">
        <f>INDEX(Energy!$A$1:$AAC$999,MATCH(weighting_multiplicative!$C55,Energy!$F:$F,0),MATCH(weighting_multiplicative!N$46,Energy!$1:$1,0))</f>
        <v>0</v>
      </c>
      <c r="O55" s="2">
        <f>INDEX(Energy!$A$1:$AAC$999,MATCH(weighting_multiplicative!$C55,Energy!$F:$F,0),MATCH(weighting_multiplicative!O$46,Energy!$1:$1,0))</f>
        <v>0</v>
      </c>
      <c r="P55" s="2">
        <f>INDEX(Energy!$A$1:$AAC$999,MATCH(weighting_multiplicative!$C55,Energy!$F:$F,0),MATCH(weighting_multiplicative!P$46,Energy!$1:$1,0))</f>
        <v>0</v>
      </c>
      <c r="Q55" s="2">
        <f>INDEX(Energy!$A$1:$AAC$999,MATCH(weighting_multiplicative!$C55,Energy!$F:$F,0),MATCH(weighting_multiplicative!Q$46,Energy!$1:$1,0))</f>
        <v>0</v>
      </c>
      <c r="R55" s="2">
        <f>INDEX(Energy!$A$1:$AAC$999,MATCH(weighting_multiplicative!$C55,Energy!$F:$F,0),MATCH(weighting_multiplicative!R$46,Energy!$1:$1,0))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$C$48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$C$49</f>
        <v>05_PRC2wg</v>
      </c>
      <c r="B63" s="11"/>
      <c r="C63" s="48"/>
      <c r="E63" s="14">
        <f>E49-$D49</f>
        <v>8.1415069999999901</v>
      </c>
      <c r="F63" s="14">
        <f t="shared" ref="E63:R72" si="3">F49-$D49</f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$C$50</f>
        <v>05_PRClvbev</v>
      </c>
      <c r="B64" s="11"/>
      <c r="C64" s="48"/>
      <c r="E64" s="14">
        <f t="shared" si="3"/>
        <v>39.308565000000002</v>
      </c>
      <c r="F64" s="14">
        <f t="shared" si="3"/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$C$51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$C$52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$C$53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$C$54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$C$55</f>
        <v>20_USAlvg</v>
      </c>
      <c r="B69" s="19"/>
      <c r="C69" s="49"/>
      <c r="E69" s="14">
        <f t="shared" si="3"/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>$C$48</f>
        <v>05_PRC2wbev</v>
      </c>
      <c r="B76" s="19" t="s">
        <v>17</v>
      </c>
      <c r="C76" s="49"/>
      <c r="E76" s="20">
        <f t="shared" ref="E76:R86" si="4">IFERROR(LN(E48)-LN($D48), 0)</f>
        <v>5.9495128463631808E-2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>$C$49</f>
        <v>05_PRC2wg</v>
      </c>
      <c r="B77" s="19"/>
      <c r="C77" s="49"/>
      <c r="E77" s="20">
        <f t="shared" si="4"/>
        <v>4.6901740251119151E-2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>$C$50</f>
        <v>05_PRClvbev</v>
      </c>
      <c r="B78" s="19"/>
      <c r="C78" s="49"/>
      <c r="E78" s="20">
        <f>IFERROR(LN(E50)-LN($D50), 0)</f>
        <v>0.89204948814358564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>$C$51</f>
        <v>05_PRClvg</v>
      </c>
      <c r="B79" s="19" t="s">
        <v>18</v>
      </c>
      <c r="C79" s="49"/>
      <c r="E79" s="20">
        <f t="shared" si="4"/>
        <v>-4.0587243529936146E-2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>$C$52</f>
        <v>20_USA2wbev</v>
      </c>
      <c r="B80" s="19" t="s">
        <v>19</v>
      </c>
      <c r="C80" s="49"/>
      <c r="E80" s="20">
        <f t="shared" si="4"/>
        <v>6.9272569657967686E-2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>$C$53</f>
        <v>20_USA2wg</v>
      </c>
      <c r="B81" s="19"/>
      <c r="C81" s="49"/>
      <c r="E81" s="20">
        <f t="shared" si="4"/>
        <v>1.7113263631569176E-2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>$C$54</f>
        <v>20_USAlvbev</v>
      </c>
      <c r="B82" s="19"/>
      <c r="C82" s="49"/>
      <c r="E82" s="20">
        <f t="shared" si="4"/>
        <v>0.55464923795535848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>$C$55</f>
        <v>20_USAlvg</v>
      </c>
      <c r="B83" s="19"/>
      <c r="C83" s="49"/>
      <c r="E83" s="20">
        <f t="shared" si="4"/>
        <v>7.0646863724110887E-3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9990.5939570889332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tr">
        <f>$C$48</f>
        <v>05_PRC2wbev</v>
      </c>
      <c r="B90" s="11" t="s">
        <v>20</v>
      </c>
      <c r="C90" s="48"/>
      <c r="D90" s="2">
        <v>0</v>
      </c>
      <c r="E90" s="2">
        <f>E62/E76</f>
        <v>65.92096027488077</v>
      </c>
      <c r="F90" s="2" t="e">
        <f>INDEX('GDP ijk'!$A$1:$AAA$990,MATCH(weighting_multiplicative!$C90,'GDP ijk'!$F:$F,0),MATCH(weighting_multiplicative!F$88,'GDP ijk'!$1:$1,0))</f>
        <v>#N/A</v>
      </c>
      <c r="G90" s="2" t="e">
        <f>INDEX('GDP ijk'!$A$1:$AAA$990,MATCH(weighting_multiplicative!$C90,'GDP ijk'!$F:$F,0),MATCH(weighting_multiplicative!G$88,'GDP ijk'!$1:$1,0))</f>
        <v>#N/A</v>
      </c>
      <c r="H90" s="2" t="e">
        <f>INDEX('GDP ijk'!$A$1:$AAA$990,MATCH(weighting_multiplicative!$C90,'GDP ijk'!$F:$F,0),MATCH(weighting_multiplicative!H$88,'GDP ijk'!$1:$1,0))</f>
        <v>#N/A</v>
      </c>
      <c r="I90" s="2" t="e">
        <f>INDEX('GDP ijk'!$A$1:$AAA$990,MATCH(weighting_multiplicative!$C90,'GDP ijk'!$F:$F,0),MATCH(weighting_multiplicative!I$88,'GDP ijk'!$1:$1,0))</f>
        <v>#N/A</v>
      </c>
      <c r="J90" s="2" t="e">
        <f>INDEX('GDP ijk'!$A$1:$AAA$990,MATCH(weighting_multiplicative!$C90,'GDP ijk'!$F:$F,0),MATCH(weighting_multiplicative!J$88,'GDP ijk'!$1:$1,0))</f>
        <v>#N/A</v>
      </c>
      <c r="K90" s="2" t="e">
        <f>INDEX('GDP ijk'!$A$1:$AAA$990,MATCH(weighting_multiplicative!$C90,'GDP ijk'!$F:$F,0),MATCH(weighting_multiplicative!K$88,'GDP ijk'!$1:$1,0))</f>
        <v>#N/A</v>
      </c>
      <c r="L90" s="2" t="e">
        <f>INDEX('GDP ijk'!$A$1:$AAA$990,MATCH(weighting_multiplicative!$C90,'GDP ijk'!$F:$F,0),MATCH(weighting_multiplicative!L$88,'GDP ijk'!$1:$1,0))</f>
        <v>#N/A</v>
      </c>
      <c r="M90" s="2" t="e">
        <f>INDEX('GDP ijk'!$A$1:$AAA$990,MATCH(weighting_multiplicative!$C90,'GDP ijk'!$F:$F,0),MATCH(weighting_multiplicative!M$88,'GDP ijk'!$1:$1,0))</f>
        <v>#N/A</v>
      </c>
      <c r="N90" s="2" t="e">
        <f>INDEX('GDP ijk'!$A$1:$AAA$990,MATCH(weighting_multiplicative!$C90,'GDP ijk'!$F:$F,0),MATCH(weighting_multiplicative!N$88,'GDP ijk'!$1:$1,0))</f>
        <v>#N/A</v>
      </c>
      <c r="O90" s="2" t="e">
        <f>INDEX('GDP ijk'!$A$1:$AAA$990,MATCH(weighting_multiplicative!$C90,'GDP ijk'!$F:$F,0),MATCH(weighting_multiplicative!O$88,'GDP ijk'!$1:$1,0))</f>
        <v>#N/A</v>
      </c>
      <c r="P90" s="2" t="e">
        <f>INDEX('GDP ijk'!$A$1:$AAA$990,MATCH(weighting_multiplicative!$C90,'GDP ijk'!$F:$F,0),MATCH(weighting_multiplicative!P$88,'GDP ijk'!$1:$1,0))</f>
        <v>#N/A</v>
      </c>
      <c r="Q90" s="2" t="e">
        <f>INDEX('GDP ijk'!$A$1:$AAA$990,MATCH(weighting_multiplicative!$C90,'GDP ijk'!$F:$F,0),MATCH(weighting_multiplicative!Q$88,'GDP ijk'!$1:$1,0))</f>
        <v>#N/A</v>
      </c>
      <c r="R90" s="2" t="e">
        <f>INDEX('GDP ijk'!$A$1:$AAA$990,MATCH(weighting_multiplicative!$C90,'GDP ijk'!$F:$F,0),MATCH(weighting_multiplicative!R$88,'GDP ijk'!$1:$1,0))</f>
        <v>#N/A</v>
      </c>
      <c r="S90" s="3"/>
      <c r="T90" s="5"/>
    </row>
    <row r="91" spans="1:20">
      <c r="A91" s="12" t="str">
        <f>$C$49</f>
        <v>05_PRC2wg</v>
      </c>
      <c r="B91" s="11"/>
      <c r="C91" s="48"/>
      <c r="D91" s="2">
        <v>0</v>
      </c>
      <c r="E91" s="2">
        <f t="shared" ref="E91:E97" si="6">E63/E77</f>
        <v>173.58645876270489</v>
      </c>
      <c r="F91" s="2" t="e">
        <f>INDEX('GDP ijk'!$A$1:$AAA$990,MATCH(weighting_multiplicative!$C91,'GDP ijk'!$F:$F,0),MATCH(weighting_multiplicative!F$88,'GDP ijk'!$1:$1,0))</f>
        <v>#N/A</v>
      </c>
      <c r="G91" s="2" t="e">
        <f>INDEX('GDP ijk'!$A$1:$AAA$990,MATCH(weighting_multiplicative!$C91,'GDP ijk'!$F:$F,0),MATCH(weighting_multiplicative!G$88,'GDP ijk'!$1:$1,0))</f>
        <v>#N/A</v>
      </c>
      <c r="H91" s="2" t="e">
        <f>INDEX('GDP ijk'!$A$1:$AAA$990,MATCH(weighting_multiplicative!$C91,'GDP ijk'!$F:$F,0),MATCH(weighting_multiplicative!H$88,'GDP ijk'!$1:$1,0))</f>
        <v>#N/A</v>
      </c>
      <c r="I91" s="2" t="e">
        <f>INDEX('GDP ijk'!$A$1:$AAA$990,MATCH(weighting_multiplicative!$C91,'GDP ijk'!$F:$F,0),MATCH(weighting_multiplicative!I$88,'GDP ijk'!$1:$1,0))</f>
        <v>#N/A</v>
      </c>
      <c r="J91" s="2" t="e">
        <f>INDEX('GDP ijk'!$A$1:$AAA$990,MATCH(weighting_multiplicative!$C91,'GDP ijk'!$F:$F,0),MATCH(weighting_multiplicative!J$88,'GDP ijk'!$1:$1,0))</f>
        <v>#N/A</v>
      </c>
      <c r="K91" s="2" t="e">
        <f>INDEX('GDP ijk'!$A$1:$AAA$990,MATCH(weighting_multiplicative!$C91,'GDP ijk'!$F:$F,0),MATCH(weighting_multiplicative!K$88,'GDP ijk'!$1:$1,0))</f>
        <v>#N/A</v>
      </c>
      <c r="L91" s="2" t="e">
        <f>INDEX('GDP ijk'!$A$1:$AAA$990,MATCH(weighting_multiplicative!$C91,'GDP ijk'!$F:$F,0),MATCH(weighting_multiplicative!L$88,'GDP ijk'!$1:$1,0))</f>
        <v>#N/A</v>
      </c>
      <c r="M91" s="2" t="e">
        <f>INDEX('GDP ijk'!$A$1:$AAA$990,MATCH(weighting_multiplicative!$C91,'GDP ijk'!$F:$F,0),MATCH(weighting_multiplicative!M$88,'GDP ijk'!$1:$1,0))</f>
        <v>#N/A</v>
      </c>
      <c r="N91" s="2" t="e">
        <f>INDEX('GDP ijk'!$A$1:$AAA$990,MATCH(weighting_multiplicative!$C91,'GDP ijk'!$F:$F,0),MATCH(weighting_multiplicative!N$88,'GDP ijk'!$1:$1,0))</f>
        <v>#N/A</v>
      </c>
      <c r="O91" s="2" t="e">
        <f>INDEX('GDP ijk'!$A$1:$AAA$990,MATCH(weighting_multiplicative!$C91,'GDP ijk'!$F:$F,0),MATCH(weighting_multiplicative!O$88,'GDP ijk'!$1:$1,0))</f>
        <v>#N/A</v>
      </c>
      <c r="P91" s="2" t="e">
        <f>INDEX('GDP ijk'!$A$1:$AAA$990,MATCH(weighting_multiplicative!$C91,'GDP ijk'!$F:$F,0),MATCH(weighting_multiplicative!P$88,'GDP ijk'!$1:$1,0))</f>
        <v>#N/A</v>
      </c>
      <c r="Q91" s="2" t="e">
        <f>INDEX('GDP ijk'!$A$1:$AAA$990,MATCH(weighting_multiplicative!$C91,'GDP ijk'!$F:$F,0),MATCH(weighting_multiplicative!Q$88,'GDP ijk'!$1:$1,0))</f>
        <v>#N/A</v>
      </c>
      <c r="R91" s="2" t="e">
        <f>INDEX('GDP ijk'!$A$1:$AAA$990,MATCH(weighting_multiplicative!$C91,'GDP ijk'!$F:$F,0),MATCH(weighting_multiplicative!R$88,'GDP ijk'!$1:$1,0))</f>
        <v>#N/A</v>
      </c>
      <c r="S91" s="3"/>
      <c r="T91" s="5"/>
    </row>
    <row r="92" spans="1:20">
      <c r="A92" s="12" t="str">
        <f>$C$50</f>
        <v>05_PRClvbev</v>
      </c>
      <c r="B92" s="11"/>
      <c r="C92" s="48"/>
      <c r="D92" s="2">
        <v>0</v>
      </c>
      <c r="E92" s="2">
        <f t="shared" si="6"/>
        <v>44.06545323152838</v>
      </c>
      <c r="F92" s="2" t="e">
        <f>INDEX('GDP ijk'!$A$1:$AAA$990,MATCH(weighting_multiplicative!$C92,'GDP ijk'!$F:$F,0),MATCH(weighting_multiplicative!F$88,'GDP ijk'!$1:$1,0))</f>
        <v>#N/A</v>
      </c>
      <c r="G92" s="2" t="e">
        <f>INDEX('GDP ijk'!$A$1:$AAA$990,MATCH(weighting_multiplicative!$C92,'GDP ijk'!$F:$F,0),MATCH(weighting_multiplicative!G$88,'GDP ijk'!$1:$1,0))</f>
        <v>#N/A</v>
      </c>
      <c r="H92" s="2" t="e">
        <f>INDEX('GDP ijk'!$A$1:$AAA$990,MATCH(weighting_multiplicative!$C92,'GDP ijk'!$F:$F,0),MATCH(weighting_multiplicative!H$88,'GDP ijk'!$1:$1,0))</f>
        <v>#N/A</v>
      </c>
      <c r="I92" s="2" t="e">
        <f>INDEX('GDP ijk'!$A$1:$AAA$990,MATCH(weighting_multiplicative!$C92,'GDP ijk'!$F:$F,0),MATCH(weighting_multiplicative!I$88,'GDP ijk'!$1:$1,0))</f>
        <v>#N/A</v>
      </c>
      <c r="J92" s="2" t="e">
        <f>INDEX('GDP ijk'!$A$1:$AAA$990,MATCH(weighting_multiplicative!$C92,'GDP ijk'!$F:$F,0),MATCH(weighting_multiplicative!J$88,'GDP ijk'!$1:$1,0))</f>
        <v>#N/A</v>
      </c>
      <c r="K92" s="2" t="e">
        <f>INDEX('GDP ijk'!$A$1:$AAA$990,MATCH(weighting_multiplicative!$C92,'GDP ijk'!$F:$F,0),MATCH(weighting_multiplicative!K$88,'GDP ijk'!$1:$1,0))</f>
        <v>#N/A</v>
      </c>
      <c r="L92" s="2" t="e">
        <f>INDEX('GDP ijk'!$A$1:$AAA$990,MATCH(weighting_multiplicative!$C92,'GDP ijk'!$F:$F,0),MATCH(weighting_multiplicative!L$88,'GDP ijk'!$1:$1,0))</f>
        <v>#N/A</v>
      </c>
      <c r="M92" s="2" t="e">
        <f>INDEX('GDP ijk'!$A$1:$AAA$990,MATCH(weighting_multiplicative!$C92,'GDP ijk'!$F:$F,0),MATCH(weighting_multiplicative!M$88,'GDP ijk'!$1:$1,0))</f>
        <v>#N/A</v>
      </c>
      <c r="N92" s="2" t="e">
        <f>INDEX('GDP ijk'!$A$1:$AAA$990,MATCH(weighting_multiplicative!$C92,'GDP ijk'!$F:$F,0),MATCH(weighting_multiplicative!N$88,'GDP ijk'!$1:$1,0))</f>
        <v>#N/A</v>
      </c>
      <c r="O92" s="2" t="e">
        <f>INDEX('GDP ijk'!$A$1:$AAA$990,MATCH(weighting_multiplicative!$C92,'GDP ijk'!$F:$F,0),MATCH(weighting_multiplicative!O$88,'GDP ijk'!$1:$1,0))</f>
        <v>#N/A</v>
      </c>
      <c r="P92" s="2" t="e">
        <f>INDEX('GDP ijk'!$A$1:$AAA$990,MATCH(weighting_multiplicative!$C92,'GDP ijk'!$F:$F,0),MATCH(weighting_multiplicative!P$88,'GDP ijk'!$1:$1,0))</f>
        <v>#N/A</v>
      </c>
      <c r="Q92" s="2" t="e">
        <f>INDEX('GDP ijk'!$A$1:$AAA$990,MATCH(weighting_multiplicative!$C92,'GDP ijk'!$F:$F,0),MATCH(weighting_multiplicative!Q$88,'GDP ijk'!$1:$1,0))</f>
        <v>#N/A</v>
      </c>
      <c r="R92" s="2" t="e">
        <f>INDEX('GDP ijk'!$A$1:$AAA$990,MATCH(weighting_multiplicative!$C92,'GDP ijk'!$F:$F,0),MATCH(weighting_multiplicative!R$88,'GDP ijk'!$1:$1,0))</f>
        <v>#N/A</v>
      </c>
      <c r="S92" s="3"/>
      <c r="T92" s="5"/>
    </row>
    <row r="93" spans="1:20" ht="18">
      <c r="A93" s="12" t="str">
        <f>$C$51</f>
        <v>05_PRClvg</v>
      </c>
      <c r="B93" s="11" t="s">
        <v>21</v>
      </c>
      <c r="C93" s="48"/>
      <c r="D93" s="2">
        <v>0</v>
      </c>
      <c r="E93" s="2">
        <f t="shared" si="6"/>
        <v>3725.5154538512211</v>
      </c>
      <c r="F93" s="2" t="e">
        <f>INDEX('GDP ijk'!$A$1:$AAA$990,MATCH(weighting_multiplicative!$C93,'GDP ijk'!$F:$F,0),MATCH(weighting_multiplicative!F$88,'GDP ijk'!$1:$1,0))</f>
        <v>#N/A</v>
      </c>
      <c r="G93" s="2" t="e">
        <f>INDEX('GDP ijk'!$A$1:$AAA$990,MATCH(weighting_multiplicative!$C93,'GDP ijk'!$F:$F,0),MATCH(weighting_multiplicative!G$88,'GDP ijk'!$1:$1,0))</f>
        <v>#N/A</v>
      </c>
      <c r="H93" s="2" t="e">
        <f>INDEX('GDP ijk'!$A$1:$AAA$990,MATCH(weighting_multiplicative!$C93,'GDP ijk'!$F:$F,0),MATCH(weighting_multiplicative!H$88,'GDP ijk'!$1:$1,0))</f>
        <v>#N/A</v>
      </c>
      <c r="I93" s="2" t="e">
        <f>INDEX('GDP ijk'!$A$1:$AAA$990,MATCH(weighting_multiplicative!$C93,'GDP ijk'!$F:$F,0),MATCH(weighting_multiplicative!I$88,'GDP ijk'!$1:$1,0))</f>
        <v>#N/A</v>
      </c>
      <c r="J93" s="2" t="e">
        <f>INDEX('GDP ijk'!$A$1:$AAA$990,MATCH(weighting_multiplicative!$C93,'GDP ijk'!$F:$F,0),MATCH(weighting_multiplicative!J$88,'GDP ijk'!$1:$1,0))</f>
        <v>#N/A</v>
      </c>
      <c r="K93" s="2" t="e">
        <f>INDEX('GDP ijk'!$A$1:$AAA$990,MATCH(weighting_multiplicative!$C93,'GDP ijk'!$F:$F,0),MATCH(weighting_multiplicative!K$88,'GDP ijk'!$1:$1,0))</f>
        <v>#N/A</v>
      </c>
      <c r="L93" s="2" t="e">
        <f>INDEX('GDP ijk'!$A$1:$AAA$990,MATCH(weighting_multiplicative!$C93,'GDP ijk'!$F:$F,0),MATCH(weighting_multiplicative!L$88,'GDP ijk'!$1:$1,0))</f>
        <v>#N/A</v>
      </c>
      <c r="M93" s="2" t="e">
        <f>INDEX('GDP ijk'!$A$1:$AAA$990,MATCH(weighting_multiplicative!$C93,'GDP ijk'!$F:$F,0),MATCH(weighting_multiplicative!M$88,'GDP ijk'!$1:$1,0))</f>
        <v>#N/A</v>
      </c>
      <c r="N93" s="2" t="e">
        <f>INDEX('GDP ijk'!$A$1:$AAA$990,MATCH(weighting_multiplicative!$C93,'GDP ijk'!$F:$F,0),MATCH(weighting_multiplicative!N$88,'GDP ijk'!$1:$1,0))</f>
        <v>#N/A</v>
      </c>
      <c r="O93" s="2" t="e">
        <f>INDEX('GDP ijk'!$A$1:$AAA$990,MATCH(weighting_multiplicative!$C93,'GDP ijk'!$F:$F,0),MATCH(weighting_multiplicative!O$88,'GDP ijk'!$1:$1,0))</f>
        <v>#N/A</v>
      </c>
      <c r="P93" s="2" t="e">
        <f>INDEX('GDP ijk'!$A$1:$AAA$990,MATCH(weighting_multiplicative!$C93,'GDP ijk'!$F:$F,0),MATCH(weighting_multiplicative!P$88,'GDP ijk'!$1:$1,0))</f>
        <v>#N/A</v>
      </c>
      <c r="Q93" s="2" t="e">
        <f>INDEX('GDP ijk'!$A$1:$AAA$990,MATCH(weighting_multiplicative!$C93,'GDP ijk'!$F:$F,0),MATCH(weighting_multiplicative!Q$88,'GDP ijk'!$1:$1,0))</f>
        <v>#N/A</v>
      </c>
      <c r="R93" s="2" t="e">
        <f>INDEX('GDP ijk'!$A$1:$AAA$990,MATCH(weighting_multiplicative!$C93,'GDP ijk'!$F:$F,0),MATCH(weighting_multiplicative!R$88,'GDP ijk'!$1:$1,0))</f>
        <v>#N/A</v>
      </c>
      <c r="S93" s="3"/>
      <c r="T93" s="5"/>
    </row>
    <row r="94" spans="1:20" ht="18">
      <c r="A94" s="12" t="str">
        <f>$C$52</f>
        <v>20_USA2wbev</v>
      </c>
      <c r="B94" s="11" t="s">
        <v>22</v>
      </c>
      <c r="C94" s="48"/>
      <c r="D94" s="2">
        <v>0</v>
      </c>
      <c r="E94" s="2">
        <f t="shared" si="6"/>
        <v>3.4053883256352814E-2</v>
      </c>
      <c r="F94" s="2" t="e">
        <f>INDEX('GDP ijk'!$A$1:$AAA$990,MATCH(weighting_multiplicative!$C94,'GDP ijk'!$F:$F,0),MATCH(weighting_multiplicative!F$88,'GDP ijk'!$1:$1,0))</f>
        <v>#N/A</v>
      </c>
      <c r="G94" s="2" t="e">
        <f>INDEX('GDP ijk'!$A$1:$AAA$990,MATCH(weighting_multiplicative!$C94,'GDP ijk'!$F:$F,0),MATCH(weighting_multiplicative!G$88,'GDP ijk'!$1:$1,0))</f>
        <v>#N/A</v>
      </c>
      <c r="H94" s="2" t="e">
        <f>INDEX('GDP ijk'!$A$1:$AAA$990,MATCH(weighting_multiplicative!$C94,'GDP ijk'!$F:$F,0),MATCH(weighting_multiplicative!H$88,'GDP ijk'!$1:$1,0))</f>
        <v>#N/A</v>
      </c>
      <c r="I94" s="2" t="e">
        <f>INDEX('GDP ijk'!$A$1:$AAA$990,MATCH(weighting_multiplicative!$C94,'GDP ijk'!$F:$F,0),MATCH(weighting_multiplicative!I$88,'GDP ijk'!$1:$1,0))</f>
        <v>#N/A</v>
      </c>
      <c r="J94" s="2" t="e">
        <f>INDEX('GDP ijk'!$A$1:$AAA$990,MATCH(weighting_multiplicative!$C94,'GDP ijk'!$F:$F,0),MATCH(weighting_multiplicative!J$88,'GDP ijk'!$1:$1,0))</f>
        <v>#N/A</v>
      </c>
      <c r="K94" s="2" t="e">
        <f>INDEX('GDP ijk'!$A$1:$AAA$990,MATCH(weighting_multiplicative!$C94,'GDP ijk'!$F:$F,0),MATCH(weighting_multiplicative!K$88,'GDP ijk'!$1:$1,0))</f>
        <v>#N/A</v>
      </c>
      <c r="L94" s="2" t="e">
        <f>INDEX('GDP ijk'!$A$1:$AAA$990,MATCH(weighting_multiplicative!$C94,'GDP ijk'!$F:$F,0),MATCH(weighting_multiplicative!L$88,'GDP ijk'!$1:$1,0))</f>
        <v>#N/A</v>
      </c>
      <c r="M94" s="2" t="e">
        <f>INDEX('GDP ijk'!$A$1:$AAA$990,MATCH(weighting_multiplicative!$C94,'GDP ijk'!$F:$F,0),MATCH(weighting_multiplicative!M$88,'GDP ijk'!$1:$1,0))</f>
        <v>#N/A</v>
      </c>
      <c r="N94" s="2" t="e">
        <f>INDEX('GDP ijk'!$A$1:$AAA$990,MATCH(weighting_multiplicative!$C94,'GDP ijk'!$F:$F,0),MATCH(weighting_multiplicative!N$88,'GDP ijk'!$1:$1,0))</f>
        <v>#N/A</v>
      </c>
      <c r="O94" s="2" t="e">
        <f>INDEX('GDP ijk'!$A$1:$AAA$990,MATCH(weighting_multiplicative!$C94,'GDP ijk'!$F:$F,0),MATCH(weighting_multiplicative!O$88,'GDP ijk'!$1:$1,0))</f>
        <v>#N/A</v>
      </c>
      <c r="P94" s="2" t="e">
        <f>INDEX('GDP ijk'!$A$1:$AAA$990,MATCH(weighting_multiplicative!$C94,'GDP ijk'!$F:$F,0),MATCH(weighting_multiplicative!P$88,'GDP ijk'!$1:$1,0))</f>
        <v>#N/A</v>
      </c>
      <c r="Q94" s="2" t="e">
        <f>INDEX('GDP ijk'!$A$1:$AAA$990,MATCH(weighting_multiplicative!$C94,'GDP ijk'!$F:$F,0),MATCH(weighting_multiplicative!Q$88,'GDP ijk'!$1:$1,0))</f>
        <v>#N/A</v>
      </c>
      <c r="R94" s="2" t="e">
        <f>INDEX('GDP ijk'!$A$1:$AAA$990,MATCH(weighting_multiplicative!$C94,'GDP ijk'!$F:$F,0),MATCH(weighting_multiplicative!R$88,'GDP ijk'!$1:$1,0))</f>
        <v>#N/A</v>
      </c>
      <c r="S94" s="3"/>
      <c r="T94" s="5"/>
    </row>
    <row r="95" spans="1:20">
      <c r="A95" s="12" t="str">
        <f>$C$53</f>
        <v>20_USA2wg</v>
      </c>
      <c r="B95" s="48"/>
      <c r="C95" s="48"/>
      <c r="D95" s="2">
        <v>0</v>
      </c>
      <c r="E95" s="2">
        <f t="shared" si="6"/>
        <v>26.103086449036265</v>
      </c>
      <c r="F95" s="2" t="e">
        <f>INDEX('GDP ijk'!$A$1:$AAA$990,MATCH(weighting_multiplicative!$C95,'GDP ijk'!$F:$F,0),MATCH(weighting_multiplicative!F$88,'GDP ijk'!$1:$1,0))</f>
        <v>#N/A</v>
      </c>
      <c r="G95" s="2" t="e">
        <f>INDEX('GDP ijk'!$A$1:$AAA$990,MATCH(weighting_multiplicative!$C95,'GDP ijk'!$F:$F,0),MATCH(weighting_multiplicative!G$88,'GDP ijk'!$1:$1,0))</f>
        <v>#N/A</v>
      </c>
      <c r="H95" s="2" t="e">
        <f>INDEX('GDP ijk'!$A$1:$AAA$990,MATCH(weighting_multiplicative!$C95,'GDP ijk'!$F:$F,0),MATCH(weighting_multiplicative!H$88,'GDP ijk'!$1:$1,0))</f>
        <v>#N/A</v>
      </c>
      <c r="I95" s="2" t="e">
        <f>INDEX('GDP ijk'!$A$1:$AAA$990,MATCH(weighting_multiplicative!$C95,'GDP ijk'!$F:$F,0),MATCH(weighting_multiplicative!I$88,'GDP ijk'!$1:$1,0))</f>
        <v>#N/A</v>
      </c>
      <c r="J95" s="2" t="e">
        <f>INDEX('GDP ijk'!$A$1:$AAA$990,MATCH(weighting_multiplicative!$C95,'GDP ijk'!$F:$F,0),MATCH(weighting_multiplicative!J$88,'GDP ijk'!$1:$1,0))</f>
        <v>#N/A</v>
      </c>
      <c r="K95" s="2" t="e">
        <f>INDEX('GDP ijk'!$A$1:$AAA$990,MATCH(weighting_multiplicative!$C95,'GDP ijk'!$F:$F,0),MATCH(weighting_multiplicative!K$88,'GDP ijk'!$1:$1,0))</f>
        <v>#N/A</v>
      </c>
      <c r="L95" s="2" t="e">
        <f>INDEX('GDP ijk'!$A$1:$AAA$990,MATCH(weighting_multiplicative!$C95,'GDP ijk'!$F:$F,0),MATCH(weighting_multiplicative!L$88,'GDP ijk'!$1:$1,0))</f>
        <v>#N/A</v>
      </c>
      <c r="M95" s="2" t="e">
        <f>INDEX('GDP ijk'!$A$1:$AAA$990,MATCH(weighting_multiplicative!$C95,'GDP ijk'!$F:$F,0),MATCH(weighting_multiplicative!M$88,'GDP ijk'!$1:$1,0))</f>
        <v>#N/A</v>
      </c>
      <c r="N95" s="2" t="e">
        <f>INDEX('GDP ijk'!$A$1:$AAA$990,MATCH(weighting_multiplicative!$C95,'GDP ijk'!$F:$F,0),MATCH(weighting_multiplicative!N$88,'GDP ijk'!$1:$1,0))</f>
        <v>#N/A</v>
      </c>
      <c r="O95" s="2" t="e">
        <f>INDEX('GDP ijk'!$A$1:$AAA$990,MATCH(weighting_multiplicative!$C95,'GDP ijk'!$F:$F,0),MATCH(weighting_multiplicative!O$88,'GDP ijk'!$1:$1,0))</f>
        <v>#N/A</v>
      </c>
      <c r="P95" s="2" t="e">
        <f>INDEX('GDP ijk'!$A$1:$AAA$990,MATCH(weighting_multiplicative!$C95,'GDP ijk'!$F:$F,0),MATCH(weighting_multiplicative!P$88,'GDP ijk'!$1:$1,0))</f>
        <v>#N/A</v>
      </c>
      <c r="Q95" s="2" t="e">
        <f>INDEX('GDP ijk'!$A$1:$AAA$990,MATCH(weighting_multiplicative!$C95,'GDP ijk'!$F:$F,0),MATCH(weighting_multiplicative!Q$88,'GDP ijk'!$1:$1,0))</f>
        <v>#N/A</v>
      </c>
      <c r="R95" s="2" t="e">
        <f>INDEX('GDP ijk'!$A$1:$AAA$990,MATCH(weighting_multiplicative!$C95,'GDP ijk'!$F:$F,0),MATCH(weighting_multiplicative!R$88,'GDP ijk'!$1:$1,0))</f>
        <v>#N/A</v>
      </c>
      <c r="S95" s="3"/>
      <c r="T95" s="5"/>
    </row>
    <row r="96" spans="1:20">
      <c r="A96" s="12" t="str">
        <f>$C$54</f>
        <v>20_USAlvbev</v>
      </c>
      <c r="B96" s="48"/>
      <c r="C96" s="48"/>
      <c r="D96" s="2">
        <v>0</v>
      </c>
      <c r="E96" s="2">
        <f t="shared" si="6"/>
        <v>6.1513867982175219</v>
      </c>
      <c r="F96" s="2" t="e">
        <f>INDEX('GDP ijk'!$A$1:$AAA$990,MATCH(weighting_multiplicative!$C96,'GDP ijk'!$F:$F,0),MATCH(weighting_multiplicative!F$88,'GDP ijk'!$1:$1,0))</f>
        <v>#N/A</v>
      </c>
      <c r="G96" s="2" t="e">
        <f>INDEX('GDP ijk'!$A$1:$AAA$990,MATCH(weighting_multiplicative!$C96,'GDP ijk'!$F:$F,0),MATCH(weighting_multiplicative!G$88,'GDP ijk'!$1:$1,0))</f>
        <v>#N/A</v>
      </c>
      <c r="H96" s="2" t="e">
        <f>INDEX('GDP ijk'!$A$1:$AAA$990,MATCH(weighting_multiplicative!$C96,'GDP ijk'!$F:$F,0),MATCH(weighting_multiplicative!H$88,'GDP ijk'!$1:$1,0))</f>
        <v>#N/A</v>
      </c>
      <c r="I96" s="2" t="e">
        <f>INDEX('GDP ijk'!$A$1:$AAA$990,MATCH(weighting_multiplicative!$C96,'GDP ijk'!$F:$F,0),MATCH(weighting_multiplicative!I$88,'GDP ijk'!$1:$1,0))</f>
        <v>#N/A</v>
      </c>
      <c r="J96" s="2" t="e">
        <f>INDEX('GDP ijk'!$A$1:$AAA$990,MATCH(weighting_multiplicative!$C96,'GDP ijk'!$F:$F,0),MATCH(weighting_multiplicative!J$88,'GDP ijk'!$1:$1,0))</f>
        <v>#N/A</v>
      </c>
      <c r="K96" s="2" t="e">
        <f>INDEX('GDP ijk'!$A$1:$AAA$990,MATCH(weighting_multiplicative!$C96,'GDP ijk'!$F:$F,0),MATCH(weighting_multiplicative!K$88,'GDP ijk'!$1:$1,0))</f>
        <v>#N/A</v>
      </c>
      <c r="L96" s="2" t="e">
        <f>INDEX('GDP ijk'!$A$1:$AAA$990,MATCH(weighting_multiplicative!$C96,'GDP ijk'!$F:$F,0),MATCH(weighting_multiplicative!L$88,'GDP ijk'!$1:$1,0))</f>
        <v>#N/A</v>
      </c>
      <c r="M96" s="2" t="e">
        <f>INDEX('GDP ijk'!$A$1:$AAA$990,MATCH(weighting_multiplicative!$C96,'GDP ijk'!$F:$F,0),MATCH(weighting_multiplicative!M$88,'GDP ijk'!$1:$1,0))</f>
        <v>#N/A</v>
      </c>
      <c r="N96" s="2" t="e">
        <f>INDEX('GDP ijk'!$A$1:$AAA$990,MATCH(weighting_multiplicative!$C96,'GDP ijk'!$F:$F,0),MATCH(weighting_multiplicative!N$88,'GDP ijk'!$1:$1,0))</f>
        <v>#N/A</v>
      </c>
      <c r="O96" s="2" t="e">
        <f>INDEX('GDP ijk'!$A$1:$AAA$990,MATCH(weighting_multiplicative!$C96,'GDP ijk'!$F:$F,0),MATCH(weighting_multiplicative!O$88,'GDP ijk'!$1:$1,0))</f>
        <v>#N/A</v>
      </c>
      <c r="P96" s="2" t="e">
        <f>INDEX('GDP ijk'!$A$1:$AAA$990,MATCH(weighting_multiplicative!$C96,'GDP ijk'!$F:$F,0),MATCH(weighting_multiplicative!P$88,'GDP ijk'!$1:$1,0))</f>
        <v>#N/A</v>
      </c>
      <c r="Q96" s="2" t="e">
        <f>INDEX('GDP ijk'!$A$1:$AAA$990,MATCH(weighting_multiplicative!$C96,'GDP ijk'!$F:$F,0),MATCH(weighting_multiplicative!Q$88,'GDP ijk'!$1:$1,0))</f>
        <v>#N/A</v>
      </c>
      <c r="R96" s="2" t="e">
        <f>INDEX('GDP ijk'!$A$1:$AAA$990,MATCH(weighting_multiplicative!$C96,'GDP ijk'!$F:$F,0),MATCH(weighting_multiplicative!R$88,'GDP ijk'!$1:$1,0))</f>
        <v>#N/A</v>
      </c>
      <c r="S96" s="3"/>
      <c r="T96" s="5"/>
    </row>
    <row r="97" spans="1:20" ht="15.75" customHeight="1">
      <c r="A97" s="12" t="str">
        <f>$C$55</f>
        <v>20_USAlvg</v>
      </c>
      <c r="B97" s="48"/>
      <c r="C97" s="48"/>
      <c r="D97" s="2">
        <v>0</v>
      </c>
      <c r="E97" s="2">
        <f t="shared" si="6"/>
        <v>5949.2171038380875</v>
      </c>
      <c r="F97" s="2" t="e">
        <f>INDEX('GDP ijk'!$A$1:$AAA$990,MATCH(weighting_multiplicative!$C97,'GDP ijk'!$F:$F,0),MATCH(weighting_multiplicative!F$88,'GDP ijk'!$1:$1,0))</f>
        <v>#N/A</v>
      </c>
      <c r="G97" s="2" t="e">
        <f>INDEX('GDP ijk'!$A$1:$AAA$990,MATCH(weighting_multiplicative!$C97,'GDP ijk'!$F:$F,0),MATCH(weighting_multiplicative!G$88,'GDP ijk'!$1:$1,0))</f>
        <v>#N/A</v>
      </c>
      <c r="H97" s="2" t="e">
        <f>INDEX('GDP ijk'!$A$1:$AAA$990,MATCH(weighting_multiplicative!$C97,'GDP ijk'!$F:$F,0),MATCH(weighting_multiplicative!H$88,'GDP ijk'!$1:$1,0))</f>
        <v>#N/A</v>
      </c>
      <c r="I97" s="2" t="e">
        <f>INDEX('GDP ijk'!$A$1:$AAA$990,MATCH(weighting_multiplicative!$C97,'GDP ijk'!$F:$F,0),MATCH(weighting_multiplicative!I$88,'GDP ijk'!$1:$1,0))</f>
        <v>#N/A</v>
      </c>
      <c r="J97" s="2" t="e">
        <f>INDEX('GDP ijk'!$A$1:$AAA$990,MATCH(weighting_multiplicative!$C97,'GDP ijk'!$F:$F,0),MATCH(weighting_multiplicative!J$88,'GDP ijk'!$1:$1,0))</f>
        <v>#N/A</v>
      </c>
      <c r="K97" s="2" t="e">
        <f>INDEX('GDP ijk'!$A$1:$AAA$990,MATCH(weighting_multiplicative!$C97,'GDP ijk'!$F:$F,0),MATCH(weighting_multiplicative!K$88,'GDP ijk'!$1:$1,0))</f>
        <v>#N/A</v>
      </c>
      <c r="L97" s="2" t="e">
        <f>INDEX('GDP ijk'!$A$1:$AAA$990,MATCH(weighting_multiplicative!$C97,'GDP ijk'!$F:$F,0),MATCH(weighting_multiplicative!L$88,'GDP ijk'!$1:$1,0))</f>
        <v>#N/A</v>
      </c>
      <c r="M97" s="2" t="e">
        <f>INDEX('GDP ijk'!$A$1:$AAA$990,MATCH(weighting_multiplicative!$C97,'GDP ijk'!$F:$F,0),MATCH(weighting_multiplicative!M$88,'GDP ijk'!$1:$1,0))</f>
        <v>#N/A</v>
      </c>
      <c r="N97" s="2" t="e">
        <f>INDEX('GDP ijk'!$A$1:$AAA$990,MATCH(weighting_multiplicative!$C97,'GDP ijk'!$F:$F,0),MATCH(weighting_multiplicative!N$88,'GDP ijk'!$1:$1,0))</f>
        <v>#N/A</v>
      </c>
      <c r="O97" s="2" t="e">
        <f>INDEX('GDP ijk'!$A$1:$AAA$990,MATCH(weighting_multiplicative!$C97,'GDP ijk'!$F:$F,0),MATCH(weighting_multiplicative!O$88,'GDP ijk'!$1:$1,0))</f>
        <v>#N/A</v>
      </c>
      <c r="P97" s="2" t="e">
        <f>INDEX('GDP ijk'!$A$1:$AAA$990,MATCH(weighting_multiplicative!$C97,'GDP ijk'!$F:$F,0),MATCH(weighting_multiplicative!P$88,'GDP ijk'!$1:$1,0))</f>
        <v>#N/A</v>
      </c>
      <c r="Q97" s="2" t="e">
        <f>INDEX('GDP ijk'!$A$1:$AAA$990,MATCH(weighting_multiplicative!$C97,'GDP ijk'!$F:$F,0),MATCH(weighting_multiplicative!Q$88,'GDP ijk'!$1:$1,0))</f>
        <v>#N/A</v>
      </c>
      <c r="R97" s="2" t="e">
        <f>INDEX('GDP ijk'!$A$1:$AAA$990,MATCH(weighting_multiplicative!$C97,'GDP ijk'!$F:$F,0),MATCH(weighting_multiplicative!R$88,'GDP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  <row r="99" spans="1:20">
      <c r="A99" s="17" t="s">
        <v>315</v>
      </c>
      <c r="B99" s="17"/>
      <c r="C99" s="9" t="s">
        <v>56</v>
      </c>
      <c r="D99" s="9">
        <v>2005</v>
      </c>
      <c r="E99" s="9">
        <v>2006</v>
      </c>
      <c r="F99" s="9">
        <v>2007</v>
      </c>
      <c r="G99" s="9">
        <v>2008</v>
      </c>
      <c r="H99" s="9">
        <v>2009</v>
      </c>
      <c r="I99" s="9">
        <v>2010</v>
      </c>
      <c r="J99" s="9">
        <v>2011</v>
      </c>
      <c r="K99" s="9">
        <v>2012</v>
      </c>
      <c r="L99" s="9">
        <v>2013</v>
      </c>
      <c r="M99" s="9">
        <v>2014</v>
      </c>
      <c r="N99" s="9">
        <v>2015</v>
      </c>
      <c r="O99" s="9">
        <v>2016</v>
      </c>
      <c r="P99" s="9">
        <v>2017</v>
      </c>
      <c r="Q99" s="9">
        <v>2018</v>
      </c>
      <c r="R99" s="9">
        <v>2019</v>
      </c>
    </row>
    <row r="100" spans="1:20">
      <c r="A100" s="39"/>
      <c r="B100" s="11"/>
      <c r="C100" s="48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5"/>
    </row>
    <row r="101" spans="1:20">
      <c r="A101" s="12"/>
      <c r="B101" s="11"/>
      <c r="C101" s="48"/>
      <c r="D101" s="2">
        <v>0</v>
      </c>
      <c r="E101" s="2">
        <f>E47-D47</f>
        <v>-53.946072000002459</v>
      </c>
      <c r="F101" s="2">
        <f t="shared" ref="F101:R101" si="7">F47-E47</f>
        <v>-9967.2499529999986</v>
      </c>
      <c r="G101" s="2">
        <f t="shared" si="7"/>
        <v>0</v>
      </c>
      <c r="H101" s="2">
        <f t="shared" si="7"/>
        <v>0</v>
      </c>
      <c r="I101" s="2">
        <f t="shared" si="7"/>
        <v>0</v>
      </c>
      <c r="J101" s="2">
        <f t="shared" si="7"/>
        <v>0</v>
      </c>
      <c r="K101" s="2">
        <f t="shared" si="7"/>
        <v>0</v>
      </c>
      <c r="L101" s="2">
        <f t="shared" si="7"/>
        <v>0</v>
      </c>
      <c r="M101" s="2">
        <f t="shared" si="7"/>
        <v>0</v>
      </c>
      <c r="N101" s="2">
        <f t="shared" si="7"/>
        <v>0</v>
      </c>
      <c r="O101" s="2">
        <f t="shared" si="7"/>
        <v>0</v>
      </c>
      <c r="P101" s="2">
        <f t="shared" si="7"/>
        <v>0</v>
      </c>
      <c r="Q101" s="2">
        <f t="shared" si="7"/>
        <v>0</v>
      </c>
      <c r="R101" s="2">
        <f t="shared" si="7"/>
        <v>0</v>
      </c>
      <c r="S101" s="3"/>
      <c r="T101" s="5"/>
    </row>
    <row r="102" spans="1:20">
      <c r="A102" s="12"/>
      <c r="B102" s="11"/>
      <c r="C102" s="48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  <c r="T102" s="5"/>
    </row>
    <row r="103" spans="1:20">
      <c r="A103" s="12"/>
      <c r="B103" s="11"/>
      <c r="C103" s="48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3"/>
      <c r="T103" s="5"/>
    </row>
    <row r="104" spans="1:20">
      <c r="A104" s="12"/>
      <c r="B104" s="11"/>
      <c r="C104" s="48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3"/>
      <c r="T104" s="5"/>
    </row>
    <row r="105" spans="1:20">
      <c r="A105" s="12"/>
      <c r="B105" s="11"/>
      <c r="C105" s="48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3"/>
      <c r="T105" s="5"/>
    </row>
    <row r="106" spans="1:20">
      <c r="A106" s="12"/>
      <c r="B106" s="48"/>
      <c r="C106" s="48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3"/>
      <c r="T106" s="5"/>
    </row>
    <row r="107" spans="1:20">
      <c r="A107" s="12"/>
      <c r="B107" s="48"/>
      <c r="C107" s="48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3"/>
      <c r="T107" s="5"/>
    </row>
    <row r="108" spans="1:20" ht="15.75" customHeight="1">
      <c r="A108" s="12"/>
      <c r="B108" s="48"/>
      <c r="C108" s="48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5"/>
    </row>
    <row r="109" spans="1:20">
      <c r="B109" s="48"/>
      <c r="C109" s="48" t="str">
        <f>_xlfn.CONCAT($A$1,A109)</f>
        <v/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3"/>
      <c r="T109" s="5"/>
    </row>
    <row r="110" spans="1:20">
      <c r="A110" s="17" t="s">
        <v>314</v>
      </c>
      <c r="B110" s="17"/>
      <c r="C110" s="9" t="s">
        <v>56</v>
      </c>
      <c r="D110" s="9">
        <v>2005</v>
      </c>
      <c r="E110" s="9">
        <v>2006</v>
      </c>
      <c r="F110" s="9">
        <v>2007</v>
      </c>
      <c r="G110" s="9">
        <v>2008</v>
      </c>
      <c r="H110" s="9">
        <v>2009</v>
      </c>
      <c r="I110" s="9">
        <v>2010</v>
      </c>
      <c r="J110" s="9">
        <v>2011</v>
      </c>
      <c r="K110" s="9">
        <v>2012</v>
      </c>
      <c r="L110" s="9">
        <v>2013</v>
      </c>
      <c r="M110" s="9">
        <v>2014</v>
      </c>
      <c r="N110" s="9">
        <v>2015</v>
      </c>
      <c r="O110" s="9">
        <v>2016</v>
      </c>
      <c r="P110" s="9">
        <v>2017</v>
      </c>
      <c r="Q110" s="9">
        <v>2018</v>
      </c>
      <c r="R110" s="9">
        <v>2019</v>
      </c>
    </row>
    <row r="111" spans="1:20">
      <c r="A111" s="10"/>
      <c r="B111" s="11"/>
      <c r="C111" s="48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5"/>
    </row>
    <row r="112" spans="1:20">
      <c r="A112" s="12"/>
      <c r="B112" s="11"/>
      <c r="D112" s="93">
        <v>0</v>
      </c>
      <c r="E112" s="99">
        <f>LN(E47)-LN(D47)</f>
        <v>-5.397738577425315E-3</v>
      </c>
      <c r="F112" t="e">
        <f t="shared" ref="F112:R112" si="8">LN(F47)-LN(E47)</f>
        <v>#NUM!</v>
      </c>
      <c r="G112" t="e">
        <f t="shared" si="8"/>
        <v>#NUM!</v>
      </c>
      <c r="H112" t="e">
        <f t="shared" si="8"/>
        <v>#NUM!</v>
      </c>
      <c r="I112" t="e">
        <f t="shared" si="8"/>
        <v>#NUM!</v>
      </c>
      <c r="J112" t="e">
        <f t="shared" si="8"/>
        <v>#NUM!</v>
      </c>
      <c r="K112" t="e">
        <f t="shared" si="8"/>
        <v>#NUM!</v>
      </c>
      <c r="L112" t="e">
        <f t="shared" si="8"/>
        <v>#NUM!</v>
      </c>
      <c r="M112" t="e">
        <f t="shared" si="8"/>
        <v>#NUM!</v>
      </c>
      <c r="N112" t="e">
        <f t="shared" si="8"/>
        <v>#NUM!</v>
      </c>
      <c r="O112" t="e">
        <f t="shared" si="8"/>
        <v>#NUM!</v>
      </c>
      <c r="P112" t="e">
        <f t="shared" si="8"/>
        <v>#NUM!</v>
      </c>
      <c r="Q112" t="e">
        <f t="shared" si="8"/>
        <v>#NUM!</v>
      </c>
      <c r="R112" t="e">
        <f t="shared" si="8"/>
        <v>#NUM!</v>
      </c>
      <c r="S112" s="3"/>
      <c r="T112" s="5"/>
    </row>
    <row r="113" spans="1:20">
      <c r="A113" s="12"/>
      <c r="B113" s="1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3"/>
      <c r="T113" s="5"/>
    </row>
    <row r="114" spans="1:20">
      <c r="A114" s="12"/>
      <c r="B114" s="11"/>
      <c r="C114" s="48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3"/>
      <c r="T114" s="5"/>
    </row>
    <row r="115" spans="1:20">
      <c r="A115" s="12"/>
      <c r="B115" s="11"/>
      <c r="C115" s="48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3"/>
      <c r="T115" s="5"/>
    </row>
    <row r="116" spans="1:20">
      <c r="A116" s="12"/>
      <c r="B116" s="11"/>
      <c r="C116" s="48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3"/>
      <c r="T116" s="5"/>
    </row>
    <row r="117" spans="1:20">
      <c r="A117" s="12"/>
      <c r="B117" s="48"/>
      <c r="C117" s="48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3"/>
      <c r="T117" s="5"/>
    </row>
    <row r="118" spans="1:20">
      <c r="A118" s="12"/>
      <c r="B118" s="48"/>
      <c r="C118" s="48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3"/>
      <c r="T118" s="5"/>
    </row>
    <row r="119" spans="1:20" ht="15.75" customHeight="1">
      <c r="A119" s="12"/>
      <c r="B119" s="48"/>
      <c r="C119" s="48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3"/>
      <c r="T119" s="5"/>
    </row>
    <row r="120" spans="1:20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0">
      <c r="A122" s="21" t="s">
        <v>316</v>
      </c>
      <c r="B122" s="17"/>
      <c r="C122" s="50"/>
      <c r="D122" s="9">
        <v>2005</v>
      </c>
      <c r="E122" s="9">
        <v>2006</v>
      </c>
      <c r="F122" s="9">
        <v>2007</v>
      </c>
      <c r="G122" s="9">
        <v>2008</v>
      </c>
      <c r="H122" s="9">
        <v>2009</v>
      </c>
      <c r="I122" s="9">
        <v>2010</v>
      </c>
      <c r="J122" s="9">
        <v>2011</v>
      </c>
      <c r="K122" s="9">
        <v>2012</v>
      </c>
      <c r="L122" s="9">
        <v>2013</v>
      </c>
      <c r="M122" s="9">
        <v>2014</v>
      </c>
      <c r="N122" s="9">
        <v>2015</v>
      </c>
      <c r="O122" s="9">
        <v>2016</v>
      </c>
      <c r="P122" s="9">
        <v>2017</v>
      </c>
      <c r="Q122" s="9">
        <v>2018</v>
      </c>
      <c r="R122" s="9">
        <v>2019</v>
      </c>
    </row>
    <row r="123" spans="1:20">
      <c r="A123" s="10"/>
      <c r="B123" s="19"/>
      <c r="C123" s="49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</row>
    <row r="124" spans="1:20">
      <c r="A124" s="12"/>
      <c r="B124" s="19"/>
      <c r="C124" s="49"/>
      <c r="D124" s="93">
        <v>0</v>
      </c>
      <c r="E124" s="23">
        <f>E101/E112</f>
        <v>9994.1987234465832</v>
      </c>
      <c r="F124" s="23" t="e">
        <f t="shared" ref="F124:R124" si="9">F101/F112</f>
        <v>#NUM!</v>
      </c>
      <c r="G124" s="23" t="e">
        <f t="shared" si="9"/>
        <v>#NUM!</v>
      </c>
      <c r="H124" s="23" t="e">
        <f t="shared" si="9"/>
        <v>#NUM!</v>
      </c>
      <c r="I124" s="23" t="e">
        <f t="shared" si="9"/>
        <v>#NUM!</v>
      </c>
      <c r="J124" s="23" t="e">
        <f t="shared" si="9"/>
        <v>#NUM!</v>
      </c>
      <c r="K124" s="23" t="e">
        <f t="shared" si="9"/>
        <v>#NUM!</v>
      </c>
      <c r="L124" s="23" t="e">
        <f t="shared" si="9"/>
        <v>#NUM!</v>
      </c>
      <c r="M124" s="23" t="e">
        <f t="shared" si="9"/>
        <v>#NUM!</v>
      </c>
      <c r="N124" s="23" t="e">
        <f t="shared" si="9"/>
        <v>#NUM!</v>
      </c>
      <c r="O124" s="23" t="e">
        <f t="shared" si="9"/>
        <v>#NUM!</v>
      </c>
      <c r="P124" s="23" t="e">
        <f t="shared" si="9"/>
        <v>#NUM!</v>
      </c>
      <c r="Q124" s="23" t="e">
        <f t="shared" si="9"/>
        <v>#NUM!</v>
      </c>
      <c r="R124" s="23" t="e">
        <f t="shared" si="9"/>
        <v>#NUM!</v>
      </c>
    </row>
    <row r="125" spans="1:20">
      <c r="A125" s="12"/>
      <c r="B125" s="19"/>
      <c r="C125" s="49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  <row r="126" spans="1:20">
      <c r="A126" s="12"/>
      <c r="B126" s="19"/>
      <c r="C126" s="49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</row>
    <row r="127" spans="1:20">
      <c r="A127" s="12"/>
      <c r="B127" s="19"/>
      <c r="C127" s="49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</row>
    <row r="128" spans="1:20">
      <c r="A128" s="12"/>
      <c r="B128" s="19"/>
      <c r="C128" s="49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</row>
    <row r="129" spans="1:20">
      <c r="A129" s="12"/>
      <c r="B129" s="48"/>
      <c r="C129" s="48"/>
      <c r="D129" s="2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3"/>
      <c r="T129" s="5"/>
    </row>
    <row r="130" spans="1:20">
      <c r="A130" s="12"/>
      <c r="B130" s="48"/>
      <c r="C130" s="48"/>
      <c r="D130" s="2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3"/>
      <c r="T130" s="5"/>
    </row>
    <row r="131" spans="1:20" ht="15.75" customHeight="1">
      <c r="A131" s="12"/>
      <c r="B131" s="48"/>
      <c r="C131" s="48"/>
      <c r="D131" s="2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3"/>
      <c r="T131" s="5"/>
    </row>
    <row r="132" spans="1:20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4" spans="1:20">
      <c r="A134" s="17" t="s">
        <v>317</v>
      </c>
      <c r="B134" s="25"/>
      <c r="C134" s="51"/>
      <c r="D134" s="9">
        <v>2005</v>
      </c>
      <c r="E134" s="9">
        <v>2006</v>
      </c>
      <c r="F134" s="9">
        <v>2007</v>
      </c>
      <c r="G134" s="9">
        <v>2008</v>
      </c>
      <c r="H134" s="9">
        <v>2009</v>
      </c>
      <c r="I134" s="9">
        <v>2010</v>
      </c>
      <c r="J134" s="9">
        <v>2011</v>
      </c>
      <c r="K134" s="9">
        <v>2012</v>
      </c>
      <c r="L134" s="9">
        <v>2013</v>
      </c>
      <c r="M134" s="9">
        <v>2014</v>
      </c>
      <c r="N134" s="9">
        <v>2015</v>
      </c>
      <c r="O134" s="9">
        <v>2016</v>
      </c>
      <c r="P134" s="9">
        <v>2017</v>
      </c>
      <c r="Q134" s="9">
        <v>2018</v>
      </c>
      <c r="R134" s="9">
        <v>2019</v>
      </c>
    </row>
    <row r="135" spans="1:20">
      <c r="A135" s="10" t="s">
        <v>5</v>
      </c>
      <c r="B135" s="11"/>
      <c r="C135" s="48"/>
      <c r="D135" s="26">
        <f>SUM(D136:D140)</f>
        <v>0</v>
      </c>
      <c r="E135" s="26">
        <f>SUM(E136:E143)</f>
        <v>0.99963931412038143</v>
      </c>
      <c r="F135" s="26" t="e">
        <f t="shared" ref="F135:R135" si="10">SUM(F136:F140)</f>
        <v>#N/A</v>
      </c>
      <c r="G135" s="26" t="e">
        <f t="shared" si="10"/>
        <v>#N/A</v>
      </c>
      <c r="H135" s="26" t="e">
        <f t="shared" si="10"/>
        <v>#N/A</v>
      </c>
      <c r="I135" s="26" t="e">
        <f t="shared" si="10"/>
        <v>#N/A</v>
      </c>
      <c r="J135" s="26" t="e">
        <f t="shared" si="10"/>
        <v>#N/A</v>
      </c>
      <c r="K135" s="26" t="e">
        <f t="shared" si="10"/>
        <v>#N/A</v>
      </c>
      <c r="L135" s="26" t="e">
        <f t="shared" si="10"/>
        <v>#N/A</v>
      </c>
      <c r="M135" s="26" t="e">
        <f t="shared" si="10"/>
        <v>#N/A</v>
      </c>
      <c r="N135" s="26" t="e">
        <f t="shared" si="10"/>
        <v>#N/A</v>
      </c>
      <c r="O135" s="26" t="e">
        <f t="shared" si="10"/>
        <v>#N/A</v>
      </c>
      <c r="P135" s="26" t="e">
        <f t="shared" si="10"/>
        <v>#N/A</v>
      </c>
      <c r="Q135" s="26" t="e">
        <f t="shared" si="10"/>
        <v>#N/A</v>
      </c>
      <c r="R135" s="26" t="e">
        <f t="shared" si="10"/>
        <v>#N/A</v>
      </c>
    </row>
    <row r="136" spans="1:20">
      <c r="A136" s="12" t="str">
        <f>$C$48</f>
        <v>05_PRC2wbev</v>
      </c>
      <c r="B136" s="11"/>
      <c r="C136" s="48"/>
      <c r="D136" s="23">
        <v>0</v>
      </c>
      <c r="E136" s="23">
        <f>E90/E$124</f>
        <v>6.5959225045454546E-3</v>
      </c>
      <c r="F136" s="23" t="e">
        <f t="shared" ref="F136:R136" si="11">F90/F$89</f>
        <v>#N/A</v>
      </c>
      <c r="G136" s="23" t="e">
        <f t="shared" si="11"/>
        <v>#N/A</v>
      </c>
      <c r="H136" s="23" t="e">
        <f t="shared" si="11"/>
        <v>#N/A</v>
      </c>
      <c r="I136" s="23" t="e">
        <f t="shared" si="11"/>
        <v>#N/A</v>
      </c>
      <c r="J136" s="23" t="e">
        <f t="shared" si="11"/>
        <v>#N/A</v>
      </c>
      <c r="K136" s="23" t="e">
        <f t="shared" si="11"/>
        <v>#N/A</v>
      </c>
      <c r="L136" s="23" t="e">
        <f t="shared" si="11"/>
        <v>#N/A</v>
      </c>
      <c r="M136" s="23" t="e">
        <f t="shared" si="11"/>
        <v>#N/A</v>
      </c>
      <c r="N136" s="23" t="e">
        <f t="shared" si="11"/>
        <v>#N/A</v>
      </c>
      <c r="O136" s="23" t="e">
        <f t="shared" si="11"/>
        <v>#N/A</v>
      </c>
      <c r="P136" s="23" t="e">
        <f t="shared" si="11"/>
        <v>#N/A</v>
      </c>
      <c r="Q136" s="23" t="e">
        <f t="shared" si="11"/>
        <v>#N/A</v>
      </c>
      <c r="R136" s="23" t="e">
        <f t="shared" si="11"/>
        <v>#N/A</v>
      </c>
    </row>
    <row r="137" spans="1:20">
      <c r="A137" s="12" t="str">
        <f>$C$49</f>
        <v>05_PRC2wg</v>
      </c>
      <c r="B137" s="11"/>
      <c r="C137" s="48"/>
      <c r="D137" s="23">
        <v>0</v>
      </c>
      <c r="E137" s="23">
        <f>E91/E$124</f>
        <v>1.7368721952212909E-2</v>
      </c>
      <c r="F137" s="23" t="e">
        <f t="shared" ref="F137:R137" si="12">F91/F$89</f>
        <v>#N/A</v>
      </c>
      <c r="G137" s="23" t="e">
        <f t="shared" si="12"/>
        <v>#N/A</v>
      </c>
      <c r="H137" s="23" t="e">
        <f t="shared" si="12"/>
        <v>#N/A</v>
      </c>
      <c r="I137" s="23" t="e">
        <f t="shared" si="12"/>
        <v>#N/A</v>
      </c>
      <c r="J137" s="23" t="e">
        <f t="shared" si="12"/>
        <v>#N/A</v>
      </c>
      <c r="K137" s="23" t="e">
        <f t="shared" si="12"/>
        <v>#N/A</v>
      </c>
      <c r="L137" s="23" t="e">
        <f t="shared" si="12"/>
        <v>#N/A</v>
      </c>
      <c r="M137" s="23" t="e">
        <f t="shared" si="12"/>
        <v>#N/A</v>
      </c>
      <c r="N137" s="23" t="e">
        <f t="shared" si="12"/>
        <v>#N/A</v>
      </c>
      <c r="O137" s="23" t="e">
        <f t="shared" si="12"/>
        <v>#N/A</v>
      </c>
      <c r="P137" s="23" t="e">
        <f t="shared" si="12"/>
        <v>#N/A</v>
      </c>
      <c r="Q137" s="23" t="e">
        <f t="shared" si="12"/>
        <v>#N/A</v>
      </c>
      <c r="R137" s="23" t="e">
        <f t="shared" si="12"/>
        <v>#N/A</v>
      </c>
    </row>
    <row r="138" spans="1:20">
      <c r="A138" s="12" t="str">
        <f>$C$50</f>
        <v>05_PRClvbev</v>
      </c>
      <c r="B138" s="11"/>
      <c r="C138" s="48"/>
      <c r="D138" s="23">
        <v>0</v>
      </c>
      <c r="E138" s="23">
        <f>E92/E$124</f>
        <v>4.4091031658345936E-3</v>
      </c>
      <c r="F138" s="23" t="e">
        <f t="shared" ref="F138:R138" si="13">F92/F$89</f>
        <v>#N/A</v>
      </c>
      <c r="G138" s="23" t="e">
        <f t="shared" si="13"/>
        <v>#N/A</v>
      </c>
      <c r="H138" s="23" t="e">
        <f t="shared" si="13"/>
        <v>#N/A</v>
      </c>
      <c r="I138" s="23" t="e">
        <f t="shared" si="13"/>
        <v>#N/A</v>
      </c>
      <c r="J138" s="23" t="e">
        <f t="shared" si="13"/>
        <v>#N/A</v>
      </c>
      <c r="K138" s="23" t="e">
        <f t="shared" si="13"/>
        <v>#N/A</v>
      </c>
      <c r="L138" s="23" t="e">
        <f t="shared" si="13"/>
        <v>#N/A</v>
      </c>
      <c r="M138" s="23" t="e">
        <f t="shared" si="13"/>
        <v>#N/A</v>
      </c>
      <c r="N138" s="23" t="e">
        <f t="shared" si="13"/>
        <v>#N/A</v>
      </c>
      <c r="O138" s="23" t="e">
        <f t="shared" si="13"/>
        <v>#N/A</v>
      </c>
      <c r="P138" s="23" t="e">
        <f t="shared" si="13"/>
        <v>#N/A</v>
      </c>
      <c r="Q138" s="23" t="e">
        <f t="shared" si="13"/>
        <v>#N/A</v>
      </c>
      <c r="R138" s="23" t="e">
        <f t="shared" si="13"/>
        <v>#N/A</v>
      </c>
    </row>
    <row r="139" spans="1:20">
      <c r="A139" s="12" t="str">
        <f>$C$51</f>
        <v>05_PRClvg</v>
      </c>
      <c r="B139" s="11"/>
      <c r="C139" s="48"/>
      <c r="D139" s="23">
        <v>0</v>
      </c>
      <c r="E139" s="23">
        <f t="shared" ref="E139:E143" si="14">E93/E$124</f>
        <v>0.37276779829393325</v>
      </c>
      <c r="F139" s="23" t="e">
        <f t="shared" ref="F139:R139" si="15">F93/F$89</f>
        <v>#N/A</v>
      </c>
      <c r="G139" s="23" t="e">
        <f t="shared" si="15"/>
        <v>#N/A</v>
      </c>
      <c r="H139" s="23" t="e">
        <f t="shared" si="15"/>
        <v>#N/A</v>
      </c>
      <c r="I139" s="23" t="e">
        <f t="shared" si="15"/>
        <v>#N/A</v>
      </c>
      <c r="J139" s="23" t="e">
        <f t="shared" si="15"/>
        <v>#N/A</v>
      </c>
      <c r="K139" s="23" t="e">
        <f t="shared" si="15"/>
        <v>#N/A</v>
      </c>
      <c r="L139" s="23" t="e">
        <f t="shared" si="15"/>
        <v>#N/A</v>
      </c>
      <c r="M139" s="23" t="e">
        <f t="shared" si="15"/>
        <v>#N/A</v>
      </c>
      <c r="N139" s="23" t="e">
        <f t="shared" si="15"/>
        <v>#N/A</v>
      </c>
      <c r="O139" s="23" t="e">
        <f t="shared" si="15"/>
        <v>#N/A</v>
      </c>
      <c r="P139" s="23" t="e">
        <f t="shared" si="15"/>
        <v>#N/A</v>
      </c>
      <c r="Q139" s="23" t="e">
        <f t="shared" si="15"/>
        <v>#N/A</v>
      </c>
      <c r="R139" s="23" t="e">
        <f t="shared" si="15"/>
        <v>#N/A</v>
      </c>
    </row>
    <row r="140" spans="1:20">
      <c r="A140" s="12" t="str">
        <f>$C$52</f>
        <v>20_USA2wbev</v>
      </c>
      <c r="B140" s="11"/>
      <c r="C140" s="48"/>
      <c r="D140" s="23">
        <v>0</v>
      </c>
      <c r="E140" s="23">
        <f>E94/E$124</f>
        <v>3.4073650323223756E-6</v>
      </c>
      <c r="F140" s="23" t="e">
        <f t="shared" ref="F140:R140" si="16">F94/F$89</f>
        <v>#N/A</v>
      </c>
      <c r="G140" s="23" t="e">
        <f t="shared" si="16"/>
        <v>#N/A</v>
      </c>
      <c r="H140" s="23" t="e">
        <f t="shared" si="16"/>
        <v>#N/A</v>
      </c>
      <c r="I140" s="23" t="e">
        <f t="shared" si="16"/>
        <v>#N/A</v>
      </c>
      <c r="J140" s="23" t="e">
        <f t="shared" si="16"/>
        <v>#N/A</v>
      </c>
      <c r="K140" s="23" t="e">
        <f t="shared" si="16"/>
        <v>#N/A</v>
      </c>
      <c r="L140" s="23" t="e">
        <f t="shared" si="16"/>
        <v>#N/A</v>
      </c>
      <c r="M140" s="23" t="e">
        <f t="shared" si="16"/>
        <v>#N/A</v>
      </c>
      <c r="N140" s="23" t="e">
        <f t="shared" si="16"/>
        <v>#N/A</v>
      </c>
      <c r="O140" s="23" t="e">
        <f t="shared" si="16"/>
        <v>#N/A</v>
      </c>
      <c r="P140" s="23" t="e">
        <f t="shared" si="16"/>
        <v>#N/A</v>
      </c>
      <c r="Q140" s="23" t="e">
        <f t="shared" si="16"/>
        <v>#N/A</v>
      </c>
      <c r="R140" s="23" t="e">
        <f t="shared" si="16"/>
        <v>#N/A</v>
      </c>
    </row>
    <row r="141" spans="1:20">
      <c r="A141" s="12" t="str">
        <f>$C$53</f>
        <v>20_USA2wg</v>
      </c>
      <c r="B141" s="48"/>
      <c r="C141" s="48"/>
      <c r="D141" s="23">
        <v>0</v>
      </c>
      <c r="E141" s="23">
        <f t="shared" si="14"/>
        <v>2.6118238361418529E-3</v>
      </c>
      <c r="F141" s="23" t="e">
        <f t="shared" ref="F141:R141" si="17">F95/F$89</f>
        <v>#N/A</v>
      </c>
      <c r="G141" s="23" t="e">
        <f t="shared" si="17"/>
        <v>#N/A</v>
      </c>
      <c r="H141" s="23" t="e">
        <f t="shared" si="17"/>
        <v>#N/A</v>
      </c>
      <c r="I141" s="23" t="e">
        <f t="shared" si="17"/>
        <v>#N/A</v>
      </c>
      <c r="J141" s="23" t="e">
        <f t="shared" si="17"/>
        <v>#N/A</v>
      </c>
      <c r="K141" s="23" t="e">
        <f t="shared" si="17"/>
        <v>#N/A</v>
      </c>
      <c r="L141" s="23" t="e">
        <f t="shared" si="17"/>
        <v>#N/A</v>
      </c>
      <c r="M141" s="23" t="e">
        <f t="shared" si="17"/>
        <v>#N/A</v>
      </c>
      <c r="N141" s="23" t="e">
        <f t="shared" si="17"/>
        <v>#N/A</v>
      </c>
      <c r="O141" s="23" t="e">
        <f t="shared" si="17"/>
        <v>#N/A</v>
      </c>
      <c r="P141" s="23" t="e">
        <f t="shared" si="17"/>
        <v>#N/A</v>
      </c>
      <c r="Q141" s="23" t="e">
        <f t="shared" si="17"/>
        <v>#N/A</v>
      </c>
      <c r="R141" s="23" t="e">
        <f t="shared" si="17"/>
        <v>#N/A</v>
      </c>
      <c r="S141" s="3"/>
      <c r="T141" s="5"/>
    </row>
    <row r="142" spans="1:20">
      <c r="A142" s="12" t="str">
        <f>$C$54</f>
        <v>20_USAlvbev</v>
      </c>
      <c r="B142" s="48"/>
      <c r="C142" s="48"/>
      <c r="D142" s="23">
        <v>0</v>
      </c>
      <c r="E142" s="23">
        <f t="shared" si="14"/>
        <v>6.1549574592570887E-4</v>
      </c>
      <c r="F142" s="23" t="e">
        <f t="shared" ref="F142:R142" si="18">F96/F$89</f>
        <v>#N/A</v>
      </c>
      <c r="G142" s="23" t="e">
        <f t="shared" si="18"/>
        <v>#N/A</v>
      </c>
      <c r="H142" s="23" t="e">
        <f t="shared" si="18"/>
        <v>#N/A</v>
      </c>
      <c r="I142" s="23" t="e">
        <f t="shared" si="18"/>
        <v>#N/A</v>
      </c>
      <c r="J142" s="23" t="e">
        <f t="shared" si="18"/>
        <v>#N/A</v>
      </c>
      <c r="K142" s="23" t="e">
        <f t="shared" si="18"/>
        <v>#N/A</v>
      </c>
      <c r="L142" s="23" t="e">
        <f t="shared" si="18"/>
        <v>#N/A</v>
      </c>
      <c r="M142" s="23" t="e">
        <f t="shared" si="18"/>
        <v>#N/A</v>
      </c>
      <c r="N142" s="23" t="e">
        <f t="shared" si="18"/>
        <v>#N/A</v>
      </c>
      <c r="O142" s="23" t="e">
        <f t="shared" si="18"/>
        <v>#N/A</v>
      </c>
      <c r="P142" s="23" t="e">
        <f t="shared" si="18"/>
        <v>#N/A</v>
      </c>
      <c r="Q142" s="23" t="e">
        <f t="shared" si="18"/>
        <v>#N/A</v>
      </c>
      <c r="R142" s="23" t="e">
        <f t="shared" si="18"/>
        <v>#N/A</v>
      </c>
      <c r="S142" s="3"/>
      <c r="T142" s="5"/>
    </row>
    <row r="143" spans="1:20" ht="15.75" customHeight="1">
      <c r="A143" s="12" t="str">
        <f>$C$55</f>
        <v>20_USAlvg</v>
      </c>
      <c r="B143" s="48"/>
      <c r="C143" s="48"/>
      <c r="D143" s="23">
        <v>0</v>
      </c>
      <c r="E143" s="23">
        <f t="shared" si="14"/>
        <v>0.59526704125675522</v>
      </c>
      <c r="F143" s="23" t="e">
        <f t="shared" ref="F143:R143" si="19">F97/F$89</f>
        <v>#N/A</v>
      </c>
      <c r="G143" s="23" t="e">
        <f t="shared" si="19"/>
        <v>#N/A</v>
      </c>
      <c r="H143" s="23" t="e">
        <f t="shared" si="19"/>
        <v>#N/A</v>
      </c>
      <c r="I143" s="23" t="e">
        <f t="shared" si="19"/>
        <v>#N/A</v>
      </c>
      <c r="J143" s="23" t="e">
        <f t="shared" si="19"/>
        <v>#N/A</v>
      </c>
      <c r="K143" s="23" t="e">
        <f t="shared" si="19"/>
        <v>#N/A</v>
      </c>
      <c r="L143" s="23" t="e">
        <f t="shared" si="19"/>
        <v>#N/A</v>
      </c>
      <c r="M143" s="23" t="e">
        <f t="shared" si="19"/>
        <v>#N/A</v>
      </c>
      <c r="N143" s="23" t="e">
        <f t="shared" si="19"/>
        <v>#N/A</v>
      </c>
      <c r="O143" s="23" t="e">
        <f t="shared" si="19"/>
        <v>#N/A</v>
      </c>
      <c r="P143" s="23" t="e">
        <f t="shared" si="19"/>
        <v>#N/A</v>
      </c>
      <c r="Q143" s="23" t="e">
        <f t="shared" si="19"/>
        <v>#N/A</v>
      </c>
      <c r="R143" s="23" t="e">
        <f t="shared" si="19"/>
        <v>#N/A</v>
      </c>
      <c r="S143" s="3"/>
      <c r="T143" s="5"/>
    </row>
    <row r="144" spans="1:20" ht="15.75" customHeight="1">
      <c r="B144" s="48"/>
      <c r="C144" s="48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3"/>
      <c r="T144" s="5"/>
    </row>
    <row r="145" spans="2:20">
      <c r="B145" s="48"/>
      <c r="C145" s="48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3"/>
      <c r="T145" s="5"/>
    </row>
    <row r="146" spans="2:20">
      <c r="D146" s="6"/>
    </row>
    <row r="147" spans="2:20">
      <c r="D147" s="6"/>
    </row>
    <row r="148" spans="2:20">
      <c r="D148" s="6"/>
    </row>
    <row r="149" spans="2:20">
      <c r="B149" s="38"/>
      <c r="C149" s="38"/>
      <c r="D149" s="6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2762-6785-42F0-BF98-1CEA86CE28EF}">
  <sheetPr>
    <tabColor theme="5"/>
  </sheetPr>
  <dimension ref="A1:T98"/>
  <sheetViews>
    <sheetView topLeftCell="A59" workbookViewId="0">
      <selection activeCell="E106" sqref="E106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>SUM(D48:D58)</f>
        <v>10021.196025000001</v>
      </c>
      <c r="E47" s="2">
        <f t="shared" ref="E47:R47" si="0">SUM(E48:E58)</f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INDEX(Energy!$A$1:$AAC$999,MATCH(weighting_additive!$C48,Energy!$F:$F,0),MATCH(weighting_additive!D$46,Energy!$1:$1,0))</f>
        <v>63.979416000000001</v>
      </c>
      <c r="E48" s="2">
        <f>INDEX(Energy!$A$1:$AAC$999,MATCH(weighting_additive!$C48,Energy!$F:$F,0),MATCH(weighting_additive!E$46,Energy!$1:$1,0))</f>
        <v>67.901392000000001</v>
      </c>
      <c r="F48" s="2">
        <f>INDEX(Energy!$A$1:$AAC$999,MATCH(weighting_additive!$C48,Energy!$F:$F,0),MATCH(weighting_additive!F$46,Energy!$1:$1,0))</f>
        <v>0</v>
      </c>
      <c r="G48" s="2">
        <f>INDEX(Energy!$A$1:$AAC$999,MATCH(weighting_additive!$C48,Energy!$F:$F,0),MATCH(weighting_additive!G$46,Energy!$1:$1,0))</f>
        <v>0</v>
      </c>
      <c r="H48" s="2">
        <f>INDEX(Energy!$A$1:$AAC$999,MATCH(weighting_additive!$C48,Energy!$F:$F,0),MATCH(weighting_additive!H$46,Energy!$1:$1,0))</f>
        <v>0</v>
      </c>
      <c r="I48" s="2">
        <f>INDEX(Energy!$A$1:$AAC$999,MATCH(weighting_additive!$C48,Energy!$F:$F,0),MATCH(weighting_additive!I$46,Energy!$1:$1,0))</f>
        <v>0</v>
      </c>
      <c r="J48" s="2">
        <f>INDEX(Energy!$A$1:$AAC$999,MATCH(weighting_additive!$C48,Energy!$F:$F,0),MATCH(weighting_additive!J$46,Energy!$1:$1,0))</f>
        <v>0</v>
      </c>
      <c r="K48" s="2">
        <f>INDEX(Energy!$A$1:$AAC$999,MATCH(weighting_additive!$C48,Energy!$F:$F,0),MATCH(weighting_additive!K$46,Energy!$1:$1,0))</f>
        <v>0</v>
      </c>
      <c r="L48" s="2">
        <f>INDEX(Energy!$A$1:$AAC$999,MATCH(weighting_additive!$C48,Energy!$F:$F,0),MATCH(weighting_additive!L$46,Energy!$1:$1,0))</f>
        <v>0</v>
      </c>
      <c r="M48" s="2">
        <f>INDEX(Energy!$A$1:$AAC$999,MATCH(weighting_additive!$C48,Energy!$F:$F,0),MATCH(weighting_additive!M$46,Energy!$1:$1,0))</f>
        <v>0</v>
      </c>
      <c r="N48" s="2">
        <f>INDEX(Energy!$A$1:$AAC$999,MATCH(weighting_additive!$C48,Energy!$F:$F,0),MATCH(weighting_additive!N$46,Energy!$1:$1,0))</f>
        <v>0</v>
      </c>
      <c r="O48" s="2">
        <f>INDEX(Energy!$A$1:$AAC$999,MATCH(weighting_additive!$C48,Energy!$F:$F,0),MATCH(weighting_additive!O$46,Energy!$1:$1,0))</f>
        <v>0</v>
      </c>
      <c r="P48" s="2">
        <f>INDEX(Energy!$A$1:$AAC$999,MATCH(weighting_additive!$C48,Energy!$F:$F,0),MATCH(weighting_additive!P$46,Energy!$1:$1,0))</f>
        <v>0</v>
      </c>
      <c r="Q48" s="2">
        <f>INDEX(Energy!$A$1:$AAC$999,MATCH(weighting_additive!$C48,Energy!$F:$F,0),MATCH(weighting_additive!Q$46,Energy!$1:$1,0))</f>
        <v>0</v>
      </c>
      <c r="R48" s="2">
        <f>INDEX(Energy!$A$1:$AAC$999,MATCH(weighting_additive!$C48,Energy!$F:$F,0),MATCH(weighting_additive!R$46,Energy!$1:$1,0))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INDEX(Energy!$A$1:$AAC$999,MATCH(weighting_additive!$C49,Energy!$F:$F,0),MATCH(weighting_additive!D$46,Energy!$1:$1,0))</f>
        <v>169.54752500000001</v>
      </c>
      <c r="E49" s="2">
        <f>INDEX(Energy!$A$1:$AAC$999,MATCH(weighting_additive!$C49,Energy!$F:$F,0),MATCH(weighting_additive!E$46,Energy!$1:$1,0))</f>
        <v>177.689032</v>
      </c>
      <c r="F49" s="2">
        <f>INDEX(Energy!$A$1:$AAC$999,MATCH(weighting_additive!$C49,Energy!$F:$F,0),MATCH(weighting_additive!F$46,Energy!$1:$1,0))</f>
        <v>0</v>
      </c>
      <c r="G49" s="2">
        <f>INDEX(Energy!$A$1:$AAC$999,MATCH(weighting_additive!$C49,Energy!$F:$F,0),MATCH(weighting_additive!G$46,Energy!$1:$1,0))</f>
        <v>0</v>
      </c>
      <c r="H49" s="2">
        <f>INDEX(Energy!$A$1:$AAC$999,MATCH(weighting_additive!$C49,Energy!$F:$F,0),MATCH(weighting_additive!H$46,Energy!$1:$1,0))</f>
        <v>0</v>
      </c>
      <c r="I49" s="2">
        <f>INDEX(Energy!$A$1:$AAC$999,MATCH(weighting_additive!$C49,Energy!$F:$F,0),MATCH(weighting_additive!I$46,Energy!$1:$1,0))</f>
        <v>0</v>
      </c>
      <c r="J49" s="2">
        <f>INDEX(Energy!$A$1:$AAC$999,MATCH(weighting_additive!$C49,Energy!$F:$F,0),MATCH(weighting_additive!J$46,Energy!$1:$1,0))</f>
        <v>0</v>
      </c>
      <c r="K49" s="2">
        <f>INDEX(Energy!$A$1:$AAC$999,MATCH(weighting_additive!$C49,Energy!$F:$F,0),MATCH(weighting_additive!K$46,Energy!$1:$1,0))</f>
        <v>0</v>
      </c>
      <c r="L49" s="2">
        <f>INDEX(Energy!$A$1:$AAC$999,MATCH(weighting_additive!$C49,Energy!$F:$F,0),MATCH(weighting_additive!L$46,Energy!$1:$1,0))</f>
        <v>0</v>
      </c>
      <c r="M49" s="2">
        <f>INDEX(Energy!$A$1:$AAC$999,MATCH(weighting_additive!$C49,Energy!$F:$F,0),MATCH(weighting_additive!M$46,Energy!$1:$1,0))</f>
        <v>0</v>
      </c>
      <c r="N49" s="2">
        <f>INDEX(Energy!$A$1:$AAC$999,MATCH(weighting_additive!$C49,Energy!$F:$F,0),MATCH(weighting_additive!N$46,Energy!$1:$1,0))</f>
        <v>0</v>
      </c>
      <c r="O49" s="2">
        <f>INDEX(Energy!$A$1:$AAC$999,MATCH(weighting_additive!$C49,Energy!$F:$F,0),MATCH(weighting_additive!O$46,Energy!$1:$1,0))</f>
        <v>0</v>
      </c>
      <c r="P49" s="2">
        <f>INDEX(Energy!$A$1:$AAC$999,MATCH(weighting_additive!$C49,Energy!$F:$F,0),MATCH(weighting_additive!P$46,Energy!$1:$1,0))</f>
        <v>0</v>
      </c>
      <c r="Q49" s="2">
        <f>INDEX(Energy!$A$1:$AAC$999,MATCH(weighting_additive!$C49,Energy!$F:$F,0),MATCH(weighting_additive!Q$46,Energy!$1:$1,0))</f>
        <v>0</v>
      </c>
      <c r="R49" s="2">
        <f>INDEX(Energy!$A$1:$AAC$999,MATCH(weighting_additive!$C49,Energy!$F:$F,0),MATCH(weighting_additive!R$46,Energy!$1:$1,0))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INDEX(Energy!$A$1:$AAC$999,MATCH(weighting_additive!$C50,Energy!$F:$F,0),MATCH(weighting_additive!D$46,Energy!$1:$1,0))</f>
        <v>27.295235000000002</v>
      </c>
      <c r="E50" s="2">
        <f>INDEX(Energy!$A$1:$AAC$999,MATCH(weighting_additive!$C50,Energy!$F:$F,0),MATCH(weighting_additive!E$46,Energy!$1:$1,0))</f>
        <v>66.603800000000007</v>
      </c>
      <c r="F50" s="2">
        <f>INDEX(Energy!$A$1:$AAC$999,MATCH(weighting_additive!$C50,Energy!$F:$F,0),MATCH(weighting_additive!F$46,Energy!$1:$1,0))</f>
        <v>0</v>
      </c>
      <c r="G50" s="2">
        <f>INDEX(Energy!$A$1:$AAC$999,MATCH(weighting_additive!$C50,Energy!$F:$F,0),MATCH(weighting_additive!G$46,Energy!$1:$1,0))</f>
        <v>0</v>
      </c>
      <c r="H50" s="2">
        <f>INDEX(Energy!$A$1:$AAC$999,MATCH(weighting_additive!$C50,Energy!$F:$F,0),MATCH(weighting_additive!H$46,Energy!$1:$1,0))</f>
        <v>0</v>
      </c>
      <c r="I50" s="2">
        <f>INDEX(Energy!$A$1:$AAC$999,MATCH(weighting_additive!$C50,Energy!$F:$F,0),MATCH(weighting_additive!I$46,Energy!$1:$1,0))</f>
        <v>0</v>
      </c>
      <c r="J50" s="2">
        <f>INDEX(Energy!$A$1:$AAC$999,MATCH(weighting_additive!$C50,Energy!$F:$F,0),MATCH(weighting_additive!J$46,Energy!$1:$1,0))</f>
        <v>0</v>
      </c>
      <c r="K50" s="2">
        <f>INDEX(Energy!$A$1:$AAC$999,MATCH(weighting_additive!$C50,Energy!$F:$F,0),MATCH(weighting_additive!K$46,Energy!$1:$1,0))</f>
        <v>0</v>
      </c>
      <c r="L50" s="2">
        <f>INDEX(Energy!$A$1:$AAC$999,MATCH(weighting_additive!$C50,Energy!$F:$F,0),MATCH(weighting_additive!L$46,Energy!$1:$1,0))</f>
        <v>0</v>
      </c>
      <c r="M50" s="2">
        <f>INDEX(Energy!$A$1:$AAC$999,MATCH(weighting_additive!$C50,Energy!$F:$F,0),MATCH(weighting_additive!M$46,Energy!$1:$1,0))</f>
        <v>0</v>
      </c>
      <c r="N50" s="2">
        <f>INDEX(Energy!$A$1:$AAC$999,MATCH(weighting_additive!$C50,Energy!$F:$F,0),MATCH(weighting_additive!N$46,Energy!$1:$1,0))</f>
        <v>0</v>
      </c>
      <c r="O50" s="2">
        <f>INDEX(Energy!$A$1:$AAC$999,MATCH(weighting_additive!$C50,Energy!$F:$F,0),MATCH(weighting_additive!O$46,Energy!$1:$1,0))</f>
        <v>0</v>
      </c>
      <c r="P50" s="2">
        <f>INDEX(Energy!$A$1:$AAC$999,MATCH(weighting_additive!$C50,Energy!$F:$F,0),MATCH(weighting_additive!P$46,Energy!$1:$1,0))</f>
        <v>0</v>
      </c>
      <c r="Q50" s="2">
        <f>INDEX(Energy!$A$1:$AAC$999,MATCH(weighting_additive!$C50,Energy!$F:$F,0),MATCH(weighting_additive!Q$46,Energy!$1:$1,0))</f>
        <v>0</v>
      </c>
      <c r="R50" s="2">
        <f>INDEX(Energy!$A$1:$AAC$999,MATCH(weighting_additive!$C50,Energy!$F:$F,0),MATCH(weighting_additive!R$46,Energy!$1:$1,0))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INDEX(Energy!$A$1:$AAC$999,MATCH(weighting_additive!$C51,Energy!$F:$F,0),MATCH(weighting_additive!D$46,Energy!$1:$1,0))</f>
        <v>3801.631069</v>
      </c>
      <c r="E51" s="2">
        <f>INDEX(Energy!$A$1:$AAC$999,MATCH(weighting_additive!$C51,Energy!$F:$F,0),MATCH(weighting_additive!E$46,Energy!$1:$1,0))</f>
        <v>3650.4226659999999</v>
      </c>
      <c r="F51" s="2">
        <f>INDEX(Energy!$A$1:$AAC$999,MATCH(weighting_additive!$C51,Energy!$F:$F,0),MATCH(weighting_additive!F$46,Energy!$1:$1,0))</f>
        <v>0</v>
      </c>
      <c r="G51" s="2">
        <f>INDEX(Energy!$A$1:$AAC$999,MATCH(weighting_additive!$C51,Energy!$F:$F,0),MATCH(weighting_additive!G$46,Energy!$1:$1,0))</f>
        <v>0</v>
      </c>
      <c r="H51" s="2">
        <f>INDEX(Energy!$A$1:$AAC$999,MATCH(weighting_additive!$C51,Energy!$F:$F,0),MATCH(weighting_additive!H$46,Energy!$1:$1,0))</f>
        <v>0</v>
      </c>
      <c r="I51" s="2">
        <f>INDEX(Energy!$A$1:$AAC$999,MATCH(weighting_additive!$C51,Energy!$F:$F,0),MATCH(weighting_additive!I$46,Energy!$1:$1,0))</f>
        <v>0</v>
      </c>
      <c r="J51" s="2">
        <f>INDEX(Energy!$A$1:$AAC$999,MATCH(weighting_additive!$C51,Energy!$F:$F,0),MATCH(weighting_additive!J$46,Energy!$1:$1,0))</f>
        <v>0</v>
      </c>
      <c r="K51" s="2">
        <f>INDEX(Energy!$A$1:$AAC$999,MATCH(weighting_additive!$C51,Energy!$F:$F,0),MATCH(weighting_additive!K$46,Energy!$1:$1,0))</f>
        <v>0</v>
      </c>
      <c r="L51" s="2">
        <f>INDEX(Energy!$A$1:$AAC$999,MATCH(weighting_additive!$C51,Energy!$F:$F,0),MATCH(weighting_additive!L$46,Energy!$1:$1,0))</f>
        <v>0</v>
      </c>
      <c r="M51" s="2">
        <f>INDEX(Energy!$A$1:$AAC$999,MATCH(weighting_additive!$C51,Energy!$F:$F,0),MATCH(weighting_additive!M$46,Energy!$1:$1,0))</f>
        <v>0</v>
      </c>
      <c r="N51" s="2">
        <f>INDEX(Energy!$A$1:$AAC$999,MATCH(weighting_additive!$C51,Energy!$F:$F,0),MATCH(weighting_additive!N$46,Energy!$1:$1,0))</f>
        <v>0</v>
      </c>
      <c r="O51" s="2">
        <f>INDEX(Energy!$A$1:$AAC$999,MATCH(weighting_additive!$C51,Energy!$F:$F,0),MATCH(weighting_additive!O$46,Energy!$1:$1,0))</f>
        <v>0</v>
      </c>
      <c r="P51" s="2">
        <f>INDEX(Energy!$A$1:$AAC$999,MATCH(weighting_additive!$C51,Energy!$F:$F,0),MATCH(weighting_additive!P$46,Energy!$1:$1,0))</f>
        <v>0</v>
      </c>
      <c r="Q51" s="2">
        <f>INDEX(Energy!$A$1:$AAC$999,MATCH(weighting_additive!$C51,Energy!$F:$F,0),MATCH(weighting_additive!Q$46,Energy!$1:$1,0))</f>
        <v>0</v>
      </c>
      <c r="R51" s="2">
        <f>INDEX(Energy!$A$1:$AAC$999,MATCH(weighting_additive!$C51,Energy!$F:$F,0),MATCH(weighting_additive!R$46,Energy!$1:$1,0))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INDEX(Energy!$A$1:$AAC$999,MATCH(weighting_additive!$C52,Energy!$F:$F,0),MATCH(weighting_additive!D$46,Energy!$1:$1,0))</f>
        <v>3.2888000000000001E-2</v>
      </c>
      <c r="E52" s="2">
        <f>INDEX(Energy!$A$1:$AAC$999,MATCH(weighting_additive!$C52,Energy!$F:$F,0),MATCH(weighting_additive!E$46,Energy!$1:$1,0))</f>
        <v>3.5247000000000001E-2</v>
      </c>
      <c r="F52" s="2">
        <f>INDEX(Energy!$A$1:$AAC$999,MATCH(weighting_additive!$C52,Energy!$F:$F,0),MATCH(weighting_additive!F$46,Energy!$1:$1,0))</f>
        <v>0</v>
      </c>
      <c r="G52" s="2">
        <f>INDEX(Energy!$A$1:$AAC$999,MATCH(weighting_additive!$C52,Energy!$F:$F,0),MATCH(weighting_additive!G$46,Energy!$1:$1,0))</f>
        <v>0</v>
      </c>
      <c r="H52" s="2">
        <f>INDEX(Energy!$A$1:$AAC$999,MATCH(weighting_additive!$C52,Energy!$F:$F,0),MATCH(weighting_additive!H$46,Energy!$1:$1,0))</f>
        <v>0</v>
      </c>
      <c r="I52" s="2">
        <f>INDEX(Energy!$A$1:$AAC$999,MATCH(weighting_additive!$C52,Energy!$F:$F,0),MATCH(weighting_additive!I$46,Energy!$1:$1,0))</f>
        <v>0</v>
      </c>
      <c r="J52" s="2">
        <f>INDEX(Energy!$A$1:$AAC$999,MATCH(weighting_additive!$C52,Energy!$F:$F,0),MATCH(weighting_additive!J$46,Energy!$1:$1,0))</f>
        <v>0</v>
      </c>
      <c r="K52" s="2">
        <f>INDEX(Energy!$A$1:$AAC$999,MATCH(weighting_additive!$C52,Energy!$F:$F,0),MATCH(weighting_additive!K$46,Energy!$1:$1,0))</f>
        <v>0</v>
      </c>
      <c r="L52" s="2">
        <f>INDEX(Energy!$A$1:$AAC$999,MATCH(weighting_additive!$C52,Energy!$F:$F,0),MATCH(weighting_additive!L$46,Energy!$1:$1,0))</f>
        <v>0</v>
      </c>
      <c r="M52" s="2">
        <f>INDEX(Energy!$A$1:$AAC$999,MATCH(weighting_additive!$C52,Energy!$F:$F,0),MATCH(weighting_additive!M$46,Energy!$1:$1,0))</f>
        <v>0</v>
      </c>
      <c r="N52" s="2">
        <f>INDEX(Energy!$A$1:$AAC$999,MATCH(weighting_additive!$C52,Energy!$F:$F,0),MATCH(weighting_additive!N$46,Energy!$1:$1,0))</f>
        <v>0</v>
      </c>
      <c r="O52" s="2">
        <f>INDEX(Energy!$A$1:$AAC$999,MATCH(weighting_additive!$C52,Energy!$F:$F,0),MATCH(weighting_additive!O$46,Energy!$1:$1,0))</f>
        <v>0</v>
      </c>
      <c r="P52" s="2">
        <f>INDEX(Energy!$A$1:$AAC$999,MATCH(weighting_additive!$C52,Energy!$F:$F,0),MATCH(weighting_additive!P$46,Energy!$1:$1,0))</f>
        <v>0</v>
      </c>
      <c r="Q52" s="2">
        <f>INDEX(Energy!$A$1:$AAC$999,MATCH(weighting_additive!$C52,Energy!$F:$F,0),MATCH(weighting_additive!Q$46,Energy!$1:$1,0))</f>
        <v>0</v>
      </c>
      <c r="R52" s="2">
        <f>INDEX(Energy!$A$1:$AAC$999,MATCH(weighting_additive!$C52,Energy!$F:$F,0),MATCH(weighting_additive!R$46,Energy!$1:$1,0))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INDEX(Energy!$A$1:$AAC$999,MATCH(weighting_additive!$C53,Energy!$F:$F,0),MATCH(weighting_additive!D$46,Energy!$1:$1,0))</f>
        <v>25.880369000000002</v>
      </c>
      <c r="E53" s="2">
        <f>INDEX(Energy!$A$1:$AAC$999,MATCH(weighting_additive!$C53,Energy!$F:$F,0),MATCH(weighting_additive!E$46,Energy!$1:$1,0))</f>
        <v>26.327078</v>
      </c>
      <c r="F53" s="2">
        <f>INDEX(Energy!$A$1:$AAC$999,MATCH(weighting_additive!$C53,Energy!$F:$F,0),MATCH(weighting_additive!F$46,Energy!$1:$1,0))</f>
        <v>0</v>
      </c>
      <c r="G53" s="2">
        <f>INDEX(Energy!$A$1:$AAC$999,MATCH(weighting_additive!$C53,Energy!$F:$F,0),MATCH(weighting_additive!G$46,Energy!$1:$1,0))</f>
        <v>0</v>
      </c>
      <c r="H53" s="2">
        <f>INDEX(Energy!$A$1:$AAC$999,MATCH(weighting_additive!$C53,Energy!$F:$F,0),MATCH(weighting_additive!H$46,Energy!$1:$1,0))</f>
        <v>0</v>
      </c>
      <c r="I53" s="2">
        <f>INDEX(Energy!$A$1:$AAC$999,MATCH(weighting_additive!$C53,Energy!$F:$F,0),MATCH(weighting_additive!I$46,Energy!$1:$1,0))</f>
        <v>0</v>
      </c>
      <c r="J53" s="2">
        <f>INDEX(Energy!$A$1:$AAC$999,MATCH(weighting_additive!$C53,Energy!$F:$F,0),MATCH(weighting_additive!J$46,Energy!$1:$1,0))</f>
        <v>0</v>
      </c>
      <c r="K53" s="2">
        <f>INDEX(Energy!$A$1:$AAC$999,MATCH(weighting_additive!$C53,Energy!$F:$F,0),MATCH(weighting_additive!K$46,Energy!$1:$1,0))</f>
        <v>0</v>
      </c>
      <c r="L53" s="2">
        <f>INDEX(Energy!$A$1:$AAC$999,MATCH(weighting_additive!$C53,Energy!$F:$F,0),MATCH(weighting_additive!L$46,Energy!$1:$1,0))</f>
        <v>0</v>
      </c>
      <c r="M53" s="2">
        <f>INDEX(Energy!$A$1:$AAC$999,MATCH(weighting_additive!$C53,Energy!$F:$F,0),MATCH(weighting_additive!M$46,Energy!$1:$1,0))</f>
        <v>0</v>
      </c>
      <c r="N53" s="2">
        <f>INDEX(Energy!$A$1:$AAC$999,MATCH(weighting_additive!$C53,Energy!$F:$F,0),MATCH(weighting_additive!N$46,Energy!$1:$1,0))</f>
        <v>0</v>
      </c>
      <c r="O53" s="2">
        <f>INDEX(Energy!$A$1:$AAC$999,MATCH(weighting_additive!$C53,Energy!$F:$F,0),MATCH(weighting_additive!O$46,Energy!$1:$1,0))</f>
        <v>0</v>
      </c>
      <c r="P53" s="2">
        <f>INDEX(Energy!$A$1:$AAC$999,MATCH(weighting_additive!$C53,Energy!$F:$F,0),MATCH(weighting_additive!P$46,Energy!$1:$1,0))</f>
        <v>0</v>
      </c>
      <c r="Q53" s="2">
        <f>INDEX(Energy!$A$1:$AAC$999,MATCH(weighting_additive!$C53,Energy!$F:$F,0),MATCH(weighting_additive!Q$46,Energy!$1:$1,0))</f>
        <v>0</v>
      </c>
      <c r="R53" s="2">
        <f>INDEX(Energy!$A$1:$AAC$999,MATCH(weighting_additive!$C53,Energy!$F:$F,0),MATCH(weighting_additive!R$46,Energy!$1:$1,0))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INDEX(Energy!$A$1:$AAC$999,MATCH(weighting_additive!$C54,Energy!$F:$F,0),MATCH(weighting_additive!D$46,Energy!$1:$1,0))</f>
        <v>4.6023519999999998</v>
      </c>
      <c r="E54" s="2">
        <f>INDEX(Energy!$A$1:$AAC$999,MATCH(weighting_additive!$C54,Energy!$F:$F,0),MATCH(weighting_additive!E$46,Energy!$1:$1,0))</f>
        <v>8.0142140000000008</v>
      </c>
      <c r="F54" s="2">
        <f>INDEX(Energy!$A$1:$AAC$999,MATCH(weighting_additive!$C54,Energy!$F:$F,0),MATCH(weighting_additive!F$46,Energy!$1:$1,0))</f>
        <v>0</v>
      </c>
      <c r="G54" s="2">
        <f>INDEX(Energy!$A$1:$AAC$999,MATCH(weighting_additive!$C54,Energy!$F:$F,0),MATCH(weighting_additive!G$46,Energy!$1:$1,0))</f>
        <v>0</v>
      </c>
      <c r="H54" s="2">
        <f>INDEX(Energy!$A$1:$AAC$999,MATCH(weighting_additive!$C54,Energy!$F:$F,0),MATCH(weighting_additive!H$46,Energy!$1:$1,0))</f>
        <v>0</v>
      </c>
      <c r="I54" s="2">
        <f>INDEX(Energy!$A$1:$AAC$999,MATCH(weighting_additive!$C54,Energy!$F:$F,0),MATCH(weighting_additive!I$46,Energy!$1:$1,0))</f>
        <v>0</v>
      </c>
      <c r="J54" s="2">
        <f>INDEX(Energy!$A$1:$AAC$999,MATCH(weighting_additive!$C54,Energy!$F:$F,0),MATCH(weighting_additive!J$46,Energy!$1:$1,0))</f>
        <v>0</v>
      </c>
      <c r="K54" s="2">
        <f>INDEX(Energy!$A$1:$AAC$999,MATCH(weighting_additive!$C54,Energy!$F:$F,0),MATCH(weighting_additive!K$46,Energy!$1:$1,0))</f>
        <v>0</v>
      </c>
      <c r="L54" s="2">
        <f>INDEX(Energy!$A$1:$AAC$999,MATCH(weighting_additive!$C54,Energy!$F:$F,0),MATCH(weighting_additive!L$46,Energy!$1:$1,0))</f>
        <v>0</v>
      </c>
      <c r="M54" s="2">
        <f>INDEX(Energy!$A$1:$AAC$999,MATCH(weighting_additive!$C54,Energy!$F:$F,0),MATCH(weighting_additive!M$46,Energy!$1:$1,0))</f>
        <v>0</v>
      </c>
      <c r="N54" s="2">
        <f>INDEX(Energy!$A$1:$AAC$999,MATCH(weighting_additive!$C54,Energy!$F:$F,0),MATCH(weighting_additive!N$46,Energy!$1:$1,0))</f>
        <v>0</v>
      </c>
      <c r="O54" s="2">
        <f>INDEX(Energy!$A$1:$AAC$999,MATCH(weighting_additive!$C54,Energy!$F:$F,0),MATCH(weighting_additive!O$46,Energy!$1:$1,0))</f>
        <v>0</v>
      </c>
      <c r="P54" s="2">
        <f>INDEX(Energy!$A$1:$AAC$999,MATCH(weighting_additive!$C54,Energy!$F:$F,0),MATCH(weighting_additive!P$46,Energy!$1:$1,0))</f>
        <v>0</v>
      </c>
      <c r="Q54" s="2">
        <f>INDEX(Energy!$A$1:$AAC$999,MATCH(weighting_additive!$C54,Energy!$F:$F,0),MATCH(weighting_additive!Q$46,Energy!$1:$1,0))</f>
        <v>0</v>
      </c>
      <c r="R54" s="2">
        <f>INDEX(Energy!$A$1:$AAC$999,MATCH(weighting_additive!$C54,Energy!$F:$F,0),MATCH(weighting_additive!R$46,Energy!$1:$1,0))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INDEX(Energy!$A$1:$AAC$999,MATCH(weighting_additive!$C55,Energy!$F:$F,0),MATCH(weighting_additive!D$46,Energy!$1:$1,0))</f>
        <v>5928.2271710000005</v>
      </c>
      <c r="E55" s="2">
        <f>INDEX(Energy!$A$1:$AAC$999,MATCH(weighting_additive!$C55,Energy!$F:$F,0),MATCH(weighting_additive!E$46,Energy!$1:$1,0))</f>
        <v>5970.2565240000004</v>
      </c>
      <c r="F55" s="2">
        <f>INDEX(Energy!$A$1:$AAC$999,MATCH(weighting_additive!$C55,Energy!$F:$F,0),MATCH(weighting_additive!F$46,Energy!$1:$1,0))</f>
        <v>0</v>
      </c>
      <c r="G55" s="2">
        <f>INDEX(Energy!$A$1:$AAC$999,MATCH(weighting_additive!$C55,Energy!$F:$F,0),MATCH(weighting_additive!G$46,Energy!$1:$1,0))</f>
        <v>0</v>
      </c>
      <c r="H55" s="2">
        <f>INDEX(Energy!$A$1:$AAC$999,MATCH(weighting_additive!$C55,Energy!$F:$F,0),MATCH(weighting_additive!H$46,Energy!$1:$1,0))</f>
        <v>0</v>
      </c>
      <c r="I55" s="2">
        <f>INDEX(Energy!$A$1:$AAC$999,MATCH(weighting_additive!$C55,Energy!$F:$F,0),MATCH(weighting_additive!I$46,Energy!$1:$1,0))</f>
        <v>0</v>
      </c>
      <c r="J55" s="2">
        <f>INDEX(Energy!$A$1:$AAC$999,MATCH(weighting_additive!$C55,Energy!$F:$F,0),MATCH(weighting_additive!J$46,Energy!$1:$1,0))</f>
        <v>0</v>
      </c>
      <c r="K55" s="2">
        <f>INDEX(Energy!$A$1:$AAC$999,MATCH(weighting_additive!$C55,Energy!$F:$F,0),MATCH(weighting_additive!K$46,Energy!$1:$1,0))</f>
        <v>0</v>
      </c>
      <c r="L55" s="2">
        <f>INDEX(Energy!$A$1:$AAC$999,MATCH(weighting_additive!$C55,Energy!$F:$F,0),MATCH(weighting_additive!L$46,Energy!$1:$1,0))</f>
        <v>0</v>
      </c>
      <c r="M55" s="2">
        <f>INDEX(Energy!$A$1:$AAC$999,MATCH(weighting_additive!$C55,Energy!$F:$F,0),MATCH(weighting_additive!M$46,Energy!$1:$1,0))</f>
        <v>0</v>
      </c>
      <c r="N55" s="2">
        <f>INDEX(Energy!$A$1:$AAC$999,MATCH(weighting_additive!$C55,Energy!$F:$F,0),MATCH(weighting_additive!N$46,Energy!$1:$1,0))</f>
        <v>0</v>
      </c>
      <c r="O55" s="2">
        <f>INDEX(Energy!$A$1:$AAC$999,MATCH(weighting_additive!$C55,Energy!$F:$F,0),MATCH(weighting_additive!O$46,Energy!$1:$1,0))</f>
        <v>0</v>
      </c>
      <c r="P55" s="2">
        <f>INDEX(Energy!$A$1:$AAC$999,MATCH(weighting_additive!$C55,Energy!$F:$F,0),MATCH(weighting_additive!P$46,Energy!$1:$1,0))</f>
        <v>0</v>
      </c>
      <c r="Q55" s="2">
        <f>INDEX(Energy!$A$1:$AAC$999,MATCH(weighting_additive!$C55,Energy!$F:$F,0),MATCH(weighting_additive!Q$46,Energy!$1:$1,0))</f>
        <v>0</v>
      </c>
      <c r="R55" s="2">
        <f>INDEX(Energy!$A$1:$AAC$999,MATCH(weighting_additive!$C55,Energy!$F:$F,0),MATCH(weighting_additive!R$46,Energy!$1:$1,0))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7" spans="1:20">
      <c r="B57" s="48"/>
      <c r="C57" s="48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>
      <c r="B58" s="48"/>
      <c r="C58" s="48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3"/>
      <c r="T58" s="5"/>
    </row>
    <row r="60" spans="1:20">
      <c r="A60" s="8" t="s">
        <v>276</v>
      </c>
      <c r="B60" s="8" t="s">
        <v>9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277</v>
      </c>
      <c r="C61" s="48"/>
      <c r="E61" s="13">
        <f>SUM(E62:E72)</f>
        <v>-53.9460720000002</v>
      </c>
      <c r="F61" s="13">
        <f>SUM(F62:F72)</f>
        <v>-10021.196025000001</v>
      </c>
      <c r="G61" s="13">
        <f t="shared" ref="G61:R61" si="1">SUM(G62:G72)</f>
        <v>-10021.196025000001</v>
      </c>
      <c r="H61" s="13">
        <f t="shared" si="1"/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</row>
    <row r="62" spans="1:20" ht="18.75">
      <c r="A62" s="12" t="str">
        <f>A$48</f>
        <v>05_PRC2wbev</v>
      </c>
      <c r="B62" s="11" t="s">
        <v>14</v>
      </c>
      <c r="C62" s="48"/>
      <c r="E62" s="14">
        <f>E48-$D48</f>
        <v>3.9219760000000008</v>
      </c>
      <c r="F62" s="14">
        <f t="shared" ref="F62:R62" si="2">F48-$D48</f>
        <v>-63.979416000000001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</row>
    <row r="63" spans="1:20">
      <c r="A63" s="12" t="str">
        <f>A$49</f>
        <v>05_PRC2wg</v>
      </c>
      <c r="B63" s="11"/>
      <c r="C63" s="48"/>
      <c r="E63" s="14">
        <f t="shared" ref="E63:R72" si="3">E49-$D49</f>
        <v>8.1415069999999901</v>
      </c>
      <c r="F63" s="14">
        <f t="shared" si="3"/>
        <v>-169.54752500000001</v>
      </c>
      <c r="G63" s="14">
        <f>G49-$D49</f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</row>
    <row r="64" spans="1:20">
      <c r="A64" s="12" t="str">
        <f>A$50</f>
        <v>05_PRClvbev</v>
      </c>
      <c r="B64" s="11"/>
      <c r="C64" s="48"/>
      <c r="E64" s="14">
        <f t="shared" si="3"/>
        <v>39.308565000000002</v>
      </c>
      <c r="F64" s="14">
        <f t="shared" si="3"/>
        <v>-27.295235000000002</v>
      </c>
      <c r="G64" s="14">
        <f t="shared" si="3"/>
        <v>-27.295235000000002</v>
      </c>
      <c r="H64" s="14">
        <f t="shared" si="3"/>
        <v>-27.295235000000002</v>
      </c>
      <c r="I64" s="14">
        <f t="shared" si="3"/>
        <v>-27.295235000000002</v>
      </c>
      <c r="J64" s="14">
        <f t="shared" si="3"/>
        <v>-27.295235000000002</v>
      </c>
      <c r="K64" s="14">
        <f t="shared" si="3"/>
        <v>-27.295235000000002</v>
      </c>
      <c r="L64" s="14">
        <f t="shared" si="3"/>
        <v>-27.295235000000002</v>
      </c>
      <c r="M64" s="14">
        <f t="shared" si="3"/>
        <v>-27.295235000000002</v>
      </c>
      <c r="N64" s="14">
        <f t="shared" si="3"/>
        <v>-27.295235000000002</v>
      </c>
      <c r="O64" s="14">
        <f t="shared" si="3"/>
        <v>-27.295235000000002</v>
      </c>
      <c r="P64" s="14">
        <f t="shared" si="3"/>
        <v>-27.295235000000002</v>
      </c>
      <c r="Q64" s="14">
        <f t="shared" si="3"/>
        <v>-27.295235000000002</v>
      </c>
      <c r="R64" s="14">
        <f t="shared" si="3"/>
        <v>-27.295235000000002</v>
      </c>
    </row>
    <row r="65" spans="1:18" ht="18.75">
      <c r="A65" s="12" t="str">
        <f>A$51</f>
        <v>05_PRClvg</v>
      </c>
      <c r="B65" s="11" t="s">
        <v>15</v>
      </c>
      <c r="C65" s="48"/>
      <c r="E65" s="14">
        <f t="shared" si="3"/>
        <v>-151.20840300000009</v>
      </c>
      <c r="F65" s="14">
        <f>F51-$D51</f>
        <v>-3801.631069</v>
      </c>
      <c r="G65" s="14">
        <f t="shared" si="3"/>
        <v>-3801.631069</v>
      </c>
      <c r="H65" s="14">
        <f t="shared" si="3"/>
        <v>-3801.631069</v>
      </c>
      <c r="I65" s="14">
        <f t="shared" si="3"/>
        <v>-3801.631069</v>
      </c>
      <c r="J65" s="14">
        <f t="shared" si="3"/>
        <v>-3801.631069</v>
      </c>
      <c r="K65" s="14">
        <f t="shared" si="3"/>
        <v>-3801.631069</v>
      </c>
      <c r="L65" s="14">
        <f t="shared" si="3"/>
        <v>-3801.631069</v>
      </c>
      <c r="M65" s="14">
        <f t="shared" si="3"/>
        <v>-3801.631069</v>
      </c>
      <c r="N65" s="14">
        <f t="shared" si="3"/>
        <v>-3801.631069</v>
      </c>
      <c r="O65" s="14">
        <f t="shared" si="3"/>
        <v>-3801.631069</v>
      </c>
      <c r="P65" s="14">
        <f t="shared" si="3"/>
        <v>-3801.631069</v>
      </c>
      <c r="Q65" s="14">
        <f t="shared" si="3"/>
        <v>-3801.631069</v>
      </c>
      <c r="R65" s="14">
        <f t="shared" si="3"/>
        <v>-3801.631069</v>
      </c>
    </row>
    <row r="66" spans="1:18" ht="18.75">
      <c r="A66" s="12" t="str">
        <f>A$52</f>
        <v>20_USA2wbev</v>
      </c>
      <c r="B66" s="11" t="s">
        <v>16</v>
      </c>
      <c r="C66" s="48"/>
      <c r="E66" s="14">
        <f t="shared" si="3"/>
        <v>2.359E-3</v>
      </c>
      <c r="F66" s="14">
        <f t="shared" si="3"/>
        <v>-3.2888000000000001E-2</v>
      </c>
      <c r="G66" s="14">
        <f t="shared" si="3"/>
        <v>-3.2888000000000001E-2</v>
      </c>
      <c r="H66" s="14">
        <f t="shared" si="3"/>
        <v>-3.2888000000000001E-2</v>
      </c>
      <c r="I66" s="14">
        <f t="shared" si="3"/>
        <v>-3.2888000000000001E-2</v>
      </c>
      <c r="J66" s="14">
        <f t="shared" si="3"/>
        <v>-3.2888000000000001E-2</v>
      </c>
      <c r="K66" s="14">
        <f t="shared" si="3"/>
        <v>-3.2888000000000001E-2</v>
      </c>
      <c r="L66" s="14">
        <f t="shared" si="3"/>
        <v>-3.2888000000000001E-2</v>
      </c>
      <c r="M66" s="14">
        <f t="shared" si="3"/>
        <v>-3.2888000000000001E-2</v>
      </c>
      <c r="N66" s="14">
        <f t="shared" si="3"/>
        <v>-3.2888000000000001E-2</v>
      </c>
      <c r="O66" s="14">
        <f t="shared" si="3"/>
        <v>-3.2888000000000001E-2</v>
      </c>
      <c r="P66" s="14">
        <f t="shared" si="3"/>
        <v>-3.2888000000000001E-2</v>
      </c>
      <c r="Q66" s="14">
        <f t="shared" si="3"/>
        <v>-3.2888000000000001E-2</v>
      </c>
      <c r="R66" s="14">
        <f t="shared" si="3"/>
        <v>-3.2888000000000001E-2</v>
      </c>
    </row>
    <row r="67" spans="1:18">
      <c r="A67" s="12" t="str">
        <f>A$53</f>
        <v>20_USA2wg</v>
      </c>
      <c r="B67" s="19"/>
      <c r="C67" s="49"/>
      <c r="E67" s="14">
        <f t="shared" si="3"/>
        <v>0.44670899999999847</v>
      </c>
      <c r="F67" s="14">
        <f t="shared" si="3"/>
        <v>-25.880369000000002</v>
      </c>
      <c r="G67" s="14">
        <f>G53-$D53</f>
        <v>-25.880369000000002</v>
      </c>
      <c r="H67" s="14">
        <f>H53-$D53</f>
        <v>-25.880369000000002</v>
      </c>
      <c r="I67" s="14">
        <f t="shared" si="3"/>
        <v>-25.880369000000002</v>
      </c>
      <c r="J67" s="14">
        <f t="shared" si="3"/>
        <v>-25.880369000000002</v>
      </c>
      <c r="K67" s="14">
        <f t="shared" si="3"/>
        <v>-25.880369000000002</v>
      </c>
      <c r="L67" s="14">
        <f t="shared" si="3"/>
        <v>-25.880369000000002</v>
      </c>
      <c r="M67" s="14">
        <f t="shared" si="3"/>
        <v>-25.880369000000002</v>
      </c>
      <c r="N67" s="14">
        <f t="shared" si="3"/>
        <v>-25.880369000000002</v>
      </c>
      <c r="O67" s="14">
        <f t="shared" si="3"/>
        <v>-25.880369000000002</v>
      </c>
      <c r="P67" s="14">
        <f t="shared" si="3"/>
        <v>-25.880369000000002</v>
      </c>
      <c r="Q67" s="14">
        <f t="shared" si="3"/>
        <v>-25.880369000000002</v>
      </c>
      <c r="R67" s="14">
        <f t="shared" si="3"/>
        <v>-25.880369000000002</v>
      </c>
    </row>
    <row r="68" spans="1:18">
      <c r="A68" s="12" t="str">
        <f>A$54</f>
        <v>20_USAlvbev</v>
      </c>
      <c r="B68" s="19"/>
      <c r="C68" s="49"/>
      <c r="E68" s="14">
        <f>E54-$D54</f>
        <v>3.4118620000000011</v>
      </c>
      <c r="F68" s="14">
        <f t="shared" si="3"/>
        <v>-4.6023519999999998</v>
      </c>
      <c r="G68" s="14">
        <f t="shared" si="3"/>
        <v>-4.6023519999999998</v>
      </c>
      <c r="H68" s="14">
        <f t="shared" si="3"/>
        <v>-4.6023519999999998</v>
      </c>
      <c r="I68" s="14">
        <f t="shared" si="3"/>
        <v>-4.6023519999999998</v>
      </c>
      <c r="J68" s="14">
        <f t="shared" si="3"/>
        <v>-4.6023519999999998</v>
      </c>
      <c r="K68" s="14">
        <f t="shared" si="3"/>
        <v>-4.6023519999999998</v>
      </c>
      <c r="L68" s="14">
        <f t="shared" si="3"/>
        <v>-4.6023519999999998</v>
      </c>
      <c r="M68" s="14">
        <f t="shared" si="3"/>
        <v>-4.6023519999999998</v>
      </c>
      <c r="N68" s="14">
        <f t="shared" si="3"/>
        <v>-4.6023519999999998</v>
      </c>
      <c r="O68" s="14">
        <f t="shared" si="3"/>
        <v>-4.6023519999999998</v>
      </c>
      <c r="P68" s="14">
        <f t="shared" si="3"/>
        <v>-4.6023519999999998</v>
      </c>
      <c r="Q68" s="14">
        <f t="shared" si="3"/>
        <v>-4.6023519999999998</v>
      </c>
      <c r="R68" s="14">
        <f t="shared" si="3"/>
        <v>-4.6023519999999998</v>
      </c>
    </row>
    <row r="69" spans="1:18">
      <c r="A69" s="12" t="str">
        <f>A$55</f>
        <v>20_USAlvg</v>
      </c>
      <c r="B69" s="19"/>
      <c r="C69" s="49"/>
      <c r="E69" s="14">
        <f t="shared" si="3"/>
        <v>42.029352999999901</v>
      </c>
      <c r="F69" s="14">
        <f t="shared" si="3"/>
        <v>-5928.2271710000005</v>
      </c>
      <c r="G69" s="14">
        <f t="shared" si="3"/>
        <v>-5928.2271710000005</v>
      </c>
      <c r="H69" s="14">
        <f t="shared" si="3"/>
        <v>-5928.2271710000005</v>
      </c>
      <c r="I69" s="14">
        <f t="shared" si="3"/>
        <v>-5928.2271710000005</v>
      </c>
      <c r="J69" s="14">
        <f t="shared" si="3"/>
        <v>-5928.2271710000005</v>
      </c>
      <c r="K69" s="14">
        <f t="shared" si="3"/>
        <v>-5928.2271710000005</v>
      </c>
      <c r="L69" s="14">
        <f t="shared" si="3"/>
        <v>-5928.2271710000005</v>
      </c>
      <c r="M69" s="14">
        <f t="shared" si="3"/>
        <v>-5928.2271710000005</v>
      </c>
      <c r="N69" s="14">
        <f t="shared" si="3"/>
        <v>-5928.2271710000005</v>
      </c>
      <c r="O69" s="14">
        <f t="shared" si="3"/>
        <v>-5928.2271710000005</v>
      </c>
      <c r="P69" s="14">
        <f t="shared" si="3"/>
        <v>-5928.2271710000005</v>
      </c>
      <c r="Q69" s="14">
        <f t="shared" si="3"/>
        <v>-5928.2271710000005</v>
      </c>
      <c r="R69" s="14">
        <f t="shared" si="3"/>
        <v>-5928.2271710000005</v>
      </c>
    </row>
    <row r="70" spans="1:18">
      <c r="A70" s="12"/>
      <c r="B70" s="19"/>
      <c r="C70" s="49"/>
      <c r="E70" s="14">
        <f t="shared" si="3"/>
        <v>0</v>
      </c>
      <c r="F70" s="14">
        <f t="shared" si="3"/>
        <v>0</v>
      </c>
      <c r="G70" s="14">
        <f t="shared" si="3"/>
        <v>0</v>
      </c>
      <c r="H70" s="14">
        <f t="shared" si="3"/>
        <v>0</v>
      </c>
      <c r="I70" s="14">
        <f t="shared" si="3"/>
        <v>0</v>
      </c>
      <c r="J70" s="14">
        <f t="shared" si="3"/>
        <v>0</v>
      </c>
      <c r="K70" s="14">
        <f t="shared" si="3"/>
        <v>0</v>
      </c>
      <c r="L70" s="14">
        <f t="shared" si="3"/>
        <v>0</v>
      </c>
      <c r="M70" s="14">
        <f t="shared" si="3"/>
        <v>0</v>
      </c>
      <c r="N70" s="14">
        <f t="shared" si="3"/>
        <v>0</v>
      </c>
      <c r="O70" s="14">
        <f t="shared" si="3"/>
        <v>0</v>
      </c>
      <c r="P70" s="14">
        <f t="shared" si="3"/>
        <v>0</v>
      </c>
      <c r="Q70" s="14">
        <f t="shared" si="3"/>
        <v>0</v>
      </c>
      <c r="R70" s="14">
        <f t="shared" si="3"/>
        <v>0</v>
      </c>
    </row>
    <row r="71" spans="1:18">
      <c r="A71" s="12"/>
      <c r="B71" s="19"/>
      <c r="C71" s="49"/>
      <c r="E71" s="14">
        <f t="shared" si="3"/>
        <v>0</v>
      </c>
      <c r="F71" s="14">
        <f t="shared" si="3"/>
        <v>0</v>
      </c>
      <c r="G71" s="14">
        <f t="shared" si="3"/>
        <v>0</v>
      </c>
      <c r="H71" s="14">
        <f t="shared" si="3"/>
        <v>0</v>
      </c>
      <c r="I71" s="14">
        <f t="shared" si="3"/>
        <v>0</v>
      </c>
      <c r="J71" s="14">
        <f t="shared" si="3"/>
        <v>0</v>
      </c>
      <c r="K71" s="14">
        <f t="shared" si="3"/>
        <v>0</v>
      </c>
      <c r="L71" s="14">
        <f t="shared" si="3"/>
        <v>0</v>
      </c>
      <c r="M71" s="14">
        <f t="shared" si="3"/>
        <v>0</v>
      </c>
      <c r="N71" s="14">
        <f t="shared" si="3"/>
        <v>0</v>
      </c>
      <c r="O71" s="14">
        <f t="shared" si="3"/>
        <v>0</v>
      </c>
      <c r="P71" s="14">
        <f t="shared" si="3"/>
        <v>0</v>
      </c>
      <c r="Q71" s="14">
        <f t="shared" si="3"/>
        <v>0</v>
      </c>
      <c r="R71" s="14">
        <f t="shared" si="3"/>
        <v>0</v>
      </c>
    </row>
    <row r="72" spans="1:18">
      <c r="B72" s="16"/>
      <c r="C72" s="48"/>
      <c r="D72" s="2"/>
      <c r="E72" s="14">
        <f t="shared" si="3"/>
        <v>0</v>
      </c>
      <c r="F72" s="14">
        <f t="shared" si="3"/>
        <v>0</v>
      </c>
      <c r="G72" s="14">
        <f t="shared" si="3"/>
        <v>0</v>
      </c>
      <c r="H72" s="14">
        <f t="shared" si="3"/>
        <v>0</v>
      </c>
      <c r="I72" s="14">
        <f t="shared" si="3"/>
        <v>0</v>
      </c>
      <c r="J72" s="14">
        <f t="shared" si="3"/>
        <v>0</v>
      </c>
      <c r="K72" s="14">
        <f t="shared" si="3"/>
        <v>0</v>
      </c>
      <c r="L72" s="14">
        <f t="shared" si="3"/>
        <v>0</v>
      </c>
      <c r="M72" s="14">
        <f t="shared" si="3"/>
        <v>0</v>
      </c>
      <c r="N72" s="14">
        <f t="shared" si="3"/>
        <v>0</v>
      </c>
      <c r="O72" s="14">
        <f t="shared" si="3"/>
        <v>0</v>
      </c>
      <c r="P72" s="14">
        <f t="shared" si="3"/>
        <v>0</v>
      </c>
      <c r="Q72" s="14">
        <f t="shared" si="3"/>
        <v>0</v>
      </c>
      <c r="R72" s="14">
        <f t="shared" si="3"/>
        <v>0</v>
      </c>
    </row>
    <row r="73" spans="1:18">
      <c r="A73" s="15"/>
      <c r="B73" s="16"/>
      <c r="C73" s="48"/>
    </row>
    <row r="74" spans="1:18">
      <c r="A74" s="17" t="s">
        <v>278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>A$48</f>
        <v>05_PRC2wbev</v>
      </c>
      <c r="B76" s="19" t="s">
        <v>17</v>
      </c>
      <c r="C76" s="49"/>
      <c r="E76" s="20">
        <f t="shared" ref="E76:R86" si="4">IFERROR(LN(E48)-LN($D48), 0)</f>
        <v>5.9495128463631808E-2</v>
      </c>
      <c r="F76" s="20">
        <f t="shared" si="4"/>
        <v>0</v>
      </c>
      <c r="G76" s="20">
        <f t="shared" si="4"/>
        <v>0</v>
      </c>
      <c r="H76" s="20">
        <f t="shared" si="4"/>
        <v>0</v>
      </c>
      <c r="I76" s="20">
        <f t="shared" si="4"/>
        <v>0</v>
      </c>
      <c r="J76" s="20">
        <f t="shared" si="4"/>
        <v>0</v>
      </c>
      <c r="K76" s="20">
        <f t="shared" si="4"/>
        <v>0</v>
      </c>
      <c r="L76" s="20">
        <f t="shared" si="4"/>
        <v>0</v>
      </c>
      <c r="M76" s="20">
        <f t="shared" si="4"/>
        <v>0</v>
      </c>
      <c r="N76" s="20">
        <f t="shared" si="4"/>
        <v>0</v>
      </c>
      <c r="O76" s="20">
        <f t="shared" si="4"/>
        <v>0</v>
      </c>
      <c r="P76" s="20">
        <f t="shared" si="4"/>
        <v>0</v>
      </c>
      <c r="Q76" s="20">
        <f t="shared" si="4"/>
        <v>0</v>
      </c>
      <c r="R76" s="20">
        <f t="shared" si="4"/>
        <v>0</v>
      </c>
    </row>
    <row r="77" spans="1:18">
      <c r="A77" s="12" t="str">
        <f>A$49</f>
        <v>05_PRC2wg</v>
      </c>
      <c r="B77" s="19"/>
      <c r="C77" s="49"/>
      <c r="E77" s="20">
        <f t="shared" si="4"/>
        <v>4.6901740251119151E-2</v>
      </c>
      <c r="F77" s="20">
        <f t="shared" si="4"/>
        <v>0</v>
      </c>
      <c r="G77" s="20">
        <f t="shared" si="4"/>
        <v>0</v>
      </c>
      <c r="H77" s="20">
        <f t="shared" si="4"/>
        <v>0</v>
      </c>
      <c r="I77" s="20">
        <f t="shared" si="4"/>
        <v>0</v>
      </c>
      <c r="J77" s="20">
        <f t="shared" si="4"/>
        <v>0</v>
      </c>
      <c r="K77" s="20">
        <f t="shared" si="4"/>
        <v>0</v>
      </c>
      <c r="L77" s="20">
        <f t="shared" si="4"/>
        <v>0</v>
      </c>
      <c r="M77" s="20">
        <f t="shared" si="4"/>
        <v>0</v>
      </c>
      <c r="N77" s="20">
        <f t="shared" si="4"/>
        <v>0</v>
      </c>
      <c r="O77" s="20">
        <f t="shared" si="4"/>
        <v>0</v>
      </c>
      <c r="P77" s="20">
        <f t="shared" si="4"/>
        <v>0</v>
      </c>
      <c r="Q77" s="20">
        <f t="shared" si="4"/>
        <v>0</v>
      </c>
      <c r="R77" s="20">
        <f t="shared" si="4"/>
        <v>0</v>
      </c>
    </row>
    <row r="78" spans="1:18">
      <c r="A78" s="12" t="str">
        <f>A$50</f>
        <v>05_PRClvbev</v>
      </c>
      <c r="B78" s="19"/>
      <c r="C78" s="49"/>
      <c r="E78" s="20">
        <f>IFERROR(LN(E50)-LN($D50), 0)</f>
        <v>0.89204948814358564</v>
      </c>
      <c r="F78" s="20">
        <f t="shared" si="4"/>
        <v>0</v>
      </c>
      <c r="G78" s="20">
        <f t="shared" si="4"/>
        <v>0</v>
      </c>
      <c r="H78" s="20">
        <f t="shared" si="4"/>
        <v>0</v>
      </c>
      <c r="I78" s="20">
        <f t="shared" si="4"/>
        <v>0</v>
      </c>
      <c r="J78" s="20">
        <f t="shared" si="4"/>
        <v>0</v>
      </c>
      <c r="K78" s="20">
        <f t="shared" si="4"/>
        <v>0</v>
      </c>
      <c r="L78" s="20">
        <f t="shared" si="4"/>
        <v>0</v>
      </c>
      <c r="M78" s="20">
        <f t="shared" si="4"/>
        <v>0</v>
      </c>
      <c r="N78" s="20">
        <f t="shared" si="4"/>
        <v>0</v>
      </c>
      <c r="O78" s="20">
        <f t="shared" si="4"/>
        <v>0</v>
      </c>
      <c r="P78" s="20">
        <f t="shared" si="4"/>
        <v>0</v>
      </c>
      <c r="Q78" s="20">
        <f t="shared" si="4"/>
        <v>0</v>
      </c>
      <c r="R78" s="20">
        <f t="shared" si="4"/>
        <v>0</v>
      </c>
    </row>
    <row r="79" spans="1:18" ht="18.75">
      <c r="A79" s="12" t="str">
        <f>A$51</f>
        <v>05_PRClvg</v>
      </c>
      <c r="B79" s="19" t="s">
        <v>18</v>
      </c>
      <c r="C79" s="49"/>
      <c r="E79" s="20">
        <f t="shared" si="4"/>
        <v>-4.0587243529936146E-2</v>
      </c>
      <c r="F79" s="20">
        <f t="shared" si="4"/>
        <v>0</v>
      </c>
      <c r="G79" s="20">
        <f>IFERROR(LN(G51)-LN($D51), 0)</f>
        <v>0</v>
      </c>
      <c r="H79" s="20">
        <f t="shared" si="4"/>
        <v>0</v>
      </c>
      <c r="I79" s="20">
        <f t="shared" si="4"/>
        <v>0</v>
      </c>
      <c r="J79" s="20">
        <f t="shared" si="4"/>
        <v>0</v>
      </c>
      <c r="K79" s="20">
        <f t="shared" si="4"/>
        <v>0</v>
      </c>
      <c r="L79" s="20">
        <f t="shared" si="4"/>
        <v>0</v>
      </c>
      <c r="M79" s="20">
        <f t="shared" si="4"/>
        <v>0</v>
      </c>
      <c r="N79" s="20">
        <f t="shared" si="4"/>
        <v>0</v>
      </c>
      <c r="O79" s="20">
        <f t="shared" si="4"/>
        <v>0</v>
      </c>
      <c r="P79" s="20">
        <f t="shared" si="4"/>
        <v>0</v>
      </c>
      <c r="Q79" s="20">
        <f t="shared" si="4"/>
        <v>0</v>
      </c>
      <c r="R79" s="20">
        <f t="shared" si="4"/>
        <v>0</v>
      </c>
    </row>
    <row r="80" spans="1:18" ht="18.75">
      <c r="A80" s="12" t="str">
        <f>A$52</f>
        <v>20_USA2wbev</v>
      </c>
      <c r="B80" s="19" t="s">
        <v>19</v>
      </c>
      <c r="C80" s="49"/>
      <c r="E80" s="20">
        <f t="shared" si="4"/>
        <v>6.9272569657967686E-2</v>
      </c>
      <c r="F80" s="20">
        <f t="shared" si="4"/>
        <v>0</v>
      </c>
      <c r="G80" s="20">
        <f t="shared" si="4"/>
        <v>0</v>
      </c>
      <c r="H80" s="20">
        <f t="shared" si="4"/>
        <v>0</v>
      </c>
      <c r="I80" s="20">
        <f t="shared" si="4"/>
        <v>0</v>
      </c>
      <c r="J80" s="20">
        <f t="shared" si="4"/>
        <v>0</v>
      </c>
      <c r="K80" s="20">
        <f t="shared" si="4"/>
        <v>0</v>
      </c>
      <c r="L80" s="20">
        <f t="shared" si="4"/>
        <v>0</v>
      </c>
      <c r="M80" s="20">
        <f t="shared" si="4"/>
        <v>0</v>
      </c>
      <c r="N80" s="20">
        <f t="shared" si="4"/>
        <v>0</v>
      </c>
      <c r="O80" s="20">
        <f t="shared" si="4"/>
        <v>0</v>
      </c>
      <c r="P80" s="20">
        <f t="shared" si="4"/>
        <v>0</v>
      </c>
      <c r="Q80" s="20">
        <f t="shared" si="4"/>
        <v>0</v>
      </c>
      <c r="R80" s="20">
        <f t="shared" si="4"/>
        <v>0</v>
      </c>
    </row>
    <row r="81" spans="1:20">
      <c r="A81" s="12" t="str">
        <f>A$53</f>
        <v>20_USA2wg</v>
      </c>
      <c r="B81" s="19"/>
      <c r="C81" s="49"/>
      <c r="E81" s="20">
        <f t="shared" si="4"/>
        <v>1.7113263631569176E-2</v>
      </c>
      <c r="F81" s="20">
        <f t="shared" si="4"/>
        <v>0</v>
      </c>
      <c r="G81" s="20">
        <f t="shared" si="4"/>
        <v>0</v>
      </c>
      <c r="H81" s="20">
        <f>IFERROR(LN(H53)-LN($D53), 0)</f>
        <v>0</v>
      </c>
      <c r="I81" s="20">
        <f t="shared" si="4"/>
        <v>0</v>
      </c>
      <c r="J81" s="20">
        <f t="shared" si="4"/>
        <v>0</v>
      </c>
      <c r="K81" s="20">
        <f t="shared" si="4"/>
        <v>0</v>
      </c>
      <c r="L81" s="20">
        <f t="shared" si="4"/>
        <v>0</v>
      </c>
      <c r="M81" s="20">
        <f t="shared" si="4"/>
        <v>0</v>
      </c>
      <c r="N81" s="20">
        <f t="shared" si="4"/>
        <v>0</v>
      </c>
      <c r="O81" s="20">
        <f t="shared" si="4"/>
        <v>0</v>
      </c>
      <c r="P81" s="20">
        <f t="shared" si="4"/>
        <v>0</v>
      </c>
      <c r="Q81" s="20">
        <f t="shared" si="4"/>
        <v>0</v>
      </c>
      <c r="R81" s="20">
        <f t="shared" si="4"/>
        <v>0</v>
      </c>
    </row>
    <row r="82" spans="1:20">
      <c r="A82" s="12" t="str">
        <f>A$54</f>
        <v>20_USAlvbev</v>
      </c>
      <c r="B82" s="19"/>
      <c r="C82" s="49"/>
      <c r="E82" s="20">
        <f t="shared" si="4"/>
        <v>0.55464923795535848</v>
      </c>
      <c r="F82" s="20">
        <f t="shared" si="4"/>
        <v>0</v>
      </c>
      <c r="G82" s="20">
        <f t="shared" si="4"/>
        <v>0</v>
      </c>
      <c r="H82" s="20">
        <f t="shared" si="4"/>
        <v>0</v>
      </c>
      <c r="I82" s="20">
        <f t="shared" si="4"/>
        <v>0</v>
      </c>
      <c r="J82" s="20">
        <f t="shared" si="4"/>
        <v>0</v>
      </c>
      <c r="K82" s="20">
        <f t="shared" si="4"/>
        <v>0</v>
      </c>
      <c r="L82" s="20">
        <f t="shared" si="4"/>
        <v>0</v>
      </c>
      <c r="M82" s="20">
        <f t="shared" si="4"/>
        <v>0</v>
      </c>
      <c r="N82" s="20">
        <f t="shared" si="4"/>
        <v>0</v>
      </c>
      <c r="O82" s="20">
        <f t="shared" si="4"/>
        <v>0</v>
      </c>
      <c r="P82" s="20">
        <f t="shared" si="4"/>
        <v>0</v>
      </c>
      <c r="Q82" s="20">
        <f t="shared" si="4"/>
        <v>0</v>
      </c>
      <c r="R82" s="20">
        <f t="shared" si="4"/>
        <v>0</v>
      </c>
    </row>
    <row r="83" spans="1:20">
      <c r="A83" s="12" t="str">
        <f>A$55</f>
        <v>20_USAlvg</v>
      </c>
      <c r="B83" s="19"/>
      <c r="C83" s="49"/>
      <c r="E83" s="20">
        <f t="shared" si="4"/>
        <v>7.0646863724110887E-3</v>
      </c>
      <c r="F83" s="20">
        <f t="shared" si="4"/>
        <v>0</v>
      </c>
      <c r="G83" s="20">
        <f t="shared" si="4"/>
        <v>0</v>
      </c>
      <c r="H83" s="20">
        <f t="shared" si="4"/>
        <v>0</v>
      </c>
      <c r="I83" s="20">
        <f t="shared" si="4"/>
        <v>0</v>
      </c>
      <c r="J83" s="20">
        <f t="shared" si="4"/>
        <v>0</v>
      </c>
      <c r="K83" s="20">
        <f t="shared" si="4"/>
        <v>0</v>
      </c>
      <c r="L83" s="20">
        <f t="shared" si="4"/>
        <v>0</v>
      </c>
      <c r="M83" s="20">
        <f t="shared" si="4"/>
        <v>0</v>
      </c>
      <c r="N83" s="20">
        <f t="shared" si="4"/>
        <v>0</v>
      </c>
      <c r="O83" s="20">
        <f t="shared" si="4"/>
        <v>0</v>
      </c>
      <c r="P83" s="20">
        <f t="shared" si="4"/>
        <v>0</v>
      </c>
      <c r="Q83" s="20">
        <f t="shared" si="4"/>
        <v>0</v>
      </c>
      <c r="R83" s="20">
        <f t="shared" si="4"/>
        <v>0</v>
      </c>
    </row>
    <row r="84" spans="1:20">
      <c r="B84" s="19"/>
      <c r="C84" s="49"/>
      <c r="E84" s="20">
        <f t="shared" si="4"/>
        <v>0</v>
      </c>
      <c r="F84" s="20">
        <f t="shared" si="4"/>
        <v>0</v>
      </c>
      <c r="G84" s="20">
        <f t="shared" si="4"/>
        <v>0</v>
      </c>
      <c r="H84" s="20">
        <f t="shared" si="4"/>
        <v>0</v>
      </c>
      <c r="I84" s="20">
        <f t="shared" si="4"/>
        <v>0</v>
      </c>
      <c r="J84" s="20">
        <f t="shared" si="4"/>
        <v>0</v>
      </c>
      <c r="K84" s="20">
        <f t="shared" si="4"/>
        <v>0</v>
      </c>
      <c r="L84" s="20">
        <f t="shared" si="4"/>
        <v>0</v>
      </c>
      <c r="M84" s="20">
        <f t="shared" si="4"/>
        <v>0</v>
      </c>
      <c r="N84" s="20">
        <f t="shared" si="4"/>
        <v>0</v>
      </c>
      <c r="O84" s="20">
        <f t="shared" si="4"/>
        <v>0</v>
      </c>
      <c r="P84" s="20">
        <f t="shared" si="4"/>
        <v>0</v>
      </c>
      <c r="Q84" s="20">
        <f t="shared" si="4"/>
        <v>0</v>
      </c>
      <c r="R84" s="20">
        <f t="shared" si="4"/>
        <v>0</v>
      </c>
    </row>
    <row r="85" spans="1:20">
      <c r="B85" s="19"/>
      <c r="C85" s="49"/>
      <c r="E85" s="20">
        <f t="shared" si="4"/>
        <v>0</v>
      </c>
      <c r="F85" s="20">
        <f t="shared" si="4"/>
        <v>0</v>
      </c>
      <c r="G85" s="20">
        <f t="shared" si="4"/>
        <v>0</v>
      </c>
      <c r="H85" s="20">
        <f t="shared" si="4"/>
        <v>0</v>
      </c>
      <c r="I85" s="20">
        <f t="shared" si="4"/>
        <v>0</v>
      </c>
      <c r="J85" s="20">
        <f t="shared" si="4"/>
        <v>0</v>
      </c>
      <c r="K85" s="20">
        <f t="shared" si="4"/>
        <v>0</v>
      </c>
      <c r="L85" s="20">
        <f t="shared" si="4"/>
        <v>0</v>
      </c>
      <c r="M85" s="20">
        <f t="shared" si="4"/>
        <v>0</v>
      </c>
      <c r="N85" s="20">
        <f t="shared" si="4"/>
        <v>0</v>
      </c>
      <c r="O85" s="20">
        <f t="shared" si="4"/>
        <v>0</v>
      </c>
      <c r="P85" s="20">
        <f t="shared" si="4"/>
        <v>0</v>
      </c>
      <c r="Q85" s="20">
        <f t="shared" si="4"/>
        <v>0</v>
      </c>
      <c r="R85" s="20">
        <f t="shared" si="4"/>
        <v>0</v>
      </c>
    </row>
    <row r="86" spans="1:20">
      <c r="B86" s="16"/>
      <c r="C86" s="48"/>
      <c r="D86" s="2"/>
      <c r="E86" s="20">
        <f t="shared" si="4"/>
        <v>0</v>
      </c>
      <c r="F86" s="20">
        <f t="shared" si="4"/>
        <v>0</v>
      </c>
      <c r="G86" s="20">
        <f t="shared" si="4"/>
        <v>0</v>
      </c>
      <c r="H86" s="20">
        <f t="shared" si="4"/>
        <v>0</v>
      </c>
      <c r="I86" s="20">
        <f t="shared" si="4"/>
        <v>0</v>
      </c>
      <c r="J86" s="20">
        <f t="shared" si="4"/>
        <v>0</v>
      </c>
      <c r="K86" s="20">
        <f t="shared" si="4"/>
        <v>0</v>
      </c>
      <c r="L86" s="20">
        <f t="shared" si="4"/>
        <v>0</v>
      </c>
      <c r="M86" s="20">
        <f t="shared" si="4"/>
        <v>0</v>
      </c>
      <c r="N86" s="20">
        <f t="shared" si="4"/>
        <v>0</v>
      </c>
      <c r="O86" s="20">
        <f t="shared" si="4"/>
        <v>0</v>
      </c>
      <c r="P86" s="20">
        <f t="shared" si="4"/>
        <v>0</v>
      </c>
      <c r="Q86" s="20">
        <f t="shared" si="4"/>
        <v>0</v>
      </c>
      <c r="R86" s="20">
        <f t="shared" si="4"/>
        <v>0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300</v>
      </c>
      <c r="B88" s="17"/>
      <c r="C88" s="9"/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7.25">
      <c r="A89" s="39"/>
      <c r="B89" s="11" t="s">
        <v>283</v>
      </c>
      <c r="C89" s="48"/>
      <c r="D89" s="2">
        <f>SUM(D90:D97)</f>
        <v>0</v>
      </c>
      <c r="E89" s="2">
        <f t="shared" ref="E89:R89" si="5">SUM(E90:E97)</f>
        <v>9990.5939570889332</v>
      </c>
      <c r="F89" s="2" t="e">
        <f t="shared" si="5"/>
        <v>#N/A</v>
      </c>
      <c r="G89" s="2" t="e">
        <f t="shared" si="5"/>
        <v>#N/A</v>
      </c>
      <c r="H89" s="2" t="e">
        <f t="shared" si="5"/>
        <v>#N/A</v>
      </c>
      <c r="I89" s="2" t="e">
        <f t="shared" si="5"/>
        <v>#N/A</v>
      </c>
      <c r="J89" s="2" t="e">
        <f t="shared" si="5"/>
        <v>#N/A</v>
      </c>
      <c r="K89" s="2" t="e">
        <f t="shared" si="5"/>
        <v>#N/A</v>
      </c>
      <c r="L89" s="2" t="e">
        <f t="shared" si="5"/>
        <v>#N/A</v>
      </c>
      <c r="M89" s="2" t="e">
        <f t="shared" si="5"/>
        <v>#N/A</v>
      </c>
      <c r="N89" s="2" t="e">
        <f t="shared" si="5"/>
        <v>#N/A</v>
      </c>
      <c r="O89" s="2" t="e">
        <f t="shared" si="5"/>
        <v>#N/A</v>
      </c>
      <c r="P89" s="2" t="e">
        <f t="shared" si="5"/>
        <v>#N/A</v>
      </c>
      <c r="Q89" s="2" t="e">
        <f t="shared" si="5"/>
        <v>#N/A</v>
      </c>
      <c r="R89" s="2" t="e">
        <f t="shared" si="5"/>
        <v>#N/A</v>
      </c>
      <c r="S89" s="4"/>
      <c r="T89" s="5"/>
    </row>
    <row r="90" spans="1:20" ht="18">
      <c r="A90" s="12" t="str">
        <f>$C$48</f>
        <v>05_PRC2wbev</v>
      </c>
      <c r="B90" s="11" t="s">
        <v>20</v>
      </c>
      <c r="C90" s="48"/>
      <c r="D90" s="2">
        <v>0</v>
      </c>
      <c r="E90" s="2">
        <f>E62/E76</f>
        <v>65.92096027488077</v>
      </c>
      <c r="F90" s="2" t="e">
        <f>INDEX('GDP ijk'!$A$1:$AAA$990,MATCH(weighting_additive!$C90,'GDP ijk'!$F:$F,0),MATCH(weighting_additive!F$88,'GDP ijk'!$1:$1,0))</f>
        <v>#N/A</v>
      </c>
      <c r="G90" s="2" t="e">
        <f>INDEX('GDP ijk'!$A$1:$AAA$990,MATCH(weighting_additive!$C90,'GDP ijk'!$F:$F,0),MATCH(weighting_additive!G$88,'GDP ijk'!$1:$1,0))</f>
        <v>#N/A</v>
      </c>
      <c r="H90" s="2" t="e">
        <f>INDEX('GDP ijk'!$A$1:$AAA$990,MATCH(weighting_additive!$C90,'GDP ijk'!$F:$F,0),MATCH(weighting_additive!H$88,'GDP ijk'!$1:$1,0))</f>
        <v>#N/A</v>
      </c>
      <c r="I90" s="2" t="e">
        <f>INDEX('GDP ijk'!$A$1:$AAA$990,MATCH(weighting_additive!$C90,'GDP ijk'!$F:$F,0),MATCH(weighting_additive!I$88,'GDP ijk'!$1:$1,0))</f>
        <v>#N/A</v>
      </c>
      <c r="J90" s="2" t="e">
        <f>INDEX('GDP ijk'!$A$1:$AAA$990,MATCH(weighting_additive!$C90,'GDP ijk'!$F:$F,0),MATCH(weighting_additive!J$88,'GDP ijk'!$1:$1,0))</f>
        <v>#N/A</v>
      </c>
      <c r="K90" s="2" t="e">
        <f>INDEX('GDP ijk'!$A$1:$AAA$990,MATCH(weighting_additive!$C90,'GDP ijk'!$F:$F,0),MATCH(weighting_additive!K$88,'GDP ijk'!$1:$1,0))</f>
        <v>#N/A</v>
      </c>
      <c r="L90" s="2" t="e">
        <f>INDEX('GDP ijk'!$A$1:$AAA$990,MATCH(weighting_additive!$C90,'GDP ijk'!$F:$F,0),MATCH(weighting_additive!L$88,'GDP ijk'!$1:$1,0))</f>
        <v>#N/A</v>
      </c>
      <c r="M90" s="2" t="e">
        <f>INDEX('GDP ijk'!$A$1:$AAA$990,MATCH(weighting_additive!$C90,'GDP ijk'!$F:$F,0),MATCH(weighting_additive!M$88,'GDP ijk'!$1:$1,0))</f>
        <v>#N/A</v>
      </c>
      <c r="N90" s="2" t="e">
        <f>INDEX('GDP ijk'!$A$1:$AAA$990,MATCH(weighting_additive!$C90,'GDP ijk'!$F:$F,0),MATCH(weighting_additive!N$88,'GDP ijk'!$1:$1,0))</f>
        <v>#N/A</v>
      </c>
      <c r="O90" s="2" t="e">
        <f>INDEX('GDP ijk'!$A$1:$AAA$990,MATCH(weighting_additive!$C90,'GDP ijk'!$F:$F,0),MATCH(weighting_additive!O$88,'GDP ijk'!$1:$1,0))</f>
        <v>#N/A</v>
      </c>
      <c r="P90" s="2" t="e">
        <f>INDEX('GDP ijk'!$A$1:$AAA$990,MATCH(weighting_additive!$C90,'GDP ijk'!$F:$F,0),MATCH(weighting_additive!P$88,'GDP ijk'!$1:$1,0))</f>
        <v>#N/A</v>
      </c>
      <c r="Q90" s="2" t="e">
        <f>INDEX('GDP ijk'!$A$1:$AAA$990,MATCH(weighting_additive!$C90,'GDP ijk'!$F:$F,0),MATCH(weighting_additive!Q$88,'GDP ijk'!$1:$1,0))</f>
        <v>#N/A</v>
      </c>
      <c r="R90" s="2" t="e">
        <f>INDEX('GDP ijk'!$A$1:$AAA$990,MATCH(weighting_additive!$C90,'GDP ijk'!$F:$F,0),MATCH(weighting_additive!R$88,'GDP ijk'!$1:$1,0))</f>
        <v>#N/A</v>
      </c>
      <c r="S90" s="3"/>
      <c r="T90" s="5"/>
    </row>
    <row r="91" spans="1:20">
      <c r="A91" s="12" t="str">
        <f>$C$49</f>
        <v>05_PRC2wg</v>
      </c>
      <c r="B91" s="11"/>
      <c r="C91" s="48"/>
      <c r="D91" s="2">
        <v>0</v>
      </c>
      <c r="E91" s="2">
        <f t="shared" ref="E91:E97" si="6">E63/E77</f>
        <v>173.58645876270489</v>
      </c>
      <c r="F91" s="2" t="e">
        <f>INDEX('GDP ijk'!$A$1:$AAA$990,MATCH(weighting_additive!$C91,'GDP ijk'!$F:$F,0),MATCH(weighting_additive!F$88,'GDP ijk'!$1:$1,0))</f>
        <v>#N/A</v>
      </c>
      <c r="G91" s="2" t="e">
        <f>INDEX('GDP ijk'!$A$1:$AAA$990,MATCH(weighting_additive!$C91,'GDP ijk'!$F:$F,0),MATCH(weighting_additive!G$88,'GDP ijk'!$1:$1,0))</f>
        <v>#N/A</v>
      </c>
      <c r="H91" s="2" t="e">
        <f>INDEX('GDP ijk'!$A$1:$AAA$990,MATCH(weighting_additive!$C91,'GDP ijk'!$F:$F,0),MATCH(weighting_additive!H$88,'GDP ijk'!$1:$1,0))</f>
        <v>#N/A</v>
      </c>
      <c r="I91" s="2" t="e">
        <f>INDEX('GDP ijk'!$A$1:$AAA$990,MATCH(weighting_additive!$C91,'GDP ijk'!$F:$F,0),MATCH(weighting_additive!I$88,'GDP ijk'!$1:$1,0))</f>
        <v>#N/A</v>
      </c>
      <c r="J91" s="2" t="e">
        <f>INDEX('GDP ijk'!$A$1:$AAA$990,MATCH(weighting_additive!$C91,'GDP ijk'!$F:$F,0),MATCH(weighting_additive!J$88,'GDP ijk'!$1:$1,0))</f>
        <v>#N/A</v>
      </c>
      <c r="K91" s="2" t="e">
        <f>INDEX('GDP ijk'!$A$1:$AAA$990,MATCH(weighting_additive!$C91,'GDP ijk'!$F:$F,0),MATCH(weighting_additive!K$88,'GDP ijk'!$1:$1,0))</f>
        <v>#N/A</v>
      </c>
      <c r="L91" s="2" t="e">
        <f>INDEX('GDP ijk'!$A$1:$AAA$990,MATCH(weighting_additive!$C91,'GDP ijk'!$F:$F,0),MATCH(weighting_additive!L$88,'GDP ijk'!$1:$1,0))</f>
        <v>#N/A</v>
      </c>
      <c r="M91" s="2" t="e">
        <f>INDEX('GDP ijk'!$A$1:$AAA$990,MATCH(weighting_additive!$C91,'GDP ijk'!$F:$F,0),MATCH(weighting_additive!M$88,'GDP ijk'!$1:$1,0))</f>
        <v>#N/A</v>
      </c>
      <c r="N91" s="2" t="e">
        <f>INDEX('GDP ijk'!$A$1:$AAA$990,MATCH(weighting_additive!$C91,'GDP ijk'!$F:$F,0),MATCH(weighting_additive!N$88,'GDP ijk'!$1:$1,0))</f>
        <v>#N/A</v>
      </c>
      <c r="O91" s="2" t="e">
        <f>INDEX('GDP ijk'!$A$1:$AAA$990,MATCH(weighting_additive!$C91,'GDP ijk'!$F:$F,0),MATCH(weighting_additive!O$88,'GDP ijk'!$1:$1,0))</f>
        <v>#N/A</v>
      </c>
      <c r="P91" s="2" t="e">
        <f>INDEX('GDP ijk'!$A$1:$AAA$990,MATCH(weighting_additive!$C91,'GDP ijk'!$F:$F,0),MATCH(weighting_additive!P$88,'GDP ijk'!$1:$1,0))</f>
        <v>#N/A</v>
      </c>
      <c r="Q91" s="2" t="e">
        <f>INDEX('GDP ijk'!$A$1:$AAA$990,MATCH(weighting_additive!$C91,'GDP ijk'!$F:$F,0),MATCH(weighting_additive!Q$88,'GDP ijk'!$1:$1,0))</f>
        <v>#N/A</v>
      </c>
      <c r="R91" s="2" t="e">
        <f>INDEX('GDP ijk'!$A$1:$AAA$990,MATCH(weighting_additive!$C91,'GDP ijk'!$F:$F,0),MATCH(weighting_additive!R$88,'GDP ijk'!$1:$1,0))</f>
        <v>#N/A</v>
      </c>
      <c r="S91" s="3"/>
      <c r="T91" s="5"/>
    </row>
    <row r="92" spans="1:20">
      <c r="A92" s="12" t="str">
        <f>$C$50</f>
        <v>05_PRClvbev</v>
      </c>
      <c r="B92" s="11"/>
      <c r="C92" s="48"/>
      <c r="D92" s="2">
        <v>0</v>
      </c>
      <c r="E92" s="2">
        <f t="shared" si="6"/>
        <v>44.06545323152838</v>
      </c>
      <c r="F92" s="2" t="e">
        <f>INDEX('GDP ijk'!$A$1:$AAA$990,MATCH(weighting_additive!$C92,'GDP ijk'!$F:$F,0),MATCH(weighting_additive!F$88,'GDP ijk'!$1:$1,0))</f>
        <v>#N/A</v>
      </c>
      <c r="G92" s="2" t="e">
        <f>INDEX('GDP ijk'!$A$1:$AAA$990,MATCH(weighting_additive!$C92,'GDP ijk'!$F:$F,0),MATCH(weighting_additive!G$88,'GDP ijk'!$1:$1,0))</f>
        <v>#N/A</v>
      </c>
      <c r="H92" s="2" t="e">
        <f>INDEX('GDP ijk'!$A$1:$AAA$990,MATCH(weighting_additive!$C92,'GDP ijk'!$F:$F,0),MATCH(weighting_additive!H$88,'GDP ijk'!$1:$1,0))</f>
        <v>#N/A</v>
      </c>
      <c r="I92" s="2" t="e">
        <f>INDEX('GDP ijk'!$A$1:$AAA$990,MATCH(weighting_additive!$C92,'GDP ijk'!$F:$F,0),MATCH(weighting_additive!I$88,'GDP ijk'!$1:$1,0))</f>
        <v>#N/A</v>
      </c>
      <c r="J92" s="2" t="e">
        <f>INDEX('GDP ijk'!$A$1:$AAA$990,MATCH(weighting_additive!$C92,'GDP ijk'!$F:$F,0),MATCH(weighting_additive!J$88,'GDP ijk'!$1:$1,0))</f>
        <v>#N/A</v>
      </c>
      <c r="K92" s="2" t="e">
        <f>INDEX('GDP ijk'!$A$1:$AAA$990,MATCH(weighting_additive!$C92,'GDP ijk'!$F:$F,0),MATCH(weighting_additive!K$88,'GDP ijk'!$1:$1,0))</f>
        <v>#N/A</v>
      </c>
      <c r="L92" s="2" t="e">
        <f>INDEX('GDP ijk'!$A$1:$AAA$990,MATCH(weighting_additive!$C92,'GDP ijk'!$F:$F,0),MATCH(weighting_additive!L$88,'GDP ijk'!$1:$1,0))</f>
        <v>#N/A</v>
      </c>
      <c r="M92" s="2" t="e">
        <f>INDEX('GDP ijk'!$A$1:$AAA$990,MATCH(weighting_additive!$C92,'GDP ijk'!$F:$F,0),MATCH(weighting_additive!M$88,'GDP ijk'!$1:$1,0))</f>
        <v>#N/A</v>
      </c>
      <c r="N92" s="2" t="e">
        <f>INDEX('GDP ijk'!$A$1:$AAA$990,MATCH(weighting_additive!$C92,'GDP ijk'!$F:$F,0),MATCH(weighting_additive!N$88,'GDP ijk'!$1:$1,0))</f>
        <v>#N/A</v>
      </c>
      <c r="O92" s="2" t="e">
        <f>INDEX('GDP ijk'!$A$1:$AAA$990,MATCH(weighting_additive!$C92,'GDP ijk'!$F:$F,0),MATCH(weighting_additive!O$88,'GDP ijk'!$1:$1,0))</f>
        <v>#N/A</v>
      </c>
      <c r="P92" s="2" t="e">
        <f>INDEX('GDP ijk'!$A$1:$AAA$990,MATCH(weighting_additive!$C92,'GDP ijk'!$F:$F,0),MATCH(weighting_additive!P$88,'GDP ijk'!$1:$1,0))</f>
        <v>#N/A</v>
      </c>
      <c r="Q92" s="2" t="e">
        <f>INDEX('GDP ijk'!$A$1:$AAA$990,MATCH(weighting_additive!$C92,'GDP ijk'!$F:$F,0),MATCH(weighting_additive!Q$88,'GDP ijk'!$1:$1,0))</f>
        <v>#N/A</v>
      </c>
      <c r="R92" s="2" t="e">
        <f>INDEX('GDP ijk'!$A$1:$AAA$990,MATCH(weighting_additive!$C92,'GDP ijk'!$F:$F,0),MATCH(weighting_additive!R$88,'GDP ijk'!$1:$1,0))</f>
        <v>#N/A</v>
      </c>
      <c r="S92" s="3"/>
      <c r="T92" s="5"/>
    </row>
    <row r="93" spans="1:20" ht="18">
      <c r="A93" s="12" t="str">
        <f>$C$51</f>
        <v>05_PRClvg</v>
      </c>
      <c r="B93" s="11" t="s">
        <v>21</v>
      </c>
      <c r="C93" s="48"/>
      <c r="D93" s="2">
        <v>0</v>
      </c>
      <c r="E93" s="2">
        <f t="shared" si="6"/>
        <v>3725.5154538512211</v>
      </c>
      <c r="F93" s="2" t="e">
        <f>INDEX('GDP ijk'!$A$1:$AAA$990,MATCH(weighting_additive!$C93,'GDP ijk'!$F:$F,0),MATCH(weighting_additive!F$88,'GDP ijk'!$1:$1,0))</f>
        <v>#N/A</v>
      </c>
      <c r="G93" s="2" t="e">
        <f>INDEX('GDP ijk'!$A$1:$AAA$990,MATCH(weighting_additive!$C93,'GDP ijk'!$F:$F,0),MATCH(weighting_additive!G$88,'GDP ijk'!$1:$1,0))</f>
        <v>#N/A</v>
      </c>
      <c r="H93" s="2" t="e">
        <f>INDEX('GDP ijk'!$A$1:$AAA$990,MATCH(weighting_additive!$C93,'GDP ijk'!$F:$F,0),MATCH(weighting_additive!H$88,'GDP ijk'!$1:$1,0))</f>
        <v>#N/A</v>
      </c>
      <c r="I93" s="2" t="e">
        <f>INDEX('GDP ijk'!$A$1:$AAA$990,MATCH(weighting_additive!$C93,'GDP ijk'!$F:$F,0),MATCH(weighting_additive!I$88,'GDP ijk'!$1:$1,0))</f>
        <v>#N/A</v>
      </c>
      <c r="J93" s="2" t="e">
        <f>INDEX('GDP ijk'!$A$1:$AAA$990,MATCH(weighting_additive!$C93,'GDP ijk'!$F:$F,0),MATCH(weighting_additive!J$88,'GDP ijk'!$1:$1,0))</f>
        <v>#N/A</v>
      </c>
      <c r="K93" s="2" t="e">
        <f>INDEX('GDP ijk'!$A$1:$AAA$990,MATCH(weighting_additive!$C93,'GDP ijk'!$F:$F,0),MATCH(weighting_additive!K$88,'GDP ijk'!$1:$1,0))</f>
        <v>#N/A</v>
      </c>
      <c r="L93" s="2" t="e">
        <f>INDEX('GDP ijk'!$A$1:$AAA$990,MATCH(weighting_additive!$C93,'GDP ijk'!$F:$F,0),MATCH(weighting_additive!L$88,'GDP ijk'!$1:$1,0))</f>
        <v>#N/A</v>
      </c>
      <c r="M93" s="2" t="e">
        <f>INDEX('GDP ijk'!$A$1:$AAA$990,MATCH(weighting_additive!$C93,'GDP ijk'!$F:$F,0),MATCH(weighting_additive!M$88,'GDP ijk'!$1:$1,0))</f>
        <v>#N/A</v>
      </c>
      <c r="N93" s="2" t="e">
        <f>INDEX('GDP ijk'!$A$1:$AAA$990,MATCH(weighting_additive!$C93,'GDP ijk'!$F:$F,0),MATCH(weighting_additive!N$88,'GDP ijk'!$1:$1,0))</f>
        <v>#N/A</v>
      </c>
      <c r="O93" s="2" t="e">
        <f>INDEX('GDP ijk'!$A$1:$AAA$990,MATCH(weighting_additive!$C93,'GDP ijk'!$F:$F,0),MATCH(weighting_additive!O$88,'GDP ijk'!$1:$1,0))</f>
        <v>#N/A</v>
      </c>
      <c r="P93" s="2" t="e">
        <f>INDEX('GDP ijk'!$A$1:$AAA$990,MATCH(weighting_additive!$C93,'GDP ijk'!$F:$F,0),MATCH(weighting_additive!P$88,'GDP ijk'!$1:$1,0))</f>
        <v>#N/A</v>
      </c>
      <c r="Q93" s="2" t="e">
        <f>INDEX('GDP ijk'!$A$1:$AAA$990,MATCH(weighting_additive!$C93,'GDP ijk'!$F:$F,0),MATCH(weighting_additive!Q$88,'GDP ijk'!$1:$1,0))</f>
        <v>#N/A</v>
      </c>
      <c r="R93" s="2" t="e">
        <f>INDEX('GDP ijk'!$A$1:$AAA$990,MATCH(weighting_additive!$C93,'GDP ijk'!$F:$F,0),MATCH(weighting_additive!R$88,'GDP ijk'!$1:$1,0))</f>
        <v>#N/A</v>
      </c>
      <c r="S93" s="3"/>
      <c r="T93" s="5"/>
    </row>
    <row r="94" spans="1:20" ht="18">
      <c r="A94" s="12" t="str">
        <f>$C$52</f>
        <v>20_USA2wbev</v>
      </c>
      <c r="B94" s="11" t="s">
        <v>22</v>
      </c>
      <c r="C94" s="48"/>
      <c r="D94" s="2">
        <v>0</v>
      </c>
      <c r="E94" s="2">
        <f t="shared" si="6"/>
        <v>3.4053883256352814E-2</v>
      </c>
      <c r="F94" s="2" t="e">
        <f>INDEX('GDP ijk'!$A$1:$AAA$990,MATCH(weighting_additive!$C94,'GDP ijk'!$F:$F,0),MATCH(weighting_additive!F$88,'GDP ijk'!$1:$1,0))</f>
        <v>#N/A</v>
      </c>
      <c r="G94" s="2" t="e">
        <f>INDEX('GDP ijk'!$A$1:$AAA$990,MATCH(weighting_additive!$C94,'GDP ijk'!$F:$F,0),MATCH(weighting_additive!G$88,'GDP ijk'!$1:$1,0))</f>
        <v>#N/A</v>
      </c>
      <c r="H94" s="2" t="e">
        <f>INDEX('GDP ijk'!$A$1:$AAA$990,MATCH(weighting_additive!$C94,'GDP ijk'!$F:$F,0),MATCH(weighting_additive!H$88,'GDP ijk'!$1:$1,0))</f>
        <v>#N/A</v>
      </c>
      <c r="I94" s="2" t="e">
        <f>INDEX('GDP ijk'!$A$1:$AAA$990,MATCH(weighting_additive!$C94,'GDP ijk'!$F:$F,0),MATCH(weighting_additive!I$88,'GDP ijk'!$1:$1,0))</f>
        <v>#N/A</v>
      </c>
      <c r="J94" s="2" t="e">
        <f>INDEX('GDP ijk'!$A$1:$AAA$990,MATCH(weighting_additive!$C94,'GDP ijk'!$F:$F,0),MATCH(weighting_additive!J$88,'GDP ijk'!$1:$1,0))</f>
        <v>#N/A</v>
      </c>
      <c r="K94" s="2" t="e">
        <f>INDEX('GDP ijk'!$A$1:$AAA$990,MATCH(weighting_additive!$C94,'GDP ijk'!$F:$F,0),MATCH(weighting_additive!K$88,'GDP ijk'!$1:$1,0))</f>
        <v>#N/A</v>
      </c>
      <c r="L94" s="2" t="e">
        <f>INDEX('GDP ijk'!$A$1:$AAA$990,MATCH(weighting_additive!$C94,'GDP ijk'!$F:$F,0),MATCH(weighting_additive!L$88,'GDP ijk'!$1:$1,0))</f>
        <v>#N/A</v>
      </c>
      <c r="M94" s="2" t="e">
        <f>INDEX('GDP ijk'!$A$1:$AAA$990,MATCH(weighting_additive!$C94,'GDP ijk'!$F:$F,0),MATCH(weighting_additive!M$88,'GDP ijk'!$1:$1,0))</f>
        <v>#N/A</v>
      </c>
      <c r="N94" s="2" t="e">
        <f>INDEX('GDP ijk'!$A$1:$AAA$990,MATCH(weighting_additive!$C94,'GDP ijk'!$F:$F,0),MATCH(weighting_additive!N$88,'GDP ijk'!$1:$1,0))</f>
        <v>#N/A</v>
      </c>
      <c r="O94" s="2" t="e">
        <f>INDEX('GDP ijk'!$A$1:$AAA$990,MATCH(weighting_additive!$C94,'GDP ijk'!$F:$F,0),MATCH(weighting_additive!O$88,'GDP ijk'!$1:$1,0))</f>
        <v>#N/A</v>
      </c>
      <c r="P94" s="2" t="e">
        <f>INDEX('GDP ijk'!$A$1:$AAA$990,MATCH(weighting_additive!$C94,'GDP ijk'!$F:$F,0),MATCH(weighting_additive!P$88,'GDP ijk'!$1:$1,0))</f>
        <v>#N/A</v>
      </c>
      <c r="Q94" s="2" t="e">
        <f>INDEX('GDP ijk'!$A$1:$AAA$990,MATCH(weighting_additive!$C94,'GDP ijk'!$F:$F,0),MATCH(weighting_additive!Q$88,'GDP ijk'!$1:$1,0))</f>
        <v>#N/A</v>
      </c>
      <c r="R94" s="2" t="e">
        <f>INDEX('GDP ijk'!$A$1:$AAA$990,MATCH(weighting_additive!$C94,'GDP ijk'!$F:$F,0),MATCH(weighting_additive!R$88,'GDP ijk'!$1:$1,0))</f>
        <v>#N/A</v>
      </c>
      <c r="S94" s="3"/>
      <c r="T94" s="5"/>
    </row>
    <row r="95" spans="1:20">
      <c r="A95" s="12" t="str">
        <f>$C$53</f>
        <v>20_USA2wg</v>
      </c>
      <c r="B95" s="48"/>
      <c r="C95" s="48"/>
      <c r="D95" s="2">
        <v>0</v>
      </c>
      <c r="E95" s="2">
        <f t="shared" si="6"/>
        <v>26.103086449036265</v>
      </c>
      <c r="F95" s="2" t="e">
        <f>INDEX('GDP ijk'!$A$1:$AAA$990,MATCH(weighting_additive!$C95,'GDP ijk'!$F:$F,0),MATCH(weighting_additive!F$88,'GDP ijk'!$1:$1,0))</f>
        <v>#N/A</v>
      </c>
      <c r="G95" s="2" t="e">
        <f>INDEX('GDP ijk'!$A$1:$AAA$990,MATCH(weighting_additive!$C95,'GDP ijk'!$F:$F,0),MATCH(weighting_additive!G$88,'GDP ijk'!$1:$1,0))</f>
        <v>#N/A</v>
      </c>
      <c r="H95" s="2" t="e">
        <f>INDEX('GDP ijk'!$A$1:$AAA$990,MATCH(weighting_additive!$C95,'GDP ijk'!$F:$F,0),MATCH(weighting_additive!H$88,'GDP ijk'!$1:$1,0))</f>
        <v>#N/A</v>
      </c>
      <c r="I95" s="2" t="e">
        <f>INDEX('GDP ijk'!$A$1:$AAA$990,MATCH(weighting_additive!$C95,'GDP ijk'!$F:$F,0),MATCH(weighting_additive!I$88,'GDP ijk'!$1:$1,0))</f>
        <v>#N/A</v>
      </c>
      <c r="J95" s="2" t="e">
        <f>INDEX('GDP ijk'!$A$1:$AAA$990,MATCH(weighting_additive!$C95,'GDP ijk'!$F:$F,0),MATCH(weighting_additive!J$88,'GDP ijk'!$1:$1,0))</f>
        <v>#N/A</v>
      </c>
      <c r="K95" s="2" t="e">
        <f>INDEX('GDP ijk'!$A$1:$AAA$990,MATCH(weighting_additive!$C95,'GDP ijk'!$F:$F,0),MATCH(weighting_additive!K$88,'GDP ijk'!$1:$1,0))</f>
        <v>#N/A</v>
      </c>
      <c r="L95" s="2" t="e">
        <f>INDEX('GDP ijk'!$A$1:$AAA$990,MATCH(weighting_additive!$C95,'GDP ijk'!$F:$F,0),MATCH(weighting_additive!L$88,'GDP ijk'!$1:$1,0))</f>
        <v>#N/A</v>
      </c>
      <c r="M95" s="2" t="e">
        <f>INDEX('GDP ijk'!$A$1:$AAA$990,MATCH(weighting_additive!$C95,'GDP ijk'!$F:$F,0),MATCH(weighting_additive!M$88,'GDP ijk'!$1:$1,0))</f>
        <v>#N/A</v>
      </c>
      <c r="N95" s="2" t="e">
        <f>INDEX('GDP ijk'!$A$1:$AAA$990,MATCH(weighting_additive!$C95,'GDP ijk'!$F:$F,0),MATCH(weighting_additive!N$88,'GDP ijk'!$1:$1,0))</f>
        <v>#N/A</v>
      </c>
      <c r="O95" s="2" t="e">
        <f>INDEX('GDP ijk'!$A$1:$AAA$990,MATCH(weighting_additive!$C95,'GDP ijk'!$F:$F,0),MATCH(weighting_additive!O$88,'GDP ijk'!$1:$1,0))</f>
        <v>#N/A</v>
      </c>
      <c r="P95" s="2" t="e">
        <f>INDEX('GDP ijk'!$A$1:$AAA$990,MATCH(weighting_additive!$C95,'GDP ijk'!$F:$F,0),MATCH(weighting_additive!P$88,'GDP ijk'!$1:$1,0))</f>
        <v>#N/A</v>
      </c>
      <c r="Q95" s="2" t="e">
        <f>INDEX('GDP ijk'!$A$1:$AAA$990,MATCH(weighting_additive!$C95,'GDP ijk'!$F:$F,0),MATCH(weighting_additive!Q$88,'GDP ijk'!$1:$1,0))</f>
        <v>#N/A</v>
      </c>
      <c r="R95" s="2" t="e">
        <f>INDEX('GDP ijk'!$A$1:$AAA$990,MATCH(weighting_additive!$C95,'GDP ijk'!$F:$F,0),MATCH(weighting_additive!R$88,'GDP ijk'!$1:$1,0))</f>
        <v>#N/A</v>
      </c>
      <c r="S95" s="3"/>
      <c r="T95" s="5"/>
    </row>
    <row r="96" spans="1:20">
      <c r="A96" s="12" t="str">
        <f>$C$54</f>
        <v>20_USAlvbev</v>
      </c>
      <c r="B96" s="48"/>
      <c r="C96" s="48"/>
      <c r="D96" s="2">
        <v>0</v>
      </c>
      <c r="E96" s="2">
        <f t="shared" si="6"/>
        <v>6.1513867982175219</v>
      </c>
      <c r="F96" s="2" t="e">
        <f>INDEX('GDP ijk'!$A$1:$AAA$990,MATCH(weighting_additive!$C96,'GDP ijk'!$F:$F,0),MATCH(weighting_additive!F$88,'GDP ijk'!$1:$1,0))</f>
        <v>#N/A</v>
      </c>
      <c r="G96" s="2" t="e">
        <f>INDEX('GDP ijk'!$A$1:$AAA$990,MATCH(weighting_additive!$C96,'GDP ijk'!$F:$F,0),MATCH(weighting_additive!G$88,'GDP ijk'!$1:$1,0))</f>
        <v>#N/A</v>
      </c>
      <c r="H96" s="2" t="e">
        <f>INDEX('GDP ijk'!$A$1:$AAA$990,MATCH(weighting_additive!$C96,'GDP ijk'!$F:$F,0),MATCH(weighting_additive!H$88,'GDP ijk'!$1:$1,0))</f>
        <v>#N/A</v>
      </c>
      <c r="I96" s="2" t="e">
        <f>INDEX('GDP ijk'!$A$1:$AAA$990,MATCH(weighting_additive!$C96,'GDP ijk'!$F:$F,0),MATCH(weighting_additive!I$88,'GDP ijk'!$1:$1,0))</f>
        <v>#N/A</v>
      </c>
      <c r="J96" s="2" t="e">
        <f>INDEX('GDP ijk'!$A$1:$AAA$990,MATCH(weighting_additive!$C96,'GDP ijk'!$F:$F,0),MATCH(weighting_additive!J$88,'GDP ijk'!$1:$1,0))</f>
        <v>#N/A</v>
      </c>
      <c r="K96" s="2" t="e">
        <f>INDEX('GDP ijk'!$A$1:$AAA$990,MATCH(weighting_additive!$C96,'GDP ijk'!$F:$F,0),MATCH(weighting_additive!K$88,'GDP ijk'!$1:$1,0))</f>
        <v>#N/A</v>
      </c>
      <c r="L96" s="2" t="e">
        <f>INDEX('GDP ijk'!$A$1:$AAA$990,MATCH(weighting_additive!$C96,'GDP ijk'!$F:$F,0),MATCH(weighting_additive!L$88,'GDP ijk'!$1:$1,0))</f>
        <v>#N/A</v>
      </c>
      <c r="M96" s="2" t="e">
        <f>INDEX('GDP ijk'!$A$1:$AAA$990,MATCH(weighting_additive!$C96,'GDP ijk'!$F:$F,0),MATCH(weighting_additive!M$88,'GDP ijk'!$1:$1,0))</f>
        <v>#N/A</v>
      </c>
      <c r="N96" s="2" t="e">
        <f>INDEX('GDP ijk'!$A$1:$AAA$990,MATCH(weighting_additive!$C96,'GDP ijk'!$F:$F,0),MATCH(weighting_additive!N$88,'GDP ijk'!$1:$1,0))</f>
        <v>#N/A</v>
      </c>
      <c r="O96" s="2" t="e">
        <f>INDEX('GDP ijk'!$A$1:$AAA$990,MATCH(weighting_additive!$C96,'GDP ijk'!$F:$F,0),MATCH(weighting_additive!O$88,'GDP ijk'!$1:$1,0))</f>
        <v>#N/A</v>
      </c>
      <c r="P96" s="2" t="e">
        <f>INDEX('GDP ijk'!$A$1:$AAA$990,MATCH(weighting_additive!$C96,'GDP ijk'!$F:$F,0),MATCH(weighting_additive!P$88,'GDP ijk'!$1:$1,0))</f>
        <v>#N/A</v>
      </c>
      <c r="Q96" s="2" t="e">
        <f>INDEX('GDP ijk'!$A$1:$AAA$990,MATCH(weighting_additive!$C96,'GDP ijk'!$F:$F,0),MATCH(weighting_additive!Q$88,'GDP ijk'!$1:$1,0))</f>
        <v>#N/A</v>
      </c>
      <c r="R96" s="2" t="e">
        <f>INDEX('GDP ijk'!$A$1:$AAA$990,MATCH(weighting_additive!$C96,'GDP ijk'!$F:$F,0),MATCH(weighting_additive!R$88,'GDP ijk'!$1:$1,0))</f>
        <v>#N/A</v>
      </c>
      <c r="S96" s="3"/>
      <c r="T96" s="5"/>
    </row>
    <row r="97" spans="1:20" ht="15.75" customHeight="1">
      <c r="A97" s="12" t="str">
        <f>$C$55</f>
        <v>20_USAlvg</v>
      </c>
      <c r="B97" s="48"/>
      <c r="C97" s="48"/>
      <c r="D97" s="2">
        <v>0</v>
      </c>
      <c r="E97" s="2">
        <f t="shared" si="6"/>
        <v>5949.2171038380875</v>
      </c>
      <c r="F97" s="2" t="e">
        <f>INDEX('GDP ijk'!$A$1:$AAA$990,MATCH(weighting_additive!$C97,'GDP ijk'!$F:$F,0),MATCH(weighting_additive!F$88,'GDP ijk'!$1:$1,0))</f>
        <v>#N/A</v>
      </c>
      <c r="G97" s="2" t="e">
        <f>INDEX('GDP ijk'!$A$1:$AAA$990,MATCH(weighting_additive!$C97,'GDP ijk'!$F:$F,0),MATCH(weighting_additive!G$88,'GDP ijk'!$1:$1,0))</f>
        <v>#N/A</v>
      </c>
      <c r="H97" s="2" t="e">
        <f>INDEX('GDP ijk'!$A$1:$AAA$990,MATCH(weighting_additive!$C97,'GDP ijk'!$F:$F,0),MATCH(weighting_additive!H$88,'GDP ijk'!$1:$1,0))</f>
        <v>#N/A</v>
      </c>
      <c r="I97" s="2" t="e">
        <f>INDEX('GDP ijk'!$A$1:$AAA$990,MATCH(weighting_additive!$C97,'GDP ijk'!$F:$F,0),MATCH(weighting_additive!I$88,'GDP ijk'!$1:$1,0))</f>
        <v>#N/A</v>
      </c>
      <c r="J97" s="2" t="e">
        <f>INDEX('GDP ijk'!$A$1:$AAA$990,MATCH(weighting_additive!$C97,'GDP ijk'!$F:$F,0),MATCH(weighting_additive!J$88,'GDP ijk'!$1:$1,0))</f>
        <v>#N/A</v>
      </c>
      <c r="K97" s="2" t="e">
        <f>INDEX('GDP ijk'!$A$1:$AAA$990,MATCH(weighting_additive!$C97,'GDP ijk'!$F:$F,0),MATCH(weighting_additive!K$88,'GDP ijk'!$1:$1,0))</f>
        <v>#N/A</v>
      </c>
      <c r="L97" s="2" t="e">
        <f>INDEX('GDP ijk'!$A$1:$AAA$990,MATCH(weighting_additive!$C97,'GDP ijk'!$F:$F,0),MATCH(weighting_additive!L$88,'GDP ijk'!$1:$1,0))</f>
        <v>#N/A</v>
      </c>
      <c r="M97" s="2" t="e">
        <f>INDEX('GDP ijk'!$A$1:$AAA$990,MATCH(weighting_additive!$C97,'GDP ijk'!$F:$F,0),MATCH(weighting_additive!M$88,'GDP ijk'!$1:$1,0))</f>
        <v>#N/A</v>
      </c>
      <c r="N97" s="2" t="e">
        <f>INDEX('GDP ijk'!$A$1:$AAA$990,MATCH(weighting_additive!$C97,'GDP ijk'!$F:$F,0),MATCH(weighting_additive!N$88,'GDP ijk'!$1:$1,0))</f>
        <v>#N/A</v>
      </c>
      <c r="O97" s="2" t="e">
        <f>INDEX('GDP ijk'!$A$1:$AAA$990,MATCH(weighting_additive!$C97,'GDP ijk'!$F:$F,0),MATCH(weighting_additive!O$88,'GDP ijk'!$1:$1,0))</f>
        <v>#N/A</v>
      </c>
      <c r="P97" s="2" t="e">
        <f>INDEX('GDP ijk'!$A$1:$AAA$990,MATCH(weighting_additive!$C97,'GDP ijk'!$F:$F,0),MATCH(weighting_additive!P$88,'GDP ijk'!$1:$1,0))</f>
        <v>#N/A</v>
      </c>
      <c r="Q97" s="2" t="e">
        <f>INDEX('GDP ijk'!$A$1:$AAA$990,MATCH(weighting_additive!$C97,'GDP ijk'!$F:$F,0),MATCH(weighting_additive!Q$88,'GDP ijk'!$1:$1,0))</f>
        <v>#N/A</v>
      </c>
      <c r="R97" s="2" t="e">
        <f>INDEX('GDP ijk'!$A$1:$AAA$990,MATCH(weighting_additive!$C97,'GDP ijk'!$F:$F,0),MATCH(weighting_additive!R$88,'GDP ijk'!$1:$1,0))</f>
        <v>#N/A</v>
      </c>
      <c r="S97" s="3"/>
      <c r="T97" s="5"/>
    </row>
    <row r="98" spans="1:20" ht="15.75" customHeight="1">
      <c r="B98" s="48"/>
      <c r="C98" s="48" t="str">
        <f>_xlfn.CONCAT($A$1,A98)</f>
        <v/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3"/>
      <c r="T98" s="5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BB873-7903-4304-AD30-25ED030651FE}">
  <sheetPr>
    <tabColor theme="5"/>
  </sheetPr>
  <dimension ref="A1:T70"/>
  <sheetViews>
    <sheetView topLeftCell="A18" workbookViewId="0">
      <selection activeCell="D56" sqref="D56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B46" s="16"/>
      <c r="C46" s="48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20">
      <c r="A47" s="17" t="s">
        <v>135</v>
      </c>
      <c r="B47" s="17"/>
      <c r="C47" s="9" t="s">
        <v>286</v>
      </c>
      <c r="D47" s="9">
        <v>2005</v>
      </c>
      <c r="E47" s="9">
        <v>2006</v>
      </c>
      <c r="F47" s="9">
        <v>2007</v>
      </c>
      <c r="G47" s="9">
        <v>2008</v>
      </c>
      <c r="H47" s="9">
        <v>2009</v>
      </c>
      <c r="I47" s="9">
        <v>2010</v>
      </c>
      <c r="J47" s="9">
        <v>2011</v>
      </c>
      <c r="K47" s="9">
        <v>2012</v>
      </c>
      <c r="L47" s="9">
        <v>2013</v>
      </c>
      <c r="M47" s="9">
        <v>2014</v>
      </c>
      <c r="N47" s="9">
        <v>2015</v>
      </c>
      <c r="O47" s="9">
        <v>2016</v>
      </c>
      <c r="P47" s="9">
        <v>2017</v>
      </c>
      <c r="Q47" s="9">
        <v>2018</v>
      </c>
      <c r="R47" s="9">
        <v>2019</v>
      </c>
    </row>
    <row r="48" spans="1:20" ht="17.25">
      <c r="A48" s="39"/>
      <c r="B48" s="11" t="s">
        <v>283</v>
      </c>
      <c r="C48" s="48" t="str">
        <f>_xlfn.CONCAT(A48:A48)</f>
        <v/>
      </c>
      <c r="D48" s="2">
        <f>SUM(D49:D56)</f>
        <v>10045.481004000001</v>
      </c>
      <c r="E48" s="2">
        <f t="shared" ref="E48:R48" si="0">SUM(E49:E56)</f>
        <v>10015.234565999999</v>
      </c>
      <c r="F48" s="2">
        <f t="shared" si="0"/>
        <v>0</v>
      </c>
      <c r="G48" s="2">
        <f t="shared" si="0"/>
        <v>0</v>
      </c>
      <c r="H48" s="2">
        <f t="shared" si="0"/>
        <v>0</v>
      </c>
      <c r="I48" s="2">
        <f t="shared" si="0"/>
        <v>0</v>
      </c>
      <c r="J48" s="2">
        <f t="shared" si="0"/>
        <v>0</v>
      </c>
      <c r="K48" s="2">
        <f t="shared" si="0"/>
        <v>0</v>
      </c>
      <c r="L48" s="2">
        <f t="shared" si="0"/>
        <v>0</v>
      </c>
      <c r="M48" s="2">
        <f t="shared" si="0"/>
        <v>0</v>
      </c>
      <c r="N48" s="2">
        <f t="shared" si="0"/>
        <v>0</v>
      </c>
      <c r="O48" s="2">
        <f t="shared" si="0"/>
        <v>0</v>
      </c>
      <c r="P48" s="2">
        <f t="shared" si="0"/>
        <v>0</v>
      </c>
      <c r="Q48" s="2">
        <f t="shared" si="0"/>
        <v>0</v>
      </c>
      <c r="R48" s="2">
        <f t="shared" si="0"/>
        <v>0</v>
      </c>
      <c r="S48" s="4"/>
      <c r="T48" s="5"/>
    </row>
    <row r="49" spans="1:20" ht="18">
      <c r="A49">
        <v>1</v>
      </c>
      <c r="B49" s="11" t="s">
        <v>20</v>
      </c>
      <c r="C49" s="48" t="s">
        <v>324</v>
      </c>
      <c r="D49" s="2">
        <f>INDEX('GDP ijk'!$A$1:$AAA$990,MATCH(activity_driver!$C49,'GDP ijk'!$F:$F,0),MATCH(activity_driver!D$47,'GDP ijk'!$1:$1,0))</f>
        <v>125.09829999999999</v>
      </c>
      <c r="E49" s="2">
        <f>INDEX('GDP ijk'!$A$1:$AAA$990,MATCH(activity_driver!$C49,'GDP ijk'!$F:$F,0),MATCH(activity_driver!E$47,'GDP ijk'!$1:$1,0))</f>
        <v>132.76689999999999</v>
      </c>
      <c r="F49" s="2">
        <f>INDEX('GDP ijk'!$A$1:$AAA$990,MATCH(activity_driver!$C49,'GDP ijk'!$F:$F,0),MATCH(activity_driver!F$47,'GDP ijk'!$1:$1,0))</f>
        <v>0</v>
      </c>
      <c r="G49" s="2">
        <f>INDEX('GDP ijk'!$A$1:$AAA$990,MATCH(activity_driver!$C49,'GDP ijk'!$F:$F,0),MATCH(activity_driver!G$47,'GDP ijk'!$1:$1,0))</f>
        <v>0</v>
      </c>
      <c r="H49" s="2">
        <f>INDEX('GDP ijk'!$A$1:$AAA$990,MATCH(activity_driver!$C49,'GDP ijk'!$F:$F,0),MATCH(activity_driver!H$47,'GDP ijk'!$1:$1,0))</f>
        <v>0</v>
      </c>
      <c r="I49" s="2">
        <f>INDEX('GDP ijk'!$A$1:$AAA$990,MATCH(activity_driver!$C49,'GDP ijk'!$F:$F,0),MATCH(activity_driver!I$47,'GDP ijk'!$1:$1,0))</f>
        <v>0</v>
      </c>
      <c r="J49" s="2">
        <f>INDEX('GDP ijk'!$A$1:$AAA$990,MATCH(activity_driver!$C49,'GDP ijk'!$F:$F,0),MATCH(activity_driver!J$47,'GDP ijk'!$1:$1,0))</f>
        <v>0</v>
      </c>
      <c r="K49" s="2">
        <f>INDEX('GDP ijk'!$A$1:$AAA$990,MATCH(activity_driver!$C49,'GDP ijk'!$F:$F,0),MATCH(activity_driver!K$47,'GDP ijk'!$1:$1,0))</f>
        <v>0</v>
      </c>
      <c r="L49" s="2">
        <f>INDEX('GDP ijk'!$A$1:$AAA$990,MATCH(activity_driver!$C49,'GDP ijk'!$F:$F,0),MATCH(activity_driver!L$47,'GDP ijk'!$1:$1,0))</f>
        <v>0</v>
      </c>
      <c r="M49" s="2">
        <f>INDEX('GDP ijk'!$A$1:$AAA$990,MATCH(activity_driver!$C49,'GDP ijk'!$F:$F,0),MATCH(activity_driver!M$47,'GDP ijk'!$1:$1,0))</f>
        <v>0</v>
      </c>
      <c r="N49" s="2">
        <f>INDEX('GDP ijk'!$A$1:$AAA$990,MATCH(activity_driver!$C49,'GDP ijk'!$F:$F,0),MATCH(activity_driver!N$47,'GDP ijk'!$1:$1,0))</f>
        <v>0</v>
      </c>
      <c r="O49" s="2">
        <f>INDEX('GDP ijk'!$A$1:$AAA$990,MATCH(activity_driver!$C49,'GDP ijk'!$F:$F,0),MATCH(activity_driver!O$47,'GDP ijk'!$1:$1,0))</f>
        <v>0</v>
      </c>
      <c r="P49" s="2">
        <f>INDEX('GDP ijk'!$A$1:$AAA$990,MATCH(activity_driver!$C49,'GDP ijk'!$F:$F,0),MATCH(activity_driver!P$47,'GDP ijk'!$1:$1,0))</f>
        <v>0</v>
      </c>
      <c r="Q49" s="2">
        <f>INDEX('GDP ijk'!$A$1:$AAA$990,MATCH(activity_driver!$C49,'GDP ijk'!$F:$F,0),MATCH(activity_driver!Q$47,'GDP ijk'!$1:$1,0))</f>
        <v>0</v>
      </c>
      <c r="R49" s="2">
        <f>INDEX('GDP ijk'!$A$1:$AAA$990,MATCH(activity_driver!$C49,'GDP ijk'!$F:$F,0),MATCH(activity_driver!R$47,'GDP ijk'!$1:$1,0))</f>
        <v>0</v>
      </c>
      <c r="S49" s="3"/>
      <c r="T49" s="5"/>
    </row>
    <row r="50" spans="1:20">
      <c r="A50">
        <v>2</v>
      </c>
      <c r="B50" s="11"/>
      <c r="C50" s="48" t="s">
        <v>325</v>
      </c>
      <c r="D50" s="2">
        <f>INDEX('GDP ijk'!$A$1:$AAA$990,MATCH(activity_driver!$C50,'GDP ijk'!$F:$F,0),MATCH(activity_driver!D$47,'GDP ijk'!$1:$1,0))</f>
        <v>152.2355</v>
      </c>
      <c r="E50" s="2">
        <f>INDEX('GDP ijk'!$A$1:$AAA$990,MATCH(activity_driver!$C50,'GDP ijk'!$F:$F,0),MATCH(activity_driver!E$47,'GDP ijk'!$1:$1,0))</f>
        <v>159.54570000000001</v>
      </c>
      <c r="F50" s="2">
        <f>INDEX('GDP ijk'!$A$1:$AAA$990,MATCH(activity_driver!$C50,'GDP ijk'!$F:$F,0),MATCH(activity_driver!F$47,'GDP ijk'!$1:$1,0))</f>
        <v>0</v>
      </c>
      <c r="G50" s="2">
        <f>INDEX('GDP ijk'!$A$1:$AAA$990,MATCH(activity_driver!$C50,'GDP ijk'!$F:$F,0),MATCH(activity_driver!G$47,'GDP ijk'!$1:$1,0))</f>
        <v>0</v>
      </c>
      <c r="H50" s="2">
        <f>INDEX('GDP ijk'!$A$1:$AAA$990,MATCH(activity_driver!$C50,'GDP ijk'!$F:$F,0),MATCH(activity_driver!H$47,'GDP ijk'!$1:$1,0))</f>
        <v>0</v>
      </c>
      <c r="I50" s="2">
        <f>INDEX('GDP ijk'!$A$1:$AAA$990,MATCH(activity_driver!$C50,'GDP ijk'!$F:$F,0),MATCH(activity_driver!I$47,'GDP ijk'!$1:$1,0))</f>
        <v>0</v>
      </c>
      <c r="J50" s="2">
        <f>INDEX('GDP ijk'!$A$1:$AAA$990,MATCH(activity_driver!$C50,'GDP ijk'!$F:$F,0),MATCH(activity_driver!J$47,'GDP ijk'!$1:$1,0))</f>
        <v>0</v>
      </c>
      <c r="K50" s="2">
        <f>INDEX('GDP ijk'!$A$1:$AAA$990,MATCH(activity_driver!$C50,'GDP ijk'!$F:$F,0),MATCH(activity_driver!K$47,'GDP ijk'!$1:$1,0))</f>
        <v>0</v>
      </c>
      <c r="L50" s="2">
        <f>INDEX('GDP ijk'!$A$1:$AAA$990,MATCH(activity_driver!$C50,'GDP ijk'!$F:$F,0),MATCH(activity_driver!L$47,'GDP ijk'!$1:$1,0))</f>
        <v>0</v>
      </c>
      <c r="M50" s="2">
        <f>INDEX('GDP ijk'!$A$1:$AAA$990,MATCH(activity_driver!$C50,'GDP ijk'!$F:$F,0),MATCH(activity_driver!M$47,'GDP ijk'!$1:$1,0))</f>
        <v>0</v>
      </c>
      <c r="N50" s="2">
        <f>INDEX('GDP ijk'!$A$1:$AAA$990,MATCH(activity_driver!$C50,'GDP ijk'!$F:$F,0),MATCH(activity_driver!N$47,'GDP ijk'!$1:$1,0))</f>
        <v>0</v>
      </c>
      <c r="O50" s="2">
        <f>INDEX('GDP ijk'!$A$1:$AAA$990,MATCH(activity_driver!$C50,'GDP ijk'!$F:$F,0),MATCH(activity_driver!O$47,'GDP ijk'!$1:$1,0))</f>
        <v>0</v>
      </c>
      <c r="P50" s="2">
        <f>INDEX('GDP ijk'!$A$1:$AAA$990,MATCH(activity_driver!$C50,'GDP ijk'!$F:$F,0),MATCH(activity_driver!P$47,'GDP ijk'!$1:$1,0))</f>
        <v>0</v>
      </c>
      <c r="Q50" s="2">
        <f>INDEX('GDP ijk'!$A$1:$AAA$990,MATCH(activity_driver!$C50,'GDP ijk'!$F:$F,0),MATCH(activity_driver!Q$47,'GDP ijk'!$1:$1,0))</f>
        <v>0</v>
      </c>
      <c r="R50" s="2">
        <f>INDEX('GDP ijk'!$A$1:$AAA$990,MATCH(activity_driver!$C50,'GDP ijk'!$F:$F,0),MATCH(activity_driver!R$47,'GDP ijk'!$1:$1,0))</f>
        <v>0</v>
      </c>
      <c r="S50" s="3"/>
      <c r="T50" s="5"/>
    </row>
    <row r="51" spans="1:20">
      <c r="A51">
        <v>1</v>
      </c>
      <c r="B51" s="11"/>
      <c r="C51" s="48" t="s">
        <v>326</v>
      </c>
      <c r="D51" s="2">
        <f>INDEX('GDP ijk'!$A$1:$AAA$990,MATCH(activity_driver!$C51,'GDP ijk'!$F:$F,0),MATCH(activity_driver!D$47,'GDP ijk'!$1:$1,0))</f>
        <v>70.256960000000007</v>
      </c>
      <c r="E51" s="2">
        <f>INDEX('GDP ijk'!$A$1:$AAA$990,MATCH(activity_driver!$C51,'GDP ijk'!$F:$F,0),MATCH(activity_driver!E$47,'GDP ijk'!$1:$1,0))</f>
        <v>171.4358</v>
      </c>
      <c r="F51" s="2">
        <f>INDEX('GDP ijk'!$A$1:$AAA$990,MATCH(activity_driver!$C51,'GDP ijk'!$F:$F,0),MATCH(activity_driver!F$47,'GDP ijk'!$1:$1,0))</f>
        <v>0</v>
      </c>
      <c r="G51" s="2">
        <f>INDEX('GDP ijk'!$A$1:$AAA$990,MATCH(activity_driver!$C51,'GDP ijk'!$F:$F,0),MATCH(activity_driver!G$47,'GDP ijk'!$1:$1,0))</f>
        <v>0</v>
      </c>
      <c r="H51" s="2">
        <f>INDEX('GDP ijk'!$A$1:$AAA$990,MATCH(activity_driver!$C51,'GDP ijk'!$F:$F,0),MATCH(activity_driver!H$47,'GDP ijk'!$1:$1,0))</f>
        <v>0</v>
      </c>
      <c r="I51" s="2">
        <f>INDEX('GDP ijk'!$A$1:$AAA$990,MATCH(activity_driver!$C51,'GDP ijk'!$F:$F,0),MATCH(activity_driver!I$47,'GDP ijk'!$1:$1,0))</f>
        <v>0</v>
      </c>
      <c r="J51" s="2">
        <f>INDEX('GDP ijk'!$A$1:$AAA$990,MATCH(activity_driver!$C51,'GDP ijk'!$F:$F,0),MATCH(activity_driver!J$47,'GDP ijk'!$1:$1,0))</f>
        <v>0</v>
      </c>
      <c r="K51" s="2">
        <f>INDEX('GDP ijk'!$A$1:$AAA$990,MATCH(activity_driver!$C51,'GDP ijk'!$F:$F,0),MATCH(activity_driver!K$47,'GDP ijk'!$1:$1,0))</f>
        <v>0</v>
      </c>
      <c r="L51" s="2">
        <f>INDEX('GDP ijk'!$A$1:$AAA$990,MATCH(activity_driver!$C51,'GDP ijk'!$F:$F,0),MATCH(activity_driver!L$47,'GDP ijk'!$1:$1,0))</f>
        <v>0</v>
      </c>
      <c r="M51" s="2">
        <f>INDEX('GDP ijk'!$A$1:$AAA$990,MATCH(activity_driver!$C51,'GDP ijk'!$F:$F,0),MATCH(activity_driver!M$47,'GDP ijk'!$1:$1,0))</f>
        <v>0</v>
      </c>
      <c r="N51" s="2">
        <f>INDEX('GDP ijk'!$A$1:$AAA$990,MATCH(activity_driver!$C51,'GDP ijk'!$F:$F,0),MATCH(activity_driver!N$47,'GDP ijk'!$1:$1,0))</f>
        <v>0</v>
      </c>
      <c r="O51" s="2">
        <f>INDEX('GDP ijk'!$A$1:$AAA$990,MATCH(activity_driver!$C51,'GDP ijk'!$F:$F,0),MATCH(activity_driver!O$47,'GDP ijk'!$1:$1,0))</f>
        <v>0</v>
      </c>
      <c r="P51" s="2">
        <f>INDEX('GDP ijk'!$A$1:$AAA$990,MATCH(activity_driver!$C51,'GDP ijk'!$F:$F,0),MATCH(activity_driver!P$47,'GDP ijk'!$1:$1,0))</f>
        <v>0</v>
      </c>
      <c r="Q51" s="2">
        <f>INDEX('GDP ijk'!$A$1:$AAA$990,MATCH(activity_driver!$C51,'GDP ijk'!$F:$F,0),MATCH(activity_driver!Q$47,'GDP ijk'!$1:$1,0))</f>
        <v>0</v>
      </c>
      <c r="R51" s="2">
        <f>INDEX('GDP ijk'!$A$1:$AAA$990,MATCH(activity_driver!$C51,'GDP ijk'!$F:$F,0),MATCH(activity_driver!R$47,'GDP ijk'!$1:$1,0))</f>
        <v>0</v>
      </c>
      <c r="S51" s="3"/>
      <c r="T51" s="5"/>
    </row>
    <row r="52" spans="1:20" ht="18">
      <c r="A52">
        <v>2</v>
      </c>
      <c r="B52" s="11" t="s">
        <v>21</v>
      </c>
      <c r="C52" s="48" t="s">
        <v>327</v>
      </c>
      <c r="D52" s="2">
        <f>INDEX('GDP ijk'!$A$1:$AAA$990,MATCH(activity_driver!$C52,'GDP ijk'!$F:$F,0),MATCH(activity_driver!D$47,'GDP ijk'!$1:$1,0))</f>
        <v>4846.0559999999996</v>
      </c>
      <c r="E52" s="2">
        <f>INDEX('GDP ijk'!$A$1:$AAA$990,MATCH(activity_driver!$C52,'GDP ijk'!$F:$F,0),MATCH(activity_driver!E$47,'GDP ijk'!$1:$1,0))</f>
        <v>4653.3059999999996</v>
      </c>
      <c r="F52" s="2">
        <f>INDEX('GDP ijk'!$A$1:$AAA$990,MATCH(activity_driver!$C52,'GDP ijk'!$F:$F,0),MATCH(activity_driver!F$47,'GDP ijk'!$1:$1,0))</f>
        <v>0</v>
      </c>
      <c r="G52" s="2">
        <f>INDEX('GDP ijk'!$A$1:$AAA$990,MATCH(activity_driver!$C52,'GDP ijk'!$F:$F,0),MATCH(activity_driver!G$47,'GDP ijk'!$1:$1,0))</f>
        <v>0</v>
      </c>
      <c r="H52" s="2">
        <f>INDEX('GDP ijk'!$A$1:$AAA$990,MATCH(activity_driver!$C52,'GDP ijk'!$F:$F,0),MATCH(activity_driver!H$47,'GDP ijk'!$1:$1,0))</f>
        <v>0</v>
      </c>
      <c r="I52" s="2">
        <f>INDEX('GDP ijk'!$A$1:$AAA$990,MATCH(activity_driver!$C52,'GDP ijk'!$F:$F,0),MATCH(activity_driver!I$47,'GDP ijk'!$1:$1,0))</f>
        <v>0</v>
      </c>
      <c r="J52" s="2">
        <f>INDEX('GDP ijk'!$A$1:$AAA$990,MATCH(activity_driver!$C52,'GDP ijk'!$F:$F,0),MATCH(activity_driver!J$47,'GDP ijk'!$1:$1,0))</f>
        <v>0</v>
      </c>
      <c r="K52" s="2">
        <f>INDEX('GDP ijk'!$A$1:$AAA$990,MATCH(activity_driver!$C52,'GDP ijk'!$F:$F,0),MATCH(activity_driver!K$47,'GDP ijk'!$1:$1,0))</f>
        <v>0</v>
      </c>
      <c r="L52" s="2">
        <f>INDEX('GDP ijk'!$A$1:$AAA$990,MATCH(activity_driver!$C52,'GDP ijk'!$F:$F,0),MATCH(activity_driver!L$47,'GDP ijk'!$1:$1,0))</f>
        <v>0</v>
      </c>
      <c r="M52" s="2">
        <f>INDEX('GDP ijk'!$A$1:$AAA$990,MATCH(activity_driver!$C52,'GDP ijk'!$F:$F,0),MATCH(activity_driver!M$47,'GDP ijk'!$1:$1,0))</f>
        <v>0</v>
      </c>
      <c r="N52" s="2">
        <f>INDEX('GDP ijk'!$A$1:$AAA$990,MATCH(activity_driver!$C52,'GDP ijk'!$F:$F,0),MATCH(activity_driver!N$47,'GDP ijk'!$1:$1,0))</f>
        <v>0</v>
      </c>
      <c r="O52" s="2">
        <f>INDEX('GDP ijk'!$A$1:$AAA$990,MATCH(activity_driver!$C52,'GDP ijk'!$F:$F,0),MATCH(activity_driver!O$47,'GDP ijk'!$1:$1,0))</f>
        <v>0</v>
      </c>
      <c r="P52" s="2">
        <f>INDEX('GDP ijk'!$A$1:$AAA$990,MATCH(activity_driver!$C52,'GDP ijk'!$F:$F,0),MATCH(activity_driver!P$47,'GDP ijk'!$1:$1,0))</f>
        <v>0</v>
      </c>
      <c r="Q52" s="2">
        <f>INDEX('GDP ijk'!$A$1:$AAA$990,MATCH(activity_driver!$C52,'GDP ijk'!$F:$F,0),MATCH(activity_driver!Q$47,'GDP ijk'!$1:$1,0))</f>
        <v>0</v>
      </c>
      <c r="R52" s="2">
        <f>INDEX('GDP ijk'!$A$1:$AAA$990,MATCH(activity_driver!$C52,'GDP ijk'!$F:$F,0),MATCH(activity_driver!R$47,'GDP ijk'!$1:$1,0))</f>
        <v>0</v>
      </c>
      <c r="S52" s="3"/>
      <c r="T52" s="5"/>
    </row>
    <row r="53" spans="1:20" ht="18">
      <c r="A53">
        <v>1</v>
      </c>
      <c r="B53" s="11" t="s">
        <v>22</v>
      </c>
      <c r="C53" s="48" t="s">
        <v>328</v>
      </c>
      <c r="D53" s="2">
        <f>INDEX('GDP ijk'!$A$1:$AAA$990,MATCH(activity_driver!$C53,'GDP ijk'!$F:$F,0),MATCH(activity_driver!D$47,'GDP ijk'!$1:$1,0))</f>
        <v>9.8007999999999998E-2</v>
      </c>
      <c r="E53" s="2">
        <f>INDEX('GDP ijk'!$A$1:$AAA$990,MATCH(activity_driver!$C53,'GDP ijk'!$F:$F,0),MATCH(activity_driver!E$47,'GDP ijk'!$1:$1,0))</f>
        <v>0.10503800000000001</v>
      </c>
      <c r="F53" s="2">
        <f>INDEX('GDP ijk'!$A$1:$AAA$990,MATCH(activity_driver!$C53,'GDP ijk'!$F:$F,0),MATCH(activity_driver!F$47,'GDP ijk'!$1:$1,0))</f>
        <v>0</v>
      </c>
      <c r="G53" s="2">
        <f>INDEX('GDP ijk'!$A$1:$AAA$990,MATCH(activity_driver!$C53,'GDP ijk'!$F:$F,0),MATCH(activity_driver!G$47,'GDP ijk'!$1:$1,0))</f>
        <v>0</v>
      </c>
      <c r="H53" s="2">
        <f>INDEX('GDP ijk'!$A$1:$AAA$990,MATCH(activity_driver!$C53,'GDP ijk'!$F:$F,0),MATCH(activity_driver!H$47,'GDP ijk'!$1:$1,0))</f>
        <v>0</v>
      </c>
      <c r="I53" s="2">
        <f>INDEX('GDP ijk'!$A$1:$AAA$990,MATCH(activity_driver!$C53,'GDP ijk'!$F:$F,0),MATCH(activity_driver!I$47,'GDP ijk'!$1:$1,0))</f>
        <v>0</v>
      </c>
      <c r="J53" s="2">
        <f>INDEX('GDP ijk'!$A$1:$AAA$990,MATCH(activity_driver!$C53,'GDP ijk'!$F:$F,0),MATCH(activity_driver!J$47,'GDP ijk'!$1:$1,0))</f>
        <v>0</v>
      </c>
      <c r="K53" s="2">
        <f>INDEX('GDP ijk'!$A$1:$AAA$990,MATCH(activity_driver!$C53,'GDP ijk'!$F:$F,0),MATCH(activity_driver!K$47,'GDP ijk'!$1:$1,0))</f>
        <v>0</v>
      </c>
      <c r="L53" s="2">
        <f>INDEX('GDP ijk'!$A$1:$AAA$990,MATCH(activity_driver!$C53,'GDP ijk'!$F:$F,0),MATCH(activity_driver!L$47,'GDP ijk'!$1:$1,0))</f>
        <v>0</v>
      </c>
      <c r="M53" s="2">
        <f>INDEX('GDP ijk'!$A$1:$AAA$990,MATCH(activity_driver!$C53,'GDP ijk'!$F:$F,0),MATCH(activity_driver!M$47,'GDP ijk'!$1:$1,0))</f>
        <v>0</v>
      </c>
      <c r="N53" s="2">
        <f>INDEX('GDP ijk'!$A$1:$AAA$990,MATCH(activity_driver!$C53,'GDP ijk'!$F:$F,0),MATCH(activity_driver!N$47,'GDP ijk'!$1:$1,0))</f>
        <v>0</v>
      </c>
      <c r="O53" s="2">
        <f>INDEX('GDP ijk'!$A$1:$AAA$990,MATCH(activity_driver!$C53,'GDP ijk'!$F:$F,0),MATCH(activity_driver!O$47,'GDP ijk'!$1:$1,0))</f>
        <v>0</v>
      </c>
      <c r="P53" s="2">
        <f>INDEX('GDP ijk'!$A$1:$AAA$990,MATCH(activity_driver!$C53,'GDP ijk'!$F:$F,0),MATCH(activity_driver!P$47,'GDP ijk'!$1:$1,0))</f>
        <v>0</v>
      </c>
      <c r="Q53" s="2">
        <f>INDEX('GDP ijk'!$A$1:$AAA$990,MATCH(activity_driver!$C53,'GDP ijk'!$F:$F,0),MATCH(activity_driver!Q$47,'GDP ijk'!$1:$1,0))</f>
        <v>0</v>
      </c>
      <c r="R53" s="2">
        <f>INDEX('GDP ijk'!$A$1:$AAA$990,MATCH(activity_driver!$C53,'GDP ijk'!$F:$F,0),MATCH(activity_driver!R$47,'GDP ijk'!$1:$1,0))</f>
        <v>0</v>
      </c>
      <c r="S53" s="3"/>
      <c r="T53" s="5"/>
    </row>
    <row r="54" spans="1:20">
      <c r="A54">
        <v>2</v>
      </c>
      <c r="B54" s="48"/>
      <c r="C54" s="48" t="s">
        <v>329</v>
      </c>
      <c r="D54" s="2">
        <f>INDEX('GDP ijk'!$A$1:$AAA$990,MATCH(activity_driver!$C54,'GDP ijk'!$F:$F,0),MATCH(activity_driver!D$47,'GDP ijk'!$1:$1,0))</f>
        <v>38.906945999999998</v>
      </c>
      <c r="E54" s="2">
        <f>INDEX('GDP ijk'!$A$1:$AAA$990,MATCH(activity_driver!$C54,'GDP ijk'!$F:$F,0),MATCH(activity_driver!E$47,'GDP ijk'!$1:$1,0))</f>
        <v>39.578501000000003</v>
      </c>
      <c r="F54" s="2">
        <f>INDEX('GDP ijk'!$A$1:$AAA$990,MATCH(activity_driver!$C54,'GDP ijk'!$F:$F,0),MATCH(activity_driver!F$47,'GDP ijk'!$1:$1,0))</f>
        <v>0</v>
      </c>
      <c r="G54" s="2">
        <f>INDEX('GDP ijk'!$A$1:$AAA$990,MATCH(activity_driver!$C54,'GDP ijk'!$F:$F,0),MATCH(activity_driver!G$47,'GDP ijk'!$1:$1,0))</f>
        <v>0</v>
      </c>
      <c r="H54" s="2">
        <f>INDEX('GDP ijk'!$A$1:$AAA$990,MATCH(activity_driver!$C54,'GDP ijk'!$F:$F,0),MATCH(activity_driver!H$47,'GDP ijk'!$1:$1,0))</f>
        <v>0</v>
      </c>
      <c r="I54" s="2">
        <f>INDEX('GDP ijk'!$A$1:$AAA$990,MATCH(activity_driver!$C54,'GDP ijk'!$F:$F,0),MATCH(activity_driver!I$47,'GDP ijk'!$1:$1,0))</f>
        <v>0</v>
      </c>
      <c r="J54" s="2">
        <f>INDEX('GDP ijk'!$A$1:$AAA$990,MATCH(activity_driver!$C54,'GDP ijk'!$F:$F,0),MATCH(activity_driver!J$47,'GDP ijk'!$1:$1,0))</f>
        <v>0</v>
      </c>
      <c r="K54" s="2">
        <f>INDEX('GDP ijk'!$A$1:$AAA$990,MATCH(activity_driver!$C54,'GDP ijk'!$F:$F,0),MATCH(activity_driver!K$47,'GDP ijk'!$1:$1,0))</f>
        <v>0</v>
      </c>
      <c r="L54" s="2">
        <f>INDEX('GDP ijk'!$A$1:$AAA$990,MATCH(activity_driver!$C54,'GDP ijk'!$F:$F,0),MATCH(activity_driver!L$47,'GDP ijk'!$1:$1,0))</f>
        <v>0</v>
      </c>
      <c r="M54" s="2">
        <f>INDEX('GDP ijk'!$A$1:$AAA$990,MATCH(activity_driver!$C54,'GDP ijk'!$F:$F,0),MATCH(activity_driver!M$47,'GDP ijk'!$1:$1,0))</f>
        <v>0</v>
      </c>
      <c r="N54" s="2">
        <f>INDEX('GDP ijk'!$A$1:$AAA$990,MATCH(activity_driver!$C54,'GDP ijk'!$F:$F,0),MATCH(activity_driver!N$47,'GDP ijk'!$1:$1,0))</f>
        <v>0</v>
      </c>
      <c r="O54" s="2">
        <f>INDEX('GDP ijk'!$A$1:$AAA$990,MATCH(activity_driver!$C54,'GDP ijk'!$F:$F,0),MATCH(activity_driver!O$47,'GDP ijk'!$1:$1,0))</f>
        <v>0</v>
      </c>
      <c r="P54" s="2">
        <f>INDEX('GDP ijk'!$A$1:$AAA$990,MATCH(activity_driver!$C54,'GDP ijk'!$F:$F,0),MATCH(activity_driver!P$47,'GDP ijk'!$1:$1,0))</f>
        <v>0</v>
      </c>
      <c r="Q54" s="2">
        <f>INDEX('GDP ijk'!$A$1:$AAA$990,MATCH(activity_driver!$C54,'GDP ijk'!$F:$F,0),MATCH(activity_driver!Q$47,'GDP ijk'!$1:$1,0))</f>
        <v>0</v>
      </c>
      <c r="R54" s="2">
        <f>INDEX('GDP ijk'!$A$1:$AAA$990,MATCH(activity_driver!$C54,'GDP ijk'!$F:$F,0),MATCH(activity_driver!R$47,'GDP ijk'!$1:$1,0))</f>
        <v>0</v>
      </c>
      <c r="S54" s="3"/>
      <c r="T54" s="5"/>
    </row>
    <row r="55" spans="1:20">
      <c r="A55">
        <v>1</v>
      </c>
      <c r="B55" s="48"/>
      <c r="C55" s="48" t="s">
        <v>330</v>
      </c>
      <c r="D55" s="2">
        <f>INDEX('GDP ijk'!$A$1:$AAA$990,MATCH(activity_driver!$C55,'GDP ijk'!$F:$F,0),MATCH(activity_driver!D$47,'GDP ijk'!$1:$1,0))</f>
        <v>15.724852</v>
      </c>
      <c r="E55" s="2">
        <f>INDEX('GDP ijk'!$A$1:$AAA$990,MATCH(activity_driver!$C55,'GDP ijk'!$F:$F,0),MATCH(activity_driver!E$47,'GDP ijk'!$1:$1,0))</f>
        <v>27.382156999999999</v>
      </c>
      <c r="F55" s="2">
        <f>INDEX('GDP ijk'!$A$1:$AAA$990,MATCH(activity_driver!$C55,'GDP ijk'!$F:$F,0),MATCH(activity_driver!F$47,'GDP ijk'!$1:$1,0))</f>
        <v>0</v>
      </c>
      <c r="G55" s="2">
        <f>INDEX('GDP ijk'!$A$1:$AAA$990,MATCH(activity_driver!$C55,'GDP ijk'!$F:$F,0),MATCH(activity_driver!G$47,'GDP ijk'!$1:$1,0))</f>
        <v>0</v>
      </c>
      <c r="H55" s="2">
        <f>INDEX('GDP ijk'!$A$1:$AAA$990,MATCH(activity_driver!$C55,'GDP ijk'!$F:$F,0),MATCH(activity_driver!H$47,'GDP ijk'!$1:$1,0))</f>
        <v>0</v>
      </c>
      <c r="I55" s="2">
        <f>INDEX('GDP ijk'!$A$1:$AAA$990,MATCH(activity_driver!$C55,'GDP ijk'!$F:$F,0),MATCH(activity_driver!I$47,'GDP ijk'!$1:$1,0))</f>
        <v>0</v>
      </c>
      <c r="J55" s="2">
        <f>INDEX('GDP ijk'!$A$1:$AAA$990,MATCH(activity_driver!$C55,'GDP ijk'!$F:$F,0),MATCH(activity_driver!J$47,'GDP ijk'!$1:$1,0))</f>
        <v>0</v>
      </c>
      <c r="K55" s="2">
        <f>INDEX('GDP ijk'!$A$1:$AAA$990,MATCH(activity_driver!$C55,'GDP ijk'!$F:$F,0),MATCH(activity_driver!K$47,'GDP ijk'!$1:$1,0))</f>
        <v>0</v>
      </c>
      <c r="L55" s="2">
        <f>INDEX('GDP ijk'!$A$1:$AAA$990,MATCH(activity_driver!$C55,'GDP ijk'!$F:$F,0),MATCH(activity_driver!L$47,'GDP ijk'!$1:$1,0))</f>
        <v>0</v>
      </c>
      <c r="M55" s="2">
        <f>INDEX('GDP ijk'!$A$1:$AAA$990,MATCH(activity_driver!$C55,'GDP ijk'!$F:$F,0),MATCH(activity_driver!M$47,'GDP ijk'!$1:$1,0))</f>
        <v>0</v>
      </c>
      <c r="N55" s="2">
        <f>INDEX('GDP ijk'!$A$1:$AAA$990,MATCH(activity_driver!$C55,'GDP ijk'!$F:$F,0),MATCH(activity_driver!N$47,'GDP ijk'!$1:$1,0))</f>
        <v>0</v>
      </c>
      <c r="O55" s="2">
        <f>INDEX('GDP ijk'!$A$1:$AAA$990,MATCH(activity_driver!$C55,'GDP ijk'!$F:$F,0),MATCH(activity_driver!O$47,'GDP ijk'!$1:$1,0))</f>
        <v>0</v>
      </c>
      <c r="P55" s="2">
        <f>INDEX('GDP ijk'!$A$1:$AAA$990,MATCH(activity_driver!$C55,'GDP ijk'!$F:$F,0),MATCH(activity_driver!P$47,'GDP ijk'!$1:$1,0))</f>
        <v>0</v>
      </c>
      <c r="Q55" s="2">
        <f>INDEX('GDP ijk'!$A$1:$AAA$990,MATCH(activity_driver!$C55,'GDP ijk'!$F:$F,0),MATCH(activity_driver!Q$47,'GDP ijk'!$1:$1,0))</f>
        <v>0</v>
      </c>
      <c r="R55" s="2">
        <f>INDEX('GDP ijk'!$A$1:$AAA$990,MATCH(activity_driver!$C55,'GDP ijk'!$F:$F,0),MATCH(activity_driver!R$47,'GDP ijk'!$1:$1,0))</f>
        <v>0</v>
      </c>
      <c r="S55" s="3"/>
      <c r="T55" s="5"/>
    </row>
    <row r="56" spans="1:20" ht="15.75" customHeight="1">
      <c r="A56">
        <v>2</v>
      </c>
      <c r="B56" s="48"/>
      <c r="C56" s="48" t="s">
        <v>331</v>
      </c>
      <c r="D56" s="2">
        <f>INDEX('GDP ijk'!$A$1:$AAA$990,MATCH(activity_driver!$C56,'GDP ijk'!$F:$F,0),MATCH(activity_driver!D$47,'GDP ijk'!$1:$1,0))</f>
        <v>4797.1044380000003</v>
      </c>
      <c r="E56" s="2">
        <f>INDEX('GDP ijk'!$A$1:$AAA$990,MATCH(activity_driver!$C56,'GDP ijk'!$F:$F,0),MATCH(activity_driver!E$47,'GDP ijk'!$1:$1,0))</f>
        <v>4831.1144700000004</v>
      </c>
      <c r="F56" s="2">
        <f>INDEX('GDP ijk'!$A$1:$AAA$990,MATCH(activity_driver!$C56,'GDP ijk'!$F:$F,0),MATCH(activity_driver!F$47,'GDP ijk'!$1:$1,0))</f>
        <v>0</v>
      </c>
      <c r="G56" s="2">
        <f>INDEX('GDP ijk'!$A$1:$AAA$990,MATCH(activity_driver!$C56,'GDP ijk'!$F:$F,0),MATCH(activity_driver!G$47,'GDP ijk'!$1:$1,0))</f>
        <v>0</v>
      </c>
      <c r="H56" s="2">
        <f>INDEX('GDP ijk'!$A$1:$AAA$990,MATCH(activity_driver!$C56,'GDP ijk'!$F:$F,0),MATCH(activity_driver!H$47,'GDP ijk'!$1:$1,0))</f>
        <v>0</v>
      </c>
      <c r="I56" s="2">
        <f>INDEX('GDP ijk'!$A$1:$AAA$990,MATCH(activity_driver!$C56,'GDP ijk'!$F:$F,0),MATCH(activity_driver!I$47,'GDP ijk'!$1:$1,0))</f>
        <v>0</v>
      </c>
      <c r="J56" s="2">
        <f>INDEX('GDP ijk'!$A$1:$AAA$990,MATCH(activity_driver!$C56,'GDP ijk'!$F:$F,0),MATCH(activity_driver!J$47,'GDP ijk'!$1:$1,0))</f>
        <v>0</v>
      </c>
      <c r="K56" s="2">
        <f>INDEX('GDP ijk'!$A$1:$AAA$990,MATCH(activity_driver!$C56,'GDP ijk'!$F:$F,0),MATCH(activity_driver!K$47,'GDP ijk'!$1:$1,0))</f>
        <v>0</v>
      </c>
      <c r="L56" s="2">
        <f>INDEX('GDP ijk'!$A$1:$AAA$990,MATCH(activity_driver!$C56,'GDP ijk'!$F:$F,0),MATCH(activity_driver!L$47,'GDP ijk'!$1:$1,0))</f>
        <v>0</v>
      </c>
      <c r="M56" s="2">
        <f>INDEX('GDP ijk'!$A$1:$AAA$990,MATCH(activity_driver!$C56,'GDP ijk'!$F:$F,0),MATCH(activity_driver!M$47,'GDP ijk'!$1:$1,0))</f>
        <v>0</v>
      </c>
      <c r="N56" s="2">
        <f>INDEX('GDP ijk'!$A$1:$AAA$990,MATCH(activity_driver!$C56,'GDP ijk'!$F:$F,0),MATCH(activity_driver!N$47,'GDP ijk'!$1:$1,0))</f>
        <v>0</v>
      </c>
      <c r="O56" s="2">
        <f>INDEX('GDP ijk'!$A$1:$AAA$990,MATCH(activity_driver!$C56,'GDP ijk'!$F:$F,0),MATCH(activity_driver!O$47,'GDP ijk'!$1:$1,0))</f>
        <v>0</v>
      </c>
      <c r="P56" s="2">
        <f>INDEX('GDP ijk'!$A$1:$AAA$990,MATCH(activity_driver!$C56,'GDP ijk'!$F:$F,0),MATCH(activity_driver!P$47,'GDP ijk'!$1:$1,0))</f>
        <v>0</v>
      </c>
      <c r="Q56" s="2">
        <f>INDEX('GDP ijk'!$A$1:$AAA$990,MATCH(activity_driver!$C56,'GDP ijk'!$F:$F,0),MATCH(activity_driver!Q$47,'GDP ijk'!$1:$1,0))</f>
        <v>0</v>
      </c>
      <c r="R56" s="2">
        <f>INDEX('GDP ijk'!$A$1:$AAA$990,MATCH(activity_driver!$C56,'GDP ijk'!$F:$F,0),MATCH(activity_driver!R$47,'GDP ijk'!$1:$1,0))</f>
        <v>0</v>
      </c>
      <c r="S56" s="3"/>
      <c r="T56" s="5"/>
    </row>
    <row r="57" spans="1:20" ht="15.75" customHeight="1">
      <c r="B57" s="48"/>
      <c r="C57" s="48" t="str">
        <f>_xlfn.CONCAT($A$1,A57)</f>
        <v/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3"/>
      <c r="T57" s="5"/>
    </row>
    <row r="58" spans="1:20" ht="17.25">
      <c r="A58" s="21" t="s">
        <v>291</v>
      </c>
      <c r="B58" s="17"/>
      <c r="C58" s="50"/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8">
      <c r="A59" s="10" t="s">
        <v>52</v>
      </c>
      <c r="B59" s="19" t="s">
        <v>23</v>
      </c>
      <c r="C59" s="49"/>
      <c r="D59" s="22">
        <f>LN(D$48/$D$48)</f>
        <v>0</v>
      </c>
      <c r="E59" s="22">
        <f>LN(E$48/$D$48)</f>
        <v>-3.0154917270198128E-3</v>
      </c>
      <c r="F59" s="22" t="e">
        <f t="shared" ref="F59:R59" si="1">LN(F$48/$D$48)</f>
        <v>#NUM!</v>
      </c>
      <c r="G59" s="22" t="e">
        <f t="shared" si="1"/>
        <v>#NUM!</v>
      </c>
      <c r="H59" s="22" t="e">
        <f t="shared" si="1"/>
        <v>#NUM!</v>
      </c>
      <c r="I59" s="22" t="e">
        <f t="shared" si="1"/>
        <v>#NUM!</v>
      </c>
      <c r="J59" s="22" t="e">
        <f t="shared" si="1"/>
        <v>#NUM!</v>
      </c>
      <c r="K59" s="22" t="e">
        <f t="shared" si="1"/>
        <v>#NUM!</v>
      </c>
      <c r="L59" s="22" t="e">
        <f t="shared" si="1"/>
        <v>#NUM!</v>
      </c>
      <c r="M59" s="22" t="e">
        <f t="shared" si="1"/>
        <v>#NUM!</v>
      </c>
      <c r="N59" s="22" t="e">
        <f t="shared" si="1"/>
        <v>#NUM!</v>
      </c>
      <c r="O59" s="22" t="e">
        <f t="shared" si="1"/>
        <v>#NUM!</v>
      </c>
      <c r="P59" s="22" t="e">
        <f t="shared" si="1"/>
        <v>#NUM!</v>
      </c>
      <c r="Q59" s="22" t="e">
        <f t="shared" si="1"/>
        <v>#NUM!</v>
      </c>
      <c r="R59" s="22" t="e">
        <f t="shared" si="1"/>
        <v>#NUM!</v>
      </c>
    </row>
    <row r="60" spans="1:20" ht="18.75">
      <c r="A60" s="12" t="str">
        <f>$C$49</f>
        <v>05_PRC2wbev</v>
      </c>
      <c r="B60" s="19" t="s">
        <v>24</v>
      </c>
      <c r="C60" s="49"/>
      <c r="D60" s="22">
        <f t="shared" ref="D60:R67" si="2">LN(D$48/$D$48)</f>
        <v>0</v>
      </c>
      <c r="E60" s="22">
        <f t="shared" si="2"/>
        <v>-3.0154917270198128E-3</v>
      </c>
      <c r="F60" s="22" t="e">
        <f t="shared" si="2"/>
        <v>#NUM!</v>
      </c>
      <c r="G60" s="22" t="e">
        <f t="shared" si="2"/>
        <v>#NUM!</v>
      </c>
      <c r="H60" s="22" t="e">
        <f t="shared" si="2"/>
        <v>#NUM!</v>
      </c>
      <c r="I60" s="22" t="e">
        <f t="shared" si="2"/>
        <v>#NUM!</v>
      </c>
      <c r="J60" s="22" t="e">
        <f t="shared" si="2"/>
        <v>#NUM!</v>
      </c>
      <c r="K60" s="22" t="e">
        <f t="shared" si="2"/>
        <v>#NUM!</v>
      </c>
      <c r="L60" s="22" t="e">
        <f t="shared" si="2"/>
        <v>#NUM!</v>
      </c>
      <c r="M60" s="22" t="e">
        <f t="shared" si="2"/>
        <v>#NUM!</v>
      </c>
      <c r="N60" s="22" t="e">
        <f t="shared" si="2"/>
        <v>#NUM!</v>
      </c>
      <c r="O60" s="22" t="e">
        <f t="shared" si="2"/>
        <v>#NUM!</v>
      </c>
      <c r="P60" s="22" t="e">
        <f t="shared" si="2"/>
        <v>#NUM!</v>
      </c>
      <c r="Q60" s="22" t="e">
        <f t="shared" si="2"/>
        <v>#NUM!</v>
      </c>
      <c r="R60" s="22" t="e">
        <f t="shared" si="2"/>
        <v>#NUM!</v>
      </c>
    </row>
    <row r="61" spans="1:20">
      <c r="A61" s="12" t="str">
        <f>$C$50</f>
        <v>05_PRC2wg</v>
      </c>
      <c r="B61" s="19"/>
      <c r="C61" s="49"/>
      <c r="D61" s="22">
        <f t="shared" si="2"/>
        <v>0</v>
      </c>
      <c r="E61" s="22">
        <f t="shared" si="2"/>
        <v>-3.0154917270198128E-3</v>
      </c>
      <c r="F61" s="22" t="e">
        <f t="shared" si="2"/>
        <v>#NUM!</v>
      </c>
      <c r="G61" s="22" t="e">
        <f t="shared" si="2"/>
        <v>#NUM!</v>
      </c>
      <c r="H61" s="22" t="e">
        <f t="shared" si="2"/>
        <v>#NUM!</v>
      </c>
      <c r="I61" s="22" t="e">
        <f t="shared" si="2"/>
        <v>#NUM!</v>
      </c>
      <c r="J61" s="22" t="e">
        <f t="shared" si="2"/>
        <v>#NUM!</v>
      </c>
      <c r="K61" s="22" t="e">
        <f t="shared" si="2"/>
        <v>#NUM!</v>
      </c>
      <c r="L61" s="22" t="e">
        <f t="shared" si="2"/>
        <v>#NUM!</v>
      </c>
      <c r="M61" s="22" t="e">
        <f t="shared" si="2"/>
        <v>#NUM!</v>
      </c>
      <c r="N61" s="22" t="e">
        <f t="shared" si="2"/>
        <v>#NUM!</v>
      </c>
      <c r="O61" s="22" t="e">
        <f t="shared" si="2"/>
        <v>#NUM!</v>
      </c>
      <c r="P61" s="22" t="e">
        <f t="shared" si="2"/>
        <v>#NUM!</v>
      </c>
      <c r="Q61" s="22" t="e">
        <f t="shared" si="2"/>
        <v>#NUM!</v>
      </c>
      <c r="R61" s="22" t="e">
        <f t="shared" si="2"/>
        <v>#NUM!</v>
      </c>
    </row>
    <row r="62" spans="1:20">
      <c r="A62" s="12" t="str">
        <f>$C$51</f>
        <v>05_PRClvbev</v>
      </c>
      <c r="B62" s="19"/>
      <c r="C62" s="49"/>
      <c r="D62" s="22">
        <f t="shared" si="2"/>
        <v>0</v>
      </c>
      <c r="E62" s="22">
        <f t="shared" si="2"/>
        <v>-3.0154917270198128E-3</v>
      </c>
      <c r="F62" s="22" t="e">
        <f t="shared" si="2"/>
        <v>#NUM!</v>
      </c>
      <c r="G62" s="22" t="e">
        <f t="shared" si="2"/>
        <v>#NUM!</v>
      </c>
      <c r="H62" s="22" t="e">
        <f t="shared" si="2"/>
        <v>#NUM!</v>
      </c>
      <c r="I62" s="22" t="e">
        <f t="shared" si="2"/>
        <v>#NUM!</v>
      </c>
      <c r="J62" s="22" t="e">
        <f t="shared" si="2"/>
        <v>#NUM!</v>
      </c>
      <c r="K62" s="22" t="e">
        <f t="shared" si="2"/>
        <v>#NUM!</v>
      </c>
      <c r="L62" s="22" t="e">
        <f t="shared" si="2"/>
        <v>#NUM!</v>
      </c>
      <c r="M62" s="22" t="e">
        <f t="shared" si="2"/>
        <v>#NUM!</v>
      </c>
      <c r="N62" s="22" t="e">
        <f t="shared" si="2"/>
        <v>#NUM!</v>
      </c>
      <c r="O62" s="22" t="e">
        <f t="shared" si="2"/>
        <v>#NUM!</v>
      </c>
      <c r="P62" s="22" t="e">
        <f t="shared" si="2"/>
        <v>#NUM!</v>
      </c>
      <c r="Q62" s="22" t="e">
        <f t="shared" si="2"/>
        <v>#NUM!</v>
      </c>
      <c r="R62" s="22" t="e">
        <f t="shared" si="2"/>
        <v>#NUM!</v>
      </c>
    </row>
    <row r="63" spans="1:20" ht="18.75">
      <c r="A63" s="12" t="str">
        <f>$C$52</f>
        <v>05_PRClvg</v>
      </c>
      <c r="B63" s="19" t="s">
        <v>25</v>
      </c>
      <c r="C63" s="49"/>
      <c r="D63" s="22">
        <f t="shared" si="2"/>
        <v>0</v>
      </c>
      <c r="E63" s="22">
        <f t="shared" si="2"/>
        <v>-3.0154917270198128E-3</v>
      </c>
      <c r="F63" s="22" t="e">
        <f t="shared" si="2"/>
        <v>#NUM!</v>
      </c>
      <c r="G63" s="22" t="e">
        <f t="shared" si="2"/>
        <v>#NUM!</v>
      </c>
      <c r="H63" s="22" t="e">
        <f t="shared" si="2"/>
        <v>#NUM!</v>
      </c>
      <c r="I63" s="22" t="e">
        <f t="shared" si="2"/>
        <v>#NUM!</v>
      </c>
      <c r="J63" s="22" t="e">
        <f t="shared" si="2"/>
        <v>#NUM!</v>
      </c>
      <c r="K63" s="22" t="e">
        <f t="shared" si="2"/>
        <v>#NUM!</v>
      </c>
      <c r="L63" s="22" t="e">
        <f t="shared" si="2"/>
        <v>#NUM!</v>
      </c>
      <c r="M63" s="22" t="e">
        <f t="shared" si="2"/>
        <v>#NUM!</v>
      </c>
      <c r="N63" s="22" t="e">
        <f t="shared" si="2"/>
        <v>#NUM!</v>
      </c>
      <c r="O63" s="22" t="e">
        <f t="shared" si="2"/>
        <v>#NUM!</v>
      </c>
      <c r="P63" s="22" t="e">
        <f t="shared" si="2"/>
        <v>#NUM!</v>
      </c>
      <c r="Q63" s="22" t="e">
        <f t="shared" si="2"/>
        <v>#NUM!</v>
      </c>
      <c r="R63" s="22" t="e">
        <f t="shared" si="2"/>
        <v>#NUM!</v>
      </c>
    </row>
    <row r="64" spans="1:20" ht="18.75">
      <c r="A64" s="12" t="str">
        <f>$C$53</f>
        <v>20_USA2wbev</v>
      </c>
      <c r="B64" s="19" t="s">
        <v>26</v>
      </c>
      <c r="C64" s="49"/>
      <c r="D64" s="22">
        <f t="shared" si="2"/>
        <v>0</v>
      </c>
      <c r="E64" s="22">
        <f>LN(E$48/$D$48)</f>
        <v>-3.0154917270198128E-3</v>
      </c>
      <c r="F64" s="22" t="e">
        <f t="shared" si="2"/>
        <v>#NUM!</v>
      </c>
      <c r="G64" s="22" t="e">
        <f t="shared" si="2"/>
        <v>#NUM!</v>
      </c>
      <c r="H64" s="22" t="e">
        <f t="shared" si="2"/>
        <v>#NUM!</v>
      </c>
      <c r="I64" s="22" t="e">
        <f t="shared" si="2"/>
        <v>#NUM!</v>
      </c>
      <c r="J64" s="22" t="e">
        <f t="shared" si="2"/>
        <v>#NUM!</v>
      </c>
      <c r="K64" s="22" t="e">
        <f t="shared" si="2"/>
        <v>#NUM!</v>
      </c>
      <c r="L64" s="22" t="e">
        <f t="shared" si="2"/>
        <v>#NUM!</v>
      </c>
      <c r="M64" s="22" t="e">
        <f t="shared" si="2"/>
        <v>#NUM!</v>
      </c>
      <c r="N64" s="22" t="e">
        <f t="shared" si="2"/>
        <v>#NUM!</v>
      </c>
      <c r="O64" s="22" t="e">
        <f t="shared" si="2"/>
        <v>#NUM!</v>
      </c>
      <c r="P64" s="22" t="e">
        <f t="shared" si="2"/>
        <v>#NUM!</v>
      </c>
      <c r="Q64" s="22" t="e">
        <f t="shared" si="2"/>
        <v>#NUM!</v>
      </c>
      <c r="R64" s="22" t="e">
        <f t="shared" si="2"/>
        <v>#NUM!</v>
      </c>
    </row>
    <row r="65" spans="1:20">
      <c r="A65" s="12" t="str">
        <f>$C$54</f>
        <v>20_USA2wg</v>
      </c>
      <c r="B65" s="48"/>
      <c r="C65" s="48"/>
      <c r="D65" s="22">
        <f t="shared" si="2"/>
        <v>0</v>
      </c>
      <c r="E65" s="22">
        <f t="shared" si="2"/>
        <v>-3.0154917270198128E-3</v>
      </c>
      <c r="F65" s="22" t="e">
        <f t="shared" si="2"/>
        <v>#NUM!</v>
      </c>
      <c r="G65" s="22" t="e">
        <f t="shared" si="2"/>
        <v>#NUM!</v>
      </c>
      <c r="H65" s="22" t="e">
        <f t="shared" si="2"/>
        <v>#NUM!</v>
      </c>
      <c r="I65" s="22" t="e">
        <f t="shared" si="2"/>
        <v>#NUM!</v>
      </c>
      <c r="J65" s="22" t="e">
        <f t="shared" si="2"/>
        <v>#NUM!</v>
      </c>
      <c r="K65" s="22" t="e">
        <f t="shared" si="2"/>
        <v>#NUM!</v>
      </c>
      <c r="L65" s="22" t="e">
        <f t="shared" si="2"/>
        <v>#NUM!</v>
      </c>
      <c r="M65" s="22" t="e">
        <f t="shared" si="2"/>
        <v>#NUM!</v>
      </c>
      <c r="N65" s="22" t="e">
        <f t="shared" si="2"/>
        <v>#NUM!</v>
      </c>
      <c r="O65" s="22" t="e">
        <f t="shared" si="2"/>
        <v>#NUM!</v>
      </c>
      <c r="P65" s="22" t="e">
        <f t="shared" si="2"/>
        <v>#NUM!</v>
      </c>
      <c r="Q65" s="22" t="e">
        <f t="shared" si="2"/>
        <v>#NUM!</v>
      </c>
      <c r="R65" s="22" t="e">
        <f t="shared" si="2"/>
        <v>#NUM!</v>
      </c>
      <c r="S65" s="3"/>
      <c r="T65" s="5"/>
    </row>
    <row r="66" spans="1:20">
      <c r="A66" s="12" t="str">
        <f>$C$55</f>
        <v>20_USAlvbev</v>
      </c>
      <c r="B66" s="48"/>
      <c r="C66" s="48"/>
      <c r="D66" s="22">
        <f t="shared" si="2"/>
        <v>0</v>
      </c>
      <c r="E66" s="22">
        <f t="shared" si="2"/>
        <v>-3.0154917270198128E-3</v>
      </c>
      <c r="F66" s="22" t="e">
        <f t="shared" si="2"/>
        <v>#NUM!</v>
      </c>
      <c r="G66" s="22" t="e">
        <f t="shared" si="2"/>
        <v>#NUM!</v>
      </c>
      <c r="H66" s="22" t="e">
        <f t="shared" si="2"/>
        <v>#NUM!</v>
      </c>
      <c r="I66" s="22" t="e">
        <f t="shared" si="2"/>
        <v>#NUM!</v>
      </c>
      <c r="J66" s="22" t="e">
        <f t="shared" si="2"/>
        <v>#NUM!</v>
      </c>
      <c r="K66" s="22" t="e">
        <f t="shared" si="2"/>
        <v>#NUM!</v>
      </c>
      <c r="L66" s="22" t="e">
        <f t="shared" si="2"/>
        <v>#NUM!</v>
      </c>
      <c r="M66" s="22" t="e">
        <f t="shared" si="2"/>
        <v>#NUM!</v>
      </c>
      <c r="N66" s="22" t="e">
        <f t="shared" si="2"/>
        <v>#NUM!</v>
      </c>
      <c r="O66" s="22" t="e">
        <f t="shared" si="2"/>
        <v>#NUM!</v>
      </c>
      <c r="P66" s="22" t="e">
        <f t="shared" si="2"/>
        <v>#NUM!</v>
      </c>
      <c r="Q66" s="22" t="e">
        <f t="shared" si="2"/>
        <v>#NUM!</v>
      </c>
      <c r="R66" s="22" t="e">
        <f t="shared" si="2"/>
        <v>#NUM!</v>
      </c>
      <c r="S66" s="3"/>
      <c r="T66" s="5"/>
    </row>
    <row r="67" spans="1:20" ht="15.75" customHeight="1">
      <c r="A67" s="12" t="str">
        <f>$C$56</f>
        <v>20_USAlvg</v>
      </c>
      <c r="B67" s="48"/>
      <c r="C67" s="48"/>
      <c r="D67" s="22">
        <f t="shared" si="2"/>
        <v>0</v>
      </c>
      <c r="E67" s="22">
        <f t="shared" si="2"/>
        <v>-3.0154917270198128E-3</v>
      </c>
      <c r="F67" s="22" t="e">
        <f t="shared" si="2"/>
        <v>#NUM!</v>
      </c>
      <c r="G67" s="22" t="e">
        <f t="shared" si="2"/>
        <v>#NUM!</v>
      </c>
      <c r="H67" s="22" t="e">
        <f t="shared" si="2"/>
        <v>#NUM!</v>
      </c>
      <c r="I67" s="22" t="e">
        <f t="shared" si="2"/>
        <v>#NUM!</v>
      </c>
      <c r="J67" s="22" t="e">
        <f t="shared" si="2"/>
        <v>#NUM!</v>
      </c>
      <c r="K67" s="22" t="e">
        <f t="shared" si="2"/>
        <v>#NUM!</v>
      </c>
      <c r="L67" s="22" t="e">
        <f t="shared" si="2"/>
        <v>#NUM!</v>
      </c>
      <c r="M67" s="22" t="e">
        <f t="shared" si="2"/>
        <v>#NUM!</v>
      </c>
      <c r="N67" s="22" t="e">
        <f t="shared" si="2"/>
        <v>#NUM!</v>
      </c>
      <c r="O67" s="22" t="e">
        <f t="shared" si="2"/>
        <v>#NUM!</v>
      </c>
      <c r="P67" s="22" t="e">
        <f t="shared" si="2"/>
        <v>#NUM!</v>
      </c>
      <c r="Q67" s="22" t="e">
        <f t="shared" si="2"/>
        <v>#NUM!</v>
      </c>
      <c r="R67" s="22" t="e">
        <f t="shared" si="2"/>
        <v>#NUM!</v>
      </c>
      <c r="S67" s="3"/>
      <c r="T67" s="5"/>
    </row>
    <row r="68" spans="1:20" ht="15.75" customHeight="1">
      <c r="B68" s="48"/>
      <c r="C68" s="48"/>
      <c r="D68" s="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3"/>
      <c r="T68" s="5"/>
    </row>
    <row r="69" spans="1:20">
      <c r="B69" s="48"/>
      <c r="C69" s="48"/>
      <c r="D69" s="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3"/>
      <c r="T69" s="5"/>
    </row>
    <row r="70" spans="1:20">
      <c r="B70" s="48"/>
      <c r="C70" s="48"/>
      <c r="D70" s="2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3"/>
      <c r="T70" s="5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7AE6B-AA88-452D-92CE-FCC3CE3C7A60}">
  <sheetPr>
    <tabColor theme="5"/>
  </sheetPr>
  <dimension ref="A1:T96"/>
  <sheetViews>
    <sheetView topLeftCell="A62" workbookViewId="0">
      <selection activeCell="E91" sqref="E91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27" spans="1:1">
      <c r="A27" t="s">
        <v>266</v>
      </c>
    </row>
    <row r="45" spans="1:20">
      <c r="A45" s="1" t="s">
        <v>57</v>
      </c>
    </row>
    <row r="46" spans="1:20">
      <c r="A46" s="8" t="s">
        <v>50</v>
      </c>
      <c r="B46" s="8" t="s">
        <v>9</v>
      </c>
      <c r="C46" s="9" t="s">
        <v>56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10</v>
      </c>
      <c r="C47" s="48" t="str">
        <f>_xlfn.CONCAT($A$1,A47)</f>
        <v>TFEC</v>
      </c>
      <c r="D47" s="2">
        <f t="shared" ref="D47:R47" si="0">SUM(D48:D56)</f>
        <v>10021.196025000001</v>
      </c>
      <c r="E47" s="2">
        <f t="shared" si="0"/>
        <v>9967.2499529999986</v>
      </c>
      <c r="F47" s="2">
        <f t="shared" si="0"/>
        <v>0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4"/>
      <c r="T47" s="5"/>
    </row>
    <row r="48" spans="1:20" ht="18">
      <c r="A48" s="12" t="str">
        <f>$C$48</f>
        <v>05_PRC2wbev</v>
      </c>
      <c r="B48" s="11" t="s">
        <v>11</v>
      </c>
      <c r="C48" t="s">
        <v>324</v>
      </c>
      <c r="D48" s="2">
        <f>INDEX(Energy!$A$1:$AAC$999,MATCH(intensity_drivers!$C48,Energy!$F:$F,0),MATCH(intensity_drivers!D$46,Energy!$1:$1,0))</f>
        <v>63.979416000000001</v>
      </c>
      <c r="E48" s="2">
        <f>INDEX(Energy!$A$1:$AAC$999,MATCH(intensity_drivers!$C48,Energy!$F:$F,0),MATCH(intensity_drivers!E$46,Energy!$1:$1,0))</f>
        <v>67.901392000000001</v>
      </c>
      <c r="F48" s="2">
        <f>INDEX(Energy!$A$1:$AAC$999,MATCH(intensity_drivers!$C48,Energy!$F:$F,0),MATCH(intensity_drivers!F$46,Energy!$1:$1,0))</f>
        <v>0</v>
      </c>
      <c r="G48" s="2">
        <f>INDEX(Energy!$A$1:$AAC$999,MATCH(intensity_drivers!$C48,Energy!$F:$F,0),MATCH(intensity_drivers!G$46,Energy!$1:$1,0))</f>
        <v>0</v>
      </c>
      <c r="H48" s="2">
        <f>INDEX(Energy!$A$1:$AAC$999,MATCH(intensity_drivers!$C48,Energy!$F:$F,0),MATCH(intensity_drivers!H$46,Energy!$1:$1,0))</f>
        <v>0</v>
      </c>
      <c r="I48" s="2">
        <f>INDEX(Energy!$A$1:$AAC$999,MATCH(intensity_drivers!$C48,Energy!$F:$F,0),MATCH(intensity_drivers!I$46,Energy!$1:$1,0))</f>
        <v>0</v>
      </c>
      <c r="J48" s="2">
        <f>INDEX(Energy!$A$1:$AAC$999,MATCH(intensity_drivers!$C48,Energy!$F:$F,0),MATCH(intensity_drivers!J$46,Energy!$1:$1,0))</f>
        <v>0</v>
      </c>
      <c r="K48" s="2">
        <f>INDEX(Energy!$A$1:$AAC$999,MATCH(intensity_drivers!$C48,Energy!$F:$F,0),MATCH(intensity_drivers!K$46,Energy!$1:$1,0))</f>
        <v>0</v>
      </c>
      <c r="L48" s="2">
        <f>INDEX(Energy!$A$1:$AAC$999,MATCH(intensity_drivers!$C48,Energy!$F:$F,0),MATCH(intensity_drivers!L$46,Energy!$1:$1,0))</f>
        <v>0</v>
      </c>
      <c r="M48" s="2">
        <f>INDEX(Energy!$A$1:$AAC$999,MATCH(intensity_drivers!$C48,Energy!$F:$F,0),MATCH(intensity_drivers!M$46,Energy!$1:$1,0))</f>
        <v>0</v>
      </c>
      <c r="N48" s="2">
        <f>INDEX(Energy!$A$1:$AAC$999,MATCH(intensity_drivers!$C48,Energy!$F:$F,0),MATCH(intensity_drivers!N$46,Energy!$1:$1,0))</f>
        <v>0</v>
      </c>
      <c r="O48" s="2">
        <f>INDEX(Energy!$A$1:$AAC$999,MATCH(intensity_drivers!$C48,Energy!$F:$F,0),MATCH(intensity_drivers!O$46,Energy!$1:$1,0))</f>
        <v>0</v>
      </c>
      <c r="P48" s="2">
        <f>INDEX(Energy!$A$1:$AAC$999,MATCH(intensity_drivers!$C48,Energy!$F:$F,0),MATCH(intensity_drivers!P$46,Energy!$1:$1,0))</f>
        <v>0</v>
      </c>
      <c r="Q48" s="2">
        <f>INDEX(Energy!$A$1:$AAC$999,MATCH(intensity_drivers!$C48,Energy!$F:$F,0),MATCH(intensity_drivers!Q$46,Energy!$1:$1,0))</f>
        <v>0</v>
      </c>
      <c r="R48" s="2">
        <f>INDEX(Energy!$A$1:$AAC$999,MATCH(intensity_drivers!$C48,Energy!$F:$F,0),MATCH(intensity_drivers!R$46,Energy!$1:$1,0))</f>
        <v>0</v>
      </c>
      <c r="S48" s="3"/>
      <c r="T48" s="5"/>
    </row>
    <row r="49" spans="1:20">
      <c r="A49" s="12" t="str">
        <f>$C$49</f>
        <v>05_PRC2wg</v>
      </c>
      <c r="B49" s="11"/>
      <c r="C49" t="s">
        <v>325</v>
      </c>
      <c r="D49" s="2">
        <f>INDEX(Energy!$A$1:$AAC$999,MATCH(intensity_drivers!$C49,Energy!$F:$F,0),MATCH(intensity_drivers!D$46,Energy!$1:$1,0))</f>
        <v>169.54752500000001</v>
      </c>
      <c r="E49" s="2">
        <f>INDEX(Energy!$A$1:$AAC$999,MATCH(intensity_drivers!$C49,Energy!$F:$F,0),MATCH(intensity_drivers!E$46,Energy!$1:$1,0))</f>
        <v>177.689032</v>
      </c>
      <c r="F49" s="2">
        <f>INDEX(Energy!$A$1:$AAC$999,MATCH(intensity_drivers!$C49,Energy!$F:$F,0),MATCH(intensity_drivers!F$46,Energy!$1:$1,0))</f>
        <v>0</v>
      </c>
      <c r="G49" s="2">
        <f>INDEX(Energy!$A$1:$AAC$999,MATCH(intensity_drivers!$C49,Energy!$F:$F,0),MATCH(intensity_drivers!G$46,Energy!$1:$1,0))</f>
        <v>0</v>
      </c>
      <c r="H49" s="2">
        <f>INDEX(Energy!$A$1:$AAC$999,MATCH(intensity_drivers!$C49,Energy!$F:$F,0),MATCH(intensity_drivers!H$46,Energy!$1:$1,0))</f>
        <v>0</v>
      </c>
      <c r="I49" s="2">
        <f>INDEX(Energy!$A$1:$AAC$999,MATCH(intensity_drivers!$C49,Energy!$F:$F,0),MATCH(intensity_drivers!I$46,Energy!$1:$1,0))</f>
        <v>0</v>
      </c>
      <c r="J49" s="2">
        <f>INDEX(Energy!$A$1:$AAC$999,MATCH(intensity_drivers!$C49,Energy!$F:$F,0),MATCH(intensity_drivers!J$46,Energy!$1:$1,0))</f>
        <v>0</v>
      </c>
      <c r="K49" s="2">
        <f>INDEX(Energy!$A$1:$AAC$999,MATCH(intensity_drivers!$C49,Energy!$F:$F,0),MATCH(intensity_drivers!K$46,Energy!$1:$1,0))</f>
        <v>0</v>
      </c>
      <c r="L49" s="2">
        <f>INDEX(Energy!$A$1:$AAC$999,MATCH(intensity_drivers!$C49,Energy!$F:$F,0),MATCH(intensity_drivers!L$46,Energy!$1:$1,0))</f>
        <v>0</v>
      </c>
      <c r="M49" s="2">
        <f>INDEX(Energy!$A$1:$AAC$999,MATCH(intensity_drivers!$C49,Energy!$F:$F,0),MATCH(intensity_drivers!M$46,Energy!$1:$1,0))</f>
        <v>0</v>
      </c>
      <c r="N49" s="2">
        <f>INDEX(Energy!$A$1:$AAC$999,MATCH(intensity_drivers!$C49,Energy!$F:$F,0),MATCH(intensity_drivers!N$46,Energy!$1:$1,0))</f>
        <v>0</v>
      </c>
      <c r="O49" s="2">
        <f>INDEX(Energy!$A$1:$AAC$999,MATCH(intensity_drivers!$C49,Energy!$F:$F,0),MATCH(intensity_drivers!O$46,Energy!$1:$1,0))</f>
        <v>0</v>
      </c>
      <c r="P49" s="2">
        <f>INDEX(Energy!$A$1:$AAC$999,MATCH(intensity_drivers!$C49,Energy!$F:$F,0),MATCH(intensity_drivers!P$46,Energy!$1:$1,0))</f>
        <v>0</v>
      </c>
      <c r="Q49" s="2">
        <f>INDEX(Energy!$A$1:$AAC$999,MATCH(intensity_drivers!$C49,Energy!$F:$F,0),MATCH(intensity_drivers!Q$46,Energy!$1:$1,0))</f>
        <v>0</v>
      </c>
      <c r="R49" s="2">
        <f>INDEX(Energy!$A$1:$AAC$999,MATCH(intensity_drivers!$C49,Energy!$F:$F,0),MATCH(intensity_drivers!R$46,Energy!$1:$1,0))</f>
        <v>0</v>
      </c>
      <c r="S49" s="3"/>
      <c r="T49" s="5"/>
    </row>
    <row r="50" spans="1:20">
      <c r="A50" s="12" t="str">
        <f>$C$50</f>
        <v>05_PRClvbev</v>
      </c>
      <c r="B50" s="11"/>
      <c r="C50" t="s">
        <v>326</v>
      </c>
      <c r="D50" s="2">
        <f>INDEX(Energy!$A$1:$AAC$999,MATCH(intensity_drivers!$C50,Energy!$F:$F,0),MATCH(intensity_drivers!D$46,Energy!$1:$1,0))</f>
        <v>27.295235000000002</v>
      </c>
      <c r="E50" s="2">
        <f>INDEX(Energy!$A$1:$AAC$999,MATCH(intensity_drivers!$C50,Energy!$F:$F,0),MATCH(intensity_drivers!E$46,Energy!$1:$1,0))</f>
        <v>66.603800000000007</v>
      </c>
      <c r="F50" s="2">
        <f>INDEX(Energy!$A$1:$AAC$999,MATCH(intensity_drivers!$C50,Energy!$F:$F,0),MATCH(intensity_drivers!F$46,Energy!$1:$1,0))</f>
        <v>0</v>
      </c>
      <c r="G50" s="2">
        <f>INDEX(Energy!$A$1:$AAC$999,MATCH(intensity_drivers!$C50,Energy!$F:$F,0),MATCH(intensity_drivers!G$46,Energy!$1:$1,0))</f>
        <v>0</v>
      </c>
      <c r="H50" s="2">
        <f>INDEX(Energy!$A$1:$AAC$999,MATCH(intensity_drivers!$C50,Energy!$F:$F,0),MATCH(intensity_drivers!H$46,Energy!$1:$1,0))</f>
        <v>0</v>
      </c>
      <c r="I50" s="2">
        <f>INDEX(Energy!$A$1:$AAC$999,MATCH(intensity_drivers!$C50,Energy!$F:$F,0),MATCH(intensity_drivers!I$46,Energy!$1:$1,0))</f>
        <v>0</v>
      </c>
      <c r="J50" s="2">
        <f>INDEX(Energy!$A$1:$AAC$999,MATCH(intensity_drivers!$C50,Energy!$F:$F,0),MATCH(intensity_drivers!J$46,Energy!$1:$1,0))</f>
        <v>0</v>
      </c>
      <c r="K50" s="2">
        <f>INDEX(Energy!$A$1:$AAC$999,MATCH(intensity_drivers!$C50,Energy!$F:$F,0),MATCH(intensity_drivers!K$46,Energy!$1:$1,0))</f>
        <v>0</v>
      </c>
      <c r="L50" s="2">
        <f>INDEX(Energy!$A$1:$AAC$999,MATCH(intensity_drivers!$C50,Energy!$F:$F,0),MATCH(intensity_drivers!L$46,Energy!$1:$1,0))</f>
        <v>0</v>
      </c>
      <c r="M50" s="2">
        <f>INDEX(Energy!$A$1:$AAC$999,MATCH(intensity_drivers!$C50,Energy!$F:$F,0),MATCH(intensity_drivers!M$46,Energy!$1:$1,0))</f>
        <v>0</v>
      </c>
      <c r="N50" s="2">
        <f>INDEX(Energy!$A$1:$AAC$999,MATCH(intensity_drivers!$C50,Energy!$F:$F,0),MATCH(intensity_drivers!N$46,Energy!$1:$1,0))</f>
        <v>0</v>
      </c>
      <c r="O50" s="2">
        <f>INDEX(Energy!$A$1:$AAC$999,MATCH(intensity_drivers!$C50,Energy!$F:$F,0),MATCH(intensity_drivers!O$46,Energy!$1:$1,0))</f>
        <v>0</v>
      </c>
      <c r="P50" s="2">
        <f>INDEX(Energy!$A$1:$AAC$999,MATCH(intensity_drivers!$C50,Energy!$F:$F,0),MATCH(intensity_drivers!P$46,Energy!$1:$1,0))</f>
        <v>0</v>
      </c>
      <c r="Q50" s="2">
        <f>INDEX(Energy!$A$1:$AAC$999,MATCH(intensity_drivers!$C50,Energy!$F:$F,0),MATCH(intensity_drivers!Q$46,Energy!$1:$1,0))</f>
        <v>0</v>
      </c>
      <c r="R50" s="2">
        <f>INDEX(Energy!$A$1:$AAC$999,MATCH(intensity_drivers!$C50,Energy!$F:$F,0),MATCH(intensity_drivers!R$46,Energy!$1:$1,0))</f>
        <v>0</v>
      </c>
      <c r="S50" s="3"/>
      <c r="T50" s="5"/>
    </row>
    <row r="51" spans="1:20" ht="18">
      <c r="A51" s="12" t="str">
        <f>$C$51</f>
        <v>05_PRClvg</v>
      </c>
      <c r="B51" s="11" t="s">
        <v>12</v>
      </c>
      <c r="C51" t="s">
        <v>327</v>
      </c>
      <c r="D51" s="2">
        <f>INDEX(Energy!$A$1:$AAC$999,MATCH(intensity_drivers!$C51,Energy!$F:$F,0),MATCH(intensity_drivers!D$46,Energy!$1:$1,0))</f>
        <v>3801.631069</v>
      </c>
      <c r="E51" s="2">
        <f>INDEX(Energy!$A$1:$AAC$999,MATCH(intensity_drivers!$C51,Energy!$F:$F,0),MATCH(intensity_drivers!E$46,Energy!$1:$1,0))</f>
        <v>3650.4226659999999</v>
      </c>
      <c r="F51" s="2">
        <f>INDEX(Energy!$A$1:$AAC$999,MATCH(intensity_drivers!$C51,Energy!$F:$F,0),MATCH(intensity_drivers!F$46,Energy!$1:$1,0))</f>
        <v>0</v>
      </c>
      <c r="G51" s="2">
        <f>INDEX(Energy!$A$1:$AAC$999,MATCH(intensity_drivers!$C51,Energy!$F:$F,0),MATCH(intensity_drivers!G$46,Energy!$1:$1,0))</f>
        <v>0</v>
      </c>
      <c r="H51" s="2">
        <f>INDEX(Energy!$A$1:$AAC$999,MATCH(intensity_drivers!$C51,Energy!$F:$F,0),MATCH(intensity_drivers!H$46,Energy!$1:$1,0))</f>
        <v>0</v>
      </c>
      <c r="I51" s="2">
        <f>INDEX(Energy!$A$1:$AAC$999,MATCH(intensity_drivers!$C51,Energy!$F:$F,0),MATCH(intensity_drivers!I$46,Energy!$1:$1,0))</f>
        <v>0</v>
      </c>
      <c r="J51" s="2">
        <f>INDEX(Energy!$A$1:$AAC$999,MATCH(intensity_drivers!$C51,Energy!$F:$F,0),MATCH(intensity_drivers!J$46,Energy!$1:$1,0))</f>
        <v>0</v>
      </c>
      <c r="K51" s="2">
        <f>INDEX(Energy!$A$1:$AAC$999,MATCH(intensity_drivers!$C51,Energy!$F:$F,0),MATCH(intensity_drivers!K$46,Energy!$1:$1,0))</f>
        <v>0</v>
      </c>
      <c r="L51" s="2">
        <f>INDEX(Energy!$A$1:$AAC$999,MATCH(intensity_drivers!$C51,Energy!$F:$F,0),MATCH(intensity_drivers!L$46,Energy!$1:$1,0))</f>
        <v>0</v>
      </c>
      <c r="M51" s="2">
        <f>INDEX(Energy!$A$1:$AAC$999,MATCH(intensity_drivers!$C51,Energy!$F:$F,0),MATCH(intensity_drivers!M$46,Energy!$1:$1,0))</f>
        <v>0</v>
      </c>
      <c r="N51" s="2">
        <f>INDEX(Energy!$A$1:$AAC$999,MATCH(intensity_drivers!$C51,Energy!$F:$F,0),MATCH(intensity_drivers!N$46,Energy!$1:$1,0))</f>
        <v>0</v>
      </c>
      <c r="O51" s="2">
        <f>INDEX(Energy!$A$1:$AAC$999,MATCH(intensity_drivers!$C51,Energy!$F:$F,0),MATCH(intensity_drivers!O$46,Energy!$1:$1,0))</f>
        <v>0</v>
      </c>
      <c r="P51" s="2">
        <f>INDEX(Energy!$A$1:$AAC$999,MATCH(intensity_drivers!$C51,Energy!$F:$F,0),MATCH(intensity_drivers!P$46,Energy!$1:$1,0))</f>
        <v>0</v>
      </c>
      <c r="Q51" s="2">
        <f>INDEX(Energy!$A$1:$AAC$999,MATCH(intensity_drivers!$C51,Energy!$F:$F,0),MATCH(intensity_drivers!Q$46,Energy!$1:$1,0))</f>
        <v>0</v>
      </c>
      <c r="R51" s="2">
        <f>INDEX(Energy!$A$1:$AAC$999,MATCH(intensity_drivers!$C51,Energy!$F:$F,0),MATCH(intensity_drivers!R$46,Energy!$1:$1,0))</f>
        <v>0</v>
      </c>
      <c r="S51" s="3"/>
      <c r="T51" s="5"/>
    </row>
    <row r="52" spans="1:20" ht="18">
      <c r="A52" s="12" t="str">
        <f>$C$52</f>
        <v>20_USA2wbev</v>
      </c>
      <c r="B52" s="11" t="s">
        <v>13</v>
      </c>
      <c r="C52" t="s">
        <v>328</v>
      </c>
      <c r="D52" s="2">
        <f>INDEX(Energy!$A$1:$AAC$999,MATCH(intensity_drivers!$C52,Energy!$F:$F,0),MATCH(intensity_drivers!D$46,Energy!$1:$1,0))</f>
        <v>3.2888000000000001E-2</v>
      </c>
      <c r="E52" s="2">
        <f>INDEX(Energy!$A$1:$AAC$999,MATCH(intensity_drivers!$C52,Energy!$F:$F,0),MATCH(intensity_drivers!E$46,Energy!$1:$1,0))</f>
        <v>3.5247000000000001E-2</v>
      </c>
      <c r="F52" s="2">
        <f>INDEX(Energy!$A$1:$AAC$999,MATCH(intensity_drivers!$C52,Energy!$F:$F,0),MATCH(intensity_drivers!F$46,Energy!$1:$1,0))</f>
        <v>0</v>
      </c>
      <c r="G52" s="2">
        <f>INDEX(Energy!$A$1:$AAC$999,MATCH(intensity_drivers!$C52,Energy!$F:$F,0),MATCH(intensity_drivers!G$46,Energy!$1:$1,0))</f>
        <v>0</v>
      </c>
      <c r="H52" s="2">
        <f>INDEX(Energy!$A$1:$AAC$999,MATCH(intensity_drivers!$C52,Energy!$F:$F,0),MATCH(intensity_drivers!H$46,Energy!$1:$1,0))</f>
        <v>0</v>
      </c>
      <c r="I52" s="2">
        <f>INDEX(Energy!$A$1:$AAC$999,MATCH(intensity_drivers!$C52,Energy!$F:$F,0),MATCH(intensity_drivers!I$46,Energy!$1:$1,0))</f>
        <v>0</v>
      </c>
      <c r="J52" s="2">
        <f>INDEX(Energy!$A$1:$AAC$999,MATCH(intensity_drivers!$C52,Energy!$F:$F,0),MATCH(intensity_drivers!J$46,Energy!$1:$1,0))</f>
        <v>0</v>
      </c>
      <c r="K52" s="2">
        <f>INDEX(Energy!$A$1:$AAC$999,MATCH(intensity_drivers!$C52,Energy!$F:$F,0),MATCH(intensity_drivers!K$46,Energy!$1:$1,0))</f>
        <v>0</v>
      </c>
      <c r="L52" s="2">
        <f>INDEX(Energy!$A$1:$AAC$999,MATCH(intensity_drivers!$C52,Energy!$F:$F,0),MATCH(intensity_drivers!L$46,Energy!$1:$1,0))</f>
        <v>0</v>
      </c>
      <c r="M52" s="2">
        <f>INDEX(Energy!$A$1:$AAC$999,MATCH(intensity_drivers!$C52,Energy!$F:$F,0),MATCH(intensity_drivers!M$46,Energy!$1:$1,0))</f>
        <v>0</v>
      </c>
      <c r="N52" s="2">
        <f>INDEX(Energy!$A$1:$AAC$999,MATCH(intensity_drivers!$C52,Energy!$F:$F,0),MATCH(intensity_drivers!N$46,Energy!$1:$1,0))</f>
        <v>0</v>
      </c>
      <c r="O52" s="2">
        <f>INDEX(Energy!$A$1:$AAC$999,MATCH(intensity_drivers!$C52,Energy!$F:$F,0),MATCH(intensity_drivers!O$46,Energy!$1:$1,0))</f>
        <v>0</v>
      </c>
      <c r="P52" s="2">
        <f>INDEX(Energy!$A$1:$AAC$999,MATCH(intensity_drivers!$C52,Energy!$F:$F,0),MATCH(intensity_drivers!P$46,Energy!$1:$1,0))</f>
        <v>0</v>
      </c>
      <c r="Q52" s="2">
        <f>INDEX(Energy!$A$1:$AAC$999,MATCH(intensity_drivers!$C52,Energy!$F:$F,0),MATCH(intensity_drivers!Q$46,Energy!$1:$1,0))</f>
        <v>0</v>
      </c>
      <c r="R52" s="2">
        <f>INDEX(Energy!$A$1:$AAC$999,MATCH(intensity_drivers!$C52,Energy!$F:$F,0),MATCH(intensity_drivers!R$46,Energy!$1:$1,0))</f>
        <v>0</v>
      </c>
      <c r="S52" s="3"/>
      <c r="T52" s="5"/>
    </row>
    <row r="53" spans="1:20">
      <c r="A53" s="12" t="str">
        <f>$C$53</f>
        <v>20_USA2wg</v>
      </c>
      <c r="B53" s="48"/>
      <c r="C53" t="s">
        <v>329</v>
      </c>
      <c r="D53" s="2">
        <f>INDEX(Energy!$A$1:$AAC$999,MATCH(intensity_drivers!$C53,Energy!$F:$F,0),MATCH(intensity_drivers!D$46,Energy!$1:$1,0))</f>
        <v>25.880369000000002</v>
      </c>
      <c r="E53" s="2">
        <f>INDEX(Energy!$A$1:$AAC$999,MATCH(intensity_drivers!$C53,Energy!$F:$F,0),MATCH(intensity_drivers!E$46,Energy!$1:$1,0))</f>
        <v>26.327078</v>
      </c>
      <c r="F53" s="2">
        <f>INDEX(Energy!$A$1:$AAC$999,MATCH(intensity_drivers!$C53,Energy!$F:$F,0),MATCH(intensity_drivers!F$46,Energy!$1:$1,0))</f>
        <v>0</v>
      </c>
      <c r="G53" s="2">
        <f>INDEX(Energy!$A$1:$AAC$999,MATCH(intensity_drivers!$C53,Energy!$F:$F,0),MATCH(intensity_drivers!G$46,Energy!$1:$1,0))</f>
        <v>0</v>
      </c>
      <c r="H53" s="2">
        <f>INDEX(Energy!$A$1:$AAC$999,MATCH(intensity_drivers!$C53,Energy!$F:$F,0),MATCH(intensity_drivers!H$46,Energy!$1:$1,0))</f>
        <v>0</v>
      </c>
      <c r="I53" s="2">
        <f>INDEX(Energy!$A$1:$AAC$999,MATCH(intensity_drivers!$C53,Energy!$F:$F,0),MATCH(intensity_drivers!I$46,Energy!$1:$1,0))</f>
        <v>0</v>
      </c>
      <c r="J53" s="2">
        <f>INDEX(Energy!$A$1:$AAC$999,MATCH(intensity_drivers!$C53,Energy!$F:$F,0),MATCH(intensity_drivers!J$46,Energy!$1:$1,0))</f>
        <v>0</v>
      </c>
      <c r="K53" s="2">
        <f>INDEX(Energy!$A$1:$AAC$999,MATCH(intensity_drivers!$C53,Energy!$F:$F,0),MATCH(intensity_drivers!K$46,Energy!$1:$1,0))</f>
        <v>0</v>
      </c>
      <c r="L53" s="2">
        <f>INDEX(Energy!$A$1:$AAC$999,MATCH(intensity_drivers!$C53,Energy!$F:$F,0),MATCH(intensity_drivers!L$46,Energy!$1:$1,0))</f>
        <v>0</v>
      </c>
      <c r="M53" s="2">
        <f>INDEX(Energy!$A$1:$AAC$999,MATCH(intensity_drivers!$C53,Energy!$F:$F,0),MATCH(intensity_drivers!M$46,Energy!$1:$1,0))</f>
        <v>0</v>
      </c>
      <c r="N53" s="2">
        <f>INDEX(Energy!$A$1:$AAC$999,MATCH(intensity_drivers!$C53,Energy!$F:$F,0),MATCH(intensity_drivers!N$46,Energy!$1:$1,0))</f>
        <v>0</v>
      </c>
      <c r="O53" s="2">
        <f>INDEX(Energy!$A$1:$AAC$999,MATCH(intensity_drivers!$C53,Energy!$F:$F,0),MATCH(intensity_drivers!O$46,Energy!$1:$1,0))</f>
        <v>0</v>
      </c>
      <c r="P53" s="2">
        <f>INDEX(Energy!$A$1:$AAC$999,MATCH(intensity_drivers!$C53,Energy!$F:$F,0),MATCH(intensity_drivers!P$46,Energy!$1:$1,0))</f>
        <v>0</v>
      </c>
      <c r="Q53" s="2">
        <f>INDEX(Energy!$A$1:$AAC$999,MATCH(intensity_drivers!$C53,Energy!$F:$F,0),MATCH(intensity_drivers!Q$46,Energy!$1:$1,0))</f>
        <v>0</v>
      </c>
      <c r="R53" s="2">
        <f>INDEX(Energy!$A$1:$AAC$999,MATCH(intensity_drivers!$C53,Energy!$F:$F,0),MATCH(intensity_drivers!R$46,Energy!$1:$1,0))</f>
        <v>0</v>
      </c>
      <c r="S53" s="3"/>
      <c r="T53" s="5"/>
    </row>
    <row r="54" spans="1:20">
      <c r="A54" s="12" t="str">
        <f>$C$54</f>
        <v>20_USAlvbev</v>
      </c>
      <c r="B54" s="48"/>
      <c r="C54" t="s">
        <v>330</v>
      </c>
      <c r="D54" s="2">
        <f>INDEX(Energy!$A$1:$AAC$999,MATCH(intensity_drivers!$C54,Energy!$F:$F,0),MATCH(intensity_drivers!D$46,Energy!$1:$1,0))</f>
        <v>4.6023519999999998</v>
      </c>
      <c r="E54" s="2">
        <f>INDEX(Energy!$A$1:$AAC$999,MATCH(intensity_drivers!$C54,Energy!$F:$F,0),MATCH(intensity_drivers!E$46,Energy!$1:$1,0))</f>
        <v>8.0142140000000008</v>
      </c>
      <c r="F54" s="2">
        <f>INDEX(Energy!$A$1:$AAC$999,MATCH(intensity_drivers!$C54,Energy!$F:$F,0),MATCH(intensity_drivers!F$46,Energy!$1:$1,0))</f>
        <v>0</v>
      </c>
      <c r="G54" s="2">
        <f>INDEX(Energy!$A$1:$AAC$999,MATCH(intensity_drivers!$C54,Energy!$F:$F,0),MATCH(intensity_drivers!G$46,Energy!$1:$1,0))</f>
        <v>0</v>
      </c>
      <c r="H54" s="2">
        <f>INDEX(Energy!$A$1:$AAC$999,MATCH(intensity_drivers!$C54,Energy!$F:$F,0),MATCH(intensity_drivers!H$46,Energy!$1:$1,0))</f>
        <v>0</v>
      </c>
      <c r="I54" s="2">
        <f>INDEX(Energy!$A$1:$AAC$999,MATCH(intensity_drivers!$C54,Energy!$F:$F,0),MATCH(intensity_drivers!I$46,Energy!$1:$1,0))</f>
        <v>0</v>
      </c>
      <c r="J54" s="2">
        <f>INDEX(Energy!$A$1:$AAC$999,MATCH(intensity_drivers!$C54,Energy!$F:$F,0),MATCH(intensity_drivers!J$46,Energy!$1:$1,0))</f>
        <v>0</v>
      </c>
      <c r="K54" s="2">
        <f>INDEX(Energy!$A$1:$AAC$999,MATCH(intensity_drivers!$C54,Energy!$F:$F,0),MATCH(intensity_drivers!K$46,Energy!$1:$1,0))</f>
        <v>0</v>
      </c>
      <c r="L54" s="2">
        <f>INDEX(Energy!$A$1:$AAC$999,MATCH(intensity_drivers!$C54,Energy!$F:$F,0),MATCH(intensity_drivers!L$46,Energy!$1:$1,0))</f>
        <v>0</v>
      </c>
      <c r="M54" s="2">
        <f>INDEX(Energy!$A$1:$AAC$999,MATCH(intensity_drivers!$C54,Energy!$F:$F,0),MATCH(intensity_drivers!M$46,Energy!$1:$1,0))</f>
        <v>0</v>
      </c>
      <c r="N54" s="2">
        <f>INDEX(Energy!$A$1:$AAC$999,MATCH(intensity_drivers!$C54,Energy!$F:$F,0),MATCH(intensity_drivers!N$46,Energy!$1:$1,0))</f>
        <v>0</v>
      </c>
      <c r="O54" s="2">
        <f>INDEX(Energy!$A$1:$AAC$999,MATCH(intensity_drivers!$C54,Energy!$F:$F,0),MATCH(intensity_drivers!O$46,Energy!$1:$1,0))</f>
        <v>0</v>
      </c>
      <c r="P54" s="2">
        <f>INDEX(Energy!$A$1:$AAC$999,MATCH(intensity_drivers!$C54,Energy!$F:$F,0),MATCH(intensity_drivers!P$46,Energy!$1:$1,0))</f>
        <v>0</v>
      </c>
      <c r="Q54" s="2">
        <f>INDEX(Energy!$A$1:$AAC$999,MATCH(intensity_drivers!$C54,Energy!$F:$F,0),MATCH(intensity_drivers!Q$46,Energy!$1:$1,0))</f>
        <v>0</v>
      </c>
      <c r="R54" s="2">
        <f>INDEX(Energy!$A$1:$AAC$999,MATCH(intensity_drivers!$C54,Energy!$F:$F,0),MATCH(intensity_drivers!R$46,Energy!$1:$1,0))</f>
        <v>0</v>
      </c>
      <c r="S54" s="3"/>
      <c r="T54" s="5"/>
    </row>
    <row r="55" spans="1:20" ht="15.75" customHeight="1">
      <c r="A55" s="12" t="str">
        <f>$C$55</f>
        <v>20_USAlvg</v>
      </c>
      <c r="B55" s="48"/>
      <c r="C55" t="s">
        <v>331</v>
      </c>
      <c r="D55" s="2">
        <f>INDEX(Energy!$A$1:$AAC$999,MATCH(intensity_drivers!$C55,Energy!$F:$F,0),MATCH(intensity_drivers!D$46,Energy!$1:$1,0))</f>
        <v>5928.2271710000005</v>
      </c>
      <c r="E55" s="2">
        <f>INDEX(Energy!$A$1:$AAC$999,MATCH(intensity_drivers!$C55,Energy!$F:$F,0),MATCH(intensity_drivers!E$46,Energy!$1:$1,0))</f>
        <v>5970.2565240000004</v>
      </c>
      <c r="F55" s="2">
        <f>INDEX(Energy!$A$1:$AAC$999,MATCH(intensity_drivers!$C55,Energy!$F:$F,0),MATCH(intensity_drivers!F$46,Energy!$1:$1,0))</f>
        <v>0</v>
      </c>
      <c r="G55" s="2">
        <f>INDEX(Energy!$A$1:$AAC$999,MATCH(intensity_drivers!$C55,Energy!$F:$F,0),MATCH(intensity_drivers!G$46,Energy!$1:$1,0))</f>
        <v>0</v>
      </c>
      <c r="H55" s="2">
        <f>INDEX(Energy!$A$1:$AAC$999,MATCH(intensity_drivers!$C55,Energy!$F:$F,0),MATCH(intensity_drivers!H$46,Energy!$1:$1,0))</f>
        <v>0</v>
      </c>
      <c r="I55" s="2">
        <f>INDEX(Energy!$A$1:$AAC$999,MATCH(intensity_drivers!$C55,Energy!$F:$F,0),MATCH(intensity_drivers!I$46,Energy!$1:$1,0))</f>
        <v>0</v>
      </c>
      <c r="J55" s="2">
        <f>INDEX(Energy!$A$1:$AAC$999,MATCH(intensity_drivers!$C55,Energy!$F:$F,0),MATCH(intensity_drivers!J$46,Energy!$1:$1,0))</f>
        <v>0</v>
      </c>
      <c r="K55" s="2">
        <f>INDEX(Energy!$A$1:$AAC$999,MATCH(intensity_drivers!$C55,Energy!$F:$F,0),MATCH(intensity_drivers!K$46,Energy!$1:$1,0))</f>
        <v>0</v>
      </c>
      <c r="L55" s="2">
        <f>INDEX(Energy!$A$1:$AAC$999,MATCH(intensity_drivers!$C55,Energy!$F:$F,0),MATCH(intensity_drivers!L$46,Energy!$1:$1,0))</f>
        <v>0</v>
      </c>
      <c r="M55" s="2">
        <f>INDEX(Energy!$A$1:$AAC$999,MATCH(intensity_drivers!$C55,Energy!$F:$F,0),MATCH(intensity_drivers!M$46,Energy!$1:$1,0))</f>
        <v>0</v>
      </c>
      <c r="N55" s="2">
        <f>INDEX(Energy!$A$1:$AAC$999,MATCH(intensity_drivers!$C55,Energy!$F:$F,0),MATCH(intensity_drivers!N$46,Energy!$1:$1,0))</f>
        <v>0</v>
      </c>
      <c r="O55" s="2">
        <f>INDEX(Energy!$A$1:$AAC$999,MATCH(intensity_drivers!$C55,Energy!$F:$F,0),MATCH(intensity_drivers!O$46,Energy!$1:$1,0))</f>
        <v>0</v>
      </c>
      <c r="P55" s="2">
        <f>INDEX(Energy!$A$1:$AAC$999,MATCH(intensity_drivers!$C55,Energy!$F:$F,0),MATCH(intensity_drivers!P$46,Energy!$1:$1,0))</f>
        <v>0</v>
      </c>
      <c r="Q55" s="2">
        <f>INDEX(Energy!$A$1:$AAC$999,MATCH(intensity_drivers!$C55,Energy!$F:$F,0),MATCH(intensity_drivers!Q$46,Energy!$1:$1,0))</f>
        <v>0</v>
      </c>
      <c r="R55" s="2">
        <f>INDEX(Energy!$A$1:$AAC$999,MATCH(intensity_drivers!$C55,Energy!$F:$F,0),MATCH(intensity_drivers!R$46,Energy!$1:$1,0))</f>
        <v>0</v>
      </c>
      <c r="S55" s="3"/>
      <c r="T55" s="5"/>
    </row>
    <row r="56" spans="1:20" ht="15.75" customHeight="1">
      <c r="B56" s="48"/>
      <c r="C56" s="48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3"/>
      <c r="T56" s="5"/>
    </row>
    <row r="58" spans="1:20">
      <c r="A58" s="17" t="s">
        <v>135</v>
      </c>
      <c r="B58" s="17"/>
      <c r="C58" s="9" t="s">
        <v>286</v>
      </c>
      <c r="D58" s="9">
        <v>2005</v>
      </c>
      <c r="E58" s="9">
        <v>2006</v>
      </c>
      <c r="F58" s="9">
        <v>2007</v>
      </c>
      <c r="G58" s="9">
        <v>2008</v>
      </c>
      <c r="H58" s="9">
        <v>2009</v>
      </c>
      <c r="I58" s="9">
        <v>2010</v>
      </c>
      <c r="J58" s="9">
        <v>2011</v>
      </c>
      <c r="K58" s="9">
        <v>2012</v>
      </c>
      <c r="L58" s="9">
        <v>2013</v>
      </c>
      <c r="M58" s="9">
        <v>2014</v>
      </c>
      <c r="N58" s="9">
        <v>2015</v>
      </c>
      <c r="O58" s="9">
        <v>2016</v>
      </c>
      <c r="P58" s="9">
        <v>2017</v>
      </c>
      <c r="Q58" s="9">
        <v>2018</v>
      </c>
      <c r="R58" s="9">
        <v>2019</v>
      </c>
    </row>
    <row r="59" spans="1:20" ht="17.25">
      <c r="A59" s="39"/>
      <c r="B59" s="11" t="s">
        <v>283</v>
      </c>
      <c r="C59" s="48" t="str">
        <f>_xlfn.CONCAT(A59:A59)</f>
        <v/>
      </c>
      <c r="D59" s="2">
        <f>SUM(D60:D67)</f>
        <v>10045.481004000001</v>
      </c>
      <c r="E59" s="2">
        <f t="shared" ref="E59:R59" si="1">SUM(E60:E67)</f>
        <v>10015.234565999999</v>
      </c>
      <c r="F59" s="2">
        <f t="shared" si="1"/>
        <v>0</v>
      </c>
      <c r="G59" s="2">
        <f t="shared" si="1"/>
        <v>0</v>
      </c>
      <c r="H59" s="2">
        <f t="shared" si="1"/>
        <v>0</v>
      </c>
      <c r="I59" s="2">
        <f t="shared" si="1"/>
        <v>0</v>
      </c>
      <c r="J59" s="2">
        <f t="shared" si="1"/>
        <v>0</v>
      </c>
      <c r="K59" s="2">
        <f t="shared" si="1"/>
        <v>0</v>
      </c>
      <c r="L59" s="2">
        <f t="shared" si="1"/>
        <v>0</v>
      </c>
      <c r="M59" s="2">
        <f t="shared" si="1"/>
        <v>0</v>
      </c>
      <c r="N59" s="2">
        <f t="shared" si="1"/>
        <v>0</v>
      </c>
      <c r="O59" s="2">
        <f t="shared" si="1"/>
        <v>0</v>
      </c>
      <c r="P59" s="2">
        <f t="shared" si="1"/>
        <v>0</v>
      </c>
      <c r="Q59" s="2">
        <f t="shared" si="1"/>
        <v>0</v>
      </c>
      <c r="R59" s="2">
        <f t="shared" si="1"/>
        <v>0</v>
      </c>
      <c r="S59" s="4"/>
      <c r="T59" s="5"/>
    </row>
    <row r="60" spans="1:20" ht="18">
      <c r="B60" s="11" t="s">
        <v>20</v>
      </c>
      <c r="C60" s="12" t="str">
        <f>$C$48</f>
        <v>05_PRC2wbev</v>
      </c>
      <c r="D60" s="2">
        <f>INDEX('GDP ijk'!$A$1:$AAA$990,MATCH(intensity_drivers!$C60,'GDP ijk'!$F:$F,0),MATCH(intensity_drivers!D$58,'GDP ijk'!$1:$1,0))</f>
        <v>125.09829999999999</v>
      </c>
      <c r="E60" s="2">
        <f>INDEX('GDP ijk'!$A$1:$AAA$990,MATCH(intensity_drivers!$C60,'GDP ijk'!$F:$F,0),MATCH(intensity_drivers!E$58,'GDP ijk'!$1:$1,0))</f>
        <v>132.76689999999999</v>
      </c>
      <c r="F60" s="2">
        <f>INDEX('GDP ijk'!$A$1:$AAA$990,MATCH(intensity_drivers!$C60,'GDP ijk'!$F:$F,0),MATCH(intensity_drivers!F$58,'GDP ijk'!$1:$1,0))</f>
        <v>0</v>
      </c>
      <c r="G60" s="2">
        <f>INDEX('GDP ijk'!$A$1:$AAA$990,MATCH(intensity_drivers!$C60,'GDP ijk'!$F:$F,0),MATCH(intensity_drivers!G$58,'GDP ijk'!$1:$1,0))</f>
        <v>0</v>
      </c>
      <c r="H60" s="2">
        <f>INDEX('GDP ijk'!$A$1:$AAA$990,MATCH(intensity_drivers!$C60,'GDP ijk'!$F:$F,0),MATCH(intensity_drivers!H$58,'GDP ijk'!$1:$1,0))</f>
        <v>0</v>
      </c>
      <c r="I60" s="2">
        <f>INDEX('GDP ijk'!$A$1:$AAA$990,MATCH(intensity_drivers!$C60,'GDP ijk'!$F:$F,0),MATCH(intensity_drivers!I$58,'GDP ijk'!$1:$1,0))</f>
        <v>0</v>
      </c>
      <c r="J60" s="2">
        <f>INDEX('GDP ijk'!$A$1:$AAA$990,MATCH(intensity_drivers!$C60,'GDP ijk'!$F:$F,0),MATCH(intensity_drivers!J$58,'GDP ijk'!$1:$1,0))</f>
        <v>0</v>
      </c>
      <c r="K60" s="2">
        <f>INDEX('GDP ijk'!$A$1:$AAA$990,MATCH(intensity_drivers!$C60,'GDP ijk'!$F:$F,0),MATCH(intensity_drivers!K$58,'GDP ijk'!$1:$1,0))</f>
        <v>0</v>
      </c>
      <c r="L60" s="2">
        <f>INDEX('GDP ijk'!$A$1:$AAA$990,MATCH(intensity_drivers!$C60,'GDP ijk'!$F:$F,0),MATCH(intensity_drivers!L$58,'GDP ijk'!$1:$1,0))</f>
        <v>0</v>
      </c>
      <c r="M60" s="2">
        <f>INDEX('GDP ijk'!$A$1:$AAA$990,MATCH(intensity_drivers!$C60,'GDP ijk'!$F:$F,0),MATCH(intensity_drivers!M$58,'GDP ijk'!$1:$1,0))</f>
        <v>0</v>
      </c>
      <c r="N60" s="2">
        <f>INDEX('GDP ijk'!$A$1:$AAA$990,MATCH(intensity_drivers!$C60,'GDP ijk'!$F:$F,0),MATCH(intensity_drivers!N$58,'GDP ijk'!$1:$1,0))</f>
        <v>0</v>
      </c>
      <c r="O60" s="2">
        <f>INDEX('GDP ijk'!$A$1:$AAA$990,MATCH(intensity_drivers!$C60,'GDP ijk'!$F:$F,0),MATCH(intensity_drivers!O$58,'GDP ijk'!$1:$1,0))</f>
        <v>0</v>
      </c>
      <c r="P60" s="2">
        <f>INDEX('GDP ijk'!$A$1:$AAA$990,MATCH(intensity_drivers!$C60,'GDP ijk'!$F:$F,0),MATCH(intensity_drivers!P$58,'GDP ijk'!$1:$1,0))</f>
        <v>0</v>
      </c>
      <c r="Q60" s="2">
        <f>INDEX('GDP ijk'!$A$1:$AAA$990,MATCH(intensity_drivers!$C60,'GDP ijk'!$F:$F,0),MATCH(intensity_drivers!Q$58,'GDP ijk'!$1:$1,0))</f>
        <v>0</v>
      </c>
      <c r="R60" s="2">
        <f>INDEX('GDP ijk'!$A$1:$AAA$990,MATCH(intensity_drivers!$C60,'GDP ijk'!$F:$F,0),MATCH(intensity_drivers!R$58,'GDP ijk'!$1:$1,0))</f>
        <v>0</v>
      </c>
      <c r="S60" s="3"/>
      <c r="T60" s="5"/>
    </row>
    <row r="61" spans="1:20">
      <c r="B61" s="11"/>
      <c r="C61" s="12" t="str">
        <f>$C$49</f>
        <v>05_PRC2wg</v>
      </c>
      <c r="D61" s="2">
        <f>INDEX('GDP ijk'!$A$1:$AAA$990,MATCH(intensity_drivers!$C61,'GDP ijk'!$F:$F,0),MATCH(intensity_drivers!D$58,'GDP ijk'!$1:$1,0))</f>
        <v>152.2355</v>
      </c>
      <c r="E61" s="2">
        <f>INDEX('GDP ijk'!$A$1:$AAA$990,MATCH(intensity_drivers!$C61,'GDP ijk'!$F:$F,0),MATCH(intensity_drivers!E$58,'GDP ijk'!$1:$1,0))</f>
        <v>159.54570000000001</v>
      </c>
      <c r="F61" s="2">
        <f>INDEX('GDP ijk'!$A$1:$AAA$990,MATCH(intensity_drivers!$C61,'GDP ijk'!$F:$F,0),MATCH(intensity_drivers!F$58,'GDP ijk'!$1:$1,0))</f>
        <v>0</v>
      </c>
      <c r="G61" s="2">
        <f>INDEX('GDP ijk'!$A$1:$AAA$990,MATCH(intensity_drivers!$C61,'GDP ijk'!$F:$F,0),MATCH(intensity_drivers!G$58,'GDP ijk'!$1:$1,0))</f>
        <v>0</v>
      </c>
      <c r="H61" s="2">
        <f>INDEX('GDP ijk'!$A$1:$AAA$990,MATCH(intensity_drivers!$C61,'GDP ijk'!$F:$F,0),MATCH(intensity_drivers!H$58,'GDP ijk'!$1:$1,0))</f>
        <v>0</v>
      </c>
      <c r="I61" s="2">
        <f>INDEX('GDP ijk'!$A$1:$AAA$990,MATCH(intensity_drivers!$C61,'GDP ijk'!$F:$F,0),MATCH(intensity_drivers!I$58,'GDP ijk'!$1:$1,0))</f>
        <v>0</v>
      </c>
      <c r="J61" s="2">
        <f>INDEX('GDP ijk'!$A$1:$AAA$990,MATCH(intensity_drivers!$C61,'GDP ijk'!$F:$F,0),MATCH(intensity_drivers!J$58,'GDP ijk'!$1:$1,0))</f>
        <v>0</v>
      </c>
      <c r="K61" s="2">
        <f>INDEX('GDP ijk'!$A$1:$AAA$990,MATCH(intensity_drivers!$C61,'GDP ijk'!$F:$F,0),MATCH(intensity_drivers!K$58,'GDP ijk'!$1:$1,0))</f>
        <v>0</v>
      </c>
      <c r="L61" s="2">
        <f>INDEX('GDP ijk'!$A$1:$AAA$990,MATCH(intensity_drivers!$C61,'GDP ijk'!$F:$F,0),MATCH(intensity_drivers!L$58,'GDP ijk'!$1:$1,0))</f>
        <v>0</v>
      </c>
      <c r="M61" s="2">
        <f>INDEX('GDP ijk'!$A$1:$AAA$990,MATCH(intensity_drivers!$C61,'GDP ijk'!$F:$F,0),MATCH(intensity_drivers!M$58,'GDP ijk'!$1:$1,0))</f>
        <v>0</v>
      </c>
      <c r="N61" s="2">
        <f>INDEX('GDP ijk'!$A$1:$AAA$990,MATCH(intensity_drivers!$C61,'GDP ijk'!$F:$F,0),MATCH(intensity_drivers!N$58,'GDP ijk'!$1:$1,0))</f>
        <v>0</v>
      </c>
      <c r="O61" s="2">
        <f>INDEX('GDP ijk'!$A$1:$AAA$990,MATCH(intensity_drivers!$C61,'GDP ijk'!$F:$F,0),MATCH(intensity_drivers!O$58,'GDP ijk'!$1:$1,0))</f>
        <v>0</v>
      </c>
      <c r="P61" s="2">
        <f>INDEX('GDP ijk'!$A$1:$AAA$990,MATCH(intensity_drivers!$C61,'GDP ijk'!$F:$F,0),MATCH(intensity_drivers!P$58,'GDP ijk'!$1:$1,0))</f>
        <v>0</v>
      </c>
      <c r="Q61" s="2">
        <f>INDEX('GDP ijk'!$A$1:$AAA$990,MATCH(intensity_drivers!$C61,'GDP ijk'!$F:$F,0),MATCH(intensity_drivers!Q$58,'GDP ijk'!$1:$1,0))</f>
        <v>0</v>
      </c>
      <c r="R61" s="2">
        <f>INDEX('GDP ijk'!$A$1:$AAA$990,MATCH(intensity_drivers!$C61,'GDP ijk'!$F:$F,0),MATCH(intensity_drivers!R$58,'GDP ijk'!$1:$1,0))</f>
        <v>0</v>
      </c>
      <c r="S61" s="3"/>
      <c r="T61" s="5"/>
    </row>
    <row r="62" spans="1:20">
      <c r="B62" s="11"/>
      <c r="C62" s="12" t="str">
        <f>$C$50</f>
        <v>05_PRClvbev</v>
      </c>
      <c r="D62" s="2">
        <f>INDEX('GDP ijk'!$A$1:$AAA$990,MATCH(intensity_drivers!$C62,'GDP ijk'!$F:$F,0),MATCH(intensity_drivers!D$58,'GDP ijk'!$1:$1,0))</f>
        <v>70.256960000000007</v>
      </c>
      <c r="E62" s="2">
        <f>INDEX('GDP ijk'!$A$1:$AAA$990,MATCH(intensity_drivers!$C62,'GDP ijk'!$F:$F,0),MATCH(intensity_drivers!E$58,'GDP ijk'!$1:$1,0))</f>
        <v>171.4358</v>
      </c>
      <c r="F62" s="2">
        <f>INDEX('GDP ijk'!$A$1:$AAA$990,MATCH(intensity_drivers!$C62,'GDP ijk'!$F:$F,0),MATCH(intensity_drivers!F$58,'GDP ijk'!$1:$1,0))</f>
        <v>0</v>
      </c>
      <c r="G62" s="2">
        <f>INDEX('GDP ijk'!$A$1:$AAA$990,MATCH(intensity_drivers!$C62,'GDP ijk'!$F:$F,0),MATCH(intensity_drivers!G$58,'GDP ijk'!$1:$1,0))</f>
        <v>0</v>
      </c>
      <c r="H62" s="2">
        <f>INDEX('GDP ijk'!$A$1:$AAA$990,MATCH(intensity_drivers!$C62,'GDP ijk'!$F:$F,0),MATCH(intensity_drivers!H$58,'GDP ijk'!$1:$1,0))</f>
        <v>0</v>
      </c>
      <c r="I62" s="2">
        <f>INDEX('GDP ijk'!$A$1:$AAA$990,MATCH(intensity_drivers!$C62,'GDP ijk'!$F:$F,0),MATCH(intensity_drivers!I$58,'GDP ijk'!$1:$1,0))</f>
        <v>0</v>
      </c>
      <c r="J62" s="2">
        <f>INDEX('GDP ijk'!$A$1:$AAA$990,MATCH(intensity_drivers!$C62,'GDP ijk'!$F:$F,0),MATCH(intensity_drivers!J$58,'GDP ijk'!$1:$1,0))</f>
        <v>0</v>
      </c>
      <c r="K62" s="2">
        <f>INDEX('GDP ijk'!$A$1:$AAA$990,MATCH(intensity_drivers!$C62,'GDP ijk'!$F:$F,0),MATCH(intensity_drivers!K$58,'GDP ijk'!$1:$1,0))</f>
        <v>0</v>
      </c>
      <c r="L62" s="2">
        <f>INDEX('GDP ijk'!$A$1:$AAA$990,MATCH(intensity_drivers!$C62,'GDP ijk'!$F:$F,0),MATCH(intensity_drivers!L$58,'GDP ijk'!$1:$1,0))</f>
        <v>0</v>
      </c>
      <c r="M62" s="2">
        <f>INDEX('GDP ijk'!$A$1:$AAA$990,MATCH(intensity_drivers!$C62,'GDP ijk'!$F:$F,0),MATCH(intensity_drivers!M$58,'GDP ijk'!$1:$1,0))</f>
        <v>0</v>
      </c>
      <c r="N62" s="2">
        <f>INDEX('GDP ijk'!$A$1:$AAA$990,MATCH(intensity_drivers!$C62,'GDP ijk'!$F:$F,0),MATCH(intensity_drivers!N$58,'GDP ijk'!$1:$1,0))</f>
        <v>0</v>
      </c>
      <c r="O62" s="2">
        <f>INDEX('GDP ijk'!$A$1:$AAA$990,MATCH(intensity_drivers!$C62,'GDP ijk'!$F:$F,0),MATCH(intensity_drivers!O$58,'GDP ijk'!$1:$1,0))</f>
        <v>0</v>
      </c>
      <c r="P62" s="2">
        <f>INDEX('GDP ijk'!$A$1:$AAA$990,MATCH(intensity_drivers!$C62,'GDP ijk'!$F:$F,0),MATCH(intensity_drivers!P$58,'GDP ijk'!$1:$1,0))</f>
        <v>0</v>
      </c>
      <c r="Q62" s="2">
        <f>INDEX('GDP ijk'!$A$1:$AAA$990,MATCH(intensity_drivers!$C62,'GDP ijk'!$F:$F,0),MATCH(intensity_drivers!Q$58,'GDP ijk'!$1:$1,0))</f>
        <v>0</v>
      </c>
      <c r="R62" s="2">
        <f>INDEX('GDP ijk'!$A$1:$AAA$990,MATCH(intensity_drivers!$C62,'GDP ijk'!$F:$F,0),MATCH(intensity_drivers!R$58,'GDP ijk'!$1:$1,0))</f>
        <v>0</v>
      </c>
      <c r="S62" s="3"/>
      <c r="T62" s="5"/>
    </row>
    <row r="63" spans="1:20" ht="18">
      <c r="B63" s="11" t="s">
        <v>21</v>
      </c>
      <c r="C63" s="12" t="str">
        <f>$C$51</f>
        <v>05_PRClvg</v>
      </c>
      <c r="D63" s="2">
        <f>INDEX('GDP ijk'!$A$1:$AAA$990,MATCH(intensity_drivers!$C63,'GDP ijk'!$F:$F,0),MATCH(intensity_drivers!D$58,'GDP ijk'!$1:$1,0))</f>
        <v>4846.0559999999996</v>
      </c>
      <c r="E63" s="2">
        <f>INDEX('GDP ijk'!$A$1:$AAA$990,MATCH(intensity_drivers!$C63,'GDP ijk'!$F:$F,0),MATCH(intensity_drivers!E$58,'GDP ijk'!$1:$1,0))</f>
        <v>4653.3059999999996</v>
      </c>
      <c r="F63" s="2">
        <f>INDEX('GDP ijk'!$A$1:$AAA$990,MATCH(intensity_drivers!$C63,'GDP ijk'!$F:$F,0),MATCH(intensity_drivers!F$58,'GDP ijk'!$1:$1,0))</f>
        <v>0</v>
      </c>
      <c r="G63" s="2">
        <f>INDEX('GDP ijk'!$A$1:$AAA$990,MATCH(intensity_drivers!$C63,'GDP ijk'!$F:$F,0),MATCH(intensity_drivers!G$58,'GDP ijk'!$1:$1,0))</f>
        <v>0</v>
      </c>
      <c r="H63" s="2">
        <f>INDEX('GDP ijk'!$A$1:$AAA$990,MATCH(intensity_drivers!$C63,'GDP ijk'!$F:$F,0),MATCH(intensity_drivers!H$58,'GDP ijk'!$1:$1,0))</f>
        <v>0</v>
      </c>
      <c r="I63" s="2">
        <f>INDEX('GDP ijk'!$A$1:$AAA$990,MATCH(intensity_drivers!$C63,'GDP ijk'!$F:$F,0),MATCH(intensity_drivers!I$58,'GDP ijk'!$1:$1,0))</f>
        <v>0</v>
      </c>
      <c r="J63" s="2">
        <f>INDEX('GDP ijk'!$A$1:$AAA$990,MATCH(intensity_drivers!$C63,'GDP ijk'!$F:$F,0),MATCH(intensity_drivers!J$58,'GDP ijk'!$1:$1,0))</f>
        <v>0</v>
      </c>
      <c r="K63" s="2">
        <f>INDEX('GDP ijk'!$A$1:$AAA$990,MATCH(intensity_drivers!$C63,'GDP ijk'!$F:$F,0),MATCH(intensity_drivers!K$58,'GDP ijk'!$1:$1,0))</f>
        <v>0</v>
      </c>
      <c r="L63" s="2">
        <f>INDEX('GDP ijk'!$A$1:$AAA$990,MATCH(intensity_drivers!$C63,'GDP ijk'!$F:$F,0),MATCH(intensity_drivers!L$58,'GDP ijk'!$1:$1,0))</f>
        <v>0</v>
      </c>
      <c r="M63" s="2">
        <f>INDEX('GDP ijk'!$A$1:$AAA$990,MATCH(intensity_drivers!$C63,'GDP ijk'!$F:$F,0),MATCH(intensity_drivers!M$58,'GDP ijk'!$1:$1,0))</f>
        <v>0</v>
      </c>
      <c r="N63" s="2">
        <f>INDEX('GDP ijk'!$A$1:$AAA$990,MATCH(intensity_drivers!$C63,'GDP ijk'!$F:$F,0),MATCH(intensity_drivers!N$58,'GDP ijk'!$1:$1,0))</f>
        <v>0</v>
      </c>
      <c r="O63" s="2">
        <f>INDEX('GDP ijk'!$A$1:$AAA$990,MATCH(intensity_drivers!$C63,'GDP ijk'!$F:$F,0),MATCH(intensity_drivers!O$58,'GDP ijk'!$1:$1,0))</f>
        <v>0</v>
      </c>
      <c r="P63" s="2">
        <f>INDEX('GDP ijk'!$A$1:$AAA$990,MATCH(intensity_drivers!$C63,'GDP ijk'!$F:$F,0),MATCH(intensity_drivers!P$58,'GDP ijk'!$1:$1,0))</f>
        <v>0</v>
      </c>
      <c r="Q63" s="2">
        <f>INDEX('GDP ijk'!$A$1:$AAA$990,MATCH(intensity_drivers!$C63,'GDP ijk'!$F:$F,0),MATCH(intensity_drivers!Q$58,'GDP ijk'!$1:$1,0))</f>
        <v>0</v>
      </c>
      <c r="R63" s="2">
        <f>INDEX('GDP ijk'!$A$1:$AAA$990,MATCH(intensity_drivers!$C63,'GDP ijk'!$F:$F,0),MATCH(intensity_drivers!R$58,'GDP ijk'!$1:$1,0))</f>
        <v>0</v>
      </c>
      <c r="S63" s="3"/>
      <c r="T63" s="5"/>
    </row>
    <row r="64" spans="1:20" ht="18">
      <c r="B64" s="11" t="s">
        <v>22</v>
      </c>
      <c r="C64" s="12" t="str">
        <f>$C$52</f>
        <v>20_USA2wbev</v>
      </c>
      <c r="D64" s="2">
        <f>INDEX('GDP ijk'!$A$1:$AAA$990,MATCH(intensity_drivers!$C64,'GDP ijk'!$F:$F,0),MATCH(intensity_drivers!D$58,'GDP ijk'!$1:$1,0))</f>
        <v>9.8007999999999998E-2</v>
      </c>
      <c r="E64" s="2">
        <f>INDEX('GDP ijk'!$A$1:$AAA$990,MATCH(intensity_drivers!$C64,'GDP ijk'!$F:$F,0),MATCH(intensity_drivers!E$58,'GDP ijk'!$1:$1,0))</f>
        <v>0.10503800000000001</v>
      </c>
      <c r="F64" s="2">
        <f>INDEX('GDP ijk'!$A$1:$AAA$990,MATCH(intensity_drivers!$C64,'GDP ijk'!$F:$F,0),MATCH(intensity_drivers!F$58,'GDP ijk'!$1:$1,0))</f>
        <v>0</v>
      </c>
      <c r="G64" s="2">
        <f>INDEX('GDP ijk'!$A$1:$AAA$990,MATCH(intensity_drivers!$C64,'GDP ijk'!$F:$F,0),MATCH(intensity_drivers!G$58,'GDP ijk'!$1:$1,0))</f>
        <v>0</v>
      </c>
      <c r="H64" s="2">
        <f>INDEX('GDP ijk'!$A$1:$AAA$990,MATCH(intensity_drivers!$C64,'GDP ijk'!$F:$F,0),MATCH(intensity_drivers!H$58,'GDP ijk'!$1:$1,0))</f>
        <v>0</v>
      </c>
      <c r="I64" s="2">
        <f>INDEX('GDP ijk'!$A$1:$AAA$990,MATCH(intensity_drivers!$C64,'GDP ijk'!$F:$F,0),MATCH(intensity_drivers!I$58,'GDP ijk'!$1:$1,0))</f>
        <v>0</v>
      </c>
      <c r="J64" s="2">
        <f>INDEX('GDP ijk'!$A$1:$AAA$990,MATCH(intensity_drivers!$C64,'GDP ijk'!$F:$F,0),MATCH(intensity_drivers!J$58,'GDP ijk'!$1:$1,0))</f>
        <v>0</v>
      </c>
      <c r="K64" s="2">
        <f>INDEX('GDP ijk'!$A$1:$AAA$990,MATCH(intensity_drivers!$C64,'GDP ijk'!$F:$F,0),MATCH(intensity_drivers!K$58,'GDP ijk'!$1:$1,0))</f>
        <v>0</v>
      </c>
      <c r="L64" s="2">
        <f>INDEX('GDP ijk'!$A$1:$AAA$990,MATCH(intensity_drivers!$C64,'GDP ijk'!$F:$F,0),MATCH(intensity_drivers!L$58,'GDP ijk'!$1:$1,0))</f>
        <v>0</v>
      </c>
      <c r="M64" s="2">
        <f>INDEX('GDP ijk'!$A$1:$AAA$990,MATCH(intensity_drivers!$C64,'GDP ijk'!$F:$F,0),MATCH(intensity_drivers!M$58,'GDP ijk'!$1:$1,0))</f>
        <v>0</v>
      </c>
      <c r="N64" s="2">
        <f>INDEX('GDP ijk'!$A$1:$AAA$990,MATCH(intensity_drivers!$C64,'GDP ijk'!$F:$F,0),MATCH(intensity_drivers!N$58,'GDP ijk'!$1:$1,0))</f>
        <v>0</v>
      </c>
      <c r="O64" s="2">
        <f>INDEX('GDP ijk'!$A$1:$AAA$990,MATCH(intensity_drivers!$C64,'GDP ijk'!$F:$F,0),MATCH(intensity_drivers!O$58,'GDP ijk'!$1:$1,0))</f>
        <v>0</v>
      </c>
      <c r="P64" s="2">
        <f>INDEX('GDP ijk'!$A$1:$AAA$990,MATCH(intensity_drivers!$C64,'GDP ijk'!$F:$F,0),MATCH(intensity_drivers!P$58,'GDP ijk'!$1:$1,0))</f>
        <v>0</v>
      </c>
      <c r="Q64" s="2">
        <f>INDEX('GDP ijk'!$A$1:$AAA$990,MATCH(intensity_drivers!$C64,'GDP ijk'!$F:$F,0),MATCH(intensity_drivers!Q$58,'GDP ijk'!$1:$1,0))</f>
        <v>0</v>
      </c>
      <c r="R64" s="2">
        <f>INDEX('GDP ijk'!$A$1:$AAA$990,MATCH(intensity_drivers!$C64,'GDP ijk'!$F:$F,0),MATCH(intensity_drivers!R$58,'GDP ijk'!$1:$1,0))</f>
        <v>0</v>
      </c>
      <c r="S64" s="3"/>
      <c r="T64" s="5"/>
    </row>
    <row r="65" spans="1:20">
      <c r="B65" s="48"/>
      <c r="C65" s="12" t="str">
        <f>$C$53</f>
        <v>20_USA2wg</v>
      </c>
      <c r="D65" s="2">
        <f>INDEX('GDP ijk'!$A$1:$AAA$990,MATCH(intensity_drivers!$C65,'GDP ijk'!$F:$F,0),MATCH(intensity_drivers!D$58,'GDP ijk'!$1:$1,0))</f>
        <v>38.906945999999998</v>
      </c>
      <c r="E65" s="2">
        <f>INDEX('GDP ijk'!$A$1:$AAA$990,MATCH(intensity_drivers!$C65,'GDP ijk'!$F:$F,0),MATCH(intensity_drivers!E$58,'GDP ijk'!$1:$1,0))</f>
        <v>39.578501000000003</v>
      </c>
      <c r="F65" s="2">
        <f>INDEX('GDP ijk'!$A$1:$AAA$990,MATCH(intensity_drivers!$C65,'GDP ijk'!$F:$F,0),MATCH(intensity_drivers!F$58,'GDP ijk'!$1:$1,0))</f>
        <v>0</v>
      </c>
      <c r="G65" s="2">
        <f>INDEX('GDP ijk'!$A$1:$AAA$990,MATCH(intensity_drivers!$C65,'GDP ijk'!$F:$F,0),MATCH(intensity_drivers!G$58,'GDP ijk'!$1:$1,0))</f>
        <v>0</v>
      </c>
      <c r="H65" s="2">
        <f>INDEX('GDP ijk'!$A$1:$AAA$990,MATCH(intensity_drivers!$C65,'GDP ijk'!$F:$F,0),MATCH(intensity_drivers!H$58,'GDP ijk'!$1:$1,0))</f>
        <v>0</v>
      </c>
      <c r="I65" s="2">
        <f>INDEX('GDP ijk'!$A$1:$AAA$990,MATCH(intensity_drivers!$C65,'GDP ijk'!$F:$F,0),MATCH(intensity_drivers!I$58,'GDP ijk'!$1:$1,0))</f>
        <v>0</v>
      </c>
      <c r="J65" s="2">
        <f>INDEX('GDP ijk'!$A$1:$AAA$990,MATCH(intensity_drivers!$C65,'GDP ijk'!$F:$F,0),MATCH(intensity_drivers!J$58,'GDP ijk'!$1:$1,0))</f>
        <v>0</v>
      </c>
      <c r="K65" s="2">
        <f>INDEX('GDP ijk'!$A$1:$AAA$990,MATCH(intensity_drivers!$C65,'GDP ijk'!$F:$F,0),MATCH(intensity_drivers!K$58,'GDP ijk'!$1:$1,0))</f>
        <v>0</v>
      </c>
      <c r="L65" s="2">
        <f>INDEX('GDP ijk'!$A$1:$AAA$990,MATCH(intensity_drivers!$C65,'GDP ijk'!$F:$F,0),MATCH(intensity_drivers!L$58,'GDP ijk'!$1:$1,0))</f>
        <v>0</v>
      </c>
      <c r="M65" s="2">
        <f>INDEX('GDP ijk'!$A$1:$AAA$990,MATCH(intensity_drivers!$C65,'GDP ijk'!$F:$F,0),MATCH(intensity_drivers!M$58,'GDP ijk'!$1:$1,0))</f>
        <v>0</v>
      </c>
      <c r="N65" s="2">
        <f>INDEX('GDP ijk'!$A$1:$AAA$990,MATCH(intensity_drivers!$C65,'GDP ijk'!$F:$F,0),MATCH(intensity_drivers!N$58,'GDP ijk'!$1:$1,0))</f>
        <v>0</v>
      </c>
      <c r="O65" s="2">
        <f>INDEX('GDP ijk'!$A$1:$AAA$990,MATCH(intensity_drivers!$C65,'GDP ijk'!$F:$F,0),MATCH(intensity_drivers!O$58,'GDP ijk'!$1:$1,0))</f>
        <v>0</v>
      </c>
      <c r="P65" s="2">
        <f>INDEX('GDP ijk'!$A$1:$AAA$990,MATCH(intensity_drivers!$C65,'GDP ijk'!$F:$F,0),MATCH(intensity_drivers!P$58,'GDP ijk'!$1:$1,0))</f>
        <v>0</v>
      </c>
      <c r="Q65" s="2">
        <f>INDEX('GDP ijk'!$A$1:$AAA$990,MATCH(intensity_drivers!$C65,'GDP ijk'!$F:$F,0),MATCH(intensity_drivers!Q$58,'GDP ijk'!$1:$1,0))</f>
        <v>0</v>
      </c>
      <c r="R65" s="2">
        <f>INDEX('GDP ijk'!$A$1:$AAA$990,MATCH(intensity_drivers!$C65,'GDP ijk'!$F:$F,0),MATCH(intensity_drivers!R$58,'GDP ijk'!$1:$1,0))</f>
        <v>0</v>
      </c>
      <c r="S65" s="3"/>
      <c r="T65" s="5"/>
    </row>
    <row r="66" spans="1:20">
      <c r="B66" s="48"/>
      <c r="C66" s="12" t="str">
        <f>$C$54</f>
        <v>20_USAlvbev</v>
      </c>
      <c r="D66" s="2">
        <f>INDEX('GDP ijk'!$A$1:$AAA$990,MATCH(intensity_drivers!$C66,'GDP ijk'!$F:$F,0),MATCH(intensity_drivers!D$58,'GDP ijk'!$1:$1,0))</f>
        <v>15.724852</v>
      </c>
      <c r="E66" s="2">
        <f>INDEX('GDP ijk'!$A$1:$AAA$990,MATCH(intensity_drivers!$C66,'GDP ijk'!$F:$F,0),MATCH(intensity_drivers!E$58,'GDP ijk'!$1:$1,0))</f>
        <v>27.382156999999999</v>
      </c>
      <c r="F66" s="2">
        <f>INDEX('GDP ijk'!$A$1:$AAA$990,MATCH(intensity_drivers!$C66,'GDP ijk'!$F:$F,0),MATCH(intensity_drivers!F$58,'GDP ijk'!$1:$1,0))</f>
        <v>0</v>
      </c>
      <c r="G66" s="2">
        <f>INDEX('GDP ijk'!$A$1:$AAA$990,MATCH(intensity_drivers!$C66,'GDP ijk'!$F:$F,0),MATCH(intensity_drivers!G$58,'GDP ijk'!$1:$1,0))</f>
        <v>0</v>
      </c>
      <c r="H66" s="2">
        <f>INDEX('GDP ijk'!$A$1:$AAA$990,MATCH(intensity_drivers!$C66,'GDP ijk'!$F:$F,0),MATCH(intensity_drivers!H$58,'GDP ijk'!$1:$1,0))</f>
        <v>0</v>
      </c>
      <c r="I66" s="2">
        <f>INDEX('GDP ijk'!$A$1:$AAA$990,MATCH(intensity_drivers!$C66,'GDP ijk'!$F:$F,0),MATCH(intensity_drivers!I$58,'GDP ijk'!$1:$1,0))</f>
        <v>0</v>
      </c>
      <c r="J66" s="2">
        <f>INDEX('GDP ijk'!$A$1:$AAA$990,MATCH(intensity_drivers!$C66,'GDP ijk'!$F:$F,0),MATCH(intensity_drivers!J$58,'GDP ijk'!$1:$1,0))</f>
        <v>0</v>
      </c>
      <c r="K66" s="2">
        <f>INDEX('GDP ijk'!$A$1:$AAA$990,MATCH(intensity_drivers!$C66,'GDP ijk'!$F:$F,0),MATCH(intensity_drivers!K$58,'GDP ijk'!$1:$1,0))</f>
        <v>0</v>
      </c>
      <c r="L66" s="2">
        <f>INDEX('GDP ijk'!$A$1:$AAA$990,MATCH(intensity_drivers!$C66,'GDP ijk'!$F:$F,0),MATCH(intensity_drivers!L$58,'GDP ijk'!$1:$1,0))</f>
        <v>0</v>
      </c>
      <c r="M66" s="2">
        <f>INDEX('GDP ijk'!$A$1:$AAA$990,MATCH(intensity_drivers!$C66,'GDP ijk'!$F:$F,0),MATCH(intensity_drivers!M$58,'GDP ijk'!$1:$1,0))</f>
        <v>0</v>
      </c>
      <c r="N66" s="2">
        <f>INDEX('GDP ijk'!$A$1:$AAA$990,MATCH(intensity_drivers!$C66,'GDP ijk'!$F:$F,0),MATCH(intensity_drivers!N$58,'GDP ijk'!$1:$1,0))</f>
        <v>0</v>
      </c>
      <c r="O66" s="2">
        <f>INDEX('GDP ijk'!$A$1:$AAA$990,MATCH(intensity_drivers!$C66,'GDP ijk'!$F:$F,0),MATCH(intensity_drivers!O$58,'GDP ijk'!$1:$1,0))</f>
        <v>0</v>
      </c>
      <c r="P66" s="2">
        <f>INDEX('GDP ijk'!$A$1:$AAA$990,MATCH(intensity_drivers!$C66,'GDP ijk'!$F:$F,0),MATCH(intensity_drivers!P$58,'GDP ijk'!$1:$1,0))</f>
        <v>0</v>
      </c>
      <c r="Q66" s="2">
        <f>INDEX('GDP ijk'!$A$1:$AAA$990,MATCH(intensity_drivers!$C66,'GDP ijk'!$F:$F,0),MATCH(intensity_drivers!Q$58,'GDP ijk'!$1:$1,0))</f>
        <v>0</v>
      </c>
      <c r="R66" s="2">
        <f>INDEX('GDP ijk'!$A$1:$AAA$990,MATCH(intensity_drivers!$C66,'GDP ijk'!$F:$F,0),MATCH(intensity_drivers!R$58,'GDP ijk'!$1:$1,0))</f>
        <v>0</v>
      </c>
      <c r="S66" s="3"/>
      <c r="T66" s="5"/>
    </row>
    <row r="67" spans="1:20" ht="15.75" customHeight="1">
      <c r="B67" s="48"/>
      <c r="C67" s="12" t="str">
        <f>$C$55</f>
        <v>20_USAlvg</v>
      </c>
      <c r="D67" s="2">
        <f>INDEX('GDP ijk'!$A$1:$AAA$990,MATCH(intensity_drivers!$C67,'GDP ijk'!$F:$F,0),MATCH(intensity_drivers!D$58,'GDP ijk'!$1:$1,0))</f>
        <v>4797.1044380000003</v>
      </c>
      <c r="E67" s="2">
        <f>INDEX('GDP ijk'!$A$1:$AAA$990,MATCH(intensity_drivers!$C67,'GDP ijk'!$F:$F,0),MATCH(intensity_drivers!E$58,'GDP ijk'!$1:$1,0))</f>
        <v>4831.1144700000004</v>
      </c>
      <c r="F67" s="2">
        <f>INDEX('GDP ijk'!$A$1:$AAA$990,MATCH(intensity_drivers!$C67,'GDP ijk'!$F:$F,0),MATCH(intensity_drivers!F$58,'GDP ijk'!$1:$1,0))</f>
        <v>0</v>
      </c>
      <c r="G67" s="2">
        <f>INDEX('GDP ijk'!$A$1:$AAA$990,MATCH(intensity_drivers!$C67,'GDP ijk'!$F:$F,0),MATCH(intensity_drivers!G$58,'GDP ijk'!$1:$1,0))</f>
        <v>0</v>
      </c>
      <c r="H67" s="2">
        <f>INDEX('GDP ijk'!$A$1:$AAA$990,MATCH(intensity_drivers!$C67,'GDP ijk'!$F:$F,0),MATCH(intensity_drivers!H$58,'GDP ijk'!$1:$1,0))</f>
        <v>0</v>
      </c>
      <c r="I67" s="2">
        <f>INDEX('GDP ijk'!$A$1:$AAA$990,MATCH(intensity_drivers!$C67,'GDP ijk'!$F:$F,0),MATCH(intensity_drivers!I$58,'GDP ijk'!$1:$1,0))</f>
        <v>0</v>
      </c>
      <c r="J67" s="2">
        <f>INDEX('GDP ijk'!$A$1:$AAA$990,MATCH(intensity_drivers!$C67,'GDP ijk'!$F:$F,0),MATCH(intensity_drivers!J$58,'GDP ijk'!$1:$1,0))</f>
        <v>0</v>
      </c>
      <c r="K67" s="2">
        <f>INDEX('GDP ijk'!$A$1:$AAA$990,MATCH(intensity_drivers!$C67,'GDP ijk'!$F:$F,0),MATCH(intensity_drivers!K$58,'GDP ijk'!$1:$1,0))</f>
        <v>0</v>
      </c>
      <c r="L67" s="2">
        <f>INDEX('GDP ijk'!$A$1:$AAA$990,MATCH(intensity_drivers!$C67,'GDP ijk'!$F:$F,0),MATCH(intensity_drivers!L$58,'GDP ijk'!$1:$1,0))</f>
        <v>0</v>
      </c>
      <c r="M67" s="2">
        <f>INDEX('GDP ijk'!$A$1:$AAA$990,MATCH(intensity_drivers!$C67,'GDP ijk'!$F:$F,0),MATCH(intensity_drivers!M$58,'GDP ijk'!$1:$1,0))</f>
        <v>0</v>
      </c>
      <c r="N67" s="2">
        <f>INDEX('GDP ijk'!$A$1:$AAA$990,MATCH(intensity_drivers!$C67,'GDP ijk'!$F:$F,0),MATCH(intensity_drivers!N$58,'GDP ijk'!$1:$1,0))</f>
        <v>0</v>
      </c>
      <c r="O67" s="2">
        <f>INDEX('GDP ijk'!$A$1:$AAA$990,MATCH(intensity_drivers!$C67,'GDP ijk'!$F:$F,0),MATCH(intensity_drivers!O$58,'GDP ijk'!$1:$1,0))</f>
        <v>0</v>
      </c>
      <c r="P67" s="2">
        <f>INDEX('GDP ijk'!$A$1:$AAA$990,MATCH(intensity_drivers!$C67,'GDP ijk'!$F:$F,0),MATCH(intensity_drivers!P$58,'GDP ijk'!$1:$1,0))</f>
        <v>0</v>
      </c>
      <c r="Q67" s="2">
        <f>INDEX('GDP ijk'!$A$1:$AAA$990,MATCH(intensity_drivers!$C67,'GDP ijk'!$F:$F,0),MATCH(intensity_drivers!Q$58,'GDP ijk'!$1:$1,0))</f>
        <v>0</v>
      </c>
      <c r="R67" s="2">
        <f>INDEX('GDP ijk'!$A$1:$AAA$990,MATCH(intensity_drivers!$C67,'GDP ijk'!$F:$F,0),MATCH(intensity_drivers!R$58,'GDP ijk'!$1:$1,0))</f>
        <v>0</v>
      </c>
      <c r="S67" s="3"/>
      <c r="T67" s="5"/>
    </row>
    <row r="68" spans="1:20" ht="15.75" customHeight="1">
      <c r="B68" s="48"/>
      <c r="C68" s="48" t="str">
        <f>_xlfn.CONCAT($A$1,A68)</f>
        <v/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3"/>
      <c r="T68" s="5"/>
    </row>
    <row r="70" spans="1:20">
      <c r="A70" s="24" t="s">
        <v>299</v>
      </c>
      <c r="B70" s="17"/>
      <c r="C70" s="50"/>
      <c r="D70" s="9">
        <v>2005</v>
      </c>
      <c r="E70" s="9">
        <v>2006</v>
      </c>
      <c r="F70" s="9">
        <v>2007</v>
      </c>
      <c r="G70" s="9">
        <v>2008</v>
      </c>
      <c r="H70" s="9">
        <v>2009</v>
      </c>
      <c r="I70" s="9">
        <v>2010</v>
      </c>
      <c r="J70" s="9">
        <v>2011</v>
      </c>
      <c r="K70" s="9">
        <v>2012</v>
      </c>
      <c r="L70" s="9">
        <v>2013</v>
      </c>
      <c r="M70" s="9">
        <v>2014</v>
      </c>
      <c r="N70" s="9">
        <v>2015</v>
      </c>
      <c r="O70" s="9">
        <v>2016</v>
      </c>
      <c r="P70" s="9">
        <v>2017</v>
      </c>
      <c r="Q70" s="9">
        <v>2018</v>
      </c>
      <c r="R70" s="9">
        <v>2019</v>
      </c>
    </row>
    <row r="71" spans="1:20">
      <c r="A71" s="10" t="s">
        <v>5</v>
      </c>
      <c r="B71" s="11" t="s">
        <v>31</v>
      </c>
      <c r="C71" s="48"/>
      <c r="D71" s="28">
        <f t="shared" ref="D71:R71" si="2">D47/D59</f>
        <v>0.99758249714569869</v>
      </c>
      <c r="E71" s="28">
        <f t="shared" si="2"/>
        <v>0.99520883782763314</v>
      </c>
      <c r="F71" s="28" t="e">
        <f t="shared" si="2"/>
        <v>#DIV/0!</v>
      </c>
      <c r="G71" s="28" t="e">
        <f t="shared" si="2"/>
        <v>#DIV/0!</v>
      </c>
      <c r="H71" s="28" t="e">
        <f t="shared" si="2"/>
        <v>#DIV/0!</v>
      </c>
      <c r="I71" s="28" t="e">
        <f t="shared" si="2"/>
        <v>#DIV/0!</v>
      </c>
      <c r="J71" s="28" t="e">
        <f t="shared" si="2"/>
        <v>#DIV/0!</v>
      </c>
      <c r="K71" s="28" t="e">
        <f t="shared" si="2"/>
        <v>#DIV/0!</v>
      </c>
      <c r="L71" s="28" t="e">
        <f t="shared" si="2"/>
        <v>#DIV/0!</v>
      </c>
      <c r="M71" s="28" t="e">
        <f t="shared" si="2"/>
        <v>#DIV/0!</v>
      </c>
      <c r="N71" s="28" t="e">
        <f t="shared" si="2"/>
        <v>#DIV/0!</v>
      </c>
      <c r="O71" s="28" t="e">
        <f t="shared" si="2"/>
        <v>#DIV/0!</v>
      </c>
      <c r="P71" s="28" t="e">
        <f t="shared" si="2"/>
        <v>#DIV/0!</v>
      </c>
      <c r="Q71" s="28" t="e">
        <f t="shared" si="2"/>
        <v>#DIV/0!</v>
      </c>
      <c r="R71" s="28" t="e">
        <f t="shared" si="2"/>
        <v>#DIV/0!</v>
      </c>
    </row>
    <row r="72" spans="1:20" ht="18">
      <c r="A72" s="12" t="str">
        <f>$C$48</f>
        <v>05_PRC2wbev</v>
      </c>
      <c r="B72" s="11" t="s">
        <v>32</v>
      </c>
      <c r="C72" s="48"/>
      <c r="D72" s="28">
        <f t="shared" ref="D72:R72" si="3">D48/D60</f>
        <v>0.51143313698107806</v>
      </c>
      <c r="E72" s="28">
        <f t="shared" si="3"/>
        <v>0.5114331358192441</v>
      </c>
      <c r="F72" s="28" t="e">
        <f t="shared" si="3"/>
        <v>#DIV/0!</v>
      </c>
      <c r="G72" s="28" t="e">
        <f t="shared" si="3"/>
        <v>#DIV/0!</v>
      </c>
      <c r="H72" s="28" t="e">
        <f t="shared" si="3"/>
        <v>#DIV/0!</v>
      </c>
      <c r="I72" s="28" t="e">
        <f t="shared" si="3"/>
        <v>#DIV/0!</v>
      </c>
      <c r="J72" s="28" t="e">
        <f t="shared" si="3"/>
        <v>#DIV/0!</v>
      </c>
      <c r="K72" s="28" t="e">
        <f t="shared" si="3"/>
        <v>#DIV/0!</v>
      </c>
      <c r="L72" s="28" t="e">
        <f t="shared" si="3"/>
        <v>#DIV/0!</v>
      </c>
      <c r="M72" s="28" t="e">
        <f t="shared" si="3"/>
        <v>#DIV/0!</v>
      </c>
      <c r="N72" s="28" t="e">
        <f t="shared" si="3"/>
        <v>#DIV/0!</v>
      </c>
      <c r="O72" s="28" t="e">
        <f t="shared" si="3"/>
        <v>#DIV/0!</v>
      </c>
      <c r="P72" s="28" t="e">
        <f t="shared" si="3"/>
        <v>#DIV/0!</v>
      </c>
      <c r="Q72" s="28" t="e">
        <f t="shared" si="3"/>
        <v>#DIV/0!</v>
      </c>
      <c r="R72" s="28" t="e">
        <f t="shared" si="3"/>
        <v>#DIV/0!</v>
      </c>
    </row>
    <row r="73" spans="1:20">
      <c r="A73" s="12" t="str">
        <f>$C$49</f>
        <v>05_PRC2wg</v>
      </c>
      <c r="B73" s="11"/>
      <c r="C73" s="48"/>
      <c r="D73" s="28">
        <f t="shared" ref="D73:R73" si="4">D49/D61</f>
        <v>1.113718712126935</v>
      </c>
      <c r="E73" s="28">
        <f t="shared" si="4"/>
        <v>1.1137187150766206</v>
      </c>
      <c r="F73" s="28" t="e">
        <f t="shared" si="4"/>
        <v>#DIV/0!</v>
      </c>
      <c r="G73" s="28" t="e">
        <f t="shared" si="4"/>
        <v>#DIV/0!</v>
      </c>
      <c r="H73" s="28" t="e">
        <f t="shared" si="4"/>
        <v>#DIV/0!</v>
      </c>
      <c r="I73" s="28" t="e">
        <f t="shared" si="4"/>
        <v>#DIV/0!</v>
      </c>
      <c r="J73" s="28" t="e">
        <f t="shared" si="4"/>
        <v>#DIV/0!</v>
      </c>
      <c r="K73" s="28" t="e">
        <f t="shared" si="4"/>
        <v>#DIV/0!</v>
      </c>
      <c r="L73" s="28" t="e">
        <f t="shared" si="4"/>
        <v>#DIV/0!</v>
      </c>
      <c r="M73" s="28" t="e">
        <f t="shared" si="4"/>
        <v>#DIV/0!</v>
      </c>
      <c r="N73" s="28" t="e">
        <f t="shared" si="4"/>
        <v>#DIV/0!</v>
      </c>
      <c r="O73" s="28" t="e">
        <f t="shared" si="4"/>
        <v>#DIV/0!</v>
      </c>
      <c r="P73" s="28" t="e">
        <f t="shared" si="4"/>
        <v>#DIV/0!</v>
      </c>
      <c r="Q73" s="28" t="e">
        <f t="shared" si="4"/>
        <v>#DIV/0!</v>
      </c>
      <c r="R73" s="28" t="e">
        <f t="shared" si="4"/>
        <v>#DIV/0!</v>
      </c>
    </row>
    <row r="74" spans="1:20">
      <c r="A74" s="12" t="str">
        <f>$C$50</f>
        <v>05_PRClvbev</v>
      </c>
      <c r="B74" s="11"/>
      <c r="C74" s="48"/>
      <c r="D74" s="28">
        <f>D50/D62</f>
        <v>0.38850577935623742</v>
      </c>
      <c r="E74" s="28">
        <f>E50/E62</f>
        <v>0.38850578467274632</v>
      </c>
      <c r="F74" s="28" t="e">
        <f t="shared" ref="F74:R74" si="5">F50/F62</f>
        <v>#DIV/0!</v>
      </c>
      <c r="G74" s="28" t="e">
        <f t="shared" si="5"/>
        <v>#DIV/0!</v>
      </c>
      <c r="H74" s="28" t="e">
        <f t="shared" si="5"/>
        <v>#DIV/0!</v>
      </c>
      <c r="I74" s="28" t="e">
        <f t="shared" si="5"/>
        <v>#DIV/0!</v>
      </c>
      <c r="J74" s="28" t="e">
        <f t="shared" si="5"/>
        <v>#DIV/0!</v>
      </c>
      <c r="K74" s="28" t="e">
        <f t="shared" si="5"/>
        <v>#DIV/0!</v>
      </c>
      <c r="L74" s="28" t="e">
        <f t="shared" si="5"/>
        <v>#DIV/0!</v>
      </c>
      <c r="M74" s="28" t="e">
        <f t="shared" si="5"/>
        <v>#DIV/0!</v>
      </c>
      <c r="N74" s="28" t="e">
        <f t="shared" si="5"/>
        <v>#DIV/0!</v>
      </c>
      <c r="O74" s="28" t="e">
        <f t="shared" si="5"/>
        <v>#DIV/0!</v>
      </c>
      <c r="P74" s="28" t="e">
        <f t="shared" si="5"/>
        <v>#DIV/0!</v>
      </c>
      <c r="Q74" s="28" t="e">
        <f t="shared" si="5"/>
        <v>#DIV/0!</v>
      </c>
      <c r="R74" s="28" t="e">
        <f t="shared" si="5"/>
        <v>#DIV/0!</v>
      </c>
    </row>
    <row r="75" spans="1:20" ht="18">
      <c r="A75" s="12" t="str">
        <f>$C$51</f>
        <v>05_PRClvg</v>
      </c>
      <c r="B75" s="11" t="s">
        <v>33</v>
      </c>
      <c r="C75" s="48"/>
      <c r="D75" s="28">
        <f t="shared" ref="D75:R75" si="6">D51/D63</f>
        <v>0.78447939293313995</v>
      </c>
      <c r="E75" s="28">
        <f t="shared" si="6"/>
        <v>0.78447939293053159</v>
      </c>
      <c r="F75" s="28" t="e">
        <f t="shared" si="6"/>
        <v>#DIV/0!</v>
      </c>
      <c r="G75" s="28" t="e">
        <f t="shared" si="6"/>
        <v>#DIV/0!</v>
      </c>
      <c r="H75" s="28" t="e">
        <f t="shared" si="6"/>
        <v>#DIV/0!</v>
      </c>
      <c r="I75" s="28" t="e">
        <f t="shared" si="6"/>
        <v>#DIV/0!</v>
      </c>
      <c r="J75" s="28" t="e">
        <f t="shared" si="6"/>
        <v>#DIV/0!</v>
      </c>
      <c r="K75" s="28" t="e">
        <f t="shared" si="6"/>
        <v>#DIV/0!</v>
      </c>
      <c r="L75" s="28" t="e">
        <f t="shared" si="6"/>
        <v>#DIV/0!</v>
      </c>
      <c r="M75" s="28" t="e">
        <f t="shared" si="6"/>
        <v>#DIV/0!</v>
      </c>
      <c r="N75" s="28" t="e">
        <f t="shared" si="6"/>
        <v>#DIV/0!</v>
      </c>
      <c r="O75" s="28" t="e">
        <f t="shared" si="6"/>
        <v>#DIV/0!</v>
      </c>
      <c r="P75" s="28" t="e">
        <f t="shared" si="6"/>
        <v>#DIV/0!</v>
      </c>
      <c r="Q75" s="28" t="e">
        <f t="shared" si="6"/>
        <v>#DIV/0!</v>
      </c>
      <c r="R75" s="28" t="e">
        <f t="shared" si="6"/>
        <v>#DIV/0!</v>
      </c>
    </row>
    <row r="76" spans="1:20" ht="18">
      <c r="A76" s="12" t="str">
        <f>$C$52</f>
        <v>20_USA2wbev</v>
      </c>
      <c r="B76" s="11" t="s">
        <v>34</v>
      </c>
      <c r="C76" s="48"/>
      <c r="D76" s="28">
        <f t="shared" ref="D76:R76" si="7">D52/D64</f>
        <v>0.33556444371888011</v>
      </c>
      <c r="E76" s="28">
        <f t="shared" si="7"/>
        <v>0.3355642719777604</v>
      </c>
      <c r="F76" s="28" t="e">
        <f t="shared" si="7"/>
        <v>#DIV/0!</v>
      </c>
      <c r="G76" s="28" t="e">
        <f t="shared" si="7"/>
        <v>#DIV/0!</v>
      </c>
      <c r="H76" s="28" t="e">
        <f t="shared" si="7"/>
        <v>#DIV/0!</v>
      </c>
      <c r="I76" s="28" t="e">
        <f t="shared" si="7"/>
        <v>#DIV/0!</v>
      </c>
      <c r="J76" s="28" t="e">
        <f t="shared" si="7"/>
        <v>#DIV/0!</v>
      </c>
      <c r="K76" s="28" t="e">
        <f t="shared" si="7"/>
        <v>#DIV/0!</v>
      </c>
      <c r="L76" s="28" t="e">
        <f t="shared" si="7"/>
        <v>#DIV/0!</v>
      </c>
      <c r="M76" s="28" t="e">
        <f t="shared" si="7"/>
        <v>#DIV/0!</v>
      </c>
      <c r="N76" s="28" t="e">
        <f t="shared" si="7"/>
        <v>#DIV/0!</v>
      </c>
      <c r="O76" s="28" t="e">
        <f t="shared" si="7"/>
        <v>#DIV/0!</v>
      </c>
      <c r="P76" s="28" t="e">
        <f t="shared" si="7"/>
        <v>#DIV/0!</v>
      </c>
      <c r="Q76" s="28" t="e">
        <f t="shared" si="7"/>
        <v>#DIV/0!</v>
      </c>
      <c r="R76" s="28" t="e">
        <f t="shared" si="7"/>
        <v>#DIV/0!</v>
      </c>
    </row>
    <row r="77" spans="1:20">
      <c r="A77" s="12" t="str">
        <f>$C$53</f>
        <v>20_USA2wg</v>
      </c>
      <c r="B77" s="48"/>
      <c r="C77" s="48"/>
      <c r="D77" s="28">
        <f t="shared" ref="D77:R77" si="8">D53/D65</f>
        <v>0.66518633973481245</v>
      </c>
      <c r="E77" s="28">
        <f t="shared" si="8"/>
        <v>0.6651863343687523</v>
      </c>
      <c r="F77" s="28" t="e">
        <f t="shared" si="8"/>
        <v>#DIV/0!</v>
      </c>
      <c r="G77" s="28" t="e">
        <f t="shared" si="8"/>
        <v>#DIV/0!</v>
      </c>
      <c r="H77" s="28" t="e">
        <f t="shared" si="8"/>
        <v>#DIV/0!</v>
      </c>
      <c r="I77" s="28" t="e">
        <f t="shared" si="8"/>
        <v>#DIV/0!</v>
      </c>
      <c r="J77" s="28" t="e">
        <f t="shared" si="8"/>
        <v>#DIV/0!</v>
      </c>
      <c r="K77" s="28" t="e">
        <f t="shared" si="8"/>
        <v>#DIV/0!</v>
      </c>
      <c r="L77" s="28" t="e">
        <f t="shared" si="8"/>
        <v>#DIV/0!</v>
      </c>
      <c r="M77" s="28" t="e">
        <f t="shared" si="8"/>
        <v>#DIV/0!</v>
      </c>
      <c r="N77" s="28" t="e">
        <f t="shared" si="8"/>
        <v>#DIV/0!</v>
      </c>
      <c r="O77" s="28" t="e">
        <f t="shared" si="8"/>
        <v>#DIV/0!</v>
      </c>
      <c r="P77" s="28" t="e">
        <f t="shared" si="8"/>
        <v>#DIV/0!</v>
      </c>
      <c r="Q77" s="28" t="e">
        <f t="shared" si="8"/>
        <v>#DIV/0!</v>
      </c>
      <c r="R77" s="28" t="e">
        <f t="shared" si="8"/>
        <v>#DIV/0!</v>
      </c>
      <c r="S77" s="3"/>
      <c r="T77" s="5"/>
    </row>
    <row r="78" spans="1:20">
      <c r="A78" s="12" t="str">
        <f>$C$54</f>
        <v>20_USAlvbev</v>
      </c>
      <c r="B78" s="48"/>
      <c r="C78" s="48"/>
      <c r="D78" s="28">
        <f t="shared" ref="D78:R78" si="9">D54/D66</f>
        <v>0.29268014732348513</v>
      </c>
      <c r="E78" s="28">
        <f t="shared" si="9"/>
        <v>0.29268015664361291</v>
      </c>
      <c r="F78" s="28" t="e">
        <f t="shared" si="9"/>
        <v>#DIV/0!</v>
      </c>
      <c r="G78" s="28" t="e">
        <f t="shared" si="9"/>
        <v>#DIV/0!</v>
      </c>
      <c r="H78" s="28" t="e">
        <f t="shared" si="9"/>
        <v>#DIV/0!</v>
      </c>
      <c r="I78" s="28" t="e">
        <f t="shared" si="9"/>
        <v>#DIV/0!</v>
      </c>
      <c r="J78" s="28" t="e">
        <f t="shared" si="9"/>
        <v>#DIV/0!</v>
      </c>
      <c r="K78" s="28" t="e">
        <f t="shared" si="9"/>
        <v>#DIV/0!</v>
      </c>
      <c r="L78" s="28" t="e">
        <f t="shared" si="9"/>
        <v>#DIV/0!</v>
      </c>
      <c r="M78" s="28" t="e">
        <f t="shared" si="9"/>
        <v>#DIV/0!</v>
      </c>
      <c r="N78" s="28" t="e">
        <f t="shared" si="9"/>
        <v>#DIV/0!</v>
      </c>
      <c r="O78" s="28" t="e">
        <f t="shared" si="9"/>
        <v>#DIV/0!</v>
      </c>
      <c r="P78" s="28" t="e">
        <f t="shared" si="9"/>
        <v>#DIV/0!</v>
      </c>
      <c r="Q78" s="28" t="e">
        <f t="shared" si="9"/>
        <v>#DIV/0!</v>
      </c>
      <c r="R78" s="28" t="e">
        <f t="shared" si="9"/>
        <v>#DIV/0!</v>
      </c>
      <c r="S78" s="3"/>
      <c r="T78" s="5"/>
    </row>
    <row r="79" spans="1:20" ht="15.75" customHeight="1">
      <c r="A79" s="12" t="str">
        <f>$C$55</f>
        <v>20_USAlvg</v>
      </c>
      <c r="B79" s="48"/>
      <c r="C79" s="48"/>
      <c r="D79" s="28">
        <f t="shared" ref="D79:R79" si="10">D55/D67</f>
        <v>1.2357928095206503</v>
      </c>
      <c r="E79" s="28">
        <f t="shared" si="10"/>
        <v>1.2357928095212365</v>
      </c>
      <c r="F79" s="28" t="e">
        <f t="shared" si="10"/>
        <v>#DIV/0!</v>
      </c>
      <c r="G79" s="28" t="e">
        <f t="shared" si="10"/>
        <v>#DIV/0!</v>
      </c>
      <c r="H79" s="28" t="e">
        <f t="shared" si="10"/>
        <v>#DIV/0!</v>
      </c>
      <c r="I79" s="28" t="e">
        <f t="shared" si="10"/>
        <v>#DIV/0!</v>
      </c>
      <c r="J79" s="28" t="e">
        <f t="shared" si="10"/>
        <v>#DIV/0!</v>
      </c>
      <c r="K79" s="28" t="e">
        <f t="shared" si="10"/>
        <v>#DIV/0!</v>
      </c>
      <c r="L79" s="28" t="e">
        <f t="shared" si="10"/>
        <v>#DIV/0!</v>
      </c>
      <c r="M79" s="28" t="e">
        <f t="shared" si="10"/>
        <v>#DIV/0!</v>
      </c>
      <c r="N79" s="28" t="e">
        <f t="shared" si="10"/>
        <v>#DIV/0!</v>
      </c>
      <c r="O79" s="28" t="e">
        <f t="shared" si="10"/>
        <v>#DIV/0!</v>
      </c>
      <c r="P79" s="28" t="e">
        <f t="shared" si="10"/>
        <v>#DIV/0!</v>
      </c>
      <c r="Q79" s="28" t="e">
        <f t="shared" si="10"/>
        <v>#DIV/0!</v>
      </c>
      <c r="R79" s="28" t="e">
        <f t="shared" si="10"/>
        <v>#DIV/0!</v>
      </c>
      <c r="S79" s="3"/>
      <c r="T79" s="5"/>
    </row>
    <row r="80" spans="1:20" ht="15.75" customHeight="1">
      <c r="B80" s="48"/>
      <c r="C80" s="48"/>
      <c r="D80" s="28" t="e">
        <f t="shared" ref="D80:R80" si="11">D56/D68</f>
        <v>#DIV/0!</v>
      </c>
      <c r="E80" s="28" t="e">
        <f t="shared" si="11"/>
        <v>#DIV/0!</v>
      </c>
      <c r="F80" s="28" t="e">
        <f t="shared" si="11"/>
        <v>#DIV/0!</v>
      </c>
      <c r="G80" s="28" t="e">
        <f t="shared" si="11"/>
        <v>#DIV/0!</v>
      </c>
      <c r="H80" s="28" t="e">
        <f t="shared" si="11"/>
        <v>#DIV/0!</v>
      </c>
      <c r="I80" s="28" t="e">
        <f t="shared" si="11"/>
        <v>#DIV/0!</v>
      </c>
      <c r="J80" s="28" t="e">
        <f t="shared" si="11"/>
        <v>#DIV/0!</v>
      </c>
      <c r="K80" s="28" t="e">
        <f t="shared" si="11"/>
        <v>#DIV/0!</v>
      </c>
      <c r="L80" s="28" t="e">
        <f t="shared" si="11"/>
        <v>#DIV/0!</v>
      </c>
      <c r="M80" s="28" t="e">
        <f t="shared" si="11"/>
        <v>#DIV/0!</v>
      </c>
      <c r="N80" s="28" t="e">
        <f t="shared" si="11"/>
        <v>#DIV/0!</v>
      </c>
      <c r="O80" s="28" t="e">
        <f t="shared" si="11"/>
        <v>#DIV/0!</v>
      </c>
      <c r="P80" s="28" t="e">
        <f t="shared" si="11"/>
        <v>#DIV/0!</v>
      </c>
      <c r="Q80" s="28" t="e">
        <f t="shared" si="11"/>
        <v>#DIV/0!</v>
      </c>
      <c r="R80" s="28" t="e">
        <f t="shared" si="11"/>
        <v>#DIV/0!</v>
      </c>
      <c r="S80" s="3"/>
      <c r="T80" s="5"/>
    </row>
    <row r="81" spans="1:20">
      <c r="B81" s="48"/>
      <c r="C81" s="48"/>
      <c r="D81" s="28" t="e">
        <f>#REF!/#REF!</f>
        <v>#REF!</v>
      </c>
      <c r="E81" s="28" t="e">
        <f>#REF!/#REF!</f>
        <v>#REF!</v>
      </c>
      <c r="F81" s="28" t="e">
        <f>#REF!/#REF!</f>
        <v>#REF!</v>
      </c>
      <c r="G81" s="28" t="e">
        <f>#REF!/#REF!</f>
        <v>#REF!</v>
      </c>
      <c r="H81" s="28" t="e">
        <f>#REF!/#REF!</f>
        <v>#REF!</v>
      </c>
      <c r="I81" s="28" t="e">
        <f>#REF!/#REF!</f>
        <v>#REF!</v>
      </c>
      <c r="J81" s="28" t="e">
        <f>#REF!/#REF!</f>
        <v>#REF!</v>
      </c>
      <c r="K81" s="28" t="e">
        <f>#REF!/#REF!</f>
        <v>#REF!</v>
      </c>
      <c r="L81" s="28" t="e">
        <f>#REF!/#REF!</f>
        <v>#REF!</v>
      </c>
      <c r="M81" s="28" t="e">
        <f>#REF!/#REF!</f>
        <v>#REF!</v>
      </c>
      <c r="N81" s="28" t="e">
        <f>#REF!/#REF!</f>
        <v>#REF!</v>
      </c>
      <c r="O81" s="28" t="e">
        <f>#REF!/#REF!</f>
        <v>#REF!</v>
      </c>
      <c r="P81" s="28" t="e">
        <f>#REF!/#REF!</f>
        <v>#REF!</v>
      </c>
      <c r="Q81" s="28" t="e">
        <f>#REF!/#REF!</f>
        <v>#REF!</v>
      </c>
      <c r="R81" s="28" t="e">
        <f>#REF!/#REF!</f>
        <v>#REF!</v>
      </c>
      <c r="S81" s="3"/>
      <c r="T81" s="5"/>
    </row>
    <row r="82" spans="1:20">
      <c r="B82" s="48"/>
      <c r="C82" s="48"/>
      <c r="D82" s="28" t="e">
        <f>#REF!/#REF!</f>
        <v>#REF!</v>
      </c>
      <c r="E82" s="28" t="e">
        <f>#REF!/#REF!</f>
        <v>#REF!</v>
      </c>
      <c r="F82" s="28" t="e">
        <f>#REF!/#REF!</f>
        <v>#REF!</v>
      </c>
      <c r="G82" s="28" t="e">
        <f>#REF!/#REF!</f>
        <v>#REF!</v>
      </c>
      <c r="H82" s="28" t="e">
        <f>#REF!/#REF!</f>
        <v>#REF!</v>
      </c>
      <c r="I82" s="28" t="e">
        <f>#REF!/#REF!</f>
        <v>#REF!</v>
      </c>
      <c r="J82" s="28" t="e">
        <f>#REF!/#REF!</f>
        <v>#REF!</v>
      </c>
      <c r="K82" s="28" t="e">
        <f>#REF!/#REF!</f>
        <v>#REF!</v>
      </c>
      <c r="L82" s="28" t="e">
        <f>#REF!/#REF!</f>
        <v>#REF!</v>
      </c>
      <c r="M82" s="28" t="e">
        <f>#REF!/#REF!</f>
        <v>#REF!</v>
      </c>
      <c r="N82" s="28" t="e">
        <f>#REF!/#REF!</f>
        <v>#REF!</v>
      </c>
      <c r="O82" s="28" t="e">
        <f>#REF!/#REF!</f>
        <v>#REF!</v>
      </c>
      <c r="P82" s="28" t="e">
        <f>#REF!/#REF!</f>
        <v>#REF!</v>
      </c>
      <c r="Q82" s="28" t="e">
        <f>#REF!/#REF!</f>
        <v>#REF!</v>
      </c>
      <c r="R82" s="28" t="e">
        <f>#REF!/#REF!</f>
        <v>#REF!</v>
      </c>
      <c r="S82" s="3"/>
      <c r="T82" s="5"/>
    </row>
    <row r="83" spans="1:20">
      <c r="A83" s="27" t="s">
        <v>35</v>
      </c>
    </row>
    <row r="84" spans="1:20">
      <c r="A84" s="24" t="s">
        <v>36</v>
      </c>
      <c r="B84" s="17"/>
      <c r="C84" s="50"/>
      <c r="D84" s="9">
        <v>2005</v>
      </c>
      <c r="E84" s="9">
        <v>2006</v>
      </c>
      <c r="F84" s="9">
        <v>2007</v>
      </c>
      <c r="G84" s="9">
        <v>2008</v>
      </c>
      <c r="H84" s="9">
        <v>2009</v>
      </c>
      <c r="I84" s="9">
        <v>2010</v>
      </c>
      <c r="J84" s="9">
        <v>2011</v>
      </c>
      <c r="K84" s="9">
        <v>2012</v>
      </c>
      <c r="L84" s="9">
        <v>2013</v>
      </c>
      <c r="M84" s="9">
        <v>2014</v>
      </c>
      <c r="N84" s="9">
        <v>2015</v>
      </c>
      <c r="O84" s="9">
        <v>2016</v>
      </c>
      <c r="P84" s="9">
        <v>2017</v>
      </c>
      <c r="Q84" s="9">
        <v>2018</v>
      </c>
      <c r="R84" s="9">
        <v>2019</v>
      </c>
    </row>
    <row r="85" spans="1:20" ht="18.75">
      <c r="A85" s="10" t="s">
        <v>5</v>
      </c>
      <c r="B85" s="10" t="s">
        <v>37</v>
      </c>
    </row>
    <row r="86" spans="1:20" ht="18.75">
      <c r="A86" s="12" t="str">
        <f>$C$48</f>
        <v>05_PRC2wbev</v>
      </c>
      <c r="B86" s="10" t="s">
        <v>38</v>
      </c>
      <c r="E86" s="22">
        <f>LN(E72/$D72)</f>
        <v>-2.2717221463121963E-9</v>
      </c>
      <c r="F86" s="22" t="e">
        <f t="shared" ref="F86:R86" si="12">LN(F72/$D72)</f>
        <v>#DIV/0!</v>
      </c>
      <c r="G86" s="22" t="e">
        <f t="shared" si="12"/>
        <v>#DIV/0!</v>
      </c>
      <c r="H86" s="22" t="e">
        <f t="shared" si="12"/>
        <v>#DIV/0!</v>
      </c>
      <c r="I86" s="22" t="e">
        <f t="shared" si="12"/>
        <v>#DIV/0!</v>
      </c>
      <c r="J86" s="22" t="e">
        <f t="shared" si="12"/>
        <v>#DIV/0!</v>
      </c>
      <c r="K86" s="22" t="e">
        <f t="shared" si="12"/>
        <v>#DIV/0!</v>
      </c>
      <c r="L86" s="22" t="e">
        <f t="shared" si="12"/>
        <v>#DIV/0!</v>
      </c>
      <c r="M86" s="22" t="e">
        <f t="shared" si="12"/>
        <v>#DIV/0!</v>
      </c>
      <c r="N86" s="22" t="e">
        <f t="shared" si="12"/>
        <v>#DIV/0!</v>
      </c>
      <c r="O86" s="22" t="e">
        <f t="shared" si="12"/>
        <v>#DIV/0!</v>
      </c>
      <c r="P86" s="22" t="e">
        <f t="shared" si="12"/>
        <v>#DIV/0!</v>
      </c>
      <c r="Q86" s="22" t="e">
        <f t="shared" si="12"/>
        <v>#DIV/0!</v>
      </c>
      <c r="R86" s="22" t="e">
        <f t="shared" si="12"/>
        <v>#DIV/0!</v>
      </c>
    </row>
    <row r="87" spans="1:20">
      <c r="A87" s="12" t="str">
        <f>$C$49</f>
        <v>05_PRC2wg</v>
      </c>
      <c r="B87" s="10"/>
      <c r="E87" s="22">
        <f t="shared" ref="E87:R96" si="13">LN(E73/$D73)</f>
        <v>2.6485014146714595E-9</v>
      </c>
      <c r="F87" s="22" t="e">
        <f t="shared" si="13"/>
        <v>#DIV/0!</v>
      </c>
      <c r="G87" s="22" t="e">
        <f t="shared" si="13"/>
        <v>#DIV/0!</v>
      </c>
      <c r="H87" s="22" t="e">
        <f t="shared" si="13"/>
        <v>#DIV/0!</v>
      </c>
      <c r="I87" s="22" t="e">
        <f t="shared" si="13"/>
        <v>#DIV/0!</v>
      </c>
      <c r="J87" s="22" t="e">
        <f t="shared" si="13"/>
        <v>#DIV/0!</v>
      </c>
      <c r="K87" s="22" t="e">
        <f t="shared" si="13"/>
        <v>#DIV/0!</v>
      </c>
      <c r="L87" s="22" t="e">
        <f t="shared" si="13"/>
        <v>#DIV/0!</v>
      </c>
      <c r="M87" s="22" t="e">
        <f t="shared" si="13"/>
        <v>#DIV/0!</v>
      </c>
      <c r="N87" s="22" t="e">
        <f t="shared" si="13"/>
        <v>#DIV/0!</v>
      </c>
      <c r="O87" s="22" t="e">
        <f t="shared" si="13"/>
        <v>#DIV/0!</v>
      </c>
      <c r="P87" s="22" t="e">
        <f t="shared" si="13"/>
        <v>#DIV/0!</v>
      </c>
      <c r="Q87" s="22" t="e">
        <f t="shared" si="13"/>
        <v>#DIV/0!</v>
      </c>
      <c r="R87" s="22" t="e">
        <f>LN(R73/$D73)</f>
        <v>#DIV/0!</v>
      </c>
    </row>
    <row r="88" spans="1:20">
      <c r="A88" s="12" t="str">
        <f>$C$50</f>
        <v>05_PRClvbev</v>
      </c>
      <c r="B88" s="10"/>
      <c r="E88" s="22">
        <f>LN(E74/$D74)</f>
        <v>1.3684503880798726E-8</v>
      </c>
      <c r="F88" s="22" t="e">
        <f t="shared" si="13"/>
        <v>#DIV/0!</v>
      </c>
      <c r="G88" s="22" t="e">
        <f t="shared" si="13"/>
        <v>#DIV/0!</v>
      </c>
      <c r="H88" s="22" t="e">
        <f t="shared" si="13"/>
        <v>#DIV/0!</v>
      </c>
      <c r="I88" s="22" t="e">
        <f t="shared" si="13"/>
        <v>#DIV/0!</v>
      </c>
      <c r="J88" s="22" t="e">
        <f t="shared" si="13"/>
        <v>#DIV/0!</v>
      </c>
      <c r="K88" s="22" t="e">
        <f t="shared" si="13"/>
        <v>#DIV/0!</v>
      </c>
      <c r="L88" s="22" t="e">
        <f t="shared" si="13"/>
        <v>#DIV/0!</v>
      </c>
      <c r="M88" s="22" t="e">
        <f t="shared" si="13"/>
        <v>#DIV/0!</v>
      </c>
      <c r="N88" s="22" t="e">
        <f t="shared" si="13"/>
        <v>#DIV/0!</v>
      </c>
      <c r="O88" s="22" t="e">
        <f t="shared" si="13"/>
        <v>#DIV/0!</v>
      </c>
      <c r="P88" s="22" t="e">
        <f t="shared" si="13"/>
        <v>#DIV/0!</v>
      </c>
      <c r="Q88" s="22" t="e">
        <f t="shared" si="13"/>
        <v>#DIV/0!</v>
      </c>
      <c r="R88" s="22" t="e">
        <f t="shared" si="13"/>
        <v>#DIV/0!</v>
      </c>
    </row>
    <row r="89" spans="1:20" ht="18.75">
      <c r="A89" s="12" t="str">
        <f>$C$51</f>
        <v>05_PRClvg</v>
      </c>
      <c r="B89" s="10" t="s">
        <v>39</v>
      </c>
      <c r="E89" s="22">
        <f>LN(E75/$D75)</f>
        <v>-3.3250069364554091E-12</v>
      </c>
      <c r="F89" s="22" t="e">
        <f t="shared" si="13"/>
        <v>#DIV/0!</v>
      </c>
      <c r="G89" s="22" t="e">
        <f t="shared" si="13"/>
        <v>#DIV/0!</v>
      </c>
      <c r="H89" s="22" t="e">
        <f t="shared" si="13"/>
        <v>#DIV/0!</v>
      </c>
      <c r="I89" s="22" t="e">
        <f t="shared" si="13"/>
        <v>#DIV/0!</v>
      </c>
      <c r="J89" s="22" t="e">
        <f t="shared" si="13"/>
        <v>#DIV/0!</v>
      </c>
      <c r="K89" s="22" t="e">
        <f t="shared" si="13"/>
        <v>#DIV/0!</v>
      </c>
      <c r="L89" s="22" t="e">
        <f t="shared" si="13"/>
        <v>#DIV/0!</v>
      </c>
      <c r="M89" s="22" t="e">
        <f t="shared" si="13"/>
        <v>#DIV/0!</v>
      </c>
      <c r="N89" s="22" t="e">
        <f t="shared" si="13"/>
        <v>#DIV/0!</v>
      </c>
      <c r="O89" s="22" t="e">
        <f t="shared" si="13"/>
        <v>#DIV/0!</v>
      </c>
      <c r="P89" s="22" t="e">
        <f t="shared" si="13"/>
        <v>#DIV/0!</v>
      </c>
      <c r="Q89" s="22" t="e">
        <f t="shared" si="13"/>
        <v>#DIV/0!</v>
      </c>
      <c r="R89" s="22" t="e">
        <f t="shared" si="13"/>
        <v>#DIV/0!</v>
      </c>
    </row>
    <row r="90" spans="1:20" ht="18.75">
      <c r="A90" s="12" t="str">
        <f>$C$52</f>
        <v>20_USA2wbev</v>
      </c>
      <c r="B90" s="10" t="s">
        <v>40</v>
      </c>
      <c r="E90" s="22">
        <f t="shared" si="13"/>
        <v>-5.1179785838899477E-7</v>
      </c>
      <c r="F90" s="22" t="e">
        <f t="shared" si="13"/>
        <v>#DIV/0!</v>
      </c>
      <c r="G90" s="22" t="e">
        <f t="shared" si="13"/>
        <v>#DIV/0!</v>
      </c>
      <c r="H90" s="22" t="e">
        <f t="shared" si="13"/>
        <v>#DIV/0!</v>
      </c>
      <c r="I90" s="22" t="e">
        <f t="shared" si="13"/>
        <v>#DIV/0!</v>
      </c>
      <c r="J90" s="22" t="e">
        <f t="shared" si="13"/>
        <v>#DIV/0!</v>
      </c>
      <c r="K90" s="22" t="e">
        <f t="shared" si="13"/>
        <v>#DIV/0!</v>
      </c>
      <c r="L90" s="22" t="e">
        <f t="shared" si="13"/>
        <v>#DIV/0!</v>
      </c>
      <c r="M90" s="22" t="e">
        <f t="shared" si="13"/>
        <v>#DIV/0!</v>
      </c>
      <c r="N90" s="22" t="e">
        <f t="shared" si="13"/>
        <v>#DIV/0!</v>
      </c>
      <c r="O90" s="22" t="e">
        <f t="shared" si="13"/>
        <v>#DIV/0!</v>
      </c>
      <c r="P90" s="22" t="e">
        <f t="shared" si="13"/>
        <v>#DIV/0!</v>
      </c>
      <c r="Q90" s="22" t="e">
        <f t="shared" si="13"/>
        <v>#DIV/0!</v>
      </c>
      <c r="R90" s="22" t="e">
        <f t="shared" si="13"/>
        <v>#DIV/0!</v>
      </c>
    </row>
    <row r="91" spans="1:20">
      <c r="A91" s="12" t="str">
        <f>$C$53</f>
        <v>20_USA2wg</v>
      </c>
      <c r="B91" s="48"/>
      <c r="C91" s="48"/>
      <c r="D91" s="28"/>
      <c r="E91" s="22">
        <f t="shared" si="13"/>
        <v>-8.0670029870642713E-9</v>
      </c>
      <c r="F91" s="22" t="e">
        <f t="shared" si="13"/>
        <v>#DIV/0!</v>
      </c>
      <c r="G91" s="22" t="e">
        <f t="shared" si="13"/>
        <v>#DIV/0!</v>
      </c>
      <c r="H91" s="22" t="e">
        <f t="shared" si="13"/>
        <v>#DIV/0!</v>
      </c>
      <c r="I91" s="22" t="e">
        <f t="shared" si="13"/>
        <v>#DIV/0!</v>
      </c>
      <c r="J91" s="22" t="e">
        <f t="shared" si="13"/>
        <v>#DIV/0!</v>
      </c>
      <c r="K91" s="22" t="e">
        <f t="shared" si="13"/>
        <v>#DIV/0!</v>
      </c>
      <c r="L91" s="22" t="e">
        <f t="shared" si="13"/>
        <v>#DIV/0!</v>
      </c>
      <c r="M91" s="22" t="e">
        <f t="shared" si="13"/>
        <v>#DIV/0!</v>
      </c>
      <c r="N91" s="22" t="e">
        <f t="shared" si="13"/>
        <v>#DIV/0!</v>
      </c>
      <c r="O91" s="22" t="e">
        <f t="shared" si="13"/>
        <v>#DIV/0!</v>
      </c>
      <c r="P91" s="22" t="e">
        <f t="shared" si="13"/>
        <v>#DIV/0!</v>
      </c>
      <c r="Q91" s="22" t="e">
        <f t="shared" si="13"/>
        <v>#DIV/0!</v>
      </c>
      <c r="R91" s="22" t="e">
        <f t="shared" si="13"/>
        <v>#DIV/0!</v>
      </c>
      <c r="S91" s="3"/>
      <c r="T91" s="5"/>
    </row>
    <row r="92" spans="1:20">
      <c r="A92" s="12" t="str">
        <f>$C$54</f>
        <v>20_USAlvbev</v>
      </c>
      <c r="B92" s="48"/>
      <c r="C92" s="48"/>
      <c r="D92" s="28"/>
      <c r="E92" s="22">
        <f t="shared" si="13"/>
        <v>3.1844071760950018E-8</v>
      </c>
      <c r="F92" s="22" t="e">
        <f t="shared" si="13"/>
        <v>#DIV/0!</v>
      </c>
      <c r="G92" s="22" t="e">
        <f t="shared" si="13"/>
        <v>#DIV/0!</v>
      </c>
      <c r="H92" s="22" t="e">
        <f t="shared" si="13"/>
        <v>#DIV/0!</v>
      </c>
      <c r="I92" s="22" t="e">
        <f t="shared" si="13"/>
        <v>#DIV/0!</v>
      </c>
      <c r="J92" s="22" t="e">
        <f t="shared" si="13"/>
        <v>#DIV/0!</v>
      </c>
      <c r="K92" s="22" t="e">
        <f t="shared" si="13"/>
        <v>#DIV/0!</v>
      </c>
      <c r="L92" s="22" t="e">
        <f t="shared" si="13"/>
        <v>#DIV/0!</v>
      </c>
      <c r="M92" s="22" t="e">
        <f t="shared" si="13"/>
        <v>#DIV/0!</v>
      </c>
      <c r="N92" s="22" t="e">
        <f t="shared" si="13"/>
        <v>#DIV/0!</v>
      </c>
      <c r="O92" s="22" t="e">
        <f t="shared" si="13"/>
        <v>#DIV/0!</v>
      </c>
      <c r="P92" s="22" t="e">
        <f t="shared" si="13"/>
        <v>#DIV/0!</v>
      </c>
      <c r="Q92" s="22" t="e">
        <f t="shared" si="13"/>
        <v>#DIV/0!</v>
      </c>
      <c r="R92" s="22" t="e">
        <f t="shared" si="13"/>
        <v>#DIV/0!</v>
      </c>
      <c r="S92" s="3"/>
      <c r="T92" s="5"/>
    </row>
    <row r="93" spans="1:20" ht="15.75" customHeight="1">
      <c r="A93" s="12" t="str">
        <f>$C$55</f>
        <v>20_USAlvg</v>
      </c>
      <c r="B93" s="48"/>
      <c r="C93" s="48"/>
      <c r="D93" s="28"/>
      <c r="E93" s="22">
        <f>LN(E79/$D79)</f>
        <v>4.7428727611975439E-13</v>
      </c>
      <c r="F93" s="22" t="e">
        <f t="shared" si="13"/>
        <v>#DIV/0!</v>
      </c>
      <c r="G93" s="22" t="e">
        <f t="shared" si="13"/>
        <v>#DIV/0!</v>
      </c>
      <c r="H93" s="22" t="e">
        <f t="shared" si="13"/>
        <v>#DIV/0!</v>
      </c>
      <c r="I93" s="22" t="e">
        <f t="shared" si="13"/>
        <v>#DIV/0!</v>
      </c>
      <c r="J93" s="22" t="e">
        <f t="shared" si="13"/>
        <v>#DIV/0!</v>
      </c>
      <c r="K93" s="22" t="e">
        <f t="shared" si="13"/>
        <v>#DIV/0!</v>
      </c>
      <c r="L93" s="22" t="e">
        <f t="shared" si="13"/>
        <v>#DIV/0!</v>
      </c>
      <c r="M93" s="22" t="e">
        <f t="shared" si="13"/>
        <v>#DIV/0!</v>
      </c>
      <c r="N93" s="22" t="e">
        <f t="shared" si="13"/>
        <v>#DIV/0!</v>
      </c>
      <c r="O93" s="22" t="e">
        <f t="shared" si="13"/>
        <v>#DIV/0!</v>
      </c>
      <c r="P93" s="22" t="e">
        <f t="shared" si="13"/>
        <v>#DIV/0!</v>
      </c>
      <c r="Q93" s="22" t="e">
        <f t="shared" si="13"/>
        <v>#DIV/0!</v>
      </c>
      <c r="R93" s="22" t="e">
        <f t="shared" si="13"/>
        <v>#DIV/0!</v>
      </c>
      <c r="S93" s="3"/>
      <c r="T93" s="5"/>
    </row>
    <row r="94" spans="1:20" ht="15.75" customHeight="1">
      <c r="B94" s="48"/>
      <c r="C94" s="48"/>
      <c r="D94" s="28"/>
      <c r="E94" s="22" t="e">
        <f t="shared" si="13"/>
        <v>#DIV/0!</v>
      </c>
      <c r="F94" s="22" t="e">
        <f t="shared" si="13"/>
        <v>#DIV/0!</v>
      </c>
      <c r="G94" s="22" t="e">
        <f t="shared" si="13"/>
        <v>#DIV/0!</v>
      </c>
      <c r="H94" s="22" t="e">
        <f t="shared" si="13"/>
        <v>#DIV/0!</v>
      </c>
      <c r="I94" s="22" t="e">
        <f t="shared" si="13"/>
        <v>#DIV/0!</v>
      </c>
      <c r="J94" s="22" t="e">
        <f t="shared" si="13"/>
        <v>#DIV/0!</v>
      </c>
      <c r="K94" s="22" t="e">
        <f t="shared" si="13"/>
        <v>#DIV/0!</v>
      </c>
      <c r="L94" s="22" t="e">
        <f t="shared" si="13"/>
        <v>#DIV/0!</v>
      </c>
      <c r="M94" s="22" t="e">
        <f t="shared" si="13"/>
        <v>#DIV/0!</v>
      </c>
      <c r="N94" s="22" t="e">
        <f t="shared" si="13"/>
        <v>#DIV/0!</v>
      </c>
      <c r="O94" s="22" t="e">
        <f t="shared" si="13"/>
        <v>#DIV/0!</v>
      </c>
      <c r="P94" s="22" t="e">
        <f t="shared" si="13"/>
        <v>#DIV/0!</v>
      </c>
      <c r="Q94" s="22" t="e">
        <f t="shared" si="13"/>
        <v>#DIV/0!</v>
      </c>
      <c r="R94" s="22" t="e">
        <f t="shared" si="13"/>
        <v>#DIV/0!</v>
      </c>
      <c r="S94" s="3"/>
      <c r="T94" s="5"/>
    </row>
    <row r="95" spans="1:20">
      <c r="B95" s="48"/>
      <c r="C95" s="48"/>
      <c r="D95" s="28"/>
      <c r="E95" s="22" t="e">
        <f t="shared" si="13"/>
        <v>#REF!</v>
      </c>
      <c r="F95" s="22" t="e">
        <f t="shared" si="13"/>
        <v>#REF!</v>
      </c>
      <c r="G95" s="22" t="e">
        <f t="shared" si="13"/>
        <v>#REF!</v>
      </c>
      <c r="H95" s="22" t="e">
        <f t="shared" si="13"/>
        <v>#REF!</v>
      </c>
      <c r="I95" s="22" t="e">
        <f t="shared" si="13"/>
        <v>#REF!</v>
      </c>
      <c r="J95" s="22" t="e">
        <f t="shared" si="13"/>
        <v>#REF!</v>
      </c>
      <c r="K95" s="22" t="e">
        <f t="shared" si="13"/>
        <v>#REF!</v>
      </c>
      <c r="L95" s="22" t="e">
        <f t="shared" si="13"/>
        <v>#REF!</v>
      </c>
      <c r="M95" s="22" t="e">
        <f t="shared" si="13"/>
        <v>#REF!</v>
      </c>
      <c r="N95" s="22" t="e">
        <f t="shared" si="13"/>
        <v>#REF!</v>
      </c>
      <c r="O95" s="22" t="e">
        <f t="shared" si="13"/>
        <v>#REF!</v>
      </c>
      <c r="P95" s="22" t="e">
        <f t="shared" si="13"/>
        <v>#REF!</v>
      </c>
      <c r="Q95" s="22" t="e">
        <f t="shared" si="13"/>
        <v>#REF!</v>
      </c>
      <c r="R95" s="22" t="e">
        <f t="shared" si="13"/>
        <v>#REF!</v>
      </c>
      <c r="S95" s="3"/>
      <c r="T95" s="5"/>
    </row>
    <row r="96" spans="1:20">
      <c r="B96" s="48"/>
      <c r="C96" s="48"/>
      <c r="D96" s="28"/>
      <c r="E96" s="22" t="e">
        <f t="shared" si="13"/>
        <v>#REF!</v>
      </c>
      <c r="F96" s="22" t="e">
        <f t="shared" si="13"/>
        <v>#REF!</v>
      </c>
      <c r="G96" s="22" t="e">
        <f t="shared" si="13"/>
        <v>#REF!</v>
      </c>
      <c r="H96" s="22" t="e">
        <f t="shared" si="13"/>
        <v>#REF!</v>
      </c>
      <c r="I96" s="22" t="e">
        <f t="shared" si="13"/>
        <v>#REF!</v>
      </c>
      <c r="J96" s="22" t="e">
        <f t="shared" si="13"/>
        <v>#REF!</v>
      </c>
      <c r="K96" s="22" t="e">
        <f t="shared" si="13"/>
        <v>#REF!</v>
      </c>
      <c r="L96" s="22" t="e">
        <f t="shared" si="13"/>
        <v>#REF!</v>
      </c>
      <c r="M96" s="22" t="e">
        <f t="shared" si="13"/>
        <v>#REF!</v>
      </c>
      <c r="N96" s="22" t="e">
        <f t="shared" si="13"/>
        <v>#REF!</v>
      </c>
      <c r="O96" s="22" t="e">
        <f t="shared" si="13"/>
        <v>#REF!</v>
      </c>
      <c r="P96" s="22" t="e">
        <f t="shared" si="13"/>
        <v>#REF!</v>
      </c>
      <c r="Q96" s="22" t="e">
        <f t="shared" si="13"/>
        <v>#REF!</v>
      </c>
      <c r="R96" s="22" t="e">
        <f t="shared" si="13"/>
        <v>#REF!</v>
      </c>
      <c r="S96" s="3"/>
      <c r="T96" s="5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0D01E-3839-49BE-9260-EBF6D4E9D218}">
  <sheetPr>
    <tabColor theme="5"/>
  </sheetPr>
  <dimension ref="A1:U187"/>
  <sheetViews>
    <sheetView topLeftCell="A156" workbookViewId="0">
      <selection activeCell="D173" sqref="D173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  <col min="21" max="21" width="13" bestFit="1" customWidth="1"/>
  </cols>
  <sheetData>
    <row r="1" spans="1:1" ht="18.75">
      <c r="A1" s="7"/>
    </row>
    <row r="27" spans="1:1">
      <c r="A27" t="s">
        <v>266</v>
      </c>
    </row>
    <row r="45" spans="1:21">
      <c r="A45" s="1" t="s">
        <v>57</v>
      </c>
    </row>
    <row r="46" spans="1:21">
      <c r="A46" s="8" t="s">
        <v>50</v>
      </c>
      <c r="B46" s="8" t="s">
        <v>9</v>
      </c>
      <c r="C46" s="9" t="s">
        <v>56</v>
      </c>
      <c r="D46" s="9"/>
      <c r="E46" s="9">
        <v>2005</v>
      </c>
      <c r="F46" s="9">
        <v>2006</v>
      </c>
      <c r="G46" s="9">
        <v>2007</v>
      </c>
      <c r="H46" s="9">
        <v>2008</v>
      </c>
      <c r="I46" s="9">
        <v>2009</v>
      </c>
      <c r="J46" s="9">
        <v>2010</v>
      </c>
      <c r="K46" s="9">
        <v>2011</v>
      </c>
      <c r="L46" s="9">
        <v>2012</v>
      </c>
      <c r="M46" s="9">
        <v>2013</v>
      </c>
      <c r="N46" s="9">
        <v>2014</v>
      </c>
      <c r="O46" s="9">
        <v>2015</v>
      </c>
      <c r="P46" s="9">
        <v>2016</v>
      </c>
      <c r="Q46" s="9">
        <v>2017</v>
      </c>
      <c r="R46" s="9">
        <v>2018</v>
      </c>
      <c r="S46" s="9">
        <v>2019</v>
      </c>
    </row>
    <row r="47" spans="1:21" ht="18.75">
      <c r="A47" s="10" t="s">
        <v>1</v>
      </c>
      <c r="B47" s="11" t="s">
        <v>10</v>
      </c>
      <c r="C47" s="48" t="str">
        <f>_xlfn.CONCAT($A$1,A47)</f>
        <v>TFEC</v>
      </c>
      <c r="D47" s="48"/>
      <c r="E47" s="2">
        <f>SUM(E48:E58)</f>
        <v>10021.196025000001</v>
      </c>
      <c r="F47" s="2">
        <f t="shared" ref="F47:S47" si="0">SUM(F48:F58)</f>
        <v>9967.2499529999986</v>
      </c>
      <c r="G47" s="2">
        <f t="shared" si="0"/>
        <v>0</v>
      </c>
      <c r="H47" s="2">
        <f t="shared" si="0"/>
        <v>0</v>
      </c>
      <c r="I47" s="2">
        <f t="shared" si="0"/>
        <v>0</v>
      </c>
      <c r="J47" s="2">
        <f t="shared" si="0"/>
        <v>0</v>
      </c>
      <c r="K47" s="2">
        <f t="shared" si="0"/>
        <v>0</v>
      </c>
      <c r="L47" s="2">
        <f t="shared" si="0"/>
        <v>0</v>
      </c>
      <c r="M47" s="2">
        <f t="shared" si="0"/>
        <v>0</v>
      </c>
      <c r="N47" s="2">
        <f t="shared" si="0"/>
        <v>0</v>
      </c>
      <c r="O47" s="2">
        <f t="shared" si="0"/>
        <v>0</v>
      </c>
      <c r="P47" s="2">
        <f t="shared" si="0"/>
        <v>0</v>
      </c>
      <c r="Q47" s="2">
        <f t="shared" si="0"/>
        <v>0</v>
      </c>
      <c r="R47" s="2">
        <f t="shared" si="0"/>
        <v>0</v>
      </c>
      <c r="S47" s="2">
        <f t="shared" si="0"/>
        <v>0</v>
      </c>
      <c r="T47" s="4"/>
      <c r="U47" s="5"/>
    </row>
    <row r="48" spans="1:21" ht="18">
      <c r="A48" s="12" t="str">
        <f>$C$48</f>
        <v>05_PRC2wbev</v>
      </c>
      <c r="B48" s="11" t="s">
        <v>11</v>
      </c>
      <c r="C48" s="12" t="s">
        <v>324</v>
      </c>
      <c r="E48" s="2">
        <f>INDEX(Energy!$A$1:$AAC$999,MATCH(structural_drivers!$C48,Energy!$F:$F,0),MATCH(structural_drivers!E$46,Energy!$1:$1,0))</f>
        <v>63.979416000000001</v>
      </c>
      <c r="F48" s="2">
        <f>INDEX(Energy!$A$1:$AAC$999,MATCH(structural_drivers!$C48,Energy!$F:$F,0),MATCH(structural_drivers!F$46,Energy!$1:$1,0))</f>
        <v>67.901392000000001</v>
      </c>
      <c r="G48" s="2">
        <f>INDEX(Energy!$A$1:$AAC$999,MATCH(structural_drivers!$C48,Energy!$F:$F,0),MATCH(structural_drivers!G$46,Energy!$1:$1,0))</f>
        <v>0</v>
      </c>
      <c r="H48" s="2">
        <f>INDEX(Energy!$A$1:$AAC$999,MATCH(structural_drivers!$C48,Energy!$F:$F,0),MATCH(structural_drivers!H$46,Energy!$1:$1,0))</f>
        <v>0</v>
      </c>
      <c r="I48" s="2">
        <f>INDEX(Energy!$A$1:$AAC$999,MATCH(structural_drivers!$C48,Energy!$F:$F,0),MATCH(structural_drivers!I$46,Energy!$1:$1,0))</f>
        <v>0</v>
      </c>
      <c r="J48" s="2">
        <f>INDEX(Energy!$A$1:$AAC$999,MATCH(structural_drivers!$C48,Energy!$F:$F,0),MATCH(structural_drivers!J$46,Energy!$1:$1,0))</f>
        <v>0</v>
      </c>
      <c r="K48" s="2">
        <f>INDEX(Energy!$A$1:$AAC$999,MATCH(structural_drivers!$C48,Energy!$F:$F,0),MATCH(structural_drivers!K$46,Energy!$1:$1,0))</f>
        <v>0</v>
      </c>
      <c r="L48" s="2">
        <f>INDEX(Energy!$A$1:$AAC$999,MATCH(structural_drivers!$C48,Energy!$F:$F,0),MATCH(structural_drivers!L$46,Energy!$1:$1,0))</f>
        <v>0</v>
      </c>
      <c r="M48" s="2">
        <f>INDEX(Energy!$A$1:$AAC$999,MATCH(structural_drivers!$C48,Energy!$F:$F,0),MATCH(structural_drivers!M$46,Energy!$1:$1,0))</f>
        <v>0</v>
      </c>
      <c r="N48" s="2">
        <f>INDEX(Energy!$A$1:$AAC$999,MATCH(structural_drivers!$C48,Energy!$F:$F,0),MATCH(structural_drivers!N$46,Energy!$1:$1,0))</f>
        <v>0</v>
      </c>
      <c r="O48" s="2">
        <f>INDEX(Energy!$A$1:$AAC$999,MATCH(structural_drivers!$C48,Energy!$F:$F,0),MATCH(structural_drivers!O$46,Energy!$1:$1,0))</f>
        <v>0</v>
      </c>
      <c r="P48" s="2">
        <f>INDEX(Energy!$A$1:$AAC$999,MATCH(structural_drivers!$C48,Energy!$F:$F,0),MATCH(structural_drivers!P$46,Energy!$1:$1,0))</f>
        <v>0</v>
      </c>
      <c r="Q48" s="2">
        <f>INDEX(Energy!$A$1:$AAC$999,MATCH(structural_drivers!$C48,Energy!$F:$F,0),MATCH(structural_drivers!Q$46,Energy!$1:$1,0))</f>
        <v>0</v>
      </c>
      <c r="R48" s="2">
        <f>INDEX(Energy!$A$1:$AAC$999,MATCH(structural_drivers!$C48,Energy!$F:$F,0),MATCH(structural_drivers!R$46,Energy!$1:$1,0))</f>
        <v>0</v>
      </c>
      <c r="S48" s="2">
        <f>INDEX(Energy!$A$1:$AAC$999,MATCH(structural_drivers!$C48,Energy!$F:$F,0),MATCH(structural_drivers!S$46,Energy!$1:$1,0))</f>
        <v>0</v>
      </c>
      <c r="T48" s="3"/>
      <c r="U48" s="5"/>
    </row>
    <row r="49" spans="1:21">
      <c r="A49" s="12" t="str">
        <f>$C$49</f>
        <v>05_PRC2wg</v>
      </c>
      <c r="B49" s="11"/>
      <c r="C49" s="12" t="s">
        <v>325</v>
      </c>
      <c r="E49" s="2">
        <f>INDEX(Energy!$A$1:$AAC$999,MATCH(structural_drivers!$C49,Energy!$F:$F,0),MATCH(structural_drivers!E$46,Energy!$1:$1,0))</f>
        <v>169.54752500000001</v>
      </c>
      <c r="F49" s="2">
        <f>INDEX(Energy!$A$1:$AAC$999,MATCH(structural_drivers!$C49,Energy!$F:$F,0),MATCH(structural_drivers!F$46,Energy!$1:$1,0))</f>
        <v>177.689032</v>
      </c>
      <c r="G49" s="2">
        <f>INDEX(Energy!$A$1:$AAC$999,MATCH(structural_drivers!$C49,Energy!$F:$F,0),MATCH(structural_drivers!G$46,Energy!$1:$1,0))</f>
        <v>0</v>
      </c>
      <c r="H49" s="2">
        <f>INDEX(Energy!$A$1:$AAC$999,MATCH(structural_drivers!$C49,Energy!$F:$F,0),MATCH(structural_drivers!H$46,Energy!$1:$1,0))</f>
        <v>0</v>
      </c>
      <c r="I49" s="2">
        <f>INDEX(Energy!$A$1:$AAC$999,MATCH(structural_drivers!$C49,Energy!$F:$F,0),MATCH(structural_drivers!I$46,Energy!$1:$1,0))</f>
        <v>0</v>
      </c>
      <c r="J49" s="2">
        <f>INDEX(Energy!$A$1:$AAC$999,MATCH(structural_drivers!$C49,Energy!$F:$F,0),MATCH(structural_drivers!J$46,Energy!$1:$1,0))</f>
        <v>0</v>
      </c>
      <c r="K49" s="2">
        <f>INDEX(Energy!$A$1:$AAC$999,MATCH(structural_drivers!$C49,Energy!$F:$F,0),MATCH(structural_drivers!K$46,Energy!$1:$1,0))</f>
        <v>0</v>
      </c>
      <c r="L49" s="2">
        <f>INDEX(Energy!$A$1:$AAC$999,MATCH(structural_drivers!$C49,Energy!$F:$F,0),MATCH(structural_drivers!L$46,Energy!$1:$1,0))</f>
        <v>0</v>
      </c>
      <c r="M49" s="2">
        <f>INDEX(Energy!$A$1:$AAC$999,MATCH(structural_drivers!$C49,Energy!$F:$F,0),MATCH(structural_drivers!M$46,Energy!$1:$1,0))</f>
        <v>0</v>
      </c>
      <c r="N49" s="2">
        <f>INDEX(Energy!$A$1:$AAC$999,MATCH(structural_drivers!$C49,Energy!$F:$F,0),MATCH(structural_drivers!N$46,Energy!$1:$1,0))</f>
        <v>0</v>
      </c>
      <c r="O49" s="2">
        <f>INDEX(Energy!$A$1:$AAC$999,MATCH(structural_drivers!$C49,Energy!$F:$F,0),MATCH(structural_drivers!O$46,Energy!$1:$1,0))</f>
        <v>0</v>
      </c>
      <c r="P49" s="2">
        <f>INDEX(Energy!$A$1:$AAC$999,MATCH(structural_drivers!$C49,Energy!$F:$F,0),MATCH(structural_drivers!P$46,Energy!$1:$1,0))</f>
        <v>0</v>
      </c>
      <c r="Q49" s="2">
        <f>INDEX(Energy!$A$1:$AAC$999,MATCH(structural_drivers!$C49,Energy!$F:$F,0),MATCH(structural_drivers!Q$46,Energy!$1:$1,0))</f>
        <v>0</v>
      </c>
      <c r="R49" s="2">
        <f>INDEX(Energy!$A$1:$AAC$999,MATCH(structural_drivers!$C49,Energy!$F:$F,0),MATCH(structural_drivers!R$46,Energy!$1:$1,0))</f>
        <v>0</v>
      </c>
      <c r="S49" s="2">
        <f>INDEX(Energy!$A$1:$AAC$999,MATCH(structural_drivers!$C49,Energy!$F:$F,0),MATCH(structural_drivers!S$46,Energy!$1:$1,0))</f>
        <v>0</v>
      </c>
      <c r="T49" s="3"/>
      <c r="U49" s="5"/>
    </row>
    <row r="50" spans="1:21">
      <c r="A50" s="12" t="str">
        <f>$C$50</f>
        <v>05_PRClvbev</v>
      </c>
      <c r="B50" s="11"/>
      <c r="C50" s="12" t="s">
        <v>326</v>
      </c>
      <c r="E50" s="2">
        <f>INDEX(Energy!$A$1:$AAC$999,MATCH(structural_drivers!$C50,Energy!$F:$F,0),MATCH(structural_drivers!E$46,Energy!$1:$1,0))</f>
        <v>27.295235000000002</v>
      </c>
      <c r="F50" s="2">
        <f>INDEX(Energy!$A$1:$AAC$999,MATCH(structural_drivers!$C50,Energy!$F:$F,0),MATCH(structural_drivers!F$46,Energy!$1:$1,0))</f>
        <v>66.603800000000007</v>
      </c>
      <c r="G50" s="2">
        <f>INDEX(Energy!$A$1:$AAC$999,MATCH(structural_drivers!$C50,Energy!$F:$F,0),MATCH(structural_drivers!G$46,Energy!$1:$1,0))</f>
        <v>0</v>
      </c>
      <c r="H50" s="2">
        <f>INDEX(Energy!$A$1:$AAC$999,MATCH(structural_drivers!$C50,Energy!$F:$F,0),MATCH(structural_drivers!H$46,Energy!$1:$1,0))</f>
        <v>0</v>
      </c>
      <c r="I50" s="2">
        <f>INDEX(Energy!$A$1:$AAC$999,MATCH(structural_drivers!$C50,Energy!$F:$F,0),MATCH(structural_drivers!I$46,Energy!$1:$1,0))</f>
        <v>0</v>
      </c>
      <c r="J50" s="2">
        <f>INDEX(Energy!$A$1:$AAC$999,MATCH(structural_drivers!$C50,Energy!$F:$F,0),MATCH(structural_drivers!J$46,Energy!$1:$1,0))</f>
        <v>0</v>
      </c>
      <c r="K50" s="2">
        <f>INDEX(Energy!$A$1:$AAC$999,MATCH(structural_drivers!$C50,Energy!$F:$F,0),MATCH(structural_drivers!K$46,Energy!$1:$1,0))</f>
        <v>0</v>
      </c>
      <c r="L50" s="2">
        <f>INDEX(Energy!$A$1:$AAC$999,MATCH(structural_drivers!$C50,Energy!$F:$F,0),MATCH(structural_drivers!L$46,Energy!$1:$1,0))</f>
        <v>0</v>
      </c>
      <c r="M50" s="2">
        <f>INDEX(Energy!$A$1:$AAC$999,MATCH(structural_drivers!$C50,Energy!$F:$F,0),MATCH(structural_drivers!M$46,Energy!$1:$1,0))</f>
        <v>0</v>
      </c>
      <c r="N50" s="2">
        <f>INDEX(Energy!$A$1:$AAC$999,MATCH(structural_drivers!$C50,Energy!$F:$F,0),MATCH(structural_drivers!N$46,Energy!$1:$1,0))</f>
        <v>0</v>
      </c>
      <c r="O50" s="2">
        <f>INDEX(Energy!$A$1:$AAC$999,MATCH(structural_drivers!$C50,Energy!$F:$F,0),MATCH(structural_drivers!O$46,Energy!$1:$1,0))</f>
        <v>0</v>
      </c>
      <c r="P50" s="2">
        <f>INDEX(Energy!$A$1:$AAC$999,MATCH(structural_drivers!$C50,Energy!$F:$F,0),MATCH(structural_drivers!P$46,Energy!$1:$1,0))</f>
        <v>0</v>
      </c>
      <c r="Q50" s="2">
        <f>INDEX(Energy!$A$1:$AAC$999,MATCH(structural_drivers!$C50,Energy!$F:$F,0),MATCH(structural_drivers!Q$46,Energy!$1:$1,0))</f>
        <v>0</v>
      </c>
      <c r="R50" s="2">
        <f>INDEX(Energy!$A$1:$AAC$999,MATCH(structural_drivers!$C50,Energy!$F:$F,0),MATCH(structural_drivers!R$46,Energy!$1:$1,0))</f>
        <v>0</v>
      </c>
      <c r="S50" s="2">
        <f>INDEX(Energy!$A$1:$AAC$999,MATCH(structural_drivers!$C50,Energy!$F:$F,0),MATCH(structural_drivers!S$46,Energy!$1:$1,0))</f>
        <v>0</v>
      </c>
      <c r="T50" s="3"/>
      <c r="U50" s="5"/>
    </row>
    <row r="51" spans="1:21" ht="18">
      <c r="A51" s="12" t="str">
        <f>$C$51</f>
        <v>05_PRClvg</v>
      </c>
      <c r="B51" s="11" t="s">
        <v>12</v>
      </c>
      <c r="C51" s="12" t="s">
        <v>327</v>
      </c>
      <c r="E51" s="2">
        <f>INDEX(Energy!$A$1:$AAC$999,MATCH(structural_drivers!$C51,Energy!$F:$F,0),MATCH(structural_drivers!E$46,Energy!$1:$1,0))</f>
        <v>3801.631069</v>
      </c>
      <c r="F51" s="2">
        <f>INDEX(Energy!$A$1:$AAC$999,MATCH(structural_drivers!$C51,Energy!$F:$F,0),MATCH(structural_drivers!F$46,Energy!$1:$1,0))</f>
        <v>3650.4226659999999</v>
      </c>
      <c r="G51" s="2">
        <f>INDEX(Energy!$A$1:$AAC$999,MATCH(structural_drivers!$C51,Energy!$F:$F,0),MATCH(structural_drivers!G$46,Energy!$1:$1,0))</f>
        <v>0</v>
      </c>
      <c r="H51" s="2">
        <f>INDEX(Energy!$A$1:$AAC$999,MATCH(structural_drivers!$C51,Energy!$F:$F,0),MATCH(structural_drivers!H$46,Energy!$1:$1,0))</f>
        <v>0</v>
      </c>
      <c r="I51" s="2">
        <f>INDEX(Energy!$A$1:$AAC$999,MATCH(structural_drivers!$C51,Energy!$F:$F,0),MATCH(structural_drivers!I$46,Energy!$1:$1,0))</f>
        <v>0</v>
      </c>
      <c r="J51" s="2">
        <f>INDEX(Energy!$A$1:$AAC$999,MATCH(structural_drivers!$C51,Energy!$F:$F,0),MATCH(structural_drivers!J$46,Energy!$1:$1,0))</f>
        <v>0</v>
      </c>
      <c r="K51" s="2">
        <f>INDEX(Energy!$A$1:$AAC$999,MATCH(structural_drivers!$C51,Energy!$F:$F,0),MATCH(structural_drivers!K$46,Energy!$1:$1,0))</f>
        <v>0</v>
      </c>
      <c r="L51" s="2">
        <f>INDEX(Energy!$A$1:$AAC$999,MATCH(structural_drivers!$C51,Energy!$F:$F,0),MATCH(structural_drivers!L$46,Energy!$1:$1,0))</f>
        <v>0</v>
      </c>
      <c r="M51" s="2">
        <f>INDEX(Energy!$A$1:$AAC$999,MATCH(structural_drivers!$C51,Energy!$F:$F,0),MATCH(structural_drivers!M$46,Energy!$1:$1,0))</f>
        <v>0</v>
      </c>
      <c r="N51" s="2">
        <f>INDEX(Energy!$A$1:$AAC$999,MATCH(structural_drivers!$C51,Energy!$F:$F,0),MATCH(structural_drivers!N$46,Energy!$1:$1,0))</f>
        <v>0</v>
      </c>
      <c r="O51" s="2">
        <f>INDEX(Energy!$A$1:$AAC$999,MATCH(structural_drivers!$C51,Energy!$F:$F,0),MATCH(structural_drivers!O$46,Energy!$1:$1,0))</f>
        <v>0</v>
      </c>
      <c r="P51" s="2">
        <f>INDEX(Energy!$A$1:$AAC$999,MATCH(structural_drivers!$C51,Energy!$F:$F,0),MATCH(structural_drivers!P$46,Energy!$1:$1,0))</f>
        <v>0</v>
      </c>
      <c r="Q51" s="2">
        <f>INDEX(Energy!$A$1:$AAC$999,MATCH(structural_drivers!$C51,Energy!$F:$F,0),MATCH(structural_drivers!Q$46,Energy!$1:$1,0))</f>
        <v>0</v>
      </c>
      <c r="R51" s="2">
        <f>INDEX(Energy!$A$1:$AAC$999,MATCH(structural_drivers!$C51,Energy!$F:$F,0),MATCH(structural_drivers!R$46,Energy!$1:$1,0))</f>
        <v>0</v>
      </c>
      <c r="S51" s="2">
        <f>INDEX(Energy!$A$1:$AAC$999,MATCH(structural_drivers!$C51,Energy!$F:$F,0),MATCH(structural_drivers!S$46,Energy!$1:$1,0))</f>
        <v>0</v>
      </c>
      <c r="T51" s="3"/>
      <c r="U51" s="5"/>
    </row>
    <row r="52" spans="1:21" ht="18">
      <c r="A52" s="12" t="str">
        <f>$C$52</f>
        <v>20_USA2wbev</v>
      </c>
      <c r="B52" s="11" t="s">
        <v>13</v>
      </c>
      <c r="C52" s="12" t="s">
        <v>328</v>
      </c>
      <c r="E52" s="2">
        <f>INDEX(Energy!$A$1:$AAC$999,MATCH(structural_drivers!$C52,Energy!$F:$F,0),MATCH(structural_drivers!E$46,Energy!$1:$1,0))</f>
        <v>3.2888000000000001E-2</v>
      </c>
      <c r="F52" s="2">
        <f>INDEX(Energy!$A$1:$AAC$999,MATCH(structural_drivers!$C52,Energy!$F:$F,0),MATCH(structural_drivers!F$46,Energy!$1:$1,0))</f>
        <v>3.5247000000000001E-2</v>
      </c>
      <c r="G52" s="2">
        <f>INDEX(Energy!$A$1:$AAC$999,MATCH(structural_drivers!$C52,Energy!$F:$F,0),MATCH(structural_drivers!G$46,Energy!$1:$1,0))</f>
        <v>0</v>
      </c>
      <c r="H52" s="2">
        <f>INDEX(Energy!$A$1:$AAC$999,MATCH(structural_drivers!$C52,Energy!$F:$F,0),MATCH(structural_drivers!H$46,Energy!$1:$1,0))</f>
        <v>0</v>
      </c>
      <c r="I52" s="2">
        <f>INDEX(Energy!$A$1:$AAC$999,MATCH(structural_drivers!$C52,Energy!$F:$F,0),MATCH(structural_drivers!I$46,Energy!$1:$1,0))</f>
        <v>0</v>
      </c>
      <c r="J52" s="2">
        <f>INDEX(Energy!$A$1:$AAC$999,MATCH(structural_drivers!$C52,Energy!$F:$F,0),MATCH(structural_drivers!J$46,Energy!$1:$1,0))</f>
        <v>0</v>
      </c>
      <c r="K52" s="2">
        <f>INDEX(Energy!$A$1:$AAC$999,MATCH(structural_drivers!$C52,Energy!$F:$F,0),MATCH(structural_drivers!K$46,Energy!$1:$1,0))</f>
        <v>0</v>
      </c>
      <c r="L52" s="2">
        <f>INDEX(Energy!$A$1:$AAC$999,MATCH(structural_drivers!$C52,Energy!$F:$F,0),MATCH(structural_drivers!L$46,Energy!$1:$1,0))</f>
        <v>0</v>
      </c>
      <c r="M52" s="2">
        <f>INDEX(Energy!$A$1:$AAC$999,MATCH(structural_drivers!$C52,Energy!$F:$F,0),MATCH(structural_drivers!M$46,Energy!$1:$1,0))</f>
        <v>0</v>
      </c>
      <c r="N52" s="2">
        <f>INDEX(Energy!$A$1:$AAC$999,MATCH(structural_drivers!$C52,Energy!$F:$F,0),MATCH(structural_drivers!N$46,Energy!$1:$1,0))</f>
        <v>0</v>
      </c>
      <c r="O52" s="2">
        <f>INDEX(Energy!$A$1:$AAC$999,MATCH(structural_drivers!$C52,Energy!$F:$F,0),MATCH(structural_drivers!O$46,Energy!$1:$1,0))</f>
        <v>0</v>
      </c>
      <c r="P52" s="2">
        <f>INDEX(Energy!$A$1:$AAC$999,MATCH(structural_drivers!$C52,Energy!$F:$F,0),MATCH(structural_drivers!P$46,Energy!$1:$1,0))</f>
        <v>0</v>
      </c>
      <c r="Q52" s="2">
        <f>INDEX(Energy!$A$1:$AAC$999,MATCH(structural_drivers!$C52,Energy!$F:$F,0),MATCH(structural_drivers!Q$46,Energy!$1:$1,0))</f>
        <v>0</v>
      </c>
      <c r="R52" s="2">
        <f>INDEX(Energy!$A$1:$AAC$999,MATCH(structural_drivers!$C52,Energy!$F:$F,0),MATCH(structural_drivers!R$46,Energy!$1:$1,0))</f>
        <v>0</v>
      </c>
      <c r="S52" s="2">
        <f>INDEX(Energy!$A$1:$AAC$999,MATCH(structural_drivers!$C52,Energy!$F:$F,0),MATCH(structural_drivers!S$46,Energy!$1:$1,0))</f>
        <v>0</v>
      </c>
      <c r="T52" s="3"/>
      <c r="U52" s="5"/>
    </row>
    <row r="53" spans="1:21">
      <c r="A53" s="12" t="str">
        <f>$C$53</f>
        <v>20_USA2wg</v>
      </c>
      <c r="B53" s="48"/>
      <c r="C53" s="12" t="s">
        <v>329</v>
      </c>
      <c r="E53" s="2">
        <f>INDEX(Energy!$A$1:$AAC$999,MATCH(structural_drivers!$C53,Energy!$F:$F,0),MATCH(structural_drivers!E$46,Energy!$1:$1,0))</f>
        <v>25.880369000000002</v>
      </c>
      <c r="F53" s="2">
        <f>INDEX(Energy!$A$1:$AAC$999,MATCH(structural_drivers!$C53,Energy!$F:$F,0),MATCH(structural_drivers!F$46,Energy!$1:$1,0))</f>
        <v>26.327078</v>
      </c>
      <c r="G53" s="2">
        <f>INDEX(Energy!$A$1:$AAC$999,MATCH(structural_drivers!$C53,Energy!$F:$F,0),MATCH(structural_drivers!G$46,Energy!$1:$1,0))</f>
        <v>0</v>
      </c>
      <c r="H53" s="2">
        <f>INDEX(Energy!$A$1:$AAC$999,MATCH(structural_drivers!$C53,Energy!$F:$F,0),MATCH(structural_drivers!H$46,Energy!$1:$1,0))</f>
        <v>0</v>
      </c>
      <c r="I53" s="2">
        <f>INDEX(Energy!$A$1:$AAC$999,MATCH(structural_drivers!$C53,Energy!$F:$F,0),MATCH(structural_drivers!I$46,Energy!$1:$1,0))</f>
        <v>0</v>
      </c>
      <c r="J53" s="2">
        <f>INDEX(Energy!$A$1:$AAC$999,MATCH(structural_drivers!$C53,Energy!$F:$F,0),MATCH(structural_drivers!J$46,Energy!$1:$1,0))</f>
        <v>0</v>
      </c>
      <c r="K53" s="2">
        <f>INDEX(Energy!$A$1:$AAC$999,MATCH(structural_drivers!$C53,Energy!$F:$F,0),MATCH(structural_drivers!K$46,Energy!$1:$1,0))</f>
        <v>0</v>
      </c>
      <c r="L53" s="2">
        <f>INDEX(Energy!$A$1:$AAC$999,MATCH(structural_drivers!$C53,Energy!$F:$F,0),MATCH(structural_drivers!L$46,Energy!$1:$1,0))</f>
        <v>0</v>
      </c>
      <c r="M53" s="2">
        <f>INDEX(Energy!$A$1:$AAC$999,MATCH(structural_drivers!$C53,Energy!$F:$F,0),MATCH(structural_drivers!M$46,Energy!$1:$1,0))</f>
        <v>0</v>
      </c>
      <c r="N53" s="2">
        <f>INDEX(Energy!$A$1:$AAC$999,MATCH(structural_drivers!$C53,Energy!$F:$F,0),MATCH(structural_drivers!N$46,Energy!$1:$1,0))</f>
        <v>0</v>
      </c>
      <c r="O53" s="2">
        <f>INDEX(Energy!$A$1:$AAC$999,MATCH(structural_drivers!$C53,Energy!$F:$F,0),MATCH(structural_drivers!O$46,Energy!$1:$1,0))</f>
        <v>0</v>
      </c>
      <c r="P53" s="2">
        <f>INDEX(Energy!$A$1:$AAC$999,MATCH(structural_drivers!$C53,Energy!$F:$F,0),MATCH(structural_drivers!P$46,Energy!$1:$1,0))</f>
        <v>0</v>
      </c>
      <c r="Q53" s="2">
        <f>INDEX(Energy!$A$1:$AAC$999,MATCH(structural_drivers!$C53,Energy!$F:$F,0),MATCH(structural_drivers!Q$46,Energy!$1:$1,0))</f>
        <v>0</v>
      </c>
      <c r="R53" s="2">
        <f>INDEX(Energy!$A$1:$AAC$999,MATCH(structural_drivers!$C53,Energy!$F:$F,0),MATCH(structural_drivers!R$46,Energy!$1:$1,0))</f>
        <v>0</v>
      </c>
      <c r="S53" s="2">
        <f>INDEX(Energy!$A$1:$AAC$999,MATCH(structural_drivers!$C53,Energy!$F:$F,0),MATCH(structural_drivers!S$46,Energy!$1:$1,0))</f>
        <v>0</v>
      </c>
      <c r="T53" s="3"/>
      <c r="U53" s="5"/>
    </row>
    <row r="54" spans="1:21">
      <c r="A54" s="12" t="str">
        <f>$C$54</f>
        <v>20_USAlvbev</v>
      </c>
      <c r="B54" s="48"/>
      <c r="C54" s="12" t="s">
        <v>330</v>
      </c>
      <c r="E54" s="2">
        <f>INDEX(Energy!$A$1:$AAC$999,MATCH(structural_drivers!$C54,Energy!$F:$F,0),MATCH(structural_drivers!E$46,Energy!$1:$1,0))</f>
        <v>4.6023519999999998</v>
      </c>
      <c r="F54" s="2">
        <f>INDEX(Energy!$A$1:$AAC$999,MATCH(structural_drivers!$C54,Energy!$F:$F,0),MATCH(structural_drivers!F$46,Energy!$1:$1,0))</f>
        <v>8.0142140000000008</v>
      </c>
      <c r="G54" s="2">
        <f>INDEX(Energy!$A$1:$AAC$999,MATCH(structural_drivers!$C54,Energy!$F:$F,0),MATCH(structural_drivers!G$46,Energy!$1:$1,0))</f>
        <v>0</v>
      </c>
      <c r="H54" s="2">
        <f>INDEX(Energy!$A$1:$AAC$999,MATCH(structural_drivers!$C54,Energy!$F:$F,0),MATCH(structural_drivers!H$46,Energy!$1:$1,0))</f>
        <v>0</v>
      </c>
      <c r="I54" s="2">
        <f>INDEX(Energy!$A$1:$AAC$999,MATCH(structural_drivers!$C54,Energy!$F:$F,0),MATCH(structural_drivers!I$46,Energy!$1:$1,0))</f>
        <v>0</v>
      </c>
      <c r="J54" s="2">
        <f>INDEX(Energy!$A$1:$AAC$999,MATCH(structural_drivers!$C54,Energy!$F:$F,0),MATCH(structural_drivers!J$46,Energy!$1:$1,0))</f>
        <v>0</v>
      </c>
      <c r="K54" s="2">
        <f>INDEX(Energy!$A$1:$AAC$999,MATCH(structural_drivers!$C54,Energy!$F:$F,0),MATCH(structural_drivers!K$46,Energy!$1:$1,0))</f>
        <v>0</v>
      </c>
      <c r="L54" s="2">
        <f>INDEX(Energy!$A$1:$AAC$999,MATCH(structural_drivers!$C54,Energy!$F:$F,0),MATCH(structural_drivers!L$46,Energy!$1:$1,0))</f>
        <v>0</v>
      </c>
      <c r="M54" s="2">
        <f>INDEX(Energy!$A$1:$AAC$999,MATCH(structural_drivers!$C54,Energy!$F:$F,0),MATCH(structural_drivers!M$46,Energy!$1:$1,0))</f>
        <v>0</v>
      </c>
      <c r="N54" s="2">
        <f>INDEX(Energy!$A$1:$AAC$999,MATCH(structural_drivers!$C54,Energy!$F:$F,0),MATCH(structural_drivers!N$46,Energy!$1:$1,0))</f>
        <v>0</v>
      </c>
      <c r="O54" s="2">
        <f>INDEX(Energy!$A$1:$AAC$999,MATCH(structural_drivers!$C54,Energy!$F:$F,0),MATCH(structural_drivers!O$46,Energy!$1:$1,0))</f>
        <v>0</v>
      </c>
      <c r="P54" s="2">
        <f>INDEX(Energy!$A$1:$AAC$999,MATCH(structural_drivers!$C54,Energy!$F:$F,0),MATCH(structural_drivers!P$46,Energy!$1:$1,0))</f>
        <v>0</v>
      </c>
      <c r="Q54" s="2">
        <f>INDEX(Energy!$A$1:$AAC$999,MATCH(structural_drivers!$C54,Energy!$F:$F,0),MATCH(structural_drivers!Q$46,Energy!$1:$1,0))</f>
        <v>0</v>
      </c>
      <c r="R54" s="2">
        <f>INDEX(Energy!$A$1:$AAC$999,MATCH(structural_drivers!$C54,Energy!$F:$F,0),MATCH(structural_drivers!R$46,Energy!$1:$1,0))</f>
        <v>0</v>
      </c>
      <c r="S54" s="2">
        <f>INDEX(Energy!$A$1:$AAC$999,MATCH(structural_drivers!$C54,Energy!$F:$F,0),MATCH(structural_drivers!S$46,Energy!$1:$1,0))</f>
        <v>0</v>
      </c>
      <c r="T54" s="3"/>
      <c r="U54" s="5"/>
    </row>
    <row r="55" spans="1:21" ht="15.75" customHeight="1">
      <c r="A55" s="12" t="str">
        <f>$C$55</f>
        <v>20_USAlvg</v>
      </c>
      <c r="B55" s="48"/>
      <c r="C55" s="12" t="s">
        <v>331</v>
      </c>
      <c r="E55" s="2">
        <f>INDEX(Energy!$A$1:$AAC$999,MATCH(structural_drivers!$C55,Energy!$F:$F,0),MATCH(structural_drivers!E$46,Energy!$1:$1,0))</f>
        <v>5928.2271710000005</v>
      </c>
      <c r="F55" s="2">
        <f>INDEX(Energy!$A$1:$AAC$999,MATCH(structural_drivers!$C55,Energy!$F:$F,0),MATCH(structural_drivers!F$46,Energy!$1:$1,0))</f>
        <v>5970.2565240000004</v>
      </c>
      <c r="G55" s="2">
        <f>INDEX(Energy!$A$1:$AAC$999,MATCH(structural_drivers!$C55,Energy!$F:$F,0),MATCH(structural_drivers!G$46,Energy!$1:$1,0))</f>
        <v>0</v>
      </c>
      <c r="H55" s="2">
        <f>INDEX(Energy!$A$1:$AAC$999,MATCH(structural_drivers!$C55,Energy!$F:$F,0),MATCH(structural_drivers!H$46,Energy!$1:$1,0))</f>
        <v>0</v>
      </c>
      <c r="I55" s="2">
        <f>INDEX(Energy!$A$1:$AAC$999,MATCH(structural_drivers!$C55,Energy!$F:$F,0),MATCH(structural_drivers!I$46,Energy!$1:$1,0))</f>
        <v>0</v>
      </c>
      <c r="J55" s="2">
        <f>INDEX(Energy!$A$1:$AAC$999,MATCH(structural_drivers!$C55,Energy!$F:$F,0),MATCH(structural_drivers!J$46,Energy!$1:$1,0))</f>
        <v>0</v>
      </c>
      <c r="K55" s="2">
        <f>INDEX(Energy!$A$1:$AAC$999,MATCH(structural_drivers!$C55,Energy!$F:$F,0),MATCH(structural_drivers!K$46,Energy!$1:$1,0))</f>
        <v>0</v>
      </c>
      <c r="L55" s="2">
        <f>INDEX(Energy!$A$1:$AAC$999,MATCH(structural_drivers!$C55,Energy!$F:$F,0),MATCH(structural_drivers!L$46,Energy!$1:$1,0))</f>
        <v>0</v>
      </c>
      <c r="M55" s="2">
        <f>INDEX(Energy!$A$1:$AAC$999,MATCH(structural_drivers!$C55,Energy!$F:$F,0),MATCH(structural_drivers!M$46,Energy!$1:$1,0))</f>
        <v>0</v>
      </c>
      <c r="N55" s="2">
        <f>INDEX(Energy!$A$1:$AAC$999,MATCH(structural_drivers!$C55,Energy!$F:$F,0),MATCH(structural_drivers!N$46,Energy!$1:$1,0))</f>
        <v>0</v>
      </c>
      <c r="O55" s="2">
        <f>INDEX(Energy!$A$1:$AAC$999,MATCH(structural_drivers!$C55,Energy!$F:$F,0),MATCH(structural_drivers!O$46,Energy!$1:$1,0))</f>
        <v>0</v>
      </c>
      <c r="P55" s="2">
        <f>INDEX(Energy!$A$1:$AAC$999,MATCH(structural_drivers!$C55,Energy!$F:$F,0),MATCH(structural_drivers!P$46,Energy!$1:$1,0))</f>
        <v>0</v>
      </c>
      <c r="Q55" s="2">
        <f>INDEX(Energy!$A$1:$AAC$999,MATCH(structural_drivers!$C55,Energy!$F:$F,0),MATCH(structural_drivers!Q$46,Energy!$1:$1,0))</f>
        <v>0</v>
      </c>
      <c r="R55" s="2">
        <f>INDEX(Energy!$A$1:$AAC$999,MATCH(structural_drivers!$C55,Energy!$F:$F,0),MATCH(structural_drivers!R$46,Energy!$1:$1,0))</f>
        <v>0</v>
      </c>
      <c r="S55" s="2">
        <f>INDEX(Energy!$A$1:$AAC$999,MATCH(structural_drivers!$C55,Energy!$F:$F,0),MATCH(structural_drivers!S$46,Energy!$1:$1,0))</f>
        <v>0</v>
      </c>
      <c r="T55" s="3"/>
      <c r="U55" s="5"/>
    </row>
    <row r="56" spans="1:21" ht="15.75" customHeight="1">
      <c r="B56" s="48"/>
      <c r="C56" s="48"/>
      <c r="D56" s="4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3"/>
      <c r="U56" s="5"/>
    </row>
    <row r="57" spans="1:21">
      <c r="B57" s="48"/>
      <c r="C57" s="48"/>
      <c r="D57" s="4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  <c r="U57" s="5"/>
    </row>
    <row r="58" spans="1:21">
      <c r="B58" s="48"/>
      <c r="C58" s="48"/>
      <c r="D58" s="4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  <c r="U58" s="5"/>
    </row>
    <row r="60" spans="1:21">
      <c r="A60" s="8" t="s">
        <v>276</v>
      </c>
      <c r="B60" s="8" t="s">
        <v>9</v>
      </c>
      <c r="C60" s="9"/>
      <c r="D60" s="9"/>
      <c r="E60" s="9">
        <v>2005</v>
      </c>
      <c r="F60" s="9">
        <v>2006</v>
      </c>
      <c r="G60" s="9">
        <v>2007</v>
      </c>
      <c r="H60" s="9">
        <v>2008</v>
      </c>
      <c r="I60" s="9">
        <v>2009</v>
      </c>
      <c r="J60" s="9">
        <v>2010</v>
      </c>
      <c r="K60" s="9">
        <v>2011</v>
      </c>
      <c r="L60" s="9">
        <v>2012</v>
      </c>
      <c r="M60" s="9">
        <v>2013</v>
      </c>
      <c r="N60" s="9">
        <v>2014</v>
      </c>
      <c r="O60" s="9">
        <v>2015</v>
      </c>
      <c r="P60" s="9">
        <v>2016</v>
      </c>
      <c r="Q60" s="9">
        <v>2017</v>
      </c>
      <c r="R60" s="9">
        <v>2018</v>
      </c>
      <c r="S60" s="9">
        <v>2019</v>
      </c>
    </row>
    <row r="61" spans="1:21" ht="18.75">
      <c r="A61" s="10" t="s">
        <v>1</v>
      </c>
      <c r="B61" s="11" t="s">
        <v>277</v>
      </c>
      <c r="C61" s="48"/>
      <c r="D61" s="48"/>
      <c r="F61" s="13">
        <f>SUM(F62:F72)</f>
        <v>-53.9460720000002</v>
      </c>
      <c r="G61" s="13">
        <f>SUM(G62:G72)</f>
        <v>-10021.196025000001</v>
      </c>
      <c r="H61" s="13">
        <f t="shared" ref="H61:S61" si="1">SUM(H62:H72)</f>
        <v>-10021.196025000001</v>
      </c>
      <c r="I61" s="13">
        <f t="shared" si="1"/>
        <v>-10021.196025000001</v>
      </c>
      <c r="J61" s="13">
        <f t="shared" si="1"/>
        <v>-10021.196025000001</v>
      </c>
      <c r="K61" s="13">
        <f t="shared" si="1"/>
        <v>-10021.196025000001</v>
      </c>
      <c r="L61" s="13">
        <f t="shared" si="1"/>
        <v>-10021.196025000001</v>
      </c>
      <c r="M61" s="13">
        <f t="shared" si="1"/>
        <v>-10021.196025000001</v>
      </c>
      <c r="N61" s="13">
        <f t="shared" si="1"/>
        <v>-10021.196025000001</v>
      </c>
      <c r="O61" s="13">
        <f t="shared" si="1"/>
        <v>-10021.196025000001</v>
      </c>
      <c r="P61" s="13">
        <f t="shared" si="1"/>
        <v>-10021.196025000001</v>
      </c>
      <c r="Q61" s="13">
        <f t="shared" si="1"/>
        <v>-10021.196025000001</v>
      </c>
      <c r="R61" s="13">
        <f t="shared" si="1"/>
        <v>-10021.196025000001</v>
      </c>
      <c r="S61" s="13">
        <f t="shared" si="1"/>
        <v>-10021.196025000001</v>
      </c>
    </row>
    <row r="62" spans="1:21" ht="18.75">
      <c r="A62" s="12" t="str">
        <f>$C$48</f>
        <v>05_PRC2wbev</v>
      </c>
      <c r="B62" s="11" t="s">
        <v>14</v>
      </c>
      <c r="C62" s="48"/>
      <c r="D62" s="48"/>
      <c r="F62" s="14">
        <f t="shared" ref="F62:S62" si="2">F48-$E48</f>
        <v>3.9219760000000008</v>
      </c>
      <c r="G62" s="14">
        <f t="shared" si="2"/>
        <v>-63.979416000000001</v>
      </c>
      <c r="H62" s="14">
        <f t="shared" si="2"/>
        <v>-63.979416000000001</v>
      </c>
      <c r="I62" s="14">
        <f t="shared" si="2"/>
        <v>-63.979416000000001</v>
      </c>
      <c r="J62" s="14">
        <f t="shared" si="2"/>
        <v>-63.979416000000001</v>
      </c>
      <c r="K62" s="14">
        <f t="shared" si="2"/>
        <v>-63.979416000000001</v>
      </c>
      <c r="L62" s="14">
        <f t="shared" si="2"/>
        <v>-63.979416000000001</v>
      </c>
      <c r="M62" s="14">
        <f t="shared" si="2"/>
        <v>-63.979416000000001</v>
      </c>
      <c r="N62" s="14">
        <f t="shared" si="2"/>
        <v>-63.979416000000001</v>
      </c>
      <c r="O62" s="14">
        <f t="shared" si="2"/>
        <v>-63.979416000000001</v>
      </c>
      <c r="P62" s="14">
        <f t="shared" si="2"/>
        <v>-63.979416000000001</v>
      </c>
      <c r="Q62" s="14">
        <f t="shared" si="2"/>
        <v>-63.979416000000001</v>
      </c>
      <c r="R62" s="14">
        <f t="shared" si="2"/>
        <v>-63.979416000000001</v>
      </c>
      <c r="S62" s="14">
        <f t="shared" si="2"/>
        <v>-63.979416000000001</v>
      </c>
    </row>
    <row r="63" spans="1:21">
      <c r="A63" s="12" t="str">
        <f>$C$49</f>
        <v>05_PRC2wg</v>
      </c>
      <c r="B63" s="11"/>
      <c r="C63" s="48"/>
      <c r="D63" s="48"/>
      <c r="F63" s="14">
        <f t="shared" ref="F63:S63" si="3">F49-$E49</f>
        <v>8.1415069999999901</v>
      </c>
      <c r="G63" s="14">
        <f t="shared" si="3"/>
        <v>-169.54752500000001</v>
      </c>
      <c r="H63" s="14">
        <f t="shared" si="3"/>
        <v>-169.54752500000001</v>
      </c>
      <c r="I63" s="14">
        <f t="shared" si="3"/>
        <v>-169.54752500000001</v>
      </c>
      <c r="J63" s="14">
        <f t="shared" si="3"/>
        <v>-169.54752500000001</v>
      </c>
      <c r="K63" s="14">
        <f t="shared" si="3"/>
        <v>-169.54752500000001</v>
      </c>
      <c r="L63" s="14">
        <f t="shared" si="3"/>
        <v>-169.54752500000001</v>
      </c>
      <c r="M63" s="14">
        <f t="shared" si="3"/>
        <v>-169.54752500000001</v>
      </c>
      <c r="N63" s="14">
        <f t="shared" si="3"/>
        <v>-169.54752500000001</v>
      </c>
      <c r="O63" s="14">
        <f t="shared" si="3"/>
        <v>-169.54752500000001</v>
      </c>
      <c r="P63" s="14">
        <f t="shared" si="3"/>
        <v>-169.54752500000001</v>
      </c>
      <c r="Q63" s="14">
        <f t="shared" si="3"/>
        <v>-169.54752500000001</v>
      </c>
      <c r="R63" s="14">
        <f t="shared" si="3"/>
        <v>-169.54752500000001</v>
      </c>
      <c r="S63" s="14">
        <f t="shared" si="3"/>
        <v>-169.54752500000001</v>
      </c>
    </row>
    <row r="64" spans="1:21">
      <c r="A64" s="12" t="str">
        <f>$C$50</f>
        <v>05_PRClvbev</v>
      </c>
      <c r="B64" s="11"/>
      <c r="C64" s="48"/>
      <c r="D64" s="48"/>
      <c r="F64" s="14">
        <f t="shared" ref="F64:S64" si="4">F50-$E50</f>
        <v>39.308565000000002</v>
      </c>
      <c r="G64" s="14">
        <f t="shared" si="4"/>
        <v>-27.295235000000002</v>
      </c>
      <c r="H64" s="14">
        <f t="shared" si="4"/>
        <v>-27.295235000000002</v>
      </c>
      <c r="I64" s="14">
        <f t="shared" si="4"/>
        <v>-27.295235000000002</v>
      </c>
      <c r="J64" s="14">
        <f t="shared" si="4"/>
        <v>-27.295235000000002</v>
      </c>
      <c r="K64" s="14">
        <f t="shared" si="4"/>
        <v>-27.295235000000002</v>
      </c>
      <c r="L64" s="14">
        <f t="shared" si="4"/>
        <v>-27.295235000000002</v>
      </c>
      <c r="M64" s="14">
        <f t="shared" si="4"/>
        <v>-27.295235000000002</v>
      </c>
      <c r="N64" s="14">
        <f t="shared" si="4"/>
        <v>-27.295235000000002</v>
      </c>
      <c r="O64" s="14">
        <f t="shared" si="4"/>
        <v>-27.295235000000002</v>
      </c>
      <c r="P64" s="14">
        <f t="shared" si="4"/>
        <v>-27.295235000000002</v>
      </c>
      <c r="Q64" s="14">
        <f t="shared" si="4"/>
        <v>-27.295235000000002</v>
      </c>
      <c r="R64" s="14">
        <f t="shared" si="4"/>
        <v>-27.295235000000002</v>
      </c>
      <c r="S64" s="14">
        <f t="shared" si="4"/>
        <v>-27.295235000000002</v>
      </c>
    </row>
    <row r="65" spans="1:19" ht="18.75">
      <c r="A65" s="12" t="str">
        <f>$C$51</f>
        <v>05_PRClvg</v>
      </c>
      <c r="B65" s="11" t="s">
        <v>15</v>
      </c>
      <c r="C65" s="48"/>
      <c r="D65" s="48"/>
      <c r="F65" s="14">
        <f t="shared" ref="F65:S65" si="5">F51-$E51</f>
        <v>-151.20840300000009</v>
      </c>
      <c r="G65" s="14">
        <f t="shared" si="5"/>
        <v>-3801.631069</v>
      </c>
      <c r="H65" s="14">
        <f t="shared" si="5"/>
        <v>-3801.631069</v>
      </c>
      <c r="I65" s="14">
        <f t="shared" si="5"/>
        <v>-3801.631069</v>
      </c>
      <c r="J65" s="14">
        <f t="shared" si="5"/>
        <v>-3801.631069</v>
      </c>
      <c r="K65" s="14">
        <f>K51-$E51</f>
        <v>-3801.631069</v>
      </c>
      <c r="L65" s="14">
        <f t="shared" si="5"/>
        <v>-3801.631069</v>
      </c>
      <c r="M65" s="14">
        <f t="shared" si="5"/>
        <v>-3801.631069</v>
      </c>
      <c r="N65" s="14">
        <f t="shared" si="5"/>
        <v>-3801.631069</v>
      </c>
      <c r="O65" s="14">
        <f t="shared" si="5"/>
        <v>-3801.631069</v>
      </c>
      <c r="P65" s="14">
        <f t="shared" si="5"/>
        <v>-3801.631069</v>
      </c>
      <c r="Q65" s="14">
        <f t="shared" si="5"/>
        <v>-3801.631069</v>
      </c>
      <c r="R65" s="14">
        <f t="shared" si="5"/>
        <v>-3801.631069</v>
      </c>
      <c r="S65" s="14">
        <f t="shared" si="5"/>
        <v>-3801.631069</v>
      </c>
    </row>
    <row r="66" spans="1:19" ht="18.75">
      <c r="A66" s="12" t="str">
        <f>$C$52</f>
        <v>20_USA2wbev</v>
      </c>
      <c r="B66" s="11" t="s">
        <v>16</v>
      </c>
      <c r="C66" s="48"/>
      <c r="D66" s="48"/>
      <c r="F66" s="14">
        <f t="shared" ref="F66:S66" si="6">F52-$E52</f>
        <v>2.359E-3</v>
      </c>
      <c r="G66" s="14">
        <f t="shared" si="6"/>
        <v>-3.2888000000000001E-2</v>
      </c>
      <c r="H66" s="14">
        <f t="shared" si="6"/>
        <v>-3.2888000000000001E-2</v>
      </c>
      <c r="I66" s="14">
        <f t="shared" si="6"/>
        <v>-3.2888000000000001E-2</v>
      </c>
      <c r="J66" s="14">
        <f t="shared" si="6"/>
        <v>-3.2888000000000001E-2</v>
      </c>
      <c r="K66" s="14">
        <f t="shared" si="6"/>
        <v>-3.2888000000000001E-2</v>
      </c>
      <c r="L66" s="14">
        <f t="shared" si="6"/>
        <v>-3.2888000000000001E-2</v>
      </c>
      <c r="M66" s="14">
        <f t="shared" si="6"/>
        <v>-3.2888000000000001E-2</v>
      </c>
      <c r="N66" s="14">
        <f t="shared" si="6"/>
        <v>-3.2888000000000001E-2</v>
      </c>
      <c r="O66" s="14">
        <f t="shared" si="6"/>
        <v>-3.2888000000000001E-2</v>
      </c>
      <c r="P66" s="14">
        <f t="shared" si="6"/>
        <v>-3.2888000000000001E-2</v>
      </c>
      <c r="Q66" s="14">
        <f t="shared" si="6"/>
        <v>-3.2888000000000001E-2</v>
      </c>
      <c r="R66" s="14">
        <f t="shared" si="6"/>
        <v>-3.2888000000000001E-2</v>
      </c>
      <c r="S66" s="14">
        <f t="shared" si="6"/>
        <v>-3.2888000000000001E-2</v>
      </c>
    </row>
    <row r="67" spans="1:19">
      <c r="A67" s="12" t="str">
        <f>$C$53</f>
        <v>20_USA2wg</v>
      </c>
      <c r="B67" s="19"/>
      <c r="C67" s="49"/>
      <c r="D67" s="49"/>
      <c r="F67" s="14">
        <f t="shared" ref="F67:S67" si="7">F53-$E53</f>
        <v>0.44670899999999847</v>
      </c>
      <c r="G67" s="14">
        <f t="shared" si="7"/>
        <v>-25.880369000000002</v>
      </c>
      <c r="H67" s="14">
        <f t="shared" si="7"/>
        <v>-25.880369000000002</v>
      </c>
      <c r="I67" s="14">
        <f t="shared" si="7"/>
        <v>-25.880369000000002</v>
      </c>
      <c r="J67" s="14">
        <f t="shared" si="7"/>
        <v>-25.880369000000002</v>
      </c>
      <c r="K67" s="14">
        <f t="shared" si="7"/>
        <v>-25.880369000000002</v>
      </c>
      <c r="L67" s="14">
        <f t="shared" si="7"/>
        <v>-25.880369000000002</v>
      </c>
      <c r="M67" s="14">
        <f t="shared" si="7"/>
        <v>-25.880369000000002</v>
      </c>
      <c r="N67" s="14">
        <f t="shared" si="7"/>
        <v>-25.880369000000002</v>
      </c>
      <c r="O67" s="14">
        <f t="shared" si="7"/>
        <v>-25.880369000000002</v>
      </c>
      <c r="P67" s="14">
        <f t="shared" si="7"/>
        <v>-25.880369000000002</v>
      </c>
      <c r="Q67" s="14">
        <f t="shared" si="7"/>
        <v>-25.880369000000002</v>
      </c>
      <c r="R67" s="14">
        <f t="shared" si="7"/>
        <v>-25.880369000000002</v>
      </c>
      <c r="S67" s="14">
        <f t="shared" si="7"/>
        <v>-25.880369000000002</v>
      </c>
    </row>
    <row r="68" spans="1:19">
      <c r="A68" s="12" t="str">
        <f>$C$54</f>
        <v>20_USAlvbev</v>
      </c>
      <c r="B68" s="19"/>
      <c r="C68" s="49"/>
      <c r="D68" s="49"/>
      <c r="F68" s="14">
        <f t="shared" ref="F68:S68" si="8">F54-$E54</f>
        <v>3.4118620000000011</v>
      </c>
      <c r="G68" s="14">
        <f t="shared" si="8"/>
        <v>-4.6023519999999998</v>
      </c>
      <c r="H68" s="14">
        <f t="shared" si="8"/>
        <v>-4.6023519999999998</v>
      </c>
      <c r="I68" s="14">
        <f t="shared" si="8"/>
        <v>-4.6023519999999998</v>
      </c>
      <c r="J68" s="14">
        <f t="shared" si="8"/>
        <v>-4.6023519999999998</v>
      </c>
      <c r="K68" s="14">
        <f t="shared" si="8"/>
        <v>-4.6023519999999998</v>
      </c>
      <c r="L68" s="14">
        <f t="shared" si="8"/>
        <v>-4.6023519999999998</v>
      </c>
      <c r="M68" s="14">
        <f t="shared" si="8"/>
        <v>-4.6023519999999998</v>
      </c>
      <c r="N68" s="14">
        <f t="shared" si="8"/>
        <v>-4.6023519999999998</v>
      </c>
      <c r="O68" s="14">
        <f t="shared" si="8"/>
        <v>-4.6023519999999998</v>
      </c>
      <c r="P68" s="14">
        <f t="shared" si="8"/>
        <v>-4.6023519999999998</v>
      </c>
      <c r="Q68" s="14">
        <f t="shared" si="8"/>
        <v>-4.6023519999999998</v>
      </c>
      <c r="R68" s="14">
        <f t="shared" si="8"/>
        <v>-4.6023519999999998</v>
      </c>
      <c r="S68" s="14">
        <f t="shared" si="8"/>
        <v>-4.6023519999999998</v>
      </c>
    </row>
    <row r="69" spans="1:19">
      <c r="A69" s="12" t="str">
        <f>$C$55</f>
        <v>20_USAlvg</v>
      </c>
      <c r="B69" s="19"/>
      <c r="C69" s="49"/>
      <c r="D69" s="49"/>
      <c r="F69" s="14">
        <f t="shared" ref="F69:S69" si="9">F55-$E55</f>
        <v>42.029352999999901</v>
      </c>
      <c r="G69" s="14">
        <f t="shared" si="9"/>
        <v>-5928.2271710000005</v>
      </c>
      <c r="H69" s="14">
        <f t="shared" si="9"/>
        <v>-5928.2271710000005</v>
      </c>
      <c r="I69" s="14">
        <f t="shared" si="9"/>
        <v>-5928.2271710000005</v>
      </c>
      <c r="J69" s="14">
        <f t="shared" si="9"/>
        <v>-5928.2271710000005</v>
      </c>
      <c r="K69" s="14">
        <f t="shared" si="9"/>
        <v>-5928.2271710000005</v>
      </c>
      <c r="L69" s="14">
        <f t="shared" si="9"/>
        <v>-5928.2271710000005</v>
      </c>
      <c r="M69" s="14">
        <f t="shared" si="9"/>
        <v>-5928.2271710000005</v>
      </c>
      <c r="N69" s="14">
        <f t="shared" si="9"/>
        <v>-5928.2271710000005</v>
      </c>
      <c r="O69" s="14">
        <f t="shared" si="9"/>
        <v>-5928.2271710000005</v>
      </c>
      <c r="P69" s="14">
        <f t="shared" si="9"/>
        <v>-5928.2271710000005</v>
      </c>
      <c r="Q69" s="14">
        <f t="shared" si="9"/>
        <v>-5928.2271710000005</v>
      </c>
      <c r="R69" s="14">
        <f t="shared" si="9"/>
        <v>-5928.2271710000005</v>
      </c>
      <c r="S69" s="14">
        <f t="shared" si="9"/>
        <v>-5928.2271710000005</v>
      </c>
    </row>
    <row r="70" spans="1:19">
      <c r="A70" s="12"/>
      <c r="B70" s="19"/>
      <c r="C70" s="49"/>
      <c r="D70" s="49"/>
      <c r="F70" s="14">
        <f t="shared" ref="F70:S70" si="10">F56-$E56</f>
        <v>0</v>
      </c>
      <c r="G70" s="14">
        <f t="shared" si="10"/>
        <v>0</v>
      </c>
      <c r="H70" s="14">
        <f t="shared" si="10"/>
        <v>0</v>
      </c>
      <c r="I70" s="14">
        <f t="shared" si="10"/>
        <v>0</v>
      </c>
      <c r="J70" s="14">
        <f t="shared" si="10"/>
        <v>0</v>
      </c>
      <c r="K70" s="14">
        <f t="shared" si="10"/>
        <v>0</v>
      </c>
      <c r="L70" s="14">
        <f t="shared" si="10"/>
        <v>0</v>
      </c>
      <c r="M70" s="14">
        <f t="shared" si="10"/>
        <v>0</v>
      </c>
      <c r="N70" s="14">
        <f t="shared" si="10"/>
        <v>0</v>
      </c>
      <c r="O70" s="14">
        <f t="shared" si="10"/>
        <v>0</v>
      </c>
      <c r="P70" s="14">
        <f t="shared" si="10"/>
        <v>0</v>
      </c>
      <c r="Q70" s="14">
        <f t="shared" si="10"/>
        <v>0</v>
      </c>
      <c r="R70" s="14">
        <f t="shared" si="10"/>
        <v>0</v>
      </c>
      <c r="S70" s="14">
        <f t="shared" si="10"/>
        <v>0</v>
      </c>
    </row>
    <row r="71" spans="1:19">
      <c r="A71" s="12"/>
      <c r="B71" s="19"/>
      <c r="C71" s="49"/>
      <c r="D71" s="49"/>
      <c r="F71" s="14">
        <f t="shared" ref="F71:S71" si="11">F57-$E57</f>
        <v>0</v>
      </c>
      <c r="G71" s="14">
        <f t="shared" si="11"/>
        <v>0</v>
      </c>
      <c r="H71" s="14">
        <f t="shared" si="11"/>
        <v>0</v>
      </c>
      <c r="I71" s="14">
        <f t="shared" si="11"/>
        <v>0</v>
      </c>
      <c r="J71" s="14">
        <f t="shared" si="11"/>
        <v>0</v>
      </c>
      <c r="K71" s="14">
        <f t="shared" si="11"/>
        <v>0</v>
      </c>
      <c r="L71" s="14">
        <f t="shared" si="11"/>
        <v>0</v>
      </c>
      <c r="M71" s="14">
        <f t="shared" si="11"/>
        <v>0</v>
      </c>
      <c r="N71" s="14">
        <f t="shared" si="11"/>
        <v>0</v>
      </c>
      <c r="O71" s="14">
        <f t="shared" si="11"/>
        <v>0</v>
      </c>
      <c r="P71" s="14">
        <f t="shared" si="11"/>
        <v>0</v>
      </c>
      <c r="Q71" s="14">
        <f t="shared" si="11"/>
        <v>0</v>
      </c>
      <c r="R71" s="14">
        <f t="shared" si="11"/>
        <v>0</v>
      </c>
      <c r="S71" s="14">
        <f t="shared" si="11"/>
        <v>0</v>
      </c>
    </row>
    <row r="72" spans="1:19">
      <c r="B72" s="16"/>
      <c r="C72" s="48"/>
      <c r="D72" s="48"/>
      <c r="E72" s="2"/>
      <c r="F72" s="14">
        <f t="shared" ref="F72:S72" si="12">F58-$E58</f>
        <v>0</v>
      </c>
      <c r="G72" s="14">
        <f t="shared" si="12"/>
        <v>0</v>
      </c>
      <c r="H72" s="14">
        <f t="shared" si="12"/>
        <v>0</v>
      </c>
      <c r="I72" s="14">
        <f t="shared" si="12"/>
        <v>0</v>
      </c>
      <c r="J72" s="14">
        <f t="shared" si="12"/>
        <v>0</v>
      </c>
      <c r="K72" s="14">
        <f t="shared" si="12"/>
        <v>0</v>
      </c>
      <c r="L72" s="14">
        <f t="shared" si="12"/>
        <v>0</v>
      </c>
      <c r="M72" s="14">
        <f t="shared" si="12"/>
        <v>0</v>
      </c>
      <c r="N72" s="14">
        <f t="shared" si="12"/>
        <v>0</v>
      </c>
      <c r="O72" s="14">
        <f t="shared" si="12"/>
        <v>0</v>
      </c>
      <c r="P72" s="14">
        <f t="shared" si="12"/>
        <v>0</v>
      </c>
      <c r="Q72" s="14">
        <f t="shared" si="12"/>
        <v>0</v>
      </c>
      <c r="R72" s="14">
        <f t="shared" si="12"/>
        <v>0</v>
      </c>
      <c r="S72" s="14">
        <f t="shared" si="12"/>
        <v>0</v>
      </c>
    </row>
    <row r="73" spans="1:19">
      <c r="A73" s="15"/>
      <c r="B73" s="16"/>
      <c r="C73" s="48"/>
      <c r="D73" s="48"/>
    </row>
    <row r="74" spans="1:19">
      <c r="A74" s="17" t="s">
        <v>278</v>
      </c>
      <c r="B74" s="16"/>
      <c r="C74" s="48"/>
      <c r="D74" s="48"/>
      <c r="E74" s="9">
        <v>2005</v>
      </c>
      <c r="F74" s="9">
        <v>2006</v>
      </c>
      <c r="G74" s="9">
        <v>2007</v>
      </c>
      <c r="H74" s="9">
        <v>2008</v>
      </c>
      <c r="I74" s="9">
        <v>2009</v>
      </c>
      <c r="J74" s="9">
        <v>2010</v>
      </c>
      <c r="K74" s="9">
        <v>2011</v>
      </c>
      <c r="L74" s="9">
        <v>2012</v>
      </c>
      <c r="M74" s="9">
        <v>2013</v>
      </c>
      <c r="N74" s="9">
        <v>2014</v>
      </c>
      <c r="O74" s="9">
        <v>2015</v>
      </c>
      <c r="P74" s="9">
        <v>2016</v>
      </c>
      <c r="Q74" s="9">
        <v>2017</v>
      </c>
      <c r="R74" s="9">
        <v>2018</v>
      </c>
      <c r="S74" s="9">
        <v>2019</v>
      </c>
    </row>
    <row r="75" spans="1:19">
      <c r="A75" s="10" t="s">
        <v>1</v>
      </c>
      <c r="B75" s="16"/>
      <c r="C75" s="48"/>
      <c r="D75" s="4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</row>
    <row r="76" spans="1:19" ht="18.75">
      <c r="A76" s="12" t="str">
        <f>A$48</f>
        <v>05_PRC2wbev</v>
      </c>
      <c r="B76" s="19" t="s">
        <v>17</v>
      </c>
      <c r="C76" s="49"/>
      <c r="D76" s="49"/>
      <c r="F76" s="20">
        <f t="shared" ref="F76:S76" si="13">IFERROR(LN(F48)-LN($E48), 0)</f>
        <v>5.9495128463631808E-2</v>
      </c>
      <c r="G76" s="20">
        <f t="shared" si="13"/>
        <v>0</v>
      </c>
      <c r="H76" s="20">
        <f t="shared" si="13"/>
        <v>0</v>
      </c>
      <c r="I76" s="20">
        <f t="shared" si="13"/>
        <v>0</v>
      </c>
      <c r="J76" s="20">
        <f t="shared" si="13"/>
        <v>0</v>
      </c>
      <c r="K76" s="20">
        <f t="shared" si="13"/>
        <v>0</v>
      </c>
      <c r="L76" s="20">
        <f t="shared" si="13"/>
        <v>0</v>
      </c>
      <c r="M76" s="20">
        <f t="shared" si="13"/>
        <v>0</v>
      </c>
      <c r="N76" s="20">
        <f t="shared" si="13"/>
        <v>0</v>
      </c>
      <c r="O76" s="20">
        <f t="shared" si="13"/>
        <v>0</v>
      </c>
      <c r="P76" s="20">
        <f t="shared" si="13"/>
        <v>0</v>
      </c>
      <c r="Q76" s="20">
        <f t="shared" si="13"/>
        <v>0</v>
      </c>
      <c r="R76" s="20">
        <f t="shared" si="13"/>
        <v>0</v>
      </c>
      <c r="S76" s="20">
        <f t="shared" si="13"/>
        <v>0</v>
      </c>
    </row>
    <row r="77" spans="1:19">
      <c r="A77" s="12" t="str">
        <f>A$49</f>
        <v>05_PRC2wg</v>
      </c>
      <c r="B77" s="19"/>
      <c r="C77" s="49"/>
      <c r="D77" s="49"/>
      <c r="F77" s="20">
        <f t="shared" ref="F77:S77" si="14">IFERROR(LN(F49)-LN($E49), 0)</f>
        <v>4.6901740251119151E-2</v>
      </c>
      <c r="G77" s="20">
        <f t="shared" si="14"/>
        <v>0</v>
      </c>
      <c r="H77" s="20">
        <f t="shared" si="14"/>
        <v>0</v>
      </c>
      <c r="I77" s="20">
        <f t="shared" si="14"/>
        <v>0</v>
      </c>
      <c r="J77" s="20">
        <f t="shared" si="14"/>
        <v>0</v>
      </c>
      <c r="K77" s="20">
        <f t="shared" si="14"/>
        <v>0</v>
      </c>
      <c r="L77" s="20">
        <f t="shared" si="14"/>
        <v>0</v>
      </c>
      <c r="M77" s="20">
        <f t="shared" si="14"/>
        <v>0</v>
      </c>
      <c r="N77" s="20">
        <f t="shared" si="14"/>
        <v>0</v>
      </c>
      <c r="O77" s="20">
        <f t="shared" si="14"/>
        <v>0</v>
      </c>
      <c r="P77" s="20">
        <f t="shared" si="14"/>
        <v>0</v>
      </c>
      <c r="Q77" s="20">
        <f t="shared" si="14"/>
        <v>0</v>
      </c>
      <c r="R77" s="20">
        <f t="shared" si="14"/>
        <v>0</v>
      </c>
      <c r="S77" s="20">
        <f t="shared" si="14"/>
        <v>0</v>
      </c>
    </row>
    <row r="78" spans="1:19">
      <c r="A78" s="12" t="str">
        <f>A$50</f>
        <v>05_PRClvbev</v>
      </c>
      <c r="B78" s="19"/>
      <c r="C78" s="49"/>
      <c r="D78" s="49"/>
      <c r="F78" s="20">
        <f t="shared" ref="F78:S78" si="15">IFERROR(LN(F50)-LN($E50), 0)</f>
        <v>0.89204948814358564</v>
      </c>
      <c r="G78" s="20">
        <f t="shared" si="15"/>
        <v>0</v>
      </c>
      <c r="H78" s="20">
        <f t="shared" si="15"/>
        <v>0</v>
      </c>
      <c r="I78" s="20">
        <f t="shared" si="15"/>
        <v>0</v>
      </c>
      <c r="J78" s="20">
        <f t="shared" si="15"/>
        <v>0</v>
      </c>
      <c r="K78" s="20">
        <f t="shared" si="15"/>
        <v>0</v>
      </c>
      <c r="L78" s="20">
        <f t="shared" si="15"/>
        <v>0</v>
      </c>
      <c r="M78" s="20">
        <f t="shared" si="15"/>
        <v>0</v>
      </c>
      <c r="N78" s="20">
        <f t="shared" si="15"/>
        <v>0</v>
      </c>
      <c r="O78" s="20">
        <f t="shared" si="15"/>
        <v>0</v>
      </c>
      <c r="P78" s="20">
        <f t="shared" si="15"/>
        <v>0</v>
      </c>
      <c r="Q78" s="20">
        <f t="shared" si="15"/>
        <v>0</v>
      </c>
      <c r="R78" s="20">
        <f t="shared" si="15"/>
        <v>0</v>
      </c>
      <c r="S78" s="20">
        <f t="shared" si="15"/>
        <v>0</v>
      </c>
    </row>
    <row r="79" spans="1:19" ht="18.75">
      <c r="A79" s="12" t="str">
        <f>A$51</f>
        <v>05_PRClvg</v>
      </c>
      <c r="B79" s="19" t="s">
        <v>18</v>
      </c>
      <c r="C79" s="49"/>
      <c r="D79" s="49"/>
      <c r="F79" s="20">
        <f t="shared" ref="F79:S79" si="16">IFERROR(LN(F51)-LN($E51), 0)</f>
        <v>-4.0587243529936146E-2</v>
      </c>
      <c r="G79" s="20">
        <f t="shared" si="16"/>
        <v>0</v>
      </c>
      <c r="H79" s="20">
        <f t="shared" si="16"/>
        <v>0</v>
      </c>
      <c r="I79" s="20">
        <f t="shared" si="16"/>
        <v>0</v>
      </c>
      <c r="J79" s="20">
        <f t="shared" si="16"/>
        <v>0</v>
      </c>
      <c r="K79" s="20">
        <f t="shared" si="16"/>
        <v>0</v>
      </c>
      <c r="L79" s="20">
        <f t="shared" si="16"/>
        <v>0</v>
      </c>
      <c r="M79" s="20">
        <f t="shared" si="16"/>
        <v>0</v>
      </c>
      <c r="N79" s="20">
        <f t="shared" si="16"/>
        <v>0</v>
      </c>
      <c r="O79" s="20">
        <f t="shared" si="16"/>
        <v>0</v>
      </c>
      <c r="P79" s="20">
        <f t="shared" si="16"/>
        <v>0</v>
      </c>
      <c r="Q79" s="20">
        <f t="shared" si="16"/>
        <v>0</v>
      </c>
      <c r="R79" s="20">
        <f t="shared" si="16"/>
        <v>0</v>
      </c>
      <c r="S79" s="20">
        <f t="shared" si="16"/>
        <v>0</v>
      </c>
    </row>
    <row r="80" spans="1:19" ht="18.75">
      <c r="A80" s="12" t="str">
        <f>A$52</f>
        <v>20_USA2wbev</v>
      </c>
      <c r="B80" s="19" t="s">
        <v>19</v>
      </c>
      <c r="C80" s="49"/>
      <c r="D80" s="49"/>
      <c r="F80" s="20">
        <f t="shared" ref="F80:S80" si="17">IFERROR(LN(F52)-LN($E52), 0)</f>
        <v>6.9272569657967686E-2</v>
      </c>
      <c r="G80" s="20">
        <f t="shared" si="17"/>
        <v>0</v>
      </c>
      <c r="H80" s="20">
        <f t="shared" si="17"/>
        <v>0</v>
      </c>
      <c r="I80" s="20">
        <f t="shared" si="17"/>
        <v>0</v>
      </c>
      <c r="J80" s="20">
        <f t="shared" si="17"/>
        <v>0</v>
      </c>
      <c r="K80" s="20">
        <f t="shared" si="17"/>
        <v>0</v>
      </c>
      <c r="L80" s="20">
        <f t="shared" si="17"/>
        <v>0</v>
      </c>
      <c r="M80" s="20">
        <f t="shared" si="17"/>
        <v>0</v>
      </c>
      <c r="N80" s="20">
        <f t="shared" si="17"/>
        <v>0</v>
      </c>
      <c r="O80" s="20">
        <f t="shared" si="17"/>
        <v>0</v>
      </c>
      <c r="P80" s="20">
        <f t="shared" si="17"/>
        <v>0</v>
      </c>
      <c r="Q80" s="20">
        <f t="shared" si="17"/>
        <v>0</v>
      </c>
      <c r="R80" s="20">
        <f t="shared" si="17"/>
        <v>0</v>
      </c>
      <c r="S80" s="20">
        <f t="shared" si="17"/>
        <v>0</v>
      </c>
    </row>
    <row r="81" spans="1:21">
      <c r="A81" s="12" t="str">
        <f>A$53</f>
        <v>20_USA2wg</v>
      </c>
      <c r="B81" s="19"/>
      <c r="C81" s="49"/>
      <c r="D81" s="49"/>
      <c r="F81" s="20">
        <f t="shared" ref="F81:S81" si="18">IFERROR(LN(F53)-LN($E53), 0)</f>
        <v>1.7113263631569176E-2</v>
      </c>
      <c r="G81" s="20">
        <f t="shared" si="18"/>
        <v>0</v>
      </c>
      <c r="H81" s="20">
        <f t="shared" si="18"/>
        <v>0</v>
      </c>
      <c r="I81" s="20">
        <f t="shared" si="18"/>
        <v>0</v>
      </c>
      <c r="J81" s="20">
        <f t="shared" si="18"/>
        <v>0</v>
      </c>
      <c r="K81" s="20">
        <f t="shared" si="18"/>
        <v>0</v>
      </c>
      <c r="L81" s="20">
        <f t="shared" si="18"/>
        <v>0</v>
      </c>
      <c r="M81" s="20">
        <f t="shared" si="18"/>
        <v>0</v>
      </c>
      <c r="N81" s="20">
        <f t="shared" si="18"/>
        <v>0</v>
      </c>
      <c r="O81" s="20">
        <f t="shared" si="18"/>
        <v>0</v>
      </c>
      <c r="P81" s="20">
        <f t="shared" si="18"/>
        <v>0</v>
      </c>
      <c r="Q81" s="20">
        <f t="shared" si="18"/>
        <v>0</v>
      </c>
      <c r="R81" s="20">
        <f t="shared" si="18"/>
        <v>0</v>
      </c>
      <c r="S81" s="20">
        <f t="shared" si="18"/>
        <v>0</v>
      </c>
    </row>
    <row r="82" spans="1:21">
      <c r="A82" s="12" t="str">
        <f>A$54</f>
        <v>20_USAlvbev</v>
      </c>
      <c r="B82" s="19"/>
      <c r="C82" s="49"/>
      <c r="D82" s="49"/>
      <c r="F82" s="20">
        <f t="shared" ref="F82:S82" si="19">IFERROR(LN(F54)-LN($E54), 0)</f>
        <v>0.55464923795535848</v>
      </c>
      <c r="G82" s="20">
        <f t="shared" si="19"/>
        <v>0</v>
      </c>
      <c r="H82" s="20">
        <f t="shared" si="19"/>
        <v>0</v>
      </c>
      <c r="I82" s="20">
        <f t="shared" si="19"/>
        <v>0</v>
      </c>
      <c r="J82" s="20">
        <f t="shared" si="19"/>
        <v>0</v>
      </c>
      <c r="K82" s="20">
        <f t="shared" si="19"/>
        <v>0</v>
      </c>
      <c r="L82" s="20">
        <f t="shared" si="19"/>
        <v>0</v>
      </c>
      <c r="M82" s="20">
        <f t="shared" si="19"/>
        <v>0</v>
      </c>
      <c r="N82" s="20">
        <f t="shared" si="19"/>
        <v>0</v>
      </c>
      <c r="O82" s="20">
        <f t="shared" si="19"/>
        <v>0</v>
      </c>
      <c r="P82" s="20">
        <f t="shared" si="19"/>
        <v>0</v>
      </c>
      <c r="Q82" s="20">
        <f t="shared" si="19"/>
        <v>0</v>
      </c>
      <c r="R82" s="20">
        <f t="shared" si="19"/>
        <v>0</v>
      </c>
      <c r="S82" s="20">
        <f t="shared" si="19"/>
        <v>0</v>
      </c>
    </row>
    <row r="83" spans="1:21">
      <c r="A83" s="12" t="str">
        <f>A$55</f>
        <v>20_USAlvg</v>
      </c>
      <c r="B83" s="19"/>
      <c r="C83" s="49"/>
      <c r="D83" s="49"/>
      <c r="F83" s="20">
        <f t="shared" ref="F83:S83" si="20">IFERROR(LN(F55)-LN($E55), 0)</f>
        <v>7.0646863724110887E-3</v>
      </c>
      <c r="G83" s="20">
        <f t="shared" si="20"/>
        <v>0</v>
      </c>
      <c r="H83" s="20">
        <f t="shared" si="20"/>
        <v>0</v>
      </c>
      <c r="I83" s="20">
        <f t="shared" si="20"/>
        <v>0</v>
      </c>
      <c r="J83" s="20">
        <f t="shared" si="20"/>
        <v>0</v>
      </c>
      <c r="K83" s="20">
        <f t="shared" si="20"/>
        <v>0</v>
      </c>
      <c r="L83" s="20">
        <f t="shared" si="20"/>
        <v>0</v>
      </c>
      <c r="M83" s="20">
        <f t="shared" si="20"/>
        <v>0</v>
      </c>
      <c r="N83" s="20">
        <f t="shared" si="20"/>
        <v>0</v>
      </c>
      <c r="O83" s="20">
        <f t="shared" si="20"/>
        <v>0</v>
      </c>
      <c r="P83" s="20">
        <f t="shared" si="20"/>
        <v>0</v>
      </c>
      <c r="Q83" s="20">
        <f t="shared" si="20"/>
        <v>0</v>
      </c>
      <c r="R83" s="20">
        <f t="shared" si="20"/>
        <v>0</v>
      </c>
      <c r="S83" s="20">
        <f t="shared" si="20"/>
        <v>0</v>
      </c>
    </row>
    <row r="84" spans="1:21">
      <c r="B84" s="19"/>
      <c r="C84" s="49"/>
      <c r="D84" s="49"/>
      <c r="F84" s="20">
        <f t="shared" ref="F84:S84" si="21">IFERROR(LN(F56)-LN($E56), 0)</f>
        <v>0</v>
      </c>
      <c r="G84" s="20">
        <f t="shared" si="21"/>
        <v>0</v>
      </c>
      <c r="H84" s="20">
        <f t="shared" si="21"/>
        <v>0</v>
      </c>
      <c r="I84" s="20">
        <f t="shared" si="21"/>
        <v>0</v>
      </c>
      <c r="J84" s="20">
        <f t="shared" si="21"/>
        <v>0</v>
      </c>
      <c r="K84" s="20">
        <f t="shared" si="21"/>
        <v>0</v>
      </c>
      <c r="L84" s="20">
        <f t="shared" si="21"/>
        <v>0</v>
      </c>
      <c r="M84" s="20">
        <f t="shared" si="21"/>
        <v>0</v>
      </c>
      <c r="N84" s="20">
        <f t="shared" si="21"/>
        <v>0</v>
      </c>
      <c r="O84" s="20">
        <f t="shared" si="21"/>
        <v>0</v>
      </c>
      <c r="P84" s="20">
        <f t="shared" si="21"/>
        <v>0</v>
      </c>
      <c r="Q84" s="20">
        <f t="shared" si="21"/>
        <v>0</v>
      </c>
      <c r="R84" s="20">
        <f t="shared" si="21"/>
        <v>0</v>
      </c>
      <c r="S84" s="20">
        <f t="shared" si="21"/>
        <v>0</v>
      </c>
    </row>
    <row r="85" spans="1:21">
      <c r="B85" s="19"/>
      <c r="C85" s="49"/>
      <c r="D85" s="49"/>
      <c r="F85" s="20">
        <f t="shared" ref="F85:S85" si="22">IFERROR(LN(F57)-LN($E57), 0)</f>
        <v>0</v>
      </c>
      <c r="G85" s="20">
        <f t="shared" si="22"/>
        <v>0</v>
      </c>
      <c r="H85" s="20">
        <f t="shared" si="22"/>
        <v>0</v>
      </c>
      <c r="I85" s="20">
        <f t="shared" si="22"/>
        <v>0</v>
      </c>
      <c r="J85" s="20">
        <f t="shared" si="22"/>
        <v>0</v>
      </c>
      <c r="K85" s="20">
        <f t="shared" si="22"/>
        <v>0</v>
      </c>
      <c r="L85" s="20">
        <f t="shared" si="22"/>
        <v>0</v>
      </c>
      <c r="M85" s="20">
        <f t="shared" si="22"/>
        <v>0</v>
      </c>
      <c r="N85" s="20">
        <f t="shared" si="22"/>
        <v>0</v>
      </c>
      <c r="O85" s="20">
        <f t="shared" si="22"/>
        <v>0</v>
      </c>
      <c r="P85" s="20">
        <f t="shared" si="22"/>
        <v>0</v>
      </c>
      <c r="Q85" s="20">
        <f t="shared" si="22"/>
        <v>0</v>
      </c>
      <c r="R85" s="20">
        <f t="shared" si="22"/>
        <v>0</v>
      </c>
      <c r="S85" s="20">
        <f t="shared" si="22"/>
        <v>0</v>
      </c>
    </row>
    <row r="86" spans="1:21">
      <c r="B86" s="16"/>
      <c r="C86" s="48"/>
      <c r="D86" s="48"/>
      <c r="E86" s="2"/>
      <c r="F86" s="20">
        <f t="shared" ref="F86:S86" si="23">IFERROR(LN(F58)-LN($E58), 0)</f>
        <v>0</v>
      </c>
      <c r="G86" s="20">
        <f t="shared" si="23"/>
        <v>0</v>
      </c>
      <c r="H86" s="20">
        <f t="shared" si="23"/>
        <v>0</v>
      </c>
      <c r="I86" s="20">
        <f t="shared" si="23"/>
        <v>0</v>
      </c>
      <c r="J86" s="20">
        <f t="shared" si="23"/>
        <v>0</v>
      </c>
      <c r="K86" s="20">
        <f t="shared" si="23"/>
        <v>0</v>
      </c>
      <c r="L86" s="20">
        <f t="shared" si="23"/>
        <v>0</v>
      </c>
      <c r="M86" s="20">
        <f t="shared" si="23"/>
        <v>0</v>
      </c>
      <c r="N86" s="20">
        <f t="shared" si="23"/>
        <v>0</v>
      </c>
      <c r="O86" s="20">
        <f t="shared" si="23"/>
        <v>0</v>
      </c>
      <c r="P86" s="20">
        <f t="shared" si="23"/>
        <v>0</v>
      </c>
      <c r="Q86" s="20">
        <f t="shared" si="23"/>
        <v>0</v>
      </c>
      <c r="R86" s="20">
        <f t="shared" si="23"/>
        <v>0</v>
      </c>
      <c r="S86" s="20">
        <f t="shared" si="23"/>
        <v>0</v>
      </c>
    </row>
    <row r="87" spans="1:21">
      <c r="B87" s="16"/>
      <c r="C87" s="48"/>
      <c r="D87" s="4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21">
      <c r="A88" s="17" t="s">
        <v>135</v>
      </c>
      <c r="B88" s="17"/>
      <c r="C88" s="9" t="s">
        <v>309</v>
      </c>
      <c r="D88" s="9"/>
      <c r="E88" s="9">
        <v>2005</v>
      </c>
      <c r="F88" s="9">
        <v>2006</v>
      </c>
      <c r="G88" s="9">
        <v>2007</v>
      </c>
      <c r="H88" s="9">
        <v>2008</v>
      </c>
      <c r="I88" s="9">
        <v>2009</v>
      </c>
      <c r="J88" s="9">
        <v>2010</v>
      </c>
      <c r="K88" s="9">
        <v>2011</v>
      </c>
      <c r="L88" s="9">
        <v>2012</v>
      </c>
      <c r="M88" s="9">
        <v>2013</v>
      </c>
      <c r="N88" s="9">
        <v>2014</v>
      </c>
      <c r="O88" s="9">
        <v>2015</v>
      </c>
      <c r="P88" s="9">
        <v>2016</v>
      </c>
      <c r="Q88" s="9">
        <v>2017</v>
      </c>
      <c r="R88" s="9">
        <v>2018</v>
      </c>
      <c r="S88" s="9">
        <v>2019</v>
      </c>
    </row>
    <row r="89" spans="1:21" ht="17.25">
      <c r="A89" s="39"/>
      <c r="B89" s="11" t="s">
        <v>283</v>
      </c>
      <c r="C89" s="48" t="str">
        <f>_xlfn.CONCAT(A89:A89)</f>
        <v/>
      </c>
      <c r="D89" s="48"/>
      <c r="E89" s="2">
        <f>SUM(E90:E97)</f>
        <v>10045.481004000001</v>
      </c>
      <c r="F89" s="2">
        <f t="shared" ref="F89:S89" si="24">SUM(F90:F97)</f>
        <v>10015.234565999999</v>
      </c>
      <c r="G89" s="2">
        <f t="shared" si="24"/>
        <v>0</v>
      </c>
      <c r="H89" s="2">
        <f t="shared" si="24"/>
        <v>0</v>
      </c>
      <c r="I89" s="2">
        <f t="shared" si="24"/>
        <v>0</v>
      </c>
      <c r="J89" s="2">
        <f t="shared" si="24"/>
        <v>0</v>
      </c>
      <c r="K89" s="2">
        <f t="shared" si="24"/>
        <v>0</v>
      </c>
      <c r="L89" s="2">
        <f t="shared" si="24"/>
        <v>0</v>
      </c>
      <c r="M89" s="2">
        <f t="shared" si="24"/>
        <v>0</v>
      </c>
      <c r="N89" s="2">
        <f t="shared" si="24"/>
        <v>0</v>
      </c>
      <c r="O89" s="2">
        <f t="shared" si="24"/>
        <v>0</v>
      </c>
      <c r="P89" s="2">
        <f t="shared" si="24"/>
        <v>0</v>
      </c>
      <c r="Q89" s="2">
        <f t="shared" si="24"/>
        <v>0</v>
      </c>
      <c r="R89" s="2">
        <f t="shared" si="24"/>
        <v>0</v>
      </c>
      <c r="S89" s="2">
        <f t="shared" si="24"/>
        <v>0</v>
      </c>
      <c r="T89" s="4"/>
      <c r="U89" s="5"/>
    </row>
    <row r="90" spans="1:21" ht="18">
      <c r="B90" s="11" t="s">
        <v>20</v>
      </c>
      <c r="C90" s="12" t="str">
        <f>$C$48</f>
        <v>05_PRC2wbev</v>
      </c>
      <c r="D90" s="48"/>
      <c r="E90" s="2">
        <f>INDEX('GDP ijk'!$A$1:$AAA$990,MATCH(structural_drivers!$C90,'GDP ijk'!$F:$F,0),MATCH(structural_drivers!E$88,'GDP ijk'!$1:$1,0))</f>
        <v>125.09829999999999</v>
      </c>
      <c r="F90" s="2">
        <f>INDEX('GDP ijk'!$A$1:$AAA$990,MATCH(structural_drivers!$C90,'GDP ijk'!$F:$F,0),MATCH(structural_drivers!F$88,'GDP ijk'!$1:$1,0))</f>
        <v>132.76689999999999</v>
      </c>
      <c r="G90" s="2">
        <f>INDEX('GDP ijk'!$A$1:$AAA$990,MATCH(structural_drivers!$C90,'GDP ijk'!$F:$F,0),MATCH(structural_drivers!G$88,'GDP ijk'!$1:$1,0))</f>
        <v>0</v>
      </c>
      <c r="H90" s="2">
        <f>INDEX('GDP ijk'!$A$1:$AAA$990,MATCH(structural_drivers!$C90,'GDP ijk'!$F:$F,0),MATCH(structural_drivers!H$88,'GDP ijk'!$1:$1,0))</f>
        <v>0</v>
      </c>
      <c r="I90" s="2">
        <f>INDEX('GDP ijk'!$A$1:$AAA$990,MATCH(structural_drivers!$C90,'GDP ijk'!$F:$F,0),MATCH(structural_drivers!I$88,'GDP ijk'!$1:$1,0))</f>
        <v>0</v>
      </c>
      <c r="J90" s="2">
        <f>INDEX('GDP ijk'!$A$1:$AAA$990,MATCH(structural_drivers!$C90,'GDP ijk'!$F:$F,0),MATCH(structural_drivers!J$88,'GDP ijk'!$1:$1,0))</f>
        <v>0</v>
      </c>
      <c r="K90" s="2">
        <f>INDEX('GDP ijk'!$A$1:$AAA$990,MATCH(structural_drivers!$C90,'GDP ijk'!$F:$F,0),MATCH(structural_drivers!K$88,'GDP ijk'!$1:$1,0))</f>
        <v>0</v>
      </c>
      <c r="L90" s="2">
        <f>INDEX('GDP ijk'!$A$1:$AAA$990,MATCH(structural_drivers!$C90,'GDP ijk'!$F:$F,0),MATCH(structural_drivers!L$88,'GDP ijk'!$1:$1,0))</f>
        <v>0</v>
      </c>
      <c r="M90" s="2">
        <f>INDEX('GDP ijk'!$A$1:$AAA$990,MATCH(structural_drivers!$C90,'GDP ijk'!$F:$F,0),MATCH(structural_drivers!M$88,'GDP ijk'!$1:$1,0))</f>
        <v>0</v>
      </c>
      <c r="N90" s="2">
        <f>INDEX('GDP ijk'!$A$1:$AAA$990,MATCH(structural_drivers!$C90,'GDP ijk'!$F:$F,0),MATCH(structural_drivers!N$88,'GDP ijk'!$1:$1,0))</f>
        <v>0</v>
      </c>
      <c r="O90" s="2">
        <f>INDEX('GDP ijk'!$A$1:$AAA$990,MATCH(structural_drivers!$C90,'GDP ijk'!$F:$F,0),MATCH(structural_drivers!O$88,'GDP ijk'!$1:$1,0))</f>
        <v>0</v>
      </c>
      <c r="P90" s="2">
        <f>INDEX('GDP ijk'!$A$1:$AAA$990,MATCH(structural_drivers!$C90,'GDP ijk'!$F:$F,0),MATCH(structural_drivers!P$88,'GDP ijk'!$1:$1,0))</f>
        <v>0</v>
      </c>
      <c r="Q90" s="2">
        <f>INDEX('GDP ijk'!$A$1:$AAA$990,MATCH(structural_drivers!$C90,'GDP ijk'!$F:$F,0),MATCH(structural_drivers!Q$88,'GDP ijk'!$1:$1,0))</f>
        <v>0</v>
      </c>
      <c r="R90" s="2">
        <f>INDEX('GDP ijk'!$A$1:$AAA$990,MATCH(structural_drivers!$C90,'GDP ijk'!$F:$F,0),MATCH(structural_drivers!R$88,'GDP ijk'!$1:$1,0))</f>
        <v>0</v>
      </c>
      <c r="S90" s="2">
        <f>INDEX('GDP ijk'!$A$1:$AAA$990,MATCH(structural_drivers!$C90,'GDP ijk'!$F:$F,0),MATCH(structural_drivers!S$88,'GDP ijk'!$1:$1,0))</f>
        <v>0</v>
      </c>
      <c r="T90" s="3"/>
      <c r="U90" s="5"/>
    </row>
    <row r="91" spans="1:21">
      <c r="B91" s="11"/>
      <c r="C91" s="12" t="str">
        <f>$C$49</f>
        <v>05_PRC2wg</v>
      </c>
      <c r="D91" s="48"/>
      <c r="E91" s="2">
        <f>INDEX('GDP ijk'!$A$1:$AAA$990,MATCH(structural_drivers!$C91,'GDP ijk'!$F:$F,0),MATCH(structural_drivers!E$88,'GDP ijk'!$1:$1,0))</f>
        <v>152.2355</v>
      </c>
      <c r="F91" s="2">
        <f>INDEX('GDP ijk'!$A$1:$AAA$990,MATCH(structural_drivers!$C91,'GDP ijk'!$F:$F,0),MATCH(structural_drivers!F$88,'GDP ijk'!$1:$1,0))</f>
        <v>159.54570000000001</v>
      </c>
      <c r="G91" s="2">
        <f>INDEX('GDP ijk'!$A$1:$AAA$990,MATCH(structural_drivers!$C91,'GDP ijk'!$F:$F,0),MATCH(structural_drivers!G$88,'GDP ijk'!$1:$1,0))</f>
        <v>0</v>
      </c>
      <c r="H91" s="2">
        <f>INDEX('GDP ijk'!$A$1:$AAA$990,MATCH(structural_drivers!$C91,'GDP ijk'!$F:$F,0),MATCH(structural_drivers!H$88,'GDP ijk'!$1:$1,0))</f>
        <v>0</v>
      </c>
      <c r="I91" s="2">
        <f>INDEX('GDP ijk'!$A$1:$AAA$990,MATCH(structural_drivers!$C91,'GDP ijk'!$F:$F,0),MATCH(structural_drivers!I$88,'GDP ijk'!$1:$1,0))</f>
        <v>0</v>
      </c>
      <c r="J91" s="2">
        <f>INDEX('GDP ijk'!$A$1:$AAA$990,MATCH(structural_drivers!$C91,'GDP ijk'!$F:$F,0),MATCH(structural_drivers!J$88,'GDP ijk'!$1:$1,0))</f>
        <v>0</v>
      </c>
      <c r="K91" s="2">
        <f>INDEX('GDP ijk'!$A$1:$AAA$990,MATCH(structural_drivers!$C91,'GDP ijk'!$F:$F,0),MATCH(structural_drivers!K$88,'GDP ijk'!$1:$1,0))</f>
        <v>0</v>
      </c>
      <c r="L91" s="2">
        <f>INDEX('GDP ijk'!$A$1:$AAA$990,MATCH(structural_drivers!$C91,'GDP ijk'!$F:$F,0),MATCH(structural_drivers!L$88,'GDP ijk'!$1:$1,0))</f>
        <v>0</v>
      </c>
      <c r="M91" s="2">
        <f>INDEX('GDP ijk'!$A$1:$AAA$990,MATCH(structural_drivers!$C91,'GDP ijk'!$F:$F,0),MATCH(structural_drivers!M$88,'GDP ijk'!$1:$1,0))</f>
        <v>0</v>
      </c>
      <c r="N91" s="2">
        <f>INDEX('GDP ijk'!$A$1:$AAA$990,MATCH(structural_drivers!$C91,'GDP ijk'!$F:$F,0),MATCH(structural_drivers!N$88,'GDP ijk'!$1:$1,0))</f>
        <v>0</v>
      </c>
      <c r="O91" s="2">
        <f>INDEX('GDP ijk'!$A$1:$AAA$990,MATCH(structural_drivers!$C91,'GDP ijk'!$F:$F,0),MATCH(structural_drivers!O$88,'GDP ijk'!$1:$1,0))</f>
        <v>0</v>
      </c>
      <c r="P91" s="2">
        <f>INDEX('GDP ijk'!$A$1:$AAA$990,MATCH(structural_drivers!$C91,'GDP ijk'!$F:$F,0),MATCH(structural_drivers!P$88,'GDP ijk'!$1:$1,0))</f>
        <v>0</v>
      </c>
      <c r="Q91" s="2">
        <f>INDEX('GDP ijk'!$A$1:$AAA$990,MATCH(structural_drivers!$C91,'GDP ijk'!$F:$F,0),MATCH(structural_drivers!Q$88,'GDP ijk'!$1:$1,0))</f>
        <v>0</v>
      </c>
      <c r="R91" s="2">
        <f>INDEX('GDP ijk'!$A$1:$AAA$990,MATCH(structural_drivers!$C91,'GDP ijk'!$F:$F,0),MATCH(structural_drivers!R$88,'GDP ijk'!$1:$1,0))</f>
        <v>0</v>
      </c>
      <c r="S91" s="2">
        <f>INDEX('GDP ijk'!$A$1:$AAA$990,MATCH(structural_drivers!$C91,'GDP ijk'!$F:$F,0),MATCH(structural_drivers!S$88,'GDP ijk'!$1:$1,0))</f>
        <v>0</v>
      </c>
      <c r="T91" s="3"/>
      <c r="U91" s="5"/>
    </row>
    <row r="92" spans="1:21">
      <c r="B92" s="11"/>
      <c r="C92" s="12" t="str">
        <f>$C$50</f>
        <v>05_PRClvbev</v>
      </c>
      <c r="D92" s="48"/>
      <c r="E92" s="2">
        <f>INDEX('GDP ijk'!$A$1:$AAA$990,MATCH(structural_drivers!$C92,'GDP ijk'!$F:$F,0),MATCH(structural_drivers!E$88,'GDP ijk'!$1:$1,0))</f>
        <v>70.256960000000007</v>
      </c>
      <c r="F92" s="2">
        <f>INDEX('GDP ijk'!$A$1:$AAA$990,MATCH(structural_drivers!$C92,'GDP ijk'!$F:$F,0),MATCH(structural_drivers!F$88,'GDP ijk'!$1:$1,0))</f>
        <v>171.4358</v>
      </c>
      <c r="G92" s="2">
        <f>INDEX('GDP ijk'!$A$1:$AAA$990,MATCH(structural_drivers!$C92,'GDP ijk'!$F:$F,0),MATCH(structural_drivers!G$88,'GDP ijk'!$1:$1,0))</f>
        <v>0</v>
      </c>
      <c r="H92" s="2">
        <f>INDEX('GDP ijk'!$A$1:$AAA$990,MATCH(structural_drivers!$C92,'GDP ijk'!$F:$F,0),MATCH(structural_drivers!H$88,'GDP ijk'!$1:$1,0))</f>
        <v>0</v>
      </c>
      <c r="I92" s="2">
        <f>INDEX('GDP ijk'!$A$1:$AAA$990,MATCH(structural_drivers!$C92,'GDP ijk'!$F:$F,0),MATCH(structural_drivers!I$88,'GDP ijk'!$1:$1,0))</f>
        <v>0</v>
      </c>
      <c r="J92" s="2">
        <f>INDEX('GDP ijk'!$A$1:$AAA$990,MATCH(structural_drivers!$C92,'GDP ijk'!$F:$F,0),MATCH(structural_drivers!J$88,'GDP ijk'!$1:$1,0))</f>
        <v>0</v>
      </c>
      <c r="K92" s="2">
        <f>INDEX('GDP ijk'!$A$1:$AAA$990,MATCH(structural_drivers!$C92,'GDP ijk'!$F:$F,0),MATCH(structural_drivers!K$88,'GDP ijk'!$1:$1,0))</f>
        <v>0</v>
      </c>
      <c r="L92" s="2">
        <f>INDEX('GDP ijk'!$A$1:$AAA$990,MATCH(structural_drivers!$C92,'GDP ijk'!$F:$F,0),MATCH(structural_drivers!L$88,'GDP ijk'!$1:$1,0))</f>
        <v>0</v>
      </c>
      <c r="M92" s="2">
        <f>INDEX('GDP ijk'!$A$1:$AAA$990,MATCH(structural_drivers!$C92,'GDP ijk'!$F:$F,0),MATCH(structural_drivers!M$88,'GDP ijk'!$1:$1,0))</f>
        <v>0</v>
      </c>
      <c r="N92" s="2">
        <f>INDEX('GDP ijk'!$A$1:$AAA$990,MATCH(structural_drivers!$C92,'GDP ijk'!$F:$F,0),MATCH(structural_drivers!N$88,'GDP ijk'!$1:$1,0))</f>
        <v>0</v>
      </c>
      <c r="O92" s="2">
        <f>INDEX('GDP ijk'!$A$1:$AAA$990,MATCH(structural_drivers!$C92,'GDP ijk'!$F:$F,0),MATCH(structural_drivers!O$88,'GDP ijk'!$1:$1,0))</f>
        <v>0</v>
      </c>
      <c r="P92" s="2">
        <f>INDEX('GDP ijk'!$A$1:$AAA$990,MATCH(structural_drivers!$C92,'GDP ijk'!$F:$F,0),MATCH(structural_drivers!P$88,'GDP ijk'!$1:$1,0))</f>
        <v>0</v>
      </c>
      <c r="Q92" s="2">
        <f>INDEX('GDP ijk'!$A$1:$AAA$990,MATCH(structural_drivers!$C92,'GDP ijk'!$F:$F,0),MATCH(structural_drivers!Q$88,'GDP ijk'!$1:$1,0))</f>
        <v>0</v>
      </c>
      <c r="R92" s="2">
        <f>INDEX('GDP ijk'!$A$1:$AAA$990,MATCH(structural_drivers!$C92,'GDP ijk'!$F:$F,0),MATCH(structural_drivers!R$88,'GDP ijk'!$1:$1,0))</f>
        <v>0</v>
      </c>
      <c r="S92" s="2">
        <f>INDEX('GDP ijk'!$A$1:$AAA$990,MATCH(structural_drivers!$C92,'GDP ijk'!$F:$F,0),MATCH(structural_drivers!S$88,'GDP ijk'!$1:$1,0))</f>
        <v>0</v>
      </c>
      <c r="T92" s="3"/>
      <c r="U92" s="5"/>
    </row>
    <row r="93" spans="1:21" ht="18">
      <c r="B93" s="11" t="s">
        <v>21</v>
      </c>
      <c r="C93" s="12" t="str">
        <f>$C$51</f>
        <v>05_PRClvg</v>
      </c>
      <c r="D93" s="48"/>
      <c r="E93" s="2">
        <f>INDEX('GDP ijk'!$A$1:$AAA$990,MATCH(structural_drivers!$C93,'GDP ijk'!$F:$F,0),MATCH(structural_drivers!E$88,'GDP ijk'!$1:$1,0))</f>
        <v>4846.0559999999996</v>
      </c>
      <c r="F93" s="2">
        <f>INDEX('GDP ijk'!$A$1:$AAA$990,MATCH(structural_drivers!$C93,'GDP ijk'!$F:$F,0),MATCH(structural_drivers!F$88,'GDP ijk'!$1:$1,0))</f>
        <v>4653.3059999999996</v>
      </c>
      <c r="G93" s="2">
        <f>INDEX('GDP ijk'!$A$1:$AAA$990,MATCH(structural_drivers!$C93,'GDP ijk'!$F:$F,0),MATCH(structural_drivers!G$88,'GDP ijk'!$1:$1,0))</f>
        <v>0</v>
      </c>
      <c r="H93" s="2">
        <f>INDEX('GDP ijk'!$A$1:$AAA$990,MATCH(structural_drivers!$C93,'GDP ijk'!$F:$F,0),MATCH(structural_drivers!H$88,'GDP ijk'!$1:$1,0))</f>
        <v>0</v>
      </c>
      <c r="I93" s="2">
        <f>INDEX('GDP ijk'!$A$1:$AAA$990,MATCH(structural_drivers!$C93,'GDP ijk'!$F:$F,0),MATCH(structural_drivers!I$88,'GDP ijk'!$1:$1,0))</f>
        <v>0</v>
      </c>
      <c r="J93" s="2">
        <f>INDEX('GDP ijk'!$A$1:$AAA$990,MATCH(structural_drivers!$C93,'GDP ijk'!$F:$F,0),MATCH(structural_drivers!J$88,'GDP ijk'!$1:$1,0))</f>
        <v>0</v>
      </c>
      <c r="K93" s="2">
        <f>INDEX('GDP ijk'!$A$1:$AAA$990,MATCH(structural_drivers!$C93,'GDP ijk'!$F:$F,0),MATCH(structural_drivers!K$88,'GDP ijk'!$1:$1,0))</f>
        <v>0</v>
      </c>
      <c r="L93" s="2">
        <f>INDEX('GDP ijk'!$A$1:$AAA$990,MATCH(structural_drivers!$C93,'GDP ijk'!$F:$F,0),MATCH(structural_drivers!L$88,'GDP ijk'!$1:$1,0))</f>
        <v>0</v>
      </c>
      <c r="M93" s="2">
        <f>INDEX('GDP ijk'!$A$1:$AAA$990,MATCH(structural_drivers!$C93,'GDP ijk'!$F:$F,0),MATCH(structural_drivers!M$88,'GDP ijk'!$1:$1,0))</f>
        <v>0</v>
      </c>
      <c r="N93" s="2">
        <f>INDEX('GDP ijk'!$A$1:$AAA$990,MATCH(structural_drivers!$C93,'GDP ijk'!$F:$F,0),MATCH(structural_drivers!N$88,'GDP ijk'!$1:$1,0))</f>
        <v>0</v>
      </c>
      <c r="O93" s="2">
        <f>INDEX('GDP ijk'!$A$1:$AAA$990,MATCH(structural_drivers!$C93,'GDP ijk'!$F:$F,0),MATCH(structural_drivers!O$88,'GDP ijk'!$1:$1,0))</f>
        <v>0</v>
      </c>
      <c r="P93" s="2">
        <f>INDEX('GDP ijk'!$A$1:$AAA$990,MATCH(structural_drivers!$C93,'GDP ijk'!$F:$F,0),MATCH(structural_drivers!P$88,'GDP ijk'!$1:$1,0))</f>
        <v>0</v>
      </c>
      <c r="Q93" s="2">
        <f>INDEX('GDP ijk'!$A$1:$AAA$990,MATCH(structural_drivers!$C93,'GDP ijk'!$F:$F,0),MATCH(structural_drivers!Q$88,'GDP ijk'!$1:$1,0))</f>
        <v>0</v>
      </c>
      <c r="R93" s="2">
        <f>INDEX('GDP ijk'!$A$1:$AAA$990,MATCH(structural_drivers!$C93,'GDP ijk'!$F:$F,0),MATCH(structural_drivers!R$88,'GDP ijk'!$1:$1,0))</f>
        <v>0</v>
      </c>
      <c r="S93" s="2">
        <f>INDEX('GDP ijk'!$A$1:$AAA$990,MATCH(structural_drivers!$C93,'GDP ijk'!$F:$F,0),MATCH(structural_drivers!S$88,'GDP ijk'!$1:$1,0))</f>
        <v>0</v>
      </c>
      <c r="T93" s="3"/>
      <c r="U93" s="5"/>
    </row>
    <row r="94" spans="1:21" ht="18">
      <c r="B94" s="11" t="s">
        <v>22</v>
      </c>
      <c r="C94" s="12" t="str">
        <f>$C$52</f>
        <v>20_USA2wbev</v>
      </c>
      <c r="D94" s="48"/>
      <c r="E94" s="2">
        <f>INDEX('GDP ijk'!$A$1:$AAA$990,MATCH(structural_drivers!$C94,'GDP ijk'!$F:$F,0),MATCH(structural_drivers!E$88,'GDP ijk'!$1:$1,0))</f>
        <v>9.8007999999999998E-2</v>
      </c>
      <c r="F94" s="2">
        <f>INDEX('GDP ijk'!$A$1:$AAA$990,MATCH(structural_drivers!$C94,'GDP ijk'!$F:$F,0),MATCH(structural_drivers!F$88,'GDP ijk'!$1:$1,0))</f>
        <v>0.10503800000000001</v>
      </c>
      <c r="G94" s="2">
        <f>INDEX('GDP ijk'!$A$1:$AAA$990,MATCH(structural_drivers!$C94,'GDP ijk'!$F:$F,0),MATCH(structural_drivers!G$88,'GDP ijk'!$1:$1,0))</f>
        <v>0</v>
      </c>
      <c r="H94" s="2">
        <f>INDEX('GDP ijk'!$A$1:$AAA$990,MATCH(structural_drivers!$C94,'GDP ijk'!$F:$F,0),MATCH(structural_drivers!H$88,'GDP ijk'!$1:$1,0))</f>
        <v>0</v>
      </c>
      <c r="I94" s="2">
        <f>INDEX('GDP ijk'!$A$1:$AAA$990,MATCH(structural_drivers!$C94,'GDP ijk'!$F:$F,0),MATCH(structural_drivers!I$88,'GDP ijk'!$1:$1,0))</f>
        <v>0</v>
      </c>
      <c r="J94" s="2">
        <f>INDEX('GDP ijk'!$A$1:$AAA$990,MATCH(structural_drivers!$C94,'GDP ijk'!$F:$F,0),MATCH(structural_drivers!J$88,'GDP ijk'!$1:$1,0))</f>
        <v>0</v>
      </c>
      <c r="K94" s="2">
        <f>INDEX('GDP ijk'!$A$1:$AAA$990,MATCH(structural_drivers!$C94,'GDP ijk'!$F:$F,0),MATCH(structural_drivers!K$88,'GDP ijk'!$1:$1,0))</f>
        <v>0</v>
      </c>
      <c r="L94" s="2">
        <f>INDEX('GDP ijk'!$A$1:$AAA$990,MATCH(structural_drivers!$C94,'GDP ijk'!$F:$F,0),MATCH(structural_drivers!L$88,'GDP ijk'!$1:$1,0))</f>
        <v>0</v>
      </c>
      <c r="M94" s="2">
        <f>INDEX('GDP ijk'!$A$1:$AAA$990,MATCH(structural_drivers!$C94,'GDP ijk'!$F:$F,0),MATCH(structural_drivers!M$88,'GDP ijk'!$1:$1,0))</f>
        <v>0</v>
      </c>
      <c r="N94" s="2">
        <f>INDEX('GDP ijk'!$A$1:$AAA$990,MATCH(structural_drivers!$C94,'GDP ijk'!$F:$F,0),MATCH(structural_drivers!N$88,'GDP ijk'!$1:$1,0))</f>
        <v>0</v>
      </c>
      <c r="O94" s="2">
        <f>INDEX('GDP ijk'!$A$1:$AAA$990,MATCH(structural_drivers!$C94,'GDP ijk'!$F:$F,0),MATCH(structural_drivers!O$88,'GDP ijk'!$1:$1,0))</f>
        <v>0</v>
      </c>
      <c r="P94" s="2">
        <f>INDEX('GDP ijk'!$A$1:$AAA$990,MATCH(structural_drivers!$C94,'GDP ijk'!$F:$F,0),MATCH(structural_drivers!P$88,'GDP ijk'!$1:$1,0))</f>
        <v>0</v>
      </c>
      <c r="Q94" s="2">
        <f>INDEX('GDP ijk'!$A$1:$AAA$990,MATCH(structural_drivers!$C94,'GDP ijk'!$F:$F,0),MATCH(structural_drivers!Q$88,'GDP ijk'!$1:$1,0))</f>
        <v>0</v>
      </c>
      <c r="R94" s="2">
        <f>INDEX('GDP ijk'!$A$1:$AAA$990,MATCH(structural_drivers!$C94,'GDP ijk'!$F:$F,0),MATCH(structural_drivers!R$88,'GDP ijk'!$1:$1,0))</f>
        <v>0</v>
      </c>
      <c r="S94" s="2">
        <f>INDEX('GDP ijk'!$A$1:$AAA$990,MATCH(structural_drivers!$C94,'GDP ijk'!$F:$F,0),MATCH(structural_drivers!S$88,'GDP ijk'!$1:$1,0))</f>
        <v>0</v>
      </c>
      <c r="T94" s="3"/>
      <c r="U94" s="5"/>
    </row>
    <row r="95" spans="1:21">
      <c r="B95" s="48"/>
      <c r="C95" s="12" t="str">
        <f>$C$53</f>
        <v>20_USA2wg</v>
      </c>
      <c r="D95" s="48"/>
      <c r="E95" s="2">
        <f>INDEX('GDP ijk'!$A$1:$AAA$990,MATCH(structural_drivers!$C95,'GDP ijk'!$F:$F,0),MATCH(structural_drivers!E$88,'GDP ijk'!$1:$1,0))</f>
        <v>38.906945999999998</v>
      </c>
      <c r="F95" s="2">
        <f>INDEX('GDP ijk'!$A$1:$AAA$990,MATCH(structural_drivers!$C95,'GDP ijk'!$F:$F,0),MATCH(structural_drivers!F$88,'GDP ijk'!$1:$1,0))</f>
        <v>39.578501000000003</v>
      </c>
      <c r="G95" s="2">
        <f>INDEX('GDP ijk'!$A$1:$AAA$990,MATCH(structural_drivers!$C95,'GDP ijk'!$F:$F,0),MATCH(structural_drivers!G$88,'GDP ijk'!$1:$1,0))</f>
        <v>0</v>
      </c>
      <c r="H95" s="2">
        <f>INDEX('GDP ijk'!$A$1:$AAA$990,MATCH(structural_drivers!$C95,'GDP ijk'!$F:$F,0),MATCH(structural_drivers!H$88,'GDP ijk'!$1:$1,0))</f>
        <v>0</v>
      </c>
      <c r="I95" s="2">
        <f>INDEX('GDP ijk'!$A$1:$AAA$990,MATCH(structural_drivers!$C95,'GDP ijk'!$F:$F,0),MATCH(structural_drivers!I$88,'GDP ijk'!$1:$1,0))</f>
        <v>0</v>
      </c>
      <c r="J95" s="2">
        <f>INDEX('GDP ijk'!$A$1:$AAA$990,MATCH(structural_drivers!$C95,'GDP ijk'!$F:$F,0),MATCH(structural_drivers!J$88,'GDP ijk'!$1:$1,0))</f>
        <v>0</v>
      </c>
      <c r="K95" s="2">
        <f>INDEX('GDP ijk'!$A$1:$AAA$990,MATCH(structural_drivers!$C95,'GDP ijk'!$F:$F,0),MATCH(structural_drivers!K$88,'GDP ijk'!$1:$1,0))</f>
        <v>0</v>
      </c>
      <c r="L95" s="2">
        <f>INDEX('GDP ijk'!$A$1:$AAA$990,MATCH(structural_drivers!$C95,'GDP ijk'!$F:$F,0),MATCH(structural_drivers!L$88,'GDP ijk'!$1:$1,0))</f>
        <v>0</v>
      </c>
      <c r="M95" s="2">
        <f>INDEX('GDP ijk'!$A$1:$AAA$990,MATCH(structural_drivers!$C95,'GDP ijk'!$F:$F,0),MATCH(structural_drivers!M$88,'GDP ijk'!$1:$1,0))</f>
        <v>0</v>
      </c>
      <c r="N95" s="2">
        <f>INDEX('GDP ijk'!$A$1:$AAA$990,MATCH(structural_drivers!$C95,'GDP ijk'!$F:$F,0),MATCH(structural_drivers!N$88,'GDP ijk'!$1:$1,0))</f>
        <v>0</v>
      </c>
      <c r="O95" s="2">
        <f>INDEX('GDP ijk'!$A$1:$AAA$990,MATCH(structural_drivers!$C95,'GDP ijk'!$F:$F,0),MATCH(structural_drivers!O$88,'GDP ijk'!$1:$1,0))</f>
        <v>0</v>
      </c>
      <c r="P95" s="2">
        <f>INDEX('GDP ijk'!$A$1:$AAA$990,MATCH(structural_drivers!$C95,'GDP ijk'!$F:$F,0),MATCH(structural_drivers!P$88,'GDP ijk'!$1:$1,0))</f>
        <v>0</v>
      </c>
      <c r="Q95" s="2">
        <f>INDEX('GDP ijk'!$A$1:$AAA$990,MATCH(structural_drivers!$C95,'GDP ijk'!$F:$F,0),MATCH(structural_drivers!Q$88,'GDP ijk'!$1:$1,0))</f>
        <v>0</v>
      </c>
      <c r="R95" s="2">
        <f>INDEX('GDP ijk'!$A$1:$AAA$990,MATCH(structural_drivers!$C95,'GDP ijk'!$F:$F,0),MATCH(structural_drivers!R$88,'GDP ijk'!$1:$1,0))</f>
        <v>0</v>
      </c>
      <c r="S95" s="2">
        <f>INDEX('GDP ijk'!$A$1:$AAA$990,MATCH(structural_drivers!$C95,'GDP ijk'!$F:$F,0),MATCH(structural_drivers!S$88,'GDP ijk'!$1:$1,0))</f>
        <v>0</v>
      </c>
      <c r="T95" s="3"/>
      <c r="U95" s="5"/>
    </row>
    <row r="96" spans="1:21">
      <c r="B96" s="48"/>
      <c r="C96" s="12" t="str">
        <f>$C$54</f>
        <v>20_USAlvbev</v>
      </c>
      <c r="D96" s="48"/>
      <c r="E96" s="2">
        <f>INDEX('GDP ijk'!$A$1:$AAA$990,MATCH(structural_drivers!$C96,'GDP ijk'!$F:$F,0),MATCH(structural_drivers!E$88,'GDP ijk'!$1:$1,0))</f>
        <v>15.724852</v>
      </c>
      <c r="F96" s="2">
        <f>INDEX('GDP ijk'!$A$1:$AAA$990,MATCH(structural_drivers!$C96,'GDP ijk'!$F:$F,0),MATCH(structural_drivers!F$88,'GDP ijk'!$1:$1,0))</f>
        <v>27.382156999999999</v>
      </c>
      <c r="G96" s="2">
        <f>INDEX('GDP ijk'!$A$1:$AAA$990,MATCH(structural_drivers!$C96,'GDP ijk'!$F:$F,0),MATCH(structural_drivers!G$88,'GDP ijk'!$1:$1,0))</f>
        <v>0</v>
      </c>
      <c r="H96" s="2">
        <f>INDEX('GDP ijk'!$A$1:$AAA$990,MATCH(structural_drivers!$C96,'GDP ijk'!$F:$F,0),MATCH(structural_drivers!H$88,'GDP ijk'!$1:$1,0))</f>
        <v>0</v>
      </c>
      <c r="I96" s="2">
        <f>INDEX('GDP ijk'!$A$1:$AAA$990,MATCH(structural_drivers!$C96,'GDP ijk'!$F:$F,0),MATCH(structural_drivers!I$88,'GDP ijk'!$1:$1,0))</f>
        <v>0</v>
      </c>
      <c r="J96" s="2">
        <f>INDEX('GDP ijk'!$A$1:$AAA$990,MATCH(structural_drivers!$C96,'GDP ijk'!$F:$F,0),MATCH(structural_drivers!J$88,'GDP ijk'!$1:$1,0))</f>
        <v>0</v>
      </c>
      <c r="K96" s="2">
        <f>INDEX('GDP ijk'!$A$1:$AAA$990,MATCH(structural_drivers!$C96,'GDP ijk'!$F:$F,0),MATCH(structural_drivers!K$88,'GDP ijk'!$1:$1,0))</f>
        <v>0</v>
      </c>
      <c r="L96" s="2">
        <f>INDEX('GDP ijk'!$A$1:$AAA$990,MATCH(structural_drivers!$C96,'GDP ijk'!$F:$F,0),MATCH(structural_drivers!L$88,'GDP ijk'!$1:$1,0))</f>
        <v>0</v>
      </c>
      <c r="M96" s="2">
        <f>INDEX('GDP ijk'!$A$1:$AAA$990,MATCH(structural_drivers!$C96,'GDP ijk'!$F:$F,0),MATCH(structural_drivers!M$88,'GDP ijk'!$1:$1,0))</f>
        <v>0</v>
      </c>
      <c r="N96" s="2">
        <f>INDEX('GDP ijk'!$A$1:$AAA$990,MATCH(structural_drivers!$C96,'GDP ijk'!$F:$F,0),MATCH(structural_drivers!N$88,'GDP ijk'!$1:$1,0))</f>
        <v>0</v>
      </c>
      <c r="O96" s="2">
        <f>INDEX('GDP ijk'!$A$1:$AAA$990,MATCH(structural_drivers!$C96,'GDP ijk'!$F:$F,0),MATCH(structural_drivers!O$88,'GDP ijk'!$1:$1,0))</f>
        <v>0</v>
      </c>
      <c r="P96" s="2">
        <f>INDEX('GDP ijk'!$A$1:$AAA$990,MATCH(structural_drivers!$C96,'GDP ijk'!$F:$F,0),MATCH(structural_drivers!P$88,'GDP ijk'!$1:$1,0))</f>
        <v>0</v>
      </c>
      <c r="Q96" s="2">
        <f>INDEX('GDP ijk'!$A$1:$AAA$990,MATCH(structural_drivers!$C96,'GDP ijk'!$F:$F,0),MATCH(structural_drivers!Q$88,'GDP ijk'!$1:$1,0))</f>
        <v>0</v>
      </c>
      <c r="R96" s="2">
        <f>INDEX('GDP ijk'!$A$1:$AAA$990,MATCH(structural_drivers!$C96,'GDP ijk'!$F:$F,0),MATCH(structural_drivers!R$88,'GDP ijk'!$1:$1,0))</f>
        <v>0</v>
      </c>
      <c r="S96" s="2">
        <f>INDEX('GDP ijk'!$A$1:$AAA$990,MATCH(structural_drivers!$C96,'GDP ijk'!$F:$F,0),MATCH(structural_drivers!S$88,'GDP ijk'!$1:$1,0))</f>
        <v>0</v>
      </c>
      <c r="T96" s="3"/>
      <c r="U96" s="5"/>
    </row>
    <row r="97" spans="1:21" ht="15.75" customHeight="1">
      <c r="B97" s="48"/>
      <c r="C97" s="12" t="str">
        <f>$C$55</f>
        <v>20_USAlvg</v>
      </c>
      <c r="D97" s="48"/>
      <c r="E97" s="2">
        <f>INDEX('GDP ijk'!$A$1:$AAA$990,MATCH(structural_drivers!$C97,'GDP ijk'!$F:$F,0),MATCH(structural_drivers!E$88,'GDP ijk'!$1:$1,0))</f>
        <v>4797.1044380000003</v>
      </c>
      <c r="F97" s="2">
        <f>INDEX('GDP ijk'!$A$1:$AAA$990,MATCH(structural_drivers!$C97,'GDP ijk'!$F:$F,0),MATCH(structural_drivers!F$88,'GDP ijk'!$1:$1,0))</f>
        <v>4831.1144700000004</v>
      </c>
      <c r="G97" s="2">
        <f>INDEX('GDP ijk'!$A$1:$AAA$990,MATCH(structural_drivers!$C97,'GDP ijk'!$F:$F,0),MATCH(structural_drivers!G$88,'GDP ijk'!$1:$1,0))</f>
        <v>0</v>
      </c>
      <c r="H97" s="2">
        <f>INDEX('GDP ijk'!$A$1:$AAA$990,MATCH(structural_drivers!$C97,'GDP ijk'!$F:$F,0),MATCH(structural_drivers!H$88,'GDP ijk'!$1:$1,0))</f>
        <v>0</v>
      </c>
      <c r="I97" s="2">
        <f>INDEX('GDP ijk'!$A$1:$AAA$990,MATCH(structural_drivers!$C97,'GDP ijk'!$F:$F,0),MATCH(structural_drivers!I$88,'GDP ijk'!$1:$1,0))</f>
        <v>0</v>
      </c>
      <c r="J97" s="2">
        <f>INDEX('GDP ijk'!$A$1:$AAA$990,MATCH(structural_drivers!$C97,'GDP ijk'!$F:$F,0),MATCH(structural_drivers!J$88,'GDP ijk'!$1:$1,0))</f>
        <v>0</v>
      </c>
      <c r="K97" s="2">
        <f>INDEX('GDP ijk'!$A$1:$AAA$990,MATCH(structural_drivers!$C97,'GDP ijk'!$F:$F,0),MATCH(structural_drivers!K$88,'GDP ijk'!$1:$1,0))</f>
        <v>0</v>
      </c>
      <c r="L97" s="2">
        <f>INDEX('GDP ijk'!$A$1:$AAA$990,MATCH(structural_drivers!$C97,'GDP ijk'!$F:$F,0),MATCH(structural_drivers!L$88,'GDP ijk'!$1:$1,0))</f>
        <v>0</v>
      </c>
      <c r="M97" s="2">
        <f>INDEX('GDP ijk'!$A$1:$AAA$990,MATCH(structural_drivers!$C97,'GDP ijk'!$F:$F,0),MATCH(structural_drivers!M$88,'GDP ijk'!$1:$1,0))</f>
        <v>0</v>
      </c>
      <c r="N97" s="2">
        <f>INDEX('GDP ijk'!$A$1:$AAA$990,MATCH(structural_drivers!$C97,'GDP ijk'!$F:$F,0),MATCH(structural_drivers!N$88,'GDP ijk'!$1:$1,0))</f>
        <v>0</v>
      </c>
      <c r="O97" s="2">
        <f>INDEX('GDP ijk'!$A$1:$AAA$990,MATCH(structural_drivers!$C97,'GDP ijk'!$F:$F,0),MATCH(structural_drivers!O$88,'GDP ijk'!$1:$1,0))</f>
        <v>0</v>
      </c>
      <c r="P97" s="2">
        <f>INDEX('GDP ijk'!$A$1:$AAA$990,MATCH(structural_drivers!$C97,'GDP ijk'!$F:$F,0),MATCH(structural_drivers!P$88,'GDP ijk'!$1:$1,0))</f>
        <v>0</v>
      </c>
      <c r="Q97" s="2">
        <f>INDEX('GDP ijk'!$A$1:$AAA$990,MATCH(structural_drivers!$C97,'GDP ijk'!$F:$F,0),MATCH(structural_drivers!Q$88,'GDP ijk'!$1:$1,0))</f>
        <v>0</v>
      </c>
      <c r="R97" s="2">
        <f>INDEX('GDP ijk'!$A$1:$AAA$990,MATCH(structural_drivers!$C97,'GDP ijk'!$F:$F,0),MATCH(structural_drivers!R$88,'GDP ijk'!$1:$1,0))</f>
        <v>0</v>
      </c>
      <c r="S97" s="2">
        <f>INDEX('GDP ijk'!$A$1:$AAA$990,MATCH(structural_drivers!$C97,'GDP ijk'!$F:$F,0),MATCH(structural_drivers!S$88,'GDP ijk'!$1:$1,0))</f>
        <v>0</v>
      </c>
      <c r="T97" s="3"/>
      <c r="U97" s="5"/>
    </row>
    <row r="98" spans="1:21" ht="15.75" customHeight="1">
      <c r="B98" s="48"/>
      <c r="C98" s="48" t="str">
        <f>_xlfn.CONCAT($A$1,A98)</f>
        <v/>
      </c>
      <c r="D98" s="4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5"/>
    </row>
    <row r="99" spans="1:21">
      <c r="A99" s="17" t="s">
        <v>135</v>
      </c>
      <c r="B99" s="17"/>
      <c r="C99" s="9" t="s">
        <v>293</v>
      </c>
      <c r="D99" s="9"/>
      <c r="E99" s="9">
        <v>2005</v>
      </c>
      <c r="F99" s="9">
        <v>2006</v>
      </c>
      <c r="G99" s="9">
        <v>2007</v>
      </c>
      <c r="H99" s="9">
        <v>2008</v>
      </c>
      <c r="I99" s="9">
        <v>2009</v>
      </c>
      <c r="J99" s="9">
        <v>2010</v>
      </c>
      <c r="K99" s="9">
        <v>2011</v>
      </c>
      <c r="L99" s="9">
        <v>2012</v>
      </c>
      <c r="M99" s="9">
        <v>2013</v>
      </c>
      <c r="N99" s="9">
        <v>2014</v>
      </c>
      <c r="O99" s="9">
        <v>2015</v>
      </c>
      <c r="P99" s="9">
        <v>2016</v>
      </c>
      <c r="Q99" s="9">
        <v>2017</v>
      </c>
      <c r="R99" s="9">
        <v>2018</v>
      </c>
      <c r="S99" s="9">
        <v>2019</v>
      </c>
    </row>
    <row r="100" spans="1:21" ht="17.25">
      <c r="A100" s="39"/>
      <c r="B100" s="11" t="s">
        <v>284</v>
      </c>
      <c r="C100" s="48"/>
      <c r="D100" s="48"/>
      <c r="E100" s="2">
        <f t="shared" ref="E100:S100" si="25">SUM(E101:E108)</f>
        <v>10045.481004000001</v>
      </c>
      <c r="F100" s="2">
        <f t="shared" si="25"/>
        <v>10015.234565999999</v>
      </c>
      <c r="G100" s="2">
        <f t="shared" si="25"/>
        <v>0</v>
      </c>
      <c r="H100" s="2">
        <f t="shared" si="25"/>
        <v>0</v>
      </c>
      <c r="I100" s="2">
        <f t="shared" si="25"/>
        <v>0</v>
      </c>
      <c r="J100" s="2">
        <f t="shared" si="25"/>
        <v>0</v>
      </c>
      <c r="K100" s="2">
        <f t="shared" si="25"/>
        <v>0</v>
      </c>
      <c r="L100" s="2">
        <f t="shared" si="25"/>
        <v>0</v>
      </c>
      <c r="M100" s="2">
        <f t="shared" si="25"/>
        <v>0</v>
      </c>
      <c r="N100" s="2">
        <f t="shared" si="25"/>
        <v>0</v>
      </c>
      <c r="O100" s="2">
        <f t="shared" si="25"/>
        <v>0</v>
      </c>
      <c r="P100" s="2">
        <f t="shared" si="25"/>
        <v>0</v>
      </c>
      <c r="Q100" s="2">
        <f t="shared" si="25"/>
        <v>0</v>
      </c>
      <c r="R100" s="2">
        <f t="shared" si="25"/>
        <v>0</v>
      </c>
      <c r="S100" s="2">
        <f t="shared" si="25"/>
        <v>0</v>
      </c>
      <c r="T100" s="4"/>
      <c r="U100" s="5"/>
    </row>
    <row r="101" spans="1:21" ht="18">
      <c r="A101" s="12"/>
      <c r="B101" s="11" t="s">
        <v>20</v>
      </c>
      <c r="C101" s="48" t="s">
        <v>332</v>
      </c>
      <c r="D101" s="48"/>
      <c r="E101" s="2">
        <f>INDEX('GDP ij'!$A$1:$AAA$990,MATCH(structural_drivers!$C101,'GDP ij'!$E:$E,0),MATCH(structural_drivers!E$88,'GDP ij'!$1:$1,0))</f>
        <v>277.3338</v>
      </c>
      <c r="F101" s="2">
        <f>INDEX('GDP ij'!$A$1:$AAA$990,MATCH(structural_drivers!$C101,'GDP ij'!$E:$E,0),MATCH(structural_drivers!F$88,'GDP ij'!$1:$1,0))</f>
        <v>292.31259999999997</v>
      </c>
      <c r="G101" s="2">
        <f>INDEX('GDP ij'!$A$1:$AAA$990,MATCH(structural_drivers!$C101,'GDP ij'!$E:$E,0),MATCH(structural_drivers!G$88,'GDP ij'!$1:$1,0))</f>
        <v>0</v>
      </c>
      <c r="H101" s="2">
        <f>INDEX('GDP ij'!$A$1:$AAA$990,MATCH(structural_drivers!$C101,'GDP ij'!$E:$E,0),MATCH(structural_drivers!H$88,'GDP ij'!$1:$1,0))</f>
        <v>0</v>
      </c>
      <c r="I101" s="2">
        <f>INDEX('GDP ij'!$A$1:$AAA$990,MATCH(structural_drivers!$C101,'GDP ij'!$E:$E,0),MATCH(structural_drivers!I$88,'GDP ij'!$1:$1,0))</f>
        <v>0</v>
      </c>
      <c r="J101" s="2">
        <f>INDEX('GDP ij'!$A$1:$AAA$990,MATCH(structural_drivers!$C101,'GDP ij'!$E:$E,0),MATCH(structural_drivers!J$88,'GDP ij'!$1:$1,0))</f>
        <v>0</v>
      </c>
      <c r="K101" s="2">
        <f>INDEX('GDP ij'!$A$1:$AAA$990,MATCH(structural_drivers!$C101,'GDP ij'!$E:$E,0),MATCH(structural_drivers!K$88,'GDP ij'!$1:$1,0))</f>
        <v>0</v>
      </c>
      <c r="L101" s="2">
        <f>INDEX('GDP ij'!$A$1:$AAA$990,MATCH(structural_drivers!$C101,'GDP ij'!$E:$E,0),MATCH(structural_drivers!L$88,'GDP ij'!$1:$1,0))</f>
        <v>0</v>
      </c>
      <c r="M101" s="2">
        <f>INDEX('GDP ij'!$A$1:$AAA$990,MATCH(structural_drivers!$C101,'GDP ij'!$E:$E,0),MATCH(structural_drivers!M$88,'GDP ij'!$1:$1,0))</f>
        <v>0</v>
      </c>
      <c r="N101" s="2">
        <f>INDEX('GDP ij'!$A$1:$AAA$990,MATCH(structural_drivers!$C101,'GDP ij'!$E:$E,0),MATCH(structural_drivers!N$88,'GDP ij'!$1:$1,0))</f>
        <v>0</v>
      </c>
      <c r="O101" s="2">
        <f>INDEX('GDP ij'!$A$1:$AAA$990,MATCH(structural_drivers!$C101,'GDP ij'!$E:$E,0),MATCH(structural_drivers!O$88,'GDP ij'!$1:$1,0))</f>
        <v>0</v>
      </c>
      <c r="P101" s="2">
        <f>INDEX('GDP ij'!$A$1:$AAA$990,MATCH(structural_drivers!$C101,'GDP ij'!$E:$E,0),MATCH(structural_drivers!P$88,'GDP ij'!$1:$1,0))</f>
        <v>0</v>
      </c>
      <c r="Q101" s="2">
        <f>INDEX('GDP ij'!$A$1:$AAA$990,MATCH(structural_drivers!$C101,'GDP ij'!$E:$E,0),MATCH(structural_drivers!Q$88,'GDP ij'!$1:$1,0))</f>
        <v>0</v>
      </c>
      <c r="R101" s="2">
        <f>INDEX('GDP ij'!$A$1:$AAA$990,MATCH(structural_drivers!$C101,'GDP ij'!$E:$E,0),MATCH(structural_drivers!R$88,'GDP ij'!$1:$1,0))</f>
        <v>0</v>
      </c>
      <c r="S101" s="2">
        <f>INDEX('GDP ij'!$A$1:$AAA$990,MATCH(structural_drivers!$C101,'GDP ij'!$E:$E,0),MATCH(structural_drivers!S$88,'GDP ij'!$1:$1,0))</f>
        <v>0</v>
      </c>
      <c r="T101" s="3"/>
      <c r="U101" s="5"/>
    </row>
    <row r="102" spans="1:21">
      <c r="A102" s="12"/>
      <c r="B102" s="11"/>
      <c r="C102" s="48" t="s">
        <v>333</v>
      </c>
      <c r="D102" s="48"/>
      <c r="E102" s="2">
        <f>INDEX('GDP ij'!$A$1:$AAA$990,MATCH(structural_drivers!$C102,'GDP ij'!$E:$E,0),MATCH(structural_drivers!E$88,'GDP ij'!$1:$1,0))</f>
        <v>39.004953999999998</v>
      </c>
      <c r="F102" s="2">
        <f>INDEX('GDP ij'!$A$1:$AAA$990,MATCH(structural_drivers!$C102,'GDP ij'!$E:$E,0),MATCH(structural_drivers!F$88,'GDP ij'!$1:$1,0))</f>
        <v>39.683539000000003</v>
      </c>
      <c r="G102" s="2">
        <f>INDEX('GDP ij'!$A$1:$AAA$990,MATCH(structural_drivers!$C102,'GDP ij'!$E:$E,0),MATCH(structural_drivers!G$88,'GDP ij'!$1:$1,0))</f>
        <v>0</v>
      </c>
      <c r="H102" s="2">
        <f>INDEX('GDP ij'!$A$1:$AAA$990,MATCH(structural_drivers!$C102,'GDP ij'!$E:$E,0),MATCH(structural_drivers!H$88,'GDP ij'!$1:$1,0))</f>
        <v>0</v>
      </c>
      <c r="I102" s="2">
        <f>INDEX('GDP ij'!$A$1:$AAA$990,MATCH(structural_drivers!$C102,'GDP ij'!$E:$E,0),MATCH(structural_drivers!I$88,'GDP ij'!$1:$1,0))</f>
        <v>0</v>
      </c>
      <c r="J102" s="2">
        <f>INDEX('GDP ij'!$A$1:$AAA$990,MATCH(structural_drivers!$C102,'GDP ij'!$E:$E,0),MATCH(structural_drivers!J$88,'GDP ij'!$1:$1,0))</f>
        <v>0</v>
      </c>
      <c r="K102" s="2">
        <f>INDEX('GDP ij'!$A$1:$AAA$990,MATCH(structural_drivers!$C102,'GDP ij'!$E:$E,0),MATCH(structural_drivers!K$88,'GDP ij'!$1:$1,0))</f>
        <v>0</v>
      </c>
      <c r="L102" s="2">
        <f>INDEX('GDP ij'!$A$1:$AAA$990,MATCH(structural_drivers!$C102,'GDP ij'!$E:$E,0),MATCH(structural_drivers!L$88,'GDP ij'!$1:$1,0))</f>
        <v>0</v>
      </c>
      <c r="M102" s="2">
        <f>INDEX('GDP ij'!$A$1:$AAA$990,MATCH(structural_drivers!$C102,'GDP ij'!$E:$E,0),MATCH(structural_drivers!M$88,'GDP ij'!$1:$1,0))</f>
        <v>0</v>
      </c>
      <c r="N102" s="2">
        <f>INDEX('GDP ij'!$A$1:$AAA$990,MATCH(structural_drivers!$C102,'GDP ij'!$E:$E,0),MATCH(structural_drivers!N$88,'GDP ij'!$1:$1,0))</f>
        <v>0</v>
      </c>
      <c r="O102" s="2">
        <f>INDEX('GDP ij'!$A$1:$AAA$990,MATCH(structural_drivers!$C102,'GDP ij'!$E:$E,0),MATCH(structural_drivers!O$88,'GDP ij'!$1:$1,0))</f>
        <v>0</v>
      </c>
      <c r="P102" s="2">
        <f>INDEX('GDP ij'!$A$1:$AAA$990,MATCH(structural_drivers!$C102,'GDP ij'!$E:$E,0),MATCH(structural_drivers!P$88,'GDP ij'!$1:$1,0))</f>
        <v>0</v>
      </c>
      <c r="Q102" s="2">
        <f>INDEX('GDP ij'!$A$1:$AAA$990,MATCH(structural_drivers!$C102,'GDP ij'!$E:$E,0),MATCH(structural_drivers!Q$88,'GDP ij'!$1:$1,0))</f>
        <v>0</v>
      </c>
      <c r="R102" s="2">
        <f>INDEX('GDP ij'!$A$1:$AAA$990,MATCH(structural_drivers!$C102,'GDP ij'!$E:$E,0),MATCH(structural_drivers!R$88,'GDP ij'!$1:$1,0))</f>
        <v>0</v>
      </c>
      <c r="S102" s="2">
        <f>INDEX('GDP ij'!$A$1:$AAA$990,MATCH(structural_drivers!$C102,'GDP ij'!$E:$E,0),MATCH(structural_drivers!S$88,'GDP ij'!$1:$1,0))</f>
        <v>0</v>
      </c>
      <c r="T102" s="3"/>
      <c r="U102" s="5"/>
    </row>
    <row r="103" spans="1:21">
      <c r="A103" s="12"/>
      <c r="B103" s="11"/>
      <c r="C103" s="48" t="s">
        <v>334</v>
      </c>
      <c r="D103" s="48"/>
      <c r="E103" s="2">
        <f>INDEX('GDP ij'!$A$1:$AAA$990,MATCH(structural_drivers!$C103,'GDP ij'!$E:$E,0),MATCH(structural_drivers!E$88,'GDP ij'!$1:$1,0))</f>
        <v>4916.3129599999993</v>
      </c>
      <c r="F103" s="2">
        <f>INDEX('GDP ij'!$A$1:$AAA$990,MATCH(structural_drivers!$C103,'GDP ij'!$E:$E,0),MATCH(structural_drivers!F$88,'GDP ij'!$1:$1,0))</f>
        <v>4824.7417999999998</v>
      </c>
      <c r="G103" s="2">
        <f>INDEX('GDP ij'!$A$1:$AAA$990,MATCH(structural_drivers!$C103,'GDP ij'!$E:$E,0),MATCH(structural_drivers!G$88,'GDP ij'!$1:$1,0))</f>
        <v>0</v>
      </c>
      <c r="H103" s="2">
        <f>INDEX('GDP ij'!$A$1:$AAA$990,MATCH(structural_drivers!$C103,'GDP ij'!$E:$E,0),MATCH(structural_drivers!H$88,'GDP ij'!$1:$1,0))</f>
        <v>0</v>
      </c>
      <c r="I103" s="2">
        <f>INDEX('GDP ij'!$A$1:$AAA$990,MATCH(structural_drivers!$C103,'GDP ij'!$E:$E,0),MATCH(structural_drivers!I$88,'GDP ij'!$1:$1,0))</f>
        <v>0</v>
      </c>
      <c r="J103" s="2">
        <f>INDEX('GDP ij'!$A$1:$AAA$990,MATCH(structural_drivers!$C103,'GDP ij'!$E:$E,0),MATCH(structural_drivers!J$88,'GDP ij'!$1:$1,0))</f>
        <v>0</v>
      </c>
      <c r="K103" s="2">
        <f>INDEX('GDP ij'!$A$1:$AAA$990,MATCH(structural_drivers!$C103,'GDP ij'!$E:$E,0),MATCH(structural_drivers!K$88,'GDP ij'!$1:$1,0))</f>
        <v>0</v>
      </c>
      <c r="L103" s="2">
        <f>INDEX('GDP ij'!$A$1:$AAA$990,MATCH(structural_drivers!$C103,'GDP ij'!$E:$E,0),MATCH(structural_drivers!L$88,'GDP ij'!$1:$1,0))</f>
        <v>0</v>
      </c>
      <c r="M103" s="2">
        <f>INDEX('GDP ij'!$A$1:$AAA$990,MATCH(structural_drivers!$C103,'GDP ij'!$E:$E,0),MATCH(structural_drivers!M$88,'GDP ij'!$1:$1,0))</f>
        <v>0</v>
      </c>
      <c r="N103" s="2">
        <f>INDEX('GDP ij'!$A$1:$AAA$990,MATCH(structural_drivers!$C103,'GDP ij'!$E:$E,0),MATCH(structural_drivers!N$88,'GDP ij'!$1:$1,0))</f>
        <v>0</v>
      </c>
      <c r="O103" s="2">
        <f>INDEX('GDP ij'!$A$1:$AAA$990,MATCH(structural_drivers!$C103,'GDP ij'!$E:$E,0),MATCH(structural_drivers!O$88,'GDP ij'!$1:$1,0))</f>
        <v>0</v>
      </c>
      <c r="P103" s="2">
        <f>INDEX('GDP ij'!$A$1:$AAA$990,MATCH(structural_drivers!$C103,'GDP ij'!$E:$E,0),MATCH(structural_drivers!P$88,'GDP ij'!$1:$1,0))</f>
        <v>0</v>
      </c>
      <c r="Q103" s="2">
        <f>INDEX('GDP ij'!$A$1:$AAA$990,MATCH(structural_drivers!$C103,'GDP ij'!$E:$E,0),MATCH(structural_drivers!Q$88,'GDP ij'!$1:$1,0))</f>
        <v>0</v>
      </c>
      <c r="R103" s="2">
        <f>INDEX('GDP ij'!$A$1:$AAA$990,MATCH(structural_drivers!$C103,'GDP ij'!$E:$E,0),MATCH(structural_drivers!R$88,'GDP ij'!$1:$1,0))</f>
        <v>0</v>
      </c>
      <c r="S103" s="2">
        <f>INDEX('GDP ij'!$A$1:$AAA$990,MATCH(structural_drivers!$C103,'GDP ij'!$E:$E,0),MATCH(structural_drivers!S$88,'GDP ij'!$1:$1,0))</f>
        <v>0</v>
      </c>
      <c r="T103" s="3"/>
      <c r="U103" s="5"/>
    </row>
    <row r="104" spans="1:21" ht="18">
      <c r="A104" s="12"/>
      <c r="B104" s="11" t="s">
        <v>21</v>
      </c>
      <c r="C104" s="48" t="s">
        <v>335</v>
      </c>
      <c r="D104" s="48"/>
      <c r="E104" s="2">
        <f>INDEX('GDP ij'!$A$1:$AAA$990,MATCH(structural_drivers!$C104,'GDP ij'!$E:$E,0),MATCH(structural_drivers!E$88,'GDP ij'!$1:$1,0))</f>
        <v>4812.8292900000006</v>
      </c>
      <c r="F104" s="2">
        <f>INDEX('GDP ij'!$A$1:$AAA$990,MATCH(structural_drivers!$C104,'GDP ij'!$E:$E,0),MATCH(structural_drivers!F$88,'GDP ij'!$1:$1,0))</f>
        <v>4858.4966270000004</v>
      </c>
      <c r="G104" s="2">
        <f>INDEX('GDP ij'!$A$1:$AAA$990,MATCH(structural_drivers!$C104,'GDP ij'!$E:$E,0),MATCH(structural_drivers!G$88,'GDP ij'!$1:$1,0))</f>
        <v>0</v>
      </c>
      <c r="H104" s="2">
        <f>INDEX('GDP ij'!$A$1:$AAA$990,MATCH(structural_drivers!$C104,'GDP ij'!$E:$E,0),MATCH(structural_drivers!H$88,'GDP ij'!$1:$1,0))</f>
        <v>0</v>
      </c>
      <c r="I104" s="2">
        <f>INDEX('GDP ij'!$A$1:$AAA$990,MATCH(structural_drivers!$C104,'GDP ij'!$E:$E,0),MATCH(structural_drivers!I$88,'GDP ij'!$1:$1,0))</f>
        <v>0</v>
      </c>
      <c r="J104" s="2">
        <f>INDEX('GDP ij'!$A$1:$AAA$990,MATCH(structural_drivers!$C104,'GDP ij'!$E:$E,0),MATCH(structural_drivers!J$88,'GDP ij'!$1:$1,0))</f>
        <v>0</v>
      </c>
      <c r="K104" s="2">
        <f>INDEX('GDP ij'!$A$1:$AAA$990,MATCH(structural_drivers!$C104,'GDP ij'!$E:$E,0),MATCH(structural_drivers!K$88,'GDP ij'!$1:$1,0))</f>
        <v>0</v>
      </c>
      <c r="L104" s="2">
        <f>INDEX('GDP ij'!$A$1:$AAA$990,MATCH(structural_drivers!$C104,'GDP ij'!$E:$E,0),MATCH(structural_drivers!L$88,'GDP ij'!$1:$1,0))</f>
        <v>0</v>
      </c>
      <c r="M104" s="2">
        <f>INDEX('GDP ij'!$A$1:$AAA$990,MATCH(structural_drivers!$C104,'GDP ij'!$E:$E,0),MATCH(structural_drivers!M$88,'GDP ij'!$1:$1,0))</f>
        <v>0</v>
      </c>
      <c r="N104" s="2">
        <f>INDEX('GDP ij'!$A$1:$AAA$990,MATCH(structural_drivers!$C104,'GDP ij'!$E:$E,0),MATCH(structural_drivers!N$88,'GDP ij'!$1:$1,0))</f>
        <v>0</v>
      </c>
      <c r="O104" s="2">
        <f>INDEX('GDP ij'!$A$1:$AAA$990,MATCH(structural_drivers!$C104,'GDP ij'!$E:$E,0),MATCH(structural_drivers!O$88,'GDP ij'!$1:$1,0))</f>
        <v>0</v>
      </c>
      <c r="P104" s="2">
        <f>INDEX('GDP ij'!$A$1:$AAA$990,MATCH(structural_drivers!$C104,'GDP ij'!$E:$E,0),MATCH(structural_drivers!P$88,'GDP ij'!$1:$1,0))</f>
        <v>0</v>
      </c>
      <c r="Q104" s="2">
        <f>INDEX('GDP ij'!$A$1:$AAA$990,MATCH(structural_drivers!$C104,'GDP ij'!$E:$E,0),MATCH(structural_drivers!Q$88,'GDP ij'!$1:$1,0))</f>
        <v>0</v>
      </c>
      <c r="R104" s="2">
        <f>INDEX('GDP ij'!$A$1:$AAA$990,MATCH(structural_drivers!$C104,'GDP ij'!$E:$E,0),MATCH(structural_drivers!R$88,'GDP ij'!$1:$1,0))</f>
        <v>0</v>
      </c>
      <c r="S104" s="2">
        <f>INDEX('GDP ij'!$A$1:$AAA$990,MATCH(structural_drivers!$C104,'GDP ij'!$E:$E,0),MATCH(structural_drivers!S$88,'GDP ij'!$1:$1,0))</f>
        <v>0</v>
      </c>
      <c r="T104" s="3"/>
      <c r="U104" s="5"/>
    </row>
    <row r="105" spans="1:21">
      <c r="A105" s="12"/>
      <c r="B105" s="11"/>
      <c r="C105" s="48"/>
      <c r="D105" s="4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3"/>
      <c r="U105" s="5"/>
    </row>
    <row r="106" spans="1:21">
      <c r="A106" s="12"/>
      <c r="B106" s="48"/>
      <c r="C106" s="48"/>
      <c r="D106" s="4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  <c r="U106" s="5"/>
    </row>
    <row r="107" spans="1:21">
      <c r="A107" s="12"/>
      <c r="B107" s="48"/>
      <c r="C107" s="48"/>
      <c r="D107" s="4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3"/>
      <c r="U107" s="5"/>
    </row>
    <row r="108" spans="1:21" ht="15.75" customHeight="1">
      <c r="A108" s="12"/>
      <c r="B108" s="48"/>
      <c r="C108" s="48"/>
      <c r="D108" s="4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3"/>
      <c r="U108" s="5"/>
    </row>
    <row r="109" spans="1:21">
      <c r="B109" s="48"/>
      <c r="C109" s="48" t="str">
        <f>_xlfn.CONCAT($A$1,A109)</f>
        <v/>
      </c>
      <c r="D109" s="4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3"/>
      <c r="U109" s="5"/>
    </row>
    <row r="110" spans="1:21">
      <c r="A110" s="17" t="s">
        <v>135</v>
      </c>
      <c r="B110" s="17"/>
      <c r="C110" s="9" t="s">
        <v>292</v>
      </c>
      <c r="D110" s="9"/>
      <c r="E110" s="9">
        <v>2005</v>
      </c>
      <c r="F110" s="9">
        <v>2006</v>
      </c>
      <c r="G110" s="9">
        <v>2007</v>
      </c>
      <c r="H110" s="9">
        <v>2008</v>
      </c>
      <c r="I110" s="9">
        <v>2009</v>
      </c>
      <c r="J110" s="9">
        <v>2010</v>
      </c>
      <c r="K110" s="9">
        <v>2011</v>
      </c>
      <c r="L110" s="9">
        <v>2012</v>
      </c>
      <c r="M110" s="9">
        <v>2013</v>
      </c>
      <c r="N110" s="9">
        <v>2014</v>
      </c>
      <c r="O110" s="9">
        <v>2015</v>
      </c>
      <c r="P110" s="9">
        <v>2016</v>
      </c>
      <c r="Q110" s="9">
        <v>2017</v>
      </c>
      <c r="R110" s="9">
        <v>2018</v>
      </c>
      <c r="S110" s="9">
        <v>2019</v>
      </c>
    </row>
    <row r="111" spans="1:21" ht="17.25">
      <c r="A111" s="10"/>
      <c r="B111" s="11" t="s">
        <v>285</v>
      </c>
      <c r="C111" s="48" t="str">
        <f>_xlfn.CONCAT($A$1,A111)</f>
        <v/>
      </c>
      <c r="D111" s="48"/>
      <c r="E111" s="2">
        <f>SUM(E112:E119)</f>
        <v>10045.481004000001</v>
      </c>
      <c r="F111" s="2">
        <f t="shared" ref="F111:S111" si="26">SUM(F112:F119)</f>
        <v>10015.234565999999</v>
      </c>
      <c r="G111" s="2">
        <f t="shared" si="26"/>
        <v>0</v>
      </c>
      <c r="H111" s="2">
        <f t="shared" si="26"/>
        <v>0</v>
      </c>
      <c r="I111" s="2">
        <f t="shared" si="26"/>
        <v>0</v>
      </c>
      <c r="J111" s="2">
        <f t="shared" si="26"/>
        <v>0</v>
      </c>
      <c r="K111" s="2">
        <f t="shared" si="26"/>
        <v>0</v>
      </c>
      <c r="L111" s="2">
        <f t="shared" si="26"/>
        <v>0</v>
      </c>
      <c r="M111" s="2">
        <f t="shared" si="26"/>
        <v>0</v>
      </c>
      <c r="N111" s="2">
        <f t="shared" si="26"/>
        <v>0</v>
      </c>
      <c r="O111" s="2">
        <f t="shared" si="26"/>
        <v>0</v>
      </c>
      <c r="P111" s="2">
        <f t="shared" si="26"/>
        <v>0</v>
      </c>
      <c r="Q111" s="2">
        <f t="shared" si="26"/>
        <v>0</v>
      </c>
      <c r="R111" s="2">
        <f t="shared" si="26"/>
        <v>0</v>
      </c>
      <c r="S111" s="2">
        <f t="shared" si="26"/>
        <v>0</v>
      </c>
      <c r="T111" s="4"/>
      <c r="U111" s="5"/>
    </row>
    <row r="112" spans="1:21" ht="18">
      <c r="A112" s="12"/>
      <c r="B112" s="11" t="s">
        <v>20</v>
      </c>
      <c r="C112" t="s">
        <v>241</v>
      </c>
      <c r="E112" s="2">
        <f>INDEX('GDP i'!$A$1:$AAA$990,MATCH(structural_drivers!$C112,'GDP i'!$D:$D,0),MATCH(structural_drivers!E$88,'GDP i'!$1:$1,0))</f>
        <v>5193.6467599999996</v>
      </c>
      <c r="F112" s="2">
        <f>INDEX('GDP i'!$A$1:$AAA$990,MATCH(structural_drivers!$C112,'GDP i'!$D:$D,0),MATCH(structural_drivers!F$88,'GDP i'!$1:$1,0))</f>
        <v>5117.0544</v>
      </c>
      <c r="G112" s="2">
        <f>INDEX('GDP i'!$A$1:$AAA$990,MATCH(structural_drivers!$C112,'GDP i'!$D:$D,0),MATCH(structural_drivers!G$88,'GDP i'!$1:$1,0))</f>
        <v>0</v>
      </c>
      <c r="H112" s="2">
        <f>INDEX('GDP i'!$A$1:$AAA$990,MATCH(structural_drivers!$C112,'GDP i'!$D:$D,0),MATCH(structural_drivers!H$88,'GDP i'!$1:$1,0))</f>
        <v>0</v>
      </c>
      <c r="I112" s="2">
        <f>INDEX('GDP i'!$A$1:$AAA$990,MATCH(structural_drivers!$C112,'GDP i'!$D:$D,0),MATCH(structural_drivers!I$88,'GDP i'!$1:$1,0))</f>
        <v>0</v>
      </c>
      <c r="J112" s="2">
        <f>INDEX('GDP i'!$A$1:$AAA$990,MATCH(structural_drivers!$C112,'GDP i'!$D:$D,0),MATCH(structural_drivers!J$88,'GDP i'!$1:$1,0))</f>
        <v>0</v>
      </c>
      <c r="K112" s="2">
        <f>INDEX('GDP i'!$A$1:$AAA$990,MATCH(structural_drivers!$C112,'GDP i'!$D:$D,0),MATCH(structural_drivers!K$88,'GDP i'!$1:$1,0))</f>
        <v>0</v>
      </c>
      <c r="L112" s="2">
        <f>INDEX('GDP i'!$A$1:$AAA$990,MATCH(structural_drivers!$C112,'GDP i'!$D:$D,0),MATCH(structural_drivers!L$88,'GDP i'!$1:$1,0))</f>
        <v>0</v>
      </c>
      <c r="M112" s="2">
        <f>INDEX('GDP i'!$A$1:$AAA$990,MATCH(structural_drivers!$C112,'GDP i'!$D:$D,0),MATCH(structural_drivers!M$88,'GDP i'!$1:$1,0))</f>
        <v>0</v>
      </c>
      <c r="N112" s="2">
        <f>INDEX('GDP i'!$A$1:$AAA$990,MATCH(structural_drivers!$C112,'GDP i'!$D:$D,0),MATCH(structural_drivers!N$88,'GDP i'!$1:$1,0))</f>
        <v>0</v>
      </c>
      <c r="O112" s="2">
        <f>INDEX('GDP i'!$A$1:$AAA$990,MATCH(structural_drivers!$C112,'GDP i'!$D:$D,0),MATCH(structural_drivers!O$88,'GDP i'!$1:$1,0))</f>
        <v>0</v>
      </c>
      <c r="P112" s="2">
        <f>INDEX('GDP i'!$A$1:$AAA$990,MATCH(structural_drivers!$C112,'GDP i'!$D:$D,0),MATCH(structural_drivers!P$88,'GDP i'!$1:$1,0))</f>
        <v>0</v>
      </c>
      <c r="Q112" s="2">
        <f>INDEX('GDP i'!$A$1:$AAA$990,MATCH(structural_drivers!$C112,'GDP i'!$D:$D,0),MATCH(structural_drivers!Q$88,'GDP i'!$1:$1,0))</f>
        <v>0</v>
      </c>
      <c r="R112" s="2">
        <f>INDEX('GDP i'!$A$1:$AAA$990,MATCH(structural_drivers!$C112,'GDP i'!$D:$D,0),MATCH(structural_drivers!R$88,'GDP i'!$1:$1,0))</f>
        <v>0</v>
      </c>
      <c r="S112" s="2">
        <f>INDEX('GDP i'!$A$1:$AAA$990,MATCH(structural_drivers!$C112,'GDP i'!$D:$D,0),MATCH(structural_drivers!S$88,'GDP i'!$1:$1,0))</f>
        <v>0</v>
      </c>
      <c r="T112" s="3"/>
      <c r="U112" s="5"/>
    </row>
    <row r="113" spans="1:21">
      <c r="A113" s="12"/>
      <c r="B113" s="11"/>
      <c r="C113" t="s">
        <v>255</v>
      </c>
      <c r="E113" s="2">
        <f>INDEX('GDP i'!$A$1:$AAA$990,MATCH(structural_drivers!$C113,'GDP i'!$D:$D,0),MATCH(structural_drivers!E$88,'GDP i'!$1:$1,0))</f>
        <v>4851.8342440000006</v>
      </c>
      <c r="F113" s="2">
        <f>INDEX('GDP i'!$A$1:$AAA$990,MATCH(structural_drivers!$C113,'GDP i'!$D:$D,0),MATCH(structural_drivers!F$88,'GDP i'!$1:$1,0))</f>
        <v>4898.1801660000001</v>
      </c>
      <c r="G113" s="2">
        <f>INDEX('GDP i'!$A$1:$AAA$990,MATCH(structural_drivers!$C113,'GDP i'!$D:$D,0),MATCH(structural_drivers!G$88,'GDP i'!$1:$1,0))</f>
        <v>0</v>
      </c>
      <c r="H113" s="2">
        <f>INDEX('GDP i'!$A$1:$AAA$990,MATCH(structural_drivers!$C113,'GDP i'!$D:$D,0),MATCH(structural_drivers!H$88,'GDP i'!$1:$1,0))</f>
        <v>0</v>
      </c>
      <c r="I113" s="2">
        <f>INDEX('GDP i'!$A$1:$AAA$990,MATCH(structural_drivers!$C113,'GDP i'!$D:$D,0),MATCH(structural_drivers!I$88,'GDP i'!$1:$1,0))</f>
        <v>0</v>
      </c>
      <c r="J113" s="2">
        <f>INDEX('GDP i'!$A$1:$AAA$990,MATCH(structural_drivers!$C113,'GDP i'!$D:$D,0),MATCH(structural_drivers!J$88,'GDP i'!$1:$1,0))</f>
        <v>0</v>
      </c>
      <c r="K113" s="2">
        <f>INDEX('GDP i'!$A$1:$AAA$990,MATCH(structural_drivers!$C113,'GDP i'!$D:$D,0),MATCH(structural_drivers!K$88,'GDP i'!$1:$1,0))</f>
        <v>0</v>
      </c>
      <c r="L113" s="2">
        <f>INDEX('GDP i'!$A$1:$AAA$990,MATCH(structural_drivers!$C113,'GDP i'!$D:$D,0),MATCH(structural_drivers!L$88,'GDP i'!$1:$1,0))</f>
        <v>0</v>
      </c>
      <c r="M113" s="2">
        <f>INDEX('GDP i'!$A$1:$AAA$990,MATCH(structural_drivers!$C113,'GDP i'!$D:$D,0),MATCH(structural_drivers!M$88,'GDP i'!$1:$1,0))</f>
        <v>0</v>
      </c>
      <c r="N113" s="2">
        <f>INDEX('GDP i'!$A$1:$AAA$990,MATCH(structural_drivers!$C113,'GDP i'!$D:$D,0),MATCH(structural_drivers!N$88,'GDP i'!$1:$1,0))</f>
        <v>0</v>
      </c>
      <c r="O113" s="2">
        <f>INDEX('GDP i'!$A$1:$AAA$990,MATCH(structural_drivers!$C113,'GDP i'!$D:$D,0),MATCH(structural_drivers!O$88,'GDP i'!$1:$1,0))</f>
        <v>0</v>
      </c>
      <c r="P113" s="2">
        <f>INDEX('GDP i'!$A$1:$AAA$990,MATCH(structural_drivers!$C113,'GDP i'!$D:$D,0),MATCH(structural_drivers!P$88,'GDP i'!$1:$1,0))</f>
        <v>0</v>
      </c>
      <c r="Q113" s="2">
        <f>INDEX('GDP i'!$A$1:$AAA$990,MATCH(structural_drivers!$C113,'GDP i'!$D:$D,0),MATCH(structural_drivers!Q$88,'GDP i'!$1:$1,0))</f>
        <v>0</v>
      </c>
      <c r="R113" s="2">
        <f>INDEX('GDP i'!$A$1:$AAA$990,MATCH(structural_drivers!$C113,'GDP i'!$D:$D,0),MATCH(structural_drivers!R$88,'GDP i'!$1:$1,0))</f>
        <v>0</v>
      </c>
      <c r="S113" s="2">
        <f>INDEX('GDP i'!$A$1:$AAA$990,MATCH(structural_drivers!$C113,'GDP i'!$D:$D,0),MATCH(structural_drivers!S$88,'GDP i'!$1:$1,0))</f>
        <v>0</v>
      </c>
      <c r="T113" s="3"/>
      <c r="U113" s="5"/>
    </row>
    <row r="114" spans="1:21">
      <c r="A114" s="12"/>
      <c r="B114" s="11"/>
      <c r="C114" s="48"/>
      <c r="D114" s="4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3"/>
      <c r="U114" s="5"/>
    </row>
    <row r="115" spans="1:21" ht="18">
      <c r="A115" s="12"/>
      <c r="B115" s="11" t="s">
        <v>21</v>
      </c>
      <c r="C115" s="48"/>
      <c r="D115" s="4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3"/>
      <c r="U115" s="5"/>
    </row>
    <row r="116" spans="1:21" ht="18">
      <c r="A116" s="12"/>
      <c r="B116" s="11" t="s">
        <v>22</v>
      </c>
      <c r="C116" s="48"/>
      <c r="D116" s="4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3"/>
      <c r="U116" s="5"/>
    </row>
    <row r="117" spans="1:21">
      <c r="A117" s="12"/>
      <c r="B117" s="48"/>
      <c r="C117" s="48"/>
      <c r="D117" s="4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5"/>
    </row>
    <row r="118" spans="1:21">
      <c r="A118" s="12"/>
      <c r="B118" s="48"/>
      <c r="C118" s="48"/>
      <c r="D118" s="48"/>
      <c r="E118" s="1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  <c r="U118" s="5"/>
    </row>
    <row r="119" spans="1:21" ht="15.75" customHeight="1">
      <c r="A119" s="12"/>
      <c r="B119" s="48"/>
      <c r="C119" s="48"/>
      <c r="D119" s="4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5"/>
    </row>
    <row r="120" spans="1:21">
      <c r="B120" s="48"/>
      <c r="C120" s="48" t="str">
        <f>_xlfn.CONCAT($A$1,A120)</f>
        <v/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5"/>
    </row>
    <row r="122" spans="1:21">
      <c r="A122" s="38" t="s">
        <v>296</v>
      </c>
      <c r="B122" s="17"/>
      <c r="C122" s="50" t="s">
        <v>310</v>
      </c>
      <c r="D122" s="50" t="s">
        <v>311</v>
      </c>
      <c r="E122" s="9">
        <v>2005</v>
      </c>
      <c r="F122" s="9">
        <v>2006</v>
      </c>
      <c r="G122" s="9">
        <v>2007</v>
      </c>
      <c r="H122" s="9">
        <v>2008</v>
      </c>
      <c r="I122" s="9">
        <v>2009</v>
      </c>
      <c r="J122" s="9">
        <v>2010</v>
      </c>
      <c r="K122" s="9">
        <v>2011</v>
      </c>
      <c r="L122" s="9">
        <v>2012</v>
      </c>
      <c r="M122" s="9">
        <v>2013</v>
      </c>
      <c r="N122" s="9">
        <v>2014</v>
      </c>
      <c r="O122" s="9">
        <v>2015</v>
      </c>
      <c r="P122" s="9">
        <v>2016</v>
      </c>
      <c r="Q122" s="9">
        <v>2017</v>
      </c>
      <c r="R122" s="9">
        <v>2018</v>
      </c>
      <c r="S122" s="9">
        <v>2019</v>
      </c>
      <c r="U122" s="38"/>
    </row>
    <row r="123" spans="1:21">
      <c r="A123" s="10"/>
      <c r="B123" s="19"/>
      <c r="C123" s="49"/>
      <c r="D123" s="49"/>
      <c r="E123" s="23">
        <f>SUM(E124:E131)</f>
        <v>4</v>
      </c>
      <c r="F123" s="23">
        <f t="shared" ref="F123" si="27">SUM(F124:F131)</f>
        <v>4</v>
      </c>
      <c r="G123" s="23" t="e">
        <f t="shared" ref="G123" si="28">SUM(G124:G131)</f>
        <v>#DIV/0!</v>
      </c>
      <c r="H123" s="23" t="e">
        <f t="shared" ref="H123" si="29">SUM(H124:H131)</f>
        <v>#DIV/0!</v>
      </c>
      <c r="I123" s="23" t="e">
        <f t="shared" ref="I123" si="30">SUM(I124:I131)</f>
        <v>#DIV/0!</v>
      </c>
      <c r="J123" s="23" t="e">
        <f t="shared" ref="J123" si="31">SUM(J124:J131)</f>
        <v>#DIV/0!</v>
      </c>
      <c r="K123" s="23" t="e">
        <f t="shared" ref="K123" si="32">SUM(K124:K131)</f>
        <v>#DIV/0!</v>
      </c>
      <c r="L123" s="23" t="e">
        <f t="shared" ref="L123" si="33">SUM(L124:L131)</f>
        <v>#DIV/0!</v>
      </c>
      <c r="M123" s="23" t="e">
        <f t="shared" ref="M123" si="34">SUM(M124:M131)</f>
        <v>#DIV/0!</v>
      </c>
      <c r="N123" s="23" t="e">
        <f t="shared" ref="N123" si="35">SUM(N124:N131)</f>
        <v>#DIV/0!</v>
      </c>
      <c r="O123" s="23" t="e">
        <f t="shared" ref="O123" si="36">SUM(O124:O131)</f>
        <v>#DIV/0!</v>
      </c>
      <c r="P123" s="23" t="e">
        <f t="shared" ref="P123" si="37">SUM(P124:P131)</f>
        <v>#DIV/0!</v>
      </c>
      <c r="Q123" s="23" t="e">
        <f t="shared" ref="Q123" si="38">SUM(Q124:Q131)</f>
        <v>#DIV/0!</v>
      </c>
      <c r="R123" s="23" t="e">
        <f t="shared" ref="R123" si="39">SUM(R124:R131)</f>
        <v>#DIV/0!</v>
      </c>
      <c r="S123" s="23" t="e">
        <f t="shared" ref="S123" si="40">SUM(S124:S131)</f>
        <v>#DIV/0!</v>
      </c>
    </row>
    <row r="124" spans="1:21">
      <c r="A124" s="12" t="str">
        <f>A$48</f>
        <v>05_PRC2wbev</v>
      </c>
      <c r="B124" s="19"/>
      <c r="C124" s="12" t="str">
        <f>$C$48</f>
        <v>05_PRC2wbev</v>
      </c>
      <c r="D124" s="48" t="s">
        <v>332</v>
      </c>
      <c r="E124" s="23">
        <f>E90/INDEX($A$99:$S$107,MATCH($D124,$C$99:$C$107,0),MATCH(E$122,$A$99:$S$99,0))</f>
        <v>0.45107484194137171</v>
      </c>
      <c r="F124" s="23">
        <f>F90/INDEX($A$99:$S$107,MATCH($D124,$C$99:$C$107,0),MATCH(F$122,$A$99:$S$99,0))</f>
        <v>0.45419492693780561</v>
      </c>
      <c r="G124" s="23" t="e">
        <f t="shared" ref="G124:S124" si="41">G90/INDEX($A$99:$S$107,MATCH($D124,$C$99:$C$107,0),MATCH(G$122,$A$99:$S$99,0))</f>
        <v>#DIV/0!</v>
      </c>
      <c r="H124" s="23" t="e">
        <f t="shared" si="41"/>
        <v>#DIV/0!</v>
      </c>
      <c r="I124" s="23" t="e">
        <f t="shared" si="41"/>
        <v>#DIV/0!</v>
      </c>
      <c r="J124" s="23" t="e">
        <f t="shared" si="41"/>
        <v>#DIV/0!</v>
      </c>
      <c r="K124" s="23" t="e">
        <f t="shared" si="41"/>
        <v>#DIV/0!</v>
      </c>
      <c r="L124" s="23" t="e">
        <f t="shared" si="41"/>
        <v>#DIV/0!</v>
      </c>
      <c r="M124" s="23" t="e">
        <f t="shared" si="41"/>
        <v>#DIV/0!</v>
      </c>
      <c r="N124" s="23" t="e">
        <f t="shared" si="41"/>
        <v>#DIV/0!</v>
      </c>
      <c r="O124" s="23" t="e">
        <f t="shared" si="41"/>
        <v>#DIV/0!</v>
      </c>
      <c r="P124" s="23" t="e">
        <f t="shared" si="41"/>
        <v>#DIV/0!</v>
      </c>
      <c r="Q124" s="23" t="e">
        <f t="shared" si="41"/>
        <v>#DIV/0!</v>
      </c>
      <c r="R124" s="23" t="e">
        <f t="shared" si="41"/>
        <v>#DIV/0!</v>
      </c>
      <c r="S124" s="23" t="e">
        <f t="shared" si="41"/>
        <v>#DIV/0!</v>
      </c>
      <c r="U124" s="23"/>
    </row>
    <row r="125" spans="1:21">
      <c r="A125" s="12" t="str">
        <f>A$49</f>
        <v>05_PRC2wg</v>
      </c>
      <c r="B125" s="19"/>
      <c r="C125" s="12" t="str">
        <f>$C$49</f>
        <v>05_PRC2wg</v>
      </c>
      <c r="D125" s="48" t="s">
        <v>332</v>
      </c>
      <c r="E125" s="23">
        <f t="shared" ref="E125:F131" si="42">E91/INDEX($A$99:$S$107,MATCH($D125,$C$99:$C$107,0),MATCH(E$122,$A$99:$S$99,0))</f>
        <v>0.54892515805862829</v>
      </c>
      <c r="F125" s="23">
        <f t="shared" si="42"/>
        <v>0.5458050730621945</v>
      </c>
      <c r="G125" s="23" t="e">
        <f t="shared" ref="G125:S125" si="43">G91/INDEX($A$99:$S$107,MATCH($D125,$C$99:$C$107,0),MATCH(G$122,$A$99:$S$99,0))</f>
        <v>#DIV/0!</v>
      </c>
      <c r="H125" s="23" t="e">
        <f t="shared" si="43"/>
        <v>#DIV/0!</v>
      </c>
      <c r="I125" s="23" t="e">
        <f t="shared" si="43"/>
        <v>#DIV/0!</v>
      </c>
      <c r="J125" s="23" t="e">
        <f t="shared" si="43"/>
        <v>#DIV/0!</v>
      </c>
      <c r="K125" s="23" t="e">
        <f t="shared" si="43"/>
        <v>#DIV/0!</v>
      </c>
      <c r="L125" s="23" t="e">
        <f t="shared" si="43"/>
        <v>#DIV/0!</v>
      </c>
      <c r="M125" s="23" t="e">
        <f t="shared" si="43"/>
        <v>#DIV/0!</v>
      </c>
      <c r="N125" s="23" t="e">
        <f t="shared" si="43"/>
        <v>#DIV/0!</v>
      </c>
      <c r="O125" s="23" t="e">
        <f t="shared" si="43"/>
        <v>#DIV/0!</v>
      </c>
      <c r="P125" s="23" t="e">
        <f t="shared" si="43"/>
        <v>#DIV/0!</v>
      </c>
      <c r="Q125" s="23" t="e">
        <f t="shared" si="43"/>
        <v>#DIV/0!</v>
      </c>
      <c r="R125" s="23" t="e">
        <f t="shared" si="43"/>
        <v>#DIV/0!</v>
      </c>
      <c r="S125" s="23" t="e">
        <f t="shared" si="43"/>
        <v>#DIV/0!</v>
      </c>
    </row>
    <row r="126" spans="1:21">
      <c r="A126" s="12" t="str">
        <f>A$50</f>
        <v>05_PRClvbev</v>
      </c>
      <c r="B126" s="19"/>
      <c r="C126" s="12" t="str">
        <f>$C$50</f>
        <v>05_PRClvbev</v>
      </c>
      <c r="D126" s="48" t="s">
        <v>334</v>
      </c>
      <c r="E126" s="23">
        <f t="shared" ref="E126:S126" si="44">E92/INDEX($A$99:$S$107,MATCH($D126,$C$99:$C$107,0),MATCH(E$122,$A$99:$S$99,0))</f>
        <v>1.4290579255556591E-2</v>
      </c>
      <c r="F126" s="23">
        <f t="shared" si="44"/>
        <v>3.5532637207653268E-2</v>
      </c>
      <c r="G126" s="23" t="e">
        <f t="shared" si="44"/>
        <v>#DIV/0!</v>
      </c>
      <c r="H126" s="23" t="e">
        <f t="shared" si="44"/>
        <v>#DIV/0!</v>
      </c>
      <c r="I126" s="23" t="e">
        <f t="shared" si="44"/>
        <v>#DIV/0!</v>
      </c>
      <c r="J126" s="23" t="e">
        <f t="shared" si="44"/>
        <v>#DIV/0!</v>
      </c>
      <c r="K126" s="23" t="e">
        <f t="shared" si="44"/>
        <v>#DIV/0!</v>
      </c>
      <c r="L126" s="23" t="e">
        <f t="shared" si="44"/>
        <v>#DIV/0!</v>
      </c>
      <c r="M126" s="23" t="e">
        <f t="shared" si="44"/>
        <v>#DIV/0!</v>
      </c>
      <c r="N126" s="23" t="e">
        <f t="shared" si="44"/>
        <v>#DIV/0!</v>
      </c>
      <c r="O126" s="23" t="e">
        <f t="shared" si="44"/>
        <v>#DIV/0!</v>
      </c>
      <c r="P126" s="23" t="e">
        <f t="shared" si="44"/>
        <v>#DIV/0!</v>
      </c>
      <c r="Q126" s="23" t="e">
        <f t="shared" si="44"/>
        <v>#DIV/0!</v>
      </c>
      <c r="R126" s="23" t="e">
        <f t="shared" si="44"/>
        <v>#DIV/0!</v>
      </c>
      <c r="S126" s="23" t="e">
        <f t="shared" si="44"/>
        <v>#DIV/0!</v>
      </c>
    </row>
    <row r="127" spans="1:21">
      <c r="A127" s="12" t="str">
        <f>A$51</f>
        <v>05_PRClvg</v>
      </c>
      <c r="B127" s="19"/>
      <c r="C127" s="12" t="str">
        <f>$C$51</f>
        <v>05_PRClvg</v>
      </c>
      <c r="D127" s="48" t="s">
        <v>334</v>
      </c>
      <c r="E127" s="23">
        <f t="shared" ref="E127:S127" si="45">E93/INDEX($A$99:$S$107,MATCH($D127,$C$99:$C$107,0),MATCH(E$122,$A$99:$S$99,0))</f>
        <v>0.98570942074444345</v>
      </c>
      <c r="F127" s="23">
        <f t="shared" si="45"/>
        <v>0.96446736279234668</v>
      </c>
      <c r="G127" s="23" t="e">
        <f t="shared" si="45"/>
        <v>#DIV/0!</v>
      </c>
      <c r="H127" s="23" t="e">
        <f t="shared" si="45"/>
        <v>#DIV/0!</v>
      </c>
      <c r="I127" s="23" t="e">
        <f t="shared" si="45"/>
        <v>#DIV/0!</v>
      </c>
      <c r="J127" s="23" t="e">
        <f t="shared" si="45"/>
        <v>#DIV/0!</v>
      </c>
      <c r="K127" s="23" t="e">
        <f t="shared" si="45"/>
        <v>#DIV/0!</v>
      </c>
      <c r="L127" s="23" t="e">
        <f t="shared" si="45"/>
        <v>#DIV/0!</v>
      </c>
      <c r="M127" s="23" t="e">
        <f t="shared" si="45"/>
        <v>#DIV/0!</v>
      </c>
      <c r="N127" s="23" t="e">
        <f t="shared" si="45"/>
        <v>#DIV/0!</v>
      </c>
      <c r="O127" s="23" t="e">
        <f t="shared" si="45"/>
        <v>#DIV/0!</v>
      </c>
      <c r="P127" s="23" t="e">
        <f t="shared" si="45"/>
        <v>#DIV/0!</v>
      </c>
      <c r="Q127" s="23" t="e">
        <f t="shared" si="45"/>
        <v>#DIV/0!</v>
      </c>
      <c r="R127" s="23" t="e">
        <f t="shared" si="45"/>
        <v>#DIV/0!</v>
      </c>
      <c r="S127" s="23" t="e">
        <f t="shared" si="45"/>
        <v>#DIV/0!</v>
      </c>
      <c r="U127" s="23"/>
    </row>
    <row r="128" spans="1:21">
      <c r="A128" s="12" t="str">
        <f>A$52</f>
        <v>20_USA2wbev</v>
      </c>
      <c r="B128" s="19"/>
      <c r="C128" s="12" t="str">
        <f>$C$52</f>
        <v>20_USA2wbev</v>
      </c>
      <c r="D128" s="48" t="s">
        <v>333</v>
      </c>
      <c r="E128" s="23">
        <f t="shared" ref="E128:S128" si="46">E94/INDEX($A$99:$S$107,MATCH($D128,$C$99:$C$107,0),MATCH(E$122,$A$99:$S$99,0))</f>
        <v>2.5127064628764849E-3</v>
      </c>
      <c r="F128" s="23">
        <f t="shared" si="46"/>
        <v>2.6468909438747386E-3</v>
      </c>
      <c r="G128" s="23" t="e">
        <f t="shared" si="46"/>
        <v>#DIV/0!</v>
      </c>
      <c r="H128" s="23" t="e">
        <f t="shared" si="46"/>
        <v>#DIV/0!</v>
      </c>
      <c r="I128" s="23" t="e">
        <f t="shared" si="46"/>
        <v>#DIV/0!</v>
      </c>
      <c r="J128" s="23" t="e">
        <f t="shared" si="46"/>
        <v>#DIV/0!</v>
      </c>
      <c r="K128" s="23" t="e">
        <f t="shared" si="46"/>
        <v>#DIV/0!</v>
      </c>
      <c r="L128" s="23" t="e">
        <f t="shared" si="46"/>
        <v>#DIV/0!</v>
      </c>
      <c r="M128" s="23" t="e">
        <f t="shared" si="46"/>
        <v>#DIV/0!</v>
      </c>
      <c r="N128" s="23" t="e">
        <f t="shared" si="46"/>
        <v>#DIV/0!</v>
      </c>
      <c r="O128" s="23" t="e">
        <f t="shared" si="46"/>
        <v>#DIV/0!</v>
      </c>
      <c r="P128" s="23" t="e">
        <f t="shared" si="46"/>
        <v>#DIV/0!</v>
      </c>
      <c r="Q128" s="23" t="e">
        <f t="shared" si="46"/>
        <v>#DIV/0!</v>
      </c>
      <c r="R128" s="23" t="e">
        <f t="shared" si="46"/>
        <v>#DIV/0!</v>
      </c>
      <c r="S128" s="23" t="e">
        <f t="shared" si="46"/>
        <v>#DIV/0!</v>
      </c>
    </row>
    <row r="129" spans="1:21">
      <c r="A129" s="12" t="str">
        <f>A$53</f>
        <v>20_USA2wg</v>
      </c>
      <c r="B129" s="48"/>
      <c r="C129" s="12" t="str">
        <f>$C$53</f>
        <v>20_USA2wg</v>
      </c>
      <c r="D129" s="48" t="s">
        <v>333</v>
      </c>
      <c r="E129" s="23">
        <f t="shared" ref="E129:S129" si="47">E95/INDEX($A$99:$S$107,MATCH($D129,$C$99:$C$107,0),MATCH(E$122,$A$99:$S$99,0))</f>
        <v>0.99748729353712351</v>
      </c>
      <c r="F129" s="23">
        <f t="shared" si="47"/>
        <v>0.99735310905612529</v>
      </c>
      <c r="G129" s="23" t="e">
        <f t="shared" si="47"/>
        <v>#DIV/0!</v>
      </c>
      <c r="H129" s="23" t="e">
        <f t="shared" si="47"/>
        <v>#DIV/0!</v>
      </c>
      <c r="I129" s="23" t="e">
        <f t="shared" si="47"/>
        <v>#DIV/0!</v>
      </c>
      <c r="J129" s="23" t="e">
        <f t="shared" si="47"/>
        <v>#DIV/0!</v>
      </c>
      <c r="K129" s="23" t="e">
        <f t="shared" si="47"/>
        <v>#DIV/0!</v>
      </c>
      <c r="L129" s="23" t="e">
        <f t="shared" si="47"/>
        <v>#DIV/0!</v>
      </c>
      <c r="M129" s="23" t="e">
        <f t="shared" si="47"/>
        <v>#DIV/0!</v>
      </c>
      <c r="N129" s="23" t="e">
        <f t="shared" si="47"/>
        <v>#DIV/0!</v>
      </c>
      <c r="O129" s="23" t="e">
        <f t="shared" si="47"/>
        <v>#DIV/0!</v>
      </c>
      <c r="P129" s="23" t="e">
        <f t="shared" si="47"/>
        <v>#DIV/0!</v>
      </c>
      <c r="Q129" s="23" t="e">
        <f t="shared" si="47"/>
        <v>#DIV/0!</v>
      </c>
      <c r="R129" s="23" t="e">
        <f t="shared" si="47"/>
        <v>#DIV/0!</v>
      </c>
      <c r="S129" s="23" t="e">
        <f t="shared" si="47"/>
        <v>#DIV/0!</v>
      </c>
      <c r="T129" s="3"/>
      <c r="U129" s="5"/>
    </row>
    <row r="130" spans="1:21">
      <c r="A130" s="12" t="str">
        <f>A$54</f>
        <v>20_USAlvbev</v>
      </c>
      <c r="B130" s="48"/>
      <c r="C130" s="12" t="str">
        <f>$C$54</f>
        <v>20_USAlvbev</v>
      </c>
      <c r="D130" s="48" t="s">
        <v>335</v>
      </c>
      <c r="E130" s="23">
        <f t="shared" si="42"/>
        <v>3.2672781543847357E-3</v>
      </c>
      <c r="F130" s="23">
        <f t="shared" si="42"/>
        <v>5.635932079859813E-3</v>
      </c>
      <c r="G130" s="23" t="e">
        <f t="shared" ref="G130:S130" si="48">G96/INDEX($A$99:$S$107,MATCH($D130,$C$99:$C$107,0),MATCH(G$122,$A$99:$S$99,0))</f>
        <v>#DIV/0!</v>
      </c>
      <c r="H130" s="23" t="e">
        <f t="shared" si="48"/>
        <v>#DIV/0!</v>
      </c>
      <c r="I130" s="23" t="e">
        <f t="shared" si="48"/>
        <v>#DIV/0!</v>
      </c>
      <c r="J130" s="23" t="e">
        <f t="shared" si="48"/>
        <v>#DIV/0!</v>
      </c>
      <c r="K130" s="23" t="e">
        <f t="shared" si="48"/>
        <v>#DIV/0!</v>
      </c>
      <c r="L130" s="23" t="e">
        <f t="shared" si="48"/>
        <v>#DIV/0!</v>
      </c>
      <c r="M130" s="23" t="e">
        <f t="shared" si="48"/>
        <v>#DIV/0!</v>
      </c>
      <c r="N130" s="23" t="e">
        <f t="shared" si="48"/>
        <v>#DIV/0!</v>
      </c>
      <c r="O130" s="23" t="e">
        <f t="shared" si="48"/>
        <v>#DIV/0!</v>
      </c>
      <c r="P130" s="23" t="e">
        <f t="shared" si="48"/>
        <v>#DIV/0!</v>
      </c>
      <c r="Q130" s="23" t="e">
        <f t="shared" si="48"/>
        <v>#DIV/0!</v>
      </c>
      <c r="R130" s="23" t="e">
        <f t="shared" si="48"/>
        <v>#DIV/0!</v>
      </c>
      <c r="S130" s="23" t="e">
        <f t="shared" si="48"/>
        <v>#DIV/0!</v>
      </c>
      <c r="T130" s="3"/>
      <c r="U130" s="5"/>
    </row>
    <row r="131" spans="1:21" ht="15.75" customHeight="1">
      <c r="A131" s="12" t="str">
        <f>A$55</f>
        <v>20_USAlvg</v>
      </c>
      <c r="B131" s="48"/>
      <c r="C131" s="12" t="str">
        <f>$C$55</f>
        <v>20_USAlvg</v>
      </c>
      <c r="D131" s="48" t="s">
        <v>335</v>
      </c>
      <c r="E131" s="23">
        <f t="shared" si="42"/>
        <v>0.99673272184561523</v>
      </c>
      <c r="F131" s="23">
        <f t="shared" si="42"/>
        <v>0.9943640679201402</v>
      </c>
      <c r="G131" s="23" t="e">
        <f t="shared" ref="G131:S131" si="49">G97/INDEX($A$99:$S$107,MATCH($D131,$C$99:$C$107,0),MATCH(G$122,$A$99:$S$99,0))</f>
        <v>#DIV/0!</v>
      </c>
      <c r="H131" s="23" t="e">
        <f t="shared" si="49"/>
        <v>#DIV/0!</v>
      </c>
      <c r="I131" s="23" t="e">
        <f t="shared" si="49"/>
        <v>#DIV/0!</v>
      </c>
      <c r="J131" s="23" t="e">
        <f t="shared" si="49"/>
        <v>#DIV/0!</v>
      </c>
      <c r="K131" s="23" t="e">
        <f t="shared" si="49"/>
        <v>#DIV/0!</v>
      </c>
      <c r="L131" s="23" t="e">
        <f t="shared" si="49"/>
        <v>#DIV/0!</v>
      </c>
      <c r="M131" s="23" t="e">
        <f t="shared" si="49"/>
        <v>#DIV/0!</v>
      </c>
      <c r="N131" s="23" t="e">
        <f t="shared" si="49"/>
        <v>#DIV/0!</v>
      </c>
      <c r="O131" s="23" t="e">
        <f t="shared" si="49"/>
        <v>#DIV/0!</v>
      </c>
      <c r="P131" s="23" t="e">
        <f t="shared" si="49"/>
        <v>#DIV/0!</v>
      </c>
      <c r="Q131" s="23" t="e">
        <f t="shared" si="49"/>
        <v>#DIV/0!</v>
      </c>
      <c r="R131" s="23" t="e">
        <f t="shared" si="49"/>
        <v>#DIV/0!</v>
      </c>
      <c r="S131" s="23" t="e">
        <f t="shared" si="49"/>
        <v>#DIV/0!</v>
      </c>
      <c r="T131" s="3"/>
      <c r="U131" s="5"/>
    </row>
    <row r="132" spans="1:21" ht="15.75" customHeight="1">
      <c r="B132" s="48"/>
      <c r="C132" s="48"/>
      <c r="D132" s="2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3"/>
      <c r="T132" s="5"/>
    </row>
    <row r="133" spans="1:21">
      <c r="A133" s="38" t="s">
        <v>295</v>
      </c>
      <c r="B133" s="17"/>
      <c r="C133" s="50" t="s">
        <v>313</v>
      </c>
      <c r="D133" s="50" t="s">
        <v>312</v>
      </c>
      <c r="E133" s="9">
        <v>2005</v>
      </c>
      <c r="F133" s="9">
        <v>2006</v>
      </c>
      <c r="G133" s="9">
        <v>2007</v>
      </c>
      <c r="H133" s="9">
        <v>2008</v>
      </c>
      <c r="I133" s="9">
        <v>2009</v>
      </c>
      <c r="J133" s="9">
        <v>2010</v>
      </c>
      <c r="K133" s="9">
        <v>2011</v>
      </c>
      <c r="L133" s="9">
        <v>2012</v>
      </c>
      <c r="M133" s="9">
        <v>2013</v>
      </c>
      <c r="N133" s="9">
        <v>2014</v>
      </c>
      <c r="O133" s="9">
        <v>2015</v>
      </c>
      <c r="P133" s="9">
        <v>2016</v>
      </c>
      <c r="Q133" s="9">
        <v>2017</v>
      </c>
      <c r="R133" s="9">
        <v>2018</v>
      </c>
      <c r="S133" s="9">
        <v>2019</v>
      </c>
      <c r="U133" s="38"/>
    </row>
    <row r="134" spans="1:21">
      <c r="A134" s="10"/>
      <c r="B134" s="19"/>
      <c r="C134" s="49"/>
      <c r="D134" s="49"/>
      <c r="E134" s="23" t="e">
        <f>SUM(E135:E142)</f>
        <v>#N/A</v>
      </c>
      <c r="F134" s="23" t="e">
        <f t="shared" ref="F134" si="50">SUM(F135:F142)</f>
        <v>#N/A</v>
      </c>
      <c r="G134" s="23" t="e">
        <f t="shared" ref="G134" si="51">SUM(G135:G142)</f>
        <v>#DIV/0!</v>
      </c>
      <c r="H134" s="23" t="e">
        <f t="shared" ref="H134" si="52">SUM(H135:H142)</f>
        <v>#DIV/0!</v>
      </c>
      <c r="I134" s="23" t="e">
        <f t="shared" ref="I134" si="53">SUM(I135:I142)</f>
        <v>#DIV/0!</v>
      </c>
      <c r="J134" s="23" t="e">
        <f t="shared" ref="J134" si="54">SUM(J135:J142)</f>
        <v>#DIV/0!</v>
      </c>
      <c r="K134" s="23" t="e">
        <f t="shared" ref="K134" si="55">SUM(K135:K142)</f>
        <v>#DIV/0!</v>
      </c>
      <c r="L134" s="23" t="e">
        <f t="shared" ref="L134" si="56">SUM(L135:L142)</f>
        <v>#DIV/0!</v>
      </c>
      <c r="M134" s="23" t="e">
        <f t="shared" ref="M134" si="57">SUM(M135:M142)</f>
        <v>#DIV/0!</v>
      </c>
      <c r="N134" s="23" t="e">
        <f t="shared" ref="N134" si="58">SUM(N135:N142)</f>
        <v>#DIV/0!</v>
      </c>
      <c r="O134" s="23" t="e">
        <f t="shared" ref="O134" si="59">SUM(O135:O142)</f>
        <v>#DIV/0!</v>
      </c>
      <c r="P134" s="23" t="e">
        <f t="shared" ref="P134" si="60">SUM(P135:P142)</f>
        <v>#DIV/0!</v>
      </c>
      <c r="Q134" s="23" t="e">
        <f t="shared" ref="Q134" si="61">SUM(Q135:Q142)</f>
        <v>#DIV/0!</v>
      </c>
      <c r="R134" s="23" t="e">
        <f t="shared" ref="R134" si="62">SUM(R135:R142)</f>
        <v>#DIV/0!</v>
      </c>
      <c r="S134" s="23" t="e">
        <f t="shared" ref="S134" si="63">SUM(S135:S142)</f>
        <v>#DIV/0!</v>
      </c>
      <c r="U134" s="23"/>
    </row>
    <row r="135" spans="1:21">
      <c r="A135" s="48" t="s">
        <v>287</v>
      </c>
      <c r="B135" s="19"/>
      <c r="C135" s="48" t="s">
        <v>332</v>
      </c>
      <c r="D135" s="49" t="s">
        <v>241</v>
      </c>
      <c r="E135" s="23">
        <f>E101/INDEX($A$110:$S$118,MATCH($D135,$C$110:$C$118,0),MATCH(E$122,$A$110:$S$110,0))</f>
        <v>5.3398664332727941E-2</v>
      </c>
      <c r="F135" s="23">
        <f>F101/INDEX($A$110:$S$118,MATCH($D135,$C$110:$C$118,0),MATCH(F$122,$A$110:$S$110,0))</f>
        <v>5.7125169511584632E-2</v>
      </c>
      <c r="G135" s="23" t="e">
        <f t="shared" ref="G135:S135" si="64">G101/G$100</f>
        <v>#DIV/0!</v>
      </c>
      <c r="H135" s="23" t="e">
        <f t="shared" si="64"/>
        <v>#DIV/0!</v>
      </c>
      <c r="I135" s="23" t="e">
        <f t="shared" si="64"/>
        <v>#DIV/0!</v>
      </c>
      <c r="J135" s="23" t="e">
        <f t="shared" si="64"/>
        <v>#DIV/0!</v>
      </c>
      <c r="K135" s="23" t="e">
        <f t="shared" si="64"/>
        <v>#DIV/0!</v>
      </c>
      <c r="L135" s="23" t="e">
        <f t="shared" si="64"/>
        <v>#DIV/0!</v>
      </c>
      <c r="M135" s="23" t="e">
        <f t="shared" si="64"/>
        <v>#DIV/0!</v>
      </c>
      <c r="N135" s="23" t="e">
        <f t="shared" si="64"/>
        <v>#DIV/0!</v>
      </c>
      <c r="O135" s="23" t="e">
        <f t="shared" si="64"/>
        <v>#DIV/0!</v>
      </c>
      <c r="P135" s="23" t="e">
        <f t="shared" si="64"/>
        <v>#DIV/0!</v>
      </c>
      <c r="Q135" s="23" t="e">
        <f t="shared" si="64"/>
        <v>#DIV/0!</v>
      </c>
      <c r="R135" s="23" t="e">
        <f t="shared" si="64"/>
        <v>#DIV/0!</v>
      </c>
      <c r="S135" s="23" t="e">
        <f t="shared" si="64"/>
        <v>#DIV/0!</v>
      </c>
    </row>
    <row r="136" spans="1:21">
      <c r="A136" s="48" t="s">
        <v>289</v>
      </c>
      <c r="B136" s="19"/>
      <c r="C136" s="48" t="s">
        <v>333</v>
      </c>
      <c r="D136" s="49" t="s">
        <v>255</v>
      </c>
      <c r="E136" s="23">
        <f t="shared" ref="E136:F138" si="65">E102/INDEX($A$110:$S$118,MATCH($D136,$C$110:$C$118,0),MATCH(E$122,$A$110:$S$110,0))</f>
        <v>8.0392181674869261E-3</v>
      </c>
      <c r="F136" s="23">
        <f t="shared" si="65"/>
        <v>8.1016903533801133E-3</v>
      </c>
      <c r="G136" s="23" t="e">
        <f t="shared" ref="G136:S136" si="66">G102/G$100</f>
        <v>#DIV/0!</v>
      </c>
      <c r="H136" s="23" t="e">
        <f t="shared" si="66"/>
        <v>#DIV/0!</v>
      </c>
      <c r="I136" s="23" t="e">
        <f t="shared" si="66"/>
        <v>#DIV/0!</v>
      </c>
      <c r="J136" s="23" t="e">
        <f t="shared" si="66"/>
        <v>#DIV/0!</v>
      </c>
      <c r="K136" s="23" t="e">
        <f t="shared" si="66"/>
        <v>#DIV/0!</v>
      </c>
      <c r="L136" s="23" t="e">
        <f t="shared" si="66"/>
        <v>#DIV/0!</v>
      </c>
      <c r="M136" s="23" t="e">
        <f t="shared" si="66"/>
        <v>#DIV/0!</v>
      </c>
      <c r="N136" s="23" t="e">
        <f t="shared" si="66"/>
        <v>#DIV/0!</v>
      </c>
      <c r="O136" s="23" t="e">
        <f t="shared" si="66"/>
        <v>#DIV/0!</v>
      </c>
      <c r="P136" s="23" t="e">
        <f t="shared" si="66"/>
        <v>#DIV/0!</v>
      </c>
      <c r="Q136" s="23" t="e">
        <f t="shared" si="66"/>
        <v>#DIV/0!</v>
      </c>
      <c r="R136" s="23" t="e">
        <f t="shared" si="66"/>
        <v>#DIV/0!</v>
      </c>
      <c r="S136" s="23" t="e">
        <f t="shared" si="66"/>
        <v>#DIV/0!</v>
      </c>
    </row>
    <row r="137" spans="1:21">
      <c r="A137" s="48" t="s">
        <v>288</v>
      </c>
      <c r="B137" s="19"/>
      <c r="C137" s="48" t="s">
        <v>334</v>
      </c>
      <c r="D137" s="49" t="s">
        <v>241</v>
      </c>
      <c r="E137" s="23">
        <f t="shared" si="65"/>
        <v>0.946601335667272</v>
      </c>
      <c r="F137" s="23">
        <f t="shared" si="65"/>
        <v>0.94287483048841536</v>
      </c>
      <c r="G137" s="23" t="e">
        <f t="shared" ref="G137:S137" si="67">G103/G$100</f>
        <v>#DIV/0!</v>
      </c>
      <c r="H137" s="23" t="e">
        <f t="shared" si="67"/>
        <v>#DIV/0!</v>
      </c>
      <c r="I137" s="23" t="e">
        <f t="shared" si="67"/>
        <v>#DIV/0!</v>
      </c>
      <c r="J137" s="23" t="e">
        <f t="shared" si="67"/>
        <v>#DIV/0!</v>
      </c>
      <c r="K137" s="23" t="e">
        <f t="shared" si="67"/>
        <v>#DIV/0!</v>
      </c>
      <c r="L137" s="23" t="e">
        <f t="shared" si="67"/>
        <v>#DIV/0!</v>
      </c>
      <c r="M137" s="23" t="e">
        <f t="shared" si="67"/>
        <v>#DIV/0!</v>
      </c>
      <c r="N137" s="23" t="e">
        <f t="shared" si="67"/>
        <v>#DIV/0!</v>
      </c>
      <c r="O137" s="23" t="e">
        <f t="shared" si="67"/>
        <v>#DIV/0!</v>
      </c>
      <c r="P137" s="23" t="e">
        <f t="shared" si="67"/>
        <v>#DIV/0!</v>
      </c>
      <c r="Q137" s="23" t="e">
        <f t="shared" si="67"/>
        <v>#DIV/0!</v>
      </c>
      <c r="R137" s="23" t="e">
        <f t="shared" si="67"/>
        <v>#DIV/0!</v>
      </c>
      <c r="S137" s="23" t="e">
        <f t="shared" si="67"/>
        <v>#DIV/0!</v>
      </c>
    </row>
    <row r="138" spans="1:21">
      <c r="A138" s="48" t="s">
        <v>290</v>
      </c>
      <c r="B138" s="19"/>
      <c r="C138" s="48" t="s">
        <v>335</v>
      </c>
      <c r="D138" s="49" t="s">
        <v>255</v>
      </c>
      <c r="E138" s="23">
        <f t="shared" si="65"/>
        <v>0.99196078183251313</v>
      </c>
      <c r="F138" s="23">
        <f t="shared" si="65"/>
        <v>0.99189830964661996</v>
      </c>
      <c r="G138" s="23" t="e">
        <f t="shared" ref="G138:S138" si="68">G104/G$100</f>
        <v>#DIV/0!</v>
      </c>
      <c r="H138" s="23" t="e">
        <f t="shared" si="68"/>
        <v>#DIV/0!</v>
      </c>
      <c r="I138" s="23" t="e">
        <f t="shared" si="68"/>
        <v>#DIV/0!</v>
      </c>
      <c r="J138" s="23" t="e">
        <f t="shared" si="68"/>
        <v>#DIV/0!</v>
      </c>
      <c r="K138" s="23" t="e">
        <f t="shared" si="68"/>
        <v>#DIV/0!</v>
      </c>
      <c r="L138" s="23" t="e">
        <f t="shared" si="68"/>
        <v>#DIV/0!</v>
      </c>
      <c r="M138" s="23" t="e">
        <f t="shared" si="68"/>
        <v>#DIV/0!</v>
      </c>
      <c r="N138" s="23" t="e">
        <f t="shared" si="68"/>
        <v>#DIV/0!</v>
      </c>
      <c r="O138" s="23" t="e">
        <f t="shared" si="68"/>
        <v>#DIV/0!</v>
      </c>
      <c r="P138" s="23" t="e">
        <f t="shared" si="68"/>
        <v>#DIV/0!</v>
      </c>
      <c r="Q138" s="23" t="e">
        <f t="shared" si="68"/>
        <v>#DIV/0!</v>
      </c>
      <c r="R138" s="23" t="e">
        <f t="shared" si="68"/>
        <v>#DIV/0!</v>
      </c>
      <c r="S138" s="23" t="e">
        <f t="shared" si="68"/>
        <v>#DIV/0!</v>
      </c>
    </row>
    <row r="139" spans="1:21">
      <c r="A139" s="12"/>
      <c r="B139" s="19"/>
      <c r="C139" s="49"/>
      <c r="D139" s="49"/>
      <c r="E139" s="23" t="e">
        <f t="shared" ref="E139:F139" si="69">E105/INDEX($A$99:$S$107,MATCH($D139,$C$99:$C$107,0),MATCH(E$122,$A$99:$S$99,0))</f>
        <v>#N/A</v>
      </c>
      <c r="F139" s="23" t="e">
        <f t="shared" si="69"/>
        <v>#N/A</v>
      </c>
      <c r="G139" s="23" t="e">
        <f t="shared" ref="G139:S139" si="70">G105/G$100</f>
        <v>#DIV/0!</v>
      </c>
      <c r="H139" s="23" t="e">
        <f t="shared" si="70"/>
        <v>#DIV/0!</v>
      </c>
      <c r="I139" s="23" t="e">
        <f t="shared" si="70"/>
        <v>#DIV/0!</v>
      </c>
      <c r="J139" s="23" t="e">
        <f t="shared" si="70"/>
        <v>#DIV/0!</v>
      </c>
      <c r="K139" s="23" t="e">
        <f t="shared" si="70"/>
        <v>#DIV/0!</v>
      </c>
      <c r="L139" s="23" t="e">
        <f t="shared" si="70"/>
        <v>#DIV/0!</v>
      </c>
      <c r="M139" s="23" t="e">
        <f t="shared" si="70"/>
        <v>#DIV/0!</v>
      </c>
      <c r="N139" s="23" t="e">
        <f t="shared" si="70"/>
        <v>#DIV/0!</v>
      </c>
      <c r="O139" s="23" t="e">
        <f t="shared" si="70"/>
        <v>#DIV/0!</v>
      </c>
      <c r="P139" s="23" t="e">
        <f t="shared" si="70"/>
        <v>#DIV/0!</v>
      </c>
      <c r="Q139" s="23" t="e">
        <f t="shared" si="70"/>
        <v>#DIV/0!</v>
      </c>
      <c r="R139" s="23" t="e">
        <f t="shared" si="70"/>
        <v>#DIV/0!</v>
      </c>
      <c r="S139" s="23" t="e">
        <f t="shared" si="70"/>
        <v>#DIV/0!</v>
      </c>
    </row>
    <row r="140" spans="1:21">
      <c r="A140" s="12"/>
      <c r="B140" s="48"/>
      <c r="C140" s="48"/>
      <c r="D140" s="48"/>
      <c r="E140" s="23" t="e">
        <f t="shared" ref="E140:F140" si="71">E106/INDEX($A$99:$S$107,MATCH($D140,$C$99:$C$107,0),MATCH(E$122,$A$99:$S$99,0))</f>
        <v>#N/A</v>
      </c>
      <c r="F140" s="23" t="e">
        <f t="shared" si="71"/>
        <v>#N/A</v>
      </c>
      <c r="G140" s="23" t="e">
        <f t="shared" ref="G140:S140" si="72">G106/G$100</f>
        <v>#DIV/0!</v>
      </c>
      <c r="H140" s="23" t="e">
        <f t="shared" si="72"/>
        <v>#DIV/0!</v>
      </c>
      <c r="I140" s="23" t="e">
        <f t="shared" si="72"/>
        <v>#DIV/0!</v>
      </c>
      <c r="J140" s="23" t="e">
        <f t="shared" si="72"/>
        <v>#DIV/0!</v>
      </c>
      <c r="K140" s="23" t="e">
        <f t="shared" si="72"/>
        <v>#DIV/0!</v>
      </c>
      <c r="L140" s="23" t="e">
        <f t="shared" si="72"/>
        <v>#DIV/0!</v>
      </c>
      <c r="M140" s="23" t="e">
        <f t="shared" si="72"/>
        <v>#DIV/0!</v>
      </c>
      <c r="N140" s="23" t="e">
        <f t="shared" si="72"/>
        <v>#DIV/0!</v>
      </c>
      <c r="O140" s="23" t="e">
        <f t="shared" si="72"/>
        <v>#DIV/0!</v>
      </c>
      <c r="P140" s="23" t="e">
        <f t="shared" si="72"/>
        <v>#DIV/0!</v>
      </c>
      <c r="Q140" s="23" t="e">
        <f t="shared" si="72"/>
        <v>#DIV/0!</v>
      </c>
      <c r="R140" s="23" t="e">
        <f t="shared" si="72"/>
        <v>#DIV/0!</v>
      </c>
      <c r="S140" s="23" t="e">
        <f t="shared" si="72"/>
        <v>#DIV/0!</v>
      </c>
      <c r="T140" s="3"/>
      <c r="U140" s="5"/>
    </row>
    <row r="141" spans="1:21">
      <c r="A141" s="12"/>
      <c r="B141" s="48"/>
      <c r="C141" s="48"/>
      <c r="D141" s="48"/>
      <c r="E141" s="23" t="e">
        <f t="shared" ref="E141:F141" si="73">E107/INDEX($A$99:$S$107,MATCH($D141,$C$99:$C$107,0),MATCH(E$122,$A$99:$S$99,0))</f>
        <v>#N/A</v>
      </c>
      <c r="F141" s="23" t="e">
        <f t="shared" si="73"/>
        <v>#N/A</v>
      </c>
      <c r="G141" s="23" t="e">
        <f t="shared" ref="G141:S141" si="74">G107/G$100</f>
        <v>#DIV/0!</v>
      </c>
      <c r="H141" s="23" t="e">
        <f t="shared" si="74"/>
        <v>#DIV/0!</v>
      </c>
      <c r="I141" s="23" t="e">
        <f t="shared" si="74"/>
        <v>#DIV/0!</v>
      </c>
      <c r="J141" s="23" t="e">
        <f t="shared" si="74"/>
        <v>#DIV/0!</v>
      </c>
      <c r="K141" s="23" t="e">
        <f t="shared" si="74"/>
        <v>#DIV/0!</v>
      </c>
      <c r="L141" s="23" t="e">
        <f t="shared" si="74"/>
        <v>#DIV/0!</v>
      </c>
      <c r="M141" s="23" t="e">
        <f t="shared" si="74"/>
        <v>#DIV/0!</v>
      </c>
      <c r="N141" s="23" t="e">
        <f t="shared" si="74"/>
        <v>#DIV/0!</v>
      </c>
      <c r="O141" s="23" t="e">
        <f t="shared" si="74"/>
        <v>#DIV/0!</v>
      </c>
      <c r="P141" s="23" t="e">
        <f t="shared" si="74"/>
        <v>#DIV/0!</v>
      </c>
      <c r="Q141" s="23" t="e">
        <f t="shared" si="74"/>
        <v>#DIV/0!</v>
      </c>
      <c r="R141" s="23" t="e">
        <f t="shared" si="74"/>
        <v>#DIV/0!</v>
      </c>
      <c r="S141" s="23" t="e">
        <f t="shared" si="74"/>
        <v>#DIV/0!</v>
      </c>
      <c r="T141" s="3"/>
      <c r="U141" s="5"/>
    </row>
    <row r="142" spans="1:21" ht="15.75" customHeight="1">
      <c r="A142" s="12"/>
      <c r="B142" s="48"/>
      <c r="C142" s="48"/>
      <c r="D142" s="48"/>
      <c r="E142" s="23" t="e">
        <f t="shared" ref="E142:F142" si="75">E108/INDEX($A$99:$S$107,MATCH($D142,$C$99:$C$107,0),MATCH(E$122,$A$99:$S$99,0))</f>
        <v>#N/A</v>
      </c>
      <c r="F142" s="23" t="e">
        <f t="shared" si="75"/>
        <v>#N/A</v>
      </c>
      <c r="G142" s="23" t="e">
        <f t="shared" ref="G142:S142" si="76">G108/G$100</f>
        <v>#DIV/0!</v>
      </c>
      <c r="H142" s="23" t="e">
        <f t="shared" si="76"/>
        <v>#DIV/0!</v>
      </c>
      <c r="I142" s="23" t="e">
        <f t="shared" si="76"/>
        <v>#DIV/0!</v>
      </c>
      <c r="J142" s="23" t="e">
        <f t="shared" si="76"/>
        <v>#DIV/0!</v>
      </c>
      <c r="K142" s="23" t="e">
        <f t="shared" si="76"/>
        <v>#DIV/0!</v>
      </c>
      <c r="L142" s="23" t="e">
        <f t="shared" si="76"/>
        <v>#DIV/0!</v>
      </c>
      <c r="M142" s="23" t="e">
        <f t="shared" si="76"/>
        <v>#DIV/0!</v>
      </c>
      <c r="N142" s="23" t="e">
        <f t="shared" si="76"/>
        <v>#DIV/0!</v>
      </c>
      <c r="O142" s="23" t="e">
        <f t="shared" si="76"/>
        <v>#DIV/0!</v>
      </c>
      <c r="P142" s="23" t="e">
        <f t="shared" si="76"/>
        <v>#DIV/0!</v>
      </c>
      <c r="Q142" s="23" t="e">
        <f t="shared" si="76"/>
        <v>#DIV/0!</v>
      </c>
      <c r="R142" s="23" t="e">
        <f t="shared" si="76"/>
        <v>#DIV/0!</v>
      </c>
      <c r="S142" s="23" t="e">
        <f t="shared" si="76"/>
        <v>#DIV/0!</v>
      </c>
      <c r="T142" s="3"/>
      <c r="U142" s="5"/>
    </row>
    <row r="143" spans="1:21">
      <c r="B143" s="48"/>
      <c r="C143" s="48"/>
      <c r="D143" s="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3"/>
      <c r="T143" s="5"/>
    </row>
    <row r="144" spans="1:21">
      <c r="A144" s="38" t="s">
        <v>294</v>
      </c>
      <c r="B144" s="17"/>
      <c r="C144" s="50" t="s">
        <v>312</v>
      </c>
      <c r="D144" s="50"/>
      <c r="E144" s="9">
        <v>2005</v>
      </c>
      <c r="F144" s="9">
        <v>2006</v>
      </c>
      <c r="G144" s="9">
        <v>2007</v>
      </c>
      <c r="H144" s="9">
        <v>2008</v>
      </c>
      <c r="I144" s="9">
        <v>2009</v>
      </c>
      <c r="J144" s="9">
        <v>2010</v>
      </c>
      <c r="K144" s="9">
        <v>2011</v>
      </c>
      <c r="L144" s="9">
        <v>2012</v>
      </c>
      <c r="M144" s="9">
        <v>2013</v>
      </c>
      <c r="N144" s="9">
        <v>2014</v>
      </c>
      <c r="O144" s="9">
        <v>2015</v>
      </c>
      <c r="P144" s="9">
        <v>2016</v>
      </c>
      <c r="Q144" s="9">
        <v>2017</v>
      </c>
      <c r="R144" s="9">
        <v>2018</v>
      </c>
      <c r="S144" s="9">
        <v>2019</v>
      </c>
      <c r="U144" s="38"/>
    </row>
    <row r="145" spans="1:21">
      <c r="A145" s="10"/>
      <c r="B145" s="19"/>
      <c r="C145" s="49"/>
      <c r="D145" s="49"/>
      <c r="E145" s="23">
        <f>SUM(E146:E153)</f>
        <v>0.99999999999999989</v>
      </c>
      <c r="F145" s="23">
        <f t="shared" ref="F145:G145" si="77">SUM(F146:F153)</f>
        <v>1</v>
      </c>
      <c r="G145" s="23" t="e">
        <f t="shared" si="77"/>
        <v>#DIV/0!</v>
      </c>
      <c r="H145" s="23" t="e">
        <f t="shared" ref="H145:I145" si="78">SUM(H146:H153)</f>
        <v>#DIV/0!</v>
      </c>
      <c r="I145" s="23" t="e">
        <f t="shared" si="78"/>
        <v>#DIV/0!</v>
      </c>
      <c r="J145" s="23" t="e">
        <f t="shared" ref="J145:K145" si="79">SUM(J146:J153)</f>
        <v>#DIV/0!</v>
      </c>
      <c r="K145" s="23" t="e">
        <f t="shared" si="79"/>
        <v>#DIV/0!</v>
      </c>
      <c r="L145" s="23" t="e">
        <f t="shared" ref="L145:M145" si="80">SUM(L146:L153)</f>
        <v>#DIV/0!</v>
      </c>
      <c r="M145" s="23" t="e">
        <f t="shared" si="80"/>
        <v>#DIV/0!</v>
      </c>
      <c r="N145" s="23" t="e">
        <f t="shared" ref="N145:O145" si="81">SUM(N146:N153)</f>
        <v>#DIV/0!</v>
      </c>
      <c r="O145" s="23" t="e">
        <f t="shared" si="81"/>
        <v>#DIV/0!</v>
      </c>
      <c r="P145" s="23" t="e">
        <f t="shared" ref="P145:Q145" si="82">SUM(P146:P153)</f>
        <v>#DIV/0!</v>
      </c>
      <c r="Q145" s="23" t="e">
        <f t="shared" si="82"/>
        <v>#DIV/0!</v>
      </c>
      <c r="R145" s="23" t="e">
        <f t="shared" ref="R145:S145" si="83">SUM(R146:R153)</f>
        <v>#DIV/0!</v>
      </c>
      <c r="S145" s="23" t="e">
        <f t="shared" si="83"/>
        <v>#DIV/0!</v>
      </c>
    </row>
    <row r="146" spans="1:21">
      <c r="A146" t="str">
        <f>C112</f>
        <v>05_PRC</v>
      </c>
      <c r="B146" s="19"/>
      <c r="C146" s="49" t="s">
        <v>241</v>
      </c>
      <c r="D146" s="49"/>
      <c r="E146" s="23">
        <f>E112/E$111</f>
        <v>0.51701324784069036</v>
      </c>
      <c r="F146" s="23">
        <f>F112/F$111</f>
        <v>0.51092706479102556</v>
      </c>
      <c r="G146" s="23" t="e">
        <f t="shared" ref="G146:S146" si="84">G112/G$111</f>
        <v>#DIV/0!</v>
      </c>
      <c r="H146" s="23" t="e">
        <f t="shared" si="84"/>
        <v>#DIV/0!</v>
      </c>
      <c r="I146" s="23" t="e">
        <f t="shared" si="84"/>
        <v>#DIV/0!</v>
      </c>
      <c r="J146" s="23" t="e">
        <f t="shared" si="84"/>
        <v>#DIV/0!</v>
      </c>
      <c r="K146" s="23" t="e">
        <f t="shared" si="84"/>
        <v>#DIV/0!</v>
      </c>
      <c r="L146" s="23" t="e">
        <f t="shared" si="84"/>
        <v>#DIV/0!</v>
      </c>
      <c r="M146" s="23" t="e">
        <f t="shared" si="84"/>
        <v>#DIV/0!</v>
      </c>
      <c r="N146" s="23" t="e">
        <f t="shared" si="84"/>
        <v>#DIV/0!</v>
      </c>
      <c r="O146" s="23" t="e">
        <f t="shared" si="84"/>
        <v>#DIV/0!</v>
      </c>
      <c r="P146" s="23" t="e">
        <f t="shared" si="84"/>
        <v>#DIV/0!</v>
      </c>
      <c r="Q146" s="23" t="e">
        <f t="shared" si="84"/>
        <v>#DIV/0!</v>
      </c>
      <c r="R146" s="23" t="e">
        <f t="shared" si="84"/>
        <v>#DIV/0!</v>
      </c>
      <c r="S146" s="23" t="e">
        <f t="shared" si="84"/>
        <v>#DIV/0!</v>
      </c>
    </row>
    <row r="147" spans="1:21">
      <c r="A147" t="s">
        <v>271</v>
      </c>
      <c r="B147" s="19"/>
      <c r="C147" s="49" t="s">
        <v>255</v>
      </c>
      <c r="D147" s="49"/>
      <c r="E147" s="23">
        <f>E113/E$111</f>
        <v>0.48298675215930953</v>
      </c>
      <c r="F147" s="23">
        <f>F113/F$111</f>
        <v>0.48907293520897455</v>
      </c>
      <c r="G147" s="23" t="e">
        <f t="shared" ref="G147:S147" si="85">G113/G$111</f>
        <v>#DIV/0!</v>
      </c>
      <c r="H147" s="23" t="e">
        <f t="shared" si="85"/>
        <v>#DIV/0!</v>
      </c>
      <c r="I147" s="23" t="e">
        <f t="shared" si="85"/>
        <v>#DIV/0!</v>
      </c>
      <c r="J147" s="23" t="e">
        <f t="shared" si="85"/>
        <v>#DIV/0!</v>
      </c>
      <c r="K147" s="23" t="e">
        <f t="shared" si="85"/>
        <v>#DIV/0!</v>
      </c>
      <c r="L147" s="23" t="e">
        <f t="shared" si="85"/>
        <v>#DIV/0!</v>
      </c>
      <c r="M147" s="23" t="e">
        <f t="shared" si="85"/>
        <v>#DIV/0!</v>
      </c>
      <c r="N147" s="23" t="e">
        <f t="shared" si="85"/>
        <v>#DIV/0!</v>
      </c>
      <c r="O147" s="23" t="e">
        <f t="shared" si="85"/>
        <v>#DIV/0!</v>
      </c>
      <c r="P147" s="23" t="e">
        <f t="shared" si="85"/>
        <v>#DIV/0!</v>
      </c>
      <c r="Q147" s="23" t="e">
        <f t="shared" si="85"/>
        <v>#DIV/0!</v>
      </c>
      <c r="R147" s="23" t="e">
        <f t="shared" si="85"/>
        <v>#DIV/0!</v>
      </c>
      <c r="S147" s="23" t="e">
        <f t="shared" si="85"/>
        <v>#DIV/0!</v>
      </c>
    </row>
    <row r="148" spans="1:21">
      <c r="A148" s="12"/>
      <c r="B148" s="19"/>
      <c r="C148" s="49"/>
      <c r="D148" s="49"/>
      <c r="E148" s="23">
        <f t="shared" ref="E148:S148" si="86">E114/E$111</f>
        <v>0</v>
      </c>
      <c r="F148" s="23">
        <f t="shared" si="86"/>
        <v>0</v>
      </c>
      <c r="G148" s="23" t="e">
        <f t="shared" si="86"/>
        <v>#DIV/0!</v>
      </c>
      <c r="H148" s="23" t="e">
        <f t="shared" si="86"/>
        <v>#DIV/0!</v>
      </c>
      <c r="I148" s="23" t="e">
        <f t="shared" si="86"/>
        <v>#DIV/0!</v>
      </c>
      <c r="J148" s="23" t="e">
        <f t="shared" si="86"/>
        <v>#DIV/0!</v>
      </c>
      <c r="K148" s="23" t="e">
        <f t="shared" si="86"/>
        <v>#DIV/0!</v>
      </c>
      <c r="L148" s="23" t="e">
        <f t="shared" si="86"/>
        <v>#DIV/0!</v>
      </c>
      <c r="M148" s="23" t="e">
        <f t="shared" si="86"/>
        <v>#DIV/0!</v>
      </c>
      <c r="N148" s="23" t="e">
        <f t="shared" si="86"/>
        <v>#DIV/0!</v>
      </c>
      <c r="O148" s="23" t="e">
        <f t="shared" si="86"/>
        <v>#DIV/0!</v>
      </c>
      <c r="P148" s="23" t="e">
        <f t="shared" si="86"/>
        <v>#DIV/0!</v>
      </c>
      <c r="Q148" s="23" t="e">
        <f t="shared" si="86"/>
        <v>#DIV/0!</v>
      </c>
      <c r="R148" s="23" t="e">
        <f t="shared" si="86"/>
        <v>#DIV/0!</v>
      </c>
      <c r="S148" s="23" t="e">
        <f t="shared" si="86"/>
        <v>#DIV/0!</v>
      </c>
    </row>
    <row r="149" spans="1:21">
      <c r="A149" s="12"/>
      <c r="B149" s="19"/>
      <c r="C149" s="49"/>
      <c r="D149" s="49"/>
      <c r="E149" s="23">
        <f t="shared" ref="E149:S149" si="87">E115/E$111</f>
        <v>0</v>
      </c>
      <c r="F149" s="23">
        <f t="shared" si="87"/>
        <v>0</v>
      </c>
      <c r="G149" s="23" t="e">
        <f t="shared" si="87"/>
        <v>#DIV/0!</v>
      </c>
      <c r="H149" s="23" t="e">
        <f t="shared" si="87"/>
        <v>#DIV/0!</v>
      </c>
      <c r="I149" s="23" t="e">
        <f t="shared" si="87"/>
        <v>#DIV/0!</v>
      </c>
      <c r="J149" s="23" t="e">
        <f t="shared" si="87"/>
        <v>#DIV/0!</v>
      </c>
      <c r="K149" s="23" t="e">
        <f t="shared" si="87"/>
        <v>#DIV/0!</v>
      </c>
      <c r="L149" s="23" t="e">
        <f t="shared" si="87"/>
        <v>#DIV/0!</v>
      </c>
      <c r="M149" s="23" t="e">
        <f t="shared" si="87"/>
        <v>#DIV/0!</v>
      </c>
      <c r="N149" s="23" t="e">
        <f t="shared" si="87"/>
        <v>#DIV/0!</v>
      </c>
      <c r="O149" s="23" t="e">
        <f t="shared" si="87"/>
        <v>#DIV/0!</v>
      </c>
      <c r="P149" s="23" t="e">
        <f t="shared" si="87"/>
        <v>#DIV/0!</v>
      </c>
      <c r="Q149" s="23" t="e">
        <f t="shared" si="87"/>
        <v>#DIV/0!</v>
      </c>
      <c r="R149" s="23" t="e">
        <f t="shared" si="87"/>
        <v>#DIV/0!</v>
      </c>
      <c r="S149" s="23" t="e">
        <f t="shared" si="87"/>
        <v>#DIV/0!</v>
      </c>
    </row>
    <row r="150" spans="1:21">
      <c r="A150" s="12"/>
      <c r="B150" s="19"/>
      <c r="C150" s="49"/>
      <c r="D150" s="49"/>
      <c r="E150" s="23">
        <f t="shared" ref="E150:S150" si="88">E116/E$111</f>
        <v>0</v>
      </c>
      <c r="F150" s="23">
        <f t="shared" si="88"/>
        <v>0</v>
      </c>
      <c r="G150" s="23" t="e">
        <f t="shared" si="88"/>
        <v>#DIV/0!</v>
      </c>
      <c r="H150" s="23" t="e">
        <f t="shared" si="88"/>
        <v>#DIV/0!</v>
      </c>
      <c r="I150" s="23" t="e">
        <f t="shared" si="88"/>
        <v>#DIV/0!</v>
      </c>
      <c r="J150" s="23" t="e">
        <f t="shared" si="88"/>
        <v>#DIV/0!</v>
      </c>
      <c r="K150" s="23" t="e">
        <f t="shared" si="88"/>
        <v>#DIV/0!</v>
      </c>
      <c r="L150" s="23" t="e">
        <f t="shared" si="88"/>
        <v>#DIV/0!</v>
      </c>
      <c r="M150" s="23" t="e">
        <f t="shared" si="88"/>
        <v>#DIV/0!</v>
      </c>
      <c r="N150" s="23" t="e">
        <f t="shared" si="88"/>
        <v>#DIV/0!</v>
      </c>
      <c r="O150" s="23" t="e">
        <f t="shared" si="88"/>
        <v>#DIV/0!</v>
      </c>
      <c r="P150" s="23" t="e">
        <f t="shared" si="88"/>
        <v>#DIV/0!</v>
      </c>
      <c r="Q150" s="23" t="e">
        <f t="shared" si="88"/>
        <v>#DIV/0!</v>
      </c>
      <c r="R150" s="23" t="e">
        <f t="shared" si="88"/>
        <v>#DIV/0!</v>
      </c>
      <c r="S150" s="23" t="e">
        <f t="shared" si="88"/>
        <v>#DIV/0!</v>
      </c>
    </row>
    <row r="151" spans="1:21">
      <c r="A151" s="12"/>
      <c r="B151" s="48"/>
      <c r="C151" s="48"/>
      <c r="D151" s="48"/>
      <c r="E151" s="23">
        <f t="shared" ref="E151:S151" si="89">E117/E$111</f>
        <v>0</v>
      </c>
      <c r="F151" s="23">
        <f t="shared" si="89"/>
        <v>0</v>
      </c>
      <c r="G151" s="23" t="e">
        <f t="shared" si="89"/>
        <v>#DIV/0!</v>
      </c>
      <c r="H151" s="23" t="e">
        <f t="shared" si="89"/>
        <v>#DIV/0!</v>
      </c>
      <c r="I151" s="23" t="e">
        <f t="shared" si="89"/>
        <v>#DIV/0!</v>
      </c>
      <c r="J151" s="23" t="e">
        <f t="shared" si="89"/>
        <v>#DIV/0!</v>
      </c>
      <c r="K151" s="23" t="e">
        <f t="shared" si="89"/>
        <v>#DIV/0!</v>
      </c>
      <c r="L151" s="23" t="e">
        <f t="shared" si="89"/>
        <v>#DIV/0!</v>
      </c>
      <c r="M151" s="23" t="e">
        <f t="shared" si="89"/>
        <v>#DIV/0!</v>
      </c>
      <c r="N151" s="23" t="e">
        <f t="shared" si="89"/>
        <v>#DIV/0!</v>
      </c>
      <c r="O151" s="23" t="e">
        <f t="shared" si="89"/>
        <v>#DIV/0!</v>
      </c>
      <c r="P151" s="23" t="e">
        <f t="shared" si="89"/>
        <v>#DIV/0!</v>
      </c>
      <c r="Q151" s="23" t="e">
        <f t="shared" si="89"/>
        <v>#DIV/0!</v>
      </c>
      <c r="R151" s="23" t="e">
        <f t="shared" si="89"/>
        <v>#DIV/0!</v>
      </c>
      <c r="S151" s="23" t="e">
        <f t="shared" si="89"/>
        <v>#DIV/0!</v>
      </c>
      <c r="T151" s="3"/>
      <c r="U151" s="5"/>
    </row>
    <row r="152" spans="1:21">
      <c r="A152" s="12"/>
      <c r="B152" s="48"/>
      <c r="C152" s="48"/>
      <c r="D152" s="48"/>
      <c r="E152" s="23">
        <f t="shared" ref="E152:S152" si="90">E118/E$111</f>
        <v>0</v>
      </c>
      <c r="F152" s="23">
        <f t="shared" si="90"/>
        <v>0</v>
      </c>
      <c r="G152" s="23" t="e">
        <f t="shared" si="90"/>
        <v>#DIV/0!</v>
      </c>
      <c r="H152" s="23" t="e">
        <f t="shared" si="90"/>
        <v>#DIV/0!</v>
      </c>
      <c r="I152" s="23" t="e">
        <f t="shared" si="90"/>
        <v>#DIV/0!</v>
      </c>
      <c r="J152" s="23" t="e">
        <f t="shared" si="90"/>
        <v>#DIV/0!</v>
      </c>
      <c r="K152" s="23" t="e">
        <f t="shared" si="90"/>
        <v>#DIV/0!</v>
      </c>
      <c r="L152" s="23" t="e">
        <f t="shared" si="90"/>
        <v>#DIV/0!</v>
      </c>
      <c r="M152" s="23" t="e">
        <f t="shared" si="90"/>
        <v>#DIV/0!</v>
      </c>
      <c r="N152" s="23" t="e">
        <f t="shared" si="90"/>
        <v>#DIV/0!</v>
      </c>
      <c r="O152" s="23" t="e">
        <f t="shared" si="90"/>
        <v>#DIV/0!</v>
      </c>
      <c r="P152" s="23" t="e">
        <f t="shared" si="90"/>
        <v>#DIV/0!</v>
      </c>
      <c r="Q152" s="23" t="e">
        <f t="shared" si="90"/>
        <v>#DIV/0!</v>
      </c>
      <c r="R152" s="23" t="e">
        <f t="shared" si="90"/>
        <v>#DIV/0!</v>
      </c>
      <c r="S152" s="23" t="e">
        <f t="shared" si="90"/>
        <v>#DIV/0!</v>
      </c>
      <c r="T152" s="3"/>
      <c r="U152" s="5"/>
    </row>
    <row r="153" spans="1:21" ht="15.75" customHeight="1">
      <c r="A153" s="12"/>
      <c r="B153" s="48"/>
      <c r="C153" s="48"/>
      <c r="D153" s="48"/>
      <c r="E153" s="23">
        <f t="shared" ref="E153:S153" si="91">E119/E$111</f>
        <v>0</v>
      </c>
      <c r="F153" s="23">
        <f t="shared" si="91"/>
        <v>0</v>
      </c>
      <c r="G153" s="23" t="e">
        <f t="shared" si="91"/>
        <v>#DIV/0!</v>
      </c>
      <c r="H153" s="23" t="e">
        <f t="shared" si="91"/>
        <v>#DIV/0!</v>
      </c>
      <c r="I153" s="23" t="e">
        <f t="shared" si="91"/>
        <v>#DIV/0!</v>
      </c>
      <c r="J153" s="23" t="e">
        <f t="shared" si="91"/>
        <v>#DIV/0!</v>
      </c>
      <c r="K153" s="23" t="e">
        <f t="shared" si="91"/>
        <v>#DIV/0!</v>
      </c>
      <c r="L153" s="23" t="e">
        <f t="shared" si="91"/>
        <v>#DIV/0!</v>
      </c>
      <c r="M153" s="23" t="e">
        <f t="shared" si="91"/>
        <v>#DIV/0!</v>
      </c>
      <c r="N153" s="23" t="e">
        <f t="shared" si="91"/>
        <v>#DIV/0!</v>
      </c>
      <c r="O153" s="23" t="e">
        <f t="shared" si="91"/>
        <v>#DIV/0!</v>
      </c>
      <c r="P153" s="23" t="e">
        <f t="shared" si="91"/>
        <v>#DIV/0!</v>
      </c>
      <c r="Q153" s="23" t="e">
        <f t="shared" si="91"/>
        <v>#DIV/0!</v>
      </c>
      <c r="R153" s="23" t="e">
        <f t="shared" si="91"/>
        <v>#DIV/0!</v>
      </c>
      <c r="S153" s="23" t="e">
        <f t="shared" si="91"/>
        <v>#DIV/0!</v>
      </c>
      <c r="T153" s="3"/>
      <c r="U153" s="5"/>
    </row>
    <row r="154" spans="1:21">
      <c r="B154" s="48"/>
      <c r="C154" s="48"/>
      <c r="D154" s="48"/>
      <c r="E154" s="2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3"/>
      <c r="U154" s="5"/>
    </row>
    <row r="155" spans="1:21">
      <c r="A155" s="24" t="s">
        <v>297</v>
      </c>
      <c r="B155" s="25"/>
      <c r="C155" s="51"/>
      <c r="D155" s="51"/>
      <c r="E155" s="9">
        <v>2005</v>
      </c>
      <c r="F155" s="9">
        <v>2006</v>
      </c>
      <c r="G155" s="9">
        <v>2007</v>
      </c>
      <c r="H155" s="9">
        <v>2008</v>
      </c>
      <c r="I155" s="9">
        <v>2009</v>
      </c>
      <c r="J155" s="9">
        <v>2010</v>
      </c>
      <c r="K155" s="9">
        <v>2011</v>
      </c>
      <c r="L155" s="9">
        <v>2012</v>
      </c>
      <c r="M155" s="9">
        <v>2013</v>
      </c>
      <c r="N155" s="9">
        <v>2014</v>
      </c>
      <c r="O155" s="9">
        <v>2015</v>
      </c>
      <c r="P155" s="9">
        <v>2016</v>
      </c>
      <c r="Q155" s="9">
        <v>2017</v>
      </c>
      <c r="R155" s="9">
        <v>2018</v>
      </c>
      <c r="S155" s="9">
        <v>2019</v>
      </c>
      <c r="U155" s="24" t="s">
        <v>27</v>
      </c>
    </row>
    <row r="156" spans="1:21" ht="18.75">
      <c r="A156" s="10" t="s">
        <v>5</v>
      </c>
      <c r="B156" s="10" t="s">
        <v>28</v>
      </c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</row>
    <row r="157" spans="1:21" ht="18.75">
      <c r="A157" s="12" t="str">
        <f>$C$48</f>
        <v>05_PRC2wbev</v>
      </c>
      <c r="B157" s="10" t="s">
        <v>29</v>
      </c>
      <c r="E157" s="22">
        <f t="shared" ref="E157:S157" si="92">LN(E124/$E124)</f>
        <v>0</v>
      </c>
      <c r="F157" s="22">
        <f t="shared" si="92"/>
        <v>6.8931879936613028E-3</v>
      </c>
      <c r="G157" s="22" t="e">
        <f t="shared" si="92"/>
        <v>#DIV/0!</v>
      </c>
      <c r="H157" s="22" t="e">
        <f t="shared" si="92"/>
        <v>#DIV/0!</v>
      </c>
      <c r="I157" s="22" t="e">
        <f t="shared" si="92"/>
        <v>#DIV/0!</v>
      </c>
      <c r="J157" s="22" t="e">
        <f t="shared" si="92"/>
        <v>#DIV/0!</v>
      </c>
      <c r="K157" s="22" t="e">
        <f t="shared" si="92"/>
        <v>#DIV/0!</v>
      </c>
      <c r="L157" s="22" t="e">
        <f t="shared" si="92"/>
        <v>#DIV/0!</v>
      </c>
      <c r="M157" s="22" t="e">
        <f t="shared" si="92"/>
        <v>#DIV/0!</v>
      </c>
      <c r="N157" s="22" t="e">
        <f t="shared" si="92"/>
        <v>#DIV/0!</v>
      </c>
      <c r="O157" s="22" t="e">
        <f t="shared" si="92"/>
        <v>#DIV/0!</v>
      </c>
      <c r="P157" s="22" t="e">
        <f t="shared" si="92"/>
        <v>#DIV/0!</v>
      </c>
      <c r="Q157" s="22" t="e">
        <f t="shared" si="92"/>
        <v>#DIV/0!</v>
      </c>
      <c r="R157" s="22" t="e">
        <f t="shared" si="92"/>
        <v>#DIV/0!</v>
      </c>
      <c r="S157" s="22" t="e">
        <f t="shared" si="92"/>
        <v>#DIV/0!</v>
      </c>
    </row>
    <row r="158" spans="1:21">
      <c r="A158" s="12" t="str">
        <f>$C$49</f>
        <v>05_PRC2wg</v>
      </c>
      <c r="B158" s="10"/>
      <c r="E158" s="22">
        <f t="shared" ref="E158:S158" si="93">LN(E125/$E125)</f>
        <v>0</v>
      </c>
      <c r="F158" s="22">
        <f t="shared" si="93"/>
        <v>-5.7002051390741817E-3</v>
      </c>
      <c r="G158" s="22" t="e">
        <f t="shared" si="93"/>
        <v>#DIV/0!</v>
      </c>
      <c r="H158" s="22" t="e">
        <f t="shared" si="93"/>
        <v>#DIV/0!</v>
      </c>
      <c r="I158" s="22" t="e">
        <f t="shared" si="93"/>
        <v>#DIV/0!</v>
      </c>
      <c r="J158" s="22" t="e">
        <f t="shared" si="93"/>
        <v>#DIV/0!</v>
      </c>
      <c r="K158" s="22" t="e">
        <f t="shared" si="93"/>
        <v>#DIV/0!</v>
      </c>
      <c r="L158" s="22" t="e">
        <f t="shared" si="93"/>
        <v>#DIV/0!</v>
      </c>
      <c r="M158" s="22" t="e">
        <f t="shared" si="93"/>
        <v>#DIV/0!</v>
      </c>
      <c r="N158" s="22" t="e">
        <f t="shared" si="93"/>
        <v>#DIV/0!</v>
      </c>
      <c r="O158" s="22" t="e">
        <f t="shared" si="93"/>
        <v>#DIV/0!</v>
      </c>
      <c r="P158" s="22" t="e">
        <f t="shared" si="93"/>
        <v>#DIV/0!</v>
      </c>
      <c r="Q158" s="22" t="e">
        <f t="shared" si="93"/>
        <v>#DIV/0!</v>
      </c>
      <c r="R158" s="22" t="e">
        <f t="shared" si="93"/>
        <v>#DIV/0!</v>
      </c>
      <c r="S158" s="22" t="e">
        <f t="shared" si="93"/>
        <v>#DIV/0!</v>
      </c>
    </row>
    <row r="159" spans="1:21">
      <c r="A159" s="12" t="str">
        <f>$C$50</f>
        <v>05_PRClvbev</v>
      </c>
      <c r="B159" s="10"/>
      <c r="E159" s="22">
        <f t="shared" ref="E159:S159" si="94">LN(E126/$E126)</f>
        <v>0</v>
      </c>
      <c r="F159" s="22">
        <f t="shared" si="94"/>
        <v>0.91085110524427537</v>
      </c>
      <c r="G159" s="22" t="e">
        <f t="shared" si="94"/>
        <v>#DIV/0!</v>
      </c>
      <c r="H159" s="22" t="e">
        <f t="shared" si="94"/>
        <v>#DIV/0!</v>
      </c>
      <c r="I159" s="22" t="e">
        <f t="shared" si="94"/>
        <v>#DIV/0!</v>
      </c>
      <c r="J159" s="22" t="e">
        <f t="shared" si="94"/>
        <v>#DIV/0!</v>
      </c>
      <c r="K159" s="22" t="e">
        <f t="shared" si="94"/>
        <v>#DIV/0!</v>
      </c>
      <c r="L159" s="22" t="e">
        <f t="shared" si="94"/>
        <v>#DIV/0!</v>
      </c>
      <c r="M159" s="22" t="e">
        <f t="shared" si="94"/>
        <v>#DIV/0!</v>
      </c>
      <c r="N159" s="22" t="e">
        <f t="shared" si="94"/>
        <v>#DIV/0!</v>
      </c>
      <c r="O159" s="22" t="e">
        <f t="shared" si="94"/>
        <v>#DIV/0!</v>
      </c>
      <c r="P159" s="22" t="e">
        <f t="shared" si="94"/>
        <v>#DIV/0!</v>
      </c>
      <c r="Q159" s="22" t="e">
        <f t="shared" si="94"/>
        <v>#DIV/0!</v>
      </c>
      <c r="R159" s="22" t="e">
        <f t="shared" si="94"/>
        <v>#DIV/0!</v>
      </c>
      <c r="S159" s="22" t="e">
        <f t="shared" si="94"/>
        <v>#DIV/0!</v>
      </c>
    </row>
    <row r="160" spans="1:21" ht="18.75">
      <c r="A160" s="12" t="str">
        <f>$C$51</f>
        <v>05_PRClvg</v>
      </c>
      <c r="B160" s="10" t="s">
        <v>30</v>
      </c>
      <c r="E160" s="22">
        <f t="shared" ref="E160:S160" si="95">LN(E127/$E127)</f>
        <v>0</v>
      </c>
      <c r="F160" s="22">
        <f t="shared" si="95"/>
        <v>-2.1785612741417909E-2</v>
      </c>
      <c r="G160" s="22" t="e">
        <f t="shared" si="95"/>
        <v>#DIV/0!</v>
      </c>
      <c r="H160" s="22" t="e">
        <f t="shared" si="95"/>
        <v>#DIV/0!</v>
      </c>
      <c r="I160" s="22" t="e">
        <f t="shared" si="95"/>
        <v>#DIV/0!</v>
      </c>
      <c r="J160" s="22" t="e">
        <f t="shared" si="95"/>
        <v>#DIV/0!</v>
      </c>
      <c r="K160" s="22" t="e">
        <f t="shared" si="95"/>
        <v>#DIV/0!</v>
      </c>
      <c r="L160" s="22" t="e">
        <f t="shared" si="95"/>
        <v>#DIV/0!</v>
      </c>
      <c r="M160" s="22" t="e">
        <f t="shared" si="95"/>
        <v>#DIV/0!</v>
      </c>
      <c r="N160" s="22" t="e">
        <f t="shared" si="95"/>
        <v>#DIV/0!</v>
      </c>
      <c r="O160" s="22" t="e">
        <f t="shared" si="95"/>
        <v>#DIV/0!</v>
      </c>
      <c r="P160" s="22" t="e">
        <f t="shared" si="95"/>
        <v>#DIV/0!</v>
      </c>
      <c r="Q160" s="22" t="e">
        <f t="shared" si="95"/>
        <v>#DIV/0!</v>
      </c>
      <c r="R160" s="22" t="e">
        <f t="shared" si="95"/>
        <v>#DIV/0!</v>
      </c>
      <c r="S160" s="22" t="e">
        <f t="shared" si="95"/>
        <v>#DIV/0!</v>
      </c>
    </row>
    <row r="161" spans="1:21" ht="18.75">
      <c r="A161" s="12" t="str">
        <f>$C$52</f>
        <v>20_USA2wbev</v>
      </c>
      <c r="B161" s="10" t="s">
        <v>30</v>
      </c>
      <c r="E161" s="22">
        <f t="shared" ref="E161:S161" si="96">LN(E128/$E128)</f>
        <v>0</v>
      </c>
      <c r="F161" s="22">
        <f t="shared" si="96"/>
        <v>5.2025278211746642E-2</v>
      </c>
      <c r="G161" s="22" t="e">
        <f t="shared" si="96"/>
        <v>#DIV/0!</v>
      </c>
      <c r="H161" s="22" t="e">
        <f t="shared" si="96"/>
        <v>#DIV/0!</v>
      </c>
      <c r="I161" s="22" t="e">
        <f t="shared" si="96"/>
        <v>#DIV/0!</v>
      </c>
      <c r="J161" s="22" t="e">
        <f t="shared" si="96"/>
        <v>#DIV/0!</v>
      </c>
      <c r="K161" s="22" t="e">
        <f t="shared" si="96"/>
        <v>#DIV/0!</v>
      </c>
      <c r="L161" s="22" t="e">
        <f t="shared" si="96"/>
        <v>#DIV/0!</v>
      </c>
      <c r="M161" s="22" t="e">
        <f t="shared" si="96"/>
        <v>#DIV/0!</v>
      </c>
      <c r="N161" s="22" t="e">
        <f t="shared" si="96"/>
        <v>#DIV/0!</v>
      </c>
      <c r="O161" s="22" t="e">
        <f t="shared" si="96"/>
        <v>#DIV/0!</v>
      </c>
      <c r="P161" s="22" t="e">
        <f t="shared" si="96"/>
        <v>#DIV/0!</v>
      </c>
      <c r="Q161" s="22" t="e">
        <f t="shared" si="96"/>
        <v>#DIV/0!</v>
      </c>
      <c r="R161" s="22" t="e">
        <f t="shared" si="96"/>
        <v>#DIV/0!</v>
      </c>
      <c r="S161" s="22" t="e">
        <f t="shared" si="96"/>
        <v>#DIV/0!</v>
      </c>
    </row>
    <row r="162" spans="1:21">
      <c r="A162" s="12" t="str">
        <f>$C$53</f>
        <v>20_USA2wg</v>
      </c>
      <c r="B162" s="48"/>
      <c r="C162" s="48"/>
      <c r="D162" s="48"/>
      <c r="E162" s="22">
        <f t="shared" ref="E162:S162" si="97">LN(E129/$E129)</f>
        <v>0</v>
      </c>
      <c r="F162" s="22">
        <f t="shared" si="97"/>
        <v>-1.3453154550723795E-4</v>
      </c>
      <c r="G162" s="22" t="e">
        <f t="shared" si="97"/>
        <v>#DIV/0!</v>
      </c>
      <c r="H162" s="22" t="e">
        <f t="shared" si="97"/>
        <v>#DIV/0!</v>
      </c>
      <c r="I162" s="22" t="e">
        <f t="shared" si="97"/>
        <v>#DIV/0!</v>
      </c>
      <c r="J162" s="22" t="e">
        <f t="shared" si="97"/>
        <v>#DIV/0!</v>
      </c>
      <c r="K162" s="22" t="e">
        <f t="shared" si="97"/>
        <v>#DIV/0!</v>
      </c>
      <c r="L162" s="22" t="e">
        <f t="shared" si="97"/>
        <v>#DIV/0!</v>
      </c>
      <c r="M162" s="22" t="e">
        <f t="shared" si="97"/>
        <v>#DIV/0!</v>
      </c>
      <c r="N162" s="22" t="e">
        <f t="shared" si="97"/>
        <v>#DIV/0!</v>
      </c>
      <c r="O162" s="22" t="e">
        <f t="shared" si="97"/>
        <v>#DIV/0!</v>
      </c>
      <c r="P162" s="22" t="e">
        <f t="shared" si="97"/>
        <v>#DIV/0!</v>
      </c>
      <c r="Q162" s="22" t="e">
        <f t="shared" si="97"/>
        <v>#DIV/0!</v>
      </c>
      <c r="R162" s="22" t="e">
        <f t="shared" si="97"/>
        <v>#DIV/0!</v>
      </c>
      <c r="S162" s="22" t="e">
        <f t="shared" si="97"/>
        <v>#DIV/0!</v>
      </c>
      <c r="T162" s="3"/>
      <c r="U162" s="5"/>
    </row>
    <row r="163" spans="1:21">
      <c r="A163" s="12" t="str">
        <f>$C$54</f>
        <v>20_USAlvbev</v>
      </c>
      <c r="B163" s="48"/>
      <c r="C163" s="48"/>
      <c r="D163" s="48"/>
      <c r="E163" s="22">
        <f t="shared" ref="E163:S163" si="98">LN(E130/$E130)</f>
        <v>0</v>
      </c>
      <c r="F163" s="22">
        <f t="shared" si="98"/>
        <v>0.54520527323056522</v>
      </c>
      <c r="G163" s="22" t="e">
        <f t="shared" si="98"/>
        <v>#DIV/0!</v>
      </c>
      <c r="H163" s="22" t="e">
        <f t="shared" si="98"/>
        <v>#DIV/0!</v>
      </c>
      <c r="I163" s="22" t="e">
        <f t="shared" si="98"/>
        <v>#DIV/0!</v>
      </c>
      <c r="J163" s="22" t="e">
        <f t="shared" si="98"/>
        <v>#DIV/0!</v>
      </c>
      <c r="K163" s="22" t="e">
        <f t="shared" si="98"/>
        <v>#DIV/0!</v>
      </c>
      <c r="L163" s="22" t="e">
        <f t="shared" si="98"/>
        <v>#DIV/0!</v>
      </c>
      <c r="M163" s="22" t="e">
        <f t="shared" si="98"/>
        <v>#DIV/0!</v>
      </c>
      <c r="N163" s="22" t="e">
        <f t="shared" si="98"/>
        <v>#DIV/0!</v>
      </c>
      <c r="O163" s="22" t="e">
        <f t="shared" si="98"/>
        <v>#DIV/0!</v>
      </c>
      <c r="P163" s="22" t="e">
        <f t="shared" si="98"/>
        <v>#DIV/0!</v>
      </c>
      <c r="Q163" s="22" t="e">
        <f t="shared" si="98"/>
        <v>#DIV/0!</v>
      </c>
      <c r="R163" s="22" t="e">
        <f t="shared" si="98"/>
        <v>#DIV/0!</v>
      </c>
      <c r="S163" s="22" t="e">
        <f t="shared" si="98"/>
        <v>#DIV/0!</v>
      </c>
      <c r="T163" s="3"/>
      <c r="U163" s="5"/>
    </row>
    <row r="164" spans="1:21" ht="15.75" customHeight="1">
      <c r="A164" s="12" t="str">
        <f>$C$55</f>
        <v>20_USAlvg</v>
      </c>
      <c r="B164" s="48"/>
      <c r="C164" s="48"/>
      <c r="D164" s="48"/>
      <c r="E164" s="22">
        <f t="shared" ref="E164:S164" si="99">LN(E131/$E131)</f>
        <v>0</v>
      </c>
      <c r="F164" s="22">
        <f t="shared" si="99"/>
        <v>-2.379246508784108E-3</v>
      </c>
      <c r="G164" s="22" t="e">
        <f t="shared" si="99"/>
        <v>#DIV/0!</v>
      </c>
      <c r="H164" s="22" t="e">
        <f t="shared" si="99"/>
        <v>#DIV/0!</v>
      </c>
      <c r="I164" s="22" t="e">
        <f t="shared" si="99"/>
        <v>#DIV/0!</v>
      </c>
      <c r="J164" s="22" t="e">
        <f t="shared" si="99"/>
        <v>#DIV/0!</v>
      </c>
      <c r="K164" s="22" t="e">
        <f t="shared" si="99"/>
        <v>#DIV/0!</v>
      </c>
      <c r="L164" s="22" t="e">
        <f t="shared" si="99"/>
        <v>#DIV/0!</v>
      </c>
      <c r="M164" s="22" t="e">
        <f t="shared" si="99"/>
        <v>#DIV/0!</v>
      </c>
      <c r="N164" s="22" t="e">
        <f t="shared" si="99"/>
        <v>#DIV/0!</v>
      </c>
      <c r="O164" s="22" t="e">
        <f t="shared" si="99"/>
        <v>#DIV/0!</v>
      </c>
      <c r="P164" s="22" t="e">
        <f t="shared" si="99"/>
        <v>#DIV/0!</v>
      </c>
      <c r="Q164" s="22" t="e">
        <f t="shared" si="99"/>
        <v>#DIV/0!</v>
      </c>
      <c r="R164" s="22" t="e">
        <f t="shared" si="99"/>
        <v>#DIV/0!</v>
      </c>
      <c r="S164" s="22" t="e">
        <f t="shared" si="99"/>
        <v>#DIV/0!</v>
      </c>
      <c r="T164" s="3"/>
      <c r="U164" s="5"/>
    </row>
    <row r="165" spans="1:21" ht="15.75" customHeight="1">
      <c r="A165" s="12"/>
      <c r="B165" s="48"/>
      <c r="C165" s="48"/>
      <c r="D165" s="48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3"/>
      <c r="U165" s="5"/>
    </row>
    <row r="166" spans="1:21">
      <c r="A166" s="12"/>
      <c r="B166" s="48"/>
      <c r="C166" s="48"/>
      <c r="D166" s="48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3"/>
      <c r="U166" s="5"/>
    </row>
    <row r="167" spans="1:21">
      <c r="A167" s="24" t="s">
        <v>298</v>
      </c>
      <c r="B167" s="25"/>
      <c r="C167" s="51"/>
      <c r="D167" s="51"/>
      <c r="E167" s="9">
        <v>2005</v>
      </c>
      <c r="F167" s="9">
        <v>2006</v>
      </c>
      <c r="G167" s="9">
        <v>2007</v>
      </c>
      <c r="H167" s="9">
        <v>2008</v>
      </c>
      <c r="I167" s="9">
        <v>2009</v>
      </c>
      <c r="J167" s="9">
        <v>2010</v>
      </c>
      <c r="K167" s="9">
        <v>2011</v>
      </c>
      <c r="L167" s="9">
        <v>2012</v>
      </c>
      <c r="M167" s="9">
        <v>2013</v>
      </c>
      <c r="N167" s="9">
        <v>2014</v>
      </c>
      <c r="O167" s="9">
        <v>2015</v>
      </c>
      <c r="P167" s="9">
        <v>2016</v>
      </c>
      <c r="Q167" s="9">
        <v>2017</v>
      </c>
      <c r="R167" s="9">
        <v>2018</v>
      </c>
      <c r="S167" s="9">
        <v>2019</v>
      </c>
      <c r="U167" s="24" t="s">
        <v>27</v>
      </c>
    </row>
    <row r="168" spans="1:21" ht="18.75">
      <c r="A168" s="10" t="s">
        <v>5</v>
      </c>
      <c r="B168" s="10" t="s">
        <v>28</v>
      </c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</row>
    <row r="169" spans="1:21" ht="18.75">
      <c r="A169" s="48" t="s">
        <v>332</v>
      </c>
      <c r="B169" s="10" t="s">
        <v>29</v>
      </c>
      <c r="E169" s="22">
        <f t="shared" ref="E169:F176" si="100">LN(E135/$E135)</f>
        <v>0</v>
      </c>
      <c r="F169" s="22">
        <f t="shared" si="100"/>
        <v>6.7459083432403338E-2</v>
      </c>
      <c r="G169" s="22" t="e">
        <f t="shared" ref="G169:S169" si="101">LN(G136/$E136)</f>
        <v>#DIV/0!</v>
      </c>
      <c r="H169" s="22" t="e">
        <f t="shared" si="101"/>
        <v>#DIV/0!</v>
      </c>
      <c r="I169" s="22" t="e">
        <f t="shared" si="101"/>
        <v>#DIV/0!</v>
      </c>
      <c r="J169" s="22" t="e">
        <f t="shared" si="101"/>
        <v>#DIV/0!</v>
      </c>
      <c r="K169" s="22" t="e">
        <f t="shared" si="101"/>
        <v>#DIV/0!</v>
      </c>
      <c r="L169" s="22" t="e">
        <f t="shared" si="101"/>
        <v>#DIV/0!</v>
      </c>
      <c r="M169" s="22" t="e">
        <f t="shared" si="101"/>
        <v>#DIV/0!</v>
      </c>
      <c r="N169" s="22" t="e">
        <f t="shared" si="101"/>
        <v>#DIV/0!</v>
      </c>
      <c r="O169" s="22" t="e">
        <f t="shared" si="101"/>
        <v>#DIV/0!</v>
      </c>
      <c r="P169" s="22" t="e">
        <f t="shared" si="101"/>
        <v>#DIV/0!</v>
      </c>
      <c r="Q169" s="22" t="e">
        <f t="shared" si="101"/>
        <v>#DIV/0!</v>
      </c>
      <c r="R169" s="22" t="e">
        <f t="shared" si="101"/>
        <v>#DIV/0!</v>
      </c>
      <c r="S169" s="22" t="e">
        <f t="shared" si="101"/>
        <v>#DIV/0!</v>
      </c>
    </row>
    <row r="170" spans="1:21">
      <c r="A170" s="48" t="s">
        <v>333</v>
      </c>
      <c r="B170" s="10"/>
      <c r="E170" s="22">
        <f t="shared" si="100"/>
        <v>0</v>
      </c>
      <c r="F170" s="22">
        <f t="shared" si="100"/>
        <v>7.7408898964670386E-3</v>
      </c>
      <c r="G170" s="22" t="e">
        <f t="shared" ref="G170:S170" si="102">LN(G137/$E137)</f>
        <v>#DIV/0!</v>
      </c>
      <c r="H170" s="22" t="e">
        <f t="shared" si="102"/>
        <v>#DIV/0!</v>
      </c>
      <c r="I170" s="22" t="e">
        <f t="shared" si="102"/>
        <v>#DIV/0!</v>
      </c>
      <c r="J170" s="22" t="e">
        <f t="shared" si="102"/>
        <v>#DIV/0!</v>
      </c>
      <c r="K170" s="22" t="e">
        <f t="shared" si="102"/>
        <v>#DIV/0!</v>
      </c>
      <c r="L170" s="22" t="e">
        <f t="shared" si="102"/>
        <v>#DIV/0!</v>
      </c>
      <c r="M170" s="22" t="e">
        <f t="shared" si="102"/>
        <v>#DIV/0!</v>
      </c>
      <c r="N170" s="22" t="e">
        <f t="shared" si="102"/>
        <v>#DIV/0!</v>
      </c>
      <c r="O170" s="22" t="e">
        <f t="shared" si="102"/>
        <v>#DIV/0!</v>
      </c>
      <c r="P170" s="22" t="e">
        <f t="shared" si="102"/>
        <v>#DIV/0!</v>
      </c>
      <c r="Q170" s="22" t="e">
        <f t="shared" si="102"/>
        <v>#DIV/0!</v>
      </c>
      <c r="R170" s="22" t="e">
        <f t="shared" si="102"/>
        <v>#DIV/0!</v>
      </c>
      <c r="S170" s="22" t="e">
        <f t="shared" si="102"/>
        <v>#DIV/0!</v>
      </c>
    </row>
    <row r="171" spans="1:21">
      <c r="A171" s="48" t="s">
        <v>334</v>
      </c>
      <c r="B171" s="10"/>
      <c r="E171" s="22">
        <f t="shared" si="100"/>
        <v>0</v>
      </c>
      <c r="F171" s="22">
        <f t="shared" si="100"/>
        <v>-3.9444900944821323E-3</v>
      </c>
      <c r="G171" s="22" t="e">
        <f t="shared" ref="G171:S171" si="103">LN(G138/$E138)</f>
        <v>#DIV/0!</v>
      </c>
      <c r="H171" s="22" t="e">
        <f t="shared" si="103"/>
        <v>#DIV/0!</v>
      </c>
      <c r="I171" s="22" t="e">
        <f t="shared" si="103"/>
        <v>#DIV/0!</v>
      </c>
      <c r="J171" s="22" t="e">
        <f t="shared" si="103"/>
        <v>#DIV/0!</v>
      </c>
      <c r="K171" s="22" t="e">
        <f t="shared" si="103"/>
        <v>#DIV/0!</v>
      </c>
      <c r="L171" s="22" t="e">
        <f t="shared" si="103"/>
        <v>#DIV/0!</v>
      </c>
      <c r="M171" s="22" t="e">
        <f t="shared" si="103"/>
        <v>#DIV/0!</v>
      </c>
      <c r="N171" s="22" t="e">
        <f t="shared" si="103"/>
        <v>#DIV/0!</v>
      </c>
      <c r="O171" s="22" t="e">
        <f t="shared" si="103"/>
        <v>#DIV/0!</v>
      </c>
      <c r="P171" s="22" t="e">
        <f t="shared" si="103"/>
        <v>#DIV/0!</v>
      </c>
      <c r="Q171" s="22" t="e">
        <f t="shared" si="103"/>
        <v>#DIV/0!</v>
      </c>
      <c r="R171" s="22" t="e">
        <f t="shared" si="103"/>
        <v>#DIV/0!</v>
      </c>
      <c r="S171" s="22" t="e">
        <f t="shared" si="103"/>
        <v>#DIV/0!</v>
      </c>
    </row>
    <row r="172" spans="1:21" ht="18.75">
      <c r="A172" s="48" t="s">
        <v>335</v>
      </c>
      <c r="B172" s="10" t="s">
        <v>30</v>
      </c>
      <c r="E172" s="22">
        <f t="shared" si="100"/>
        <v>0</v>
      </c>
      <c r="F172" s="22">
        <f t="shared" si="100"/>
        <v>-6.2980466891181732E-5</v>
      </c>
      <c r="G172" s="22" t="e">
        <f t="shared" ref="G172:S172" si="104">LN(G139/$E139)</f>
        <v>#DIV/0!</v>
      </c>
      <c r="H172" s="22" t="e">
        <f t="shared" si="104"/>
        <v>#DIV/0!</v>
      </c>
      <c r="I172" s="22" t="e">
        <f t="shared" si="104"/>
        <v>#DIV/0!</v>
      </c>
      <c r="J172" s="22" t="e">
        <f t="shared" si="104"/>
        <v>#DIV/0!</v>
      </c>
      <c r="K172" s="22" t="e">
        <f t="shared" si="104"/>
        <v>#DIV/0!</v>
      </c>
      <c r="L172" s="22" t="e">
        <f t="shared" si="104"/>
        <v>#DIV/0!</v>
      </c>
      <c r="M172" s="22" t="e">
        <f t="shared" si="104"/>
        <v>#DIV/0!</v>
      </c>
      <c r="N172" s="22" t="e">
        <f t="shared" si="104"/>
        <v>#DIV/0!</v>
      </c>
      <c r="O172" s="22" t="e">
        <f t="shared" si="104"/>
        <v>#DIV/0!</v>
      </c>
      <c r="P172" s="22" t="e">
        <f t="shared" si="104"/>
        <v>#DIV/0!</v>
      </c>
      <c r="Q172" s="22" t="e">
        <f t="shared" si="104"/>
        <v>#DIV/0!</v>
      </c>
      <c r="R172" s="22" t="e">
        <f t="shared" si="104"/>
        <v>#DIV/0!</v>
      </c>
      <c r="S172" s="22" t="e">
        <f t="shared" si="104"/>
        <v>#DIV/0!</v>
      </c>
    </row>
    <row r="173" spans="1:21" ht="18.75">
      <c r="A173" s="12"/>
      <c r="B173" s="10" t="s">
        <v>30</v>
      </c>
      <c r="E173" s="22" t="e">
        <f t="shared" si="100"/>
        <v>#N/A</v>
      </c>
      <c r="F173" s="22" t="e">
        <f t="shared" si="100"/>
        <v>#N/A</v>
      </c>
      <c r="G173" s="22" t="e">
        <f t="shared" ref="G173:S173" si="105">LN(G140/$E140)</f>
        <v>#DIV/0!</v>
      </c>
      <c r="H173" s="22" t="e">
        <f t="shared" si="105"/>
        <v>#DIV/0!</v>
      </c>
      <c r="I173" s="22" t="e">
        <f t="shared" si="105"/>
        <v>#DIV/0!</v>
      </c>
      <c r="J173" s="22" t="e">
        <f t="shared" si="105"/>
        <v>#DIV/0!</v>
      </c>
      <c r="K173" s="22" t="e">
        <f t="shared" si="105"/>
        <v>#DIV/0!</v>
      </c>
      <c r="L173" s="22" t="e">
        <f t="shared" si="105"/>
        <v>#DIV/0!</v>
      </c>
      <c r="M173" s="22" t="e">
        <f t="shared" si="105"/>
        <v>#DIV/0!</v>
      </c>
      <c r="N173" s="22" t="e">
        <f t="shared" si="105"/>
        <v>#DIV/0!</v>
      </c>
      <c r="O173" s="22" t="e">
        <f t="shared" si="105"/>
        <v>#DIV/0!</v>
      </c>
      <c r="P173" s="22" t="e">
        <f t="shared" si="105"/>
        <v>#DIV/0!</v>
      </c>
      <c r="Q173" s="22" t="e">
        <f t="shared" si="105"/>
        <v>#DIV/0!</v>
      </c>
      <c r="R173" s="22" t="e">
        <f t="shared" si="105"/>
        <v>#DIV/0!</v>
      </c>
      <c r="S173" s="22" t="e">
        <f t="shared" si="105"/>
        <v>#DIV/0!</v>
      </c>
    </row>
    <row r="174" spans="1:21">
      <c r="A174" s="12"/>
      <c r="B174" s="48"/>
      <c r="C174" s="48"/>
      <c r="D174" s="48"/>
      <c r="E174" s="22" t="e">
        <f t="shared" si="100"/>
        <v>#N/A</v>
      </c>
      <c r="F174" s="22" t="e">
        <f t="shared" si="100"/>
        <v>#N/A</v>
      </c>
      <c r="G174" s="22" t="e">
        <f t="shared" ref="G174:S174" si="106">LN(G141/$E141)</f>
        <v>#DIV/0!</v>
      </c>
      <c r="H174" s="22" t="e">
        <f t="shared" si="106"/>
        <v>#DIV/0!</v>
      </c>
      <c r="I174" s="22" t="e">
        <f t="shared" si="106"/>
        <v>#DIV/0!</v>
      </c>
      <c r="J174" s="22" t="e">
        <f t="shared" si="106"/>
        <v>#DIV/0!</v>
      </c>
      <c r="K174" s="22" t="e">
        <f t="shared" si="106"/>
        <v>#DIV/0!</v>
      </c>
      <c r="L174" s="22" t="e">
        <f t="shared" si="106"/>
        <v>#DIV/0!</v>
      </c>
      <c r="M174" s="22" t="e">
        <f t="shared" si="106"/>
        <v>#DIV/0!</v>
      </c>
      <c r="N174" s="22" t="e">
        <f t="shared" si="106"/>
        <v>#DIV/0!</v>
      </c>
      <c r="O174" s="22" t="e">
        <f t="shared" si="106"/>
        <v>#DIV/0!</v>
      </c>
      <c r="P174" s="22" t="e">
        <f t="shared" si="106"/>
        <v>#DIV/0!</v>
      </c>
      <c r="Q174" s="22" t="e">
        <f t="shared" si="106"/>
        <v>#DIV/0!</v>
      </c>
      <c r="R174" s="22" t="e">
        <f t="shared" si="106"/>
        <v>#DIV/0!</v>
      </c>
      <c r="S174" s="22" t="e">
        <f t="shared" si="106"/>
        <v>#DIV/0!</v>
      </c>
      <c r="T174" s="3"/>
      <c r="U174" s="5"/>
    </row>
    <row r="175" spans="1:21">
      <c r="A175" s="12"/>
      <c r="B175" s="48"/>
      <c r="C175" s="48"/>
      <c r="D175" s="48"/>
      <c r="E175" s="22" t="e">
        <f t="shared" si="100"/>
        <v>#N/A</v>
      </c>
      <c r="F175" s="22" t="e">
        <f t="shared" si="100"/>
        <v>#N/A</v>
      </c>
      <c r="G175" s="22" t="e">
        <f t="shared" ref="G175:S175" si="107">LN(G142/$E142)</f>
        <v>#DIV/0!</v>
      </c>
      <c r="H175" s="22" t="e">
        <f t="shared" si="107"/>
        <v>#DIV/0!</v>
      </c>
      <c r="I175" s="22" t="e">
        <f t="shared" si="107"/>
        <v>#DIV/0!</v>
      </c>
      <c r="J175" s="22" t="e">
        <f t="shared" si="107"/>
        <v>#DIV/0!</v>
      </c>
      <c r="K175" s="22" t="e">
        <f t="shared" si="107"/>
        <v>#DIV/0!</v>
      </c>
      <c r="L175" s="22" t="e">
        <f t="shared" si="107"/>
        <v>#DIV/0!</v>
      </c>
      <c r="M175" s="22" t="e">
        <f t="shared" si="107"/>
        <v>#DIV/0!</v>
      </c>
      <c r="N175" s="22" t="e">
        <f t="shared" si="107"/>
        <v>#DIV/0!</v>
      </c>
      <c r="O175" s="22" t="e">
        <f t="shared" si="107"/>
        <v>#DIV/0!</v>
      </c>
      <c r="P175" s="22" t="e">
        <f t="shared" si="107"/>
        <v>#DIV/0!</v>
      </c>
      <c r="Q175" s="22" t="e">
        <f t="shared" si="107"/>
        <v>#DIV/0!</v>
      </c>
      <c r="R175" s="22" t="e">
        <f t="shared" si="107"/>
        <v>#DIV/0!</v>
      </c>
      <c r="S175" s="22" t="e">
        <f t="shared" si="107"/>
        <v>#DIV/0!</v>
      </c>
      <c r="T175" s="3"/>
      <c r="U175" s="5"/>
    </row>
    <row r="176" spans="1:21" ht="15.75" customHeight="1">
      <c r="A176" s="12"/>
      <c r="B176" s="48"/>
      <c r="C176" s="48"/>
      <c r="D176" s="48"/>
      <c r="E176" s="22" t="e">
        <f t="shared" si="100"/>
        <v>#N/A</v>
      </c>
      <c r="F176" s="22" t="e">
        <f t="shared" si="100"/>
        <v>#N/A</v>
      </c>
      <c r="G176" s="22" t="e">
        <f t="shared" ref="G176:S176" si="108">LN(F143/$D143)</f>
        <v>#DIV/0!</v>
      </c>
      <c r="H176" s="22" t="e">
        <f t="shared" si="108"/>
        <v>#DIV/0!</v>
      </c>
      <c r="I176" s="22" t="e">
        <f t="shared" si="108"/>
        <v>#DIV/0!</v>
      </c>
      <c r="J176" s="22" t="e">
        <f t="shared" si="108"/>
        <v>#DIV/0!</v>
      </c>
      <c r="K176" s="22" t="e">
        <f t="shared" si="108"/>
        <v>#DIV/0!</v>
      </c>
      <c r="L176" s="22" t="e">
        <f t="shared" si="108"/>
        <v>#DIV/0!</v>
      </c>
      <c r="M176" s="22" t="e">
        <f t="shared" si="108"/>
        <v>#DIV/0!</v>
      </c>
      <c r="N176" s="22" t="e">
        <f t="shared" si="108"/>
        <v>#DIV/0!</v>
      </c>
      <c r="O176" s="22" t="e">
        <f t="shared" si="108"/>
        <v>#DIV/0!</v>
      </c>
      <c r="P176" s="22" t="e">
        <f t="shared" si="108"/>
        <v>#DIV/0!</v>
      </c>
      <c r="Q176" s="22" t="e">
        <f t="shared" si="108"/>
        <v>#DIV/0!</v>
      </c>
      <c r="R176" s="22" t="e">
        <f t="shared" si="108"/>
        <v>#DIV/0!</v>
      </c>
      <c r="S176" s="22" t="e">
        <f t="shared" si="108"/>
        <v>#DIV/0!</v>
      </c>
      <c r="T176" s="3"/>
      <c r="U176" s="5"/>
    </row>
    <row r="177" spans="1:21">
      <c r="A177" s="12"/>
      <c r="B177" s="48"/>
      <c r="C177" s="48"/>
      <c r="D177" s="48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3"/>
      <c r="U177" s="5"/>
    </row>
    <row r="178" spans="1:21">
      <c r="A178" s="24" t="s">
        <v>27</v>
      </c>
      <c r="B178" s="25"/>
      <c r="C178" s="51"/>
      <c r="D178" s="51"/>
      <c r="E178" s="9">
        <v>2005</v>
      </c>
      <c r="F178" s="9">
        <v>2006</v>
      </c>
      <c r="G178" s="9">
        <v>2007</v>
      </c>
      <c r="H178" s="9">
        <v>2008</v>
      </c>
      <c r="I178" s="9">
        <v>2009</v>
      </c>
      <c r="J178" s="9">
        <v>2010</v>
      </c>
      <c r="K178" s="9">
        <v>2011</v>
      </c>
      <c r="L178" s="9">
        <v>2012</v>
      </c>
      <c r="M178" s="9">
        <v>2013</v>
      </c>
      <c r="N178" s="9">
        <v>2014</v>
      </c>
      <c r="O178" s="9">
        <v>2015</v>
      </c>
      <c r="P178" s="9">
        <v>2016</v>
      </c>
      <c r="Q178" s="9">
        <v>2017</v>
      </c>
      <c r="R178" s="9">
        <v>2018</v>
      </c>
      <c r="S178" s="9">
        <v>2019</v>
      </c>
      <c r="U178" s="24" t="s">
        <v>27</v>
      </c>
    </row>
    <row r="179" spans="1:21" ht="18.75">
      <c r="A179" s="10" t="s">
        <v>5</v>
      </c>
      <c r="B179" s="10" t="s">
        <v>28</v>
      </c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</row>
    <row r="180" spans="1:21" ht="18.75">
      <c r="A180" s="49" t="s">
        <v>241</v>
      </c>
      <c r="B180" s="10" t="s">
        <v>29</v>
      </c>
      <c r="E180" s="22">
        <f>LN(E146/$E146)</f>
        <v>0</v>
      </c>
      <c r="F180" s="22">
        <f>LN(F146/$E146)</f>
        <v>-1.184164896369146E-2</v>
      </c>
      <c r="G180" s="22" t="e">
        <f t="shared" ref="G180:S180" si="109">LN(G147/$E147)</f>
        <v>#DIV/0!</v>
      </c>
      <c r="H180" s="22" t="e">
        <f t="shared" si="109"/>
        <v>#DIV/0!</v>
      </c>
      <c r="I180" s="22" t="e">
        <f t="shared" si="109"/>
        <v>#DIV/0!</v>
      </c>
      <c r="J180" s="22" t="e">
        <f t="shared" si="109"/>
        <v>#DIV/0!</v>
      </c>
      <c r="K180" s="22" t="e">
        <f t="shared" si="109"/>
        <v>#DIV/0!</v>
      </c>
      <c r="L180" s="22" t="e">
        <f t="shared" si="109"/>
        <v>#DIV/0!</v>
      </c>
      <c r="M180" s="22" t="e">
        <f t="shared" si="109"/>
        <v>#DIV/0!</v>
      </c>
      <c r="N180" s="22" t="e">
        <f t="shared" si="109"/>
        <v>#DIV/0!</v>
      </c>
      <c r="O180" s="22" t="e">
        <f t="shared" si="109"/>
        <v>#DIV/0!</v>
      </c>
      <c r="P180" s="22" t="e">
        <f t="shared" si="109"/>
        <v>#DIV/0!</v>
      </c>
      <c r="Q180" s="22" t="e">
        <f t="shared" si="109"/>
        <v>#DIV/0!</v>
      </c>
      <c r="R180" s="22" t="e">
        <f t="shared" si="109"/>
        <v>#DIV/0!</v>
      </c>
      <c r="S180" s="22" t="e">
        <f t="shared" si="109"/>
        <v>#DIV/0!</v>
      </c>
    </row>
    <row r="181" spans="1:21">
      <c r="A181" s="49" t="s">
        <v>255</v>
      </c>
      <c r="B181" s="10"/>
      <c r="E181" s="22">
        <f>LN(E147/$E147)</f>
        <v>0</v>
      </c>
      <c r="F181" s="22">
        <f>LN(F147/$E147)</f>
        <v>1.2522405074632516E-2</v>
      </c>
      <c r="G181" s="22" t="e">
        <f t="shared" ref="G181:S181" si="110">LN(G148/$E148)</f>
        <v>#DIV/0!</v>
      </c>
      <c r="H181" s="22" t="e">
        <f t="shared" si="110"/>
        <v>#DIV/0!</v>
      </c>
      <c r="I181" s="22" t="e">
        <f t="shared" si="110"/>
        <v>#DIV/0!</v>
      </c>
      <c r="J181" s="22" t="e">
        <f t="shared" si="110"/>
        <v>#DIV/0!</v>
      </c>
      <c r="K181" s="22" t="e">
        <f t="shared" si="110"/>
        <v>#DIV/0!</v>
      </c>
      <c r="L181" s="22" t="e">
        <f t="shared" si="110"/>
        <v>#DIV/0!</v>
      </c>
      <c r="M181" s="22" t="e">
        <f t="shared" si="110"/>
        <v>#DIV/0!</v>
      </c>
      <c r="N181" s="22" t="e">
        <f t="shared" si="110"/>
        <v>#DIV/0!</v>
      </c>
      <c r="O181" s="22" t="e">
        <f t="shared" si="110"/>
        <v>#DIV/0!</v>
      </c>
      <c r="P181" s="22" t="e">
        <f t="shared" si="110"/>
        <v>#DIV/0!</v>
      </c>
      <c r="Q181" s="22" t="e">
        <f t="shared" si="110"/>
        <v>#DIV/0!</v>
      </c>
      <c r="R181" s="22" t="e">
        <f t="shared" si="110"/>
        <v>#DIV/0!</v>
      </c>
      <c r="S181" s="22" t="e">
        <f t="shared" si="110"/>
        <v>#DIV/0!</v>
      </c>
    </row>
    <row r="182" spans="1:21">
      <c r="A182" s="12"/>
      <c r="B182" s="10"/>
      <c r="E182" s="22" t="e">
        <f t="shared" ref="E182:F186" si="111">LN(E149/$E149)</f>
        <v>#DIV/0!</v>
      </c>
      <c r="F182" s="22" t="e">
        <f t="shared" si="111"/>
        <v>#DIV/0!</v>
      </c>
      <c r="G182" s="22" t="e">
        <f t="shared" ref="G182:S182" si="112">LN(G149/$E149)</f>
        <v>#DIV/0!</v>
      </c>
      <c r="H182" s="22" t="e">
        <f t="shared" si="112"/>
        <v>#DIV/0!</v>
      </c>
      <c r="I182" s="22" t="e">
        <f t="shared" si="112"/>
        <v>#DIV/0!</v>
      </c>
      <c r="J182" s="22" t="e">
        <f t="shared" si="112"/>
        <v>#DIV/0!</v>
      </c>
      <c r="K182" s="22" t="e">
        <f t="shared" si="112"/>
        <v>#DIV/0!</v>
      </c>
      <c r="L182" s="22" t="e">
        <f t="shared" si="112"/>
        <v>#DIV/0!</v>
      </c>
      <c r="M182" s="22" t="e">
        <f t="shared" si="112"/>
        <v>#DIV/0!</v>
      </c>
      <c r="N182" s="22" t="e">
        <f t="shared" si="112"/>
        <v>#DIV/0!</v>
      </c>
      <c r="O182" s="22" t="e">
        <f t="shared" si="112"/>
        <v>#DIV/0!</v>
      </c>
      <c r="P182" s="22" t="e">
        <f t="shared" si="112"/>
        <v>#DIV/0!</v>
      </c>
      <c r="Q182" s="22" t="e">
        <f t="shared" si="112"/>
        <v>#DIV/0!</v>
      </c>
      <c r="R182" s="22" t="e">
        <f t="shared" si="112"/>
        <v>#DIV/0!</v>
      </c>
      <c r="S182" s="22" t="e">
        <f t="shared" si="112"/>
        <v>#DIV/0!</v>
      </c>
    </row>
    <row r="183" spans="1:21" ht="18.75">
      <c r="A183" s="12"/>
      <c r="B183" s="10" t="s">
        <v>30</v>
      </c>
      <c r="E183" s="22" t="e">
        <f t="shared" si="111"/>
        <v>#DIV/0!</v>
      </c>
      <c r="F183" s="22" t="e">
        <f t="shared" si="111"/>
        <v>#DIV/0!</v>
      </c>
      <c r="G183" s="22" t="e">
        <f t="shared" ref="G183:S183" si="113">LN(G150/$E150)</f>
        <v>#DIV/0!</v>
      </c>
      <c r="H183" s="22" t="e">
        <f t="shared" si="113"/>
        <v>#DIV/0!</v>
      </c>
      <c r="I183" s="22" t="e">
        <f t="shared" si="113"/>
        <v>#DIV/0!</v>
      </c>
      <c r="J183" s="22" t="e">
        <f t="shared" si="113"/>
        <v>#DIV/0!</v>
      </c>
      <c r="K183" s="22" t="e">
        <f t="shared" si="113"/>
        <v>#DIV/0!</v>
      </c>
      <c r="L183" s="22" t="e">
        <f t="shared" si="113"/>
        <v>#DIV/0!</v>
      </c>
      <c r="M183" s="22" t="e">
        <f t="shared" si="113"/>
        <v>#DIV/0!</v>
      </c>
      <c r="N183" s="22" t="e">
        <f t="shared" si="113"/>
        <v>#DIV/0!</v>
      </c>
      <c r="O183" s="22" t="e">
        <f t="shared" si="113"/>
        <v>#DIV/0!</v>
      </c>
      <c r="P183" s="22" t="e">
        <f t="shared" si="113"/>
        <v>#DIV/0!</v>
      </c>
      <c r="Q183" s="22" t="e">
        <f t="shared" si="113"/>
        <v>#DIV/0!</v>
      </c>
      <c r="R183" s="22" t="e">
        <f t="shared" si="113"/>
        <v>#DIV/0!</v>
      </c>
      <c r="S183" s="22" t="e">
        <f t="shared" si="113"/>
        <v>#DIV/0!</v>
      </c>
    </row>
    <row r="184" spans="1:21" ht="18.75">
      <c r="A184" s="12"/>
      <c r="B184" s="10" t="s">
        <v>30</v>
      </c>
      <c r="E184" s="22" t="e">
        <f t="shared" si="111"/>
        <v>#DIV/0!</v>
      </c>
      <c r="F184" s="22" t="e">
        <f t="shared" si="111"/>
        <v>#DIV/0!</v>
      </c>
      <c r="G184" s="22" t="e">
        <f t="shared" ref="G184:S184" si="114">LN(G151/$E151)</f>
        <v>#DIV/0!</v>
      </c>
      <c r="H184" s="22" t="e">
        <f t="shared" si="114"/>
        <v>#DIV/0!</v>
      </c>
      <c r="I184" s="22" t="e">
        <f t="shared" si="114"/>
        <v>#DIV/0!</v>
      </c>
      <c r="J184" s="22" t="e">
        <f t="shared" si="114"/>
        <v>#DIV/0!</v>
      </c>
      <c r="K184" s="22" t="e">
        <f t="shared" si="114"/>
        <v>#DIV/0!</v>
      </c>
      <c r="L184" s="22" t="e">
        <f t="shared" si="114"/>
        <v>#DIV/0!</v>
      </c>
      <c r="M184" s="22" t="e">
        <f t="shared" si="114"/>
        <v>#DIV/0!</v>
      </c>
      <c r="N184" s="22" t="e">
        <f t="shared" si="114"/>
        <v>#DIV/0!</v>
      </c>
      <c r="O184" s="22" t="e">
        <f t="shared" si="114"/>
        <v>#DIV/0!</v>
      </c>
      <c r="P184" s="22" t="e">
        <f t="shared" si="114"/>
        <v>#DIV/0!</v>
      </c>
      <c r="Q184" s="22" t="e">
        <f t="shared" si="114"/>
        <v>#DIV/0!</v>
      </c>
      <c r="R184" s="22" t="e">
        <f t="shared" si="114"/>
        <v>#DIV/0!</v>
      </c>
      <c r="S184" s="22" t="e">
        <f t="shared" si="114"/>
        <v>#DIV/0!</v>
      </c>
    </row>
    <row r="185" spans="1:21">
      <c r="A185" s="12"/>
      <c r="B185" s="48"/>
      <c r="C185" s="48"/>
      <c r="D185" s="48"/>
      <c r="E185" s="22" t="e">
        <f t="shared" si="111"/>
        <v>#DIV/0!</v>
      </c>
      <c r="F185" s="22" t="e">
        <f t="shared" si="111"/>
        <v>#DIV/0!</v>
      </c>
      <c r="G185" s="22" t="e">
        <f t="shared" ref="G185:S185" si="115">LN(G152/$E152)</f>
        <v>#DIV/0!</v>
      </c>
      <c r="H185" s="22" t="e">
        <f t="shared" si="115"/>
        <v>#DIV/0!</v>
      </c>
      <c r="I185" s="22" t="e">
        <f t="shared" si="115"/>
        <v>#DIV/0!</v>
      </c>
      <c r="J185" s="22" t="e">
        <f t="shared" si="115"/>
        <v>#DIV/0!</v>
      </c>
      <c r="K185" s="22" t="e">
        <f t="shared" si="115"/>
        <v>#DIV/0!</v>
      </c>
      <c r="L185" s="22" t="e">
        <f t="shared" si="115"/>
        <v>#DIV/0!</v>
      </c>
      <c r="M185" s="22" t="e">
        <f t="shared" si="115"/>
        <v>#DIV/0!</v>
      </c>
      <c r="N185" s="22" t="e">
        <f t="shared" si="115"/>
        <v>#DIV/0!</v>
      </c>
      <c r="O185" s="22" t="e">
        <f t="shared" si="115"/>
        <v>#DIV/0!</v>
      </c>
      <c r="P185" s="22" t="e">
        <f t="shared" si="115"/>
        <v>#DIV/0!</v>
      </c>
      <c r="Q185" s="22" t="e">
        <f t="shared" si="115"/>
        <v>#DIV/0!</v>
      </c>
      <c r="R185" s="22" t="e">
        <f t="shared" si="115"/>
        <v>#DIV/0!</v>
      </c>
      <c r="S185" s="22" t="e">
        <f t="shared" si="115"/>
        <v>#DIV/0!</v>
      </c>
      <c r="T185" s="3"/>
      <c r="U185" s="5"/>
    </row>
    <row r="186" spans="1:21">
      <c r="A186" s="12"/>
      <c r="B186" s="48"/>
      <c r="C186" s="48"/>
      <c r="D186" s="48"/>
      <c r="E186" s="22" t="e">
        <f t="shared" si="111"/>
        <v>#DIV/0!</v>
      </c>
      <c r="F186" s="22" t="e">
        <f t="shared" si="111"/>
        <v>#DIV/0!</v>
      </c>
      <c r="G186" s="22" t="e">
        <f t="shared" ref="G186:S186" si="116">LN(G153/$E153)</f>
        <v>#DIV/0!</v>
      </c>
      <c r="H186" s="22" t="e">
        <f t="shared" si="116"/>
        <v>#DIV/0!</v>
      </c>
      <c r="I186" s="22" t="e">
        <f t="shared" si="116"/>
        <v>#DIV/0!</v>
      </c>
      <c r="J186" s="22" t="e">
        <f t="shared" si="116"/>
        <v>#DIV/0!</v>
      </c>
      <c r="K186" s="22" t="e">
        <f t="shared" si="116"/>
        <v>#DIV/0!</v>
      </c>
      <c r="L186" s="22" t="e">
        <f t="shared" si="116"/>
        <v>#DIV/0!</v>
      </c>
      <c r="M186" s="22" t="e">
        <f t="shared" si="116"/>
        <v>#DIV/0!</v>
      </c>
      <c r="N186" s="22" t="e">
        <f t="shared" si="116"/>
        <v>#DIV/0!</v>
      </c>
      <c r="O186" s="22" t="e">
        <f t="shared" si="116"/>
        <v>#DIV/0!</v>
      </c>
      <c r="P186" s="22" t="e">
        <f t="shared" si="116"/>
        <v>#DIV/0!</v>
      </c>
      <c r="Q186" s="22" t="e">
        <f t="shared" si="116"/>
        <v>#DIV/0!</v>
      </c>
      <c r="R186" s="22" t="e">
        <f t="shared" si="116"/>
        <v>#DIV/0!</v>
      </c>
      <c r="S186" s="22" t="e">
        <f t="shared" si="116"/>
        <v>#DIV/0!</v>
      </c>
      <c r="T186" s="3"/>
      <c r="U186" s="5"/>
    </row>
    <row r="187" spans="1:21" ht="15.75" customHeight="1">
      <c r="A187" s="12"/>
      <c r="B187" s="48"/>
      <c r="C187" s="48"/>
      <c r="D187" s="48"/>
      <c r="E187" s="22" t="e">
        <f t="shared" ref="E187:S187" si="117">LN(E154/$E154)</f>
        <v>#DIV/0!</v>
      </c>
      <c r="F187" s="22" t="e">
        <f t="shared" si="117"/>
        <v>#DIV/0!</v>
      </c>
      <c r="G187" s="22" t="e">
        <f t="shared" si="117"/>
        <v>#DIV/0!</v>
      </c>
      <c r="H187" s="22" t="e">
        <f t="shared" si="117"/>
        <v>#DIV/0!</v>
      </c>
      <c r="I187" s="22" t="e">
        <f t="shared" si="117"/>
        <v>#DIV/0!</v>
      </c>
      <c r="J187" s="22" t="e">
        <f t="shared" si="117"/>
        <v>#DIV/0!</v>
      </c>
      <c r="K187" s="22" t="e">
        <f t="shared" si="117"/>
        <v>#DIV/0!</v>
      </c>
      <c r="L187" s="22" t="e">
        <f t="shared" si="117"/>
        <v>#DIV/0!</v>
      </c>
      <c r="M187" s="22" t="e">
        <f t="shared" si="117"/>
        <v>#DIV/0!</v>
      </c>
      <c r="N187" s="22" t="e">
        <f t="shared" si="117"/>
        <v>#DIV/0!</v>
      </c>
      <c r="O187" s="22" t="e">
        <f t="shared" si="117"/>
        <v>#DIV/0!</v>
      </c>
      <c r="P187" s="22" t="e">
        <f t="shared" si="117"/>
        <v>#DIV/0!</v>
      </c>
      <c r="Q187" s="22" t="e">
        <f t="shared" si="117"/>
        <v>#DIV/0!</v>
      </c>
      <c r="R187" s="22" t="e">
        <f t="shared" si="117"/>
        <v>#DIV/0!</v>
      </c>
      <c r="S187" s="22" t="e">
        <f t="shared" si="117"/>
        <v>#DIV/0!</v>
      </c>
      <c r="T187" s="3"/>
      <c r="U187" s="5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1B2D-9AF0-4B55-994D-BAFFC795D10F}">
  <sheetPr>
    <tabColor rgb="FF7030A0"/>
  </sheetPr>
  <dimension ref="A1:G59"/>
  <sheetViews>
    <sheetView workbookViewId="0"/>
  </sheetViews>
  <sheetFormatPr defaultRowHeight="15"/>
  <cols>
    <col min="1" max="1" width="43.140625" customWidth="1"/>
    <col min="2" max="2" width="40.42578125" customWidth="1"/>
    <col min="3" max="3" width="57.42578125" customWidth="1"/>
    <col min="4" max="4" width="44.140625" customWidth="1"/>
    <col min="6" max="6" width="25.42578125" customWidth="1"/>
  </cols>
  <sheetData>
    <row r="1" spans="1:7" ht="31.5">
      <c r="A1" s="61" t="s">
        <v>119</v>
      </c>
    </row>
    <row r="3" spans="1:7">
      <c r="A3" s="47" t="s">
        <v>120</v>
      </c>
      <c r="B3" s="63" t="s">
        <v>121</v>
      </c>
      <c r="C3" s="63" t="s">
        <v>123</v>
      </c>
      <c r="D3" s="1" t="s">
        <v>236</v>
      </c>
    </row>
    <row r="4" spans="1:7" ht="30.75">
      <c r="A4" s="54" t="s">
        <v>62</v>
      </c>
      <c r="B4" s="64" t="s">
        <v>124</v>
      </c>
      <c r="C4" s="89" t="s">
        <v>233</v>
      </c>
      <c r="D4" t="s">
        <v>126</v>
      </c>
      <c r="E4" s="60"/>
      <c r="F4" s="55"/>
      <c r="G4" s="55"/>
    </row>
    <row r="5" spans="1:7" ht="19.5">
      <c r="A5" s="62" t="s">
        <v>82</v>
      </c>
      <c r="B5" s="65"/>
      <c r="C5" s="89"/>
      <c r="E5" s="55"/>
      <c r="F5" s="55"/>
      <c r="G5" s="55"/>
    </row>
    <row r="6" spans="1:7" ht="19.5">
      <c r="A6" s="54" t="s">
        <v>83</v>
      </c>
      <c r="B6" s="64" t="s">
        <v>83</v>
      </c>
      <c r="C6" s="90" t="s">
        <v>177</v>
      </c>
      <c r="D6" t="s">
        <v>51</v>
      </c>
      <c r="F6" s="55"/>
      <c r="G6" s="55"/>
    </row>
    <row r="7" spans="1:7" ht="45">
      <c r="A7" s="54" t="s">
        <v>84</v>
      </c>
      <c r="B7" s="64" t="s">
        <v>84</v>
      </c>
      <c r="C7" s="90" t="s">
        <v>228</v>
      </c>
      <c r="D7" t="s">
        <v>127</v>
      </c>
      <c r="F7" s="55"/>
      <c r="G7" s="55"/>
    </row>
    <row r="8" spans="1:7" ht="75.75">
      <c r="A8" s="54" t="s">
        <v>85</v>
      </c>
      <c r="B8" s="65" t="s">
        <v>122</v>
      </c>
      <c r="C8" s="89" t="s">
        <v>230</v>
      </c>
      <c r="D8" t="s">
        <v>134</v>
      </c>
      <c r="E8" s="55"/>
    </row>
    <row r="9" spans="1:7" ht="90.75">
      <c r="A9" s="54" t="s">
        <v>74</v>
      </c>
      <c r="B9" s="64" t="s">
        <v>74</v>
      </c>
      <c r="C9" s="89" t="s">
        <v>232</v>
      </c>
      <c r="D9" t="s">
        <v>133</v>
      </c>
      <c r="G9" s="55"/>
    </row>
    <row r="10" spans="1:7" ht="19.5">
      <c r="A10" s="54" t="s">
        <v>75</v>
      </c>
      <c r="B10" s="64"/>
      <c r="C10" s="89"/>
      <c r="E10" s="60"/>
      <c r="F10" s="55"/>
      <c r="G10" s="55"/>
    </row>
    <row r="11" spans="1:7" ht="19.5">
      <c r="A11" s="54" t="s">
        <v>76</v>
      </c>
      <c r="B11" s="64" t="s">
        <v>76</v>
      </c>
      <c r="C11" s="90" t="s">
        <v>160</v>
      </c>
      <c r="D11" t="s">
        <v>132</v>
      </c>
      <c r="F11" s="55"/>
      <c r="G11" s="55"/>
    </row>
    <row r="12" spans="1:7" ht="30.75">
      <c r="A12" s="54" t="s">
        <v>77</v>
      </c>
      <c r="B12" s="64" t="s">
        <v>77</v>
      </c>
      <c r="C12" s="89" t="s">
        <v>235</v>
      </c>
      <c r="D12" t="s">
        <v>128</v>
      </c>
      <c r="F12" s="55"/>
      <c r="G12" s="55"/>
    </row>
    <row r="13" spans="1:7" ht="30">
      <c r="A13" s="54" t="s">
        <v>78</v>
      </c>
      <c r="B13" s="64" t="s">
        <v>78</v>
      </c>
      <c r="C13" s="89" t="s">
        <v>234</v>
      </c>
      <c r="D13" t="s">
        <v>131</v>
      </c>
      <c r="F13" s="55"/>
      <c r="G13" s="55"/>
    </row>
    <row r="14" spans="1:7" ht="18">
      <c r="A14" s="54" t="s">
        <v>79</v>
      </c>
      <c r="B14" s="64" t="s">
        <v>79</v>
      </c>
      <c r="C14" s="89" t="s">
        <v>144</v>
      </c>
      <c r="D14" t="s">
        <v>113</v>
      </c>
      <c r="F14" s="55"/>
      <c r="G14" s="55"/>
    </row>
    <row r="15" spans="1:7" ht="45">
      <c r="A15" s="54" t="s">
        <v>80</v>
      </c>
      <c r="B15" s="64" t="s">
        <v>80</v>
      </c>
      <c r="C15" s="90" t="s">
        <v>226</v>
      </c>
      <c r="D15" t="s">
        <v>129</v>
      </c>
      <c r="E15" s="55"/>
      <c r="F15" s="55"/>
      <c r="G15" s="55"/>
    </row>
    <row r="16" spans="1:7" ht="30">
      <c r="A16" s="54" t="s">
        <v>81</v>
      </c>
      <c r="B16" s="64" t="s">
        <v>81</v>
      </c>
      <c r="C16" s="89" t="s">
        <v>231</v>
      </c>
      <c r="D16" t="s">
        <v>130</v>
      </c>
      <c r="G16" s="55"/>
    </row>
    <row r="19" spans="1:3">
      <c r="A19" s="47" t="s">
        <v>125</v>
      </c>
      <c r="C19" s="54" t="s">
        <v>62</v>
      </c>
    </row>
    <row r="20" spans="1:3">
      <c r="A20" t="s">
        <v>126</v>
      </c>
      <c r="C20" s="62" t="s">
        <v>82</v>
      </c>
    </row>
    <row r="21" spans="1:3">
      <c r="A21" t="s">
        <v>51</v>
      </c>
      <c r="C21" s="54" t="s">
        <v>83</v>
      </c>
    </row>
    <row r="22" spans="1:3">
      <c r="A22" t="s">
        <v>127</v>
      </c>
      <c r="C22" s="54" t="s">
        <v>84</v>
      </c>
    </row>
    <row r="23" spans="1:3">
      <c r="A23" t="s">
        <v>134</v>
      </c>
      <c r="C23" s="54" t="s">
        <v>85</v>
      </c>
    </row>
    <row r="24" spans="1:3">
      <c r="A24" t="s">
        <v>133</v>
      </c>
      <c r="C24" s="54" t="s">
        <v>74</v>
      </c>
    </row>
    <row r="25" spans="1:3">
      <c r="A25" t="s">
        <v>132</v>
      </c>
      <c r="C25" s="54" t="s">
        <v>75</v>
      </c>
    </row>
    <row r="26" spans="1:3">
      <c r="A26" t="s">
        <v>128</v>
      </c>
      <c r="C26" s="54" t="s">
        <v>76</v>
      </c>
    </row>
    <row r="27" spans="1:3">
      <c r="A27" t="s">
        <v>131</v>
      </c>
      <c r="C27" s="54" t="s">
        <v>77</v>
      </c>
    </row>
    <row r="28" spans="1:3">
      <c r="A28" t="s">
        <v>113</v>
      </c>
      <c r="C28" s="54" t="s">
        <v>78</v>
      </c>
    </row>
    <row r="29" spans="1:3">
      <c r="A29" t="s">
        <v>129</v>
      </c>
      <c r="C29" s="54" t="s">
        <v>79</v>
      </c>
    </row>
    <row r="30" spans="1:3">
      <c r="A30" t="s">
        <v>130</v>
      </c>
      <c r="C30" s="54" t="s">
        <v>80</v>
      </c>
    </row>
    <row r="31" spans="1:3">
      <c r="C31" s="54" t="s">
        <v>81</v>
      </c>
    </row>
    <row r="33" spans="1:2">
      <c r="A33" s="80" t="s">
        <v>177</v>
      </c>
    </row>
    <row r="34" spans="1:2">
      <c r="A34" s="78" t="s">
        <v>146</v>
      </c>
      <c r="B34" s="54" t="s">
        <v>80</v>
      </c>
    </row>
    <row r="35" spans="1:2">
      <c r="A35" s="78" t="s">
        <v>147</v>
      </c>
      <c r="B35" s="54" t="s">
        <v>80</v>
      </c>
    </row>
    <row r="36" spans="1:2">
      <c r="A36" s="78" t="s">
        <v>148</v>
      </c>
      <c r="B36" s="54" t="s">
        <v>84</v>
      </c>
    </row>
    <row r="37" spans="1:2">
      <c r="A37" s="78" t="s">
        <v>149</v>
      </c>
      <c r="B37" s="54" t="s">
        <v>84</v>
      </c>
    </row>
    <row r="38" spans="1:2">
      <c r="A38" s="78" t="s">
        <v>227</v>
      </c>
      <c r="B38" s="54" t="s">
        <v>84</v>
      </c>
    </row>
    <row r="39" spans="1:2">
      <c r="A39" s="78" t="s">
        <v>229</v>
      </c>
      <c r="B39" s="54" t="s">
        <v>85</v>
      </c>
    </row>
    <row r="40" spans="1:2">
      <c r="A40" s="78" t="s">
        <v>152</v>
      </c>
      <c r="B40" s="54" t="s">
        <v>81</v>
      </c>
    </row>
    <row r="41" spans="1:2">
      <c r="A41" s="78" t="s">
        <v>153</v>
      </c>
      <c r="B41" s="54" t="s">
        <v>81</v>
      </c>
    </row>
    <row r="42" spans="1:2">
      <c r="A42" s="78" t="s">
        <v>154</v>
      </c>
      <c r="B42" s="54" t="s">
        <v>74</v>
      </c>
    </row>
    <row r="43" spans="1:2">
      <c r="A43" s="78" t="s">
        <v>155</v>
      </c>
      <c r="B43" s="54" t="s">
        <v>74</v>
      </c>
    </row>
    <row r="44" spans="1:2">
      <c r="A44" s="78" t="s">
        <v>156</v>
      </c>
      <c r="B44" s="54" t="s">
        <v>74</v>
      </c>
    </row>
    <row r="45" spans="1:2">
      <c r="A45" s="78" t="s">
        <v>157</v>
      </c>
      <c r="B45" s="54" t="s">
        <v>74</v>
      </c>
    </row>
    <row r="46" spans="1:2">
      <c r="A46" s="78" t="s">
        <v>158</v>
      </c>
      <c r="B46" s="54" t="s">
        <v>74</v>
      </c>
    </row>
    <row r="47" spans="1:2">
      <c r="A47" s="78" t="s">
        <v>159</v>
      </c>
      <c r="B47" s="54" t="s">
        <v>74</v>
      </c>
    </row>
    <row r="48" spans="1:2">
      <c r="A48" s="78" t="s">
        <v>160</v>
      </c>
      <c r="B48" s="54" t="s">
        <v>76</v>
      </c>
    </row>
    <row r="49" spans="1:3">
      <c r="A49" s="78" t="s">
        <v>161</v>
      </c>
      <c r="B49" s="54" t="s">
        <v>75</v>
      </c>
      <c r="C49" s="54" t="s">
        <v>62</v>
      </c>
    </row>
    <row r="50" spans="1:3">
      <c r="A50" s="78" t="s">
        <v>162</v>
      </c>
      <c r="B50" s="54" t="s">
        <v>75</v>
      </c>
      <c r="C50" s="54" t="s">
        <v>62</v>
      </c>
    </row>
    <row r="51" spans="1:3">
      <c r="A51" s="78" t="s">
        <v>163</v>
      </c>
      <c r="B51" t="s">
        <v>134</v>
      </c>
    </row>
    <row r="52" spans="1:3">
      <c r="A52" s="78" t="s">
        <v>164</v>
      </c>
      <c r="B52" t="s">
        <v>134</v>
      </c>
    </row>
    <row r="53" spans="1:3">
      <c r="A53" s="78" t="s">
        <v>165</v>
      </c>
      <c r="B53" s="54" t="s">
        <v>78</v>
      </c>
    </row>
    <row r="54" spans="1:3">
      <c r="A54" s="78" t="s">
        <v>166</v>
      </c>
      <c r="B54" s="54" t="s">
        <v>78</v>
      </c>
    </row>
    <row r="55" spans="1:3">
      <c r="A55" s="78" t="s">
        <v>167</v>
      </c>
      <c r="B55" t="s">
        <v>128</v>
      </c>
    </row>
    <row r="56" spans="1:3">
      <c r="A56" s="78" t="s">
        <v>168</v>
      </c>
      <c r="B56" t="s">
        <v>128</v>
      </c>
    </row>
    <row r="57" spans="1:3">
      <c r="A57" s="78" t="s">
        <v>169</v>
      </c>
      <c r="B57" t="s">
        <v>134</v>
      </c>
    </row>
    <row r="58" spans="1:3">
      <c r="A58" s="78" t="s">
        <v>170</v>
      </c>
      <c r="B58" t="s">
        <v>134</v>
      </c>
    </row>
    <row r="59" spans="1:3">
      <c r="A59" s="88" t="s">
        <v>144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8310-F0E3-4885-B523-F5749C376145}">
  <sheetPr>
    <pageSetUpPr fitToPage="1"/>
  </sheetPr>
  <dimension ref="A1:AO91"/>
  <sheetViews>
    <sheetView workbookViewId="0"/>
  </sheetViews>
  <sheetFormatPr defaultRowHeight="15" customHeight="1"/>
  <cols>
    <col min="1" max="1" width="33.85546875" style="69" bestFit="1" customWidth="1"/>
    <col min="2" max="2" width="11.42578125" style="69" customWidth="1"/>
    <col min="3" max="5" width="11.42578125" style="69" bestFit="1" customWidth="1"/>
    <col min="6" max="7" width="10.140625" style="70" customWidth="1"/>
    <col min="8" max="256" width="9.140625" style="69"/>
    <col min="257" max="257" width="33.85546875" style="69" bestFit="1" customWidth="1"/>
    <col min="258" max="258" width="11.42578125" style="69" customWidth="1"/>
    <col min="259" max="261" width="11.42578125" style="69" bestFit="1" customWidth="1"/>
    <col min="262" max="263" width="10.140625" style="69" customWidth="1"/>
    <col min="264" max="512" width="9.140625" style="69"/>
    <col min="513" max="513" width="33.85546875" style="69" bestFit="1" customWidth="1"/>
    <col min="514" max="514" width="11.42578125" style="69" customWidth="1"/>
    <col min="515" max="517" width="11.42578125" style="69" bestFit="1" customWidth="1"/>
    <col min="518" max="519" width="10.140625" style="69" customWidth="1"/>
    <col min="520" max="768" width="9.140625" style="69"/>
    <col min="769" max="769" width="33.85546875" style="69" bestFit="1" customWidth="1"/>
    <col min="770" max="770" width="11.42578125" style="69" customWidth="1"/>
    <col min="771" max="773" width="11.42578125" style="69" bestFit="1" customWidth="1"/>
    <col min="774" max="775" width="10.140625" style="69" customWidth="1"/>
    <col min="776" max="1024" width="9.140625" style="69"/>
    <col min="1025" max="1025" width="33.85546875" style="69" bestFit="1" customWidth="1"/>
    <col min="1026" max="1026" width="11.42578125" style="69" customWidth="1"/>
    <col min="1027" max="1029" width="11.42578125" style="69" bestFit="1" customWidth="1"/>
    <col min="1030" max="1031" width="10.140625" style="69" customWidth="1"/>
    <col min="1032" max="1280" width="9.140625" style="69"/>
    <col min="1281" max="1281" width="33.85546875" style="69" bestFit="1" customWidth="1"/>
    <col min="1282" max="1282" width="11.42578125" style="69" customWidth="1"/>
    <col min="1283" max="1285" width="11.42578125" style="69" bestFit="1" customWidth="1"/>
    <col min="1286" max="1287" width="10.140625" style="69" customWidth="1"/>
    <col min="1288" max="1536" width="9.140625" style="69"/>
    <col min="1537" max="1537" width="33.85546875" style="69" bestFit="1" customWidth="1"/>
    <col min="1538" max="1538" width="11.42578125" style="69" customWidth="1"/>
    <col min="1539" max="1541" width="11.42578125" style="69" bestFit="1" customWidth="1"/>
    <col min="1542" max="1543" width="10.140625" style="69" customWidth="1"/>
    <col min="1544" max="1792" width="9.140625" style="69"/>
    <col min="1793" max="1793" width="33.85546875" style="69" bestFit="1" customWidth="1"/>
    <col min="1794" max="1794" width="11.42578125" style="69" customWidth="1"/>
    <col min="1795" max="1797" width="11.42578125" style="69" bestFit="1" customWidth="1"/>
    <col min="1798" max="1799" width="10.140625" style="69" customWidth="1"/>
    <col min="1800" max="2048" width="9.140625" style="69"/>
    <col min="2049" max="2049" width="33.85546875" style="69" bestFit="1" customWidth="1"/>
    <col min="2050" max="2050" width="11.42578125" style="69" customWidth="1"/>
    <col min="2051" max="2053" width="11.42578125" style="69" bestFit="1" customWidth="1"/>
    <col min="2054" max="2055" width="10.140625" style="69" customWidth="1"/>
    <col min="2056" max="2304" width="9.140625" style="69"/>
    <col min="2305" max="2305" width="33.85546875" style="69" bestFit="1" customWidth="1"/>
    <col min="2306" max="2306" width="11.42578125" style="69" customWidth="1"/>
    <col min="2307" max="2309" width="11.42578125" style="69" bestFit="1" customWidth="1"/>
    <col min="2310" max="2311" width="10.140625" style="69" customWidth="1"/>
    <col min="2312" max="2560" width="9.140625" style="69"/>
    <col min="2561" max="2561" width="33.85546875" style="69" bestFit="1" customWidth="1"/>
    <col min="2562" max="2562" width="11.42578125" style="69" customWidth="1"/>
    <col min="2563" max="2565" width="11.42578125" style="69" bestFit="1" customWidth="1"/>
    <col min="2566" max="2567" width="10.140625" style="69" customWidth="1"/>
    <col min="2568" max="2816" width="9.140625" style="69"/>
    <col min="2817" max="2817" width="33.85546875" style="69" bestFit="1" customWidth="1"/>
    <col min="2818" max="2818" width="11.42578125" style="69" customWidth="1"/>
    <col min="2819" max="2821" width="11.42578125" style="69" bestFit="1" customWidth="1"/>
    <col min="2822" max="2823" width="10.140625" style="69" customWidth="1"/>
    <col min="2824" max="3072" width="9.140625" style="69"/>
    <col min="3073" max="3073" width="33.85546875" style="69" bestFit="1" customWidth="1"/>
    <col min="3074" max="3074" width="11.42578125" style="69" customWidth="1"/>
    <col min="3075" max="3077" width="11.42578125" style="69" bestFit="1" customWidth="1"/>
    <col min="3078" max="3079" width="10.140625" style="69" customWidth="1"/>
    <col min="3080" max="3328" width="9.140625" style="69"/>
    <col min="3329" max="3329" width="33.85546875" style="69" bestFit="1" customWidth="1"/>
    <col min="3330" max="3330" width="11.42578125" style="69" customWidth="1"/>
    <col min="3331" max="3333" width="11.42578125" style="69" bestFit="1" customWidth="1"/>
    <col min="3334" max="3335" width="10.140625" style="69" customWidth="1"/>
    <col min="3336" max="3584" width="9.140625" style="69"/>
    <col min="3585" max="3585" width="33.85546875" style="69" bestFit="1" customWidth="1"/>
    <col min="3586" max="3586" width="11.42578125" style="69" customWidth="1"/>
    <col min="3587" max="3589" width="11.42578125" style="69" bestFit="1" customWidth="1"/>
    <col min="3590" max="3591" width="10.140625" style="69" customWidth="1"/>
    <col min="3592" max="3840" width="9.140625" style="69"/>
    <col min="3841" max="3841" width="33.85546875" style="69" bestFit="1" customWidth="1"/>
    <col min="3842" max="3842" width="11.42578125" style="69" customWidth="1"/>
    <col min="3843" max="3845" width="11.42578125" style="69" bestFit="1" customWidth="1"/>
    <col min="3846" max="3847" width="10.140625" style="69" customWidth="1"/>
    <col min="3848" max="4096" width="9.140625" style="69"/>
    <col min="4097" max="4097" width="33.85546875" style="69" bestFit="1" customWidth="1"/>
    <col min="4098" max="4098" width="11.42578125" style="69" customWidth="1"/>
    <col min="4099" max="4101" width="11.42578125" style="69" bestFit="1" customWidth="1"/>
    <col min="4102" max="4103" width="10.140625" style="69" customWidth="1"/>
    <col min="4104" max="4352" width="9.140625" style="69"/>
    <col min="4353" max="4353" width="33.85546875" style="69" bestFit="1" customWidth="1"/>
    <col min="4354" max="4354" width="11.42578125" style="69" customWidth="1"/>
    <col min="4355" max="4357" width="11.42578125" style="69" bestFit="1" customWidth="1"/>
    <col min="4358" max="4359" width="10.140625" style="69" customWidth="1"/>
    <col min="4360" max="4608" width="9.140625" style="69"/>
    <col min="4609" max="4609" width="33.85546875" style="69" bestFit="1" customWidth="1"/>
    <col min="4610" max="4610" width="11.42578125" style="69" customWidth="1"/>
    <col min="4611" max="4613" width="11.42578125" style="69" bestFit="1" customWidth="1"/>
    <col min="4614" max="4615" width="10.140625" style="69" customWidth="1"/>
    <col min="4616" max="4864" width="9.140625" style="69"/>
    <col min="4865" max="4865" width="33.85546875" style="69" bestFit="1" customWidth="1"/>
    <col min="4866" max="4866" width="11.42578125" style="69" customWidth="1"/>
    <col min="4867" max="4869" width="11.42578125" style="69" bestFit="1" customWidth="1"/>
    <col min="4870" max="4871" width="10.140625" style="69" customWidth="1"/>
    <col min="4872" max="5120" width="9.140625" style="69"/>
    <col min="5121" max="5121" width="33.85546875" style="69" bestFit="1" customWidth="1"/>
    <col min="5122" max="5122" width="11.42578125" style="69" customWidth="1"/>
    <col min="5123" max="5125" width="11.42578125" style="69" bestFit="1" customWidth="1"/>
    <col min="5126" max="5127" width="10.140625" style="69" customWidth="1"/>
    <col min="5128" max="5376" width="9.140625" style="69"/>
    <col min="5377" max="5377" width="33.85546875" style="69" bestFit="1" customWidth="1"/>
    <col min="5378" max="5378" width="11.42578125" style="69" customWidth="1"/>
    <col min="5379" max="5381" width="11.42578125" style="69" bestFit="1" customWidth="1"/>
    <col min="5382" max="5383" width="10.140625" style="69" customWidth="1"/>
    <col min="5384" max="5632" width="9.140625" style="69"/>
    <col min="5633" max="5633" width="33.85546875" style="69" bestFit="1" customWidth="1"/>
    <col min="5634" max="5634" width="11.42578125" style="69" customWidth="1"/>
    <col min="5635" max="5637" width="11.42578125" style="69" bestFit="1" customWidth="1"/>
    <col min="5638" max="5639" width="10.140625" style="69" customWidth="1"/>
    <col min="5640" max="5888" width="9.140625" style="69"/>
    <col min="5889" max="5889" width="33.85546875" style="69" bestFit="1" customWidth="1"/>
    <col min="5890" max="5890" width="11.42578125" style="69" customWidth="1"/>
    <col min="5891" max="5893" width="11.42578125" style="69" bestFit="1" customWidth="1"/>
    <col min="5894" max="5895" width="10.140625" style="69" customWidth="1"/>
    <col min="5896" max="6144" width="9.140625" style="69"/>
    <col min="6145" max="6145" width="33.85546875" style="69" bestFit="1" customWidth="1"/>
    <col min="6146" max="6146" width="11.42578125" style="69" customWidth="1"/>
    <col min="6147" max="6149" width="11.42578125" style="69" bestFit="1" customWidth="1"/>
    <col min="6150" max="6151" width="10.140625" style="69" customWidth="1"/>
    <col min="6152" max="6400" width="9.140625" style="69"/>
    <col min="6401" max="6401" width="33.85546875" style="69" bestFit="1" customWidth="1"/>
    <col min="6402" max="6402" width="11.42578125" style="69" customWidth="1"/>
    <col min="6403" max="6405" width="11.42578125" style="69" bestFit="1" customWidth="1"/>
    <col min="6406" max="6407" width="10.140625" style="69" customWidth="1"/>
    <col min="6408" max="6656" width="9.140625" style="69"/>
    <col min="6657" max="6657" width="33.85546875" style="69" bestFit="1" customWidth="1"/>
    <col min="6658" max="6658" width="11.42578125" style="69" customWidth="1"/>
    <col min="6659" max="6661" width="11.42578125" style="69" bestFit="1" customWidth="1"/>
    <col min="6662" max="6663" width="10.140625" style="69" customWidth="1"/>
    <col min="6664" max="6912" width="9.140625" style="69"/>
    <col min="6913" max="6913" width="33.85546875" style="69" bestFit="1" customWidth="1"/>
    <col min="6914" max="6914" width="11.42578125" style="69" customWidth="1"/>
    <col min="6915" max="6917" width="11.42578125" style="69" bestFit="1" customWidth="1"/>
    <col min="6918" max="6919" width="10.140625" style="69" customWidth="1"/>
    <col min="6920" max="7168" width="9.140625" style="69"/>
    <col min="7169" max="7169" width="33.85546875" style="69" bestFit="1" customWidth="1"/>
    <col min="7170" max="7170" width="11.42578125" style="69" customWidth="1"/>
    <col min="7171" max="7173" width="11.42578125" style="69" bestFit="1" customWidth="1"/>
    <col min="7174" max="7175" width="10.140625" style="69" customWidth="1"/>
    <col min="7176" max="7424" width="9.140625" style="69"/>
    <col min="7425" max="7425" width="33.85546875" style="69" bestFit="1" customWidth="1"/>
    <col min="7426" max="7426" width="11.42578125" style="69" customWidth="1"/>
    <col min="7427" max="7429" width="11.42578125" style="69" bestFit="1" customWidth="1"/>
    <col min="7430" max="7431" width="10.140625" style="69" customWidth="1"/>
    <col min="7432" max="7680" width="9.140625" style="69"/>
    <col min="7681" max="7681" width="33.85546875" style="69" bestFit="1" customWidth="1"/>
    <col min="7682" max="7682" width="11.42578125" style="69" customWidth="1"/>
    <col min="7683" max="7685" width="11.42578125" style="69" bestFit="1" customWidth="1"/>
    <col min="7686" max="7687" width="10.140625" style="69" customWidth="1"/>
    <col min="7688" max="7936" width="9.140625" style="69"/>
    <col min="7937" max="7937" width="33.85546875" style="69" bestFit="1" customWidth="1"/>
    <col min="7938" max="7938" width="11.42578125" style="69" customWidth="1"/>
    <col min="7939" max="7941" width="11.42578125" style="69" bestFit="1" customWidth="1"/>
    <col min="7942" max="7943" width="10.140625" style="69" customWidth="1"/>
    <col min="7944" max="8192" width="9.140625" style="69"/>
    <col min="8193" max="8193" width="33.85546875" style="69" bestFit="1" customWidth="1"/>
    <col min="8194" max="8194" width="11.42578125" style="69" customWidth="1"/>
    <col min="8195" max="8197" width="11.42578125" style="69" bestFit="1" customWidth="1"/>
    <col min="8198" max="8199" width="10.140625" style="69" customWidth="1"/>
    <col min="8200" max="8448" width="9.140625" style="69"/>
    <col min="8449" max="8449" width="33.85546875" style="69" bestFit="1" customWidth="1"/>
    <col min="8450" max="8450" width="11.42578125" style="69" customWidth="1"/>
    <col min="8451" max="8453" width="11.42578125" style="69" bestFit="1" customWidth="1"/>
    <col min="8454" max="8455" width="10.140625" style="69" customWidth="1"/>
    <col min="8456" max="8704" width="9.140625" style="69"/>
    <col min="8705" max="8705" width="33.85546875" style="69" bestFit="1" customWidth="1"/>
    <col min="8706" max="8706" width="11.42578125" style="69" customWidth="1"/>
    <col min="8707" max="8709" width="11.42578125" style="69" bestFit="1" customWidth="1"/>
    <col min="8710" max="8711" width="10.140625" style="69" customWidth="1"/>
    <col min="8712" max="8960" width="9.140625" style="69"/>
    <col min="8961" max="8961" width="33.85546875" style="69" bestFit="1" customWidth="1"/>
    <col min="8962" max="8962" width="11.42578125" style="69" customWidth="1"/>
    <col min="8963" max="8965" width="11.42578125" style="69" bestFit="1" customWidth="1"/>
    <col min="8966" max="8967" width="10.140625" style="69" customWidth="1"/>
    <col min="8968" max="9216" width="9.140625" style="69"/>
    <col min="9217" max="9217" width="33.85546875" style="69" bestFit="1" customWidth="1"/>
    <col min="9218" max="9218" width="11.42578125" style="69" customWidth="1"/>
    <col min="9219" max="9221" width="11.42578125" style="69" bestFit="1" customWidth="1"/>
    <col min="9222" max="9223" width="10.140625" style="69" customWidth="1"/>
    <col min="9224" max="9472" width="9.140625" style="69"/>
    <col min="9473" max="9473" width="33.85546875" style="69" bestFit="1" customWidth="1"/>
    <col min="9474" max="9474" width="11.42578125" style="69" customWidth="1"/>
    <col min="9475" max="9477" width="11.42578125" style="69" bestFit="1" customWidth="1"/>
    <col min="9478" max="9479" width="10.140625" style="69" customWidth="1"/>
    <col min="9480" max="9728" width="9.140625" style="69"/>
    <col min="9729" max="9729" width="33.85546875" style="69" bestFit="1" customWidth="1"/>
    <col min="9730" max="9730" width="11.42578125" style="69" customWidth="1"/>
    <col min="9731" max="9733" width="11.42578125" style="69" bestFit="1" customWidth="1"/>
    <col min="9734" max="9735" width="10.140625" style="69" customWidth="1"/>
    <col min="9736" max="9984" width="9.140625" style="69"/>
    <col min="9985" max="9985" width="33.85546875" style="69" bestFit="1" customWidth="1"/>
    <col min="9986" max="9986" width="11.42578125" style="69" customWidth="1"/>
    <col min="9987" max="9989" width="11.42578125" style="69" bestFit="1" customWidth="1"/>
    <col min="9990" max="9991" width="10.140625" style="69" customWidth="1"/>
    <col min="9992" max="10240" width="9.140625" style="69"/>
    <col min="10241" max="10241" width="33.85546875" style="69" bestFit="1" customWidth="1"/>
    <col min="10242" max="10242" width="11.42578125" style="69" customWidth="1"/>
    <col min="10243" max="10245" width="11.42578125" style="69" bestFit="1" customWidth="1"/>
    <col min="10246" max="10247" width="10.140625" style="69" customWidth="1"/>
    <col min="10248" max="10496" width="9.140625" style="69"/>
    <col min="10497" max="10497" width="33.85546875" style="69" bestFit="1" customWidth="1"/>
    <col min="10498" max="10498" width="11.42578125" style="69" customWidth="1"/>
    <col min="10499" max="10501" width="11.42578125" style="69" bestFit="1" customWidth="1"/>
    <col min="10502" max="10503" width="10.140625" style="69" customWidth="1"/>
    <col min="10504" max="10752" width="9.140625" style="69"/>
    <col min="10753" max="10753" width="33.85546875" style="69" bestFit="1" customWidth="1"/>
    <col min="10754" max="10754" width="11.42578125" style="69" customWidth="1"/>
    <col min="10755" max="10757" width="11.42578125" style="69" bestFit="1" customWidth="1"/>
    <col min="10758" max="10759" width="10.140625" style="69" customWidth="1"/>
    <col min="10760" max="11008" width="9.140625" style="69"/>
    <col min="11009" max="11009" width="33.85546875" style="69" bestFit="1" customWidth="1"/>
    <col min="11010" max="11010" width="11.42578125" style="69" customWidth="1"/>
    <col min="11011" max="11013" width="11.42578125" style="69" bestFit="1" customWidth="1"/>
    <col min="11014" max="11015" width="10.140625" style="69" customWidth="1"/>
    <col min="11016" max="11264" width="9.140625" style="69"/>
    <col min="11265" max="11265" width="33.85546875" style="69" bestFit="1" customWidth="1"/>
    <col min="11266" max="11266" width="11.42578125" style="69" customWidth="1"/>
    <col min="11267" max="11269" width="11.42578125" style="69" bestFit="1" customWidth="1"/>
    <col min="11270" max="11271" width="10.140625" style="69" customWidth="1"/>
    <col min="11272" max="11520" width="9.140625" style="69"/>
    <col min="11521" max="11521" width="33.85546875" style="69" bestFit="1" customWidth="1"/>
    <col min="11522" max="11522" width="11.42578125" style="69" customWidth="1"/>
    <col min="11523" max="11525" width="11.42578125" style="69" bestFit="1" customWidth="1"/>
    <col min="11526" max="11527" width="10.140625" style="69" customWidth="1"/>
    <col min="11528" max="11776" width="9.140625" style="69"/>
    <col min="11777" max="11777" width="33.85546875" style="69" bestFit="1" customWidth="1"/>
    <col min="11778" max="11778" width="11.42578125" style="69" customWidth="1"/>
    <col min="11779" max="11781" width="11.42578125" style="69" bestFit="1" customWidth="1"/>
    <col min="11782" max="11783" width="10.140625" style="69" customWidth="1"/>
    <col min="11784" max="12032" width="9.140625" style="69"/>
    <col min="12033" max="12033" width="33.85546875" style="69" bestFit="1" customWidth="1"/>
    <col min="12034" max="12034" width="11.42578125" style="69" customWidth="1"/>
    <col min="12035" max="12037" width="11.42578125" style="69" bestFit="1" customWidth="1"/>
    <col min="12038" max="12039" width="10.140625" style="69" customWidth="1"/>
    <col min="12040" max="12288" width="9.140625" style="69"/>
    <col min="12289" max="12289" width="33.85546875" style="69" bestFit="1" customWidth="1"/>
    <col min="12290" max="12290" width="11.42578125" style="69" customWidth="1"/>
    <col min="12291" max="12293" width="11.42578125" style="69" bestFit="1" customWidth="1"/>
    <col min="12294" max="12295" width="10.140625" style="69" customWidth="1"/>
    <col min="12296" max="12544" width="9.140625" style="69"/>
    <col min="12545" max="12545" width="33.85546875" style="69" bestFit="1" customWidth="1"/>
    <col min="12546" max="12546" width="11.42578125" style="69" customWidth="1"/>
    <col min="12547" max="12549" width="11.42578125" style="69" bestFit="1" customWidth="1"/>
    <col min="12550" max="12551" width="10.140625" style="69" customWidth="1"/>
    <col min="12552" max="12800" width="9.140625" style="69"/>
    <col min="12801" max="12801" width="33.85546875" style="69" bestFit="1" customWidth="1"/>
    <col min="12802" max="12802" width="11.42578125" style="69" customWidth="1"/>
    <col min="12803" max="12805" width="11.42578125" style="69" bestFit="1" customWidth="1"/>
    <col min="12806" max="12807" width="10.140625" style="69" customWidth="1"/>
    <col min="12808" max="13056" width="9.140625" style="69"/>
    <col min="13057" max="13057" width="33.85546875" style="69" bestFit="1" customWidth="1"/>
    <col min="13058" max="13058" width="11.42578125" style="69" customWidth="1"/>
    <col min="13059" max="13061" width="11.42578125" style="69" bestFit="1" customWidth="1"/>
    <col min="13062" max="13063" width="10.140625" style="69" customWidth="1"/>
    <col min="13064" max="13312" width="9.140625" style="69"/>
    <col min="13313" max="13313" width="33.85546875" style="69" bestFit="1" customWidth="1"/>
    <col min="13314" max="13314" width="11.42578125" style="69" customWidth="1"/>
    <col min="13315" max="13317" width="11.42578125" style="69" bestFit="1" customWidth="1"/>
    <col min="13318" max="13319" width="10.140625" style="69" customWidth="1"/>
    <col min="13320" max="13568" width="9.140625" style="69"/>
    <col min="13569" max="13569" width="33.85546875" style="69" bestFit="1" customWidth="1"/>
    <col min="13570" max="13570" width="11.42578125" style="69" customWidth="1"/>
    <col min="13571" max="13573" width="11.42578125" style="69" bestFit="1" customWidth="1"/>
    <col min="13574" max="13575" width="10.140625" style="69" customWidth="1"/>
    <col min="13576" max="13824" width="9.140625" style="69"/>
    <col min="13825" max="13825" width="33.85546875" style="69" bestFit="1" customWidth="1"/>
    <col min="13826" max="13826" width="11.42578125" style="69" customWidth="1"/>
    <col min="13827" max="13829" width="11.42578125" style="69" bestFit="1" customWidth="1"/>
    <col min="13830" max="13831" width="10.140625" style="69" customWidth="1"/>
    <col min="13832" max="14080" width="9.140625" style="69"/>
    <col min="14081" max="14081" width="33.85546875" style="69" bestFit="1" customWidth="1"/>
    <col min="14082" max="14082" width="11.42578125" style="69" customWidth="1"/>
    <col min="14083" max="14085" width="11.42578125" style="69" bestFit="1" customWidth="1"/>
    <col min="14086" max="14087" width="10.140625" style="69" customWidth="1"/>
    <col min="14088" max="14336" width="9.140625" style="69"/>
    <col min="14337" max="14337" width="33.85546875" style="69" bestFit="1" customWidth="1"/>
    <col min="14338" max="14338" width="11.42578125" style="69" customWidth="1"/>
    <col min="14339" max="14341" width="11.42578125" style="69" bestFit="1" customWidth="1"/>
    <col min="14342" max="14343" width="10.140625" style="69" customWidth="1"/>
    <col min="14344" max="14592" width="9.140625" style="69"/>
    <col min="14593" max="14593" width="33.85546875" style="69" bestFit="1" customWidth="1"/>
    <col min="14594" max="14594" width="11.42578125" style="69" customWidth="1"/>
    <col min="14595" max="14597" width="11.42578125" style="69" bestFit="1" customWidth="1"/>
    <col min="14598" max="14599" width="10.140625" style="69" customWidth="1"/>
    <col min="14600" max="14848" width="9.140625" style="69"/>
    <col min="14849" max="14849" width="33.85546875" style="69" bestFit="1" customWidth="1"/>
    <col min="14850" max="14850" width="11.42578125" style="69" customWidth="1"/>
    <col min="14851" max="14853" width="11.42578125" style="69" bestFit="1" customWidth="1"/>
    <col min="14854" max="14855" width="10.140625" style="69" customWidth="1"/>
    <col min="14856" max="15104" width="9.140625" style="69"/>
    <col min="15105" max="15105" width="33.85546875" style="69" bestFit="1" customWidth="1"/>
    <col min="15106" max="15106" width="11.42578125" style="69" customWidth="1"/>
    <col min="15107" max="15109" width="11.42578125" style="69" bestFit="1" customWidth="1"/>
    <col min="15110" max="15111" width="10.140625" style="69" customWidth="1"/>
    <col min="15112" max="15360" width="9.140625" style="69"/>
    <col min="15361" max="15361" width="33.85546875" style="69" bestFit="1" customWidth="1"/>
    <col min="15362" max="15362" width="11.42578125" style="69" customWidth="1"/>
    <col min="15363" max="15365" width="11.42578125" style="69" bestFit="1" customWidth="1"/>
    <col min="15366" max="15367" width="10.140625" style="69" customWidth="1"/>
    <col min="15368" max="15616" width="9.140625" style="69"/>
    <col min="15617" max="15617" width="33.85546875" style="69" bestFit="1" customWidth="1"/>
    <col min="15618" max="15618" width="11.42578125" style="69" customWidth="1"/>
    <col min="15619" max="15621" width="11.42578125" style="69" bestFit="1" customWidth="1"/>
    <col min="15622" max="15623" width="10.140625" style="69" customWidth="1"/>
    <col min="15624" max="15872" width="9.140625" style="69"/>
    <col min="15873" max="15873" width="33.85546875" style="69" bestFit="1" customWidth="1"/>
    <col min="15874" max="15874" width="11.42578125" style="69" customWidth="1"/>
    <col min="15875" max="15877" width="11.42578125" style="69" bestFit="1" customWidth="1"/>
    <col min="15878" max="15879" width="10.140625" style="69" customWidth="1"/>
    <col min="15880" max="16128" width="9.140625" style="69"/>
    <col min="16129" max="16129" width="33.85546875" style="69" bestFit="1" customWidth="1"/>
    <col min="16130" max="16130" width="11.42578125" style="69" customWidth="1"/>
    <col min="16131" max="16133" width="11.42578125" style="69" bestFit="1" customWidth="1"/>
    <col min="16134" max="16135" width="10.140625" style="69" customWidth="1"/>
    <col min="16136" max="16384" width="9.140625" style="69"/>
  </cols>
  <sheetData>
    <row r="1" spans="1:41" ht="23.25" customHeight="1">
      <c r="A1" s="68" t="s">
        <v>136</v>
      </c>
    </row>
    <row r="2" spans="1:41" ht="15" customHeight="1">
      <c r="A2" s="71" t="s">
        <v>137</v>
      </c>
    </row>
    <row r="3" spans="1:41" ht="15" customHeight="1">
      <c r="A3" s="72" t="s">
        <v>138</v>
      </c>
      <c r="B3" s="73"/>
      <c r="C3" s="73"/>
      <c r="D3" s="73"/>
      <c r="E3" s="73"/>
    </row>
    <row r="4" spans="1:41" ht="15" customHeight="1">
      <c r="A4" s="74"/>
      <c r="B4" s="74">
        <v>1981</v>
      </c>
      <c r="C4" s="74">
        <v>1982</v>
      </c>
      <c r="D4" s="74">
        <v>1983</v>
      </c>
      <c r="E4" s="74">
        <v>1984</v>
      </c>
      <c r="F4" s="74">
        <v>1985</v>
      </c>
      <c r="G4" s="74">
        <v>1986</v>
      </c>
      <c r="H4" s="74">
        <v>1987</v>
      </c>
      <c r="I4" s="74">
        <v>1988</v>
      </c>
      <c r="J4" s="74">
        <v>1989</v>
      </c>
      <c r="K4" s="74">
        <v>1990</v>
      </c>
      <c r="L4" s="74">
        <v>1991</v>
      </c>
      <c r="M4" s="74">
        <v>1992</v>
      </c>
      <c r="N4" s="74">
        <v>1993</v>
      </c>
      <c r="O4" s="74">
        <v>1994</v>
      </c>
      <c r="P4" s="74">
        <v>1995</v>
      </c>
      <c r="Q4" s="74">
        <v>1996</v>
      </c>
      <c r="R4" s="74">
        <v>1997</v>
      </c>
      <c r="S4" s="74">
        <v>1998</v>
      </c>
      <c r="T4" s="74">
        <v>1999</v>
      </c>
      <c r="U4" s="74">
        <v>2000</v>
      </c>
      <c r="V4" s="74">
        <v>2001</v>
      </c>
      <c r="W4" s="74">
        <v>2002</v>
      </c>
      <c r="X4" s="74">
        <v>2003</v>
      </c>
      <c r="Y4" s="74">
        <v>2004</v>
      </c>
      <c r="Z4" s="74">
        <v>2005</v>
      </c>
      <c r="AA4" s="74">
        <v>2006</v>
      </c>
      <c r="AB4" s="74">
        <v>2007</v>
      </c>
      <c r="AC4" s="74">
        <v>2008</v>
      </c>
      <c r="AD4" s="74">
        <v>2009</v>
      </c>
      <c r="AE4" s="74">
        <v>2010</v>
      </c>
      <c r="AF4" s="74">
        <v>2011</v>
      </c>
      <c r="AG4" s="74">
        <v>2012</v>
      </c>
      <c r="AH4" s="74">
        <v>2013</v>
      </c>
      <c r="AI4" s="74">
        <v>2014</v>
      </c>
      <c r="AJ4" s="74">
        <v>2015</v>
      </c>
      <c r="AK4" s="74">
        <v>2016</v>
      </c>
      <c r="AL4" s="74">
        <v>2017</v>
      </c>
      <c r="AM4" s="74">
        <v>2018</v>
      </c>
      <c r="AN4" s="74">
        <v>2019</v>
      </c>
      <c r="AO4" s="74">
        <v>2020</v>
      </c>
    </row>
    <row r="5" spans="1:41" s="77" customFormat="1" ht="15" customHeight="1">
      <c r="A5" s="75" t="s">
        <v>139</v>
      </c>
      <c r="B5" s="76">
        <v>306008</v>
      </c>
      <c r="C5" s="76">
        <v>315055</v>
      </c>
      <c r="D5" s="76">
        <v>324985</v>
      </c>
      <c r="E5" s="76">
        <v>334036</v>
      </c>
      <c r="F5" s="76">
        <v>338391</v>
      </c>
      <c r="G5" s="76">
        <v>344648</v>
      </c>
      <c r="H5" s="76">
        <v>369168</v>
      </c>
      <c r="I5" s="76">
        <v>376184</v>
      </c>
      <c r="J5" s="76">
        <v>373376</v>
      </c>
      <c r="K5" s="76">
        <v>376856</v>
      </c>
      <c r="L5" s="76">
        <v>383750</v>
      </c>
      <c r="M5" s="76">
        <v>374474</v>
      </c>
      <c r="N5" s="76">
        <v>392047</v>
      </c>
      <c r="O5" s="76">
        <v>373532</v>
      </c>
      <c r="P5" s="76">
        <v>387897</v>
      </c>
      <c r="Q5" s="76">
        <v>382616</v>
      </c>
      <c r="R5" s="76">
        <v>376094</v>
      </c>
      <c r="S5" s="76">
        <v>347670</v>
      </c>
      <c r="T5" s="76">
        <v>359549</v>
      </c>
      <c r="U5" s="76">
        <v>367249</v>
      </c>
      <c r="V5" s="76">
        <v>352027</v>
      </c>
      <c r="W5" s="76">
        <v>378008</v>
      </c>
      <c r="X5" s="76">
        <v>372445</v>
      </c>
      <c r="Y5" s="76">
        <v>352562</v>
      </c>
      <c r="Z5" s="76">
        <v>337701</v>
      </c>
      <c r="AA5" s="76">
        <v>377171</v>
      </c>
      <c r="AB5" s="76">
        <v>376540</v>
      </c>
      <c r="AC5" s="76">
        <v>377053</v>
      </c>
      <c r="AD5" s="76">
        <v>366513</v>
      </c>
      <c r="AE5" s="76">
        <v>374321</v>
      </c>
      <c r="AF5" s="76">
        <v>391486</v>
      </c>
      <c r="AG5" s="76">
        <v>378937</v>
      </c>
      <c r="AH5" s="76">
        <v>384952</v>
      </c>
      <c r="AI5" s="76">
        <v>392823</v>
      </c>
      <c r="AJ5" s="76">
        <v>362488</v>
      </c>
      <c r="AK5" s="76">
        <v>327502</v>
      </c>
      <c r="AL5" s="76">
        <v>354585</v>
      </c>
      <c r="AM5" s="76">
        <v>370496</v>
      </c>
      <c r="AN5" s="76">
        <v>367128</v>
      </c>
      <c r="AO5" s="76">
        <v>361407</v>
      </c>
    </row>
    <row r="6" spans="1:41" s="77" customFormat="1" ht="15" customHeight="1">
      <c r="A6" s="78" t="s">
        <v>140</v>
      </c>
      <c r="B6" s="79">
        <v>291634</v>
      </c>
      <c r="C6" s="79">
        <v>297534</v>
      </c>
      <c r="D6" s="79">
        <v>298264</v>
      </c>
      <c r="E6" s="79">
        <v>303946</v>
      </c>
      <c r="F6" s="79">
        <v>307371</v>
      </c>
      <c r="G6" s="79">
        <v>303261</v>
      </c>
      <c r="H6" s="79">
        <v>317416</v>
      </c>
      <c r="I6" s="79">
        <v>322639</v>
      </c>
      <c r="J6" s="79">
        <v>324676</v>
      </c>
      <c r="K6" s="79">
        <v>327056</v>
      </c>
      <c r="L6" s="79">
        <v>339881</v>
      </c>
      <c r="M6" s="79">
        <v>328891</v>
      </c>
      <c r="N6" s="79">
        <v>341753</v>
      </c>
      <c r="O6" s="79">
        <v>325780</v>
      </c>
      <c r="P6" s="79">
        <v>330549</v>
      </c>
      <c r="Q6" s="79">
        <v>328105</v>
      </c>
      <c r="R6" s="79">
        <v>329455</v>
      </c>
      <c r="S6" s="79">
        <v>301103</v>
      </c>
      <c r="T6" s="79">
        <v>316395</v>
      </c>
      <c r="U6" s="79">
        <v>317265</v>
      </c>
      <c r="V6" s="79">
        <v>300506</v>
      </c>
      <c r="W6" s="79">
        <v>320768</v>
      </c>
      <c r="X6" s="79">
        <v>312463</v>
      </c>
      <c r="Y6" s="79">
        <v>300398</v>
      </c>
      <c r="Z6" s="79">
        <v>272523</v>
      </c>
      <c r="AA6" s="79">
        <v>300322</v>
      </c>
      <c r="AB6" s="79">
        <v>286318</v>
      </c>
      <c r="AC6" s="79">
        <v>290780</v>
      </c>
      <c r="AD6" s="79">
        <v>291562</v>
      </c>
      <c r="AE6" s="79">
        <v>290657</v>
      </c>
      <c r="AF6" s="79">
        <v>319541</v>
      </c>
      <c r="AG6" s="79">
        <v>290073</v>
      </c>
      <c r="AH6" s="79">
        <v>289798</v>
      </c>
      <c r="AI6" s="79">
        <v>296687</v>
      </c>
      <c r="AJ6" s="79">
        <v>271884</v>
      </c>
      <c r="AK6" s="79">
        <v>246024</v>
      </c>
      <c r="AL6" s="79">
        <v>271772</v>
      </c>
      <c r="AM6" s="79">
        <v>289704</v>
      </c>
      <c r="AN6" s="79">
        <v>273586</v>
      </c>
      <c r="AO6" s="79">
        <v>273981</v>
      </c>
    </row>
    <row r="7" spans="1:41" s="77" customFormat="1" ht="15" customHeight="1">
      <c r="A7" s="78" t="s">
        <v>141</v>
      </c>
      <c r="B7" s="79">
        <v>19958</v>
      </c>
      <c r="C7" s="79">
        <v>20811</v>
      </c>
      <c r="D7" s="79">
        <v>21619</v>
      </c>
      <c r="E7" s="79">
        <v>23389</v>
      </c>
      <c r="F7" s="79">
        <v>24247</v>
      </c>
      <c r="G7" s="79">
        <v>25298</v>
      </c>
      <c r="H7" s="79">
        <v>27671</v>
      </c>
      <c r="I7" s="79">
        <v>28478</v>
      </c>
      <c r="J7" s="79">
        <v>31029</v>
      </c>
      <c r="K7" s="79">
        <v>33580</v>
      </c>
      <c r="L7" s="79">
        <v>35124</v>
      </c>
      <c r="M7" s="79">
        <v>35611</v>
      </c>
      <c r="N7" s="79">
        <v>38614</v>
      </c>
      <c r="O7" s="79">
        <v>41585</v>
      </c>
      <c r="P7" s="79">
        <v>44349</v>
      </c>
      <c r="Q7" s="79">
        <v>46533</v>
      </c>
      <c r="R7" s="79">
        <v>40424</v>
      </c>
      <c r="S7" s="79">
        <v>35493</v>
      </c>
      <c r="T7" s="79">
        <v>35333</v>
      </c>
      <c r="U7" s="79">
        <v>35771</v>
      </c>
      <c r="V7" s="79">
        <v>33023</v>
      </c>
      <c r="W7" s="79">
        <v>31510</v>
      </c>
      <c r="X7" s="79">
        <v>32839</v>
      </c>
      <c r="Y7" s="79">
        <v>33031</v>
      </c>
      <c r="Z7" s="79">
        <v>36419</v>
      </c>
      <c r="AA7" s="79">
        <v>49343</v>
      </c>
      <c r="AB7" s="79">
        <v>49095</v>
      </c>
      <c r="AC7" s="79">
        <v>51407</v>
      </c>
      <c r="AD7" s="79">
        <v>53354</v>
      </c>
      <c r="AE7" s="79">
        <v>57293</v>
      </c>
      <c r="AF7" s="79">
        <v>45920</v>
      </c>
      <c r="AG7" s="79">
        <v>51942</v>
      </c>
      <c r="AH7" s="79">
        <v>53335</v>
      </c>
      <c r="AI7" s="79">
        <v>36282</v>
      </c>
      <c r="AJ7" s="79">
        <v>34383</v>
      </c>
      <c r="AK7" s="79">
        <v>38851</v>
      </c>
      <c r="AL7" s="79">
        <v>40075</v>
      </c>
      <c r="AM7" s="79">
        <v>43689</v>
      </c>
      <c r="AN7" s="79">
        <v>53489</v>
      </c>
      <c r="AO7" s="79">
        <v>52866</v>
      </c>
    </row>
    <row r="8" spans="1:41" s="77" customFormat="1" ht="15" customHeight="1">
      <c r="A8" s="78" t="s">
        <v>142</v>
      </c>
      <c r="B8" s="79">
        <v>13373</v>
      </c>
      <c r="C8" s="79">
        <v>12844</v>
      </c>
      <c r="D8" s="79">
        <v>15993</v>
      </c>
      <c r="E8" s="79">
        <v>13880</v>
      </c>
      <c r="F8" s="79">
        <v>11881</v>
      </c>
      <c r="G8" s="79">
        <v>12307</v>
      </c>
      <c r="H8" s="79">
        <v>11496</v>
      </c>
      <c r="I8" s="79">
        <v>9131</v>
      </c>
      <c r="J8" s="79">
        <v>5241</v>
      </c>
      <c r="K8" s="79">
        <v>3023</v>
      </c>
      <c r="L8" s="79">
        <v>2765</v>
      </c>
      <c r="M8" s="79">
        <v>3328</v>
      </c>
      <c r="N8" s="79">
        <v>2530</v>
      </c>
      <c r="O8" s="79">
        <v>2194</v>
      </c>
      <c r="P8" s="79">
        <v>2639</v>
      </c>
      <c r="Q8" s="79">
        <v>2049</v>
      </c>
      <c r="R8" s="79">
        <v>2203</v>
      </c>
      <c r="S8" s="79">
        <v>1789</v>
      </c>
      <c r="T8" s="79">
        <v>2081</v>
      </c>
      <c r="U8" s="79">
        <v>1622</v>
      </c>
      <c r="V8" s="79">
        <v>1853</v>
      </c>
      <c r="W8" s="79">
        <v>2759</v>
      </c>
      <c r="X8" s="79">
        <v>2111</v>
      </c>
      <c r="Y8" s="79">
        <v>1688</v>
      </c>
      <c r="Z8" s="79">
        <v>1688</v>
      </c>
      <c r="AA8" s="79">
        <v>1703</v>
      </c>
      <c r="AB8" s="79">
        <v>1719</v>
      </c>
      <c r="AC8" s="79">
        <v>1541</v>
      </c>
      <c r="AD8" s="79">
        <v>1543</v>
      </c>
      <c r="AE8" s="79">
        <v>1639</v>
      </c>
      <c r="AF8" s="79">
        <v>2262</v>
      </c>
      <c r="AG8" s="79">
        <v>2305</v>
      </c>
      <c r="AH8" s="79">
        <v>2157</v>
      </c>
      <c r="AI8" s="79">
        <v>2138</v>
      </c>
      <c r="AJ8" s="79">
        <v>1952</v>
      </c>
      <c r="AK8" s="79">
        <v>1787</v>
      </c>
      <c r="AL8" s="79">
        <v>1684</v>
      </c>
      <c r="AM8" s="79">
        <v>1608</v>
      </c>
      <c r="AN8" s="79">
        <v>1616</v>
      </c>
      <c r="AO8" s="79">
        <v>1370</v>
      </c>
    </row>
    <row r="9" spans="1:41" s="77" customFormat="1" ht="15" customHeight="1">
      <c r="A9" s="78" t="s">
        <v>143</v>
      </c>
      <c r="B9" s="79">
        <v>26389</v>
      </c>
      <c r="C9" s="79">
        <v>28480</v>
      </c>
      <c r="D9" s="79">
        <v>30444</v>
      </c>
      <c r="E9" s="79">
        <v>32494</v>
      </c>
      <c r="F9" s="79">
        <v>33813</v>
      </c>
      <c r="G9" s="79">
        <v>37191</v>
      </c>
      <c r="H9" s="79">
        <v>42675</v>
      </c>
      <c r="I9" s="79">
        <v>45103</v>
      </c>
      <c r="J9" s="79">
        <v>44579</v>
      </c>
      <c r="K9" s="79">
        <v>44820</v>
      </c>
      <c r="L9" s="79">
        <v>43170</v>
      </c>
      <c r="M9" s="79">
        <v>42134</v>
      </c>
      <c r="N9" s="79">
        <v>45051</v>
      </c>
      <c r="O9" s="79">
        <v>40171</v>
      </c>
      <c r="P9" s="79">
        <v>43360</v>
      </c>
      <c r="Q9" s="79">
        <v>40644</v>
      </c>
      <c r="R9" s="79">
        <v>40690</v>
      </c>
      <c r="S9" s="79">
        <v>39483</v>
      </c>
      <c r="T9" s="79">
        <v>39567</v>
      </c>
      <c r="U9" s="79">
        <v>43237</v>
      </c>
      <c r="V9" s="79">
        <v>43375</v>
      </c>
      <c r="W9" s="79">
        <v>48779</v>
      </c>
      <c r="X9" s="79">
        <v>49202</v>
      </c>
      <c r="Y9" s="79">
        <v>43455</v>
      </c>
      <c r="Z9" s="79">
        <v>45574</v>
      </c>
      <c r="AA9" s="79">
        <v>47390</v>
      </c>
      <c r="AB9" s="79">
        <v>56348</v>
      </c>
      <c r="AC9" s="79">
        <v>51800</v>
      </c>
      <c r="AD9" s="79">
        <v>40056</v>
      </c>
      <c r="AE9" s="79">
        <v>43024</v>
      </c>
      <c r="AF9" s="79">
        <v>43048</v>
      </c>
      <c r="AG9" s="79">
        <v>48520</v>
      </c>
      <c r="AH9" s="79">
        <v>53245</v>
      </c>
      <c r="AI9" s="79">
        <v>62087</v>
      </c>
      <c r="AJ9" s="79">
        <v>58110</v>
      </c>
      <c r="AK9" s="79">
        <v>40840</v>
      </c>
      <c r="AL9" s="79">
        <v>41054</v>
      </c>
      <c r="AM9" s="79">
        <v>36149</v>
      </c>
      <c r="AN9" s="79">
        <v>37223</v>
      </c>
      <c r="AO9" s="79">
        <v>33098</v>
      </c>
    </row>
    <row r="10" spans="1:41" ht="15" customHeight="1">
      <c r="A10" s="80" t="s">
        <v>144</v>
      </c>
      <c r="B10" s="81">
        <v>43763</v>
      </c>
      <c r="C10" s="81">
        <v>41832</v>
      </c>
      <c r="D10" s="81">
        <v>43058</v>
      </c>
      <c r="E10" s="81">
        <v>41890</v>
      </c>
      <c r="F10" s="81">
        <v>42099</v>
      </c>
      <c r="G10" s="81">
        <v>45118</v>
      </c>
      <c r="H10" s="81">
        <v>45673</v>
      </c>
      <c r="I10" s="81">
        <v>47169</v>
      </c>
      <c r="J10" s="81">
        <v>46041</v>
      </c>
      <c r="K10" s="81">
        <v>41991</v>
      </c>
      <c r="L10" s="81">
        <v>41879</v>
      </c>
      <c r="M10" s="81">
        <v>41389</v>
      </c>
      <c r="N10" s="81">
        <v>46536</v>
      </c>
      <c r="O10" s="81">
        <v>46092</v>
      </c>
      <c r="P10" s="81">
        <v>45088</v>
      </c>
      <c r="Q10" s="81">
        <v>39802</v>
      </c>
      <c r="R10" s="81">
        <v>35124</v>
      </c>
      <c r="S10" s="81">
        <v>31557</v>
      </c>
      <c r="T10" s="81">
        <v>29612</v>
      </c>
      <c r="U10" s="81">
        <v>27588</v>
      </c>
      <c r="V10" s="81">
        <v>24851</v>
      </c>
      <c r="W10" s="81">
        <v>24138</v>
      </c>
      <c r="X10" s="81">
        <v>18445</v>
      </c>
      <c r="Y10" s="81">
        <v>17909</v>
      </c>
      <c r="Z10" s="81">
        <v>15858</v>
      </c>
      <c r="AA10" s="81">
        <v>12476</v>
      </c>
      <c r="AB10" s="81">
        <v>12639</v>
      </c>
      <c r="AC10" s="81">
        <v>11448</v>
      </c>
      <c r="AD10" s="81">
        <v>10367</v>
      </c>
      <c r="AE10" s="81">
        <v>14961</v>
      </c>
      <c r="AF10" s="81">
        <v>14242</v>
      </c>
      <c r="AG10" s="81">
        <v>14299</v>
      </c>
      <c r="AH10" s="81">
        <v>13668</v>
      </c>
      <c r="AI10" s="81">
        <v>12986</v>
      </c>
      <c r="AJ10" s="81">
        <v>12063</v>
      </c>
      <c r="AK10" s="81">
        <v>10818</v>
      </c>
      <c r="AL10" s="81">
        <v>10926</v>
      </c>
      <c r="AM10" s="81">
        <v>11810</v>
      </c>
      <c r="AN10" s="81">
        <v>11994</v>
      </c>
      <c r="AO10" s="81">
        <v>12074</v>
      </c>
    </row>
    <row r="11" spans="1:41" ht="15" customHeight="1">
      <c r="A11" s="80" t="s">
        <v>145</v>
      </c>
      <c r="B11" s="81">
        <v>564932</v>
      </c>
      <c r="C11" s="81">
        <v>582317</v>
      </c>
      <c r="D11" s="81">
        <v>673428</v>
      </c>
      <c r="E11" s="81">
        <v>770764</v>
      </c>
      <c r="F11" s="81">
        <v>778852</v>
      </c>
      <c r="G11" s="81">
        <v>917493</v>
      </c>
      <c r="H11" s="81">
        <v>1014642</v>
      </c>
      <c r="I11" s="81">
        <v>1046625</v>
      </c>
      <c r="J11" s="81">
        <v>1094008</v>
      </c>
      <c r="K11" s="81">
        <v>1080566</v>
      </c>
      <c r="L11" s="81">
        <v>1143846</v>
      </c>
      <c r="M11" s="81">
        <v>1203860</v>
      </c>
      <c r="N11" s="81">
        <v>1253998</v>
      </c>
      <c r="O11" s="81">
        <v>1336384</v>
      </c>
      <c r="P11" s="81">
        <v>1418233</v>
      </c>
      <c r="Q11" s="81">
        <v>1508119</v>
      </c>
      <c r="R11" s="81">
        <v>1615791</v>
      </c>
      <c r="S11" s="81">
        <v>1650751</v>
      </c>
      <c r="T11" s="81">
        <v>1789238</v>
      </c>
      <c r="U11" s="81">
        <v>1952729</v>
      </c>
      <c r="V11" s="81">
        <v>1818687</v>
      </c>
      <c r="W11" s="81">
        <v>2036300</v>
      </c>
      <c r="X11" s="81">
        <v>2270099</v>
      </c>
      <c r="Y11" s="81">
        <v>2534259</v>
      </c>
      <c r="Z11" s="81">
        <v>2757350</v>
      </c>
      <c r="AA11" s="81">
        <v>2977324</v>
      </c>
      <c r="AB11" s="81">
        <v>3415533</v>
      </c>
      <c r="AC11" s="81">
        <v>3457870</v>
      </c>
      <c r="AD11" s="81">
        <v>3388640</v>
      </c>
      <c r="AE11" s="81">
        <v>4178975</v>
      </c>
      <c r="AF11" s="81">
        <v>4455527</v>
      </c>
      <c r="AG11" s="81">
        <v>4694127</v>
      </c>
      <c r="AH11" s="81">
        <v>4853127</v>
      </c>
      <c r="AI11" s="81">
        <v>5363750</v>
      </c>
      <c r="AJ11" s="81">
        <v>5435822</v>
      </c>
      <c r="AK11" s="81">
        <v>5655706</v>
      </c>
      <c r="AL11" s="81">
        <v>5963126</v>
      </c>
      <c r="AM11" s="81">
        <v>6116778</v>
      </c>
      <c r="AN11" s="81">
        <v>6183203</v>
      </c>
      <c r="AO11" s="81">
        <v>6638733</v>
      </c>
    </row>
    <row r="12" spans="1:41" ht="15" customHeight="1">
      <c r="A12" s="78" t="s">
        <v>146</v>
      </c>
      <c r="B12" s="79">
        <v>55340</v>
      </c>
      <c r="C12" s="79">
        <v>57567</v>
      </c>
      <c r="D12" s="79">
        <v>66721</v>
      </c>
      <c r="E12" s="79">
        <v>71815</v>
      </c>
      <c r="F12" s="79">
        <v>76417</v>
      </c>
      <c r="G12" s="79">
        <v>80022</v>
      </c>
      <c r="H12" s="79">
        <v>84336</v>
      </c>
      <c r="I12" s="79">
        <v>83403</v>
      </c>
      <c r="J12" s="79">
        <v>80134</v>
      </c>
      <c r="K12" s="79">
        <v>79586</v>
      </c>
      <c r="L12" s="79">
        <v>78158</v>
      </c>
      <c r="M12" s="79">
        <v>84090</v>
      </c>
      <c r="N12" s="79">
        <v>85525</v>
      </c>
      <c r="O12" s="79">
        <v>93056</v>
      </c>
      <c r="P12" s="79">
        <v>96707</v>
      </c>
      <c r="Q12" s="79">
        <v>99837</v>
      </c>
      <c r="R12" s="79">
        <v>90898</v>
      </c>
      <c r="S12" s="79">
        <v>86571</v>
      </c>
      <c r="T12" s="79">
        <v>85921</v>
      </c>
      <c r="U12" s="79">
        <v>88481</v>
      </c>
      <c r="V12" s="79">
        <v>87223</v>
      </c>
      <c r="W12" s="79">
        <v>91387</v>
      </c>
      <c r="X12" s="79">
        <v>94450</v>
      </c>
      <c r="Y12" s="79">
        <v>99268</v>
      </c>
      <c r="Z12" s="79">
        <v>100422</v>
      </c>
      <c r="AA12" s="79">
        <v>98585</v>
      </c>
      <c r="AB12" s="79">
        <v>107926</v>
      </c>
      <c r="AC12" s="79">
        <v>109870</v>
      </c>
      <c r="AD12" s="79">
        <v>111616</v>
      </c>
      <c r="AE12" s="79">
        <v>119145</v>
      </c>
      <c r="AF12" s="79">
        <v>124901</v>
      </c>
      <c r="AG12" s="79">
        <v>129661</v>
      </c>
      <c r="AH12" s="79">
        <v>128247</v>
      </c>
      <c r="AI12" s="79">
        <v>130568</v>
      </c>
      <c r="AJ12" s="79">
        <v>128656</v>
      </c>
      <c r="AK12" s="79">
        <v>137010</v>
      </c>
      <c r="AL12" s="79">
        <v>139681</v>
      </c>
      <c r="AM12" s="79">
        <v>140411</v>
      </c>
      <c r="AN12" s="79">
        <v>150197</v>
      </c>
      <c r="AO12" s="79">
        <v>150034</v>
      </c>
    </row>
    <row r="13" spans="1:41" ht="15" customHeight="1">
      <c r="A13" s="78" t="s">
        <v>147</v>
      </c>
      <c r="B13" s="79">
        <v>50241</v>
      </c>
      <c r="C13" s="79">
        <v>51969</v>
      </c>
      <c r="D13" s="79">
        <v>61032</v>
      </c>
      <c r="E13" s="79">
        <v>67399</v>
      </c>
      <c r="F13" s="79">
        <v>70879</v>
      </c>
      <c r="G13" s="79">
        <v>71845</v>
      </c>
      <c r="H13" s="79">
        <v>80773</v>
      </c>
      <c r="I13" s="79">
        <v>78641</v>
      </c>
      <c r="J13" s="79">
        <v>84503</v>
      </c>
      <c r="K13" s="79">
        <v>89571</v>
      </c>
      <c r="L13" s="79">
        <v>94291</v>
      </c>
      <c r="M13" s="79">
        <v>98791</v>
      </c>
      <c r="N13" s="79">
        <v>100228</v>
      </c>
      <c r="O13" s="79">
        <v>104460</v>
      </c>
      <c r="P13" s="79">
        <v>103540</v>
      </c>
      <c r="Q13" s="79">
        <v>104678</v>
      </c>
      <c r="R13" s="79">
        <v>103194</v>
      </c>
      <c r="S13" s="79">
        <v>103519</v>
      </c>
      <c r="T13" s="79">
        <v>104417</v>
      </c>
      <c r="U13" s="79">
        <v>106790</v>
      </c>
      <c r="V13" s="79">
        <v>117939</v>
      </c>
      <c r="W13" s="79">
        <v>75330</v>
      </c>
      <c r="X13" s="79">
        <v>74937</v>
      </c>
      <c r="Y13" s="79">
        <v>69391</v>
      </c>
      <c r="Z13" s="79">
        <v>71733</v>
      </c>
      <c r="AA13" s="79">
        <v>71568</v>
      </c>
      <c r="AB13" s="79">
        <v>72288</v>
      </c>
      <c r="AC13" s="79">
        <v>73096</v>
      </c>
      <c r="AD13" s="79">
        <v>76122</v>
      </c>
      <c r="AE13" s="79">
        <v>77272</v>
      </c>
      <c r="AF13" s="79">
        <v>83585</v>
      </c>
      <c r="AG13" s="79">
        <v>86631</v>
      </c>
      <c r="AH13" s="79">
        <v>84364</v>
      </c>
      <c r="AI13" s="79">
        <v>84553</v>
      </c>
      <c r="AJ13" s="79">
        <v>85051</v>
      </c>
      <c r="AK13" s="79">
        <v>92298</v>
      </c>
      <c r="AL13" s="79">
        <v>101331</v>
      </c>
      <c r="AM13" s="79">
        <v>98885</v>
      </c>
      <c r="AN13" s="79">
        <v>95539</v>
      </c>
      <c r="AO13" s="79">
        <v>91543</v>
      </c>
    </row>
    <row r="14" spans="1:41" ht="15" customHeight="1">
      <c r="A14" s="78" t="s">
        <v>148</v>
      </c>
      <c r="B14" s="79">
        <v>113616</v>
      </c>
      <c r="C14" s="79">
        <v>114444</v>
      </c>
      <c r="D14" s="79">
        <v>123952</v>
      </c>
      <c r="E14" s="79">
        <v>140702</v>
      </c>
      <c r="F14" s="79">
        <v>144789</v>
      </c>
      <c r="G14" s="79">
        <v>169300</v>
      </c>
      <c r="H14" s="79">
        <v>173378</v>
      </c>
      <c r="I14" s="79">
        <v>158636</v>
      </c>
      <c r="J14" s="79">
        <v>164134</v>
      </c>
      <c r="K14" s="79">
        <v>150474</v>
      </c>
      <c r="L14" s="79">
        <v>158886</v>
      </c>
      <c r="M14" s="79">
        <v>152823</v>
      </c>
      <c r="N14" s="79">
        <v>140627</v>
      </c>
      <c r="O14" s="79">
        <v>146589</v>
      </c>
      <c r="P14" s="79">
        <v>139172</v>
      </c>
      <c r="Q14" s="79">
        <v>136380</v>
      </c>
      <c r="R14" s="79">
        <v>138303</v>
      </c>
      <c r="S14" s="79">
        <v>143069</v>
      </c>
      <c r="T14" s="79">
        <v>148705</v>
      </c>
      <c r="U14" s="79">
        <v>149265</v>
      </c>
      <c r="V14" s="79">
        <v>133312</v>
      </c>
      <c r="W14" s="79">
        <v>136316</v>
      </c>
      <c r="X14" s="79">
        <v>130691</v>
      </c>
      <c r="Y14" s="79">
        <v>134060</v>
      </c>
      <c r="Z14" s="79">
        <v>120173</v>
      </c>
      <c r="AA14" s="79">
        <v>120691</v>
      </c>
      <c r="AB14" s="79">
        <v>125763</v>
      </c>
      <c r="AC14" s="79">
        <v>116235</v>
      </c>
      <c r="AD14" s="79">
        <v>102942</v>
      </c>
      <c r="AE14" s="79">
        <v>122311</v>
      </c>
      <c r="AF14" s="79">
        <v>113818</v>
      </c>
      <c r="AG14" s="79">
        <v>108387</v>
      </c>
      <c r="AH14" s="79">
        <v>113954</v>
      </c>
      <c r="AI14" s="79">
        <v>112967</v>
      </c>
      <c r="AJ14" s="79">
        <v>110516</v>
      </c>
      <c r="AK14" s="79">
        <v>108655</v>
      </c>
      <c r="AL14" s="79">
        <v>114565</v>
      </c>
      <c r="AM14" s="79">
        <v>112531</v>
      </c>
      <c r="AN14" s="79">
        <v>105488</v>
      </c>
      <c r="AO14" s="79">
        <v>94029</v>
      </c>
    </row>
    <row r="15" spans="1:41" ht="15" customHeight="1">
      <c r="A15" s="78" t="s">
        <v>149</v>
      </c>
      <c r="B15" s="79">
        <v>170596</v>
      </c>
      <c r="C15" s="79">
        <v>203383</v>
      </c>
      <c r="D15" s="79">
        <v>210387</v>
      </c>
      <c r="E15" s="79">
        <v>244527</v>
      </c>
      <c r="F15" s="79">
        <v>228867</v>
      </c>
      <c r="G15" s="79">
        <v>251159</v>
      </c>
      <c r="H15" s="79">
        <v>264025</v>
      </c>
      <c r="I15" s="79">
        <v>229656</v>
      </c>
      <c r="J15" s="79">
        <v>225531</v>
      </c>
      <c r="K15" s="79">
        <v>204216</v>
      </c>
      <c r="L15" s="79">
        <v>202373</v>
      </c>
      <c r="M15" s="79">
        <v>173466</v>
      </c>
      <c r="N15" s="79">
        <v>151170</v>
      </c>
      <c r="O15" s="79">
        <v>120019</v>
      </c>
      <c r="P15" s="79">
        <v>107826</v>
      </c>
      <c r="Q15" s="79">
        <v>109161</v>
      </c>
      <c r="R15" s="79">
        <v>103687</v>
      </c>
      <c r="S15" s="79">
        <v>101380</v>
      </c>
      <c r="T15" s="79">
        <v>92987</v>
      </c>
      <c r="U15" s="79">
        <v>86735</v>
      </c>
      <c r="V15" s="79">
        <v>75061</v>
      </c>
      <c r="W15" s="79">
        <v>74033</v>
      </c>
      <c r="X15" s="79">
        <v>64129</v>
      </c>
      <c r="Y15" s="79">
        <v>55094</v>
      </c>
      <c r="Z15" s="79">
        <v>42913</v>
      </c>
      <c r="AA15" s="79">
        <v>35908</v>
      </c>
      <c r="AB15" s="79">
        <v>34878</v>
      </c>
      <c r="AC15" s="79">
        <v>33142</v>
      </c>
      <c r="AD15" s="79">
        <v>28791</v>
      </c>
      <c r="AE15" s="79">
        <v>32929</v>
      </c>
      <c r="AF15" s="79">
        <v>32766</v>
      </c>
      <c r="AG15" s="79">
        <v>32997</v>
      </c>
      <c r="AH15" s="79">
        <v>34689</v>
      </c>
      <c r="AI15" s="79">
        <v>37946</v>
      </c>
      <c r="AJ15" s="79">
        <v>38049</v>
      </c>
      <c r="AK15" s="79">
        <v>38228</v>
      </c>
      <c r="AL15" s="79">
        <v>35607</v>
      </c>
      <c r="AM15" s="79">
        <v>35715</v>
      </c>
      <c r="AN15" s="79">
        <v>36395</v>
      </c>
      <c r="AO15" s="79">
        <v>32709</v>
      </c>
    </row>
    <row r="16" spans="1:41" ht="15" customHeight="1">
      <c r="A16" s="78" t="s">
        <v>150</v>
      </c>
      <c r="B16" s="79">
        <v>76618</v>
      </c>
      <c r="C16" s="79">
        <v>103088</v>
      </c>
      <c r="D16" s="79">
        <v>117951</v>
      </c>
      <c r="E16" s="79">
        <v>139505</v>
      </c>
      <c r="F16" s="79">
        <v>141227</v>
      </c>
      <c r="G16" s="79">
        <v>153839</v>
      </c>
      <c r="H16" s="79">
        <v>150176</v>
      </c>
      <c r="I16" s="79">
        <v>125362</v>
      </c>
      <c r="J16" s="79">
        <v>109824</v>
      </c>
      <c r="K16" s="79">
        <v>79386</v>
      </c>
      <c r="L16" s="79">
        <v>69931</v>
      </c>
      <c r="M16" s="79">
        <v>45698</v>
      </c>
      <c r="N16" s="79">
        <v>46260</v>
      </c>
      <c r="O16" s="79">
        <v>40974</v>
      </c>
      <c r="P16" s="79">
        <v>38763</v>
      </c>
      <c r="Q16" s="79">
        <v>37539</v>
      </c>
      <c r="R16" s="79">
        <v>35789</v>
      </c>
      <c r="S16" s="79">
        <v>29654</v>
      </c>
      <c r="T16" s="79">
        <v>31827</v>
      </c>
      <c r="U16" s="79">
        <v>27772</v>
      </c>
      <c r="V16" s="79">
        <v>24741</v>
      </c>
      <c r="W16" s="79">
        <v>28237</v>
      </c>
      <c r="X16" s="79">
        <v>28017</v>
      </c>
      <c r="Y16" s="79">
        <v>29394</v>
      </c>
      <c r="Z16" s="79">
        <v>29673</v>
      </c>
      <c r="AA16" s="79">
        <v>28228</v>
      </c>
      <c r="AB16" s="79">
        <v>26498</v>
      </c>
      <c r="AC16" s="79">
        <v>24500</v>
      </c>
      <c r="AD16" s="79">
        <v>22599</v>
      </c>
      <c r="AE16" s="79">
        <v>25876</v>
      </c>
      <c r="AF16" s="79">
        <v>25815</v>
      </c>
      <c r="AG16" s="79">
        <v>23465</v>
      </c>
      <c r="AH16" s="79">
        <v>21703</v>
      </c>
      <c r="AI16" s="79">
        <v>22562</v>
      </c>
      <c r="AJ16" s="79">
        <v>20040</v>
      </c>
      <c r="AK16" s="79">
        <v>18121</v>
      </c>
      <c r="AL16" s="79">
        <v>18390</v>
      </c>
      <c r="AM16" s="79">
        <v>17062</v>
      </c>
      <c r="AN16" s="79">
        <v>17519</v>
      </c>
      <c r="AO16" s="79">
        <v>14679</v>
      </c>
    </row>
    <row r="17" spans="1:41" ht="15" customHeight="1">
      <c r="A17" s="78" t="s">
        <v>151</v>
      </c>
      <c r="B17" s="79">
        <v>20142</v>
      </c>
      <c r="C17" s="79">
        <v>19078</v>
      </c>
      <c r="D17" s="79">
        <v>21577</v>
      </c>
      <c r="E17" s="79">
        <v>24771</v>
      </c>
      <c r="F17" s="79">
        <v>26950</v>
      </c>
      <c r="G17" s="79">
        <v>35932</v>
      </c>
      <c r="H17" s="79">
        <v>40368</v>
      </c>
      <c r="I17" s="79">
        <v>36159</v>
      </c>
      <c r="J17" s="79">
        <v>33878</v>
      </c>
      <c r="K17" s="79">
        <v>25306</v>
      </c>
      <c r="L17" s="79">
        <v>27008</v>
      </c>
      <c r="M17" s="79">
        <v>25565</v>
      </c>
      <c r="N17" s="79">
        <v>23783</v>
      </c>
      <c r="O17" s="79">
        <v>19401</v>
      </c>
      <c r="P17" s="79">
        <v>16294</v>
      </c>
      <c r="Q17" s="79">
        <v>15718</v>
      </c>
      <c r="R17" s="79">
        <v>15548</v>
      </c>
      <c r="S17" s="79">
        <v>14386</v>
      </c>
      <c r="T17" s="79">
        <v>14786</v>
      </c>
      <c r="U17" s="79">
        <v>14187</v>
      </c>
      <c r="V17" s="79">
        <v>14757</v>
      </c>
      <c r="W17" s="79">
        <v>13906</v>
      </c>
      <c r="X17" s="79">
        <v>13502</v>
      </c>
      <c r="Y17" s="79">
        <v>15623</v>
      </c>
      <c r="Z17" s="79">
        <v>14033</v>
      </c>
      <c r="AA17" s="79">
        <v>15221</v>
      </c>
      <c r="AB17" s="79">
        <v>14755</v>
      </c>
      <c r="AC17" s="79">
        <v>13057</v>
      </c>
      <c r="AD17" s="79">
        <v>10328</v>
      </c>
      <c r="AE17" s="79">
        <v>11834</v>
      </c>
      <c r="AF17" s="79">
        <v>12290</v>
      </c>
      <c r="AG17" s="79">
        <v>12463</v>
      </c>
      <c r="AH17" s="79">
        <v>12693</v>
      </c>
      <c r="AI17" s="79">
        <v>12238</v>
      </c>
      <c r="AJ17" s="79">
        <v>11909</v>
      </c>
      <c r="AK17" s="79">
        <v>12314</v>
      </c>
      <c r="AL17" s="79">
        <v>12482</v>
      </c>
      <c r="AM17" s="79">
        <v>13002</v>
      </c>
      <c r="AN17" s="79">
        <v>12313</v>
      </c>
      <c r="AO17" s="79">
        <v>12324</v>
      </c>
    </row>
    <row r="18" spans="1:41" ht="15" customHeight="1">
      <c r="A18" s="78" t="s">
        <v>152</v>
      </c>
      <c r="B18" s="79">
        <v>27062</v>
      </c>
      <c r="C18" s="79">
        <v>25589</v>
      </c>
      <c r="D18" s="79">
        <v>27219</v>
      </c>
      <c r="E18" s="79">
        <v>30701</v>
      </c>
      <c r="F18" s="79">
        <v>32014</v>
      </c>
      <c r="G18" s="79">
        <v>39144</v>
      </c>
      <c r="H18" s="79">
        <v>40081</v>
      </c>
      <c r="I18" s="79">
        <v>39007</v>
      </c>
      <c r="J18" s="79">
        <v>39056</v>
      </c>
      <c r="K18" s="79">
        <v>35091</v>
      </c>
      <c r="L18" s="79">
        <v>32854</v>
      </c>
      <c r="M18" s="79">
        <v>31009</v>
      </c>
      <c r="N18" s="79">
        <v>29176</v>
      </c>
      <c r="O18" s="79">
        <v>30981</v>
      </c>
      <c r="P18" s="79">
        <v>33191</v>
      </c>
      <c r="Q18" s="79">
        <v>34816</v>
      </c>
      <c r="R18" s="79">
        <v>36147</v>
      </c>
      <c r="S18" s="79">
        <v>35854</v>
      </c>
      <c r="T18" s="79">
        <v>37773</v>
      </c>
      <c r="U18" s="79">
        <v>39026</v>
      </c>
      <c r="V18" s="79">
        <v>36274</v>
      </c>
      <c r="W18" s="79">
        <v>43800</v>
      </c>
      <c r="X18" s="79">
        <v>46646</v>
      </c>
      <c r="Y18" s="79">
        <v>48696</v>
      </c>
      <c r="Z18" s="79">
        <v>48565</v>
      </c>
      <c r="AA18" s="79">
        <v>48229</v>
      </c>
      <c r="AB18" s="79">
        <v>52510</v>
      </c>
      <c r="AC18" s="79">
        <v>48246</v>
      </c>
      <c r="AD18" s="79">
        <v>44549</v>
      </c>
      <c r="AE18" s="79">
        <v>47542</v>
      </c>
      <c r="AF18" s="79">
        <v>45146</v>
      </c>
      <c r="AG18" s="79">
        <v>47230</v>
      </c>
      <c r="AH18" s="79">
        <v>48560</v>
      </c>
      <c r="AI18" s="79">
        <v>53650</v>
      </c>
      <c r="AJ18" s="79">
        <v>52088</v>
      </c>
      <c r="AK18" s="79">
        <v>53038</v>
      </c>
      <c r="AL18" s="79">
        <v>53122</v>
      </c>
      <c r="AM18" s="79">
        <v>54000</v>
      </c>
      <c r="AN18" s="79">
        <v>52574</v>
      </c>
      <c r="AO18" s="79">
        <v>52704</v>
      </c>
    </row>
    <row r="19" spans="1:41" ht="15" customHeight="1">
      <c r="A19" s="78" t="s">
        <v>153</v>
      </c>
      <c r="B19" s="79">
        <v>10096</v>
      </c>
      <c r="C19" s="79">
        <v>9587</v>
      </c>
      <c r="D19" s="79">
        <v>10143</v>
      </c>
      <c r="E19" s="79">
        <v>11114</v>
      </c>
      <c r="F19" s="79">
        <v>11320</v>
      </c>
      <c r="G19" s="79">
        <v>13950</v>
      </c>
      <c r="H19" s="79">
        <v>14055</v>
      </c>
      <c r="I19" s="79">
        <v>15921</v>
      </c>
      <c r="J19" s="79">
        <v>17188</v>
      </c>
      <c r="K19" s="79">
        <v>17694</v>
      </c>
      <c r="L19" s="79">
        <v>17783</v>
      </c>
      <c r="M19" s="79">
        <v>19925</v>
      </c>
      <c r="N19" s="79">
        <v>20787</v>
      </c>
      <c r="O19" s="79">
        <v>20849</v>
      </c>
      <c r="P19" s="79">
        <v>20375</v>
      </c>
      <c r="Q19" s="79">
        <v>20545</v>
      </c>
      <c r="R19" s="79">
        <v>21605</v>
      </c>
      <c r="S19" s="79">
        <v>25133</v>
      </c>
      <c r="T19" s="79">
        <v>25664</v>
      </c>
      <c r="U19" s="79">
        <v>26444</v>
      </c>
      <c r="V19" s="79">
        <v>25226</v>
      </c>
      <c r="W19" s="79">
        <v>28157</v>
      </c>
      <c r="X19" s="79">
        <v>34793</v>
      </c>
      <c r="Y19" s="79">
        <v>37767</v>
      </c>
      <c r="Z19" s="79">
        <v>43710</v>
      </c>
      <c r="AA19" s="79">
        <v>46109</v>
      </c>
      <c r="AB19" s="79">
        <v>47806</v>
      </c>
      <c r="AC19" s="79">
        <v>50926</v>
      </c>
      <c r="AD19" s="79">
        <v>36659</v>
      </c>
      <c r="AE19" s="79">
        <v>44358</v>
      </c>
      <c r="AF19" s="79">
        <v>46431</v>
      </c>
      <c r="AG19" s="79">
        <v>44824</v>
      </c>
      <c r="AH19" s="79">
        <v>43509</v>
      </c>
      <c r="AI19" s="79">
        <v>43187</v>
      </c>
      <c r="AJ19" s="79">
        <v>42806</v>
      </c>
      <c r="AK19" s="79">
        <v>45022</v>
      </c>
      <c r="AL19" s="79">
        <v>44347</v>
      </c>
      <c r="AM19" s="79">
        <v>44138</v>
      </c>
      <c r="AN19" s="79">
        <v>38641</v>
      </c>
      <c r="AO19" s="79">
        <v>36881</v>
      </c>
    </row>
    <row r="20" spans="1:41" ht="15" customHeight="1">
      <c r="A20" s="78" t="s">
        <v>154</v>
      </c>
      <c r="B20" s="79">
        <v>69074</v>
      </c>
      <c r="C20" s="79">
        <v>72266</v>
      </c>
      <c r="D20" s="79">
        <v>85621</v>
      </c>
      <c r="E20" s="79">
        <v>91946</v>
      </c>
      <c r="F20" s="79">
        <v>85637</v>
      </c>
      <c r="G20" s="79">
        <v>90492</v>
      </c>
      <c r="H20" s="79">
        <v>107233</v>
      </c>
      <c r="I20" s="79">
        <v>111994</v>
      </c>
      <c r="J20" s="79">
        <v>123931</v>
      </c>
      <c r="K20" s="79">
        <v>127307</v>
      </c>
      <c r="L20" s="79">
        <v>124040</v>
      </c>
      <c r="M20" s="79">
        <v>128779</v>
      </c>
      <c r="N20" s="79">
        <v>148510</v>
      </c>
      <c r="O20" s="79">
        <v>148793</v>
      </c>
      <c r="P20" s="79">
        <v>172417</v>
      </c>
      <c r="Q20" s="79">
        <v>183136</v>
      </c>
      <c r="R20" s="79">
        <v>198283</v>
      </c>
      <c r="S20" s="79">
        <v>204136</v>
      </c>
      <c r="T20" s="79">
        <v>214147</v>
      </c>
      <c r="U20" s="79">
        <v>227952</v>
      </c>
      <c r="V20" s="79">
        <v>254293</v>
      </c>
      <c r="W20" s="79">
        <v>250228</v>
      </c>
      <c r="X20" s="79">
        <v>274999</v>
      </c>
      <c r="Y20" s="79">
        <v>315899</v>
      </c>
      <c r="Z20" s="79">
        <v>352847</v>
      </c>
      <c r="AA20" s="79">
        <v>336665</v>
      </c>
      <c r="AB20" s="79">
        <v>347709</v>
      </c>
      <c r="AC20" s="79">
        <v>302258</v>
      </c>
      <c r="AD20" s="79">
        <v>310047</v>
      </c>
      <c r="AE20" s="79">
        <v>319446</v>
      </c>
      <c r="AF20" s="79">
        <v>328705</v>
      </c>
      <c r="AG20" s="79">
        <v>259704</v>
      </c>
      <c r="AH20" s="79">
        <v>258465</v>
      </c>
      <c r="AI20" s="79">
        <v>237212</v>
      </c>
      <c r="AJ20" s="79">
        <v>219168</v>
      </c>
      <c r="AK20" s="79">
        <v>196408</v>
      </c>
      <c r="AL20" s="79">
        <v>193610</v>
      </c>
      <c r="AM20" s="79">
        <v>203461</v>
      </c>
      <c r="AN20" s="79">
        <v>194279</v>
      </c>
      <c r="AO20" s="79">
        <v>177761</v>
      </c>
    </row>
    <row r="21" spans="1:41" ht="15" customHeight="1">
      <c r="A21" s="78" t="s">
        <v>155</v>
      </c>
      <c r="B21" s="79">
        <v>26211</v>
      </c>
      <c r="C21" s="79">
        <v>26007</v>
      </c>
      <c r="D21" s="79">
        <v>32090</v>
      </c>
      <c r="E21" s="79">
        <v>39937</v>
      </c>
      <c r="F21" s="79">
        <v>42687</v>
      </c>
      <c r="G21" s="79">
        <v>50245</v>
      </c>
      <c r="H21" s="79">
        <v>51073</v>
      </c>
      <c r="I21" s="79">
        <v>54874</v>
      </c>
      <c r="J21" s="79">
        <v>56582</v>
      </c>
      <c r="K21" s="79">
        <v>59941</v>
      </c>
      <c r="L21" s="79">
        <v>64146</v>
      </c>
      <c r="M21" s="79">
        <v>69511</v>
      </c>
      <c r="N21" s="79">
        <v>73883</v>
      </c>
      <c r="O21" s="79">
        <v>89569</v>
      </c>
      <c r="P21" s="79">
        <v>94553</v>
      </c>
      <c r="Q21" s="79">
        <v>102189</v>
      </c>
      <c r="R21" s="79">
        <v>108398</v>
      </c>
      <c r="S21" s="79">
        <v>109724</v>
      </c>
      <c r="T21" s="79">
        <v>124248</v>
      </c>
      <c r="U21" s="79">
        <v>129931</v>
      </c>
      <c r="V21" s="79">
        <v>130850</v>
      </c>
      <c r="W21" s="79">
        <v>148957</v>
      </c>
      <c r="X21" s="79">
        <v>156787</v>
      </c>
      <c r="Y21" s="79">
        <v>171346</v>
      </c>
      <c r="Z21" s="79">
        <v>180845</v>
      </c>
      <c r="AA21" s="79">
        <v>192191</v>
      </c>
      <c r="AB21" s="79">
        <v>230956</v>
      </c>
      <c r="AC21" s="79">
        <v>212446</v>
      </c>
      <c r="AD21" s="79">
        <v>239836</v>
      </c>
      <c r="AE21" s="79">
        <v>268112</v>
      </c>
      <c r="AF21" s="79">
        <v>246542</v>
      </c>
      <c r="AG21" s="79">
        <v>282802</v>
      </c>
      <c r="AH21" s="79">
        <v>318112</v>
      </c>
      <c r="AI21" s="79">
        <v>325294</v>
      </c>
      <c r="AJ21" s="79">
        <v>360842</v>
      </c>
      <c r="AK21" s="79">
        <v>375979</v>
      </c>
      <c r="AL21" s="79">
        <v>388518</v>
      </c>
      <c r="AM21" s="79">
        <v>391532</v>
      </c>
      <c r="AN21" s="79">
        <v>364502</v>
      </c>
      <c r="AO21" s="79">
        <v>366478</v>
      </c>
    </row>
    <row r="22" spans="1:41" ht="15" customHeight="1">
      <c r="A22" s="78" t="s">
        <v>156</v>
      </c>
      <c r="B22" s="79">
        <v>6582</v>
      </c>
      <c r="C22" s="79">
        <v>7814</v>
      </c>
      <c r="D22" s="79">
        <v>9069</v>
      </c>
      <c r="E22" s="79">
        <v>10340</v>
      </c>
      <c r="F22" s="79">
        <v>11245</v>
      </c>
      <c r="G22" s="79">
        <v>14367</v>
      </c>
      <c r="H22" s="79">
        <v>15853</v>
      </c>
      <c r="I22" s="79">
        <v>17043</v>
      </c>
      <c r="J22" s="79">
        <v>17244</v>
      </c>
      <c r="K22" s="79">
        <v>18236</v>
      </c>
      <c r="L22" s="79">
        <v>19310</v>
      </c>
      <c r="M22" s="79">
        <v>21788</v>
      </c>
      <c r="N22" s="79">
        <v>25168</v>
      </c>
      <c r="O22" s="79">
        <v>29509</v>
      </c>
      <c r="P22" s="79">
        <v>32218</v>
      </c>
      <c r="Q22" s="79">
        <v>36806</v>
      </c>
      <c r="R22" s="79">
        <v>41113</v>
      </c>
      <c r="S22" s="79">
        <v>37025</v>
      </c>
      <c r="T22" s="79">
        <v>37938</v>
      </c>
      <c r="U22" s="79">
        <v>39177</v>
      </c>
      <c r="V22" s="79">
        <v>36274</v>
      </c>
      <c r="W22" s="79">
        <v>40411</v>
      </c>
      <c r="X22" s="79">
        <v>43864</v>
      </c>
      <c r="Y22" s="79">
        <v>48093</v>
      </c>
      <c r="Z22" s="79">
        <v>51411</v>
      </c>
      <c r="AA22" s="79">
        <v>54931</v>
      </c>
      <c r="AB22" s="79">
        <v>58111</v>
      </c>
      <c r="AC22" s="79">
        <v>53406</v>
      </c>
      <c r="AD22" s="79">
        <v>49783</v>
      </c>
      <c r="AE22" s="79">
        <v>68009</v>
      </c>
      <c r="AF22" s="79">
        <v>75791</v>
      </c>
      <c r="AG22" s="79">
        <v>79349</v>
      </c>
      <c r="AH22" s="79">
        <v>79404</v>
      </c>
      <c r="AI22" s="79">
        <v>84096</v>
      </c>
      <c r="AJ22" s="79">
        <v>86379</v>
      </c>
      <c r="AK22" s="79">
        <v>88784</v>
      </c>
      <c r="AL22" s="79">
        <v>100152</v>
      </c>
      <c r="AM22" s="79">
        <v>105470</v>
      </c>
      <c r="AN22" s="79">
        <v>101267</v>
      </c>
      <c r="AO22" s="79">
        <v>97076</v>
      </c>
    </row>
    <row r="23" spans="1:41" ht="15" customHeight="1">
      <c r="A23" s="78" t="s">
        <v>157</v>
      </c>
      <c r="B23" s="79">
        <v>3443</v>
      </c>
      <c r="C23" s="79">
        <v>4165</v>
      </c>
      <c r="D23" s="79">
        <v>4833</v>
      </c>
      <c r="E23" s="79">
        <v>5549</v>
      </c>
      <c r="F23" s="79">
        <v>6114</v>
      </c>
      <c r="G23" s="79">
        <v>7866</v>
      </c>
      <c r="H23" s="79">
        <v>8883</v>
      </c>
      <c r="I23" s="79">
        <v>9500</v>
      </c>
      <c r="J23" s="79">
        <v>9431</v>
      </c>
      <c r="K23" s="79">
        <v>9850</v>
      </c>
      <c r="L23" s="79">
        <v>10437</v>
      </c>
      <c r="M23" s="79">
        <v>11868</v>
      </c>
      <c r="N23" s="79">
        <v>13778</v>
      </c>
      <c r="O23" s="79">
        <v>16071</v>
      </c>
      <c r="P23" s="79">
        <v>17624</v>
      </c>
      <c r="Q23" s="79">
        <v>19924</v>
      </c>
      <c r="R23" s="79">
        <v>20797</v>
      </c>
      <c r="S23" s="79">
        <v>20608</v>
      </c>
      <c r="T23" s="79">
        <v>21590</v>
      </c>
      <c r="U23" s="79">
        <v>22325</v>
      </c>
      <c r="V23" s="79">
        <v>21227</v>
      </c>
      <c r="W23" s="79">
        <v>22085</v>
      </c>
      <c r="X23" s="79">
        <v>24594</v>
      </c>
      <c r="Y23" s="79">
        <v>26759</v>
      </c>
      <c r="Z23" s="79">
        <v>27648</v>
      </c>
      <c r="AA23" s="79">
        <v>32243</v>
      </c>
      <c r="AB23" s="79">
        <v>37346</v>
      </c>
      <c r="AC23" s="79">
        <v>37224</v>
      </c>
      <c r="AD23" s="79">
        <v>40161</v>
      </c>
      <c r="AE23" s="79">
        <v>44680</v>
      </c>
      <c r="AF23" s="79">
        <v>43652</v>
      </c>
      <c r="AG23" s="79">
        <v>42875</v>
      </c>
      <c r="AH23" s="79">
        <v>41923</v>
      </c>
      <c r="AI23" s="79">
        <v>42126</v>
      </c>
      <c r="AJ23" s="79">
        <v>44827</v>
      </c>
      <c r="AK23" s="79">
        <v>46765</v>
      </c>
      <c r="AL23" s="79">
        <v>45729</v>
      </c>
      <c r="AM23" s="79">
        <v>46553</v>
      </c>
      <c r="AN23" s="79">
        <v>50097</v>
      </c>
      <c r="AO23" s="79">
        <v>54462</v>
      </c>
    </row>
    <row r="24" spans="1:41" ht="15" customHeight="1">
      <c r="A24" s="78" t="s">
        <v>158</v>
      </c>
      <c r="B24" s="79">
        <v>17412</v>
      </c>
      <c r="C24" s="79">
        <v>20304</v>
      </c>
      <c r="D24" s="79">
        <v>25355</v>
      </c>
      <c r="E24" s="79">
        <v>26532</v>
      </c>
      <c r="F24" s="79">
        <v>24677</v>
      </c>
      <c r="G24" s="79">
        <v>28384</v>
      </c>
      <c r="H24" s="79">
        <v>30423</v>
      </c>
      <c r="I24" s="79">
        <v>33734</v>
      </c>
      <c r="J24" s="79">
        <v>34157</v>
      </c>
      <c r="K24" s="79">
        <v>37672</v>
      </c>
      <c r="L24" s="79">
        <v>41074</v>
      </c>
      <c r="M24" s="79">
        <v>46172</v>
      </c>
      <c r="N24" s="79">
        <v>40449</v>
      </c>
      <c r="O24" s="79">
        <v>39722</v>
      </c>
      <c r="P24" s="79">
        <v>39157</v>
      </c>
      <c r="Q24" s="79">
        <v>40362</v>
      </c>
      <c r="R24" s="79">
        <v>41489</v>
      </c>
      <c r="S24" s="79">
        <v>41587</v>
      </c>
      <c r="T24" s="79">
        <v>40722</v>
      </c>
      <c r="U24" s="79">
        <v>38820</v>
      </c>
      <c r="V24" s="79">
        <v>33761</v>
      </c>
      <c r="W24" s="79">
        <v>39172</v>
      </c>
      <c r="X24" s="79">
        <v>42174</v>
      </c>
      <c r="Y24" s="79">
        <v>46356</v>
      </c>
      <c r="Z24" s="79">
        <v>50702</v>
      </c>
      <c r="AA24" s="79">
        <v>49741</v>
      </c>
      <c r="AB24" s="79">
        <v>53227</v>
      </c>
      <c r="AC24" s="79">
        <v>53241</v>
      </c>
      <c r="AD24" s="79">
        <v>45311</v>
      </c>
      <c r="AE24" s="79">
        <v>58503</v>
      </c>
      <c r="AF24" s="79">
        <v>58660</v>
      </c>
      <c r="AG24" s="79">
        <v>52550</v>
      </c>
      <c r="AH24" s="79">
        <v>50835</v>
      </c>
      <c r="AI24" s="79">
        <v>52033</v>
      </c>
      <c r="AJ24" s="79">
        <v>49813</v>
      </c>
      <c r="AK24" s="79">
        <v>47433</v>
      </c>
      <c r="AL24" s="79">
        <v>48853</v>
      </c>
      <c r="AM24" s="79">
        <v>46803</v>
      </c>
      <c r="AN24" s="79">
        <v>47687</v>
      </c>
      <c r="AO24" s="79">
        <v>47164</v>
      </c>
    </row>
    <row r="25" spans="1:41" ht="15" customHeight="1">
      <c r="A25" s="78" t="s">
        <v>159</v>
      </c>
      <c r="B25" s="79">
        <v>35290</v>
      </c>
      <c r="C25" s="79">
        <v>30471</v>
      </c>
      <c r="D25" s="79">
        <v>37362</v>
      </c>
      <c r="E25" s="79">
        <v>44442</v>
      </c>
      <c r="F25" s="79">
        <v>53669</v>
      </c>
      <c r="G25" s="79">
        <v>80056</v>
      </c>
      <c r="H25" s="79">
        <v>90490</v>
      </c>
      <c r="I25" s="79">
        <v>103200</v>
      </c>
      <c r="J25" s="79">
        <v>104471</v>
      </c>
      <c r="K25" s="79">
        <v>100112</v>
      </c>
      <c r="L25" s="79">
        <v>104955</v>
      </c>
      <c r="M25" s="79">
        <v>113738</v>
      </c>
      <c r="N25" s="79">
        <v>113020</v>
      </c>
      <c r="O25" s="79">
        <v>120161</v>
      </c>
      <c r="P25" s="79">
        <v>113613</v>
      </c>
      <c r="Q25" s="79">
        <v>122749</v>
      </c>
      <c r="R25" s="79">
        <v>123019</v>
      </c>
      <c r="S25" s="79">
        <v>115946</v>
      </c>
      <c r="T25" s="79">
        <v>121368</v>
      </c>
      <c r="U25" s="79">
        <v>120765</v>
      </c>
      <c r="V25" s="79">
        <v>107112</v>
      </c>
      <c r="W25" s="79">
        <v>115291</v>
      </c>
      <c r="X25" s="79">
        <v>116325</v>
      </c>
      <c r="Y25" s="79">
        <v>122169</v>
      </c>
      <c r="Z25" s="79">
        <v>121318</v>
      </c>
      <c r="AA25" s="79">
        <v>112779</v>
      </c>
      <c r="AB25" s="79">
        <v>116933</v>
      </c>
      <c r="AC25" s="79">
        <v>107842</v>
      </c>
      <c r="AD25" s="79">
        <v>91393</v>
      </c>
      <c r="AE25" s="79">
        <v>110041</v>
      </c>
      <c r="AF25" s="79">
        <v>115744</v>
      </c>
      <c r="AG25" s="79">
        <v>119769</v>
      </c>
      <c r="AH25" s="79">
        <v>123573</v>
      </c>
      <c r="AI25" s="79">
        <v>139478</v>
      </c>
      <c r="AJ25" s="79">
        <v>135011</v>
      </c>
      <c r="AK25" s="79">
        <v>138548</v>
      </c>
      <c r="AL25" s="79">
        <v>145758</v>
      </c>
      <c r="AM25" s="79">
        <v>150112</v>
      </c>
      <c r="AN25" s="79">
        <v>146428</v>
      </c>
      <c r="AO25" s="79">
        <v>146429</v>
      </c>
    </row>
    <row r="26" spans="1:41" ht="15" customHeight="1">
      <c r="A26" s="78" t="s">
        <v>160</v>
      </c>
      <c r="B26" s="79">
        <v>24187</v>
      </c>
      <c r="C26" s="79">
        <v>23271</v>
      </c>
      <c r="D26" s="79">
        <v>25281</v>
      </c>
      <c r="E26" s="79">
        <v>26185</v>
      </c>
      <c r="F26" s="79">
        <v>26594</v>
      </c>
      <c r="G26" s="79">
        <v>28080</v>
      </c>
      <c r="H26" s="79">
        <v>30524</v>
      </c>
      <c r="I26" s="79">
        <v>32529</v>
      </c>
      <c r="J26" s="79">
        <v>35107</v>
      </c>
      <c r="K26" s="79">
        <v>36996</v>
      </c>
      <c r="L26" s="79">
        <v>39944</v>
      </c>
      <c r="M26" s="79">
        <v>46271</v>
      </c>
      <c r="N26" s="79">
        <v>52690</v>
      </c>
      <c r="O26" s="79">
        <v>55510</v>
      </c>
      <c r="P26" s="79">
        <v>55848</v>
      </c>
      <c r="Q26" s="79">
        <v>52232</v>
      </c>
      <c r="R26" s="79">
        <v>53402</v>
      </c>
      <c r="S26" s="79">
        <v>51286</v>
      </c>
      <c r="T26" s="79">
        <v>48866</v>
      </c>
      <c r="U26" s="79">
        <v>49925</v>
      </c>
      <c r="V26" s="79">
        <v>46118</v>
      </c>
      <c r="W26" s="79">
        <v>48820</v>
      </c>
      <c r="X26" s="79">
        <v>47068</v>
      </c>
      <c r="Y26" s="79">
        <v>50635</v>
      </c>
      <c r="Z26" s="79">
        <v>57936</v>
      </c>
      <c r="AA26" s="79">
        <v>62711</v>
      </c>
      <c r="AB26" s="79">
        <v>72489</v>
      </c>
      <c r="AC26" s="79">
        <v>74552</v>
      </c>
      <c r="AD26" s="79">
        <v>78427</v>
      </c>
      <c r="AE26" s="79">
        <v>102423</v>
      </c>
      <c r="AF26" s="79">
        <v>117833</v>
      </c>
      <c r="AG26" s="79">
        <v>127329</v>
      </c>
      <c r="AH26" s="79">
        <v>132519</v>
      </c>
      <c r="AI26" s="79">
        <v>127584</v>
      </c>
      <c r="AJ26" s="79">
        <v>123423</v>
      </c>
      <c r="AK26" s="79">
        <v>120315</v>
      </c>
      <c r="AL26" s="79">
        <v>120565</v>
      </c>
      <c r="AM26" s="79">
        <v>121657</v>
      </c>
      <c r="AN26" s="79">
        <v>114353</v>
      </c>
      <c r="AO26" s="79">
        <v>114086</v>
      </c>
    </row>
    <row r="27" spans="1:41" ht="15" customHeight="1">
      <c r="A27" s="78" t="s">
        <v>161</v>
      </c>
      <c r="B27" s="79">
        <v>18970</v>
      </c>
      <c r="C27" s="79">
        <v>21011</v>
      </c>
      <c r="D27" s="79">
        <v>25015</v>
      </c>
      <c r="E27" s="79">
        <v>28228</v>
      </c>
      <c r="F27" s="79">
        <v>27365</v>
      </c>
      <c r="G27" s="79">
        <v>31662</v>
      </c>
      <c r="H27" s="79">
        <v>34392</v>
      </c>
      <c r="I27" s="79">
        <v>37820</v>
      </c>
      <c r="J27" s="79">
        <v>41830</v>
      </c>
      <c r="K27" s="79">
        <v>43213</v>
      </c>
      <c r="L27" s="79">
        <v>46737</v>
      </c>
      <c r="M27" s="79">
        <v>52561</v>
      </c>
      <c r="N27" s="79">
        <v>60478</v>
      </c>
      <c r="O27" s="79">
        <v>63288</v>
      </c>
      <c r="P27" s="79">
        <v>65160</v>
      </c>
      <c r="Q27" s="79">
        <v>67958</v>
      </c>
      <c r="R27" s="79">
        <v>82509</v>
      </c>
      <c r="S27" s="79">
        <v>83977</v>
      </c>
      <c r="T27" s="79">
        <v>87977</v>
      </c>
      <c r="U27" s="79">
        <v>92777</v>
      </c>
      <c r="V27" s="79">
        <v>84753</v>
      </c>
      <c r="W27" s="79">
        <v>103383</v>
      </c>
      <c r="X27" s="79">
        <v>106135</v>
      </c>
      <c r="Y27" s="79">
        <v>111652</v>
      </c>
      <c r="Z27" s="79">
        <v>105739</v>
      </c>
      <c r="AA27" s="79">
        <v>115674</v>
      </c>
      <c r="AB27" s="79">
        <v>123235</v>
      </c>
      <c r="AC27" s="79">
        <v>120134</v>
      </c>
      <c r="AD27" s="79">
        <v>116048</v>
      </c>
      <c r="AE27" s="79">
        <v>145633</v>
      </c>
      <c r="AF27" s="79">
        <v>139815</v>
      </c>
      <c r="AG27" s="79">
        <v>148101</v>
      </c>
      <c r="AH27" s="79">
        <v>200885</v>
      </c>
      <c r="AI27" s="79">
        <v>234376</v>
      </c>
      <c r="AJ27" s="79">
        <v>237270</v>
      </c>
      <c r="AK27" s="79">
        <v>278323</v>
      </c>
      <c r="AL27" s="79">
        <v>281121</v>
      </c>
      <c r="AM27" s="79">
        <v>281206</v>
      </c>
      <c r="AN27" s="79">
        <v>261572</v>
      </c>
      <c r="AO27" s="79">
        <v>263953</v>
      </c>
    </row>
    <row r="28" spans="1:41" ht="15" customHeight="1">
      <c r="A28" s="78" t="s">
        <v>162</v>
      </c>
      <c r="B28" s="79">
        <v>59982</v>
      </c>
      <c r="C28" s="79">
        <v>56940</v>
      </c>
      <c r="D28" s="79">
        <v>70788</v>
      </c>
      <c r="E28" s="79">
        <v>85421</v>
      </c>
      <c r="F28" s="79">
        <v>92027</v>
      </c>
      <c r="G28" s="79">
        <v>114637</v>
      </c>
      <c r="H28" s="79">
        <v>126482</v>
      </c>
      <c r="I28" s="79">
        <v>143987</v>
      </c>
      <c r="J28" s="79">
        <v>156850</v>
      </c>
      <c r="K28" s="79">
        <v>158770</v>
      </c>
      <c r="L28" s="79">
        <v>179927</v>
      </c>
      <c r="M28" s="79">
        <v>198641</v>
      </c>
      <c r="N28" s="79">
        <v>199050</v>
      </c>
      <c r="O28" s="79">
        <v>218382</v>
      </c>
      <c r="P28" s="79">
        <v>231950</v>
      </c>
      <c r="Q28" s="79">
        <v>241745</v>
      </c>
      <c r="R28" s="79">
        <v>253882</v>
      </c>
      <c r="S28" s="79">
        <v>250877</v>
      </c>
      <c r="T28" s="79">
        <v>266294</v>
      </c>
      <c r="U28" s="79">
        <v>269469</v>
      </c>
      <c r="V28" s="79">
        <v>227939</v>
      </c>
      <c r="W28" s="79">
        <v>245251</v>
      </c>
      <c r="X28" s="79">
        <v>241488</v>
      </c>
      <c r="Y28" s="79">
        <v>252603</v>
      </c>
      <c r="Z28" s="79">
        <v>246311</v>
      </c>
      <c r="AA28" s="79">
        <v>251673</v>
      </c>
      <c r="AB28" s="79">
        <v>261484</v>
      </c>
      <c r="AC28" s="79">
        <v>251441</v>
      </c>
      <c r="AD28" s="79">
        <v>203044</v>
      </c>
      <c r="AE28" s="79">
        <v>264633</v>
      </c>
      <c r="AF28" s="79">
        <v>287151</v>
      </c>
      <c r="AG28" s="79">
        <v>271357</v>
      </c>
      <c r="AH28" s="79">
        <v>282776</v>
      </c>
      <c r="AI28" s="79">
        <v>314106</v>
      </c>
      <c r="AJ28" s="79">
        <v>318608</v>
      </c>
      <c r="AK28" s="79">
        <v>341222</v>
      </c>
      <c r="AL28" s="79">
        <v>353965</v>
      </c>
      <c r="AM28" s="79">
        <v>356599</v>
      </c>
      <c r="AN28" s="79">
        <v>337633</v>
      </c>
      <c r="AO28" s="79">
        <v>329804</v>
      </c>
    </row>
    <row r="29" spans="1:41" ht="15" customHeight="1">
      <c r="A29" s="78" t="s">
        <v>163</v>
      </c>
      <c r="B29" s="79">
        <v>8401</v>
      </c>
      <c r="C29" s="79">
        <v>8579</v>
      </c>
      <c r="D29" s="79">
        <v>11607</v>
      </c>
      <c r="E29" s="79">
        <v>14425</v>
      </c>
      <c r="F29" s="79">
        <v>12875</v>
      </c>
      <c r="G29" s="79">
        <v>17716</v>
      </c>
      <c r="H29" s="79">
        <v>21106</v>
      </c>
      <c r="I29" s="79">
        <v>23476</v>
      </c>
      <c r="J29" s="79">
        <v>25447</v>
      </c>
      <c r="K29" s="79">
        <v>30780</v>
      </c>
      <c r="L29" s="79">
        <v>34424</v>
      </c>
      <c r="M29" s="79">
        <v>40013</v>
      </c>
      <c r="N29" s="79">
        <v>48362</v>
      </c>
      <c r="O29" s="79">
        <v>55868</v>
      </c>
      <c r="P29" s="79">
        <v>73572</v>
      </c>
      <c r="Q29" s="79">
        <v>86999</v>
      </c>
      <c r="R29" s="79">
        <v>107855</v>
      </c>
      <c r="S29" s="79">
        <v>126770</v>
      </c>
      <c r="T29" s="79">
        <v>169863</v>
      </c>
      <c r="U29" s="79">
        <v>227423</v>
      </c>
      <c r="V29" s="79">
        <v>206712</v>
      </c>
      <c r="W29" s="79">
        <v>267776</v>
      </c>
      <c r="X29" s="79">
        <v>340627</v>
      </c>
      <c r="Y29" s="79">
        <v>414454</v>
      </c>
      <c r="Z29" s="79">
        <v>489476</v>
      </c>
      <c r="AA29" s="79">
        <v>598053</v>
      </c>
      <c r="AB29" s="79">
        <v>762489</v>
      </c>
      <c r="AC29" s="79">
        <v>861937</v>
      </c>
      <c r="AD29" s="79">
        <v>903056</v>
      </c>
      <c r="AE29" s="79">
        <v>1142611</v>
      </c>
      <c r="AF29" s="79">
        <v>1292837</v>
      </c>
      <c r="AG29" s="79">
        <v>1460532</v>
      </c>
      <c r="AH29" s="79">
        <v>1565124</v>
      </c>
      <c r="AI29" s="79">
        <v>1843169</v>
      </c>
      <c r="AJ29" s="79">
        <v>1904114</v>
      </c>
      <c r="AK29" s="79">
        <v>2053301</v>
      </c>
      <c r="AL29" s="79">
        <v>2193112</v>
      </c>
      <c r="AM29" s="79">
        <v>2268850</v>
      </c>
      <c r="AN29" s="79">
        <v>2377084</v>
      </c>
      <c r="AO29" s="79">
        <v>2848406</v>
      </c>
    </row>
    <row r="30" spans="1:41" ht="15" customHeight="1">
      <c r="A30" s="78" t="s">
        <v>164</v>
      </c>
      <c r="B30" s="79">
        <v>22058</v>
      </c>
      <c r="C30" s="79">
        <v>22058</v>
      </c>
      <c r="D30" s="79">
        <v>28815</v>
      </c>
      <c r="E30" s="79">
        <v>32972</v>
      </c>
      <c r="F30" s="79">
        <v>28772</v>
      </c>
      <c r="G30" s="79">
        <v>35108</v>
      </c>
      <c r="H30" s="79">
        <v>43169</v>
      </c>
      <c r="I30" s="79">
        <v>44384</v>
      </c>
      <c r="J30" s="79">
        <v>47407</v>
      </c>
      <c r="K30" s="79">
        <v>45002</v>
      </c>
      <c r="L30" s="79">
        <v>48750</v>
      </c>
      <c r="M30" s="79">
        <v>51367</v>
      </c>
      <c r="N30" s="79">
        <v>55370</v>
      </c>
      <c r="O30" s="79">
        <v>65584</v>
      </c>
      <c r="P30" s="79">
        <v>79208</v>
      </c>
      <c r="Q30" s="79">
        <v>97989</v>
      </c>
      <c r="R30" s="79">
        <v>112836</v>
      </c>
      <c r="S30" s="79">
        <v>126183</v>
      </c>
      <c r="T30" s="79">
        <v>142405</v>
      </c>
      <c r="U30" s="79">
        <v>167648</v>
      </c>
      <c r="V30" s="79">
        <v>171244</v>
      </c>
      <c r="W30" s="79">
        <v>187798</v>
      </c>
      <c r="X30" s="79">
        <v>232639</v>
      </c>
      <c r="Y30" s="79">
        <v>253970</v>
      </c>
      <c r="Z30" s="79">
        <v>309368</v>
      </c>
      <c r="AA30" s="79">
        <v>342641</v>
      </c>
      <c r="AB30" s="79">
        <v>385133</v>
      </c>
      <c r="AC30" s="79">
        <v>384310</v>
      </c>
      <c r="AD30" s="79">
        <v>405211</v>
      </c>
      <c r="AE30" s="79">
        <v>514290</v>
      </c>
      <c r="AF30" s="79">
        <v>577754</v>
      </c>
      <c r="AG30" s="79">
        <v>629539</v>
      </c>
      <c r="AH30" s="79">
        <v>588259</v>
      </c>
      <c r="AI30" s="79">
        <v>654393</v>
      </c>
      <c r="AJ30" s="79">
        <v>668931</v>
      </c>
      <c r="AK30" s="79">
        <v>638478</v>
      </c>
      <c r="AL30" s="79">
        <v>677368</v>
      </c>
      <c r="AM30" s="79">
        <v>685722</v>
      </c>
      <c r="AN30" s="79">
        <v>786101</v>
      </c>
      <c r="AO30" s="79">
        <v>854197</v>
      </c>
    </row>
    <row r="31" spans="1:41" ht="15" customHeight="1">
      <c r="A31" s="78" t="s">
        <v>165</v>
      </c>
      <c r="B31" s="79">
        <v>41573</v>
      </c>
      <c r="C31" s="79">
        <v>42294</v>
      </c>
      <c r="D31" s="79">
        <v>49594</v>
      </c>
      <c r="E31" s="79">
        <v>65376</v>
      </c>
      <c r="F31" s="79">
        <v>67753</v>
      </c>
      <c r="G31" s="79">
        <v>83868</v>
      </c>
      <c r="H31" s="79">
        <v>102809</v>
      </c>
      <c r="I31" s="79">
        <v>117946</v>
      </c>
      <c r="J31" s="79">
        <v>125526</v>
      </c>
      <c r="K31" s="79">
        <v>115713</v>
      </c>
      <c r="L31" s="79">
        <v>135140</v>
      </c>
      <c r="M31" s="79">
        <v>137072</v>
      </c>
      <c r="N31" s="79">
        <v>144340</v>
      </c>
      <c r="O31" s="79">
        <v>161419</v>
      </c>
      <c r="P31" s="79">
        <v>169883</v>
      </c>
      <c r="Q31" s="79">
        <v>182078</v>
      </c>
      <c r="R31" s="79">
        <v>180091</v>
      </c>
      <c r="S31" s="79">
        <v>178864</v>
      </c>
      <c r="T31" s="79">
        <v>195260</v>
      </c>
      <c r="U31" s="79">
        <v>170285</v>
      </c>
      <c r="V31" s="79">
        <v>145174</v>
      </c>
      <c r="W31" s="79">
        <v>164568</v>
      </c>
      <c r="X31" s="79">
        <v>171909</v>
      </c>
      <c r="Y31" s="79">
        <v>179674</v>
      </c>
      <c r="Z31" s="79">
        <v>172693</v>
      </c>
      <c r="AA31" s="79">
        <v>160014</v>
      </c>
      <c r="AB31" s="79">
        <v>155410</v>
      </c>
      <c r="AC31" s="79">
        <v>143931</v>
      </c>
      <c r="AD31" s="79">
        <v>129077</v>
      </c>
      <c r="AE31" s="79">
        <v>156411</v>
      </c>
      <c r="AF31" s="79">
        <v>153665</v>
      </c>
      <c r="AG31" s="79">
        <v>156042</v>
      </c>
      <c r="AH31" s="79">
        <v>155713</v>
      </c>
      <c r="AI31" s="79">
        <v>161778</v>
      </c>
      <c r="AJ31" s="79">
        <v>159393</v>
      </c>
      <c r="AK31" s="79">
        <v>165733</v>
      </c>
      <c r="AL31" s="79">
        <v>169083</v>
      </c>
      <c r="AM31" s="79">
        <v>174663</v>
      </c>
      <c r="AN31" s="79">
        <v>168927</v>
      </c>
      <c r="AO31" s="79">
        <v>175599</v>
      </c>
    </row>
    <row r="32" spans="1:41" ht="15" customHeight="1">
      <c r="A32" s="78" t="s">
        <v>166</v>
      </c>
      <c r="B32" s="79">
        <v>40749</v>
      </c>
      <c r="C32" s="79">
        <v>36899</v>
      </c>
      <c r="D32" s="79">
        <v>43711</v>
      </c>
      <c r="E32" s="79">
        <v>46671</v>
      </c>
      <c r="F32" s="79">
        <v>48600</v>
      </c>
      <c r="G32" s="79">
        <v>57826</v>
      </c>
      <c r="H32" s="79">
        <v>68571</v>
      </c>
      <c r="I32" s="79">
        <v>80366</v>
      </c>
      <c r="J32" s="79">
        <v>86883</v>
      </c>
      <c r="K32" s="79">
        <v>91530</v>
      </c>
      <c r="L32" s="79">
        <v>101622</v>
      </c>
      <c r="M32" s="79">
        <v>109508</v>
      </c>
      <c r="N32" s="79">
        <v>115598</v>
      </c>
      <c r="O32" s="79">
        <v>122869</v>
      </c>
      <c r="P32" s="79">
        <v>129892</v>
      </c>
      <c r="Q32" s="79">
        <v>134755</v>
      </c>
      <c r="R32" s="79">
        <v>145320</v>
      </c>
      <c r="S32" s="79">
        <v>137524</v>
      </c>
      <c r="T32" s="79">
        <v>142484</v>
      </c>
      <c r="U32" s="79">
        <v>155875</v>
      </c>
      <c r="V32" s="79">
        <v>136941</v>
      </c>
      <c r="W32" s="79">
        <v>156766</v>
      </c>
      <c r="X32" s="79">
        <v>176385</v>
      </c>
      <c r="Y32" s="79">
        <v>205298</v>
      </c>
      <c r="Z32" s="79">
        <v>216632</v>
      </c>
      <c r="AA32" s="79">
        <v>236258</v>
      </c>
      <c r="AB32" s="79">
        <v>270879</v>
      </c>
      <c r="AC32" s="79">
        <v>260445</v>
      </c>
      <c r="AD32" s="79">
        <v>195195</v>
      </c>
      <c r="AE32" s="79">
        <v>294679</v>
      </c>
      <c r="AF32" s="79">
        <v>310518</v>
      </c>
      <c r="AG32" s="79">
        <v>299947</v>
      </c>
      <c r="AH32" s="79">
        <v>267186</v>
      </c>
      <c r="AI32" s="79">
        <v>288762</v>
      </c>
      <c r="AJ32" s="79">
        <v>269225</v>
      </c>
      <c r="AK32" s="79">
        <v>266801</v>
      </c>
      <c r="AL32" s="79">
        <v>309180</v>
      </c>
      <c r="AM32" s="79">
        <v>334509</v>
      </c>
      <c r="AN32" s="79">
        <v>304846</v>
      </c>
      <c r="AO32" s="79">
        <v>299081</v>
      </c>
    </row>
    <row r="33" spans="1:41" ht="15" customHeight="1">
      <c r="A33" s="78" t="s">
        <v>167</v>
      </c>
      <c r="B33" s="79">
        <v>42273</v>
      </c>
      <c r="C33" s="79">
        <v>42918</v>
      </c>
      <c r="D33" s="79">
        <v>46641</v>
      </c>
      <c r="E33" s="79">
        <v>50390</v>
      </c>
      <c r="F33" s="79">
        <v>45974</v>
      </c>
      <c r="G33" s="79">
        <v>50821</v>
      </c>
      <c r="H33" s="79">
        <v>64592</v>
      </c>
      <c r="I33" s="79">
        <v>67646</v>
      </c>
      <c r="J33" s="79">
        <v>83523</v>
      </c>
      <c r="K33" s="79">
        <v>88340</v>
      </c>
      <c r="L33" s="79">
        <v>98708</v>
      </c>
      <c r="M33" s="79">
        <v>104205</v>
      </c>
      <c r="N33" s="79">
        <v>102580</v>
      </c>
      <c r="O33" s="79">
        <v>103528</v>
      </c>
      <c r="P33" s="79">
        <v>106395</v>
      </c>
      <c r="Q33" s="79">
        <v>100693</v>
      </c>
      <c r="R33" s="79">
        <v>107008</v>
      </c>
      <c r="S33" s="79">
        <v>110025</v>
      </c>
      <c r="T33" s="79">
        <v>104453</v>
      </c>
      <c r="U33" s="79">
        <v>108811</v>
      </c>
      <c r="V33" s="79">
        <v>96110</v>
      </c>
      <c r="W33" s="79">
        <v>121739</v>
      </c>
      <c r="X33" s="79">
        <v>141109</v>
      </c>
      <c r="Y33" s="79">
        <v>166473</v>
      </c>
      <c r="Z33" s="79">
        <v>169240</v>
      </c>
      <c r="AA33" s="79">
        <v>138162</v>
      </c>
      <c r="AB33" s="79">
        <v>142835</v>
      </c>
      <c r="AC33" s="79">
        <v>117068</v>
      </c>
      <c r="AD33" s="79">
        <v>116008</v>
      </c>
      <c r="AE33" s="79">
        <v>144073</v>
      </c>
      <c r="AF33" s="79">
        <v>154872</v>
      </c>
      <c r="AG33" s="79">
        <v>141968</v>
      </c>
      <c r="AH33" s="79">
        <v>135353</v>
      </c>
      <c r="AI33" s="79">
        <v>151857</v>
      </c>
      <c r="AJ33" s="79">
        <v>149489</v>
      </c>
      <c r="AK33" s="79">
        <v>151672</v>
      </c>
      <c r="AL33" s="79">
        <v>150982</v>
      </c>
      <c r="AM33" s="79">
        <v>146775</v>
      </c>
      <c r="AN33" s="79">
        <v>145528</v>
      </c>
      <c r="AO33" s="79">
        <v>140585</v>
      </c>
    </row>
    <row r="34" spans="1:41" ht="15" customHeight="1">
      <c r="A34" s="78" t="s">
        <v>168</v>
      </c>
      <c r="B34" s="79">
        <v>41638</v>
      </c>
      <c r="C34" s="79">
        <v>42460</v>
      </c>
      <c r="D34" s="79">
        <v>45620</v>
      </c>
      <c r="E34" s="79">
        <v>48975</v>
      </c>
      <c r="F34" s="79">
        <v>46337</v>
      </c>
      <c r="G34" s="79">
        <v>52783</v>
      </c>
      <c r="H34" s="79">
        <v>60227</v>
      </c>
      <c r="I34" s="79">
        <v>58782</v>
      </c>
      <c r="J34" s="79">
        <v>65083</v>
      </c>
      <c r="K34" s="79">
        <v>61973</v>
      </c>
      <c r="L34" s="79">
        <v>62708</v>
      </c>
      <c r="M34" s="79">
        <v>67570</v>
      </c>
      <c r="N34" s="79">
        <v>68309</v>
      </c>
      <c r="O34" s="79">
        <v>70903</v>
      </c>
      <c r="P34" s="79">
        <v>74373</v>
      </c>
      <c r="Q34" s="79">
        <v>72470</v>
      </c>
      <c r="R34" s="79">
        <v>75234</v>
      </c>
      <c r="S34" s="79">
        <v>74475</v>
      </c>
      <c r="T34" s="79">
        <v>69462</v>
      </c>
      <c r="U34" s="79">
        <v>69776</v>
      </c>
      <c r="V34" s="79">
        <v>56485</v>
      </c>
      <c r="W34" s="79">
        <v>61645</v>
      </c>
      <c r="X34" s="79">
        <v>65747</v>
      </c>
      <c r="Y34" s="79">
        <v>80460</v>
      </c>
      <c r="Z34" s="79">
        <v>88342</v>
      </c>
      <c r="AA34" s="79">
        <v>90275</v>
      </c>
      <c r="AB34" s="79">
        <v>101255</v>
      </c>
      <c r="AC34" s="79">
        <v>111107</v>
      </c>
      <c r="AD34" s="79">
        <v>84092</v>
      </c>
      <c r="AE34" s="79">
        <v>91589</v>
      </c>
      <c r="AF34" s="79">
        <v>93931</v>
      </c>
      <c r="AG34" s="79">
        <v>92948</v>
      </c>
      <c r="AH34" s="79">
        <v>94772</v>
      </c>
      <c r="AI34" s="79">
        <v>101028</v>
      </c>
      <c r="AJ34" s="79">
        <v>100836</v>
      </c>
      <c r="AK34" s="79">
        <v>95953</v>
      </c>
      <c r="AL34" s="79">
        <v>101205</v>
      </c>
      <c r="AM34" s="79">
        <v>106942</v>
      </c>
      <c r="AN34" s="79">
        <v>114730</v>
      </c>
      <c r="AO34" s="79">
        <v>116577</v>
      </c>
    </row>
    <row r="35" spans="1:41" ht="15" customHeight="1">
      <c r="A35" s="78" t="s">
        <v>169</v>
      </c>
      <c r="B35" s="79">
        <v>15222</v>
      </c>
      <c r="C35" s="79">
        <v>13561</v>
      </c>
      <c r="D35" s="79">
        <v>15355</v>
      </c>
      <c r="E35" s="79">
        <v>18167</v>
      </c>
      <c r="F35" s="79">
        <v>18107</v>
      </c>
      <c r="G35" s="79">
        <v>24820</v>
      </c>
      <c r="H35" s="79">
        <v>28125</v>
      </c>
      <c r="I35" s="79">
        <v>30264</v>
      </c>
      <c r="J35" s="79">
        <v>32822</v>
      </c>
      <c r="K35" s="79">
        <v>28239</v>
      </c>
      <c r="L35" s="79">
        <v>31282</v>
      </c>
      <c r="M35" s="79">
        <v>34407</v>
      </c>
      <c r="N35" s="79">
        <v>35176</v>
      </c>
      <c r="O35" s="79">
        <v>36089</v>
      </c>
      <c r="P35" s="79">
        <v>35055</v>
      </c>
      <c r="Q35" s="79">
        <v>38687</v>
      </c>
      <c r="R35" s="79">
        <v>39606</v>
      </c>
      <c r="S35" s="79">
        <v>36835</v>
      </c>
      <c r="T35" s="79">
        <v>39001</v>
      </c>
      <c r="U35" s="79">
        <v>39732</v>
      </c>
      <c r="V35" s="79">
        <v>28182</v>
      </c>
      <c r="W35" s="79">
        <v>23808</v>
      </c>
      <c r="X35" s="79">
        <v>21245</v>
      </c>
      <c r="Y35" s="79">
        <v>22657</v>
      </c>
      <c r="Z35" s="79">
        <v>22166</v>
      </c>
      <c r="AA35" s="79">
        <v>22756</v>
      </c>
      <c r="AB35" s="79">
        <v>25225</v>
      </c>
      <c r="AC35" s="79">
        <v>23821</v>
      </c>
      <c r="AD35" s="79">
        <v>19336</v>
      </c>
      <c r="AE35" s="79">
        <v>24513</v>
      </c>
      <c r="AF35" s="79">
        <v>23099</v>
      </c>
      <c r="AG35" s="79">
        <v>22183</v>
      </c>
      <c r="AH35" s="79">
        <v>20544</v>
      </c>
      <c r="AI35" s="79">
        <v>21282</v>
      </c>
      <c r="AJ35" s="79">
        <v>21035</v>
      </c>
      <c r="AK35" s="79">
        <v>21226</v>
      </c>
      <c r="AL35" s="79">
        <v>21830</v>
      </c>
      <c r="AM35" s="79">
        <v>22070</v>
      </c>
      <c r="AN35" s="79">
        <v>21757</v>
      </c>
      <c r="AO35" s="79">
        <v>22175</v>
      </c>
    </row>
    <row r="36" spans="1:41" ht="15" customHeight="1">
      <c r="A36" s="78" t="s">
        <v>170</v>
      </c>
      <c r="B36" s="79">
        <v>56303</v>
      </c>
      <c r="C36" s="79">
        <v>60221</v>
      </c>
      <c r="D36" s="79">
        <v>68270</v>
      </c>
      <c r="E36" s="79">
        <v>79181</v>
      </c>
      <c r="F36" s="79">
        <v>80022</v>
      </c>
      <c r="G36" s="79">
        <v>97654</v>
      </c>
      <c r="H36" s="79">
        <v>109123</v>
      </c>
      <c r="I36" s="79">
        <v>112376</v>
      </c>
      <c r="J36" s="79">
        <v>107022</v>
      </c>
      <c r="K36" s="79">
        <v>94017</v>
      </c>
      <c r="L36" s="79">
        <v>92043</v>
      </c>
      <c r="M36" s="79">
        <v>95099</v>
      </c>
      <c r="N36" s="79">
        <v>88644</v>
      </c>
      <c r="O36" s="79">
        <v>86658</v>
      </c>
      <c r="P36" s="79">
        <v>85922</v>
      </c>
      <c r="Q36" s="79">
        <v>91140</v>
      </c>
      <c r="R36" s="79">
        <v>92720</v>
      </c>
      <c r="S36" s="79">
        <v>83956</v>
      </c>
      <c r="T36" s="79">
        <v>83552</v>
      </c>
      <c r="U36" s="79">
        <v>88529</v>
      </c>
      <c r="V36" s="79">
        <v>82231</v>
      </c>
      <c r="W36" s="79">
        <v>85892</v>
      </c>
      <c r="X36" s="79">
        <v>89039</v>
      </c>
      <c r="Y36" s="79">
        <v>94051</v>
      </c>
      <c r="Z36" s="79">
        <v>98248</v>
      </c>
      <c r="AA36" s="79">
        <v>101578</v>
      </c>
      <c r="AB36" s="79">
        <v>111444</v>
      </c>
      <c r="AC36" s="79">
        <v>105244</v>
      </c>
      <c r="AD36" s="79">
        <v>93220</v>
      </c>
      <c r="AE36" s="79">
        <v>109823</v>
      </c>
      <c r="AF36" s="79">
        <v>114047</v>
      </c>
      <c r="AG36" s="79">
        <v>110431</v>
      </c>
      <c r="AH36" s="79">
        <v>106861</v>
      </c>
      <c r="AI36" s="79">
        <v>115353</v>
      </c>
      <c r="AJ36" s="79">
        <v>115581</v>
      </c>
      <c r="AK36" s="79">
        <v>124079</v>
      </c>
      <c r="AL36" s="79">
        <v>142570</v>
      </c>
      <c r="AM36" s="79">
        <v>161260</v>
      </c>
      <c r="AN36" s="79">
        <v>164655</v>
      </c>
      <c r="AO36" s="79">
        <v>157279</v>
      </c>
    </row>
    <row r="37" spans="1:41" ht="15" customHeight="1">
      <c r="A37" s="80" t="s">
        <v>171</v>
      </c>
      <c r="B37" s="81">
        <v>54342</v>
      </c>
      <c r="C37" s="81">
        <v>55843</v>
      </c>
      <c r="D37" s="81">
        <v>60824</v>
      </c>
      <c r="E37" s="81">
        <v>63811</v>
      </c>
      <c r="F37" s="81">
        <v>64003</v>
      </c>
      <c r="G37" s="81">
        <v>66089</v>
      </c>
      <c r="H37" s="81">
        <v>77290</v>
      </c>
      <c r="I37" s="81">
        <v>85022</v>
      </c>
      <c r="J37" s="81">
        <v>90891</v>
      </c>
      <c r="K37" s="81">
        <v>91685</v>
      </c>
      <c r="L37" s="81">
        <v>105233</v>
      </c>
      <c r="M37" s="81">
        <v>117429</v>
      </c>
      <c r="N37" s="81">
        <v>127123</v>
      </c>
      <c r="O37" s="81">
        <v>138220</v>
      </c>
      <c r="P37" s="81">
        <v>148892</v>
      </c>
      <c r="Q37" s="81">
        <v>155788</v>
      </c>
      <c r="R37" s="81">
        <v>165773</v>
      </c>
      <c r="S37" s="81">
        <v>179351</v>
      </c>
      <c r="T37" s="81">
        <v>183206</v>
      </c>
      <c r="U37" s="81">
        <v>186333</v>
      </c>
      <c r="V37" s="81">
        <v>177761</v>
      </c>
      <c r="W37" s="81">
        <v>184906</v>
      </c>
      <c r="X37" s="81">
        <v>190210</v>
      </c>
      <c r="Y37" s="81">
        <v>204170</v>
      </c>
      <c r="Z37" s="81">
        <v>212230</v>
      </c>
      <c r="AA37" s="81">
        <v>215135</v>
      </c>
      <c r="AB37" s="81">
        <v>203583</v>
      </c>
      <c r="AC37" s="81">
        <v>197303</v>
      </c>
      <c r="AD37" s="81">
        <v>243935</v>
      </c>
      <c r="AE37" s="81">
        <v>261597</v>
      </c>
      <c r="AF37" s="81">
        <v>272201</v>
      </c>
      <c r="AG37" s="81">
        <v>274096</v>
      </c>
      <c r="AH37" s="81">
        <v>280785</v>
      </c>
      <c r="AI37" s="81">
        <v>288698</v>
      </c>
      <c r="AJ37" s="81">
        <v>278485</v>
      </c>
      <c r="AK37" s="81">
        <v>296428</v>
      </c>
      <c r="AL37" s="81">
        <v>296202</v>
      </c>
      <c r="AM37" s="81">
        <v>302455</v>
      </c>
      <c r="AN37" s="81">
        <v>308207</v>
      </c>
      <c r="AO37" s="81">
        <v>316292</v>
      </c>
    </row>
    <row r="38" spans="1:41" ht="15" customHeight="1">
      <c r="A38" s="78" t="s">
        <v>172</v>
      </c>
      <c r="B38" s="79">
        <v>49005</v>
      </c>
      <c r="C38" s="79">
        <v>49279</v>
      </c>
      <c r="D38" s="79">
        <v>54508</v>
      </c>
      <c r="E38" s="79">
        <v>58979</v>
      </c>
      <c r="F38" s="79">
        <v>58941</v>
      </c>
      <c r="G38" s="79">
        <v>62775</v>
      </c>
      <c r="H38" s="79">
        <v>72810</v>
      </c>
      <c r="I38" s="79">
        <v>78773</v>
      </c>
      <c r="J38" s="79">
        <v>85316</v>
      </c>
      <c r="K38" s="79">
        <v>90075</v>
      </c>
      <c r="L38" s="79">
        <v>100268</v>
      </c>
      <c r="M38" s="79">
        <v>112640</v>
      </c>
      <c r="N38" s="79">
        <v>121247</v>
      </c>
      <c r="O38" s="79">
        <v>131839</v>
      </c>
      <c r="P38" s="79">
        <v>142629</v>
      </c>
      <c r="Q38" s="79">
        <v>152082</v>
      </c>
      <c r="R38" s="79">
        <v>160726</v>
      </c>
      <c r="S38" s="79">
        <v>171822</v>
      </c>
      <c r="T38" s="79">
        <v>179434</v>
      </c>
      <c r="U38" s="79">
        <v>185638</v>
      </c>
      <c r="V38" s="79">
        <v>181571</v>
      </c>
      <c r="W38" s="79">
        <v>192213</v>
      </c>
      <c r="X38" s="79">
        <v>199979</v>
      </c>
      <c r="Y38" s="79">
        <v>213211</v>
      </c>
      <c r="Z38" s="79">
        <v>222345</v>
      </c>
      <c r="AA38" s="79">
        <v>230372</v>
      </c>
      <c r="AB38" s="79">
        <v>237500</v>
      </c>
      <c r="AC38" s="79">
        <v>231494</v>
      </c>
      <c r="AD38" s="79">
        <v>250481</v>
      </c>
      <c r="AE38" s="79">
        <v>267889</v>
      </c>
      <c r="AF38" s="79">
        <v>274618</v>
      </c>
      <c r="AG38" s="79">
        <v>275141</v>
      </c>
      <c r="AH38" s="79">
        <v>269102</v>
      </c>
      <c r="AI38" s="79">
        <v>275201</v>
      </c>
      <c r="AJ38" s="79">
        <v>253168</v>
      </c>
      <c r="AK38" s="79">
        <v>268012</v>
      </c>
      <c r="AL38" s="79">
        <v>265712</v>
      </c>
      <c r="AM38" s="79">
        <v>267631</v>
      </c>
      <c r="AN38" s="79">
        <v>271073</v>
      </c>
      <c r="AO38" s="79">
        <v>275695</v>
      </c>
    </row>
    <row r="39" spans="1:41" ht="15" customHeight="1">
      <c r="A39" s="78" t="s">
        <v>173</v>
      </c>
      <c r="B39" s="79">
        <v>754529</v>
      </c>
      <c r="C39" s="79">
        <v>823328</v>
      </c>
      <c r="D39" s="79">
        <v>855792</v>
      </c>
      <c r="E39" s="79">
        <v>798888</v>
      </c>
      <c r="F39" s="79">
        <v>813731</v>
      </c>
      <c r="G39" s="79">
        <v>707432</v>
      </c>
      <c r="H39" s="79">
        <v>868540</v>
      </c>
      <c r="I39" s="79">
        <v>1051202</v>
      </c>
      <c r="J39" s="79">
        <v>1040131</v>
      </c>
      <c r="K39" s="79">
        <v>729118</v>
      </c>
      <c r="L39" s="79">
        <v>1068425</v>
      </c>
      <c r="M39" s="79">
        <v>1143566</v>
      </c>
      <c r="N39" s="79">
        <v>1296159</v>
      </c>
      <c r="O39" s="79">
        <v>1408824</v>
      </c>
      <c r="P39" s="79">
        <v>1468975</v>
      </c>
      <c r="Q39" s="79">
        <v>1331312</v>
      </c>
      <c r="R39" s="79">
        <v>1500300</v>
      </c>
      <c r="S39" s="79">
        <v>1758070</v>
      </c>
      <c r="T39" s="79">
        <v>1544874</v>
      </c>
      <c r="U39" s="79">
        <v>1369225</v>
      </c>
      <c r="V39" s="79">
        <v>960222</v>
      </c>
      <c r="W39" s="79">
        <v>802918</v>
      </c>
      <c r="X39" s="79">
        <v>729603</v>
      </c>
      <c r="Y39" s="79">
        <v>839860</v>
      </c>
      <c r="Z39" s="79">
        <v>849212</v>
      </c>
      <c r="AA39" s="79">
        <v>708340</v>
      </c>
      <c r="AB39" s="79">
        <v>29733</v>
      </c>
      <c r="AC39" s="79">
        <v>27341</v>
      </c>
      <c r="AD39" s="79">
        <v>21068</v>
      </c>
      <c r="AE39" s="79">
        <v>23193</v>
      </c>
      <c r="AF39" s="79">
        <v>26145</v>
      </c>
      <c r="AG39" s="79">
        <v>12805</v>
      </c>
      <c r="AH39" s="79">
        <v>19357</v>
      </c>
      <c r="AI39" s="79">
        <v>20552</v>
      </c>
      <c r="AJ39" s="79">
        <v>25533</v>
      </c>
      <c r="AK39" s="79">
        <v>28416</v>
      </c>
      <c r="AL39" s="79">
        <v>30490</v>
      </c>
      <c r="AM39" s="79">
        <v>33873</v>
      </c>
      <c r="AN39" s="79">
        <v>35874</v>
      </c>
      <c r="AO39" s="79">
        <v>38649</v>
      </c>
    </row>
    <row r="40" spans="1:41" ht="15" customHeight="1">
      <c r="A40" s="80" t="s">
        <v>174</v>
      </c>
      <c r="B40" s="81">
        <v>18457</v>
      </c>
      <c r="C40" s="81">
        <v>20409</v>
      </c>
      <c r="D40" s="81">
        <v>21893</v>
      </c>
      <c r="E40" s="81">
        <v>23098</v>
      </c>
      <c r="F40" s="81">
        <v>24411</v>
      </c>
      <c r="G40" s="81">
        <v>25531</v>
      </c>
      <c r="H40" s="81">
        <v>28998</v>
      </c>
      <c r="I40" s="81">
        <v>31536</v>
      </c>
      <c r="J40" s="81">
        <v>34120</v>
      </c>
      <c r="K40" s="81">
        <v>37588</v>
      </c>
      <c r="L40" s="81">
        <v>42454</v>
      </c>
      <c r="M40" s="81">
        <v>43430</v>
      </c>
      <c r="N40" s="81">
        <v>43653</v>
      </c>
      <c r="O40" s="81">
        <v>44812</v>
      </c>
      <c r="P40" s="81">
        <v>45541</v>
      </c>
      <c r="Q40" s="81">
        <v>46820</v>
      </c>
      <c r="R40" s="81">
        <v>47567</v>
      </c>
      <c r="S40" s="81">
        <v>47949</v>
      </c>
      <c r="T40" s="81">
        <v>49005</v>
      </c>
      <c r="U40" s="81">
        <v>48925</v>
      </c>
      <c r="V40" s="81">
        <v>49870</v>
      </c>
      <c r="W40" s="81">
        <v>55111</v>
      </c>
      <c r="X40" s="81">
        <v>61080</v>
      </c>
      <c r="Y40" s="81">
        <v>66770</v>
      </c>
      <c r="Z40" s="81">
        <v>72412</v>
      </c>
      <c r="AA40" s="81">
        <v>78973</v>
      </c>
      <c r="AB40" s="81">
        <v>87321</v>
      </c>
      <c r="AC40" s="81">
        <v>91500</v>
      </c>
      <c r="AD40" s="81">
        <v>92314</v>
      </c>
      <c r="AE40" s="81">
        <v>96481</v>
      </c>
      <c r="AF40" s="81">
        <v>94878</v>
      </c>
      <c r="AG40" s="81">
        <v>99232</v>
      </c>
      <c r="AH40" s="81">
        <v>97927</v>
      </c>
      <c r="AI40" s="81">
        <v>99630</v>
      </c>
      <c r="AJ40" s="81">
        <v>96660</v>
      </c>
      <c r="AK40" s="81">
        <v>98007</v>
      </c>
      <c r="AL40" s="81">
        <v>101349</v>
      </c>
      <c r="AM40" s="81">
        <v>105534</v>
      </c>
      <c r="AN40" s="81">
        <v>108913</v>
      </c>
      <c r="AO40" s="81">
        <v>113496</v>
      </c>
    </row>
    <row r="41" spans="1:41" ht="15" customHeight="1">
      <c r="A41" s="78" t="s">
        <v>175</v>
      </c>
      <c r="B41" s="79">
        <v>8098</v>
      </c>
      <c r="C41" s="79">
        <v>9155</v>
      </c>
      <c r="D41" s="79">
        <v>10145</v>
      </c>
      <c r="E41" s="79">
        <v>10967</v>
      </c>
      <c r="F41" s="79">
        <v>11499</v>
      </c>
      <c r="G41" s="79">
        <v>11701</v>
      </c>
      <c r="H41" s="79">
        <v>12753</v>
      </c>
      <c r="I41" s="79">
        <v>14186</v>
      </c>
      <c r="J41" s="79">
        <v>15239</v>
      </c>
      <c r="K41" s="79">
        <v>16235</v>
      </c>
      <c r="L41" s="79">
        <v>17150</v>
      </c>
      <c r="M41" s="79">
        <v>17454</v>
      </c>
      <c r="N41" s="79">
        <v>18327</v>
      </c>
      <c r="O41" s="79">
        <v>18858</v>
      </c>
      <c r="P41" s="79">
        <v>19765</v>
      </c>
      <c r="Q41" s="79">
        <v>20124</v>
      </c>
      <c r="R41" s="79">
        <v>21011</v>
      </c>
      <c r="S41" s="79">
        <v>21797</v>
      </c>
      <c r="T41" s="79">
        <v>22640</v>
      </c>
      <c r="U41" s="79">
        <v>22304</v>
      </c>
      <c r="V41" s="79">
        <v>22339</v>
      </c>
      <c r="W41" s="79">
        <v>21375</v>
      </c>
      <c r="X41" s="79">
        <v>22109</v>
      </c>
      <c r="Y41" s="79">
        <v>22944</v>
      </c>
      <c r="Z41" s="79">
        <v>23005</v>
      </c>
      <c r="AA41" s="79">
        <v>24041</v>
      </c>
      <c r="AB41" s="79">
        <v>25204</v>
      </c>
      <c r="AC41" s="79">
        <v>24851</v>
      </c>
      <c r="AD41" s="79">
        <v>24034</v>
      </c>
      <c r="AE41" s="79">
        <v>23885</v>
      </c>
      <c r="AF41" s="79">
        <v>23822</v>
      </c>
      <c r="AG41" s="79">
        <v>23705</v>
      </c>
      <c r="AH41" s="79">
        <v>23922</v>
      </c>
      <c r="AI41" s="79">
        <v>23950</v>
      </c>
      <c r="AJ41" s="79">
        <v>23449</v>
      </c>
      <c r="AK41" s="79">
        <v>24145</v>
      </c>
      <c r="AL41" s="79">
        <v>24680</v>
      </c>
      <c r="AM41" s="79">
        <v>24724</v>
      </c>
      <c r="AN41" s="79">
        <v>25119</v>
      </c>
      <c r="AO41" s="79">
        <v>25617</v>
      </c>
    </row>
    <row r="42" spans="1:41" ht="15" customHeight="1">
      <c r="A42" s="78" t="s">
        <v>176</v>
      </c>
      <c r="B42" s="79">
        <v>10792</v>
      </c>
      <c r="C42" s="79">
        <v>11822</v>
      </c>
      <c r="D42" s="79">
        <v>12464</v>
      </c>
      <c r="E42" s="79">
        <v>12973</v>
      </c>
      <c r="F42" s="79">
        <v>13771</v>
      </c>
      <c r="G42" s="79">
        <v>14624</v>
      </c>
      <c r="H42" s="79">
        <v>16976</v>
      </c>
      <c r="I42" s="79">
        <v>18239</v>
      </c>
      <c r="J42" s="79">
        <v>19812</v>
      </c>
      <c r="K42" s="79">
        <v>22180</v>
      </c>
      <c r="L42" s="79">
        <v>25823</v>
      </c>
      <c r="M42" s="79">
        <v>26489</v>
      </c>
      <c r="N42" s="79">
        <v>25865</v>
      </c>
      <c r="O42" s="79">
        <v>26507</v>
      </c>
      <c r="P42" s="79">
        <v>26272</v>
      </c>
      <c r="Q42" s="79">
        <v>27222</v>
      </c>
      <c r="R42" s="79">
        <v>27034</v>
      </c>
      <c r="S42" s="79">
        <v>26583</v>
      </c>
      <c r="T42" s="79">
        <v>26797</v>
      </c>
      <c r="U42" s="79">
        <v>27058</v>
      </c>
      <c r="V42" s="79">
        <v>27973</v>
      </c>
      <c r="W42" s="79">
        <v>34204</v>
      </c>
      <c r="X42" s="79">
        <v>39479</v>
      </c>
      <c r="Y42" s="79">
        <v>44364</v>
      </c>
      <c r="Z42" s="79">
        <v>49880</v>
      </c>
      <c r="AA42" s="79">
        <v>55379</v>
      </c>
      <c r="AB42" s="79">
        <v>62478</v>
      </c>
      <c r="AC42" s="79">
        <v>66868</v>
      </c>
      <c r="AD42" s="79">
        <v>68442</v>
      </c>
      <c r="AE42" s="79">
        <v>72655</v>
      </c>
      <c r="AF42" s="79">
        <v>71138</v>
      </c>
      <c r="AG42" s="79">
        <v>75492</v>
      </c>
      <c r="AH42" s="79">
        <v>74009</v>
      </c>
      <c r="AI42" s="79">
        <v>75671</v>
      </c>
      <c r="AJ42" s="79">
        <v>73206</v>
      </c>
      <c r="AK42" s="79">
        <v>73862</v>
      </c>
      <c r="AL42" s="79">
        <v>76669</v>
      </c>
      <c r="AM42" s="79">
        <v>80749</v>
      </c>
      <c r="AN42" s="79">
        <v>83700</v>
      </c>
      <c r="AO42" s="79">
        <v>87737</v>
      </c>
    </row>
    <row r="43" spans="1:41" ht="15" customHeight="1">
      <c r="A43" s="80" t="s">
        <v>177</v>
      </c>
      <c r="B43" s="81">
        <v>218709</v>
      </c>
      <c r="C43" s="81">
        <v>214287</v>
      </c>
      <c r="D43" s="81">
        <v>205491</v>
      </c>
      <c r="E43" s="81">
        <v>213712</v>
      </c>
      <c r="F43" s="81">
        <v>220149</v>
      </c>
      <c r="G43" s="81">
        <v>232791</v>
      </c>
      <c r="H43" s="81">
        <v>254870</v>
      </c>
      <c r="I43" s="81">
        <v>284148</v>
      </c>
      <c r="J43" s="81">
        <v>319757</v>
      </c>
      <c r="K43" s="81">
        <v>343832</v>
      </c>
      <c r="L43" s="81">
        <v>356458</v>
      </c>
      <c r="M43" s="81">
        <v>386982</v>
      </c>
      <c r="N43" s="81">
        <v>430080</v>
      </c>
      <c r="O43" s="81">
        <v>462117</v>
      </c>
      <c r="P43" s="81">
        <v>468235</v>
      </c>
      <c r="Q43" s="81">
        <v>459778</v>
      </c>
      <c r="R43" s="81">
        <v>462118</v>
      </c>
      <c r="S43" s="81">
        <v>464504</v>
      </c>
      <c r="T43" s="81">
        <v>459850</v>
      </c>
      <c r="U43" s="81">
        <v>440239</v>
      </c>
      <c r="V43" s="81">
        <v>389874</v>
      </c>
      <c r="W43" s="81">
        <v>402540</v>
      </c>
      <c r="X43" s="81">
        <v>389599</v>
      </c>
      <c r="Y43" s="81">
        <v>417994</v>
      </c>
      <c r="Z43" s="81">
        <v>425430</v>
      </c>
      <c r="AA43" s="81">
        <v>444435</v>
      </c>
      <c r="AB43" s="81">
        <v>449964</v>
      </c>
      <c r="AC43" s="81">
        <v>408882</v>
      </c>
      <c r="AD43" s="81">
        <v>363994</v>
      </c>
      <c r="AE43" s="81">
        <v>414267</v>
      </c>
      <c r="AF43" s="81">
        <v>418584</v>
      </c>
      <c r="AG43" s="81">
        <v>412542</v>
      </c>
      <c r="AH43" s="81">
        <v>415998</v>
      </c>
      <c r="AI43" s="81">
        <v>419225</v>
      </c>
      <c r="AJ43" s="81">
        <v>416030</v>
      </c>
      <c r="AK43" s="81">
        <v>411154</v>
      </c>
      <c r="AL43" s="81">
        <v>407933</v>
      </c>
      <c r="AM43" s="81">
        <v>415849</v>
      </c>
      <c r="AN43" s="81">
        <v>437038</v>
      </c>
      <c r="AO43" s="81">
        <v>460744</v>
      </c>
    </row>
    <row r="44" spans="1:41" ht="15" customHeight="1">
      <c r="A44" s="80" t="s">
        <v>178</v>
      </c>
      <c r="B44" s="81">
        <v>358036</v>
      </c>
      <c r="C44" s="81">
        <v>374409</v>
      </c>
      <c r="D44" s="81">
        <v>408233</v>
      </c>
      <c r="E44" s="81">
        <v>449180</v>
      </c>
      <c r="F44" s="81">
        <v>477659</v>
      </c>
      <c r="G44" s="81">
        <v>521378</v>
      </c>
      <c r="H44" s="81">
        <v>581094</v>
      </c>
      <c r="I44" s="81">
        <v>651876</v>
      </c>
      <c r="J44" s="81">
        <v>723828</v>
      </c>
      <c r="K44" s="81">
        <v>791881</v>
      </c>
      <c r="L44" s="81">
        <v>864423</v>
      </c>
      <c r="M44" s="81">
        <v>958311</v>
      </c>
      <c r="N44" s="81">
        <v>1031329</v>
      </c>
      <c r="O44" s="81">
        <v>1121399</v>
      </c>
      <c r="P44" s="81">
        <v>1219437</v>
      </c>
      <c r="Q44" s="81">
        <v>1315821</v>
      </c>
      <c r="R44" s="81">
        <v>1382987</v>
      </c>
      <c r="S44" s="81">
        <v>1467181</v>
      </c>
      <c r="T44" s="81">
        <v>1579386</v>
      </c>
      <c r="U44" s="81">
        <v>1705085</v>
      </c>
      <c r="V44" s="81">
        <v>1725476</v>
      </c>
      <c r="W44" s="81">
        <v>1782643</v>
      </c>
      <c r="X44" s="81">
        <v>1832033</v>
      </c>
      <c r="Y44" s="81">
        <v>1952991</v>
      </c>
      <c r="Z44" s="81">
        <v>2083645</v>
      </c>
      <c r="AA44" s="81">
        <v>2204124</v>
      </c>
      <c r="AB44" s="81">
        <v>2332463</v>
      </c>
      <c r="AC44" s="81">
        <v>2356151</v>
      </c>
      <c r="AD44" s="81">
        <v>2304935</v>
      </c>
      <c r="AE44" s="81">
        <v>2452116</v>
      </c>
      <c r="AF44" s="81">
        <v>2545323</v>
      </c>
      <c r="AG44" s="81">
        <v>2571870</v>
      </c>
      <c r="AH44" s="81">
        <v>2601040</v>
      </c>
      <c r="AI44" s="81">
        <v>2685230</v>
      </c>
      <c r="AJ44" s="81">
        <v>2672329</v>
      </c>
      <c r="AK44" s="81">
        <v>2678007</v>
      </c>
      <c r="AL44" s="81">
        <v>2793841</v>
      </c>
      <c r="AM44" s="81">
        <v>2887941</v>
      </c>
      <c r="AN44" s="81">
        <v>3025033</v>
      </c>
      <c r="AO44" s="81">
        <v>3168684</v>
      </c>
    </row>
    <row r="45" spans="1:41" ht="15" customHeight="1">
      <c r="A45" s="78" t="s">
        <v>179</v>
      </c>
      <c r="B45" s="79">
        <v>169352</v>
      </c>
      <c r="C45" s="79">
        <v>177052</v>
      </c>
      <c r="D45" s="79">
        <v>193791</v>
      </c>
      <c r="E45" s="79">
        <v>212077</v>
      </c>
      <c r="F45" s="79">
        <v>217170</v>
      </c>
      <c r="G45" s="79">
        <v>239871</v>
      </c>
      <c r="H45" s="79">
        <v>277545</v>
      </c>
      <c r="I45" s="79">
        <v>322793</v>
      </c>
      <c r="J45" s="79">
        <v>362837</v>
      </c>
      <c r="K45" s="79">
        <v>409055</v>
      </c>
      <c r="L45" s="79">
        <v>451631</v>
      </c>
      <c r="M45" s="79">
        <v>501528</v>
      </c>
      <c r="N45" s="79">
        <v>536039</v>
      </c>
      <c r="O45" s="79">
        <v>592360</v>
      </c>
      <c r="P45" s="79">
        <v>654248</v>
      </c>
      <c r="Q45" s="79">
        <v>718621</v>
      </c>
      <c r="R45" s="79">
        <v>746229</v>
      </c>
      <c r="S45" s="79">
        <v>791171</v>
      </c>
      <c r="T45" s="79">
        <v>848671</v>
      </c>
      <c r="U45" s="79">
        <v>933553</v>
      </c>
      <c r="V45" s="79">
        <v>981218</v>
      </c>
      <c r="W45" s="79">
        <v>1011979</v>
      </c>
      <c r="X45" s="79">
        <v>1038666</v>
      </c>
      <c r="Y45" s="79">
        <v>1111080</v>
      </c>
      <c r="Z45" s="79">
        <v>1197809</v>
      </c>
      <c r="AA45" s="79">
        <v>1295721</v>
      </c>
      <c r="AB45" s="79">
        <v>1392486</v>
      </c>
      <c r="AC45" s="79">
        <v>1456300</v>
      </c>
      <c r="AD45" s="79">
        <v>1418497</v>
      </c>
      <c r="AE45" s="79">
        <v>1547626</v>
      </c>
      <c r="AF45" s="79">
        <v>1600039</v>
      </c>
      <c r="AG45" s="79">
        <v>1584244</v>
      </c>
      <c r="AH45" s="79">
        <v>1596043</v>
      </c>
      <c r="AI45" s="79">
        <v>1647492</v>
      </c>
      <c r="AJ45" s="79">
        <v>1612727</v>
      </c>
      <c r="AK45" s="79">
        <v>1595440</v>
      </c>
      <c r="AL45" s="79">
        <v>1691865</v>
      </c>
      <c r="AM45" s="79">
        <v>1741059</v>
      </c>
      <c r="AN45" s="79">
        <v>1808480</v>
      </c>
      <c r="AO45" s="79">
        <v>1943926</v>
      </c>
    </row>
    <row r="46" spans="1:41" ht="15" customHeight="1">
      <c r="A46" s="78" t="s">
        <v>180</v>
      </c>
      <c r="B46" s="79">
        <v>185317</v>
      </c>
      <c r="C46" s="79">
        <v>193837</v>
      </c>
      <c r="D46" s="79">
        <v>210582</v>
      </c>
      <c r="E46" s="79">
        <v>232869</v>
      </c>
      <c r="F46" s="79">
        <v>255918</v>
      </c>
      <c r="G46" s="79">
        <v>276617</v>
      </c>
      <c r="H46" s="79">
        <v>298488</v>
      </c>
      <c r="I46" s="79">
        <v>324068</v>
      </c>
      <c r="J46" s="79">
        <v>355707</v>
      </c>
      <c r="K46" s="79">
        <v>378178</v>
      </c>
      <c r="L46" s="79">
        <v>408410</v>
      </c>
      <c r="M46" s="79">
        <v>452033</v>
      </c>
      <c r="N46" s="79">
        <v>489746</v>
      </c>
      <c r="O46" s="79">
        <v>523752</v>
      </c>
      <c r="P46" s="79">
        <v>560201</v>
      </c>
      <c r="Q46" s="79">
        <v>592410</v>
      </c>
      <c r="R46" s="79">
        <v>631301</v>
      </c>
      <c r="S46" s="79">
        <v>670208</v>
      </c>
      <c r="T46" s="79">
        <v>724390</v>
      </c>
      <c r="U46" s="79">
        <v>764904</v>
      </c>
      <c r="V46" s="79">
        <v>737092</v>
      </c>
      <c r="W46" s="79">
        <v>763114</v>
      </c>
      <c r="X46" s="79">
        <v>785499</v>
      </c>
      <c r="Y46" s="79">
        <v>833812</v>
      </c>
      <c r="Z46" s="79">
        <v>878057</v>
      </c>
      <c r="AA46" s="79">
        <v>902589</v>
      </c>
      <c r="AB46" s="79">
        <v>935374</v>
      </c>
      <c r="AC46" s="79">
        <v>899017</v>
      </c>
      <c r="AD46" s="79">
        <v>885028</v>
      </c>
      <c r="AE46" s="79">
        <v>905920</v>
      </c>
      <c r="AF46" s="79">
        <v>946418</v>
      </c>
      <c r="AG46" s="79">
        <v>987451</v>
      </c>
      <c r="AH46" s="79">
        <v>1004734</v>
      </c>
      <c r="AI46" s="79">
        <v>1037472</v>
      </c>
      <c r="AJ46" s="79">
        <v>1059597</v>
      </c>
      <c r="AK46" s="79">
        <v>1082567</v>
      </c>
      <c r="AL46" s="79">
        <v>1101976</v>
      </c>
      <c r="AM46" s="79">
        <v>1146902</v>
      </c>
      <c r="AN46" s="79">
        <v>1216523</v>
      </c>
      <c r="AO46" s="79">
        <v>1225888</v>
      </c>
    </row>
    <row r="47" spans="1:41" ht="15" customHeight="1">
      <c r="A47" s="80" t="s">
        <v>181</v>
      </c>
      <c r="B47" s="81">
        <v>99375</v>
      </c>
      <c r="C47" s="81">
        <v>107092</v>
      </c>
      <c r="D47" s="81">
        <v>116131</v>
      </c>
      <c r="E47" s="81">
        <v>128746</v>
      </c>
      <c r="F47" s="81">
        <v>139482</v>
      </c>
      <c r="G47" s="81">
        <v>147488</v>
      </c>
      <c r="H47" s="81">
        <v>163828</v>
      </c>
      <c r="I47" s="81">
        <v>179091</v>
      </c>
      <c r="J47" s="81">
        <v>191427</v>
      </c>
      <c r="K47" s="81">
        <v>199106</v>
      </c>
      <c r="L47" s="81">
        <v>213337</v>
      </c>
      <c r="M47" s="81">
        <v>230203</v>
      </c>
      <c r="N47" s="81">
        <v>241532</v>
      </c>
      <c r="O47" s="81">
        <v>255593</v>
      </c>
      <c r="P47" s="81">
        <v>272985</v>
      </c>
      <c r="Q47" s="81">
        <v>285875</v>
      </c>
      <c r="R47" s="81">
        <v>298366</v>
      </c>
      <c r="S47" s="81">
        <v>308181</v>
      </c>
      <c r="T47" s="81">
        <v>344213</v>
      </c>
      <c r="U47" s="81">
        <v>367122</v>
      </c>
      <c r="V47" s="81">
        <v>353533</v>
      </c>
      <c r="W47" s="81">
        <v>367037</v>
      </c>
      <c r="X47" s="81">
        <v>370356</v>
      </c>
      <c r="Y47" s="81">
        <v>393685</v>
      </c>
      <c r="Z47" s="81">
        <v>404107</v>
      </c>
      <c r="AA47" s="81">
        <v>417997</v>
      </c>
      <c r="AB47" s="81">
        <v>439397</v>
      </c>
      <c r="AC47" s="81">
        <v>436904</v>
      </c>
      <c r="AD47" s="81">
        <v>413791</v>
      </c>
      <c r="AE47" s="81">
        <v>447387</v>
      </c>
      <c r="AF47" s="81">
        <v>458737</v>
      </c>
      <c r="AG47" s="81">
        <v>464932</v>
      </c>
      <c r="AH47" s="81">
        <v>498262</v>
      </c>
      <c r="AI47" s="81">
        <v>500846</v>
      </c>
      <c r="AJ47" s="81">
        <v>497171</v>
      </c>
      <c r="AK47" s="81">
        <v>511241</v>
      </c>
      <c r="AL47" s="81">
        <v>543399</v>
      </c>
      <c r="AM47" s="81">
        <v>572012</v>
      </c>
      <c r="AN47" s="81">
        <v>581030</v>
      </c>
      <c r="AO47" s="81">
        <v>467863</v>
      </c>
    </row>
    <row r="48" spans="1:41" ht="15" customHeight="1">
      <c r="A48" s="78" t="s">
        <v>182</v>
      </c>
      <c r="B48" s="79">
        <v>69089</v>
      </c>
      <c r="C48" s="79">
        <v>71318</v>
      </c>
      <c r="D48" s="79">
        <v>72932</v>
      </c>
      <c r="E48" s="79">
        <v>77821</v>
      </c>
      <c r="F48" s="79">
        <v>82346</v>
      </c>
      <c r="G48" s="79">
        <v>85275</v>
      </c>
      <c r="H48" s="79">
        <v>94780</v>
      </c>
      <c r="I48" s="79">
        <v>102323</v>
      </c>
      <c r="J48" s="79">
        <v>107959</v>
      </c>
      <c r="K48" s="79">
        <v>108959</v>
      </c>
      <c r="L48" s="79">
        <v>115519</v>
      </c>
      <c r="M48" s="79">
        <v>121107</v>
      </c>
      <c r="N48" s="79">
        <v>125738</v>
      </c>
      <c r="O48" s="79">
        <v>130938</v>
      </c>
      <c r="P48" s="79">
        <v>132620</v>
      </c>
      <c r="Q48" s="79">
        <v>136616</v>
      </c>
      <c r="R48" s="79">
        <v>138242</v>
      </c>
      <c r="S48" s="79">
        <v>142708</v>
      </c>
      <c r="T48" s="79">
        <v>154889</v>
      </c>
      <c r="U48" s="79">
        <v>157931</v>
      </c>
      <c r="V48" s="79">
        <v>154123</v>
      </c>
      <c r="W48" s="79">
        <v>156278</v>
      </c>
      <c r="X48" s="79">
        <v>154283</v>
      </c>
      <c r="Y48" s="79">
        <v>163715</v>
      </c>
      <c r="Z48" s="79">
        <v>173313</v>
      </c>
      <c r="AA48" s="79">
        <v>177987</v>
      </c>
      <c r="AB48" s="79">
        <v>188347</v>
      </c>
      <c r="AC48" s="79">
        <v>197695</v>
      </c>
      <c r="AD48" s="79">
        <v>190588</v>
      </c>
      <c r="AE48" s="79">
        <v>202334</v>
      </c>
      <c r="AF48" s="79">
        <v>213564</v>
      </c>
      <c r="AG48" s="79">
        <v>222266</v>
      </c>
      <c r="AH48" s="79">
        <v>232456</v>
      </c>
      <c r="AI48" s="79">
        <v>229620</v>
      </c>
      <c r="AJ48" s="79">
        <v>226421</v>
      </c>
      <c r="AK48" s="79">
        <v>230133</v>
      </c>
      <c r="AL48" s="79">
        <v>238830</v>
      </c>
      <c r="AM48" s="79">
        <v>256905</v>
      </c>
      <c r="AN48" s="79">
        <v>258373</v>
      </c>
      <c r="AO48" s="79">
        <v>228301</v>
      </c>
    </row>
    <row r="49" spans="1:41" ht="15" customHeight="1">
      <c r="A49" s="78" t="s">
        <v>183</v>
      </c>
      <c r="B49" s="79">
        <v>1123</v>
      </c>
      <c r="C49" s="79">
        <v>1329</v>
      </c>
      <c r="D49" s="79">
        <v>1786</v>
      </c>
      <c r="E49" s="79">
        <v>2526</v>
      </c>
      <c r="F49" s="79">
        <v>3206</v>
      </c>
      <c r="G49" s="79">
        <v>3414</v>
      </c>
      <c r="H49" s="79">
        <v>3662</v>
      </c>
      <c r="I49" s="79">
        <v>4278</v>
      </c>
      <c r="J49" s="79">
        <v>4510</v>
      </c>
      <c r="K49" s="79">
        <v>4724</v>
      </c>
      <c r="L49" s="79">
        <v>5113</v>
      </c>
      <c r="M49" s="79">
        <v>5245</v>
      </c>
      <c r="N49" s="79">
        <v>5556</v>
      </c>
      <c r="O49" s="79">
        <v>5884</v>
      </c>
      <c r="P49" s="79">
        <v>6399</v>
      </c>
      <c r="Q49" s="79">
        <v>6630</v>
      </c>
      <c r="R49" s="79">
        <v>7148</v>
      </c>
      <c r="S49" s="79">
        <v>6883</v>
      </c>
      <c r="T49" s="79">
        <v>7735</v>
      </c>
      <c r="U49" s="79">
        <v>8075</v>
      </c>
      <c r="V49" s="79">
        <v>7070</v>
      </c>
      <c r="W49" s="79">
        <v>7771</v>
      </c>
      <c r="X49" s="79">
        <v>8008</v>
      </c>
      <c r="Y49" s="79">
        <v>8116</v>
      </c>
      <c r="Z49" s="79">
        <v>7594</v>
      </c>
      <c r="AA49" s="79">
        <v>7612</v>
      </c>
      <c r="AB49" s="79">
        <v>8349</v>
      </c>
      <c r="AC49" s="79">
        <v>7807</v>
      </c>
      <c r="AD49" s="79">
        <v>7100</v>
      </c>
      <c r="AE49" s="79">
        <v>7691</v>
      </c>
      <c r="AF49" s="79">
        <v>8019</v>
      </c>
      <c r="AG49" s="79">
        <v>9159</v>
      </c>
      <c r="AH49" s="79">
        <v>17552</v>
      </c>
      <c r="AI49" s="79">
        <v>13869</v>
      </c>
      <c r="AJ49" s="79">
        <v>10956</v>
      </c>
      <c r="AK49" s="79">
        <v>11500</v>
      </c>
      <c r="AL49" s="79">
        <v>15336</v>
      </c>
      <c r="AM49" s="79">
        <v>13043</v>
      </c>
      <c r="AN49" s="79">
        <v>20077</v>
      </c>
      <c r="AO49" s="79">
        <v>17557</v>
      </c>
    </row>
    <row r="50" spans="1:41" ht="15" customHeight="1">
      <c r="A50" s="78" t="s">
        <v>184</v>
      </c>
      <c r="B50" s="79">
        <v>6821</v>
      </c>
      <c r="C50" s="79">
        <v>8088</v>
      </c>
      <c r="D50" s="79">
        <v>8930</v>
      </c>
      <c r="E50" s="79">
        <v>9874</v>
      </c>
      <c r="F50" s="79">
        <v>10517</v>
      </c>
      <c r="G50" s="79">
        <v>12324</v>
      </c>
      <c r="H50" s="79">
        <v>14517</v>
      </c>
      <c r="I50" s="79">
        <v>15466</v>
      </c>
      <c r="J50" s="79">
        <v>16862</v>
      </c>
      <c r="K50" s="79">
        <v>19859</v>
      </c>
      <c r="L50" s="79">
        <v>20382</v>
      </c>
      <c r="M50" s="79">
        <v>22898</v>
      </c>
      <c r="N50" s="79">
        <v>23640</v>
      </c>
      <c r="O50" s="79">
        <v>23591</v>
      </c>
      <c r="P50" s="79">
        <v>25800</v>
      </c>
      <c r="Q50" s="79">
        <v>24625</v>
      </c>
      <c r="R50" s="79">
        <v>26607</v>
      </c>
      <c r="S50" s="79">
        <v>29318</v>
      </c>
      <c r="T50" s="79">
        <v>37584</v>
      </c>
      <c r="U50" s="79">
        <v>44663</v>
      </c>
      <c r="V50" s="79">
        <v>42968</v>
      </c>
      <c r="W50" s="79">
        <v>49217</v>
      </c>
      <c r="X50" s="79">
        <v>48693</v>
      </c>
      <c r="Y50" s="79">
        <v>57706</v>
      </c>
      <c r="Z50" s="79">
        <v>60380</v>
      </c>
      <c r="AA50" s="79">
        <v>66207</v>
      </c>
      <c r="AB50" s="79">
        <v>68818</v>
      </c>
      <c r="AC50" s="79">
        <v>63080</v>
      </c>
      <c r="AD50" s="79">
        <v>61550</v>
      </c>
      <c r="AE50" s="79">
        <v>70618</v>
      </c>
      <c r="AF50" s="79">
        <v>67112</v>
      </c>
      <c r="AG50" s="79">
        <v>65962</v>
      </c>
      <c r="AH50" s="79">
        <v>70776</v>
      </c>
      <c r="AI50" s="79">
        <v>73790</v>
      </c>
      <c r="AJ50" s="79">
        <v>75530</v>
      </c>
      <c r="AK50" s="79">
        <v>81550</v>
      </c>
      <c r="AL50" s="79">
        <v>89813</v>
      </c>
      <c r="AM50" s="79">
        <v>94126</v>
      </c>
      <c r="AN50" s="79">
        <v>89111</v>
      </c>
      <c r="AO50" s="79">
        <v>12694</v>
      </c>
    </row>
    <row r="51" spans="1:41" ht="15" customHeight="1">
      <c r="A51" s="78" t="s">
        <v>185</v>
      </c>
      <c r="B51" s="79">
        <v>26068</v>
      </c>
      <c r="C51" s="79">
        <v>29026</v>
      </c>
      <c r="D51" s="79">
        <v>33374</v>
      </c>
      <c r="E51" s="79">
        <v>37438</v>
      </c>
      <c r="F51" s="79">
        <v>39624</v>
      </c>
      <c r="G51" s="79">
        <v>41609</v>
      </c>
      <c r="H51" s="79">
        <v>46551</v>
      </c>
      <c r="I51" s="79">
        <v>50616</v>
      </c>
      <c r="J51" s="79">
        <v>53945</v>
      </c>
      <c r="K51" s="79">
        <v>56662</v>
      </c>
      <c r="L51" s="79">
        <v>61865</v>
      </c>
      <c r="M51" s="79">
        <v>68057</v>
      </c>
      <c r="N51" s="79">
        <v>75426</v>
      </c>
      <c r="O51" s="79">
        <v>83384</v>
      </c>
      <c r="P51" s="79">
        <v>95111</v>
      </c>
      <c r="Q51" s="79">
        <v>104873</v>
      </c>
      <c r="R51" s="79">
        <v>110874</v>
      </c>
      <c r="S51" s="79">
        <v>114054</v>
      </c>
      <c r="T51" s="79">
        <v>125557</v>
      </c>
      <c r="U51" s="79">
        <v>134196</v>
      </c>
      <c r="V51" s="79">
        <v>132413</v>
      </c>
      <c r="W51" s="79">
        <v>134882</v>
      </c>
      <c r="X51" s="79">
        <v>139938</v>
      </c>
      <c r="Y51" s="79">
        <v>142572</v>
      </c>
      <c r="Z51" s="79">
        <v>142807</v>
      </c>
      <c r="AA51" s="79">
        <v>146150</v>
      </c>
      <c r="AB51" s="79">
        <v>151077</v>
      </c>
      <c r="AC51" s="79">
        <v>145296</v>
      </c>
      <c r="AD51" s="79">
        <v>133803</v>
      </c>
      <c r="AE51" s="79">
        <v>144341</v>
      </c>
      <c r="AF51" s="79">
        <v>146570</v>
      </c>
      <c r="AG51" s="79">
        <v>145031</v>
      </c>
      <c r="AH51" s="79">
        <v>149561</v>
      </c>
      <c r="AI51" s="79">
        <v>152565</v>
      </c>
      <c r="AJ51" s="79">
        <v>151268</v>
      </c>
      <c r="AK51" s="79">
        <v>152111</v>
      </c>
      <c r="AL51" s="79">
        <v>158290</v>
      </c>
      <c r="AM51" s="79">
        <v>165433</v>
      </c>
      <c r="AN51" s="79">
        <v>166711</v>
      </c>
      <c r="AO51" s="79">
        <v>157276</v>
      </c>
    </row>
    <row r="52" spans="1:41" ht="15" customHeight="1">
      <c r="A52" s="78" t="s">
        <v>186</v>
      </c>
      <c r="B52" s="79">
        <v>3822</v>
      </c>
      <c r="C52" s="79">
        <v>4163</v>
      </c>
      <c r="D52" s="79">
        <v>4635</v>
      </c>
      <c r="E52" s="79">
        <v>4634</v>
      </c>
      <c r="F52" s="79">
        <v>5111</v>
      </c>
      <c r="G52" s="79">
        <v>5907</v>
      </c>
      <c r="H52" s="79">
        <v>5957</v>
      </c>
      <c r="I52" s="79">
        <v>6984</v>
      </c>
      <c r="J52" s="79">
        <v>8519</v>
      </c>
      <c r="K52" s="79">
        <v>8055</v>
      </c>
      <c r="L52" s="79">
        <v>9514</v>
      </c>
      <c r="M52" s="79">
        <v>11861</v>
      </c>
      <c r="N52" s="79">
        <v>11045</v>
      </c>
      <c r="O52" s="79">
        <v>12152</v>
      </c>
      <c r="P52" s="79">
        <v>13247</v>
      </c>
      <c r="Q52" s="79">
        <v>14497</v>
      </c>
      <c r="R52" s="79">
        <v>15819</v>
      </c>
      <c r="S52" s="79">
        <v>16981</v>
      </c>
      <c r="T52" s="79">
        <v>18152</v>
      </c>
      <c r="U52" s="79">
        <v>21277</v>
      </c>
      <c r="V52" s="79">
        <v>18922</v>
      </c>
      <c r="W52" s="79">
        <v>18802</v>
      </c>
      <c r="X52" s="79">
        <v>19698</v>
      </c>
      <c r="Y52" s="79">
        <v>21264</v>
      </c>
      <c r="Z52" s="79">
        <v>21774</v>
      </c>
      <c r="AA52" s="79">
        <v>22668</v>
      </c>
      <c r="AB52" s="79">
        <v>24320</v>
      </c>
      <c r="AC52" s="79">
        <v>25140</v>
      </c>
      <c r="AD52" s="79">
        <v>24593</v>
      </c>
      <c r="AE52" s="79">
        <v>27283</v>
      </c>
      <c r="AF52" s="79">
        <v>28637</v>
      </c>
      <c r="AG52" s="79">
        <v>27314</v>
      </c>
      <c r="AH52" s="79">
        <v>28124</v>
      </c>
      <c r="AI52" s="79">
        <v>30046</v>
      </c>
      <c r="AJ52" s="79">
        <v>33627</v>
      </c>
      <c r="AK52" s="79">
        <v>35947</v>
      </c>
      <c r="AL52" s="79">
        <v>41130</v>
      </c>
      <c r="AM52" s="79">
        <v>44524</v>
      </c>
      <c r="AN52" s="79">
        <v>46942</v>
      </c>
      <c r="AO52" s="79">
        <v>48873</v>
      </c>
    </row>
    <row r="53" spans="1:41" ht="15" customHeight="1">
      <c r="A53" s="80" t="s">
        <v>187</v>
      </c>
      <c r="B53" s="81">
        <v>38754</v>
      </c>
      <c r="C53" s="81">
        <v>44424</v>
      </c>
      <c r="D53" s="81">
        <v>53165</v>
      </c>
      <c r="E53" s="81">
        <v>63737</v>
      </c>
      <c r="F53" s="81">
        <v>78301</v>
      </c>
      <c r="G53" s="81">
        <v>87076</v>
      </c>
      <c r="H53" s="81">
        <v>99817</v>
      </c>
      <c r="I53" s="81">
        <v>106944</v>
      </c>
      <c r="J53" s="81">
        <v>121389</v>
      </c>
      <c r="K53" s="81">
        <v>132383</v>
      </c>
      <c r="L53" s="81">
        <v>144439</v>
      </c>
      <c r="M53" s="81">
        <v>154875</v>
      </c>
      <c r="N53" s="81">
        <v>167198</v>
      </c>
      <c r="O53" s="81">
        <v>181501</v>
      </c>
      <c r="P53" s="81">
        <v>195702</v>
      </c>
      <c r="Q53" s="81">
        <v>214238</v>
      </c>
      <c r="R53" s="81">
        <v>229892</v>
      </c>
      <c r="S53" s="81">
        <v>240137</v>
      </c>
      <c r="T53" s="81">
        <v>257234</v>
      </c>
      <c r="U53" s="81">
        <v>277696</v>
      </c>
      <c r="V53" s="81">
        <v>274435</v>
      </c>
      <c r="W53" s="81">
        <v>275785</v>
      </c>
      <c r="X53" s="81">
        <v>272153</v>
      </c>
      <c r="Y53" s="81">
        <v>283208</v>
      </c>
      <c r="Z53" s="81">
        <v>300117</v>
      </c>
      <c r="AA53" s="81">
        <v>316153</v>
      </c>
      <c r="AB53" s="81">
        <v>335677</v>
      </c>
      <c r="AC53" s="81">
        <v>332053</v>
      </c>
      <c r="AD53" s="81">
        <v>327652</v>
      </c>
      <c r="AE53" s="81">
        <v>362544</v>
      </c>
      <c r="AF53" s="81">
        <v>398852</v>
      </c>
      <c r="AG53" s="81">
        <v>408202</v>
      </c>
      <c r="AH53" s="81">
        <v>422806</v>
      </c>
      <c r="AI53" s="81">
        <v>426220</v>
      </c>
      <c r="AJ53" s="81">
        <v>430487</v>
      </c>
      <c r="AK53" s="81">
        <v>435665</v>
      </c>
      <c r="AL53" s="81">
        <v>438590</v>
      </c>
      <c r="AM53" s="81">
        <v>450975</v>
      </c>
      <c r="AN53" s="81">
        <v>477352</v>
      </c>
      <c r="AO53" s="81">
        <v>433817</v>
      </c>
    </row>
    <row r="54" spans="1:41" ht="15" customHeight="1">
      <c r="A54" s="78" t="s">
        <v>188</v>
      </c>
      <c r="B54" s="79">
        <v>9626</v>
      </c>
      <c r="C54" s="79">
        <v>10922</v>
      </c>
      <c r="D54" s="79">
        <v>11797</v>
      </c>
      <c r="E54" s="79">
        <v>13411</v>
      </c>
      <c r="F54" s="79">
        <v>21221</v>
      </c>
      <c r="G54" s="79">
        <v>23963</v>
      </c>
      <c r="H54" s="79">
        <v>26180</v>
      </c>
      <c r="I54" s="79">
        <v>27699</v>
      </c>
      <c r="J54" s="79">
        <v>28827</v>
      </c>
      <c r="K54" s="79">
        <v>28654</v>
      </c>
      <c r="L54" s="79">
        <v>30083</v>
      </c>
      <c r="M54" s="79">
        <v>31206</v>
      </c>
      <c r="N54" s="79">
        <v>33970</v>
      </c>
      <c r="O54" s="79">
        <v>39568</v>
      </c>
      <c r="P54" s="79">
        <v>43324</v>
      </c>
      <c r="Q54" s="79">
        <v>47728</v>
      </c>
      <c r="R54" s="79">
        <v>49810</v>
      </c>
      <c r="S54" s="79">
        <v>51760</v>
      </c>
      <c r="T54" s="79">
        <v>54298</v>
      </c>
      <c r="U54" s="79">
        <v>56455</v>
      </c>
      <c r="V54" s="79">
        <v>52421</v>
      </c>
      <c r="W54" s="79">
        <v>52993</v>
      </c>
      <c r="X54" s="79">
        <v>52288</v>
      </c>
      <c r="Y54" s="79">
        <v>54137</v>
      </c>
      <c r="Z54" s="79">
        <v>56674</v>
      </c>
      <c r="AA54" s="79">
        <v>56800</v>
      </c>
      <c r="AB54" s="79">
        <v>60785</v>
      </c>
      <c r="AC54" s="79">
        <v>58200</v>
      </c>
      <c r="AD54" s="79">
        <v>52725</v>
      </c>
      <c r="AE54" s="79">
        <v>57709</v>
      </c>
      <c r="AF54" s="79">
        <v>64088</v>
      </c>
      <c r="AG54" s="79">
        <v>66749</v>
      </c>
      <c r="AH54" s="79">
        <v>69088</v>
      </c>
      <c r="AI54" s="79">
        <v>76541</v>
      </c>
      <c r="AJ54" s="79">
        <v>78397</v>
      </c>
      <c r="AK54" s="79">
        <v>77861</v>
      </c>
      <c r="AL54" s="79">
        <v>77269</v>
      </c>
      <c r="AM54" s="79">
        <v>81034</v>
      </c>
      <c r="AN54" s="79">
        <v>92402</v>
      </c>
      <c r="AO54" s="79">
        <v>71650</v>
      </c>
    </row>
    <row r="55" spans="1:41" ht="15" customHeight="1">
      <c r="A55" s="78" t="s">
        <v>189</v>
      </c>
      <c r="B55" s="79">
        <v>28742</v>
      </c>
      <c r="C55" s="79">
        <v>33101</v>
      </c>
      <c r="D55" s="79">
        <v>41371</v>
      </c>
      <c r="E55" s="79">
        <v>50604</v>
      </c>
      <c r="F55" s="79">
        <v>55627</v>
      </c>
      <c r="G55" s="79">
        <v>61364</v>
      </c>
      <c r="H55" s="79">
        <v>72048</v>
      </c>
      <c r="I55" s="79">
        <v>77646</v>
      </c>
      <c r="J55" s="79">
        <v>91511</v>
      </c>
      <c r="K55" s="79">
        <v>103189</v>
      </c>
      <c r="L55" s="79">
        <v>113998</v>
      </c>
      <c r="M55" s="79">
        <v>123485</v>
      </c>
      <c r="N55" s="79">
        <v>132972</v>
      </c>
      <c r="O55" s="79">
        <v>141120</v>
      </c>
      <c r="P55" s="79">
        <v>151380</v>
      </c>
      <c r="Q55" s="79">
        <v>165370</v>
      </c>
      <c r="R55" s="79">
        <v>179051</v>
      </c>
      <c r="S55" s="79">
        <v>187331</v>
      </c>
      <c r="T55" s="79">
        <v>201944</v>
      </c>
      <c r="U55" s="79">
        <v>220410</v>
      </c>
      <c r="V55" s="79">
        <v>221520</v>
      </c>
      <c r="W55" s="79">
        <v>222271</v>
      </c>
      <c r="X55" s="79">
        <v>219352</v>
      </c>
      <c r="Y55" s="79">
        <v>228545</v>
      </c>
      <c r="Z55" s="79">
        <v>242945</v>
      </c>
      <c r="AA55" s="79">
        <v>259117</v>
      </c>
      <c r="AB55" s="79">
        <v>274563</v>
      </c>
      <c r="AC55" s="79">
        <v>273807</v>
      </c>
      <c r="AD55" s="79">
        <v>275340</v>
      </c>
      <c r="AE55" s="79">
        <v>305339</v>
      </c>
      <c r="AF55" s="79">
        <v>335277</v>
      </c>
      <c r="AG55" s="79">
        <v>341920</v>
      </c>
      <c r="AH55" s="79">
        <v>354204</v>
      </c>
      <c r="AI55" s="79">
        <v>349721</v>
      </c>
      <c r="AJ55" s="79">
        <v>352060</v>
      </c>
      <c r="AK55" s="79">
        <v>357804</v>
      </c>
      <c r="AL55" s="79">
        <v>361321</v>
      </c>
      <c r="AM55" s="79">
        <v>370040</v>
      </c>
      <c r="AN55" s="79">
        <v>385841</v>
      </c>
      <c r="AO55" s="79">
        <v>361423</v>
      </c>
    </row>
    <row r="56" spans="1:41" ht="15" customHeight="1">
      <c r="A56" s="80" t="s">
        <v>190</v>
      </c>
      <c r="B56" s="81">
        <v>21003</v>
      </c>
      <c r="C56" s="81">
        <v>22388</v>
      </c>
      <c r="D56" s="81">
        <v>25610</v>
      </c>
      <c r="E56" s="81">
        <v>28353</v>
      </c>
      <c r="F56" s="81">
        <v>31393</v>
      </c>
      <c r="G56" s="81">
        <v>34799</v>
      </c>
      <c r="H56" s="81">
        <v>39952</v>
      </c>
      <c r="I56" s="81">
        <v>44162</v>
      </c>
      <c r="J56" s="81">
        <v>50798</v>
      </c>
      <c r="K56" s="81">
        <v>58661</v>
      </c>
      <c r="L56" s="81">
        <v>66726</v>
      </c>
      <c r="M56" s="81">
        <v>74396</v>
      </c>
      <c r="N56" s="81">
        <v>83218</v>
      </c>
      <c r="O56" s="81">
        <v>92942</v>
      </c>
      <c r="P56" s="81">
        <v>101404</v>
      </c>
      <c r="Q56" s="81">
        <v>111541</v>
      </c>
      <c r="R56" s="81">
        <v>123830</v>
      </c>
      <c r="S56" s="81">
        <v>155080</v>
      </c>
      <c r="T56" s="81">
        <v>200742</v>
      </c>
      <c r="U56" s="81">
        <v>247149</v>
      </c>
      <c r="V56" s="81">
        <v>265611</v>
      </c>
      <c r="W56" s="81">
        <v>284103</v>
      </c>
      <c r="X56" s="81">
        <v>298497</v>
      </c>
      <c r="Y56" s="81">
        <v>315956</v>
      </c>
      <c r="Z56" s="81">
        <v>324630</v>
      </c>
      <c r="AA56" s="81">
        <v>337971</v>
      </c>
      <c r="AB56" s="81">
        <v>346510</v>
      </c>
      <c r="AC56" s="81">
        <v>359985</v>
      </c>
      <c r="AD56" s="81">
        <v>367562</v>
      </c>
      <c r="AE56" s="81">
        <v>402583</v>
      </c>
      <c r="AF56" s="81">
        <v>416832</v>
      </c>
      <c r="AG56" s="81">
        <v>429795</v>
      </c>
      <c r="AH56" s="81">
        <v>451172</v>
      </c>
      <c r="AI56" s="81">
        <v>478053</v>
      </c>
      <c r="AJ56" s="81">
        <v>517722</v>
      </c>
      <c r="AK56" s="81">
        <v>549074</v>
      </c>
      <c r="AL56" s="81">
        <v>569721</v>
      </c>
      <c r="AM56" s="81">
        <v>595194</v>
      </c>
      <c r="AN56" s="81">
        <v>634000</v>
      </c>
      <c r="AO56" s="81">
        <v>663983</v>
      </c>
    </row>
    <row r="57" spans="1:41" ht="15" customHeight="1">
      <c r="A57" s="78" t="s">
        <v>191</v>
      </c>
      <c r="B57" s="79">
        <v>13581</v>
      </c>
      <c r="C57" s="79">
        <v>12959</v>
      </c>
      <c r="D57" s="79">
        <v>14044</v>
      </c>
      <c r="E57" s="79">
        <v>15987</v>
      </c>
      <c r="F57" s="79">
        <v>16440</v>
      </c>
      <c r="G57" s="79">
        <v>17627</v>
      </c>
      <c r="H57" s="79">
        <v>19822</v>
      </c>
      <c r="I57" s="79">
        <v>22198</v>
      </c>
      <c r="J57" s="79">
        <v>26133</v>
      </c>
      <c r="K57" s="79">
        <v>28555</v>
      </c>
      <c r="L57" s="79">
        <v>32218</v>
      </c>
      <c r="M57" s="79">
        <v>35531</v>
      </c>
      <c r="N57" s="79">
        <v>38342</v>
      </c>
      <c r="O57" s="79">
        <v>42866</v>
      </c>
      <c r="P57" s="79">
        <v>46294</v>
      </c>
      <c r="Q57" s="79">
        <v>48890</v>
      </c>
      <c r="R57" s="79">
        <v>52021</v>
      </c>
      <c r="S57" s="79">
        <v>55669</v>
      </c>
      <c r="T57" s="79">
        <v>61505</v>
      </c>
      <c r="U57" s="79">
        <v>67375</v>
      </c>
      <c r="V57" s="79">
        <v>64657</v>
      </c>
      <c r="W57" s="79">
        <v>67354</v>
      </c>
      <c r="X57" s="79">
        <v>71078</v>
      </c>
      <c r="Y57" s="79">
        <v>75180</v>
      </c>
      <c r="Z57" s="79">
        <v>75563</v>
      </c>
      <c r="AA57" s="79">
        <v>76587</v>
      </c>
      <c r="AB57" s="79">
        <v>83101</v>
      </c>
      <c r="AC57" s="79">
        <v>86041</v>
      </c>
      <c r="AD57" s="79">
        <v>89131</v>
      </c>
      <c r="AE57" s="79">
        <v>98730</v>
      </c>
      <c r="AF57" s="79">
        <v>102133</v>
      </c>
      <c r="AG57" s="79">
        <v>98043</v>
      </c>
      <c r="AH57" s="79">
        <v>98812</v>
      </c>
      <c r="AI57" s="79">
        <v>101335</v>
      </c>
      <c r="AJ57" s="79">
        <v>102604</v>
      </c>
      <c r="AK57" s="79">
        <v>100679</v>
      </c>
      <c r="AL57" s="79">
        <v>98547</v>
      </c>
      <c r="AM57" s="79">
        <v>100567</v>
      </c>
      <c r="AN57" s="79">
        <v>102860</v>
      </c>
      <c r="AO57" s="79">
        <v>102962</v>
      </c>
    </row>
    <row r="58" spans="1:41" ht="15" customHeight="1">
      <c r="A58" s="78" t="s">
        <v>192</v>
      </c>
      <c r="B58" s="79">
        <v>8442</v>
      </c>
      <c r="C58" s="79">
        <v>9175</v>
      </c>
      <c r="D58" s="79">
        <v>10538</v>
      </c>
      <c r="E58" s="79">
        <v>11519</v>
      </c>
      <c r="F58" s="79">
        <v>12875</v>
      </c>
      <c r="G58" s="79">
        <v>14277</v>
      </c>
      <c r="H58" s="79">
        <v>16410</v>
      </c>
      <c r="I58" s="79">
        <v>18046</v>
      </c>
      <c r="J58" s="79">
        <v>20274</v>
      </c>
      <c r="K58" s="79">
        <v>23612</v>
      </c>
      <c r="L58" s="79">
        <v>26650</v>
      </c>
      <c r="M58" s="79">
        <v>29708</v>
      </c>
      <c r="N58" s="79">
        <v>33592</v>
      </c>
      <c r="O58" s="79">
        <v>37333</v>
      </c>
      <c r="P58" s="79">
        <v>40860</v>
      </c>
      <c r="Q58" s="79">
        <v>45438</v>
      </c>
      <c r="R58" s="79">
        <v>49421</v>
      </c>
      <c r="S58" s="79">
        <v>64699</v>
      </c>
      <c r="T58" s="79">
        <v>87982</v>
      </c>
      <c r="U58" s="79">
        <v>111989</v>
      </c>
      <c r="V58" s="79">
        <v>123199</v>
      </c>
      <c r="W58" s="79">
        <v>132863</v>
      </c>
      <c r="X58" s="79">
        <v>139911</v>
      </c>
      <c r="Y58" s="79">
        <v>148072</v>
      </c>
      <c r="Z58" s="79">
        <v>152951</v>
      </c>
      <c r="AA58" s="79">
        <v>155824</v>
      </c>
      <c r="AB58" s="79">
        <v>155668</v>
      </c>
      <c r="AC58" s="79">
        <v>158324</v>
      </c>
      <c r="AD58" s="79">
        <v>159810</v>
      </c>
      <c r="AE58" s="79">
        <v>175756</v>
      </c>
      <c r="AF58" s="79">
        <v>184324</v>
      </c>
      <c r="AG58" s="79">
        <v>195533</v>
      </c>
      <c r="AH58" s="79">
        <v>204632</v>
      </c>
      <c r="AI58" s="79">
        <v>213073</v>
      </c>
      <c r="AJ58" s="79">
        <v>233634</v>
      </c>
      <c r="AK58" s="79">
        <v>251384</v>
      </c>
      <c r="AL58" s="79">
        <v>267329</v>
      </c>
      <c r="AM58" s="79">
        <v>284349</v>
      </c>
      <c r="AN58" s="79">
        <v>300034</v>
      </c>
      <c r="AO58" s="79">
        <v>313113</v>
      </c>
    </row>
    <row r="59" spans="1:41" ht="15" customHeight="1">
      <c r="A59" s="78" t="s">
        <v>193</v>
      </c>
      <c r="B59" s="79">
        <v>1360</v>
      </c>
      <c r="C59" s="79">
        <v>1859</v>
      </c>
      <c r="D59" s="79">
        <v>2580</v>
      </c>
      <c r="E59" s="79">
        <v>3266</v>
      </c>
      <c r="F59" s="79">
        <v>4060</v>
      </c>
      <c r="G59" s="79">
        <v>4993</v>
      </c>
      <c r="H59" s="79">
        <v>6015</v>
      </c>
      <c r="I59" s="79">
        <v>6838</v>
      </c>
      <c r="J59" s="79">
        <v>9516</v>
      </c>
      <c r="K59" s="79">
        <v>11678</v>
      </c>
      <c r="L59" s="79">
        <v>14352</v>
      </c>
      <c r="M59" s="79">
        <v>16396</v>
      </c>
      <c r="N59" s="79">
        <v>18261</v>
      </c>
      <c r="O59" s="79">
        <v>21074</v>
      </c>
      <c r="P59" s="79">
        <v>22958</v>
      </c>
      <c r="Q59" s="79">
        <v>25470</v>
      </c>
      <c r="R59" s="79">
        <v>34244</v>
      </c>
      <c r="S59" s="79">
        <v>43426</v>
      </c>
      <c r="T59" s="79">
        <v>55052</v>
      </c>
      <c r="U59" s="79">
        <v>68218</v>
      </c>
      <c r="V59" s="79">
        <v>75607</v>
      </c>
      <c r="W59" s="79">
        <v>80700</v>
      </c>
      <c r="X59" s="79">
        <v>83873</v>
      </c>
      <c r="Y59" s="79">
        <v>88876</v>
      </c>
      <c r="Z59" s="79">
        <v>91625</v>
      </c>
      <c r="AA59" s="79">
        <v>103125</v>
      </c>
      <c r="AB59" s="79">
        <v>107736</v>
      </c>
      <c r="AC59" s="79">
        <v>117107</v>
      </c>
      <c r="AD59" s="79">
        <v>121140</v>
      </c>
      <c r="AE59" s="79">
        <v>130525</v>
      </c>
      <c r="AF59" s="79">
        <v>131842</v>
      </c>
      <c r="AG59" s="79">
        <v>135627</v>
      </c>
      <c r="AH59" s="79">
        <v>147427</v>
      </c>
      <c r="AI59" s="79">
        <v>164228</v>
      </c>
      <c r="AJ59" s="79">
        <v>181700</v>
      </c>
      <c r="AK59" s="79">
        <v>197011</v>
      </c>
      <c r="AL59" s="79">
        <v>203845</v>
      </c>
      <c r="AM59" s="79">
        <v>210781</v>
      </c>
      <c r="AN59" s="79">
        <v>230921</v>
      </c>
      <c r="AO59" s="79">
        <v>247156</v>
      </c>
    </row>
    <row r="60" spans="1:41" ht="15" customHeight="1">
      <c r="A60" s="80" t="s">
        <v>194</v>
      </c>
      <c r="B60" s="81">
        <v>93969</v>
      </c>
      <c r="C60" s="81">
        <v>89896</v>
      </c>
      <c r="D60" s="81">
        <v>87681</v>
      </c>
      <c r="E60" s="81">
        <v>102461</v>
      </c>
      <c r="F60" s="81">
        <v>125779</v>
      </c>
      <c r="G60" s="81">
        <v>146469</v>
      </c>
      <c r="H60" s="81">
        <v>193724</v>
      </c>
      <c r="I60" s="81">
        <v>244165</v>
      </c>
      <c r="J60" s="81">
        <v>336469</v>
      </c>
      <c r="K60" s="81">
        <v>376989</v>
      </c>
      <c r="L60" s="81">
        <v>371413</v>
      </c>
      <c r="M60" s="81">
        <v>418231</v>
      </c>
      <c r="N60" s="81">
        <v>464054</v>
      </c>
      <c r="O60" s="81">
        <v>530868</v>
      </c>
      <c r="P60" s="81">
        <v>521687</v>
      </c>
      <c r="Q60" s="81">
        <v>559508</v>
      </c>
      <c r="R60" s="81">
        <v>680323</v>
      </c>
      <c r="S60" s="81">
        <v>681936</v>
      </c>
      <c r="T60" s="81">
        <v>734084</v>
      </c>
      <c r="U60" s="81">
        <v>744904</v>
      </c>
      <c r="V60" s="81">
        <v>718164</v>
      </c>
      <c r="W60" s="81">
        <v>732556</v>
      </c>
      <c r="X60" s="81">
        <v>742387</v>
      </c>
      <c r="Y60" s="81">
        <v>798261</v>
      </c>
      <c r="Z60" s="81">
        <v>834647</v>
      </c>
      <c r="AA60" s="81">
        <v>861144</v>
      </c>
      <c r="AB60" s="81">
        <v>922430</v>
      </c>
      <c r="AC60" s="81">
        <v>889870</v>
      </c>
      <c r="AD60" s="81">
        <v>820763</v>
      </c>
      <c r="AE60" s="81">
        <v>889530</v>
      </c>
      <c r="AF60" s="81">
        <v>925451</v>
      </c>
      <c r="AG60" s="81">
        <v>939840</v>
      </c>
      <c r="AH60" s="81">
        <v>977324</v>
      </c>
      <c r="AI60" s="81">
        <v>1055449</v>
      </c>
      <c r="AJ60" s="81">
        <v>1099870</v>
      </c>
      <c r="AK60" s="81">
        <v>1124827</v>
      </c>
      <c r="AL60" s="81">
        <v>1183215</v>
      </c>
      <c r="AM60" s="81">
        <v>1227826</v>
      </c>
      <c r="AN60" s="81">
        <v>1275046</v>
      </c>
      <c r="AO60" s="81">
        <v>1348691</v>
      </c>
    </row>
    <row r="61" spans="1:41" ht="15" customHeight="1">
      <c r="A61" s="78" t="s">
        <v>195</v>
      </c>
      <c r="B61" s="79">
        <v>71836</v>
      </c>
      <c r="C61" s="79">
        <v>65249</v>
      </c>
      <c r="D61" s="79">
        <v>60112</v>
      </c>
      <c r="E61" s="79">
        <v>69434</v>
      </c>
      <c r="F61" s="79">
        <v>87724</v>
      </c>
      <c r="G61" s="79">
        <v>99279</v>
      </c>
      <c r="H61" s="79">
        <v>127217</v>
      </c>
      <c r="I61" s="79">
        <v>155663</v>
      </c>
      <c r="J61" s="79">
        <v>180767</v>
      </c>
      <c r="K61" s="79">
        <v>223151</v>
      </c>
      <c r="L61" s="79">
        <v>241176</v>
      </c>
      <c r="M61" s="79">
        <v>289637</v>
      </c>
      <c r="N61" s="79">
        <v>309233</v>
      </c>
      <c r="O61" s="79">
        <v>350362</v>
      </c>
      <c r="P61" s="79">
        <v>355098</v>
      </c>
      <c r="Q61" s="79">
        <v>370877</v>
      </c>
      <c r="R61" s="79">
        <v>413787</v>
      </c>
      <c r="S61" s="79">
        <v>424141</v>
      </c>
      <c r="T61" s="79">
        <v>463349</v>
      </c>
      <c r="U61" s="79">
        <v>469120</v>
      </c>
      <c r="V61" s="79">
        <v>470172</v>
      </c>
      <c r="W61" s="79">
        <v>479675</v>
      </c>
      <c r="X61" s="79">
        <v>483329</v>
      </c>
      <c r="Y61" s="79">
        <v>516984</v>
      </c>
      <c r="Z61" s="79">
        <v>557226</v>
      </c>
      <c r="AA61" s="79">
        <v>547733</v>
      </c>
      <c r="AB61" s="79">
        <v>556130</v>
      </c>
      <c r="AC61" s="79">
        <v>554681</v>
      </c>
      <c r="AD61" s="79">
        <v>493751</v>
      </c>
      <c r="AE61" s="79">
        <v>546776</v>
      </c>
      <c r="AF61" s="79">
        <v>571241</v>
      </c>
      <c r="AG61" s="79">
        <v>594947</v>
      </c>
      <c r="AH61" s="79">
        <v>624631</v>
      </c>
      <c r="AI61" s="79">
        <v>668375</v>
      </c>
      <c r="AJ61" s="79">
        <v>686344</v>
      </c>
      <c r="AK61" s="79">
        <v>683198</v>
      </c>
      <c r="AL61" s="79">
        <v>710250</v>
      </c>
      <c r="AM61" s="79">
        <v>731177</v>
      </c>
      <c r="AN61" s="79">
        <v>751726</v>
      </c>
      <c r="AO61" s="79">
        <v>791705</v>
      </c>
    </row>
    <row r="62" spans="1:41" ht="15" customHeight="1">
      <c r="A62" s="78" t="s">
        <v>196</v>
      </c>
      <c r="B62" s="79">
        <v>18265</v>
      </c>
      <c r="C62" s="79">
        <v>22256</v>
      </c>
      <c r="D62" s="79">
        <v>25572</v>
      </c>
      <c r="E62" s="79">
        <v>29855</v>
      </c>
      <c r="F62" s="79">
        <v>34961</v>
      </c>
      <c r="G62" s="79">
        <v>42727</v>
      </c>
      <c r="H62" s="79">
        <v>56125</v>
      </c>
      <c r="I62" s="79">
        <v>61385</v>
      </c>
      <c r="J62" s="79">
        <v>79027</v>
      </c>
      <c r="K62" s="79">
        <v>92792</v>
      </c>
      <c r="L62" s="79">
        <v>95241</v>
      </c>
      <c r="M62" s="79">
        <v>106785</v>
      </c>
      <c r="N62" s="79">
        <v>115770</v>
      </c>
      <c r="O62" s="79">
        <v>119192</v>
      </c>
      <c r="P62" s="79">
        <v>131583</v>
      </c>
      <c r="Q62" s="79">
        <v>147131</v>
      </c>
      <c r="R62" s="79">
        <v>169773</v>
      </c>
      <c r="S62" s="79">
        <v>181658</v>
      </c>
      <c r="T62" s="79">
        <v>186335</v>
      </c>
      <c r="U62" s="79">
        <v>185369</v>
      </c>
      <c r="V62" s="79">
        <v>188879</v>
      </c>
      <c r="W62" s="79">
        <v>190918</v>
      </c>
      <c r="X62" s="79">
        <v>201578</v>
      </c>
      <c r="Y62" s="79">
        <v>208873</v>
      </c>
      <c r="Z62" s="79">
        <v>218415</v>
      </c>
      <c r="AA62" s="79">
        <v>234501</v>
      </c>
      <c r="AB62" s="79">
        <v>250052</v>
      </c>
      <c r="AC62" s="79">
        <v>235385</v>
      </c>
      <c r="AD62" s="79">
        <v>229539</v>
      </c>
      <c r="AE62" s="79">
        <v>236038</v>
      </c>
      <c r="AF62" s="79">
        <v>249873</v>
      </c>
      <c r="AG62" s="79">
        <v>257893</v>
      </c>
      <c r="AH62" s="79">
        <v>263023</v>
      </c>
      <c r="AI62" s="79">
        <v>281711</v>
      </c>
      <c r="AJ62" s="79">
        <v>304011</v>
      </c>
      <c r="AK62" s="79">
        <v>336338</v>
      </c>
      <c r="AL62" s="79">
        <v>345980</v>
      </c>
      <c r="AM62" s="79">
        <v>351675</v>
      </c>
      <c r="AN62" s="79">
        <v>380172</v>
      </c>
      <c r="AO62" s="79">
        <v>371340</v>
      </c>
    </row>
    <row r="63" spans="1:41" ht="15" customHeight="1">
      <c r="A63" s="78" t="s">
        <v>197</v>
      </c>
      <c r="B63" s="79">
        <v>276</v>
      </c>
      <c r="C63" s="79">
        <v>588</v>
      </c>
      <c r="D63" s="79">
        <v>1598</v>
      </c>
      <c r="E63" s="79">
        <v>2775</v>
      </c>
      <c r="F63" s="79">
        <v>1920</v>
      </c>
      <c r="G63" s="79">
        <v>4072</v>
      </c>
      <c r="H63" s="79">
        <v>10373</v>
      </c>
      <c r="I63" s="79">
        <v>25367</v>
      </c>
      <c r="J63" s="79">
        <v>77483</v>
      </c>
      <c r="K63" s="79">
        <v>61799</v>
      </c>
      <c r="L63" s="79">
        <v>34863</v>
      </c>
      <c r="M63" s="79">
        <v>19660</v>
      </c>
      <c r="N63" s="79">
        <v>36753</v>
      </c>
      <c r="O63" s="79">
        <v>55069</v>
      </c>
      <c r="P63" s="79">
        <v>32191</v>
      </c>
      <c r="Q63" s="79">
        <v>40860</v>
      </c>
      <c r="R63" s="79">
        <v>95900</v>
      </c>
      <c r="S63" s="79">
        <v>78029</v>
      </c>
      <c r="T63" s="79">
        <v>83435</v>
      </c>
      <c r="U63" s="79">
        <v>88388</v>
      </c>
      <c r="V63" s="79">
        <v>59294</v>
      </c>
      <c r="W63" s="79">
        <v>61652</v>
      </c>
      <c r="X63" s="79">
        <v>59644</v>
      </c>
      <c r="Y63" s="79">
        <v>72348</v>
      </c>
      <c r="Z63" s="79">
        <v>59973</v>
      </c>
      <c r="AA63" s="79">
        <v>80273</v>
      </c>
      <c r="AB63" s="79">
        <v>113749</v>
      </c>
      <c r="AC63" s="79">
        <v>97449</v>
      </c>
      <c r="AD63" s="79">
        <v>96221</v>
      </c>
      <c r="AE63" s="79">
        <v>104731</v>
      </c>
      <c r="AF63" s="79">
        <v>103112</v>
      </c>
      <c r="AG63" s="79">
        <v>86883</v>
      </c>
      <c r="AH63" s="79">
        <v>89444</v>
      </c>
      <c r="AI63" s="79">
        <v>104749</v>
      </c>
      <c r="AJ63" s="79">
        <v>109014</v>
      </c>
      <c r="AK63" s="79">
        <v>105291</v>
      </c>
      <c r="AL63" s="79">
        <v>126985</v>
      </c>
      <c r="AM63" s="79">
        <v>145330</v>
      </c>
      <c r="AN63" s="79">
        <v>142156</v>
      </c>
      <c r="AO63" s="79">
        <v>187846</v>
      </c>
    </row>
    <row r="64" spans="1:41" ht="15" customHeight="1">
      <c r="A64" s="80" t="s">
        <v>198</v>
      </c>
      <c r="B64" s="81">
        <v>161508</v>
      </c>
      <c r="C64" s="81">
        <v>177948</v>
      </c>
      <c r="D64" s="81">
        <v>192142</v>
      </c>
      <c r="E64" s="81">
        <v>207173</v>
      </c>
      <c r="F64" s="81">
        <v>225784</v>
      </c>
      <c r="G64" s="81">
        <v>254907</v>
      </c>
      <c r="H64" s="81">
        <v>284886</v>
      </c>
      <c r="I64" s="81">
        <v>321893</v>
      </c>
      <c r="J64" s="81">
        <v>345886</v>
      </c>
      <c r="K64" s="81">
        <v>388205</v>
      </c>
      <c r="L64" s="81">
        <v>448361</v>
      </c>
      <c r="M64" s="81">
        <v>499603</v>
      </c>
      <c r="N64" s="81">
        <v>574647</v>
      </c>
      <c r="O64" s="81">
        <v>642873</v>
      </c>
      <c r="P64" s="81">
        <v>721982</v>
      </c>
      <c r="Q64" s="81">
        <v>776001</v>
      </c>
      <c r="R64" s="81">
        <v>794373</v>
      </c>
      <c r="S64" s="81">
        <v>817588</v>
      </c>
      <c r="T64" s="81">
        <v>843311</v>
      </c>
      <c r="U64" s="81">
        <v>887298</v>
      </c>
      <c r="V64" s="81">
        <v>894607</v>
      </c>
      <c r="W64" s="81">
        <v>880583</v>
      </c>
      <c r="X64" s="81">
        <v>921505</v>
      </c>
      <c r="Y64" s="81">
        <v>955406</v>
      </c>
      <c r="Z64" s="81">
        <v>996417</v>
      </c>
      <c r="AA64" s="81">
        <v>1077846</v>
      </c>
      <c r="AB64" s="81">
        <v>1146590</v>
      </c>
      <c r="AC64" s="81">
        <v>1166487</v>
      </c>
      <c r="AD64" s="81">
        <v>1191405</v>
      </c>
      <c r="AE64" s="81">
        <v>1247066</v>
      </c>
      <c r="AF64" s="81">
        <v>1270050</v>
      </c>
      <c r="AG64" s="81">
        <v>1293322</v>
      </c>
      <c r="AH64" s="81">
        <v>1332350</v>
      </c>
      <c r="AI64" s="81">
        <v>1357734</v>
      </c>
      <c r="AJ64" s="81">
        <v>1385688</v>
      </c>
      <c r="AK64" s="81">
        <v>1399263</v>
      </c>
      <c r="AL64" s="81">
        <v>1422880</v>
      </c>
      <c r="AM64" s="81">
        <v>1459259</v>
      </c>
      <c r="AN64" s="81">
        <v>1505939</v>
      </c>
      <c r="AO64" s="81">
        <v>1547054</v>
      </c>
    </row>
    <row r="65" spans="1:41" ht="15" customHeight="1">
      <c r="A65" s="78" t="s">
        <v>199</v>
      </c>
      <c r="B65" s="79">
        <v>15678</v>
      </c>
      <c r="C65" s="79">
        <v>16708</v>
      </c>
      <c r="D65" s="79">
        <v>18552</v>
      </c>
      <c r="E65" s="79">
        <v>18979</v>
      </c>
      <c r="F65" s="79">
        <v>20494</v>
      </c>
      <c r="G65" s="79">
        <v>23739</v>
      </c>
      <c r="H65" s="79">
        <v>26809</v>
      </c>
      <c r="I65" s="79">
        <v>33071</v>
      </c>
      <c r="J65" s="79">
        <v>36973</v>
      </c>
      <c r="K65" s="79">
        <v>44692</v>
      </c>
      <c r="L65" s="79">
        <v>56100</v>
      </c>
      <c r="M65" s="79">
        <v>68265</v>
      </c>
      <c r="N65" s="79">
        <v>78058</v>
      </c>
      <c r="O65" s="79">
        <v>89910</v>
      </c>
      <c r="P65" s="79">
        <v>100677</v>
      </c>
      <c r="Q65" s="79">
        <v>95678</v>
      </c>
      <c r="R65" s="79">
        <v>95819</v>
      </c>
      <c r="S65" s="79">
        <v>95103</v>
      </c>
      <c r="T65" s="79">
        <v>99331</v>
      </c>
      <c r="U65" s="79">
        <v>101566</v>
      </c>
      <c r="V65" s="79">
        <v>98402</v>
      </c>
      <c r="W65" s="79">
        <v>86817</v>
      </c>
      <c r="X65" s="79">
        <v>108348</v>
      </c>
      <c r="Y65" s="79">
        <v>130054</v>
      </c>
      <c r="Z65" s="79">
        <v>145341</v>
      </c>
      <c r="AA65" s="79">
        <v>197679</v>
      </c>
      <c r="AB65" s="79">
        <v>209165</v>
      </c>
      <c r="AC65" s="79">
        <v>194050</v>
      </c>
      <c r="AD65" s="79">
        <v>192927</v>
      </c>
      <c r="AE65" s="79">
        <v>218196</v>
      </c>
      <c r="AF65" s="79">
        <v>222066</v>
      </c>
      <c r="AG65" s="79">
        <v>223119</v>
      </c>
      <c r="AH65" s="79">
        <v>255076</v>
      </c>
      <c r="AI65" s="79">
        <v>256905</v>
      </c>
      <c r="AJ65" s="79">
        <v>254773</v>
      </c>
      <c r="AK65" s="79">
        <v>248069</v>
      </c>
      <c r="AL65" s="79">
        <v>257615</v>
      </c>
      <c r="AM65" s="79">
        <v>272273</v>
      </c>
      <c r="AN65" s="79">
        <v>300047</v>
      </c>
      <c r="AO65" s="79">
        <v>329939</v>
      </c>
    </row>
    <row r="66" spans="1:41" ht="15" customHeight="1">
      <c r="A66" s="78" t="s">
        <v>200</v>
      </c>
      <c r="B66" s="79">
        <v>144272</v>
      </c>
      <c r="C66" s="79">
        <v>159548</v>
      </c>
      <c r="D66" s="79">
        <v>171792</v>
      </c>
      <c r="E66" s="79">
        <v>186268</v>
      </c>
      <c r="F66" s="79">
        <v>203193</v>
      </c>
      <c r="G66" s="79">
        <v>228858</v>
      </c>
      <c r="H66" s="79">
        <v>255513</v>
      </c>
      <c r="I66" s="79">
        <v>285821</v>
      </c>
      <c r="J66" s="79">
        <v>305691</v>
      </c>
      <c r="K66" s="79">
        <v>339719</v>
      </c>
      <c r="L66" s="79">
        <v>387816</v>
      </c>
      <c r="M66" s="79">
        <v>426725</v>
      </c>
      <c r="N66" s="79">
        <v>491236</v>
      </c>
      <c r="O66" s="79">
        <v>547271</v>
      </c>
      <c r="P66" s="79">
        <v>614869</v>
      </c>
      <c r="Q66" s="79">
        <v>671682</v>
      </c>
      <c r="R66" s="79">
        <v>689462</v>
      </c>
      <c r="S66" s="79">
        <v>712646</v>
      </c>
      <c r="T66" s="79">
        <v>734018</v>
      </c>
      <c r="U66" s="79">
        <v>774699</v>
      </c>
      <c r="V66" s="79">
        <v>784129</v>
      </c>
      <c r="W66" s="79">
        <v>779426</v>
      </c>
      <c r="X66" s="79">
        <v>802695</v>
      </c>
      <c r="Y66" s="79">
        <v>818927</v>
      </c>
      <c r="Z66" s="79">
        <v>846424</v>
      </c>
      <c r="AA66" s="79">
        <v>881730</v>
      </c>
      <c r="AB66" s="79">
        <v>938924</v>
      </c>
      <c r="AC66" s="79">
        <v>971282</v>
      </c>
      <c r="AD66" s="79">
        <v>996619</v>
      </c>
      <c r="AE66" s="79">
        <v>1028645</v>
      </c>
      <c r="AF66" s="79">
        <v>1047745</v>
      </c>
      <c r="AG66" s="79">
        <v>1069877</v>
      </c>
      <c r="AH66" s="79">
        <v>1077578</v>
      </c>
      <c r="AI66" s="79">
        <v>1101052</v>
      </c>
      <c r="AJ66" s="79">
        <v>1130973</v>
      </c>
      <c r="AK66" s="79">
        <v>1151194</v>
      </c>
      <c r="AL66" s="79">
        <v>1165265</v>
      </c>
      <c r="AM66" s="79">
        <v>1186933</v>
      </c>
      <c r="AN66" s="79">
        <v>1205549</v>
      </c>
      <c r="AO66" s="79">
        <v>1216286</v>
      </c>
    </row>
    <row r="67" spans="1:41" ht="15" customHeight="1">
      <c r="A67" s="80" t="s">
        <v>201</v>
      </c>
      <c r="B67" s="81">
        <v>46541</v>
      </c>
      <c r="C67" s="81">
        <v>50471</v>
      </c>
      <c r="D67" s="81">
        <v>56273</v>
      </c>
      <c r="E67" s="81">
        <v>60783</v>
      </c>
      <c r="F67" s="81">
        <v>65124</v>
      </c>
      <c r="G67" s="81">
        <v>69354</v>
      </c>
      <c r="H67" s="81">
        <v>73382</v>
      </c>
      <c r="I67" s="81">
        <v>76573</v>
      </c>
      <c r="J67" s="81">
        <v>90454</v>
      </c>
      <c r="K67" s="81">
        <v>101857</v>
      </c>
      <c r="L67" s="81">
        <v>115142</v>
      </c>
      <c r="M67" s="81">
        <v>130808</v>
      </c>
      <c r="N67" s="81">
        <v>144794</v>
      </c>
      <c r="O67" s="81">
        <v>163857</v>
      </c>
      <c r="P67" s="81">
        <v>181912</v>
      </c>
      <c r="Q67" s="81">
        <v>199578</v>
      </c>
      <c r="R67" s="81">
        <v>211455</v>
      </c>
      <c r="S67" s="81">
        <v>217842</v>
      </c>
      <c r="T67" s="81">
        <v>228516</v>
      </c>
      <c r="U67" s="81">
        <v>236431</v>
      </c>
      <c r="V67" s="81">
        <v>233105</v>
      </c>
      <c r="W67" s="81">
        <v>240663</v>
      </c>
      <c r="X67" s="81">
        <v>251445</v>
      </c>
      <c r="Y67" s="81">
        <v>262569</v>
      </c>
      <c r="Z67" s="81">
        <v>269609</v>
      </c>
      <c r="AA67" s="81">
        <v>298019</v>
      </c>
      <c r="AB67" s="81">
        <v>322157</v>
      </c>
      <c r="AC67" s="81">
        <v>309890</v>
      </c>
      <c r="AD67" s="81">
        <v>308559</v>
      </c>
      <c r="AE67" s="81">
        <v>325138</v>
      </c>
      <c r="AF67" s="81">
        <v>338899</v>
      </c>
      <c r="AG67" s="81">
        <v>346529</v>
      </c>
      <c r="AH67" s="81">
        <v>354897</v>
      </c>
      <c r="AI67" s="81">
        <v>370445</v>
      </c>
      <c r="AJ67" s="81">
        <v>375105</v>
      </c>
      <c r="AK67" s="81">
        <v>382040</v>
      </c>
      <c r="AL67" s="81">
        <v>391803</v>
      </c>
      <c r="AM67" s="81">
        <v>406101</v>
      </c>
      <c r="AN67" s="81">
        <v>420458</v>
      </c>
      <c r="AO67" s="81">
        <v>422270</v>
      </c>
    </row>
    <row r="68" spans="1:41" ht="15" customHeight="1">
      <c r="A68" s="80" t="s">
        <v>202</v>
      </c>
      <c r="B68" s="81">
        <v>23479</v>
      </c>
      <c r="C68" s="81">
        <v>23600</v>
      </c>
      <c r="D68" s="81">
        <v>23738</v>
      </c>
      <c r="E68" s="81">
        <v>25264</v>
      </c>
      <c r="F68" s="81">
        <v>25859</v>
      </c>
      <c r="G68" s="81">
        <v>25600</v>
      </c>
      <c r="H68" s="81">
        <v>27154</v>
      </c>
      <c r="I68" s="81">
        <v>27418</v>
      </c>
      <c r="J68" s="81">
        <v>30013</v>
      </c>
      <c r="K68" s="81">
        <v>32293</v>
      </c>
      <c r="L68" s="81">
        <v>36596</v>
      </c>
      <c r="M68" s="81">
        <v>40623</v>
      </c>
      <c r="N68" s="81">
        <v>45157</v>
      </c>
      <c r="O68" s="81">
        <v>51910</v>
      </c>
      <c r="P68" s="81">
        <v>57416</v>
      </c>
      <c r="Q68" s="81">
        <v>62387</v>
      </c>
      <c r="R68" s="81">
        <v>70997</v>
      </c>
      <c r="S68" s="81">
        <v>76224</v>
      </c>
      <c r="T68" s="81">
        <v>86430</v>
      </c>
      <c r="U68" s="81">
        <v>94841</v>
      </c>
      <c r="V68" s="81">
        <v>104699</v>
      </c>
      <c r="W68" s="81">
        <v>114910</v>
      </c>
      <c r="X68" s="81">
        <v>119449</v>
      </c>
      <c r="Y68" s="81">
        <v>132749</v>
      </c>
      <c r="Z68" s="81">
        <v>148230</v>
      </c>
      <c r="AA68" s="81">
        <v>171940</v>
      </c>
      <c r="AB68" s="81">
        <v>188729</v>
      </c>
      <c r="AC68" s="81">
        <v>200890</v>
      </c>
      <c r="AD68" s="81">
        <v>193729</v>
      </c>
      <c r="AE68" s="81">
        <v>210364</v>
      </c>
      <c r="AF68" s="81">
        <v>219615</v>
      </c>
      <c r="AG68" s="81">
        <v>230729</v>
      </c>
      <c r="AH68" s="81">
        <v>239517</v>
      </c>
      <c r="AI68" s="81">
        <v>257557</v>
      </c>
      <c r="AJ68" s="81">
        <v>277848</v>
      </c>
      <c r="AK68" s="81">
        <v>294059</v>
      </c>
      <c r="AL68" s="81">
        <v>304092</v>
      </c>
      <c r="AM68" s="81">
        <v>317319</v>
      </c>
      <c r="AN68" s="81">
        <v>331635</v>
      </c>
      <c r="AO68" s="81">
        <v>315879</v>
      </c>
    </row>
    <row r="69" spans="1:41" ht="15" customHeight="1">
      <c r="A69" s="78" t="s">
        <v>203</v>
      </c>
      <c r="B69" s="79">
        <v>17869</v>
      </c>
      <c r="C69" s="79">
        <v>17891</v>
      </c>
      <c r="D69" s="79">
        <v>17329</v>
      </c>
      <c r="E69" s="79">
        <v>18003</v>
      </c>
      <c r="F69" s="79">
        <v>17840</v>
      </c>
      <c r="G69" s="79">
        <v>16521</v>
      </c>
      <c r="H69" s="79">
        <v>16403</v>
      </c>
      <c r="I69" s="79">
        <v>15486</v>
      </c>
      <c r="J69" s="79">
        <v>15295</v>
      </c>
      <c r="K69" s="79">
        <v>15402</v>
      </c>
      <c r="L69" s="79">
        <v>15907</v>
      </c>
      <c r="M69" s="79">
        <v>17470</v>
      </c>
      <c r="N69" s="79">
        <v>19264</v>
      </c>
      <c r="O69" s="79">
        <v>22297</v>
      </c>
      <c r="P69" s="79">
        <v>23485</v>
      </c>
      <c r="Q69" s="79">
        <v>24833</v>
      </c>
      <c r="R69" s="79">
        <v>26433</v>
      </c>
      <c r="S69" s="79">
        <v>27416</v>
      </c>
      <c r="T69" s="79">
        <v>29537</v>
      </c>
      <c r="U69" s="79">
        <v>31516</v>
      </c>
      <c r="V69" s="79">
        <v>33320</v>
      </c>
      <c r="W69" s="79">
        <v>33675</v>
      </c>
      <c r="X69" s="79">
        <v>33040</v>
      </c>
      <c r="Y69" s="79">
        <v>32470</v>
      </c>
      <c r="Z69" s="79">
        <v>32128</v>
      </c>
      <c r="AA69" s="79">
        <v>34859</v>
      </c>
      <c r="AB69" s="79">
        <v>39216</v>
      </c>
      <c r="AC69" s="79">
        <v>41493</v>
      </c>
      <c r="AD69" s="79">
        <v>41240</v>
      </c>
      <c r="AE69" s="79">
        <v>44537</v>
      </c>
      <c r="AF69" s="79">
        <v>47293</v>
      </c>
      <c r="AG69" s="79">
        <v>51371</v>
      </c>
      <c r="AH69" s="79">
        <v>53754</v>
      </c>
      <c r="AI69" s="79">
        <v>60353</v>
      </c>
      <c r="AJ69" s="79">
        <v>67434</v>
      </c>
      <c r="AK69" s="79">
        <v>74422</v>
      </c>
      <c r="AL69" s="79">
        <v>74073</v>
      </c>
      <c r="AM69" s="79">
        <v>76921</v>
      </c>
      <c r="AN69" s="79">
        <v>80692</v>
      </c>
      <c r="AO69" s="79">
        <v>82205</v>
      </c>
    </row>
    <row r="70" spans="1:41" ht="15" customHeight="1">
      <c r="A70" s="78" t="s">
        <v>204</v>
      </c>
      <c r="B70" s="79">
        <v>6731</v>
      </c>
      <c r="C70" s="79">
        <v>6831</v>
      </c>
      <c r="D70" s="79">
        <v>7520</v>
      </c>
      <c r="E70" s="79">
        <v>8424</v>
      </c>
      <c r="F70" s="79">
        <v>9181</v>
      </c>
      <c r="G70" s="79">
        <v>10141</v>
      </c>
      <c r="H70" s="79">
        <v>11766</v>
      </c>
      <c r="I70" s="79">
        <v>12857</v>
      </c>
      <c r="J70" s="79">
        <v>15573</v>
      </c>
      <c r="K70" s="79">
        <v>17710</v>
      </c>
      <c r="L70" s="79">
        <v>21473</v>
      </c>
      <c r="M70" s="79">
        <v>24005</v>
      </c>
      <c r="N70" s="79">
        <v>26826</v>
      </c>
      <c r="O70" s="79">
        <v>30701</v>
      </c>
      <c r="P70" s="79">
        <v>34992</v>
      </c>
      <c r="Q70" s="79">
        <v>38624</v>
      </c>
      <c r="R70" s="79">
        <v>45575</v>
      </c>
      <c r="S70" s="79">
        <v>49782</v>
      </c>
      <c r="T70" s="79">
        <v>57834</v>
      </c>
      <c r="U70" s="79">
        <v>64262</v>
      </c>
      <c r="V70" s="79">
        <v>72267</v>
      </c>
      <c r="W70" s="79">
        <v>81911</v>
      </c>
      <c r="X70" s="79">
        <v>86924</v>
      </c>
      <c r="Y70" s="79">
        <v>100466</v>
      </c>
      <c r="Z70" s="79">
        <v>116000</v>
      </c>
      <c r="AA70" s="79">
        <v>136848</v>
      </c>
      <c r="AB70" s="79">
        <v>149305</v>
      </c>
      <c r="AC70" s="79">
        <v>159165</v>
      </c>
      <c r="AD70" s="79">
        <v>152318</v>
      </c>
      <c r="AE70" s="79">
        <v>165635</v>
      </c>
      <c r="AF70" s="79">
        <v>172141</v>
      </c>
      <c r="AG70" s="79">
        <v>179210</v>
      </c>
      <c r="AH70" s="79">
        <v>185622</v>
      </c>
      <c r="AI70" s="79">
        <v>197126</v>
      </c>
      <c r="AJ70" s="79">
        <v>210391</v>
      </c>
      <c r="AK70" s="79">
        <v>219637</v>
      </c>
      <c r="AL70" s="79">
        <v>230019</v>
      </c>
      <c r="AM70" s="79">
        <v>240394</v>
      </c>
      <c r="AN70" s="79">
        <v>250944</v>
      </c>
      <c r="AO70" s="79">
        <v>233729</v>
      </c>
    </row>
    <row r="71" spans="1:41" ht="15" customHeight="1">
      <c r="A71" s="80" t="s">
        <v>205</v>
      </c>
      <c r="B71" s="81">
        <v>354065</v>
      </c>
      <c r="C71" s="81">
        <v>376252</v>
      </c>
      <c r="D71" s="81">
        <v>395774</v>
      </c>
      <c r="E71" s="81">
        <v>425162</v>
      </c>
      <c r="F71" s="81">
        <v>450738</v>
      </c>
      <c r="G71" s="81">
        <v>464350</v>
      </c>
      <c r="H71" s="81">
        <v>489086</v>
      </c>
      <c r="I71" s="81">
        <v>533597</v>
      </c>
      <c r="J71" s="81">
        <v>578652</v>
      </c>
      <c r="K71" s="81">
        <v>636382</v>
      </c>
      <c r="L71" s="81">
        <v>688291</v>
      </c>
      <c r="M71" s="81">
        <v>710118</v>
      </c>
      <c r="N71" s="81">
        <v>744671</v>
      </c>
      <c r="O71" s="81">
        <v>771279</v>
      </c>
      <c r="P71" s="81">
        <v>828814</v>
      </c>
      <c r="Q71" s="81">
        <v>878185</v>
      </c>
      <c r="R71" s="81">
        <v>892643</v>
      </c>
      <c r="S71" s="81">
        <v>911314</v>
      </c>
      <c r="T71" s="81">
        <v>936074</v>
      </c>
      <c r="U71" s="81">
        <v>967420</v>
      </c>
      <c r="V71" s="81">
        <v>984155</v>
      </c>
      <c r="W71" s="81">
        <v>979110</v>
      </c>
      <c r="X71" s="81">
        <v>1001654</v>
      </c>
      <c r="Y71" s="81">
        <v>1010445</v>
      </c>
      <c r="Z71" s="81">
        <v>1026306</v>
      </c>
      <c r="AA71" s="81">
        <v>1027212</v>
      </c>
      <c r="AB71" s="81">
        <v>1015174</v>
      </c>
      <c r="AC71" s="81">
        <v>1020674</v>
      </c>
      <c r="AD71" s="81">
        <v>1031248</v>
      </c>
      <c r="AE71" s="81">
        <v>1063076</v>
      </c>
      <c r="AF71" s="81">
        <v>1065636</v>
      </c>
      <c r="AG71" s="81">
        <v>1069919</v>
      </c>
      <c r="AH71" s="81">
        <v>1060387</v>
      </c>
      <c r="AI71" s="81">
        <v>1050466</v>
      </c>
      <c r="AJ71" s="81">
        <v>1050805</v>
      </c>
      <c r="AK71" s="81">
        <v>1050448</v>
      </c>
      <c r="AL71" s="81">
        <v>1057780</v>
      </c>
      <c r="AM71" s="81">
        <v>1065983</v>
      </c>
      <c r="AN71" s="81">
        <v>1084826</v>
      </c>
      <c r="AO71" s="81">
        <v>1104040</v>
      </c>
    </row>
    <row r="72" spans="1:41" ht="15" customHeight="1">
      <c r="A72" s="80" t="s">
        <v>206</v>
      </c>
      <c r="B72" s="81">
        <v>112881</v>
      </c>
      <c r="C72" s="81">
        <v>120157</v>
      </c>
      <c r="D72" s="81">
        <v>127820</v>
      </c>
      <c r="E72" s="81">
        <v>138493</v>
      </c>
      <c r="F72" s="81">
        <v>147082</v>
      </c>
      <c r="G72" s="81">
        <v>157357</v>
      </c>
      <c r="H72" s="81">
        <v>173384</v>
      </c>
      <c r="I72" s="81">
        <v>187506</v>
      </c>
      <c r="J72" s="81">
        <v>201794</v>
      </c>
      <c r="K72" s="81">
        <v>221482</v>
      </c>
      <c r="L72" s="81">
        <v>257089</v>
      </c>
      <c r="M72" s="81">
        <v>278906</v>
      </c>
      <c r="N72" s="81">
        <v>307653</v>
      </c>
      <c r="O72" s="81">
        <v>332106</v>
      </c>
      <c r="P72" s="81">
        <v>362725</v>
      </c>
      <c r="Q72" s="81">
        <v>399045</v>
      </c>
      <c r="R72" s="81">
        <v>428425</v>
      </c>
      <c r="S72" s="81">
        <v>448521</v>
      </c>
      <c r="T72" s="81">
        <v>472747</v>
      </c>
      <c r="U72" s="81">
        <v>491206</v>
      </c>
      <c r="V72" s="81">
        <v>519398</v>
      </c>
      <c r="W72" s="81">
        <v>555618</v>
      </c>
      <c r="X72" s="81">
        <v>583234</v>
      </c>
      <c r="Y72" s="81">
        <v>603937</v>
      </c>
      <c r="Z72" s="81">
        <v>613843</v>
      </c>
      <c r="AA72" s="81">
        <v>638404</v>
      </c>
      <c r="AB72" s="81">
        <v>652215</v>
      </c>
      <c r="AC72" s="81">
        <v>672074</v>
      </c>
      <c r="AD72" s="81">
        <v>683521</v>
      </c>
      <c r="AE72" s="81">
        <v>699491</v>
      </c>
      <c r="AF72" s="81">
        <v>718629</v>
      </c>
      <c r="AG72" s="81">
        <v>741507</v>
      </c>
      <c r="AH72" s="81">
        <v>745129</v>
      </c>
      <c r="AI72" s="81">
        <v>751359</v>
      </c>
      <c r="AJ72" s="81">
        <v>748895</v>
      </c>
      <c r="AK72" s="81">
        <v>739355</v>
      </c>
      <c r="AL72" s="81">
        <v>736299</v>
      </c>
      <c r="AM72" s="81">
        <v>737739</v>
      </c>
      <c r="AN72" s="81">
        <v>739872</v>
      </c>
      <c r="AO72" s="81">
        <v>737561</v>
      </c>
    </row>
    <row r="73" spans="1:41" ht="15" customHeight="1">
      <c r="A73" s="80" t="s">
        <v>207</v>
      </c>
      <c r="B73" s="81">
        <v>35378</v>
      </c>
      <c r="C73" s="81">
        <v>43595</v>
      </c>
      <c r="D73" s="81">
        <v>48893</v>
      </c>
      <c r="E73" s="81">
        <v>55350</v>
      </c>
      <c r="F73" s="81">
        <v>60966</v>
      </c>
      <c r="G73" s="81">
        <v>68798</v>
      </c>
      <c r="H73" s="81">
        <v>87834</v>
      </c>
      <c r="I73" s="81">
        <v>100329</v>
      </c>
      <c r="J73" s="81">
        <v>119102</v>
      </c>
      <c r="K73" s="81">
        <v>136979</v>
      </c>
      <c r="L73" s="81">
        <v>172177</v>
      </c>
      <c r="M73" s="81">
        <v>187408</v>
      </c>
      <c r="N73" s="81">
        <v>201730</v>
      </c>
      <c r="O73" s="81">
        <v>215094</v>
      </c>
      <c r="P73" s="81">
        <v>246377</v>
      </c>
      <c r="Q73" s="81">
        <v>272451</v>
      </c>
      <c r="R73" s="81">
        <v>295528</v>
      </c>
      <c r="S73" s="81">
        <v>319694</v>
      </c>
      <c r="T73" s="81">
        <v>343740</v>
      </c>
      <c r="U73" s="81">
        <v>362993</v>
      </c>
      <c r="V73" s="81">
        <v>374011</v>
      </c>
      <c r="W73" s="81">
        <v>397740</v>
      </c>
      <c r="X73" s="81">
        <v>403594</v>
      </c>
      <c r="Y73" s="81">
        <v>413254</v>
      </c>
      <c r="Z73" s="81">
        <v>405551</v>
      </c>
      <c r="AA73" s="81">
        <v>408273</v>
      </c>
      <c r="AB73" s="81">
        <v>427199</v>
      </c>
      <c r="AC73" s="81">
        <v>438198</v>
      </c>
      <c r="AD73" s="81">
        <v>454535</v>
      </c>
      <c r="AE73" s="81">
        <v>462275</v>
      </c>
      <c r="AF73" s="81">
        <v>487966</v>
      </c>
      <c r="AG73" s="81">
        <v>473391</v>
      </c>
      <c r="AH73" s="81">
        <v>469771</v>
      </c>
      <c r="AI73" s="81">
        <v>490125</v>
      </c>
      <c r="AJ73" s="81">
        <v>496522</v>
      </c>
      <c r="AK73" s="81">
        <v>512023</v>
      </c>
      <c r="AL73" s="81">
        <v>519638</v>
      </c>
      <c r="AM73" s="81">
        <v>537053</v>
      </c>
      <c r="AN73" s="81">
        <v>560931</v>
      </c>
      <c r="AO73" s="81">
        <v>565366</v>
      </c>
    </row>
    <row r="74" spans="1:41" ht="15" customHeight="1">
      <c r="A74" s="78" t="s">
        <v>208</v>
      </c>
      <c r="B74" s="79">
        <v>34671</v>
      </c>
      <c r="C74" s="79">
        <v>42789</v>
      </c>
      <c r="D74" s="79">
        <v>47952</v>
      </c>
      <c r="E74" s="79">
        <v>54353</v>
      </c>
      <c r="F74" s="79">
        <v>59582</v>
      </c>
      <c r="G74" s="79">
        <v>66849</v>
      </c>
      <c r="H74" s="79">
        <v>85633</v>
      </c>
      <c r="I74" s="79">
        <v>98162</v>
      </c>
      <c r="J74" s="79">
        <v>117041</v>
      </c>
      <c r="K74" s="79">
        <v>134627</v>
      </c>
      <c r="L74" s="79">
        <v>169729</v>
      </c>
      <c r="M74" s="79">
        <v>184574</v>
      </c>
      <c r="N74" s="79">
        <v>198541</v>
      </c>
      <c r="O74" s="79">
        <v>211393</v>
      </c>
      <c r="P74" s="79">
        <v>242261</v>
      </c>
      <c r="Q74" s="79">
        <v>267166</v>
      </c>
      <c r="R74" s="79">
        <v>288115</v>
      </c>
      <c r="S74" s="79">
        <v>310724</v>
      </c>
      <c r="T74" s="79">
        <v>332704</v>
      </c>
      <c r="U74" s="79">
        <v>348304</v>
      </c>
      <c r="V74" s="79">
        <v>356484</v>
      </c>
      <c r="W74" s="79">
        <v>377903</v>
      </c>
      <c r="X74" s="79">
        <v>381881</v>
      </c>
      <c r="Y74" s="79">
        <v>388906</v>
      </c>
      <c r="Z74" s="79">
        <v>379235</v>
      </c>
      <c r="AA74" s="79">
        <v>380775</v>
      </c>
      <c r="AB74" s="79">
        <v>397578</v>
      </c>
      <c r="AC74" s="79">
        <v>407992</v>
      </c>
      <c r="AD74" s="79">
        <v>422681</v>
      </c>
      <c r="AE74" s="79">
        <v>428355</v>
      </c>
      <c r="AF74" s="79">
        <v>451916</v>
      </c>
      <c r="AG74" s="79">
        <v>454513</v>
      </c>
      <c r="AH74" s="79">
        <v>449172</v>
      </c>
      <c r="AI74" s="79">
        <v>466893</v>
      </c>
      <c r="AJ74" s="79">
        <v>470015</v>
      </c>
      <c r="AK74" s="79">
        <v>482975</v>
      </c>
      <c r="AL74" s="79">
        <v>488304</v>
      </c>
      <c r="AM74" s="79">
        <v>503716</v>
      </c>
      <c r="AN74" s="79">
        <v>520965</v>
      </c>
      <c r="AO74" s="79">
        <v>520079</v>
      </c>
    </row>
    <row r="75" spans="1:41" ht="15" customHeight="1">
      <c r="A75" s="78" t="s">
        <v>209</v>
      </c>
      <c r="B75" s="79">
        <v>1135</v>
      </c>
      <c r="C75" s="79">
        <v>1356</v>
      </c>
      <c r="D75" s="79">
        <v>1546</v>
      </c>
      <c r="E75" s="79">
        <v>1702</v>
      </c>
      <c r="F75" s="79">
        <v>2069</v>
      </c>
      <c r="G75" s="79">
        <v>2597</v>
      </c>
      <c r="H75" s="79">
        <v>3115</v>
      </c>
      <c r="I75" s="79">
        <v>3323</v>
      </c>
      <c r="J75" s="79">
        <v>3593</v>
      </c>
      <c r="K75" s="79">
        <v>4120</v>
      </c>
      <c r="L75" s="79">
        <v>4833</v>
      </c>
      <c r="M75" s="79">
        <v>5375</v>
      </c>
      <c r="N75" s="79">
        <v>5879</v>
      </c>
      <c r="O75" s="79">
        <v>6473</v>
      </c>
      <c r="P75" s="79">
        <v>7330</v>
      </c>
      <c r="Q75" s="79">
        <v>8591</v>
      </c>
      <c r="R75" s="79">
        <v>10434</v>
      </c>
      <c r="S75" s="79">
        <v>11928</v>
      </c>
      <c r="T75" s="79">
        <v>13756</v>
      </c>
      <c r="U75" s="79">
        <v>16581</v>
      </c>
      <c r="V75" s="79">
        <v>18745</v>
      </c>
      <c r="W75" s="79">
        <v>20783</v>
      </c>
      <c r="X75" s="79">
        <v>22253</v>
      </c>
      <c r="Y75" s="79">
        <v>24354</v>
      </c>
      <c r="Z75" s="79">
        <v>25708</v>
      </c>
      <c r="AA75" s="79">
        <v>26684</v>
      </c>
      <c r="AB75" s="79">
        <v>28641</v>
      </c>
      <c r="AC75" s="79">
        <v>29221</v>
      </c>
      <c r="AD75" s="79">
        <v>30761</v>
      </c>
      <c r="AE75" s="79">
        <v>32603</v>
      </c>
      <c r="AF75" s="79">
        <v>34634</v>
      </c>
      <c r="AG75" s="79">
        <v>19172</v>
      </c>
      <c r="AH75" s="79">
        <v>20760</v>
      </c>
      <c r="AI75" s="79">
        <v>23347</v>
      </c>
      <c r="AJ75" s="79">
        <v>26536</v>
      </c>
      <c r="AK75" s="79">
        <v>29048</v>
      </c>
      <c r="AL75" s="79">
        <v>31334</v>
      </c>
      <c r="AM75" s="79">
        <v>33342</v>
      </c>
      <c r="AN75" s="79">
        <v>39914</v>
      </c>
      <c r="AO75" s="79">
        <v>45213</v>
      </c>
    </row>
    <row r="76" spans="1:41" ht="15" customHeight="1">
      <c r="A76" s="80" t="s">
        <v>210</v>
      </c>
      <c r="B76" s="81">
        <v>13809</v>
      </c>
      <c r="C76" s="81">
        <v>15024</v>
      </c>
      <c r="D76" s="81">
        <v>16005</v>
      </c>
      <c r="E76" s="81">
        <v>17386</v>
      </c>
      <c r="F76" s="81">
        <v>19061</v>
      </c>
      <c r="G76" s="81">
        <v>20609</v>
      </c>
      <c r="H76" s="81">
        <v>24605</v>
      </c>
      <c r="I76" s="81">
        <v>29508</v>
      </c>
      <c r="J76" s="81">
        <v>34057</v>
      </c>
      <c r="K76" s="81">
        <v>38713</v>
      </c>
      <c r="L76" s="81">
        <v>42462</v>
      </c>
      <c r="M76" s="81">
        <v>48762</v>
      </c>
      <c r="N76" s="81">
        <v>53312</v>
      </c>
      <c r="O76" s="81">
        <v>58208</v>
      </c>
      <c r="P76" s="81">
        <v>64980</v>
      </c>
      <c r="Q76" s="81">
        <v>70741</v>
      </c>
      <c r="R76" s="81">
        <v>74155</v>
      </c>
      <c r="S76" s="81">
        <v>78677</v>
      </c>
      <c r="T76" s="81">
        <v>82158</v>
      </c>
      <c r="U76" s="81">
        <v>85615</v>
      </c>
      <c r="V76" s="81">
        <v>90284</v>
      </c>
      <c r="W76" s="81">
        <v>96668</v>
      </c>
      <c r="X76" s="81">
        <v>100327</v>
      </c>
      <c r="Y76" s="81">
        <v>102729</v>
      </c>
      <c r="Z76" s="81">
        <v>106872</v>
      </c>
      <c r="AA76" s="81">
        <v>113601</v>
      </c>
      <c r="AB76" s="81">
        <v>118624</v>
      </c>
      <c r="AC76" s="81">
        <v>120179</v>
      </c>
      <c r="AD76" s="81">
        <v>121961</v>
      </c>
      <c r="AE76" s="81">
        <v>128567</v>
      </c>
      <c r="AF76" s="81">
        <v>133278</v>
      </c>
      <c r="AG76" s="81">
        <v>135866</v>
      </c>
      <c r="AH76" s="81">
        <v>140185</v>
      </c>
      <c r="AI76" s="81">
        <v>142220</v>
      </c>
      <c r="AJ76" s="81">
        <v>142623</v>
      </c>
      <c r="AK76" s="81">
        <v>141090</v>
      </c>
      <c r="AL76" s="81">
        <v>145002</v>
      </c>
      <c r="AM76" s="81">
        <v>149002</v>
      </c>
      <c r="AN76" s="81">
        <v>156141</v>
      </c>
      <c r="AO76" s="81">
        <v>148568</v>
      </c>
    </row>
    <row r="77" spans="1:41" ht="15" customHeight="1">
      <c r="A77" s="80" t="s">
        <v>211</v>
      </c>
      <c r="B77" s="81">
        <v>71461</v>
      </c>
      <c r="C77" s="81">
        <v>80007</v>
      </c>
      <c r="D77" s="81">
        <v>86854</v>
      </c>
      <c r="E77" s="81">
        <v>92717</v>
      </c>
      <c r="F77" s="81">
        <v>101014</v>
      </c>
      <c r="G77" s="81">
        <v>112207</v>
      </c>
      <c r="H77" s="81">
        <v>121114</v>
      </c>
      <c r="I77" s="81">
        <v>129353</v>
      </c>
      <c r="J77" s="81">
        <v>144564</v>
      </c>
      <c r="K77" s="81">
        <v>150584</v>
      </c>
      <c r="L77" s="81">
        <v>162970</v>
      </c>
      <c r="M77" s="81">
        <v>160425</v>
      </c>
      <c r="N77" s="81">
        <v>167315</v>
      </c>
      <c r="O77" s="81">
        <v>190765</v>
      </c>
      <c r="P77" s="81">
        <v>191840</v>
      </c>
      <c r="Q77" s="81">
        <v>218801</v>
      </c>
      <c r="R77" s="81">
        <v>224180</v>
      </c>
      <c r="S77" s="81">
        <v>250347</v>
      </c>
      <c r="T77" s="81">
        <v>252331</v>
      </c>
      <c r="U77" s="81">
        <v>272096</v>
      </c>
      <c r="V77" s="81">
        <v>288365</v>
      </c>
      <c r="W77" s="81">
        <v>308225</v>
      </c>
      <c r="X77" s="81">
        <v>314146</v>
      </c>
      <c r="Y77" s="81">
        <v>320730</v>
      </c>
      <c r="Z77" s="81">
        <v>340460</v>
      </c>
      <c r="AA77" s="81">
        <v>355146</v>
      </c>
      <c r="AB77" s="81">
        <v>369465</v>
      </c>
      <c r="AC77" s="81">
        <v>376430</v>
      </c>
      <c r="AD77" s="81">
        <v>379579</v>
      </c>
      <c r="AE77" s="81">
        <v>396161</v>
      </c>
      <c r="AF77" s="81">
        <v>404786</v>
      </c>
      <c r="AG77" s="81">
        <v>412284</v>
      </c>
      <c r="AH77" s="81">
        <v>417887</v>
      </c>
      <c r="AI77" s="81">
        <v>436234</v>
      </c>
      <c r="AJ77" s="81">
        <v>433656</v>
      </c>
      <c r="AK77" s="81">
        <v>430350</v>
      </c>
      <c r="AL77" s="81">
        <v>436689</v>
      </c>
      <c r="AM77" s="81">
        <v>453609</v>
      </c>
      <c r="AN77" s="81">
        <v>460485</v>
      </c>
      <c r="AO77" s="81">
        <v>451208</v>
      </c>
    </row>
    <row r="78" spans="1:41" ht="15" customHeight="1">
      <c r="A78" s="78" t="s">
        <v>212</v>
      </c>
      <c r="B78" s="79">
        <v>6678</v>
      </c>
      <c r="C78" s="79">
        <v>7552</v>
      </c>
      <c r="D78" s="79">
        <v>7582</v>
      </c>
      <c r="E78" s="79">
        <v>8119</v>
      </c>
      <c r="F78" s="79">
        <v>9018</v>
      </c>
      <c r="G78" s="79">
        <v>13263</v>
      </c>
      <c r="H78" s="79">
        <v>13286</v>
      </c>
      <c r="I78" s="79">
        <v>14470</v>
      </c>
      <c r="J78" s="79">
        <v>18882</v>
      </c>
      <c r="K78" s="79">
        <v>18966</v>
      </c>
      <c r="L78" s="79">
        <v>19877</v>
      </c>
      <c r="M78" s="79">
        <v>20986</v>
      </c>
      <c r="N78" s="79">
        <v>21786</v>
      </c>
      <c r="O78" s="79">
        <v>33621</v>
      </c>
      <c r="P78" s="79">
        <v>26748</v>
      </c>
      <c r="Q78" s="79">
        <v>32283</v>
      </c>
      <c r="R78" s="79">
        <v>30636</v>
      </c>
      <c r="S78" s="79">
        <v>45018</v>
      </c>
      <c r="T78" s="79">
        <v>34614</v>
      </c>
      <c r="U78" s="79">
        <v>39962</v>
      </c>
      <c r="V78" s="79">
        <v>42118</v>
      </c>
      <c r="W78" s="79">
        <v>47034</v>
      </c>
      <c r="X78" s="79">
        <v>44651</v>
      </c>
      <c r="Y78" s="79">
        <v>48104</v>
      </c>
      <c r="Z78" s="79">
        <v>53239</v>
      </c>
      <c r="AA78" s="79">
        <v>55856</v>
      </c>
      <c r="AB78" s="79">
        <v>55778</v>
      </c>
      <c r="AC78" s="79">
        <v>61665</v>
      </c>
      <c r="AD78" s="79">
        <v>63995</v>
      </c>
      <c r="AE78" s="79">
        <v>67171</v>
      </c>
      <c r="AF78" s="79">
        <v>62666</v>
      </c>
      <c r="AG78" s="79">
        <v>62671</v>
      </c>
      <c r="AH78" s="79">
        <v>64287</v>
      </c>
      <c r="AI78" s="79">
        <v>76721</v>
      </c>
      <c r="AJ78" s="79">
        <v>69357</v>
      </c>
      <c r="AK78" s="79">
        <v>67456</v>
      </c>
      <c r="AL78" s="79">
        <v>68593</v>
      </c>
      <c r="AM78" s="79">
        <v>81608</v>
      </c>
      <c r="AN78" s="79">
        <v>74753</v>
      </c>
      <c r="AO78" s="79">
        <v>75001</v>
      </c>
    </row>
    <row r="79" spans="1:41" ht="15" customHeight="1">
      <c r="A79" s="78" t="s">
        <v>213</v>
      </c>
      <c r="B79" s="79">
        <v>16796</v>
      </c>
      <c r="C79" s="79">
        <v>19249</v>
      </c>
      <c r="D79" s="79">
        <v>22000</v>
      </c>
      <c r="E79" s="79">
        <v>24974</v>
      </c>
      <c r="F79" s="79">
        <v>27409</v>
      </c>
      <c r="G79" s="79">
        <v>29948</v>
      </c>
      <c r="H79" s="79">
        <v>31851</v>
      </c>
      <c r="I79" s="79">
        <v>34058</v>
      </c>
      <c r="J79" s="79">
        <v>39017</v>
      </c>
      <c r="K79" s="79">
        <v>41885</v>
      </c>
      <c r="L79" s="79">
        <v>47298</v>
      </c>
      <c r="M79" s="79">
        <v>38580</v>
      </c>
      <c r="N79" s="79">
        <v>42332</v>
      </c>
      <c r="O79" s="79">
        <v>47284</v>
      </c>
      <c r="P79" s="79">
        <v>51700</v>
      </c>
      <c r="Q79" s="79">
        <v>65411</v>
      </c>
      <c r="R79" s="79">
        <v>65973</v>
      </c>
      <c r="S79" s="79">
        <v>67381</v>
      </c>
      <c r="T79" s="79">
        <v>70707</v>
      </c>
      <c r="U79" s="79">
        <v>73932</v>
      </c>
      <c r="V79" s="79">
        <v>76322</v>
      </c>
      <c r="W79" s="79">
        <v>78208</v>
      </c>
      <c r="X79" s="79">
        <v>79361</v>
      </c>
      <c r="Y79" s="79">
        <v>80224</v>
      </c>
      <c r="Z79" s="79">
        <v>84971</v>
      </c>
      <c r="AA79" s="79">
        <v>90141</v>
      </c>
      <c r="AB79" s="79">
        <v>94103</v>
      </c>
      <c r="AC79" s="79">
        <v>96680</v>
      </c>
      <c r="AD79" s="79">
        <v>99051</v>
      </c>
      <c r="AE79" s="79">
        <v>102677</v>
      </c>
      <c r="AF79" s="79">
        <v>106501</v>
      </c>
      <c r="AG79" s="79">
        <v>104610</v>
      </c>
      <c r="AH79" s="79">
        <v>106172</v>
      </c>
      <c r="AI79" s="79">
        <v>106342</v>
      </c>
      <c r="AJ79" s="79">
        <v>105016</v>
      </c>
      <c r="AK79" s="79">
        <v>103074</v>
      </c>
      <c r="AL79" s="79">
        <v>105817</v>
      </c>
      <c r="AM79" s="79">
        <v>106673</v>
      </c>
      <c r="AN79" s="79">
        <v>107291</v>
      </c>
      <c r="AO79" s="79">
        <v>105573</v>
      </c>
    </row>
    <row r="80" spans="1:41" ht="15" customHeight="1">
      <c r="A80" s="78" t="s">
        <v>214</v>
      </c>
      <c r="B80" s="79">
        <v>48666</v>
      </c>
      <c r="C80" s="79">
        <v>53984</v>
      </c>
      <c r="D80" s="79">
        <v>58252</v>
      </c>
      <c r="E80" s="79">
        <v>60776</v>
      </c>
      <c r="F80" s="79">
        <v>65826</v>
      </c>
      <c r="G80" s="79">
        <v>69692</v>
      </c>
      <c r="H80" s="79">
        <v>76875</v>
      </c>
      <c r="I80" s="79">
        <v>81732</v>
      </c>
      <c r="J80" s="79">
        <v>87261</v>
      </c>
      <c r="K80" s="79">
        <v>90565</v>
      </c>
      <c r="L80" s="79">
        <v>96954</v>
      </c>
      <c r="M80" s="79">
        <v>101176</v>
      </c>
      <c r="N80" s="79">
        <v>103725</v>
      </c>
      <c r="O80" s="79">
        <v>109070</v>
      </c>
      <c r="P80" s="79">
        <v>113916</v>
      </c>
      <c r="Q80" s="79">
        <v>121682</v>
      </c>
      <c r="R80" s="79">
        <v>128563</v>
      </c>
      <c r="S80" s="79">
        <v>136961</v>
      </c>
      <c r="T80" s="79">
        <v>147554</v>
      </c>
      <c r="U80" s="79">
        <v>158349</v>
      </c>
      <c r="V80" s="79">
        <v>170173</v>
      </c>
      <c r="W80" s="79">
        <v>183150</v>
      </c>
      <c r="X80" s="79">
        <v>190858</v>
      </c>
      <c r="Y80" s="79">
        <v>192839</v>
      </c>
      <c r="Z80" s="79">
        <v>202450</v>
      </c>
      <c r="AA80" s="79">
        <v>209205</v>
      </c>
      <c r="AB80" s="79">
        <v>219837</v>
      </c>
      <c r="AC80" s="79">
        <v>218112</v>
      </c>
      <c r="AD80" s="79">
        <v>216523</v>
      </c>
      <c r="AE80" s="79">
        <v>226290</v>
      </c>
      <c r="AF80" s="79">
        <v>235626</v>
      </c>
      <c r="AG80" s="79">
        <v>245180</v>
      </c>
      <c r="AH80" s="79">
        <v>247579</v>
      </c>
      <c r="AI80" s="79">
        <v>253158</v>
      </c>
      <c r="AJ80" s="79">
        <v>259271</v>
      </c>
      <c r="AK80" s="79">
        <v>259820</v>
      </c>
      <c r="AL80" s="79">
        <v>262279</v>
      </c>
      <c r="AM80" s="79">
        <v>265305</v>
      </c>
      <c r="AN80" s="79">
        <v>278265</v>
      </c>
      <c r="AO80" s="79">
        <v>270523</v>
      </c>
    </row>
    <row r="81" spans="1:41" ht="15" customHeight="1">
      <c r="A81" s="82" t="s">
        <v>215</v>
      </c>
      <c r="B81" s="83">
        <v>2474005</v>
      </c>
      <c r="C81" s="83">
        <v>2578088</v>
      </c>
      <c r="D81" s="83">
        <v>2819287</v>
      </c>
      <c r="E81" s="83">
        <v>3109496</v>
      </c>
      <c r="F81" s="83">
        <v>3257294</v>
      </c>
      <c r="G81" s="83">
        <v>3621209</v>
      </c>
      <c r="H81" s="83">
        <v>4034856</v>
      </c>
      <c r="I81" s="83">
        <v>4351954</v>
      </c>
      <c r="J81" s="83">
        <v>4742236</v>
      </c>
      <c r="K81" s="83">
        <v>4992514</v>
      </c>
      <c r="L81" s="83">
        <v>5378483</v>
      </c>
      <c r="M81" s="83">
        <v>5770685</v>
      </c>
      <c r="N81" s="83">
        <v>6188676</v>
      </c>
      <c r="O81" s="83">
        <v>6670577</v>
      </c>
      <c r="P81" s="83">
        <v>7111368</v>
      </c>
      <c r="Q81" s="83">
        <v>7574373</v>
      </c>
      <c r="R81" s="83">
        <v>8049304</v>
      </c>
      <c r="S81" s="83">
        <v>8352220</v>
      </c>
      <c r="T81" s="83">
        <v>8932997</v>
      </c>
      <c r="U81" s="83">
        <v>9503571</v>
      </c>
      <c r="V81" s="83">
        <v>9358713</v>
      </c>
      <c r="W81" s="83">
        <v>9848963</v>
      </c>
      <c r="X81" s="83">
        <v>10326968</v>
      </c>
      <c r="Y81" s="83">
        <v>11011365</v>
      </c>
      <c r="Z81" s="83">
        <v>11591695</v>
      </c>
      <c r="AA81" s="83">
        <v>12254937</v>
      </c>
      <c r="AB81" s="83">
        <v>13143993</v>
      </c>
      <c r="AC81" s="83">
        <v>13221738</v>
      </c>
      <c r="AD81" s="83">
        <v>13025674</v>
      </c>
      <c r="AE81" s="83">
        <v>14415363</v>
      </c>
      <c r="AF81" s="83">
        <v>15014465</v>
      </c>
      <c r="AG81" s="83">
        <v>15381499</v>
      </c>
      <c r="AH81" s="83">
        <v>15743754</v>
      </c>
      <c r="AI81" s="83">
        <v>16559684</v>
      </c>
      <c r="AJ81" s="83">
        <v>16722590</v>
      </c>
      <c r="AK81" s="83">
        <v>17047057</v>
      </c>
      <c r="AL81" s="83">
        <v>17677070</v>
      </c>
      <c r="AM81" s="83">
        <v>18183102</v>
      </c>
      <c r="AN81" s="83">
        <v>18675691</v>
      </c>
      <c r="AO81" s="83">
        <v>19267891</v>
      </c>
    </row>
    <row r="82" spans="1:41" ht="15" customHeight="1">
      <c r="A82" s="84" t="s">
        <v>216</v>
      </c>
      <c r="B82" s="79">
        <v>23611</v>
      </c>
      <c r="C82" s="79">
        <v>22326</v>
      </c>
      <c r="D82" s="79">
        <v>24471</v>
      </c>
      <c r="E82" s="79">
        <v>27312</v>
      </c>
      <c r="F82" s="79">
        <v>25631</v>
      </c>
      <c r="G82" s="79">
        <v>33075</v>
      </c>
      <c r="H82" s="79">
        <v>41177</v>
      </c>
      <c r="I82" s="79">
        <v>46993</v>
      </c>
      <c r="J82" s="79">
        <v>53131</v>
      </c>
      <c r="K82" s="79">
        <v>55487</v>
      </c>
      <c r="L82" s="79">
        <v>63959</v>
      </c>
      <c r="M82" s="79">
        <v>74849</v>
      </c>
      <c r="N82" s="79">
        <v>81086</v>
      </c>
      <c r="O82" s="79">
        <v>82536</v>
      </c>
      <c r="P82" s="79">
        <v>90899</v>
      </c>
      <c r="Q82" s="79">
        <v>93887</v>
      </c>
      <c r="R82" s="79">
        <v>102067</v>
      </c>
      <c r="S82" s="79">
        <v>108095</v>
      </c>
      <c r="T82" s="79">
        <v>118391</v>
      </c>
      <c r="U82" s="79">
        <v>136966</v>
      </c>
      <c r="V82" s="79">
        <v>113833</v>
      </c>
      <c r="W82" s="79">
        <v>122601</v>
      </c>
      <c r="X82" s="79">
        <v>132072</v>
      </c>
      <c r="Y82" s="79">
        <v>154901</v>
      </c>
      <c r="Z82" s="79">
        <v>160521</v>
      </c>
      <c r="AA82" s="79">
        <v>164746</v>
      </c>
      <c r="AB82" s="79">
        <v>167243</v>
      </c>
      <c r="AC82" s="79">
        <v>159963</v>
      </c>
      <c r="AD82" s="79">
        <v>139661</v>
      </c>
      <c r="AE82" s="79">
        <v>181192</v>
      </c>
      <c r="AF82" s="79">
        <v>178626</v>
      </c>
      <c r="AG82" s="79">
        <v>175368</v>
      </c>
      <c r="AH82" s="79">
        <v>183335</v>
      </c>
      <c r="AI82" s="79">
        <v>193769</v>
      </c>
      <c r="AJ82" s="79">
        <v>196132</v>
      </c>
      <c r="AK82" s="79">
        <v>199880</v>
      </c>
      <c r="AL82" s="79">
        <v>209299</v>
      </c>
      <c r="AM82" s="79">
        <v>215990</v>
      </c>
      <c r="AN82" s="79">
        <v>225855</v>
      </c>
      <c r="AO82" s="79">
        <v>240949</v>
      </c>
    </row>
    <row r="83" spans="1:41" ht="15" customHeight="1">
      <c r="A83" s="84" t="s">
        <v>217</v>
      </c>
      <c r="B83" s="79">
        <v>0</v>
      </c>
      <c r="C83" s="79">
        <v>0</v>
      </c>
      <c r="D83" s="79">
        <v>0</v>
      </c>
      <c r="E83" s="79">
        <v>0</v>
      </c>
      <c r="F83" s="79">
        <v>0</v>
      </c>
      <c r="G83" s="79">
        <v>58449</v>
      </c>
      <c r="H83" s="79">
        <v>84424</v>
      </c>
      <c r="I83" s="79">
        <v>94400</v>
      </c>
      <c r="J83" s="79">
        <v>109384</v>
      </c>
      <c r="K83" s="79">
        <v>120339</v>
      </c>
      <c r="L83" s="79">
        <v>137163</v>
      </c>
      <c r="M83" s="79">
        <v>159459</v>
      </c>
      <c r="N83" s="79">
        <v>181626</v>
      </c>
      <c r="O83" s="79">
        <v>191728</v>
      </c>
      <c r="P83" s="79">
        <v>187938</v>
      </c>
      <c r="Q83" s="79">
        <v>185814</v>
      </c>
      <c r="R83" s="79">
        <v>195110</v>
      </c>
      <c r="S83" s="79">
        <v>198438</v>
      </c>
      <c r="T83" s="79">
        <v>201648</v>
      </c>
      <c r="U83" s="79">
        <v>204347</v>
      </c>
      <c r="V83" s="79">
        <v>191880</v>
      </c>
      <c r="W83" s="79">
        <v>208243</v>
      </c>
      <c r="X83" s="79">
        <v>216445</v>
      </c>
      <c r="Y83" s="79">
        <v>241294</v>
      </c>
      <c r="Z83" s="79">
        <v>242441</v>
      </c>
      <c r="AA83" s="79">
        <v>238313</v>
      </c>
      <c r="AB83" s="79">
        <v>241337</v>
      </c>
      <c r="AC83" s="79">
        <v>230876</v>
      </c>
      <c r="AD83" s="79">
        <v>216994</v>
      </c>
      <c r="AE83" s="79">
        <v>258698</v>
      </c>
      <c r="AF83" s="79">
        <v>268641</v>
      </c>
      <c r="AG83" s="79">
        <v>260637</v>
      </c>
      <c r="AH83" s="79">
        <v>279356</v>
      </c>
      <c r="AI83" s="79">
        <v>294570</v>
      </c>
      <c r="AJ83" s="79">
        <v>290978</v>
      </c>
      <c r="AK83" s="79">
        <v>308331</v>
      </c>
      <c r="AL83" s="79">
        <v>314813</v>
      </c>
      <c r="AM83" s="79">
        <v>320400</v>
      </c>
      <c r="AN83" s="79">
        <v>327823</v>
      </c>
      <c r="AO83" s="79">
        <v>342190</v>
      </c>
    </row>
    <row r="84" spans="1:41" ht="15" customHeight="1">
      <c r="A84" s="85" t="s">
        <v>218</v>
      </c>
      <c r="B84" s="86">
        <v>2527555</v>
      </c>
      <c r="C84" s="86">
        <v>2623584</v>
      </c>
      <c r="D84" s="86">
        <v>2869287</v>
      </c>
      <c r="E84" s="86">
        <v>3166104</v>
      </c>
      <c r="F84" s="86">
        <v>3303461</v>
      </c>
      <c r="G84" s="86">
        <v>3691597</v>
      </c>
      <c r="H84" s="86">
        <v>4143010</v>
      </c>
      <c r="I84" s="86">
        <v>4479118</v>
      </c>
      <c r="J84" s="86">
        <v>4891405</v>
      </c>
      <c r="K84" s="86">
        <v>5152374</v>
      </c>
      <c r="L84" s="86">
        <v>5566462</v>
      </c>
      <c r="M84" s="86">
        <v>5994522</v>
      </c>
      <c r="N84" s="86">
        <v>6438708</v>
      </c>
      <c r="O84" s="86">
        <v>6927412</v>
      </c>
      <c r="P84" s="86">
        <v>7377789</v>
      </c>
      <c r="Q84" s="86">
        <v>7840974</v>
      </c>
      <c r="R84" s="86">
        <v>8334283</v>
      </c>
      <c r="S84" s="86">
        <v>8647916</v>
      </c>
      <c r="T84" s="86">
        <v>9244489</v>
      </c>
      <c r="U84" s="86">
        <v>9838917</v>
      </c>
      <c r="V84" s="86">
        <v>9659763</v>
      </c>
      <c r="W84" s="86">
        <v>10173837</v>
      </c>
      <c r="X84" s="86">
        <v>10669488</v>
      </c>
      <c r="Y84" s="86">
        <v>11398802</v>
      </c>
      <c r="Z84" s="86">
        <v>11987533</v>
      </c>
      <c r="AA84" s="86">
        <v>12653356</v>
      </c>
      <c r="AB84" s="86">
        <v>13550528</v>
      </c>
      <c r="AC84" s="86">
        <v>13612395</v>
      </c>
      <c r="AD84" s="86">
        <v>13384399</v>
      </c>
      <c r="AE84" s="86">
        <v>14854323</v>
      </c>
      <c r="AF84" s="86">
        <v>15461866</v>
      </c>
      <c r="AG84" s="86">
        <v>15816771</v>
      </c>
      <c r="AH84" s="86">
        <v>16206708</v>
      </c>
      <c r="AI84" s="86">
        <v>17048309</v>
      </c>
      <c r="AJ84" s="86">
        <v>17209580</v>
      </c>
      <c r="AK84" s="86">
        <v>17555268</v>
      </c>
      <c r="AL84" s="86">
        <v>18201182</v>
      </c>
      <c r="AM84" s="86">
        <v>18719372</v>
      </c>
      <c r="AN84" s="86">
        <v>19229016</v>
      </c>
      <c r="AO84" s="86">
        <v>19850419</v>
      </c>
    </row>
    <row r="85" spans="1:41" ht="15" customHeight="1">
      <c r="A85" s="87" t="s">
        <v>219</v>
      </c>
      <c r="B85" s="79">
        <v>-14960</v>
      </c>
      <c r="C85" s="79">
        <v>9871</v>
      </c>
      <c r="D85" s="79">
        <v>1792</v>
      </c>
      <c r="E85" s="79">
        <v>-6513</v>
      </c>
      <c r="F85" s="79">
        <v>8022</v>
      </c>
      <c r="G85" s="79">
        <v>1104</v>
      </c>
      <c r="H85" s="79">
        <v>20541</v>
      </c>
      <c r="I85" s="79">
        <v>18509</v>
      </c>
      <c r="J85" s="79">
        <v>-1498</v>
      </c>
      <c r="K85" s="79">
        <v>8485</v>
      </c>
      <c r="L85" s="79">
        <v>26453</v>
      </c>
      <c r="M85" s="79">
        <v>63176</v>
      </c>
      <c r="N85" s="79">
        <v>31759</v>
      </c>
      <c r="O85" s="79">
        <v>28528</v>
      </c>
      <c r="P85" s="79">
        <v>30185</v>
      </c>
      <c r="Q85" s="79">
        <v>24564</v>
      </c>
      <c r="R85" s="79">
        <v>7225</v>
      </c>
      <c r="S85" s="79">
        <v>44338</v>
      </c>
      <c r="T85" s="79">
        <v>32930</v>
      </c>
      <c r="U85" s="79">
        <v>24312</v>
      </c>
      <c r="V85" s="79">
        <v>65230</v>
      </c>
      <c r="W85" s="79">
        <v>84220</v>
      </c>
      <c r="X85" s="79">
        <v>21934</v>
      </c>
      <c r="Y85" s="79">
        <v>35849</v>
      </c>
      <c r="Z85" s="79">
        <v>62692</v>
      </c>
      <c r="AA85" s="79">
        <v>92239</v>
      </c>
      <c r="AB85" s="79">
        <v>68211</v>
      </c>
      <c r="AC85" s="79">
        <v>115173</v>
      </c>
      <c r="AD85" s="79">
        <v>121749</v>
      </c>
      <c r="AE85" s="79">
        <v>35589</v>
      </c>
      <c r="AF85" s="79">
        <v>-24891</v>
      </c>
      <c r="AG85" s="79">
        <v>-36862</v>
      </c>
      <c r="AH85" s="79">
        <v>-34887</v>
      </c>
      <c r="AI85" s="79">
        <v>-113302</v>
      </c>
      <c r="AJ85" s="79">
        <v>-26345</v>
      </c>
      <c r="AK85" s="79">
        <v>0</v>
      </c>
      <c r="AL85" s="79">
        <v>-64593</v>
      </c>
      <c r="AM85" s="79">
        <v>-77358</v>
      </c>
      <c r="AN85" s="79">
        <v>-15820</v>
      </c>
      <c r="AO85" s="79">
        <v>8159</v>
      </c>
    </row>
    <row r="86" spans="1:41" ht="15" customHeight="1">
      <c r="A86" s="85" t="s">
        <v>220</v>
      </c>
      <c r="B86" s="86">
        <v>2512595</v>
      </c>
      <c r="C86" s="86">
        <v>2633455</v>
      </c>
      <c r="D86" s="86">
        <v>2871079</v>
      </c>
      <c r="E86" s="86">
        <v>3159591</v>
      </c>
      <c r="F86" s="86">
        <v>3311483</v>
      </c>
      <c r="G86" s="86">
        <v>3692701</v>
      </c>
      <c r="H86" s="86">
        <v>4163551</v>
      </c>
      <c r="I86" s="86">
        <v>4497627</v>
      </c>
      <c r="J86" s="86">
        <v>4889907</v>
      </c>
      <c r="K86" s="86">
        <v>5160859</v>
      </c>
      <c r="L86" s="86">
        <v>5592915</v>
      </c>
      <c r="M86" s="86">
        <v>6057698</v>
      </c>
      <c r="N86" s="86">
        <v>6470467</v>
      </c>
      <c r="O86" s="86">
        <v>6955940</v>
      </c>
      <c r="P86" s="86">
        <v>7407974</v>
      </c>
      <c r="Q86" s="86">
        <v>7865538</v>
      </c>
      <c r="R86" s="86">
        <v>8341508</v>
      </c>
      <c r="S86" s="86">
        <v>8692254</v>
      </c>
      <c r="T86" s="86">
        <v>9277419</v>
      </c>
      <c r="U86" s="86">
        <v>9863229</v>
      </c>
      <c r="V86" s="86">
        <v>9724993</v>
      </c>
      <c r="W86" s="86">
        <v>10258057</v>
      </c>
      <c r="X86" s="86">
        <v>10691422</v>
      </c>
      <c r="Y86" s="86">
        <v>11434651</v>
      </c>
      <c r="Z86" s="86">
        <v>12050225</v>
      </c>
      <c r="AA86" s="86">
        <v>12745595</v>
      </c>
      <c r="AB86" s="86">
        <v>13618739</v>
      </c>
      <c r="AC86" s="86">
        <v>13727568</v>
      </c>
      <c r="AD86" s="86">
        <v>13506148</v>
      </c>
      <c r="AE86" s="86">
        <v>14889912</v>
      </c>
      <c r="AF86" s="86">
        <v>15436975</v>
      </c>
      <c r="AG86" s="86">
        <v>15779909</v>
      </c>
      <c r="AH86" s="86">
        <v>16171821</v>
      </c>
      <c r="AI86" s="86">
        <v>16935007</v>
      </c>
      <c r="AJ86" s="86">
        <v>17183235</v>
      </c>
      <c r="AK86" s="86">
        <v>17555268</v>
      </c>
      <c r="AL86" s="86">
        <v>18136589</v>
      </c>
      <c r="AM86" s="86">
        <v>18642014</v>
      </c>
      <c r="AN86" s="86">
        <v>19213196</v>
      </c>
      <c r="AO86" s="86">
        <v>19858578</v>
      </c>
    </row>
    <row r="87" spans="1:41" ht="15" customHeight="1">
      <c r="A87" s="78" t="s">
        <v>221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</row>
    <row r="88" spans="1:41" ht="15" customHeight="1">
      <c r="A88" s="78" t="s">
        <v>222</v>
      </c>
      <c r="B88" s="79">
        <v>306008</v>
      </c>
      <c r="C88" s="79">
        <v>315055</v>
      </c>
      <c r="D88" s="79">
        <v>324985</v>
      </c>
      <c r="E88" s="79">
        <v>334036</v>
      </c>
      <c r="F88" s="79">
        <v>338391</v>
      </c>
      <c r="G88" s="79">
        <v>344648</v>
      </c>
      <c r="H88" s="79">
        <v>369168</v>
      </c>
      <c r="I88" s="79">
        <v>376184</v>
      </c>
      <c r="J88" s="79">
        <v>373376</v>
      </c>
      <c r="K88" s="79">
        <v>376856</v>
      </c>
      <c r="L88" s="79">
        <v>383750</v>
      </c>
      <c r="M88" s="79">
        <v>374474</v>
      </c>
      <c r="N88" s="79">
        <v>392047</v>
      </c>
      <c r="O88" s="79">
        <v>373532</v>
      </c>
      <c r="P88" s="79">
        <v>387897</v>
      </c>
      <c r="Q88" s="79">
        <v>382616</v>
      </c>
      <c r="R88" s="79">
        <v>376094</v>
      </c>
      <c r="S88" s="79">
        <v>347670</v>
      </c>
      <c r="T88" s="79">
        <v>359549</v>
      </c>
      <c r="U88" s="79">
        <v>367249</v>
      </c>
      <c r="V88" s="79">
        <v>352027</v>
      </c>
      <c r="W88" s="79">
        <v>378008</v>
      </c>
      <c r="X88" s="79">
        <v>372445</v>
      </c>
      <c r="Y88" s="79">
        <v>352562</v>
      </c>
      <c r="Z88" s="79">
        <v>337701</v>
      </c>
      <c r="AA88" s="79">
        <v>377171</v>
      </c>
      <c r="AB88" s="79">
        <v>376540</v>
      </c>
      <c r="AC88" s="79">
        <v>377053</v>
      </c>
      <c r="AD88" s="79">
        <v>366513</v>
      </c>
      <c r="AE88" s="79">
        <v>374321</v>
      </c>
      <c r="AF88" s="79">
        <v>391486</v>
      </c>
      <c r="AG88" s="79">
        <v>378937</v>
      </c>
      <c r="AH88" s="79">
        <v>384952</v>
      </c>
      <c r="AI88" s="79">
        <v>392823</v>
      </c>
      <c r="AJ88" s="79">
        <v>362488</v>
      </c>
      <c r="AK88" s="79">
        <v>327502</v>
      </c>
      <c r="AL88" s="79">
        <v>354585</v>
      </c>
      <c r="AM88" s="79">
        <v>370496</v>
      </c>
      <c r="AN88" s="79">
        <v>367128</v>
      </c>
      <c r="AO88" s="79">
        <v>361407</v>
      </c>
    </row>
    <row r="89" spans="1:41" ht="15" customHeight="1">
      <c r="A89" s="78" t="s">
        <v>223</v>
      </c>
      <c r="B89" s="79">
        <v>810674</v>
      </c>
      <c r="C89" s="79">
        <v>830209</v>
      </c>
      <c r="D89" s="79">
        <v>933572</v>
      </c>
      <c r="E89" s="79">
        <v>1046251</v>
      </c>
      <c r="F89" s="79">
        <v>1059067</v>
      </c>
      <c r="G89" s="79">
        <v>1217438</v>
      </c>
      <c r="H89" s="79">
        <v>1351026</v>
      </c>
      <c r="I89" s="79">
        <v>1411425</v>
      </c>
      <c r="J89" s="79">
        <v>1488205</v>
      </c>
      <c r="K89" s="79">
        <v>1487612</v>
      </c>
      <c r="L89" s="79">
        <v>1581677</v>
      </c>
      <c r="M89" s="79">
        <v>1676108</v>
      </c>
      <c r="N89" s="79">
        <v>1765076</v>
      </c>
      <c r="O89" s="79">
        <v>1882934</v>
      </c>
      <c r="P89" s="79">
        <v>1984763</v>
      </c>
      <c r="Q89" s="79">
        <v>2080669</v>
      </c>
      <c r="R89" s="79">
        <v>2204709</v>
      </c>
      <c r="S89" s="79">
        <v>2253957</v>
      </c>
      <c r="T89" s="79">
        <v>2402200</v>
      </c>
      <c r="U89" s="79">
        <v>2566135</v>
      </c>
      <c r="V89" s="79">
        <v>2384676</v>
      </c>
      <c r="W89" s="79">
        <v>2634890</v>
      </c>
      <c r="X89" s="79">
        <v>2885035</v>
      </c>
      <c r="Y89" s="79">
        <v>3200862</v>
      </c>
      <c r="Z89" s="79">
        <v>3454214</v>
      </c>
      <c r="AA89" s="79">
        <v>3706243</v>
      </c>
      <c r="AB89" s="79">
        <v>4175375</v>
      </c>
      <c r="AC89" s="79">
        <v>4186390</v>
      </c>
      <c r="AD89" s="79">
        <v>4080768</v>
      </c>
      <c r="AE89" s="79">
        <v>4957413</v>
      </c>
      <c r="AF89" s="79">
        <v>5248378</v>
      </c>
      <c r="AG89" s="79">
        <v>5491844</v>
      </c>
      <c r="AH89" s="79">
        <v>5658364</v>
      </c>
      <c r="AI89" s="79">
        <v>6183034</v>
      </c>
      <c r="AJ89" s="79">
        <v>6238918</v>
      </c>
      <c r="AK89" s="79">
        <v>6472113</v>
      </c>
      <c r="AL89" s="79">
        <v>6779536</v>
      </c>
      <c r="AM89" s="79">
        <v>6952636</v>
      </c>
      <c r="AN89" s="79">
        <v>7050707</v>
      </c>
      <c r="AO89" s="79">
        <v>7544159</v>
      </c>
    </row>
    <row r="90" spans="1:41" ht="15" customHeight="1">
      <c r="A90" s="78" t="s">
        <v>224</v>
      </c>
      <c r="B90" s="79">
        <v>1435953</v>
      </c>
      <c r="C90" s="79">
        <v>1510235</v>
      </c>
      <c r="D90" s="79">
        <v>1625631</v>
      </c>
      <c r="E90" s="79">
        <v>1786725</v>
      </c>
      <c r="F90" s="79">
        <v>1922978</v>
      </c>
      <c r="G90" s="79">
        <v>2115225</v>
      </c>
      <c r="H90" s="79">
        <v>2411035</v>
      </c>
      <c r="I90" s="79">
        <v>2702782</v>
      </c>
      <c r="J90" s="79">
        <v>3061878</v>
      </c>
      <c r="K90" s="79">
        <v>3359346</v>
      </c>
      <c r="L90" s="79">
        <v>3683803</v>
      </c>
      <c r="M90" s="79">
        <v>4033263</v>
      </c>
      <c r="N90" s="79">
        <v>4391810</v>
      </c>
      <c r="O90" s="79">
        <v>4780683</v>
      </c>
      <c r="P90" s="79">
        <v>5127783</v>
      </c>
      <c r="Q90" s="79">
        <v>5509836</v>
      </c>
      <c r="R90" s="79">
        <v>5886784</v>
      </c>
      <c r="S90" s="79">
        <v>6178650</v>
      </c>
      <c r="T90" s="79">
        <v>6622391</v>
      </c>
      <c r="U90" s="79">
        <v>7046415</v>
      </c>
      <c r="V90" s="79">
        <v>7093753</v>
      </c>
      <c r="W90" s="79">
        <v>7314120</v>
      </c>
      <c r="X90" s="79">
        <v>7529410</v>
      </c>
      <c r="Y90" s="79">
        <v>7920818</v>
      </c>
      <c r="Z90" s="79">
        <v>8242341</v>
      </c>
      <c r="AA90" s="79">
        <v>8619198</v>
      </c>
      <c r="AB90" s="79">
        <v>9015843</v>
      </c>
      <c r="AC90" s="79">
        <v>9066210</v>
      </c>
      <c r="AD90" s="79">
        <v>8951852</v>
      </c>
      <c r="AE90" s="79">
        <v>9520441</v>
      </c>
      <c r="AF90" s="79">
        <v>9821638</v>
      </c>
      <c r="AG90" s="79">
        <v>9946993</v>
      </c>
      <c r="AH90" s="79">
        <v>10166433</v>
      </c>
      <c r="AI90" s="79">
        <v>10486247</v>
      </c>
      <c r="AJ90" s="79">
        <v>10614868</v>
      </c>
      <c r="AK90" s="79">
        <v>10755653</v>
      </c>
      <c r="AL90" s="79">
        <v>11067061</v>
      </c>
      <c r="AM90" s="79">
        <v>11396270</v>
      </c>
      <c r="AN90" s="79">
        <v>11805411</v>
      </c>
      <c r="AO90" s="79">
        <v>11951214</v>
      </c>
    </row>
    <row r="91" spans="1:41" ht="15" customHeight="1">
      <c r="A91" s="78" t="s">
        <v>225</v>
      </c>
      <c r="B91" s="79">
        <v>36574</v>
      </c>
      <c r="C91" s="79">
        <v>38042</v>
      </c>
      <c r="D91" s="79">
        <v>47988</v>
      </c>
      <c r="E91" s="79">
        <v>55617</v>
      </c>
      <c r="F91" s="79">
        <v>53540</v>
      </c>
      <c r="G91" s="79">
        <v>65943</v>
      </c>
      <c r="H91" s="79">
        <v>78631</v>
      </c>
      <c r="I91" s="79">
        <v>84857</v>
      </c>
      <c r="J91" s="79">
        <v>93102</v>
      </c>
      <c r="K91" s="79">
        <v>103256</v>
      </c>
      <c r="L91" s="79">
        <v>114949</v>
      </c>
      <c r="M91" s="79">
        <v>127830</v>
      </c>
      <c r="N91" s="79">
        <v>145451</v>
      </c>
      <c r="O91" s="79">
        <v>167261</v>
      </c>
      <c r="P91" s="79">
        <v>201912</v>
      </c>
      <c r="Q91" s="79">
        <v>237294</v>
      </c>
      <c r="R91" s="79">
        <v>279656</v>
      </c>
      <c r="S91" s="79">
        <v>334060</v>
      </c>
      <c r="T91" s="79">
        <v>427621</v>
      </c>
      <c r="U91" s="79">
        <v>545603</v>
      </c>
      <c r="V91" s="79">
        <v>538861</v>
      </c>
      <c r="W91" s="79">
        <v>635601</v>
      </c>
      <c r="X91" s="79">
        <v>764938</v>
      </c>
      <c r="Y91" s="79">
        <v>878605</v>
      </c>
      <c r="Z91" s="79">
        <v>1015474</v>
      </c>
      <c r="AA91" s="79">
        <v>1179189</v>
      </c>
      <c r="AB91" s="79">
        <v>1407735</v>
      </c>
      <c r="AC91" s="79">
        <v>1528159</v>
      </c>
      <c r="AD91" s="79">
        <v>1594594</v>
      </c>
      <c r="AE91" s="79">
        <v>1964231</v>
      </c>
      <c r="AF91" s="79">
        <v>2185702</v>
      </c>
      <c r="AG91" s="79">
        <v>2415499</v>
      </c>
      <c r="AH91" s="79">
        <v>2501665</v>
      </c>
      <c r="AI91" s="79">
        <v>2867996</v>
      </c>
      <c r="AJ91" s="79">
        <v>2983211</v>
      </c>
      <c r="AK91" s="79">
        <v>3140174</v>
      </c>
      <c r="AL91" s="79">
        <v>3341654</v>
      </c>
      <c r="AM91" s="79">
        <v>3451033</v>
      </c>
      <c r="AN91" s="79">
        <v>3686502</v>
      </c>
      <c r="AO91" s="79">
        <v>4265927</v>
      </c>
    </row>
  </sheetData>
  <printOptions horizontalCentered="1" verticalCentered="1"/>
  <pageMargins left="0.19685039370078741" right="0.19685039370078741" top="0.19685039370078741" bottom="0.19685039370078741" header="0.51181102362204722" footer="0"/>
  <pageSetup paperSize="8" scale="89" fitToWidth="0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C22-BA85-429A-8116-016DA90ACFE3}">
  <dimension ref="A2:P47"/>
  <sheetViews>
    <sheetView workbookViewId="0"/>
  </sheetViews>
  <sheetFormatPr defaultRowHeight="15"/>
  <cols>
    <col min="1" max="1" width="37.7109375" bestFit="1" customWidth="1"/>
    <col min="2" max="7" width="17.7109375" bestFit="1" customWidth="1"/>
    <col min="8" max="8" width="16" bestFit="1" customWidth="1"/>
    <col min="9" max="16" width="17.7109375" bestFit="1" customWidth="1"/>
    <col min="17" max="21" width="12" bestFit="1" customWidth="1"/>
  </cols>
  <sheetData>
    <row r="2" spans="1:16">
      <c r="A2" s="53" t="s">
        <v>53</v>
      </c>
      <c r="B2" t="s">
        <v>253</v>
      </c>
    </row>
    <row r="3" spans="1:16">
      <c r="A3" s="53" t="s">
        <v>6</v>
      </c>
      <c r="B3" t="s">
        <v>7</v>
      </c>
    </row>
    <row r="5" spans="1:16">
      <c r="A5" s="53" t="s">
        <v>96</v>
      </c>
      <c r="B5" t="s">
        <v>98</v>
      </c>
      <c r="C5" t="s">
        <v>99</v>
      </c>
      <c r="D5" t="s">
        <v>100</v>
      </c>
      <c r="E5" t="s">
        <v>101</v>
      </c>
      <c r="F5" t="s">
        <v>102</v>
      </c>
      <c r="G5" t="s">
        <v>103</v>
      </c>
      <c r="H5" t="s">
        <v>104</v>
      </c>
      <c r="I5" t="s">
        <v>105</v>
      </c>
      <c r="J5" t="s">
        <v>106</v>
      </c>
      <c r="K5" t="s">
        <v>107</v>
      </c>
      <c r="L5" t="s">
        <v>108</v>
      </c>
      <c r="M5" t="s">
        <v>109</v>
      </c>
      <c r="N5" t="s">
        <v>110</v>
      </c>
      <c r="O5" t="s">
        <v>111</v>
      </c>
      <c r="P5" t="s">
        <v>112</v>
      </c>
    </row>
    <row r="6" spans="1:16">
      <c r="A6" s="54" t="s">
        <v>62</v>
      </c>
      <c r="B6">
        <v>130.46894800313925</v>
      </c>
      <c r="C6">
        <v>138.93634265981854</v>
      </c>
      <c r="D6">
        <v>137.86492304559968</v>
      </c>
      <c r="E6">
        <v>130.69228596304717</v>
      </c>
      <c r="F6">
        <v>114.84466267839515</v>
      </c>
      <c r="G6">
        <v>147.86506021946758</v>
      </c>
      <c r="H6">
        <v>152.89785625731889</v>
      </c>
      <c r="I6">
        <v>148.07786092424647</v>
      </c>
      <c r="J6">
        <v>158.31069723874623</v>
      </c>
      <c r="K6">
        <v>151.42958648857092</v>
      </c>
      <c r="L6">
        <v>142.55179984716284</v>
      </c>
      <c r="M6">
        <v>145.74136958043255</v>
      </c>
      <c r="N6">
        <v>146.47571094293303</v>
      </c>
      <c r="O6">
        <v>152.70963845120059</v>
      </c>
      <c r="P6">
        <v>143.50318077408352</v>
      </c>
    </row>
    <row r="7" spans="1:16">
      <c r="A7" s="54" t="s">
        <v>82</v>
      </c>
      <c r="B7">
        <v>1.9907360069008275</v>
      </c>
      <c r="C7">
        <v>2.004917094888337</v>
      </c>
      <c r="D7">
        <v>2.0076537219909483</v>
      </c>
      <c r="E7">
        <v>1.9330462753407374</v>
      </c>
      <c r="F7">
        <v>1.7815947314520726</v>
      </c>
      <c r="G7">
        <v>1.955593109885247</v>
      </c>
      <c r="H7">
        <v>1.9298659189587546</v>
      </c>
      <c r="I7">
        <v>1.7841841275051049</v>
      </c>
      <c r="J7">
        <v>1.8430264276874049</v>
      </c>
      <c r="K7">
        <v>1.7609402257654592</v>
      </c>
      <c r="L7">
        <v>1.7161350120692855</v>
      </c>
      <c r="M7">
        <v>1.7360980078147947</v>
      </c>
      <c r="N7">
        <v>1.7777452554331248</v>
      </c>
      <c r="O7">
        <v>1.630537502784702</v>
      </c>
      <c r="P7">
        <v>1.6342912703853827</v>
      </c>
    </row>
    <row r="8" spans="1:16">
      <c r="A8" s="54" t="s">
        <v>83</v>
      </c>
      <c r="B8">
        <v>5.9115561252924049</v>
      </c>
      <c r="C8">
        <v>5.3269338480877275</v>
      </c>
      <c r="D8">
        <v>5.0370613093668304</v>
      </c>
      <c r="E8">
        <v>4.9765485958255171</v>
      </c>
      <c r="F8">
        <v>4.8556506315425816</v>
      </c>
      <c r="G8">
        <v>4.9961669412364627</v>
      </c>
      <c r="H8">
        <v>5.6332824613667185</v>
      </c>
      <c r="I8">
        <v>5.7276823050737562</v>
      </c>
      <c r="J8">
        <v>4.7479658506749161</v>
      </c>
      <c r="K8">
        <v>4.9935764612696101</v>
      </c>
      <c r="L8">
        <v>4.4894769949970623</v>
      </c>
      <c r="M8">
        <v>4.3002842570504889</v>
      </c>
      <c r="N8">
        <v>4.3666346171663912</v>
      </c>
      <c r="O8">
        <v>4.0293565451123987</v>
      </c>
      <c r="P8">
        <v>3.8786299704817968</v>
      </c>
    </row>
    <row r="9" spans="1:16">
      <c r="A9" s="54" t="s">
        <v>84</v>
      </c>
      <c r="B9">
        <v>74.232070260576023</v>
      </c>
      <c r="C9">
        <v>67.902614403219175</v>
      </c>
      <c r="D9">
        <v>66.000241362718356</v>
      </c>
      <c r="E9">
        <v>60.576403064104852</v>
      </c>
      <c r="F9">
        <v>53.289673216265321</v>
      </c>
      <c r="G9">
        <v>60.376979814375801</v>
      </c>
      <c r="H9">
        <v>57.369328492994129</v>
      </c>
      <c r="I9">
        <v>57.79263864823195</v>
      </c>
      <c r="J9">
        <v>58.474992794990406</v>
      </c>
      <c r="K9">
        <v>57.017170482545659</v>
      </c>
      <c r="L9">
        <v>52.25650631537129</v>
      </c>
      <c r="M9">
        <v>47.735239496545255</v>
      </c>
      <c r="N9">
        <v>46.494638974497271</v>
      </c>
      <c r="O9">
        <v>48.999380794355481</v>
      </c>
      <c r="P9">
        <v>46.003171865171623</v>
      </c>
    </row>
    <row r="10" spans="1:16">
      <c r="A10" s="54" t="s">
        <v>85</v>
      </c>
      <c r="B10">
        <v>21.561713734165046</v>
      </c>
      <c r="C10">
        <v>21.422846674018643</v>
      </c>
      <c r="D10">
        <v>22.163836198439867</v>
      </c>
      <c r="E10">
        <v>21.826630146302708</v>
      </c>
      <c r="F10">
        <v>21.940047137205532</v>
      </c>
      <c r="G10">
        <v>22.479561000794664</v>
      </c>
      <c r="H10">
        <v>22.961656479514708</v>
      </c>
      <c r="I10">
        <v>24.532986057062626</v>
      </c>
      <c r="J10">
        <v>23.572122997268913</v>
      </c>
      <c r="K10">
        <v>23.4816741903817</v>
      </c>
      <c r="L10">
        <v>25.440243226534378</v>
      </c>
      <c r="M10">
        <v>26.272787296072593</v>
      </c>
      <c r="N10">
        <v>26.831001565423161</v>
      </c>
      <c r="O10">
        <v>24.440729805931241</v>
      </c>
      <c r="P10">
        <v>22.389042007470145</v>
      </c>
    </row>
    <row r="11" spans="1:16">
      <c r="A11" s="54" t="s">
        <v>74</v>
      </c>
      <c r="B11">
        <v>334.43393860404876</v>
      </c>
      <c r="C11">
        <v>359.69180444695218</v>
      </c>
      <c r="D11">
        <v>381.65653599663699</v>
      </c>
      <c r="E11">
        <v>335.2012832135386</v>
      </c>
      <c r="F11">
        <v>334.94031249787099</v>
      </c>
      <c r="G11">
        <v>364.13929304690947</v>
      </c>
      <c r="H11">
        <v>349.01539207079207</v>
      </c>
      <c r="I11">
        <v>337.21496035949542</v>
      </c>
      <c r="J11">
        <v>339.56884655164964</v>
      </c>
      <c r="K11">
        <v>338.72257225861921</v>
      </c>
      <c r="L11">
        <v>332.28138993578284</v>
      </c>
      <c r="M11">
        <v>340.38246842037233</v>
      </c>
      <c r="N11">
        <v>337.50316340676432</v>
      </c>
      <c r="O11">
        <v>381.9847899442351</v>
      </c>
      <c r="P11">
        <v>372.55448297326552</v>
      </c>
    </row>
    <row r="12" spans="1:16">
      <c r="A12" s="54" t="s">
        <v>75</v>
      </c>
      <c r="B12">
        <v>9.2133717502707722</v>
      </c>
      <c r="C12">
        <v>8.9680280067731477</v>
      </c>
      <c r="D12">
        <v>9.1121436964306035</v>
      </c>
      <c r="E12">
        <v>8.4282134369290276</v>
      </c>
      <c r="F12">
        <v>7.0814835469944235</v>
      </c>
      <c r="G12">
        <v>8.2537456064531511</v>
      </c>
      <c r="H12">
        <v>8.3463485498477894</v>
      </c>
      <c r="I12">
        <v>8.0717572919447402</v>
      </c>
      <c r="J12">
        <v>8.5754911668196492</v>
      </c>
      <c r="K12">
        <v>9.0939542158234126</v>
      </c>
      <c r="L12">
        <v>8.9666209913900943</v>
      </c>
      <c r="M12">
        <v>8.8560302550567052</v>
      </c>
      <c r="N12">
        <v>8.1039551115715902</v>
      </c>
      <c r="O12">
        <v>13.497686758025619</v>
      </c>
      <c r="P12">
        <v>13.370294217780838</v>
      </c>
    </row>
    <row r="13" spans="1:16">
      <c r="A13" s="54" t="s">
        <v>76</v>
      </c>
      <c r="B13">
        <v>117.35852296305178</v>
      </c>
      <c r="C13">
        <v>119.04548658285772</v>
      </c>
      <c r="D13">
        <v>113.04202841348697</v>
      </c>
      <c r="E13">
        <v>107.17402619390394</v>
      </c>
      <c r="F13">
        <v>94.779625985707455</v>
      </c>
      <c r="G13">
        <v>99.256211438357752</v>
      </c>
      <c r="H13">
        <v>115.14344794332433</v>
      </c>
      <c r="I13">
        <v>110.86493732354526</v>
      </c>
      <c r="J13">
        <v>113.03157690105418</v>
      </c>
      <c r="K13">
        <v>100.02623548982946</v>
      </c>
      <c r="L13">
        <v>98.691850623836444</v>
      </c>
      <c r="M13">
        <v>91.813740078633316</v>
      </c>
      <c r="N13">
        <v>86.501771448312482</v>
      </c>
      <c r="O13">
        <v>79.014961505183194</v>
      </c>
      <c r="P13">
        <v>80.074454204518105</v>
      </c>
    </row>
    <row r="14" spans="1:16">
      <c r="A14" s="54" t="s">
        <v>77</v>
      </c>
      <c r="B14">
        <v>10.363360497024413</v>
      </c>
      <c r="C14">
        <v>10.018648195082896</v>
      </c>
      <c r="D14">
        <v>10.425544679564448</v>
      </c>
      <c r="E14">
        <v>10.076930686175436</v>
      </c>
      <c r="F14">
        <v>9.1280661050856544</v>
      </c>
      <c r="G14">
        <v>10.507801384391991</v>
      </c>
      <c r="H14">
        <v>10.917995619045978</v>
      </c>
      <c r="I14">
        <v>10.974066752015181</v>
      </c>
      <c r="J14">
        <v>11.167026103222762</v>
      </c>
      <c r="K14">
        <v>11.75838083235945</v>
      </c>
      <c r="L14">
        <v>11.439477963667661</v>
      </c>
      <c r="M14">
        <v>11.522917261584221</v>
      </c>
      <c r="N14">
        <v>11.805301620752314</v>
      </c>
      <c r="O14">
        <v>12.89973955302338</v>
      </c>
      <c r="P14">
        <v>12.748232397497986</v>
      </c>
    </row>
    <row r="15" spans="1:16">
      <c r="A15" s="54" t="s">
        <v>78</v>
      </c>
      <c r="B15">
        <v>145.22245595561068</v>
      </c>
      <c r="C15">
        <v>156.22943572930956</v>
      </c>
      <c r="D15">
        <v>168.58076346283366</v>
      </c>
      <c r="E15">
        <v>172.66116553302484</v>
      </c>
      <c r="F15">
        <v>161.66360448195246</v>
      </c>
      <c r="G15">
        <v>186.95230110727064</v>
      </c>
      <c r="H15">
        <v>199.69131390055904</v>
      </c>
      <c r="I15">
        <v>206.53462229314221</v>
      </c>
      <c r="J15">
        <v>215.3429328073677</v>
      </c>
      <c r="K15">
        <v>223.72298411339176</v>
      </c>
      <c r="L15">
        <v>226.99662361513728</v>
      </c>
      <c r="M15">
        <v>237.1354605044227</v>
      </c>
      <c r="N15">
        <v>248.37250454932305</v>
      </c>
      <c r="O15">
        <v>246.65813119162473</v>
      </c>
      <c r="P15">
        <v>248.64095573402977</v>
      </c>
    </row>
    <row r="16" spans="1:16">
      <c r="A16" s="54" t="s">
        <v>79</v>
      </c>
      <c r="B16">
        <v>2.9785058607309844</v>
      </c>
      <c r="C16">
        <v>2.8796793363360615</v>
      </c>
      <c r="D16">
        <v>2.9479413644388393</v>
      </c>
      <c r="E16">
        <v>3.0527445672944555</v>
      </c>
      <c r="F16">
        <v>3.3763130990426387</v>
      </c>
      <c r="G16">
        <v>3.7358598077932692</v>
      </c>
      <c r="H16">
        <v>3.8477075475625035</v>
      </c>
      <c r="I16">
        <v>3.1944642852299472</v>
      </c>
      <c r="J16">
        <v>3.1155133880372325</v>
      </c>
      <c r="K16">
        <v>3.1227499103706116</v>
      </c>
      <c r="L16">
        <v>3.0880355895554992</v>
      </c>
      <c r="M16">
        <v>2.8285573488131899</v>
      </c>
      <c r="N16">
        <v>2.8670539947427063</v>
      </c>
      <c r="O16">
        <v>0.91293463903667704</v>
      </c>
      <c r="P16">
        <v>1.009319535115665</v>
      </c>
    </row>
    <row r="17" spans="1:16">
      <c r="A17" s="54" t="s">
        <v>80</v>
      </c>
      <c r="B17">
        <v>29.18264932810207</v>
      </c>
      <c r="C17">
        <v>28.12042859356632</v>
      </c>
      <c r="D17">
        <v>28.054646778696693</v>
      </c>
      <c r="E17">
        <v>27.24772202665693</v>
      </c>
      <c r="F17">
        <v>27.118107078600016</v>
      </c>
      <c r="G17">
        <v>28.59763812383094</v>
      </c>
      <c r="H17">
        <v>28.611233993472265</v>
      </c>
      <c r="I17">
        <v>28.707744727893036</v>
      </c>
      <c r="J17">
        <v>28.170678208744164</v>
      </c>
      <c r="K17">
        <v>28.780995428762765</v>
      </c>
      <c r="L17">
        <v>28.923101856715775</v>
      </c>
      <c r="M17">
        <v>29.569932253151567</v>
      </c>
      <c r="N17">
        <v>29.334144244854507</v>
      </c>
      <c r="O17">
        <v>30.047941280455646</v>
      </c>
      <c r="P17">
        <v>30.767547057092674</v>
      </c>
    </row>
    <row r="18" spans="1:16">
      <c r="A18" s="54" t="s">
        <v>81</v>
      </c>
      <c r="B18">
        <v>50.482256275231748</v>
      </c>
      <c r="C18">
        <v>49.513007535321222</v>
      </c>
      <c r="D18">
        <v>49.108173128436313</v>
      </c>
      <c r="E18">
        <v>44.855808432965006</v>
      </c>
      <c r="F18">
        <v>41.481255757513246</v>
      </c>
      <c r="G18">
        <v>45.476567236107329</v>
      </c>
      <c r="H18">
        <v>48.312550428930749</v>
      </c>
      <c r="I18">
        <v>48.614347418489217</v>
      </c>
      <c r="J18">
        <v>47.685696409875263</v>
      </c>
      <c r="K18">
        <v>47.342347088940357</v>
      </c>
      <c r="L18">
        <v>43.056576885968241</v>
      </c>
      <c r="M18">
        <v>41.598621858337353</v>
      </c>
      <c r="N18">
        <v>40.404293523858186</v>
      </c>
      <c r="O18">
        <v>44.073888806324184</v>
      </c>
      <c r="P18">
        <v>43.133476401828602</v>
      </c>
    </row>
    <row r="19" spans="1:16">
      <c r="A19" s="54" t="s">
        <v>97</v>
      </c>
      <c r="B19">
        <v>933.40008536414473</v>
      </c>
      <c r="C19">
        <v>970.06017310623145</v>
      </c>
      <c r="D19">
        <v>996.00149315864019</v>
      </c>
      <c r="E19">
        <v>928.70280813510908</v>
      </c>
      <c r="F19">
        <v>876.28039694762742</v>
      </c>
      <c r="G19">
        <v>984.59277883687423</v>
      </c>
      <c r="H19">
        <v>1004.6779796636881</v>
      </c>
      <c r="I19">
        <v>992.09225251387511</v>
      </c>
      <c r="J19">
        <v>1013.6065668461384</v>
      </c>
      <c r="K19">
        <v>1001.2531671866304</v>
      </c>
      <c r="L19">
        <v>979.89783885818861</v>
      </c>
      <c r="M19">
        <v>989.49350661828691</v>
      </c>
      <c r="N19">
        <v>990.83791925563219</v>
      </c>
      <c r="O19">
        <v>1040.899716777293</v>
      </c>
      <c r="P19">
        <v>1019.7070784087216</v>
      </c>
    </row>
    <row r="21" spans="1:16">
      <c r="B21">
        <v>2005</v>
      </c>
      <c r="C21">
        <v>2006</v>
      </c>
      <c r="D21">
        <v>2007</v>
      </c>
      <c r="E21">
        <v>2008</v>
      </c>
      <c r="F21">
        <v>2009</v>
      </c>
      <c r="G21">
        <v>2010</v>
      </c>
      <c r="H21">
        <v>2011</v>
      </c>
      <c r="I21">
        <v>2012</v>
      </c>
      <c r="J21">
        <v>2013</v>
      </c>
      <c r="K21">
        <v>2014</v>
      </c>
      <c r="L21">
        <v>2015</v>
      </c>
      <c r="M21">
        <v>2016</v>
      </c>
      <c r="N21">
        <v>2017</v>
      </c>
      <c r="O21">
        <v>2018</v>
      </c>
      <c r="P21">
        <v>2019</v>
      </c>
    </row>
    <row r="22" spans="1:16">
      <c r="A22" s="54" t="s">
        <v>62</v>
      </c>
      <c r="B22">
        <v>130.46894800313925</v>
      </c>
      <c r="C22">
        <v>138.93634265981854</v>
      </c>
      <c r="D22">
        <v>137.86492304559968</v>
      </c>
      <c r="E22">
        <v>130.69228596304717</v>
      </c>
      <c r="F22">
        <v>114.84466267839515</v>
      </c>
      <c r="G22">
        <v>147.86506021946758</v>
      </c>
      <c r="H22">
        <v>152.89785625731889</v>
      </c>
      <c r="I22">
        <v>148.07786092424647</v>
      </c>
      <c r="J22">
        <v>158.31069723874623</v>
      </c>
      <c r="K22">
        <v>151.42958648857092</v>
      </c>
      <c r="L22">
        <v>142.55179984716284</v>
      </c>
      <c r="M22">
        <v>145.74136958043255</v>
      </c>
      <c r="N22">
        <v>146.47571094293303</v>
      </c>
      <c r="O22">
        <v>152.70963845120059</v>
      </c>
      <c r="P22">
        <v>143.50318077408352</v>
      </c>
    </row>
    <row r="23" spans="1:16">
      <c r="A23" s="54" t="s">
        <v>82</v>
      </c>
      <c r="B23">
        <v>1.9907360069008275</v>
      </c>
      <c r="C23">
        <v>2.004917094888337</v>
      </c>
      <c r="D23">
        <v>2.0076537219909483</v>
      </c>
      <c r="E23">
        <v>1.9330462753407374</v>
      </c>
      <c r="F23">
        <v>1.7815947314520726</v>
      </c>
      <c r="G23">
        <v>1.955593109885247</v>
      </c>
      <c r="H23">
        <v>1.9298659189587546</v>
      </c>
      <c r="I23">
        <v>1.7841841275051049</v>
      </c>
      <c r="J23">
        <v>1.8430264276874049</v>
      </c>
      <c r="K23">
        <v>1.7609402257654592</v>
      </c>
      <c r="L23">
        <v>1.7161350120692855</v>
      </c>
      <c r="M23">
        <v>1.7360980078147947</v>
      </c>
      <c r="N23">
        <v>1.7777452554331248</v>
      </c>
      <c r="O23">
        <v>1.630537502784702</v>
      </c>
      <c r="P23">
        <v>1.6342912703853827</v>
      </c>
    </row>
    <row r="24" spans="1:16">
      <c r="A24" s="54" t="s">
        <v>83</v>
      </c>
      <c r="B24">
        <v>5.9115561252924049</v>
      </c>
      <c r="C24">
        <v>5.3269338480877275</v>
      </c>
      <c r="D24">
        <v>5.0370613093668304</v>
      </c>
      <c r="E24">
        <v>4.9765485958255171</v>
      </c>
      <c r="F24">
        <v>4.8556506315425816</v>
      </c>
      <c r="G24">
        <v>4.9961669412364627</v>
      </c>
      <c r="H24">
        <v>5.6332824613667185</v>
      </c>
      <c r="I24">
        <v>5.7276823050737562</v>
      </c>
      <c r="J24">
        <v>4.7479658506749161</v>
      </c>
      <c r="K24">
        <v>4.9935764612696101</v>
      </c>
      <c r="L24">
        <v>4.4894769949970623</v>
      </c>
      <c r="M24">
        <v>4.3002842570504889</v>
      </c>
      <c r="N24">
        <v>4.3666346171663912</v>
      </c>
      <c r="O24">
        <v>4.0293565451123987</v>
      </c>
      <c r="P24">
        <v>3.8786299704817968</v>
      </c>
    </row>
    <row r="25" spans="1:16">
      <c r="A25" s="54" t="s">
        <v>84</v>
      </c>
      <c r="B25">
        <v>74.232070260576023</v>
      </c>
      <c r="C25">
        <v>67.902614403219175</v>
      </c>
      <c r="D25">
        <v>66.000241362718356</v>
      </c>
      <c r="E25">
        <v>60.576403064104852</v>
      </c>
      <c r="F25">
        <v>53.289673216265321</v>
      </c>
      <c r="G25">
        <v>60.376979814375801</v>
      </c>
      <c r="H25">
        <v>57.369328492994129</v>
      </c>
      <c r="I25">
        <v>57.79263864823195</v>
      </c>
      <c r="J25">
        <v>58.474992794990406</v>
      </c>
      <c r="K25">
        <v>57.017170482545659</v>
      </c>
      <c r="L25">
        <v>52.25650631537129</v>
      </c>
      <c r="M25">
        <v>47.735239496545255</v>
      </c>
      <c r="N25">
        <v>46.494638974497271</v>
      </c>
      <c r="O25">
        <v>48.999380794355481</v>
      </c>
      <c r="P25">
        <v>46.003171865171623</v>
      </c>
    </row>
    <row r="26" spans="1:16">
      <c r="A26" s="54" t="s">
        <v>85</v>
      </c>
      <c r="B26">
        <v>21.561713734165046</v>
      </c>
      <c r="C26">
        <v>21.422846674018643</v>
      </c>
      <c r="D26">
        <v>22.163836198439867</v>
      </c>
      <c r="E26">
        <v>21.826630146302708</v>
      </c>
      <c r="F26">
        <v>21.940047137205532</v>
      </c>
      <c r="G26">
        <v>22.479561000794664</v>
      </c>
      <c r="H26">
        <v>22.961656479514708</v>
      </c>
      <c r="I26">
        <v>24.532986057062626</v>
      </c>
      <c r="J26">
        <v>23.572122997268913</v>
      </c>
      <c r="K26">
        <v>23.4816741903817</v>
      </c>
      <c r="L26">
        <v>25.440243226534378</v>
      </c>
      <c r="M26">
        <v>26.272787296072593</v>
      </c>
      <c r="N26">
        <v>26.831001565423161</v>
      </c>
      <c r="O26">
        <v>24.440729805931241</v>
      </c>
      <c r="P26">
        <v>22.389042007470145</v>
      </c>
    </row>
    <row r="27" spans="1:16">
      <c r="A27" s="54" t="s">
        <v>74</v>
      </c>
      <c r="B27">
        <v>334.43393860404876</v>
      </c>
      <c r="C27">
        <v>359.69180444695218</v>
      </c>
      <c r="D27">
        <v>381.65653599663699</v>
      </c>
      <c r="E27">
        <v>335.2012832135386</v>
      </c>
      <c r="F27">
        <v>334.94031249787099</v>
      </c>
      <c r="G27">
        <v>364.13929304690947</v>
      </c>
      <c r="H27">
        <v>349.01539207079207</v>
      </c>
      <c r="I27">
        <v>337.21496035949542</v>
      </c>
      <c r="J27">
        <v>339.56884655164964</v>
      </c>
      <c r="K27">
        <v>338.72257225861921</v>
      </c>
      <c r="L27">
        <v>332.28138993578284</v>
      </c>
      <c r="M27">
        <v>340.38246842037233</v>
      </c>
      <c r="N27">
        <v>337.50316340676432</v>
      </c>
      <c r="O27">
        <v>381.9847899442351</v>
      </c>
      <c r="P27">
        <v>372.55448297326552</v>
      </c>
    </row>
    <row r="28" spans="1:16">
      <c r="A28" s="54" t="s">
        <v>75</v>
      </c>
      <c r="B28">
        <v>9.2133717502707722</v>
      </c>
      <c r="C28">
        <v>8.9680280067731477</v>
      </c>
      <c r="D28">
        <v>9.1121436964306035</v>
      </c>
      <c r="E28">
        <v>8.4282134369290276</v>
      </c>
      <c r="F28">
        <v>7.0814835469944235</v>
      </c>
      <c r="G28">
        <v>8.2537456064531511</v>
      </c>
      <c r="H28">
        <v>8.3463485498477894</v>
      </c>
      <c r="I28">
        <v>8.0717572919447402</v>
      </c>
      <c r="J28">
        <v>8.5754911668196492</v>
      </c>
      <c r="K28">
        <v>9.0939542158234126</v>
      </c>
      <c r="L28">
        <v>8.9666209913900943</v>
      </c>
      <c r="M28">
        <v>8.8560302550567052</v>
      </c>
      <c r="N28">
        <v>8.1039551115715902</v>
      </c>
      <c r="O28">
        <v>13.497686758025619</v>
      </c>
      <c r="P28">
        <v>13.370294217780838</v>
      </c>
    </row>
    <row r="29" spans="1:16">
      <c r="A29" s="54" t="s">
        <v>76</v>
      </c>
      <c r="B29">
        <v>117.35852296305178</v>
      </c>
      <c r="C29">
        <v>119.04548658285772</v>
      </c>
      <c r="D29">
        <v>113.04202841348697</v>
      </c>
      <c r="E29">
        <v>107.17402619390394</v>
      </c>
      <c r="F29">
        <v>94.779625985707455</v>
      </c>
      <c r="G29">
        <v>99.256211438357752</v>
      </c>
      <c r="H29">
        <v>115.14344794332433</v>
      </c>
      <c r="I29">
        <v>110.86493732354526</v>
      </c>
      <c r="J29">
        <v>113.03157690105418</v>
      </c>
      <c r="K29">
        <v>100.02623548982946</v>
      </c>
      <c r="L29">
        <v>98.691850623836444</v>
      </c>
      <c r="M29">
        <v>91.813740078633316</v>
      </c>
      <c r="N29">
        <v>86.501771448312482</v>
      </c>
      <c r="O29">
        <v>79.014961505183194</v>
      </c>
      <c r="P29">
        <v>80.074454204518105</v>
      </c>
    </row>
    <row r="30" spans="1:16">
      <c r="A30" s="54" t="s">
        <v>77</v>
      </c>
      <c r="B30">
        <v>10.363360497024413</v>
      </c>
      <c r="C30">
        <v>10.018648195082896</v>
      </c>
      <c r="D30">
        <v>10.425544679564448</v>
      </c>
      <c r="E30">
        <v>10.076930686175436</v>
      </c>
      <c r="F30">
        <v>9.1280661050856544</v>
      </c>
      <c r="G30">
        <v>10.507801384391991</v>
      </c>
      <c r="H30">
        <v>10.917995619045978</v>
      </c>
      <c r="I30">
        <v>10.974066752015181</v>
      </c>
      <c r="J30">
        <v>11.167026103222762</v>
      </c>
      <c r="K30">
        <v>11.75838083235945</v>
      </c>
      <c r="L30">
        <v>11.439477963667661</v>
      </c>
      <c r="M30">
        <v>11.522917261584221</v>
      </c>
      <c r="N30">
        <v>11.805301620752314</v>
      </c>
      <c r="O30">
        <v>12.89973955302338</v>
      </c>
      <c r="P30">
        <v>12.748232397497986</v>
      </c>
    </row>
    <row r="31" spans="1:16">
      <c r="A31" s="54" t="s">
        <v>78</v>
      </c>
      <c r="B31">
        <v>145.22245595561068</v>
      </c>
      <c r="C31">
        <v>156.22943572930956</v>
      </c>
      <c r="D31">
        <v>168.58076346283366</v>
      </c>
      <c r="E31">
        <v>172.66116553302484</v>
      </c>
      <c r="F31">
        <v>161.66360448195246</v>
      </c>
      <c r="G31">
        <v>186.95230110727064</v>
      </c>
      <c r="H31">
        <v>199.69131390055904</v>
      </c>
      <c r="I31">
        <v>206.53462229314221</v>
      </c>
      <c r="J31">
        <v>215.3429328073677</v>
      </c>
      <c r="K31">
        <v>223.72298411339176</v>
      </c>
      <c r="L31">
        <v>226.99662361513728</v>
      </c>
      <c r="M31">
        <v>237.1354605044227</v>
      </c>
      <c r="N31">
        <v>248.37250454932305</v>
      </c>
      <c r="O31">
        <v>246.65813119162473</v>
      </c>
      <c r="P31">
        <v>248.64095573402977</v>
      </c>
    </row>
    <row r="32" spans="1:16">
      <c r="A32" s="54" t="s">
        <v>79</v>
      </c>
      <c r="B32">
        <v>2.9785058607309844</v>
      </c>
      <c r="C32">
        <v>2.8796793363360615</v>
      </c>
      <c r="D32">
        <v>2.9479413644388393</v>
      </c>
      <c r="E32">
        <v>3.0527445672944555</v>
      </c>
      <c r="F32">
        <v>3.3763130990426387</v>
      </c>
      <c r="G32">
        <v>3.7358598077932692</v>
      </c>
      <c r="H32">
        <v>3.8477075475625035</v>
      </c>
      <c r="I32">
        <v>3.1944642852299472</v>
      </c>
      <c r="J32">
        <v>3.1155133880372325</v>
      </c>
      <c r="K32">
        <v>3.1227499103706116</v>
      </c>
      <c r="L32">
        <v>3.0880355895554992</v>
      </c>
      <c r="M32">
        <v>2.8285573488131899</v>
      </c>
      <c r="N32">
        <v>2.8670539947427063</v>
      </c>
      <c r="O32">
        <v>0.91293463903667704</v>
      </c>
      <c r="P32">
        <v>1.009319535115665</v>
      </c>
    </row>
    <row r="33" spans="1:16">
      <c r="A33" s="54" t="s">
        <v>80</v>
      </c>
      <c r="B33">
        <v>29.18264932810207</v>
      </c>
      <c r="C33">
        <v>28.12042859356632</v>
      </c>
      <c r="D33">
        <v>28.054646778696693</v>
      </c>
      <c r="E33">
        <v>27.24772202665693</v>
      </c>
      <c r="F33">
        <v>27.118107078600016</v>
      </c>
      <c r="G33">
        <v>28.59763812383094</v>
      </c>
      <c r="H33">
        <v>28.611233993472265</v>
      </c>
      <c r="I33">
        <v>28.707744727893036</v>
      </c>
      <c r="J33">
        <v>28.170678208744164</v>
      </c>
      <c r="K33">
        <v>28.780995428762765</v>
      </c>
      <c r="L33">
        <v>28.923101856715775</v>
      </c>
      <c r="M33">
        <v>29.569932253151567</v>
      </c>
      <c r="N33">
        <v>29.334144244854507</v>
      </c>
      <c r="O33">
        <v>30.047941280455646</v>
      </c>
      <c r="P33">
        <v>30.767547057092674</v>
      </c>
    </row>
    <row r="34" spans="1:16">
      <c r="A34" s="54" t="s">
        <v>81</v>
      </c>
      <c r="B34">
        <v>50.482256275231748</v>
      </c>
      <c r="C34">
        <v>49.513007535321222</v>
      </c>
      <c r="D34">
        <v>49.108173128436313</v>
      </c>
      <c r="E34">
        <v>44.855808432965006</v>
      </c>
      <c r="F34">
        <v>41.481255757513246</v>
      </c>
      <c r="G34">
        <v>45.476567236107329</v>
      </c>
      <c r="H34">
        <v>48.312550428930749</v>
      </c>
      <c r="I34">
        <v>48.614347418489217</v>
      </c>
      <c r="J34">
        <v>47.685696409875263</v>
      </c>
      <c r="K34">
        <v>47.342347088940357</v>
      </c>
      <c r="L34">
        <v>43.056576885968241</v>
      </c>
      <c r="M34">
        <v>41.598621858337353</v>
      </c>
      <c r="N34">
        <v>40.404293523858186</v>
      </c>
      <c r="O34">
        <v>44.073888806324184</v>
      </c>
      <c r="P34">
        <v>43.133476401828602</v>
      </c>
    </row>
    <row r="35" spans="1:16">
      <c r="A35" s="54"/>
    </row>
    <row r="36" spans="1:16">
      <c r="A36" s="47" t="s">
        <v>125</v>
      </c>
      <c r="B36">
        <v>2005</v>
      </c>
      <c r="C36">
        <v>2006</v>
      </c>
      <c r="D36">
        <v>2007</v>
      </c>
      <c r="E36">
        <v>2008</v>
      </c>
      <c r="F36">
        <v>2009</v>
      </c>
      <c r="G36">
        <v>2010</v>
      </c>
      <c r="H36">
        <v>2011</v>
      </c>
      <c r="I36">
        <v>2012</v>
      </c>
      <c r="J36">
        <v>2013</v>
      </c>
      <c r="K36">
        <v>2014</v>
      </c>
      <c r="L36">
        <v>2015</v>
      </c>
      <c r="M36">
        <v>2016</v>
      </c>
      <c r="N36">
        <v>2017</v>
      </c>
      <c r="O36">
        <v>2018</v>
      </c>
      <c r="P36">
        <v>2019</v>
      </c>
    </row>
    <row r="37" spans="1:16">
      <c r="A37" t="s">
        <v>126</v>
      </c>
      <c r="B37">
        <f>B22+B28</f>
        <v>139.68231975341001</v>
      </c>
      <c r="C37">
        <f t="shared" ref="C37:P37" si="0">C22+C28</f>
        <v>147.90437066659169</v>
      </c>
      <c r="D37">
        <f t="shared" si="0"/>
        <v>146.97706674203027</v>
      </c>
      <c r="E37">
        <f t="shared" si="0"/>
        <v>139.12049939997621</v>
      </c>
      <c r="F37">
        <f t="shared" si="0"/>
        <v>121.92614622538957</v>
      </c>
      <c r="G37">
        <f t="shared" si="0"/>
        <v>156.11880582592073</v>
      </c>
      <c r="H37">
        <f t="shared" si="0"/>
        <v>161.24420480716668</v>
      </c>
      <c r="I37">
        <f t="shared" si="0"/>
        <v>156.14961821619121</v>
      </c>
      <c r="J37">
        <f t="shared" si="0"/>
        <v>166.88618840556589</v>
      </c>
      <c r="K37">
        <f t="shared" si="0"/>
        <v>160.52354070439432</v>
      </c>
      <c r="L37">
        <f t="shared" si="0"/>
        <v>151.51842083855294</v>
      </c>
      <c r="M37">
        <f t="shared" si="0"/>
        <v>154.59739983548926</v>
      </c>
      <c r="N37">
        <f t="shared" si="0"/>
        <v>154.57966605450463</v>
      </c>
      <c r="O37">
        <f t="shared" si="0"/>
        <v>166.20732520922621</v>
      </c>
      <c r="P37">
        <f t="shared" si="0"/>
        <v>156.87347499186436</v>
      </c>
    </row>
    <row r="38" spans="1:16">
      <c r="A38" t="s">
        <v>51</v>
      </c>
      <c r="B38">
        <f>B24</f>
        <v>5.9115561252924049</v>
      </c>
      <c r="C38">
        <f t="shared" ref="C38:P38" si="1">C24</f>
        <v>5.3269338480877275</v>
      </c>
      <c r="D38">
        <f t="shared" si="1"/>
        <v>5.0370613093668304</v>
      </c>
      <c r="E38">
        <f t="shared" si="1"/>
        <v>4.9765485958255171</v>
      </c>
      <c r="F38">
        <f t="shared" si="1"/>
        <v>4.8556506315425816</v>
      </c>
      <c r="G38">
        <f t="shared" si="1"/>
        <v>4.9961669412364627</v>
      </c>
      <c r="H38">
        <f t="shared" si="1"/>
        <v>5.6332824613667185</v>
      </c>
      <c r="I38">
        <f t="shared" si="1"/>
        <v>5.7276823050737562</v>
      </c>
      <c r="J38">
        <f t="shared" si="1"/>
        <v>4.7479658506749161</v>
      </c>
      <c r="K38">
        <f t="shared" si="1"/>
        <v>4.9935764612696101</v>
      </c>
      <c r="L38">
        <f t="shared" si="1"/>
        <v>4.4894769949970623</v>
      </c>
      <c r="M38">
        <f t="shared" si="1"/>
        <v>4.3002842570504889</v>
      </c>
      <c r="N38">
        <f t="shared" si="1"/>
        <v>4.3666346171663912</v>
      </c>
      <c r="O38">
        <f t="shared" si="1"/>
        <v>4.0293565451123987</v>
      </c>
      <c r="P38">
        <f t="shared" si="1"/>
        <v>3.8786299704817968</v>
      </c>
    </row>
    <row r="39" spans="1:16">
      <c r="A39" t="s">
        <v>127</v>
      </c>
      <c r="B39">
        <f>B25</f>
        <v>74.232070260576023</v>
      </c>
      <c r="C39">
        <f t="shared" ref="C39:P39" si="2">C25</f>
        <v>67.902614403219175</v>
      </c>
      <c r="D39">
        <f t="shared" si="2"/>
        <v>66.000241362718356</v>
      </c>
      <c r="E39">
        <f t="shared" si="2"/>
        <v>60.576403064104852</v>
      </c>
      <c r="F39">
        <f t="shared" si="2"/>
        <v>53.289673216265321</v>
      </c>
      <c r="G39">
        <f t="shared" si="2"/>
        <v>60.376979814375801</v>
      </c>
      <c r="H39">
        <f t="shared" si="2"/>
        <v>57.369328492994129</v>
      </c>
      <c r="I39">
        <f t="shared" si="2"/>
        <v>57.79263864823195</v>
      </c>
      <c r="J39">
        <f t="shared" si="2"/>
        <v>58.474992794990406</v>
      </c>
      <c r="K39">
        <f t="shared" si="2"/>
        <v>57.017170482545659</v>
      </c>
      <c r="L39">
        <f t="shared" si="2"/>
        <v>52.25650631537129</v>
      </c>
      <c r="M39">
        <f t="shared" si="2"/>
        <v>47.735239496545255</v>
      </c>
      <c r="N39">
        <f t="shared" si="2"/>
        <v>46.494638974497271</v>
      </c>
      <c r="O39">
        <f t="shared" si="2"/>
        <v>48.999380794355481</v>
      </c>
      <c r="P39">
        <f t="shared" si="2"/>
        <v>46.003171865171623</v>
      </c>
    </row>
    <row r="40" spans="1:16">
      <c r="A40" t="s">
        <v>134</v>
      </c>
      <c r="B40">
        <f>B26+B23</f>
        <v>23.552449741065875</v>
      </c>
      <c r="C40">
        <f t="shared" ref="C40:P40" si="3">C26+C23</f>
        <v>23.427763768906981</v>
      </c>
      <c r="D40">
        <f t="shared" si="3"/>
        <v>24.171489920430815</v>
      </c>
      <c r="E40">
        <f t="shared" si="3"/>
        <v>23.759676421643444</v>
      </c>
      <c r="F40">
        <f t="shared" si="3"/>
        <v>23.721641868657606</v>
      </c>
      <c r="G40">
        <f t="shared" si="3"/>
        <v>24.43515411067991</v>
      </c>
      <c r="H40">
        <f t="shared" si="3"/>
        <v>24.891522398473462</v>
      </c>
      <c r="I40">
        <f t="shared" si="3"/>
        <v>26.317170184567729</v>
      </c>
      <c r="J40">
        <f t="shared" si="3"/>
        <v>25.415149424956319</v>
      </c>
      <c r="K40">
        <f t="shared" si="3"/>
        <v>25.242614416147159</v>
      </c>
      <c r="L40">
        <f t="shared" si="3"/>
        <v>27.156378238603665</v>
      </c>
      <c r="M40">
        <f t="shared" si="3"/>
        <v>28.008885303887389</v>
      </c>
      <c r="N40">
        <f t="shared" si="3"/>
        <v>28.608746820856286</v>
      </c>
      <c r="O40">
        <f t="shared" si="3"/>
        <v>26.071267308715942</v>
      </c>
      <c r="P40">
        <f t="shared" si="3"/>
        <v>24.023333277855528</v>
      </c>
    </row>
    <row r="41" spans="1:16">
      <c r="A41" t="s">
        <v>133</v>
      </c>
      <c r="B41">
        <f>B27</f>
        <v>334.43393860404876</v>
      </c>
      <c r="C41">
        <f t="shared" ref="C41:P41" si="4">C27</f>
        <v>359.69180444695218</v>
      </c>
      <c r="D41">
        <f t="shared" si="4"/>
        <v>381.65653599663699</v>
      </c>
      <c r="E41">
        <f t="shared" si="4"/>
        <v>335.2012832135386</v>
      </c>
      <c r="F41">
        <f t="shared" si="4"/>
        <v>334.94031249787099</v>
      </c>
      <c r="G41">
        <f t="shared" si="4"/>
        <v>364.13929304690947</v>
      </c>
      <c r="H41">
        <f t="shared" si="4"/>
        <v>349.01539207079207</v>
      </c>
      <c r="I41">
        <f t="shared" si="4"/>
        <v>337.21496035949542</v>
      </c>
      <c r="J41">
        <f t="shared" si="4"/>
        <v>339.56884655164964</v>
      </c>
      <c r="K41">
        <f t="shared" si="4"/>
        <v>338.72257225861921</v>
      </c>
      <c r="L41">
        <f t="shared" si="4"/>
        <v>332.28138993578284</v>
      </c>
      <c r="M41">
        <f t="shared" si="4"/>
        <v>340.38246842037233</v>
      </c>
      <c r="N41">
        <f t="shared" si="4"/>
        <v>337.50316340676432</v>
      </c>
      <c r="O41">
        <f t="shared" si="4"/>
        <v>381.9847899442351</v>
      </c>
      <c r="P41">
        <f t="shared" si="4"/>
        <v>372.55448297326552</v>
      </c>
    </row>
    <row r="42" spans="1:16">
      <c r="A42" t="s">
        <v>132</v>
      </c>
      <c r="B42">
        <f t="shared" ref="B42:B47" si="5">B29</f>
        <v>117.35852296305178</v>
      </c>
      <c r="C42">
        <f t="shared" ref="C42:P42" si="6">C29</f>
        <v>119.04548658285772</v>
      </c>
      <c r="D42">
        <f t="shared" si="6"/>
        <v>113.04202841348697</v>
      </c>
      <c r="E42">
        <f t="shared" si="6"/>
        <v>107.17402619390394</v>
      </c>
      <c r="F42">
        <f t="shared" si="6"/>
        <v>94.779625985707455</v>
      </c>
      <c r="G42">
        <f t="shared" si="6"/>
        <v>99.256211438357752</v>
      </c>
      <c r="H42">
        <f t="shared" si="6"/>
        <v>115.14344794332433</v>
      </c>
      <c r="I42">
        <f t="shared" si="6"/>
        <v>110.86493732354526</v>
      </c>
      <c r="J42">
        <f t="shared" si="6"/>
        <v>113.03157690105418</v>
      </c>
      <c r="K42">
        <f t="shared" si="6"/>
        <v>100.02623548982946</v>
      </c>
      <c r="L42">
        <f t="shared" si="6"/>
        <v>98.691850623836444</v>
      </c>
      <c r="M42">
        <f t="shared" si="6"/>
        <v>91.813740078633316</v>
      </c>
      <c r="N42">
        <f t="shared" si="6"/>
        <v>86.501771448312482</v>
      </c>
      <c r="O42">
        <f t="shared" si="6"/>
        <v>79.014961505183194</v>
      </c>
      <c r="P42">
        <f t="shared" si="6"/>
        <v>80.074454204518105</v>
      </c>
    </row>
    <row r="43" spans="1:16">
      <c r="A43" t="s">
        <v>128</v>
      </c>
      <c r="B43">
        <f t="shared" si="5"/>
        <v>10.363360497024413</v>
      </c>
      <c r="C43">
        <f t="shared" ref="C43:P43" si="7">C30</f>
        <v>10.018648195082896</v>
      </c>
      <c r="D43">
        <f t="shared" si="7"/>
        <v>10.425544679564448</v>
      </c>
      <c r="E43">
        <f t="shared" si="7"/>
        <v>10.076930686175436</v>
      </c>
      <c r="F43">
        <f t="shared" si="7"/>
        <v>9.1280661050856544</v>
      </c>
      <c r="G43">
        <f t="shared" si="7"/>
        <v>10.507801384391991</v>
      </c>
      <c r="H43">
        <f t="shared" si="7"/>
        <v>10.917995619045978</v>
      </c>
      <c r="I43">
        <f t="shared" si="7"/>
        <v>10.974066752015181</v>
      </c>
      <c r="J43">
        <f t="shared" si="7"/>
        <v>11.167026103222762</v>
      </c>
      <c r="K43">
        <f t="shared" si="7"/>
        <v>11.75838083235945</v>
      </c>
      <c r="L43">
        <f t="shared" si="7"/>
        <v>11.439477963667661</v>
      </c>
      <c r="M43">
        <f t="shared" si="7"/>
        <v>11.522917261584221</v>
      </c>
      <c r="N43">
        <f t="shared" si="7"/>
        <v>11.805301620752314</v>
      </c>
      <c r="O43">
        <f t="shared" si="7"/>
        <v>12.89973955302338</v>
      </c>
      <c r="P43">
        <f t="shared" si="7"/>
        <v>12.748232397497986</v>
      </c>
    </row>
    <row r="44" spans="1:16">
      <c r="A44" t="s">
        <v>131</v>
      </c>
      <c r="B44">
        <f t="shared" si="5"/>
        <v>145.22245595561068</v>
      </c>
      <c r="C44">
        <f t="shared" ref="C44:P44" si="8">C31</f>
        <v>156.22943572930956</v>
      </c>
      <c r="D44">
        <f t="shared" si="8"/>
        <v>168.58076346283366</v>
      </c>
      <c r="E44">
        <f t="shared" si="8"/>
        <v>172.66116553302484</v>
      </c>
      <c r="F44">
        <f t="shared" si="8"/>
        <v>161.66360448195246</v>
      </c>
      <c r="G44">
        <f t="shared" si="8"/>
        <v>186.95230110727064</v>
      </c>
      <c r="H44">
        <f t="shared" si="8"/>
        <v>199.69131390055904</v>
      </c>
      <c r="I44">
        <f t="shared" si="8"/>
        <v>206.53462229314221</v>
      </c>
      <c r="J44">
        <f t="shared" si="8"/>
        <v>215.3429328073677</v>
      </c>
      <c r="K44">
        <f t="shared" si="8"/>
        <v>223.72298411339176</v>
      </c>
      <c r="L44">
        <f t="shared" si="8"/>
        <v>226.99662361513728</v>
      </c>
      <c r="M44">
        <f t="shared" si="8"/>
        <v>237.1354605044227</v>
      </c>
      <c r="N44">
        <f t="shared" si="8"/>
        <v>248.37250454932305</v>
      </c>
      <c r="O44">
        <f t="shared" si="8"/>
        <v>246.65813119162473</v>
      </c>
      <c r="P44">
        <f t="shared" si="8"/>
        <v>248.64095573402977</v>
      </c>
    </row>
    <row r="45" spans="1:16">
      <c r="A45" t="s">
        <v>113</v>
      </c>
      <c r="B45">
        <f t="shared" si="5"/>
        <v>2.9785058607309844</v>
      </c>
      <c r="C45">
        <f t="shared" ref="C45:P45" si="9">C32</f>
        <v>2.8796793363360615</v>
      </c>
      <c r="D45">
        <f t="shared" si="9"/>
        <v>2.9479413644388393</v>
      </c>
      <c r="E45">
        <f t="shared" si="9"/>
        <v>3.0527445672944555</v>
      </c>
      <c r="F45">
        <f t="shared" si="9"/>
        <v>3.3763130990426387</v>
      </c>
      <c r="G45">
        <f t="shared" si="9"/>
        <v>3.7358598077932692</v>
      </c>
      <c r="H45">
        <f t="shared" si="9"/>
        <v>3.8477075475625035</v>
      </c>
      <c r="I45">
        <f t="shared" si="9"/>
        <v>3.1944642852299472</v>
      </c>
      <c r="J45">
        <f t="shared" si="9"/>
        <v>3.1155133880372325</v>
      </c>
      <c r="K45">
        <f t="shared" si="9"/>
        <v>3.1227499103706116</v>
      </c>
      <c r="L45">
        <f t="shared" si="9"/>
        <v>3.0880355895554992</v>
      </c>
      <c r="M45">
        <f t="shared" si="9"/>
        <v>2.8285573488131899</v>
      </c>
      <c r="N45">
        <f t="shared" si="9"/>
        <v>2.8670539947427063</v>
      </c>
      <c r="O45">
        <f t="shared" si="9"/>
        <v>0.91293463903667704</v>
      </c>
      <c r="P45">
        <f t="shared" si="9"/>
        <v>1.009319535115665</v>
      </c>
    </row>
    <row r="46" spans="1:16">
      <c r="A46" t="s">
        <v>129</v>
      </c>
      <c r="B46">
        <f t="shared" si="5"/>
        <v>29.18264932810207</v>
      </c>
      <c r="C46">
        <f t="shared" ref="C46:P46" si="10">C33</f>
        <v>28.12042859356632</v>
      </c>
      <c r="D46">
        <f t="shared" si="10"/>
        <v>28.054646778696693</v>
      </c>
      <c r="E46">
        <f t="shared" si="10"/>
        <v>27.24772202665693</v>
      </c>
      <c r="F46">
        <f t="shared" si="10"/>
        <v>27.118107078600016</v>
      </c>
      <c r="G46">
        <f t="shared" si="10"/>
        <v>28.59763812383094</v>
      </c>
      <c r="H46">
        <f t="shared" si="10"/>
        <v>28.611233993472265</v>
      </c>
      <c r="I46">
        <f t="shared" si="10"/>
        <v>28.707744727893036</v>
      </c>
      <c r="J46">
        <f t="shared" si="10"/>
        <v>28.170678208744164</v>
      </c>
      <c r="K46">
        <f t="shared" si="10"/>
        <v>28.780995428762765</v>
      </c>
      <c r="L46">
        <f t="shared" si="10"/>
        <v>28.923101856715775</v>
      </c>
      <c r="M46">
        <f t="shared" si="10"/>
        <v>29.569932253151567</v>
      </c>
      <c r="N46">
        <f t="shared" si="10"/>
        <v>29.334144244854507</v>
      </c>
      <c r="O46">
        <f t="shared" si="10"/>
        <v>30.047941280455646</v>
      </c>
      <c r="P46">
        <f t="shared" si="10"/>
        <v>30.767547057092674</v>
      </c>
    </row>
    <row r="47" spans="1:16">
      <c r="A47" t="s">
        <v>130</v>
      </c>
      <c r="B47">
        <f t="shared" si="5"/>
        <v>50.482256275231748</v>
      </c>
      <c r="C47">
        <f t="shared" ref="C47:P47" si="11">C34</f>
        <v>49.513007535321222</v>
      </c>
      <c r="D47">
        <f t="shared" si="11"/>
        <v>49.108173128436313</v>
      </c>
      <c r="E47">
        <f t="shared" si="11"/>
        <v>44.855808432965006</v>
      </c>
      <c r="F47">
        <f t="shared" si="11"/>
        <v>41.481255757513246</v>
      </c>
      <c r="G47">
        <f t="shared" si="11"/>
        <v>45.476567236107329</v>
      </c>
      <c r="H47">
        <f t="shared" si="11"/>
        <v>48.312550428930749</v>
      </c>
      <c r="I47">
        <f t="shared" si="11"/>
        <v>48.614347418489217</v>
      </c>
      <c r="J47">
        <f t="shared" si="11"/>
        <v>47.685696409875263</v>
      </c>
      <c r="K47">
        <f t="shared" si="11"/>
        <v>47.342347088940357</v>
      </c>
      <c r="L47">
        <f t="shared" si="11"/>
        <v>43.056576885968241</v>
      </c>
      <c r="M47">
        <f t="shared" si="11"/>
        <v>41.598621858337353</v>
      </c>
      <c r="N47">
        <f t="shared" si="11"/>
        <v>40.404293523858186</v>
      </c>
      <c r="O47">
        <f t="shared" si="11"/>
        <v>44.073888806324184</v>
      </c>
      <c r="P47">
        <f t="shared" si="11"/>
        <v>43.133476401828602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D500-3FD3-4065-875B-865455375EBC}">
  <dimension ref="A1:AO42"/>
  <sheetViews>
    <sheetView workbookViewId="0"/>
  </sheetViews>
  <sheetFormatPr defaultColWidth="16.42578125" defaultRowHeight="19.5"/>
  <cols>
    <col min="1" max="1" width="113.5703125" style="55" customWidth="1"/>
    <col min="2" max="49" width="22.42578125" style="55" customWidth="1"/>
    <col min="50" max="16384" width="16.42578125" style="55"/>
  </cols>
  <sheetData>
    <row r="1" spans="1:41">
      <c r="A1" s="59" t="s">
        <v>118</v>
      </c>
      <c r="B1" s="74">
        <v>1981</v>
      </c>
      <c r="C1" s="74">
        <v>1982</v>
      </c>
      <c r="D1" s="74">
        <v>1983</v>
      </c>
      <c r="E1" s="74">
        <v>1984</v>
      </c>
      <c r="F1" s="74">
        <v>1985</v>
      </c>
      <c r="G1" s="74">
        <v>1986</v>
      </c>
      <c r="H1" s="74">
        <v>1987</v>
      </c>
      <c r="I1" s="74">
        <v>1988</v>
      </c>
      <c r="J1" s="74">
        <v>1989</v>
      </c>
      <c r="K1" s="74">
        <v>1990</v>
      </c>
      <c r="L1" s="74">
        <v>1991</v>
      </c>
      <c r="M1" s="74">
        <v>1992</v>
      </c>
      <c r="N1" s="74">
        <v>1993</v>
      </c>
      <c r="O1" s="74">
        <v>1994</v>
      </c>
      <c r="P1" s="74">
        <v>1995</v>
      </c>
      <c r="Q1" s="74">
        <v>1996</v>
      </c>
      <c r="R1" s="74">
        <v>1997</v>
      </c>
      <c r="S1" s="74">
        <v>1998</v>
      </c>
      <c r="T1" s="74">
        <v>1999</v>
      </c>
      <c r="U1" s="74">
        <v>2000</v>
      </c>
      <c r="V1" s="74">
        <v>2001</v>
      </c>
      <c r="W1" s="74">
        <v>2002</v>
      </c>
      <c r="X1" s="74">
        <v>2003</v>
      </c>
      <c r="Y1" s="74">
        <v>2004</v>
      </c>
      <c r="Z1" s="74">
        <v>2005</v>
      </c>
      <c r="AA1" s="74">
        <v>2006</v>
      </c>
      <c r="AB1" s="74">
        <v>2007</v>
      </c>
      <c r="AC1" s="74">
        <v>2008</v>
      </c>
      <c r="AD1" s="74">
        <v>2009</v>
      </c>
      <c r="AE1" s="74">
        <v>2010</v>
      </c>
      <c r="AF1" s="74">
        <v>2011</v>
      </c>
      <c r="AG1" s="74">
        <v>2012</v>
      </c>
      <c r="AH1" s="74">
        <v>2013</v>
      </c>
      <c r="AI1" s="74">
        <v>2014</v>
      </c>
      <c r="AJ1" s="74">
        <v>2015</v>
      </c>
      <c r="AK1" s="74">
        <v>2016</v>
      </c>
      <c r="AL1" s="74">
        <v>2017</v>
      </c>
      <c r="AM1" s="74">
        <v>2018</v>
      </c>
      <c r="AN1" s="74">
        <v>2019</v>
      </c>
      <c r="AO1" s="74">
        <v>2020</v>
      </c>
    </row>
    <row r="2" spans="1:41" s="69" customFormat="1" ht="15" customHeight="1">
      <c r="A2" s="80" t="s">
        <v>144</v>
      </c>
      <c r="B2" s="81">
        <v>43763</v>
      </c>
      <c r="C2" s="81">
        <v>41832</v>
      </c>
      <c r="D2" s="81">
        <v>43058</v>
      </c>
      <c r="E2" s="81">
        <v>41890</v>
      </c>
      <c r="F2" s="81">
        <v>42099</v>
      </c>
      <c r="G2" s="81">
        <v>45118</v>
      </c>
      <c r="H2" s="81">
        <v>45673</v>
      </c>
      <c r="I2" s="81">
        <v>47169</v>
      </c>
      <c r="J2" s="81">
        <v>46041</v>
      </c>
      <c r="K2" s="81">
        <v>41991</v>
      </c>
      <c r="L2" s="81">
        <v>41879</v>
      </c>
      <c r="M2" s="81">
        <v>41389</v>
      </c>
      <c r="N2" s="81">
        <v>46536</v>
      </c>
      <c r="O2" s="81">
        <v>46092</v>
      </c>
      <c r="P2" s="81">
        <v>45088</v>
      </c>
      <c r="Q2" s="81">
        <v>39802</v>
      </c>
      <c r="R2" s="81">
        <v>35124</v>
      </c>
      <c r="S2" s="81">
        <v>31557</v>
      </c>
      <c r="T2" s="81">
        <v>29612</v>
      </c>
      <c r="U2" s="81">
        <v>27588</v>
      </c>
      <c r="V2" s="81">
        <v>24851</v>
      </c>
      <c r="W2" s="81">
        <v>24138</v>
      </c>
      <c r="X2" s="81">
        <v>18445</v>
      </c>
      <c r="Y2" s="81">
        <v>17909</v>
      </c>
      <c r="Z2" s="81">
        <v>15858</v>
      </c>
      <c r="AA2" s="81">
        <v>12476</v>
      </c>
      <c r="AB2" s="81">
        <v>12639</v>
      </c>
      <c r="AC2" s="81">
        <v>11448</v>
      </c>
      <c r="AD2" s="81">
        <v>10367</v>
      </c>
      <c r="AE2" s="81">
        <v>14961</v>
      </c>
      <c r="AF2" s="81">
        <v>14242</v>
      </c>
      <c r="AG2" s="81">
        <v>14299</v>
      </c>
      <c r="AH2" s="81">
        <v>13668</v>
      </c>
      <c r="AI2" s="81">
        <v>12986</v>
      </c>
      <c r="AJ2" s="81">
        <v>12063</v>
      </c>
      <c r="AK2" s="81">
        <v>10818</v>
      </c>
      <c r="AL2" s="81">
        <v>10926</v>
      </c>
      <c r="AM2" s="81">
        <v>11810</v>
      </c>
      <c r="AN2" s="81">
        <v>11994</v>
      </c>
      <c r="AO2" s="81">
        <v>12074</v>
      </c>
    </row>
    <row r="3" spans="1:41" s="69" customFormat="1" ht="15" customHeight="1">
      <c r="A3" s="78" t="s">
        <v>146</v>
      </c>
      <c r="B3" s="79">
        <v>55340</v>
      </c>
      <c r="C3" s="79">
        <v>57567</v>
      </c>
      <c r="D3" s="79">
        <v>66721</v>
      </c>
      <c r="E3" s="79">
        <v>71815</v>
      </c>
      <c r="F3" s="79">
        <v>76417</v>
      </c>
      <c r="G3" s="79">
        <v>80022</v>
      </c>
      <c r="H3" s="79">
        <v>84336</v>
      </c>
      <c r="I3" s="79">
        <v>83403</v>
      </c>
      <c r="J3" s="79">
        <v>80134</v>
      </c>
      <c r="K3" s="79">
        <v>79586</v>
      </c>
      <c r="L3" s="79">
        <v>78158</v>
      </c>
      <c r="M3" s="79">
        <v>84090</v>
      </c>
      <c r="N3" s="79">
        <v>85525</v>
      </c>
      <c r="O3" s="79">
        <v>93056</v>
      </c>
      <c r="P3" s="79">
        <v>96707</v>
      </c>
      <c r="Q3" s="79">
        <v>99837</v>
      </c>
      <c r="R3" s="79">
        <v>90898</v>
      </c>
      <c r="S3" s="79">
        <v>86571</v>
      </c>
      <c r="T3" s="79">
        <v>85921</v>
      </c>
      <c r="U3" s="79">
        <v>88481</v>
      </c>
      <c r="V3" s="79">
        <v>87223</v>
      </c>
      <c r="W3" s="79">
        <v>91387</v>
      </c>
      <c r="X3" s="79">
        <v>94450</v>
      </c>
      <c r="Y3" s="79">
        <v>99268</v>
      </c>
      <c r="Z3" s="79">
        <v>100422</v>
      </c>
      <c r="AA3" s="79">
        <v>98585</v>
      </c>
      <c r="AB3" s="79">
        <v>107926</v>
      </c>
      <c r="AC3" s="79">
        <v>109870</v>
      </c>
      <c r="AD3" s="79">
        <v>111616</v>
      </c>
      <c r="AE3" s="79">
        <v>119145</v>
      </c>
      <c r="AF3" s="79">
        <v>124901</v>
      </c>
      <c r="AG3" s="79">
        <v>129661</v>
      </c>
      <c r="AH3" s="79">
        <v>128247</v>
      </c>
      <c r="AI3" s="79">
        <v>130568</v>
      </c>
      <c r="AJ3" s="79">
        <v>128656</v>
      </c>
      <c r="AK3" s="79">
        <v>137010</v>
      </c>
      <c r="AL3" s="79">
        <v>139681</v>
      </c>
      <c r="AM3" s="79">
        <v>140411</v>
      </c>
      <c r="AN3" s="79">
        <v>150197</v>
      </c>
      <c r="AO3" s="79">
        <v>150034</v>
      </c>
    </row>
    <row r="4" spans="1:41" s="69" customFormat="1" ht="15" customHeight="1">
      <c r="A4" s="78" t="s">
        <v>147</v>
      </c>
      <c r="B4" s="79">
        <v>50241</v>
      </c>
      <c r="C4" s="79">
        <v>51969</v>
      </c>
      <c r="D4" s="79">
        <v>61032</v>
      </c>
      <c r="E4" s="79">
        <v>67399</v>
      </c>
      <c r="F4" s="79">
        <v>70879</v>
      </c>
      <c r="G4" s="79">
        <v>71845</v>
      </c>
      <c r="H4" s="79">
        <v>80773</v>
      </c>
      <c r="I4" s="79">
        <v>78641</v>
      </c>
      <c r="J4" s="79">
        <v>84503</v>
      </c>
      <c r="K4" s="79">
        <v>89571</v>
      </c>
      <c r="L4" s="79">
        <v>94291</v>
      </c>
      <c r="M4" s="79">
        <v>98791</v>
      </c>
      <c r="N4" s="79">
        <v>100228</v>
      </c>
      <c r="O4" s="79">
        <v>104460</v>
      </c>
      <c r="P4" s="79">
        <v>103540</v>
      </c>
      <c r="Q4" s="79">
        <v>104678</v>
      </c>
      <c r="R4" s="79">
        <v>103194</v>
      </c>
      <c r="S4" s="79">
        <v>103519</v>
      </c>
      <c r="T4" s="79">
        <v>104417</v>
      </c>
      <c r="U4" s="79">
        <v>106790</v>
      </c>
      <c r="V4" s="79">
        <v>117939</v>
      </c>
      <c r="W4" s="79">
        <v>75330</v>
      </c>
      <c r="X4" s="79">
        <v>74937</v>
      </c>
      <c r="Y4" s="79">
        <v>69391</v>
      </c>
      <c r="Z4" s="79">
        <v>71733</v>
      </c>
      <c r="AA4" s="79">
        <v>71568</v>
      </c>
      <c r="AB4" s="79">
        <v>72288</v>
      </c>
      <c r="AC4" s="79">
        <v>73096</v>
      </c>
      <c r="AD4" s="79">
        <v>76122</v>
      </c>
      <c r="AE4" s="79">
        <v>77272</v>
      </c>
      <c r="AF4" s="79">
        <v>83585</v>
      </c>
      <c r="AG4" s="79">
        <v>86631</v>
      </c>
      <c r="AH4" s="79">
        <v>84364</v>
      </c>
      <c r="AI4" s="79">
        <v>84553</v>
      </c>
      <c r="AJ4" s="79">
        <v>85051</v>
      </c>
      <c r="AK4" s="79">
        <v>92298</v>
      </c>
      <c r="AL4" s="79">
        <v>101331</v>
      </c>
      <c r="AM4" s="79">
        <v>98885</v>
      </c>
      <c r="AN4" s="79">
        <v>95539</v>
      </c>
      <c r="AO4" s="79">
        <v>91543</v>
      </c>
    </row>
    <row r="5" spans="1:41" s="69" customFormat="1" ht="15" customHeight="1">
      <c r="A5" s="78" t="s">
        <v>148</v>
      </c>
      <c r="B5" s="79">
        <v>113616</v>
      </c>
      <c r="C5" s="79">
        <v>114444</v>
      </c>
      <c r="D5" s="79">
        <v>123952</v>
      </c>
      <c r="E5" s="79">
        <v>140702</v>
      </c>
      <c r="F5" s="79">
        <v>144789</v>
      </c>
      <c r="G5" s="79">
        <v>169300</v>
      </c>
      <c r="H5" s="79">
        <v>173378</v>
      </c>
      <c r="I5" s="79">
        <v>158636</v>
      </c>
      <c r="J5" s="79">
        <v>164134</v>
      </c>
      <c r="K5" s="79">
        <v>150474</v>
      </c>
      <c r="L5" s="79">
        <v>158886</v>
      </c>
      <c r="M5" s="79">
        <v>152823</v>
      </c>
      <c r="N5" s="79">
        <v>140627</v>
      </c>
      <c r="O5" s="79">
        <v>146589</v>
      </c>
      <c r="P5" s="79">
        <v>139172</v>
      </c>
      <c r="Q5" s="79">
        <v>136380</v>
      </c>
      <c r="R5" s="79">
        <v>138303</v>
      </c>
      <c r="S5" s="79">
        <v>143069</v>
      </c>
      <c r="T5" s="79">
        <v>148705</v>
      </c>
      <c r="U5" s="79">
        <v>149265</v>
      </c>
      <c r="V5" s="79">
        <v>133312</v>
      </c>
      <c r="W5" s="79">
        <v>136316</v>
      </c>
      <c r="X5" s="79">
        <v>130691</v>
      </c>
      <c r="Y5" s="79">
        <v>134060</v>
      </c>
      <c r="Z5" s="79">
        <v>120173</v>
      </c>
      <c r="AA5" s="79">
        <v>120691</v>
      </c>
      <c r="AB5" s="79">
        <v>125763</v>
      </c>
      <c r="AC5" s="79">
        <v>116235</v>
      </c>
      <c r="AD5" s="79">
        <v>102942</v>
      </c>
      <c r="AE5" s="79">
        <v>122311</v>
      </c>
      <c r="AF5" s="79">
        <v>113818</v>
      </c>
      <c r="AG5" s="79">
        <v>108387</v>
      </c>
      <c r="AH5" s="79">
        <v>113954</v>
      </c>
      <c r="AI5" s="79">
        <v>112967</v>
      </c>
      <c r="AJ5" s="79">
        <v>110516</v>
      </c>
      <c r="AK5" s="79">
        <v>108655</v>
      </c>
      <c r="AL5" s="79">
        <v>114565</v>
      </c>
      <c r="AM5" s="79">
        <v>112531</v>
      </c>
      <c r="AN5" s="79">
        <v>105488</v>
      </c>
      <c r="AO5" s="79">
        <v>94029</v>
      </c>
    </row>
    <row r="6" spans="1:41" s="69" customFormat="1" ht="15" customHeight="1">
      <c r="A6" s="78" t="s">
        <v>149</v>
      </c>
      <c r="B6" s="79">
        <v>170596</v>
      </c>
      <c r="C6" s="79">
        <v>203383</v>
      </c>
      <c r="D6" s="79">
        <v>210387</v>
      </c>
      <c r="E6" s="79">
        <v>244527</v>
      </c>
      <c r="F6" s="79">
        <v>228867</v>
      </c>
      <c r="G6" s="79">
        <v>251159</v>
      </c>
      <c r="H6" s="79">
        <v>264025</v>
      </c>
      <c r="I6" s="79">
        <v>229656</v>
      </c>
      <c r="J6" s="79">
        <v>225531</v>
      </c>
      <c r="K6" s="79">
        <v>204216</v>
      </c>
      <c r="L6" s="79">
        <v>202373</v>
      </c>
      <c r="M6" s="79">
        <v>173466</v>
      </c>
      <c r="N6" s="79">
        <v>151170</v>
      </c>
      <c r="O6" s="79">
        <v>120019</v>
      </c>
      <c r="P6" s="79">
        <v>107826</v>
      </c>
      <c r="Q6" s="79">
        <v>109161</v>
      </c>
      <c r="R6" s="79">
        <v>103687</v>
      </c>
      <c r="S6" s="79">
        <v>101380</v>
      </c>
      <c r="T6" s="79">
        <v>92987</v>
      </c>
      <c r="U6" s="79">
        <v>86735</v>
      </c>
      <c r="V6" s="79">
        <v>75061</v>
      </c>
      <c r="W6" s="79">
        <v>74033</v>
      </c>
      <c r="X6" s="79">
        <v>64129</v>
      </c>
      <c r="Y6" s="79">
        <v>55094</v>
      </c>
      <c r="Z6" s="79">
        <v>42913</v>
      </c>
      <c r="AA6" s="79">
        <v>35908</v>
      </c>
      <c r="AB6" s="79">
        <v>34878</v>
      </c>
      <c r="AC6" s="79">
        <v>33142</v>
      </c>
      <c r="AD6" s="79">
        <v>28791</v>
      </c>
      <c r="AE6" s="79">
        <v>32929</v>
      </c>
      <c r="AF6" s="79">
        <v>32766</v>
      </c>
      <c r="AG6" s="79">
        <v>32997</v>
      </c>
      <c r="AH6" s="79">
        <v>34689</v>
      </c>
      <c r="AI6" s="79">
        <v>37946</v>
      </c>
      <c r="AJ6" s="79">
        <v>38049</v>
      </c>
      <c r="AK6" s="79">
        <v>38228</v>
      </c>
      <c r="AL6" s="79">
        <v>35607</v>
      </c>
      <c r="AM6" s="79">
        <v>35715</v>
      </c>
      <c r="AN6" s="79">
        <v>36395</v>
      </c>
      <c r="AO6" s="79">
        <v>32709</v>
      </c>
    </row>
    <row r="7" spans="1:41" s="69" customFormat="1" ht="15" customHeight="1">
      <c r="A7" s="78" t="s">
        <v>150</v>
      </c>
      <c r="B7" s="79">
        <v>76618</v>
      </c>
      <c r="C7" s="79">
        <v>103088</v>
      </c>
      <c r="D7" s="79">
        <v>117951</v>
      </c>
      <c r="E7" s="79">
        <v>139505</v>
      </c>
      <c r="F7" s="79">
        <v>141227</v>
      </c>
      <c r="G7" s="79">
        <v>153839</v>
      </c>
      <c r="H7" s="79">
        <v>150176</v>
      </c>
      <c r="I7" s="79">
        <v>125362</v>
      </c>
      <c r="J7" s="79">
        <v>109824</v>
      </c>
      <c r="K7" s="79">
        <v>79386</v>
      </c>
      <c r="L7" s="79">
        <v>69931</v>
      </c>
      <c r="M7" s="79">
        <v>45698</v>
      </c>
      <c r="N7" s="79">
        <v>46260</v>
      </c>
      <c r="O7" s="79">
        <v>40974</v>
      </c>
      <c r="P7" s="79">
        <v>38763</v>
      </c>
      <c r="Q7" s="79">
        <v>37539</v>
      </c>
      <c r="R7" s="79">
        <v>35789</v>
      </c>
      <c r="S7" s="79">
        <v>29654</v>
      </c>
      <c r="T7" s="79">
        <v>31827</v>
      </c>
      <c r="U7" s="79">
        <v>27772</v>
      </c>
      <c r="V7" s="79">
        <v>24741</v>
      </c>
      <c r="W7" s="79">
        <v>28237</v>
      </c>
      <c r="X7" s="79">
        <v>28017</v>
      </c>
      <c r="Y7" s="79">
        <v>29394</v>
      </c>
      <c r="Z7" s="79">
        <v>29673</v>
      </c>
      <c r="AA7" s="79">
        <v>28228</v>
      </c>
      <c r="AB7" s="79">
        <v>26498</v>
      </c>
      <c r="AC7" s="79">
        <v>24500</v>
      </c>
      <c r="AD7" s="79">
        <v>22599</v>
      </c>
      <c r="AE7" s="79">
        <v>25876</v>
      </c>
      <c r="AF7" s="79">
        <v>25815</v>
      </c>
      <c r="AG7" s="79">
        <v>23465</v>
      </c>
      <c r="AH7" s="79">
        <v>21703</v>
      </c>
      <c r="AI7" s="79">
        <v>22562</v>
      </c>
      <c r="AJ7" s="79">
        <v>20040</v>
      </c>
      <c r="AK7" s="79">
        <v>18121</v>
      </c>
      <c r="AL7" s="79">
        <v>18390</v>
      </c>
      <c r="AM7" s="79">
        <v>17062</v>
      </c>
      <c r="AN7" s="79">
        <v>17519</v>
      </c>
      <c r="AO7" s="79">
        <v>14679</v>
      </c>
    </row>
    <row r="8" spans="1:41" s="69" customFormat="1" ht="15" customHeight="1">
      <c r="A8" s="78" t="s">
        <v>151</v>
      </c>
      <c r="B8" s="79">
        <v>20142</v>
      </c>
      <c r="C8" s="79">
        <v>19078</v>
      </c>
      <c r="D8" s="79">
        <v>21577</v>
      </c>
      <c r="E8" s="79">
        <v>24771</v>
      </c>
      <c r="F8" s="79">
        <v>26950</v>
      </c>
      <c r="G8" s="79">
        <v>35932</v>
      </c>
      <c r="H8" s="79">
        <v>40368</v>
      </c>
      <c r="I8" s="79">
        <v>36159</v>
      </c>
      <c r="J8" s="79">
        <v>33878</v>
      </c>
      <c r="K8" s="79">
        <v>25306</v>
      </c>
      <c r="L8" s="79">
        <v>27008</v>
      </c>
      <c r="M8" s="79">
        <v>25565</v>
      </c>
      <c r="N8" s="79">
        <v>23783</v>
      </c>
      <c r="O8" s="79">
        <v>19401</v>
      </c>
      <c r="P8" s="79">
        <v>16294</v>
      </c>
      <c r="Q8" s="79">
        <v>15718</v>
      </c>
      <c r="R8" s="79">
        <v>15548</v>
      </c>
      <c r="S8" s="79">
        <v>14386</v>
      </c>
      <c r="T8" s="79">
        <v>14786</v>
      </c>
      <c r="U8" s="79">
        <v>14187</v>
      </c>
      <c r="V8" s="79">
        <v>14757</v>
      </c>
      <c r="W8" s="79">
        <v>13906</v>
      </c>
      <c r="X8" s="79">
        <v>13502</v>
      </c>
      <c r="Y8" s="79">
        <v>15623</v>
      </c>
      <c r="Z8" s="79">
        <v>14033</v>
      </c>
      <c r="AA8" s="79">
        <v>15221</v>
      </c>
      <c r="AB8" s="79">
        <v>14755</v>
      </c>
      <c r="AC8" s="79">
        <v>13057</v>
      </c>
      <c r="AD8" s="79">
        <v>10328</v>
      </c>
      <c r="AE8" s="79">
        <v>11834</v>
      </c>
      <c r="AF8" s="79">
        <v>12290</v>
      </c>
      <c r="AG8" s="79">
        <v>12463</v>
      </c>
      <c r="AH8" s="79">
        <v>12693</v>
      </c>
      <c r="AI8" s="79">
        <v>12238</v>
      </c>
      <c r="AJ8" s="79">
        <v>11909</v>
      </c>
      <c r="AK8" s="79">
        <v>12314</v>
      </c>
      <c r="AL8" s="79">
        <v>12482</v>
      </c>
      <c r="AM8" s="79">
        <v>13002</v>
      </c>
      <c r="AN8" s="79">
        <v>12313</v>
      </c>
      <c r="AO8" s="79">
        <v>12324</v>
      </c>
    </row>
    <row r="9" spans="1:41" s="69" customFormat="1" ht="15" customHeight="1">
      <c r="A9" s="78" t="s">
        <v>152</v>
      </c>
      <c r="B9" s="79">
        <v>27062</v>
      </c>
      <c r="C9" s="79">
        <v>25589</v>
      </c>
      <c r="D9" s="79">
        <v>27219</v>
      </c>
      <c r="E9" s="79">
        <v>30701</v>
      </c>
      <c r="F9" s="79">
        <v>32014</v>
      </c>
      <c r="G9" s="79">
        <v>39144</v>
      </c>
      <c r="H9" s="79">
        <v>40081</v>
      </c>
      <c r="I9" s="79">
        <v>39007</v>
      </c>
      <c r="J9" s="79">
        <v>39056</v>
      </c>
      <c r="K9" s="79">
        <v>35091</v>
      </c>
      <c r="L9" s="79">
        <v>32854</v>
      </c>
      <c r="M9" s="79">
        <v>31009</v>
      </c>
      <c r="N9" s="79">
        <v>29176</v>
      </c>
      <c r="O9" s="79">
        <v>30981</v>
      </c>
      <c r="P9" s="79">
        <v>33191</v>
      </c>
      <c r="Q9" s="79">
        <v>34816</v>
      </c>
      <c r="R9" s="79">
        <v>36147</v>
      </c>
      <c r="S9" s="79">
        <v>35854</v>
      </c>
      <c r="T9" s="79">
        <v>37773</v>
      </c>
      <c r="U9" s="79">
        <v>39026</v>
      </c>
      <c r="V9" s="79">
        <v>36274</v>
      </c>
      <c r="W9" s="79">
        <v>43800</v>
      </c>
      <c r="X9" s="79">
        <v>46646</v>
      </c>
      <c r="Y9" s="79">
        <v>48696</v>
      </c>
      <c r="Z9" s="79">
        <v>48565</v>
      </c>
      <c r="AA9" s="79">
        <v>48229</v>
      </c>
      <c r="AB9" s="79">
        <v>52510</v>
      </c>
      <c r="AC9" s="79">
        <v>48246</v>
      </c>
      <c r="AD9" s="79">
        <v>44549</v>
      </c>
      <c r="AE9" s="79">
        <v>47542</v>
      </c>
      <c r="AF9" s="79">
        <v>45146</v>
      </c>
      <c r="AG9" s="79">
        <v>47230</v>
      </c>
      <c r="AH9" s="79">
        <v>48560</v>
      </c>
      <c r="AI9" s="79">
        <v>53650</v>
      </c>
      <c r="AJ9" s="79">
        <v>52088</v>
      </c>
      <c r="AK9" s="79">
        <v>53038</v>
      </c>
      <c r="AL9" s="79">
        <v>53122</v>
      </c>
      <c r="AM9" s="79">
        <v>54000</v>
      </c>
      <c r="AN9" s="79">
        <v>52574</v>
      </c>
      <c r="AO9" s="79">
        <v>52704</v>
      </c>
    </row>
    <row r="10" spans="1:41" s="69" customFormat="1" ht="15" customHeight="1">
      <c r="A10" s="78" t="s">
        <v>153</v>
      </c>
      <c r="B10" s="79">
        <v>10096</v>
      </c>
      <c r="C10" s="79">
        <v>9587</v>
      </c>
      <c r="D10" s="79">
        <v>10143</v>
      </c>
      <c r="E10" s="79">
        <v>11114</v>
      </c>
      <c r="F10" s="79">
        <v>11320</v>
      </c>
      <c r="G10" s="79">
        <v>13950</v>
      </c>
      <c r="H10" s="79">
        <v>14055</v>
      </c>
      <c r="I10" s="79">
        <v>15921</v>
      </c>
      <c r="J10" s="79">
        <v>17188</v>
      </c>
      <c r="K10" s="79">
        <v>17694</v>
      </c>
      <c r="L10" s="79">
        <v>17783</v>
      </c>
      <c r="M10" s="79">
        <v>19925</v>
      </c>
      <c r="N10" s="79">
        <v>20787</v>
      </c>
      <c r="O10" s="79">
        <v>20849</v>
      </c>
      <c r="P10" s="79">
        <v>20375</v>
      </c>
      <c r="Q10" s="79">
        <v>20545</v>
      </c>
      <c r="R10" s="79">
        <v>21605</v>
      </c>
      <c r="S10" s="79">
        <v>25133</v>
      </c>
      <c r="T10" s="79">
        <v>25664</v>
      </c>
      <c r="U10" s="79">
        <v>26444</v>
      </c>
      <c r="V10" s="79">
        <v>25226</v>
      </c>
      <c r="W10" s="79">
        <v>28157</v>
      </c>
      <c r="X10" s="79">
        <v>34793</v>
      </c>
      <c r="Y10" s="79">
        <v>37767</v>
      </c>
      <c r="Z10" s="79">
        <v>43710</v>
      </c>
      <c r="AA10" s="79">
        <v>46109</v>
      </c>
      <c r="AB10" s="79">
        <v>47806</v>
      </c>
      <c r="AC10" s="79">
        <v>50926</v>
      </c>
      <c r="AD10" s="79">
        <v>36659</v>
      </c>
      <c r="AE10" s="79">
        <v>44358</v>
      </c>
      <c r="AF10" s="79">
        <v>46431</v>
      </c>
      <c r="AG10" s="79">
        <v>44824</v>
      </c>
      <c r="AH10" s="79">
        <v>43509</v>
      </c>
      <c r="AI10" s="79">
        <v>43187</v>
      </c>
      <c r="AJ10" s="79">
        <v>42806</v>
      </c>
      <c r="AK10" s="79">
        <v>45022</v>
      </c>
      <c r="AL10" s="79">
        <v>44347</v>
      </c>
      <c r="AM10" s="79">
        <v>44138</v>
      </c>
      <c r="AN10" s="79">
        <v>38641</v>
      </c>
      <c r="AO10" s="79">
        <v>36881</v>
      </c>
    </row>
    <row r="11" spans="1:41" s="69" customFormat="1" ht="15" customHeight="1">
      <c r="A11" s="78" t="s">
        <v>154</v>
      </c>
      <c r="B11" s="79">
        <v>69074</v>
      </c>
      <c r="C11" s="79">
        <v>72266</v>
      </c>
      <c r="D11" s="79">
        <v>85621</v>
      </c>
      <c r="E11" s="79">
        <v>91946</v>
      </c>
      <c r="F11" s="79">
        <v>85637</v>
      </c>
      <c r="G11" s="79">
        <v>90492</v>
      </c>
      <c r="H11" s="79">
        <v>107233</v>
      </c>
      <c r="I11" s="79">
        <v>111994</v>
      </c>
      <c r="J11" s="79">
        <v>123931</v>
      </c>
      <c r="K11" s="79">
        <v>127307</v>
      </c>
      <c r="L11" s="79">
        <v>124040</v>
      </c>
      <c r="M11" s="79">
        <v>128779</v>
      </c>
      <c r="N11" s="79">
        <v>148510</v>
      </c>
      <c r="O11" s="79">
        <v>148793</v>
      </c>
      <c r="P11" s="79">
        <v>172417</v>
      </c>
      <c r="Q11" s="79">
        <v>183136</v>
      </c>
      <c r="R11" s="79">
        <v>198283</v>
      </c>
      <c r="S11" s="79">
        <v>204136</v>
      </c>
      <c r="T11" s="79">
        <v>214147</v>
      </c>
      <c r="U11" s="79">
        <v>227952</v>
      </c>
      <c r="V11" s="79">
        <v>254293</v>
      </c>
      <c r="W11" s="79">
        <v>250228</v>
      </c>
      <c r="X11" s="79">
        <v>274999</v>
      </c>
      <c r="Y11" s="79">
        <v>315899</v>
      </c>
      <c r="Z11" s="79">
        <v>352847</v>
      </c>
      <c r="AA11" s="79">
        <v>336665</v>
      </c>
      <c r="AB11" s="79">
        <v>347709</v>
      </c>
      <c r="AC11" s="79">
        <v>302258</v>
      </c>
      <c r="AD11" s="79">
        <v>310047</v>
      </c>
      <c r="AE11" s="79">
        <v>319446</v>
      </c>
      <c r="AF11" s="79">
        <v>328705</v>
      </c>
      <c r="AG11" s="79">
        <v>259704</v>
      </c>
      <c r="AH11" s="79">
        <v>258465</v>
      </c>
      <c r="AI11" s="79">
        <v>237212</v>
      </c>
      <c r="AJ11" s="79">
        <v>219168</v>
      </c>
      <c r="AK11" s="79">
        <v>196408</v>
      </c>
      <c r="AL11" s="79">
        <v>193610</v>
      </c>
      <c r="AM11" s="79">
        <v>203461</v>
      </c>
      <c r="AN11" s="79">
        <v>194279</v>
      </c>
      <c r="AO11" s="79">
        <v>177761</v>
      </c>
    </row>
    <row r="12" spans="1:41" s="69" customFormat="1" ht="15" customHeight="1">
      <c r="A12" s="78" t="s">
        <v>155</v>
      </c>
      <c r="B12" s="79">
        <v>26211</v>
      </c>
      <c r="C12" s="79">
        <v>26007</v>
      </c>
      <c r="D12" s="79">
        <v>32090</v>
      </c>
      <c r="E12" s="79">
        <v>39937</v>
      </c>
      <c r="F12" s="79">
        <v>42687</v>
      </c>
      <c r="G12" s="79">
        <v>50245</v>
      </c>
      <c r="H12" s="79">
        <v>51073</v>
      </c>
      <c r="I12" s="79">
        <v>54874</v>
      </c>
      <c r="J12" s="79">
        <v>56582</v>
      </c>
      <c r="K12" s="79">
        <v>59941</v>
      </c>
      <c r="L12" s="79">
        <v>64146</v>
      </c>
      <c r="M12" s="79">
        <v>69511</v>
      </c>
      <c r="N12" s="79">
        <v>73883</v>
      </c>
      <c r="O12" s="79">
        <v>89569</v>
      </c>
      <c r="P12" s="79">
        <v>94553</v>
      </c>
      <c r="Q12" s="79">
        <v>102189</v>
      </c>
      <c r="R12" s="79">
        <v>108398</v>
      </c>
      <c r="S12" s="79">
        <v>109724</v>
      </c>
      <c r="T12" s="79">
        <v>124248</v>
      </c>
      <c r="U12" s="79">
        <v>129931</v>
      </c>
      <c r="V12" s="79">
        <v>130850</v>
      </c>
      <c r="W12" s="79">
        <v>148957</v>
      </c>
      <c r="X12" s="79">
        <v>156787</v>
      </c>
      <c r="Y12" s="79">
        <v>171346</v>
      </c>
      <c r="Z12" s="79">
        <v>180845</v>
      </c>
      <c r="AA12" s="79">
        <v>192191</v>
      </c>
      <c r="AB12" s="79">
        <v>230956</v>
      </c>
      <c r="AC12" s="79">
        <v>212446</v>
      </c>
      <c r="AD12" s="79">
        <v>239836</v>
      </c>
      <c r="AE12" s="79">
        <v>268112</v>
      </c>
      <c r="AF12" s="79">
        <v>246542</v>
      </c>
      <c r="AG12" s="79">
        <v>282802</v>
      </c>
      <c r="AH12" s="79">
        <v>318112</v>
      </c>
      <c r="AI12" s="79">
        <v>325294</v>
      </c>
      <c r="AJ12" s="79">
        <v>360842</v>
      </c>
      <c r="AK12" s="79">
        <v>375979</v>
      </c>
      <c r="AL12" s="79">
        <v>388518</v>
      </c>
      <c r="AM12" s="79">
        <v>391532</v>
      </c>
      <c r="AN12" s="79">
        <v>364502</v>
      </c>
      <c r="AO12" s="79">
        <v>366478</v>
      </c>
    </row>
    <row r="13" spans="1:41" s="69" customFormat="1" ht="15" customHeight="1">
      <c r="A13" s="78" t="s">
        <v>156</v>
      </c>
      <c r="B13" s="79">
        <v>6582</v>
      </c>
      <c r="C13" s="79">
        <v>7814</v>
      </c>
      <c r="D13" s="79">
        <v>9069</v>
      </c>
      <c r="E13" s="79">
        <v>10340</v>
      </c>
      <c r="F13" s="79">
        <v>11245</v>
      </c>
      <c r="G13" s="79">
        <v>14367</v>
      </c>
      <c r="H13" s="79">
        <v>15853</v>
      </c>
      <c r="I13" s="79">
        <v>17043</v>
      </c>
      <c r="J13" s="79">
        <v>17244</v>
      </c>
      <c r="K13" s="79">
        <v>18236</v>
      </c>
      <c r="L13" s="79">
        <v>19310</v>
      </c>
      <c r="M13" s="79">
        <v>21788</v>
      </c>
      <c r="N13" s="79">
        <v>25168</v>
      </c>
      <c r="O13" s="79">
        <v>29509</v>
      </c>
      <c r="P13" s="79">
        <v>32218</v>
      </c>
      <c r="Q13" s="79">
        <v>36806</v>
      </c>
      <c r="R13" s="79">
        <v>41113</v>
      </c>
      <c r="S13" s="79">
        <v>37025</v>
      </c>
      <c r="T13" s="79">
        <v>37938</v>
      </c>
      <c r="U13" s="79">
        <v>39177</v>
      </c>
      <c r="V13" s="79">
        <v>36274</v>
      </c>
      <c r="W13" s="79">
        <v>40411</v>
      </c>
      <c r="X13" s="79">
        <v>43864</v>
      </c>
      <c r="Y13" s="79">
        <v>48093</v>
      </c>
      <c r="Z13" s="79">
        <v>51411</v>
      </c>
      <c r="AA13" s="79">
        <v>54931</v>
      </c>
      <c r="AB13" s="79">
        <v>58111</v>
      </c>
      <c r="AC13" s="79">
        <v>53406</v>
      </c>
      <c r="AD13" s="79">
        <v>49783</v>
      </c>
      <c r="AE13" s="79">
        <v>68009</v>
      </c>
      <c r="AF13" s="79">
        <v>75791</v>
      </c>
      <c r="AG13" s="79">
        <v>79349</v>
      </c>
      <c r="AH13" s="79">
        <v>79404</v>
      </c>
      <c r="AI13" s="79">
        <v>84096</v>
      </c>
      <c r="AJ13" s="79">
        <v>86379</v>
      </c>
      <c r="AK13" s="79">
        <v>88784</v>
      </c>
      <c r="AL13" s="79">
        <v>100152</v>
      </c>
      <c r="AM13" s="79">
        <v>105470</v>
      </c>
      <c r="AN13" s="79">
        <v>101267</v>
      </c>
      <c r="AO13" s="79">
        <v>97076</v>
      </c>
    </row>
    <row r="14" spans="1:41" s="69" customFormat="1" ht="15" customHeight="1">
      <c r="A14" s="78" t="s">
        <v>157</v>
      </c>
      <c r="B14" s="79">
        <v>3443</v>
      </c>
      <c r="C14" s="79">
        <v>4165</v>
      </c>
      <c r="D14" s="79">
        <v>4833</v>
      </c>
      <c r="E14" s="79">
        <v>5549</v>
      </c>
      <c r="F14" s="79">
        <v>6114</v>
      </c>
      <c r="G14" s="79">
        <v>7866</v>
      </c>
      <c r="H14" s="79">
        <v>8883</v>
      </c>
      <c r="I14" s="79">
        <v>9500</v>
      </c>
      <c r="J14" s="79">
        <v>9431</v>
      </c>
      <c r="K14" s="79">
        <v>9850</v>
      </c>
      <c r="L14" s="79">
        <v>10437</v>
      </c>
      <c r="M14" s="79">
        <v>11868</v>
      </c>
      <c r="N14" s="79">
        <v>13778</v>
      </c>
      <c r="O14" s="79">
        <v>16071</v>
      </c>
      <c r="P14" s="79">
        <v>17624</v>
      </c>
      <c r="Q14" s="79">
        <v>19924</v>
      </c>
      <c r="R14" s="79">
        <v>20797</v>
      </c>
      <c r="S14" s="79">
        <v>20608</v>
      </c>
      <c r="T14" s="79">
        <v>21590</v>
      </c>
      <c r="U14" s="79">
        <v>22325</v>
      </c>
      <c r="V14" s="79">
        <v>21227</v>
      </c>
      <c r="W14" s="79">
        <v>22085</v>
      </c>
      <c r="X14" s="79">
        <v>24594</v>
      </c>
      <c r="Y14" s="79">
        <v>26759</v>
      </c>
      <c r="Z14" s="79">
        <v>27648</v>
      </c>
      <c r="AA14" s="79">
        <v>32243</v>
      </c>
      <c r="AB14" s="79">
        <v>37346</v>
      </c>
      <c r="AC14" s="79">
        <v>37224</v>
      </c>
      <c r="AD14" s="79">
        <v>40161</v>
      </c>
      <c r="AE14" s="79">
        <v>44680</v>
      </c>
      <c r="AF14" s="79">
        <v>43652</v>
      </c>
      <c r="AG14" s="79">
        <v>42875</v>
      </c>
      <c r="AH14" s="79">
        <v>41923</v>
      </c>
      <c r="AI14" s="79">
        <v>42126</v>
      </c>
      <c r="AJ14" s="79">
        <v>44827</v>
      </c>
      <c r="AK14" s="79">
        <v>46765</v>
      </c>
      <c r="AL14" s="79">
        <v>45729</v>
      </c>
      <c r="AM14" s="79">
        <v>46553</v>
      </c>
      <c r="AN14" s="79">
        <v>50097</v>
      </c>
      <c r="AO14" s="79">
        <v>54462</v>
      </c>
    </row>
    <row r="15" spans="1:41" s="69" customFormat="1" ht="15" customHeight="1">
      <c r="A15" s="78" t="s">
        <v>158</v>
      </c>
      <c r="B15" s="79">
        <v>17412</v>
      </c>
      <c r="C15" s="79">
        <v>20304</v>
      </c>
      <c r="D15" s="79">
        <v>25355</v>
      </c>
      <c r="E15" s="79">
        <v>26532</v>
      </c>
      <c r="F15" s="79">
        <v>24677</v>
      </c>
      <c r="G15" s="79">
        <v>28384</v>
      </c>
      <c r="H15" s="79">
        <v>30423</v>
      </c>
      <c r="I15" s="79">
        <v>33734</v>
      </c>
      <c r="J15" s="79">
        <v>34157</v>
      </c>
      <c r="K15" s="79">
        <v>37672</v>
      </c>
      <c r="L15" s="79">
        <v>41074</v>
      </c>
      <c r="M15" s="79">
        <v>46172</v>
      </c>
      <c r="N15" s="79">
        <v>40449</v>
      </c>
      <c r="O15" s="79">
        <v>39722</v>
      </c>
      <c r="P15" s="79">
        <v>39157</v>
      </c>
      <c r="Q15" s="79">
        <v>40362</v>
      </c>
      <c r="R15" s="79">
        <v>41489</v>
      </c>
      <c r="S15" s="79">
        <v>41587</v>
      </c>
      <c r="T15" s="79">
        <v>40722</v>
      </c>
      <c r="U15" s="79">
        <v>38820</v>
      </c>
      <c r="V15" s="79">
        <v>33761</v>
      </c>
      <c r="W15" s="79">
        <v>39172</v>
      </c>
      <c r="X15" s="79">
        <v>42174</v>
      </c>
      <c r="Y15" s="79">
        <v>46356</v>
      </c>
      <c r="Z15" s="79">
        <v>50702</v>
      </c>
      <c r="AA15" s="79">
        <v>49741</v>
      </c>
      <c r="AB15" s="79">
        <v>53227</v>
      </c>
      <c r="AC15" s="79">
        <v>53241</v>
      </c>
      <c r="AD15" s="79">
        <v>45311</v>
      </c>
      <c r="AE15" s="79">
        <v>58503</v>
      </c>
      <c r="AF15" s="79">
        <v>58660</v>
      </c>
      <c r="AG15" s="79">
        <v>52550</v>
      </c>
      <c r="AH15" s="79">
        <v>50835</v>
      </c>
      <c r="AI15" s="79">
        <v>52033</v>
      </c>
      <c r="AJ15" s="79">
        <v>49813</v>
      </c>
      <c r="AK15" s="79">
        <v>47433</v>
      </c>
      <c r="AL15" s="79">
        <v>48853</v>
      </c>
      <c r="AM15" s="79">
        <v>46803</v>
      </c>
      <c r="AN15" s="79">
        <v>47687</v>
      </c>
      <c r="AO15" s="79">
        <v>47164</v>
      </c>
    </row>
    <row r="16" spans="1:41" s="69" customFormat="1" ht="15" customHeight="1">
      <c r="A16" s="78" t="s">
        <v>159</v>
      </c>
      <c r="B16" s="79">
        <v>35290</v>
      </c>
      <c r="C16" s="79">
        <v>30471</v>
      </c>
      <c r="D16" s="79">
        <v>37362</v>
      </c>
      <c r="E16" s="79">
        <v>44442</v>
      </c>
      <c r="F16" s="79">
        <v>53669</v>
      </c>
      <c r="G16" s="79">
        <v>80056</v>
      </c>
      <c r="H16" s="79">
        <v>90490</v>
      </c>
      <c r="I16" s="79">
        <v>103200</v>
      </c>
      <c r="J16" s="79">
        <v>104471</v>
      </c>
      <c r="K16" s="79">
        <v>100112</v>
      </c>
      <c r="L16" s="79">
        <v>104955</v>
      </c>
      <c r="M16" s="79">
        <v>113738</v>
      </c>
      <c r="N16" s="79">
        <v>113020</v>
      </c>
      <c r="O16" s="79">
        <v>120161</v>
      </c>
      <c r="P16" s="79">
        <v>113613</v>
      </c>
      <c r="Q16" s="79">
        <v>122749</v>
      </c>
      <c r="R16" s="79">
        <v>123019</v>
      </c>
      <c r="S16" s="79">
        <v>115946</v>
      </c>
      <c r="T16" s="79">
        <v>121368</v>
      </c>
      <c r="U16" s="79">
        <v>120765</v>
      </c>
      <c r="V16" s="79">
        <v>107112</v>
      </c>
      <c r="W16" s="79">
        <v>115291</v>
      </c>
      <c r="X16" s="79">
        <v>116325</v>
      </c>
      <c r="Y16" s="79">
        <v>122169</v>
      </c>
      <c r="Z16" s="79">
        <v>121318</v>
      </c>
      <c r="AA16" s="79">
        <v>112779</v>
      </c>
      <c r="AB16" s="79">
        <v>116933</v>
      </c>
      <c r="AC16" s="79">
        <v>107842</v>
      </c>
      <c r="AD16" s="79">
        <v>91393</v>
      </c>
      <c r="AE16" s="79">
        <v>110041</v>
      </c>
      <c r="AF16" s="79">
        <v>115744</v>
      </c>
      <c r="AG16" s="79">
        <v>119769</v>
      </c>
      <c r="AH16" s="79">
        <v>123573</v>
      </c>
      <c r="AI16" s="79">
        <v>139478</v>
      </c>
      <c r="AJ16" s="79">
        <v>135011</v>
      </c>
      <c r="AK16" s="79">
        <v>138548</v>
      </c>
      <c r="AL16" s="79">
        <v>145758</v>
      </c>
      <c r="AM16" s="79">
        <v>150112</v>
      </c>
      <c r="AN16" s="79">
        <v>146428</v>
      </c>
      <c r="AO16" s="79">
        <v>146429</v>
      </c>
    </row>
    <row r="17" spans="1:41" s="69" customFormat="1" ht="15" customHeight="1">
      <c r="A17" s="78" t="s">
        <v>160</v>
      </c>
      <c r="B17" s="79">
        <v>24187</v>
      </c>
      <c r="C17" s="79">
        <v>23271</v>
      </c>
      <c r="D17" s="79">
        <v>25281</v>
      </c>
      <c r="E17" s="79">
        <v>26185</v>
      </c>
      <c r="F17" s="79">
        <v>26594</v>
      </c>
      <c r="G17" s="79">
        <v>28080</v>
      </c>
      <c r="H17" s="79">
        <v>30524</v>
      </c>
      <c r="I17" s="79">
        <v>32529</v>
      </c>
      <c r="J17" s="79">
        <v>35107</v>
      </c>
      <c r="K17" s="79">
        <v>36996</v>
      </c>
      <c r="L17" s="79">
        <v>39944</v>
      </c>
      <c r="M17" s="79">
        <v>46271</v>
      </c>
      <c r="N17" s="79">
        <v>52690</v>
      </c>
      <c r="O17" s="79">
        <v>55510</v>
      </c>
      <c r="P17" s="79">
        <v>55848</v>
      </c>
      <c r="Q17" s="79">
        <v>52232</v>
      </c>
      <c r="R17" s="79">
        <v>53402</v>
      </c>
      <c r="S17" s="79">
        <v>51286</v>
      </c>
      <c r="T17" s="79">
        <v>48866</v>
      </c>
      <c r="U17" s="79">
        <v>49925</v>
      </c>
      <c r="V17" s="79">
        <v>46118</v>
      </c>
      <c r="W17" s="79">
        <v>48820</v>
      </c>
      <c r="X17" s="79">
        <v>47068</v>
      </c>
      <c r="Y17" s="79">
        <v>50635</v>
      </c>
      <c r="Z17" s="79">
        <v>57936</v>
      </c>
      <c r="AA17" s="79">
        <v>62711</v>
      </c>
      <c r="AB17" s="79">
        <v>72489</v>
      </c>
      <c r="AC17" s="79">
        <v>74552</v>
      </c>
      <c r="AD17" s="79">
        <v>78427</v>
      </c>
      <c r="AE17" s="79">
        <v>102423</v>
      </c>
      <c r="AF17" s="79">
        <v>117833</v>
      </c>
      <c r="AG17" s="79">
        <v>127329</v>
      </c>
      <c r="AH17" s="79">
        <v>132519</v>
      </c>
      <c r="AI17" s="79">
        <v>127584</v>
      </c>
      <c r="AJ17" s="79">
        <v>123423</v>
      </c>
      <c r="AK17" s="79">
        <v>120315</v>
      </c>
      <c r="AL17" s="79">
        <v>120565</v>
      </c>
      <c r="AM17" s="79">
        <v>121657</v>
      </c>
      <c r="AN17" s="79">
        <v>114353</v>
      </c>
      <c r="AO17" s="79">
        <v>114086</v>
      </c>
    </row>
    <row r="18" spans="1:41" s="69" customFormat="1" ht="15" customHeight="1">
      <c r="A18" s="78" t="s">
        <v>161</v>
      </c>
      <c r="B18" s="79">
        <v>18970</v>
      </c>
      <c r="C18" s="79">
        <v>21011</v>
      </c>
      <c r="D18" s="79">
        <v>25015</v>
      </c>
      <c r="E18" s="79">
        <v>28228</v>
      </c>
      <c r="F18" s="79">
        <v>27365</v>
      </c>
      <c r="G18" s="79">
        <v>31662</v>
      </c>
      <c r="H18" s="79">
        <v>34392</v>
      </c>
      <c r="I18" s="79">
        <v>37820</v>
      </c>
      <c r="J18" s="79">
        <v>41830</v>
      </c>
      <c r="K18" s="79">
        <v>43213</v>
      </c>
      <c r="L18" s="79">
        <v>46737</v>
      </c>
      <c r="M18" s="79">
        <v>52561</v>
      </c>
      <c r="N18" s="79">
        <v>60478</v>
      </c>
      <c r="O18" s="79">
        <v>63288</v>
      </c>
      <c r="P18" s="79">
        <v>65160</v>
      </c>
      <c r="Q18" s="79">
        <v>67958</v>
      </c>
      <c r="R18" s="79">
        <v>82509</v>
      </c>
      <c r="S18" s="79">
        <v>83977</v>
      </c>
      <c r="T18" s="79">
        <v>87977</v>
      </c>
      <c r="U18" s="79">
        <v>92777</v>
      </c>
      <c r="V18" s="79">
        <v>84753</v>
      </c>
      <c r="W18" s="79">
        <v>103383</v>
      </c>
      <c r="X18" s="79">
        <v>106135</v>
      </c>
      <c r="Y18" s="79">
        <v>111652</v>
      </c>
      <c r="Z18" s="79">
        <v>105739</v>
      </c>
      <c r="AA18" s="79">
        <v>115674</v>
      </c>
      <c r="AB18" s="79">
        <v>123235</v>
      </c>
      <c r="AC18" s="79">
        <v>120134</v>
      </c>
      <c r="AD18" s="79">
        <v>116048</v>
      </c>
      <c r="AE18" s="79">
        <v>145633</v>
      </c>
      <c r="AF18" s="79">
        <v>139815</v>
      </c>
      <c r="AG18" s="79">
        <v>148101</v>
      </c>
      <c r="AH18" s="79">
        <v>200885</v>
      </c>
      <c r="AI18" s="79">
        <v>234376</v>
      </c>
      <c r="AJ18" s="79">
        <v>237270</v>
      </c>
      <c r="AK18" s="79">
        <v>278323</v>
      </c>
      <c r="AL18" s="79">
        <v>281121</v>
      </c>
      <c r="AM18" s="79">
        <v>281206</v>
      </c>
      <c r="AN18" s="79">
        <v>261572</v>
      </c>
      <c r="AO18" s="79">
        <v>263953</v>
      </c>
    </row>
    <row r="19" spans="1:41" s="69" customFormat="1" ht="15" customHeight="1">
      <c r="A19" s="78" t="s">
        <v>162</v>
      </c>
      <c r="B19" s="79">
        <v>59982</v>
      </c>
      <c r="C19" s="79">
        <v>56940</v>
      </c>
      <c r="D19" s="79">
        <v>70788</v>
      </c>
      <c r="E19" s="79">
        <v>85421</v>
      </c>
      <c r="F19" s="79">
        <v>92027</v>
      </c>
      <c r="G19" s="79">
        <v>114637</v>
      </c>
      <c r="H19" s="79">
        <v>126482</v>
      </c>
      <c r="I19" s="79">
        <v>143987</v>
      </c>
      <c r="J19" s="79">
        <v>156850</v>
      </c>
      <c r="K19" s="79">
        <v>158770</v>
      </c>
      <c r="L19" s="79">
        <v>179927</v>
      </c>
      <c r="M19" s="79">
        <v>198641</v>
      </c>
      <c r="N19" s="79">
        <v>199050</v>
      </c>
      <c r="O19" s="79">
        <v>218382</v>
      </c>
      <c r="P19" s="79">
        <v>231950</v>
      </c>
      <c r="Q19" s="79">
        <v>241745</v>
      </c>
      <c r="R19" s="79">
        <v>253882</v>
      </c>
      <c r="S19" s="79">
        <v>250877</v>
      </c>
      <c r="T19" s="79">
        <v>266294</v>
      </c>
      <c r="U19" s="79">
        <v>269469</v>
      </c>
      <c r="V19" s="79">
        <v>227939</v>
      </c>
      <c r="W19" s="79">
        <v>245251</v>
      </c>
      <c r="X19" s="79">
        <v>241488</v>
      </c>
      <c r="Y19" s="79">
        <v>252603</v>
      </c>
      <c r="Z19" s="79">
        <v>246311</v>
      </c>
      <c r="AA19" s="79">
        <v>251673</v>
      </c>
      <c r="AB19" s="79">
        <v>261484</v>
      </c>
      <c r="AC19" s="79">
        <v>251441</v>
      </c>
      <c r="AD19" s="79">
        <v>203044</v>
      </c>
      <c r="AE19" s="79">
        <v>264633</v>
      </c>
      <c r="AF19" s="79">
        <v>287151</v>
      </c>
      <c r="AG19" s="79">
        <v>271357</v>
      </c>
      <c r="AH19" s="79">
        <v>282776</v>
      </c>
      <c r="AI19" s="79">
        <v>314106</v>
      </c>
      <c r="AJ19" s="79">
        <v>318608</v>
      </c>
      <c r="AK19" s="79">
        <v>341222</v>
      </c>
      <c r="AL19" s="79">
        <v>353965</v>
      </c>
      <c r="AM19" s="79">
        <v>356599</v>
      </c>
      <c r="AN19" s="79">
        <v>337633</v>
      </c>
      <c r="AO19" s="79">
        <v>329804</v>
      </c>
    </row>
    <row r="20" spans="1:41" s="69" customFormat="1" ht="15" customHeight="1">
      <c r="A20" s="78" t="s">
        <v>163</v>
      </c>
      <c r="B20" s="79">
        <v>8401</v>
      </c>
      <c r="C20" s="79">
        <v>8579</v>
      </c>
      <c r="D20" s="79">
        <v>11607</v>
      </c>
      <c r="E20" s="79">
        <v>14425</v>
      </c>
      <c r="F20" s="79">
        <v>12875</v>
      </c>
      <c r="G20" s="79">
        <v>17716</v>
      </c>
      <c r="H20" s="79">
        <v>21106</v>
      </c>
      <c r="I20" s="79">
        <v>23476</v>
      </c>
      <c r="J20" s="79">
        <v>25447</v>
      </c>
      <c r="K20" s="79">
        <v>30780</v>
      </c>
      <c r="L20" s="79">
        <v>34424</v>
      </c>
      <c r="M20" s="79">
        <v>40013</v>
      </c>
      <c r="N20" s="79">
        <v>48362</v>
      </c>
      <c r="O20" s="79">
        <v>55868</v>
      </c>
      <c r="P20" s="79">
        <v>73572</v>
      </c>
      <c r="Q20" s="79">
        <v>86999</v>
      </c>
      <c r="R20" s="79">
        <v>107855</v>
      </c>
      <c r="S20" s="79">
        <v>126770</v>
      </c>
      <c r="T20" s="79">
        <v>169863</v>
      </c>
      <c r="U20" s="79">
        <v>227423</v>
      </c>
      <c r="V20" s="79">
        <v>206712</v>
      </c>
      <c r="W20" s="79">
        <v>267776</v>
      </c>
      <c r="X20" s="79">
        <v>340627</v>
      </c>
      <c r="Y20" s="79">
        <v>414454</v>
      </c>
      <c r="Z20" s="79">
        <v>489476</v>
      </c>
      <c r="AA20" s="79">
        <v>598053</v>
      </c>
      <c r="AB20" s="79">
        <v>762489</v>
      </c>
      <c r="AC20" s="79">
        <v>861937</v>
      </c>
      <c r="AD20" s="79">
        <v>903056</v>
      </c>
      <c r="AE20" s="79">
        <v>1142611</v>
      </c>
      <c r="AF20" s="79">
        <v>1292837</v>
      </c>
      <c r="AG20" s="79">
        <v>1460532</v>
      </c>
      <c r="AH20" s="79">
        <v>1565124</v>
      </c>
      <c r="AI20" s="79">
        <v>1843169</v>
      </c>
      <c r="AJ20" s="79">
        <v>1904114</v>
      </c>
      <c r="AK20" s="79">
        <v>2053301</v>
      </c>
      <c r="AL20" s="79">
        <v>2193112</v>
      </c>
      <c r="AM20" s="79">
        <v>2268850</v>
      </c>
      <c r="AN20" s="79">
        <v>2377084</v>
      </c>
      <c r="AO20" s="79">
        <v>2848406</v>
      </c>
    </row>
    <row r="21" spans="1:41" s="69" customFormat="1" ht="15" customHeight="1">
      <c r="A21" s="78" t="s">
        <v>164</v>
      </c>
      <c r="B21" s="79">
        <v>22058</v>
      </c>
      <c r="C21" s="79">
        <v>22058</v>
      </c>
      <c r="D21" s="79">
        <v>28815</v>
      </c>
      <c r="E21" s="79">
        <v>32972</v>
      </c>
      <c r="F21" s="79">
        <v>28772</v>
      </c>
      <c r="G21" s="79">
        <v>35108</v>
      </c>
      <c r="H21" s="79">
        <v>43169</v>
      </c>
      <c r="I21" s="79">
        <v>44384</v>
      </c>
      <c r="J21" s="79">
        <v>47407</v>
      </c>
      <c r="K21" s="79">
        <v>45002</v>
      </c>
      <c r="L21" s="79">
        <v>48750</v>
      </c>
      <c r="M21" s="79">
        <v>51367</v>
      </c>
      <c r="N21" s="79">
        <v>55370</v>
      </c>
      <c r="O21" s="79">
        <v>65584</v>
      </c>
      <c r="P21" s="79">
        <v>79208</v>
      </c>
      <c r="Q21" s="79">
        <v>97989</v>
      </c>
      <c r="R21" s="79">
        <v>112836</v>
      </c>
      <c r="S21" s="79">
        <v>126183</v>
      </c>
      <c r="T21" s="79">
        <v>142405</v>
      </c>
      <c r="U21" s="79">
        <v>167648</v>
      </c>
      <c r="V21" s="79">
        <v>171244</v>
      </c>
      <c r="W21" s="79">
        <v>187798</v>
      </c>
      <c r="X21" s="79">
        <v>232639</v>
      </c>
      <c r="Y21" s="79">
        <v>253970</v>
      </c>
      <c r="Z21" s="79">
        <v>309368</v>
      </c>
      <c r="AA21" s="79">
        <v>342641</v>
      </c>
      <c r="AB21" s="79">
        <v>385133</v>
      </c>
      <c r="AC21" s="79">
        <v>384310</v>
      </c>
      <c r="AD21" s="79">
        <v>405211</v>
      </c>
      <c r="AE21" s="79">
        <v>514290</v>
      </c>
      <c r="AF21" s="79">
        <v>577754</v>
      </c>
      <c r="AG21" s="79">
        <v>629539</v>
      </c>
      <c r="AH21" s="79">
        <v>588259</v>
      </c>
      <c r="AI21" s="79">
        <v>654393</v>
      </c>
      <c r="AJ21" s="79">
        <v>668931</v>
      </c>
      <c r="AK21" s="79">
        <v>638478</v>
      </c>
      <c r="AL21" s="79">
        <v>677368</v>
      </c>
      <c r="AM21" s="79">
        <v>685722</v>
      </c>
      <c r="AN21" s="79">
        <v>786101</v>
      </c>
      <c r="AO21" s="79">
        <v>854197</v>
      </c>
    </row>
    <row r="22" spans="1:41" s="69" customFormat="1" ht="15" customHeight="1">
      <c r="A22" s="78" t="s">
        <v>165</v>
      </c>
      <c r="B22" s="79">
        <v>41573</v>
      </c>
      <c r="C22" s="79">
        <v>42294</v>
      </c>
      <c r="D22" s="79">
        <v>49594</v>
      </c>
      <c r="E22" s="79">
        <v>65376</v>
      </c>
      <c r="F22" s="79">
        <v>67753</v>
      </c>
      <c r="G22" s="79">
        <v>83868</v>
      </c>
      <c r="H22" s="79">
        <v>102809</v>
      </c>
      <c r="I22" s="79">
        <v>117946</v>
      </c>
      <c r="J22" s="79">
        <v>125526</v>
      </c>
      <c r="K22" s="79">
        <v>115713</v>
      </c>
      <c r="L22" s="79">
        <v>135140</v>
      </c>
      <c r="M22" s="79">
        <v>137072</v>
      </c>
      <c r="N22" s="79">
        <v>144340</v>
      </c>
      <c r="O22" s="79">
        <v>161419</v>
      </c>
      <c r="P22" s="79">
        <v>169883</v>
      </c>
      <c r="Q22" s="79">
        <v>182078</v>
      </c>
      <c r="R22" s="79">
        <v>180091</v>
      </c>
      <c r="S22" s="79">
        <v>178864</v>
      </c>
      <c r="T22" s="79">
        <v>195260</v>
      </c>
      <c r="U22" s="79">
        <v>170285</v>
      </c>
      <c r="V22" s="79">
        <v>145174</v>
      </c>
      <c r="W22" s="79">
        <v>164568</v>
      </c>
      <c r="X22" s="79">
        <v>171909</v>
      </c>
      <c r="Y22" s="79">
        <v>179674</v>
      </c>
      <c r="Z22" s="79">
        <v>172693</v>
      </c>
      <c r="AA22" s="79">
        <v>160014</v>
      </c>
      <c r="AB22" s="79">
        <v>155410</v>
      </c>
      <c r="AC22" s="79">
        <v>143931</v>
      </c>
      <c r="AD22" s="79">
        <v>129077</v>
      </c>
      <c r="AE22" s="79">
        <v>156411</v>
      </c>
      <c r="AF22" s="79">
        <v>153665</v>
      </c>
      <c r="AG22" s="79">
        <v>156042</v>
      </c>
      <c r="AH22" s="79">
        <v>155713</v>
      </c>
      <c r="AI22" s="79">
        <v>161778</v>
      </c>
      <c r="AJ22" s="79">
        <v>159393</v>
      </c>
      <c r="AK22" s="79">
        <v>165733</v>
      </c>
      <c r="AL22" s="79">
        <v>169083</v>
      </c>
      <c r="AM22" s="79">
        <v>174663</v>
      </c>
      <c r="AN22" s="79">
        <v>168927</v>
      </c>
      <c r="AO22" s="79">
        <v>175599</v>
      </c>
    </row>
    <row r="23" spans="1:41" s="69" customFormat="1" ht="15" customHeight="1">
      <c r="A23" s="78" t="s">
        <v>166</v>
      </c>
      <c r="B23" s="79">
        <v>40749</v>
      </c>
      <c r="C23" s="79">
        <v>36899</v>
      </c>
      <c r="D23" s="79">
        <v>43711</v>
      </c>
      <c r="E23" s="79">
        <v>46671</v>
      </c>
      <c r="F23" s="79">
        <v>48600</v>
      </c>
      <c r="G23" s="79">
        <v>57826</v>
      </c>
      <c r="H23" s="79">
        <v>68571</v>
      </c>
      <c r="I23" s="79">
        <v>80366</v>
      </c>
      <c r="J23" s="79">
        <v>86883</v>
      </c>
      <c r="K23" s="79">
        <v>91530</v>
      </c>
      <c r="L23" s="79">
        <v>101622</v>
      </c>
      <c r="M23" s="79">
        <v>109508</v>
      </c>
      <c r="N23" s="79">
        <v>115598</v>
      </c>
      <c r="O23" s="79">
        <v>122869</v>
      </c>
      <c r="P23" s="79">
        <v>129892</v>
      </c>
      <c r="Q23" s="79">
        <v>134755</v>
      </c>
      <c r="R23" s="79">
        <v>145320</v>
      </c>
      <c r="S23" s="79">
        <v>137524</v>
      </c>
      <c r="T23" s="79">
        <v>142484</v>
      </c>
      <c r="U23" s="79">
        <v>155875</v>
      </c>
      <c r="V23" s="79">
        <v>136941</v>
      </c>
      <c r="W23" s="79">
        <v>156766</v>
      </c>
      <c r="X23" s="79">
        <v>176385</v>
      </c>
      <c r="Y23" s="79">
        <v>205298</v>
      </c>
      <c r="Z23" s="79">
        <v>216632</v>
      </c>
      <c r="AA23" s="79">
        <v>236258</v>
      </c>
      <c r="AB23" s="79">
        <v>270879</v>
      </c>
      <c r="AC23" s="79">
        <v>260445</v>
      </c>
      <c r="AD23" s="79">
        <v>195195</v>
      </c>
      <c r="AE23" s="79">
        <v>294679</v>
      </c>
      <c r="AF23" s="79">
        <v>310518</v>
      </c>
      <c r="AG23" s="79">
        <v>299947</v>
      </c>
      <c r="AH23" s="79">
        <v>267186</v>
      </c>
      <c r="AI23" s="79">
        <v>288762</v>
      </c>
      <c r="AJ23" s="79">
        <v>269225</v>
      </c>
      <c r="AK23" s="79">
        <v>266801</v>
      </c>
      <c r="AL23" s="79">
        <v>309180</v>
      </c>
      <c r="AM23" s="79">
        <v>334509</v>
      </c>
      <c r="AN23" s="79">
        <v>304846</v>
      </c>
      <c r="AO23" s="79">
        <v>299081</v>
      </c>
    </row>
    <row r="24" spans="1:41" s="69" customFormat="1" ht="15" customHeight="1">
      <c r="A24" s="78" t="s">
        <v>167</v>
      </c>
      <c r="B24" s="79">
        <v>42273</v>
      </c>
      <c r="C24" s="79">
        <v>42918</v>
      </c>
      <c r="D24" s="79">
        <v>46641</v>
      </c>
      <c r="E24" s="79">
        <v>50390</v>
      </c>
      <c r="F24" s="79">
        <v>45974</v>
      </c>
      <c r="G24" s="79">
        <v>50821</v>
      </c>
      <c r="H24" s="79">
        <v>64592</v>
      </c>
      <c r="I24" s="79">
        <v>67646</v>
      </c>
      <c r="J24" s="79">
        <v>83523</v>
      </c>
      <c r="K24" s="79">
        <v>88340</v>
      </c>
      <c r="L24" s="79">
        <v>98708</v>
      </c>
      <c r="M24" s="79">
        <v>104205</v>
      </c>
      <c r="N24" s="79">
        <v>102580</v>
      </c>
      <c r="O24" s="79">
        <v>103528</v>
      </c>
      <c r="P24" s="79">
        <v>106395</v>
      </c>
      <c r="Q24" s="79">
        <v>100693</v>
      </c>
      <c r="R24" s="79">
        <v>107008</v>
      </c>
      <c r="S24" s="79">
        <v>110025</v>
      </c>
      <c r="T24" s="79">
        <v>104453</v>
      </c>
      <c r="U24" s="79">
        <v>108811</v>
      </c>
      <c r="V24" s="79">
        <v>96110</v>
      </c>
      <c r="W24" s="79">
        <v>121739</v>
      </c>
      <c r="X24" s="79">
        <v>141109</v>
      </c>
      <c r="Y24" s="79">
        <v>166473</v>
      </c>
      <c r="Z24" s="79">
        <v>169240</v>
      </c>
      <c r="AA24" s="79">
        <v>138162</v>
      </c>
      <c r="AB24" s="79">
        <v>142835</v>
      </c>
      <c r="AC24" s="79">
        <v>117068</v>
      </c>
      <c r="AD24" s="79">
        <v>116008</v>
      </c>
      <c r="AE24" s="79">
        <v>144073</v>
      </c>
      <c r="AF24" s="79">
        <v>154872</v>
      </c>
      <c r="AG24" s="79">
        <v>141968</v>
      </c>
      <c r="AH24" s="79">
        <v>135353</v>
      </c>
      <c r="AI24" s="79">
        <v>151857</v>
      </c>
      <c r="AJ24" s="79">
        <v>149489</v>
      </c>
      <c r="AK24" s="79">
        <v>151672</v>
      </c>
      <c r="AL24" s="79">
        <v>150982</v>
      </c>
      <c r="AM24" s="79">
        <v>146775</v>
      </c>
      <c r="AN24" s="79">
        <v>145528</v>
      </c>
      <c r="AO24" s="79">
        <v>140585</v>
      </c>
    </row>
    <row r="25" spans="1:41" s="69" customFormat="1" ht="15" customHeight="1">
      <c r="A25" s="78" t="s">
        <v>168</v>
      </c>
      <c r="B25" s="79">
        <v>41638</v>
      </c>
      <c r="C25" s="79">
        <v>42460</v>
      </c>
      <c r="D25" s="79">
        <v>45620</v>
      </c>
      <c r="E25" s="79">
        <v>48975</v>
      </c>
      <c r="F25" s="79">
        <v>46337</v>
      </c>
      <c r="G25" s="79">
        <v>52783</v>
      </c>
      <c r="H25" s="79">
        <v>60227</v>
      </c>
      <c r="I25" s="79">
        <v>58782</v>
      </c>
      <c r="J25" s="79">
        <v>65083</v>
      </c>
      <c r="K25" s="79">
        <v>61973</v>
      </c>
      <c r="L25" s="79">
        <v>62708</v>
      </c>
      <c r="M25" s="79">
        <v>67570</v>
      </c>
      <c r="N25" s="79">
        <v>68309</v>
      </c>
      <c r="O25" s="79">
        <v>70903</v>
      </c>
      <c r="P25" s="79">
        <v>74373</v>
      </c>
      <c r="Q25" s="79">
        <v>72470</v>
      </c>
      <c r="R25" s="79">
        <v>75234</v>
      </c>
      <c r="S25" s="79">
        <v>74475</v>
      </c>
      <c r="T25" s="79">
        <v>69462</v>
      </c>
      <c r="U25" s="79">
        <v>69776</v>
      </c>
      <c r="V25" s="79">
        <v>56485</v>
      </c>
      <c r="W25" s="79">
        <v>61645</v>
      </c>
      <c r="X25" s="79">
        <v>65747</v>
      </c>
      <c r="Y25" s="79">
        <v>80460</v>
      </c>
      <c r="Z25" s="79">
        <v>88342</v>
      </c>
      <c r="AA25" s="79">
        <v>90275</v>
      </c>
      <c r="AB25" s="79">
        <v>101255</v>
      </c>
      <c r="AC25" s="79">
        <v>111107</v>
      </c>
      <c r="AD25" s="79">
        <v>84092</v>
      </c>
      <c r="AE25" s="79">
        <v>91589</v>
      </c>
      <c r="AF25" s="79">
        <v>93931</v>
      </c>
      <c r="AG25" s="79">
        <v>92948</v>
      </c>
      <c r="AH25" s="79">
        <v>94772</v>
      </c>
      <c r="AI25" s="79">
        <v>101028</v>
      </c>
      <c r="AJ25" s="79">
        <v>100836</v>
      </c>
      <c r="AK25" s="79">
        <v>95953</v>
      </c>
      <c r="AL25" s="79">
        <v>101205</v>
      </c>
      <c r="AM25" s="79">
        <v>106942</v>
      </c>
      <c r="AN25" s="79">
        <v>114730</v>
      </c>
      <c r="AO25" s="79">
        <v>116577</v>
      </c>
    </row>
    <row r="26" spans="1:41" s="69" customFormat="1" ht="15" customHeight="1">
      <c r="A26" s="78" t="s">
        <v>169</v>
      </c>
      <c r="B26" s="79">
        <v>15222</v>
      </c>
      <c r="C26" s="79">
        <v>13561</v>
      </c>
      <c r="D26" s="79">
        <v>15355</v>
      </c>
      <c r="E26" s="79">
        <v>18167</v>
      </c>
      <c r="F26" s="79">
        <v>18107</v>
      </c>
      <c r="G26" s="79">
        <v>24820</v>
      </c>
      <c r="H26" s="79">
        <v>28125</v>
      </c>
      <c r="I26" s="79">
        <v>30264</v>
      </c>
      <c r="J26" s="79">
        <v>32822</v>
      </c>
      <c r="K26" s="79">
        <v>28239</v>
      </c>
      <c r="L26" s="79">
        <v>31282</v>
      </c>
      <c r="M26" s="79">
        <v>34407</v>
      </c>
      <c r="N26" s="79">
        <v>35176</v>
      </c>
      <c r="O26" s="79">
        <v>36089</v>
      </c>
      <c r="P26" s="79">
        <v>35055</v>
      </c>
      <c r="Q26" s="79">
        <v>38687</v>
      </c>
      <c r="R26" s="79">
        <v>39606</v>
      </c>
      <c r="S26" s="79">
        <v>36835</v>
      </c>
      <c r="T26" s="79">
        <v>39001</v>
      </c>
      <c r="U26" s="79">
        <v>39732</v>
      </c>
      <c r="V26" s="79">
        <v>28182</v>
      </c>
      <c r="W26" s="79">
        <v>23808</v>
      </c>
      <c r="X26" s="79">
        <v>21245</v>
      </c>
      <c r="Y26" s="79">
        <v>22657</v>
      </c>
      <c r="Z26" s="79">
        <v>22166</v>
      </c>
      <c r="AA26" s="79">
        <v>22756</v>
      </c>
      <c r="AB26" s="79">
        <v>25225</v>
      </c>
      <c r="AC26" s="79">
        <v>23821</v>
      </c>
      <c r="AD26" s="79">
        <v>19336</v>
      </c>
      <c r="AE26" s="79">
        <v>24513</v>
      </c>
      <c r="AF26" s="79">
        <v>23099</v>
      </c>
      <c r="AG26" s="79">
        <v>22183</v>
      </c>
      <c r="AH26" s="79">
        <v>20544</v>
      </c>
      <c r="AI26" s="79">
        <v>21282</v>
      </c>
      <c r="AJ26" s="79">
        <v>21035</v>
      </c>
      <c r="AK26" s="79">
        <v>21226</v>
      </c>
      <c r="AL26" s="79">
        <v>21830</v>
      </c>
      <c r="AM26" s="79">
        <v>22070</v>
      </c>
      <c r="AN26" s="79">
        <v>21757</v>
      </c>
      <c r="AO26" s="79">
        <v>22175</v>
      </c>
    </row>
    <row r="27" spans="1:41" s="69" customFormat="1" ht="15" customHeight="1">
      <c r="A27" s="78" t="s">
        <v>170</v>
      </c>
      <c r="B27" s="79">
        <v>56303</v>
      </c>
      <c r="C27" s="79">
        <v>60221</v>
      </c>
      <c r="D27" s="79">
        <v>68270</v>
      </c>
      <c r="E27" s="79">
        <v>79181</v>
      </c>
      <c r="F27" s="79">
        <v>80022</v>
      </c>
      <c r="G27" s="79">
        <v>97654</v>
      </c>
      <c r="H27" s="79">
        <v>109123</v>
      </c>
      <c r="I27" s="79">
        <v>112376</v>
      </c>
      <c r="J27" s="79">
        <v>107022</v>
      </c>
      <c r="K27" s="79">
        <v>94017</v>
      </c>
      <c r="L27" s="79">
        <v>92043</v>
      </c>
      <c r="M27" s="79">
        <v>95099</v>
      </c>
      <c r="N27" s="79">
        <v>88644</v>
      </c>
      <c r="O27" s="79">
        <v>86658</v>
      </c>
      <c r="P27" s="79">
        <v>85922</v>
      </c>
      <c r="Q27" s="79">
        <v>91140</v>
      </c>
      <c r="R27" s="79">
        <v>92720</v>
      </c>
      <c r="S27" s="79">
        <v>83956</v>
      </c>
      <c r="T27" s="79">
        <v>83552</v>
      </c>
      <c r="U27" s="79">
        <v>88529</v>
      </c>
      <c r="V27" s="79">
        <v>82231</v>
      </c>
      <c r="W27" s="79">
        <v>85892</v>
      </c>
      <c r="X27" s="79">
        <v>89039</v>
      </c>
      <c r="Y27" s="79">
        <v>94051</v>
      </c>
      <c r="Z27" s="79">
        <v>98248</v>
      </c>
      <c r="AA27" s="79">
        <v>101578</v>
      </c>
      <c r="AB27" s="79">
        <v>111444</v>
      </c>
      <c r="AC27" s="79">
        <v>105244</v>
      </c>
      <c r="AD27" s="79">
        <v>93220</v>
      </c>
      <c r="AE27" s="79">
        <v>109823</v>
      </c>
      <c r="AF27" s="79">
        <v>114047</v>
      </c>
      <c r="AG27" s="79">
        <v>110431</v>
      </c>
      <c r="AH27" s="79">
        <v>106861</v>
      </c>
      <c r="AI27" s="79">
        <v>115353</v>
      </c>
      <c r="AJ27" s="79">
        <v>115581</v>
      </c>
      <c r="AK27" s="79">
        <v>124079</v>
      </c>
      <c r="AL27" s="79">
        <v>142570</v>
      </c>
      <c r="AM27" s="79">
        <v>161260</v>
      </c>
      <c r="AN27" s="79">
        <v>164655</v>
      </c>
      <c r="AO27" s="79">
        <v>157279</v>
      </c>
    </row>
    <row r="28" spans="1:41" s="69" customFormat="1" ht="15" customHeight="1">
      <c r="A28" s="80" t="s">
        <v>177</v>
      </c>
      <c r="B28" s="81">
        <v>218709</v>
      </c>
      <c r="C28" s="81">
        <v>214287</v>
      </c>
      <c r="D28" s="81">
        <v>205491</v>
      </c>
      <c r="E28" s="81">
        <v>213712</v>
      </c>
      <c r="F28" s="81">
        <v>220149</v>
      </c>
      <c r="G28" s="81">
        <v>232791</v>
      </c>
      <c r="H28" s="81">
        <v>254870</v>
      </c>
      <c r="I28" s="81">
        <v>284148</v>
      </c>
      <c r="J28" s="81">
        <v>319757</v>
      </c>
      <c r="K28" s="81">
        <v>343832</v>
      </c>
      <c r="L28" s="81">
        <v>356458</v>
      </c>
      <c r="M28" s="81">
        <v>386982</v>
      </c>
      <c r="N28" s="81">
        <v>430080</v>
      </c>
      <c r="O28" s="81">
        <v>462117</v>
      </c>
      <c r="P28" s="81">
        <v>468235</v>
      </c>
      <c r="Q28" s="81">
        <v>459778</v>
      </c>
      <c r="R28" s="81">
        <v>462118</v>
      </c>
      <c r="S28" s="81">
        <v>464504</v>
      </c>
      <c r="T28" s="81">
        <v>459850</v>
      </c>
      <c r="U28" s="81">
        <v>440239</v>
      </c>
      <c r="V28" s="81">
        <v>389874</v>
      </c>
      <c r="W28" s="81">
        <v>402540</v>
      </c>
      <c r="X28" s="81">
        <v>389599</v>
      </c>
      <c r="Y28" s="81">
        <v>417994</v>
      </c>
      <c r="Z28" s="81">
        <v>425430</v>
      </c>
      <c r="AA28" s="81">
        <v>444435</v>
      </c>
      <c r="AB28" s="81">
        <v>449964</v>
      </c>
      <c r="AC28" s="81">
        <v>408882</v>
      </c>
      <c r="AD28" s="81">
        <v>363994</v>
      </c>
      <c r="AE28" s="81">
        <v>414267</v>
      </c>
      <c r="AF28" s="81">
        <v>418584</v>
      </c>
      <c r="AG28" s="81">
        <v>412542</v>
      </c>
      <c r="AH28" s="81">
        <v>415998</v>
      </c>
      <c r="AI28" s="81">
        <v>419225</v>
      </c>
      <c r="AJ28" s="81">
        <v>416030</v>
      </c>
      <c r="AK28" s="81">
        <v>411154</v>
      </c>
      <c r="AL28" s="81">
        <v>407933</v>
      </c>
      <c r="AM28" s="81">
        <v>415849</v>
      </c>
      <c r="AN28" s="81">
        <v>437038</v>
      </c>
      <c r="AO28" s="81">
        <v>460744</v>
      </c>
    </row>
    <row r="29" spans="1:41" ht="18.75">
      <c r="A29" s="58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6"/>
    </row>
    <row r="30" spans="1:41" ht="18">
      <c r="A30" s="47" t="s">
        <v>125</v>
      </c>
      <c r="B30" s="74">
        <v>1981</v>
      </c>
      <c r="C30" s="74">
        <v>1982</v>
      </c>
      <c r="D30" s="74">
        <v>1983</v>
      </c>
      <c r="E30" s="74">
        <v>1984</v>
      </c>
      <c r="F30" s="74">
        <v>1985</v>
      </c>
      <c r="G30" s="74">
        <v>1986</v>
      </c>
      <c r="H30" s="74">
        <v>1987</v>
      </c>
      <c r="I30" s="74">
        <v>1988</v>
      </c>
      <c r="J30" s="74">
        <v>1989</v>
      </c>
      <c r="K30" s="74">
        <v>1990</v>
      </c>
      <c r="L30" s="74">
        <v>1991</v>
      </c>
      <c r="M30" s="74">
        <v>1992</v>
      </c>
      <c r="N30" s="74">
        <v>1993</v>
      </c>
      <c r="O30" s="74">
        <v>1994</v>
      </c>
      <c r="P30" s="74">
        <v>1995</v>
      </c>
      <c r="Q30" s="74">
        <v>1996</v>
      </c>
      <c r="R30" s="74">
        <v>1997</v>
      </c>
      <c r="S30" s="74">
        <v>1998</v>
      </c>
      <c r="T30" s="74">
        <v>1999</v>
      </c>
      <c r="U30" s="74">
        <v>2000</v>
      </c>
      <c r="V30" s="74">
        <v>2001</v>
      </c>
      <c r="W30" s="74">
        <v>2002</v>
      </c>
      <c r="X30" s="74">
        <v>2003</v>
      </c>
      <c r="Y30" s="74">
        <v>2004</v>
      </c>
      <c r="Z30" s="74">
        <v>2005</v>
      </c>
      <c r="AA30" s="74">
        <v>2006</v>
      </c>
      <c r="AB30" s="74">
        <v>2007</v>
      </c>
      <c r="AC30" s="74">
        <v>2008</v>
      </c>
      <c r="AD30" s="74">
        <v>2009</v>
      </c>
      <c r="AE30" s="74">
        <v>2010</v>
      </c>
      <c r="AF30" s="74">
        <v>2011</v>
      </c>
      <c r="AG30" s="74">
        <v>2012</v>
      </c>
      <c r="AH30" s="74">
        <v>2013</v>
      </c>
      <c r="AI30" s="74">
        <v>2014</v>
      </c>
      <c r="AJ30" s="74">
        <v>2015</v>
      </c>
      <c r="AK30" s="74">
        <v>2016</v>
      </c>
      <c r="AL30" s="74">
        <v>2017</v>
      </c>
      <c r="AM30" s="74">
        <v>2018</v>
      </c>
      <c r="AN30" s="74">
        <v>2019</v>
      </c>
      <c r="AO30" s="74">
        <v>2020</v>
      </c>
    </row>
    <row r="31" spans="1:41" ht="18">
      <c r="A31" t="s">
        <v>126</v>
      </c>
      <c r="B31" s="67">
        <f>B18+B19</f>
        <v>78952</v>
      </c>
      <c r="C31" s="67">
        <f t="shared" ref="C31:AO31" si="0">C18+C19</f>
        <v>77951</v>
      </c>
      <c r="D31" s="67">
        <f t="shared" si="0"/>
        <v>95803</v>
      </c>
      <c r="E31" s="67">
        <f t="shared" si="0"/>
        <v>113649</v>
      </c>
      <c r="F31" s="67">
        <f t="shared" si="0"/>
        <v>119392</v>
      </c>
      <c r="G31" s="67">
        <f t="shared" si="0"/>
        <v>146299</v>
      </c>
      <c r="H31" s="67">
        <f t="shared" si="0"/>
        <v>160874</v>
      </c>
      <c r="I31" s="67">
        <f t="shared" si="0"/>
        <v>181807</v>
      </c>
      <c r="J31" s="67">
        <f t="shared" si="0"/>
        <v>198680</v>
      </c>
      <c r="K31" s="67">
        <f t="shared" si="0"/>
        <v>201983</v>
      </c>
      <c r="L31" s="67">
        <f t="shared" si="0"/>
        <v>226664</v>
      </c>
      <c r="M31" s="67">
        <f t="shared" si="0"/>
        <v>251202</v>
      </c>
      <c r="N31" s="67">
        <f t="shared" si="0"/>
        <v>259528</v>
      </c>
      <c r="O31" s="67">
        <f t="shared" si="0"/>
        <v>281670</v>
      </c>
      <c r="P31" s="67">
        <f t="shared" si="0"/>
        <v>297110</v>
      </c>
      <c r="Q31" s="67">
        <f t="shared" si="0"/>
        <v>309703</v>
      </c>
      <c r="R31" s="67">
        <f t="shared" si="0"/>
        <v>336391</v>
      </c>
      <c r="S31" s="67">
        <f t="shared" si="0"/>
        <v>334854</v>
      </c>
      <c r="T31" s="67">
        <f t="shared" si="0"/>
        <v>354271</v>
      </c>
      <c r="U31" s="67">
        <f t="shared" si="0"/>
        <v>362246</v>
      </c>
      <c r="V31" s="67">
        <f t="shared" si="0"/>
        <v>312692</v>
      </c>
      <c r="W31" s="67">
        <f t="shared" si="0"/>
        <v>348634</v>
      </c>
      <c r="X31" s="67">
        <f t="shared" si="0"/>
        <v>347623</v>
      </c>
      <c r="Y31" s="67">
        <f t="shared" si="0"/>
        <v>364255</v>
      </c>
      <c r="Z31" s="67">
        <f t="shared" si="0"/>
        <v>352050</v>
      </c>
      <c r="AA31" s="67">
        <f t="shared" si="0"/>
        <v>367347</v>
      </c>
      <c r="AB31" s="67">
        <f t="shared" si="0"/>
        <v>384719</v>
      </c>
      <c r="AC31" s="67">
        <f t="shared" si="0"/>
        <v>371575</v>
      </c>
      <c r="AD31" s="67">
        <f t="shared" si="0"/>
        <v>319092</v>
      </c>
      <c r="AE31" s="67">
        <f t="shared" si="0"/>
        <v>410266</v>
      </c>
      <c r="AF31" s="67">
        <f t="shared" si="0"/>
        <v>426966</v>
      </c>
      <c r="AG31" s="67">
        <f t="shared" si="0"/>
        <v>419458</v>
      </c>
      <c r="AH31" s="67">
        <f t="shared" si="0"/>
        <v>483661</v>
      </c>
      <c r="AI31" s="67">
        <f t="shared" si="0"/>
        <v>548482</v>
      </c>
      <c r="AJ31" s="67">
        <f t="shared" si="0"/>
        <v>555878</v>
      </c>
      <c r="AK31" s="67">
        <f t="shared" si="0"/>
        <v>619545</v>
      </c>
      <c r="AL31" s="67">
        <f t="shared" si="0"/>
        <v>635086</v>
      </c>
      <c r="AM31" s="67">
        <f t="shared" si="0"/>
        <v>637805</v>
      </c>
      <c r="AN31" s="67">
        <f t="shared" si="0"/>
        <v>599205</v>
      </c>
      <c r="AO31" s="67">
        <f t="shared" si="0"/>
        <v>593757</v>
      </c>
    </row>
    <row r="32" spans="1:41" ht="18">
      <c r="A32" t="s">
        <v>51</v>
      </c>
      <c r="B32" s="66">
        <f>B28</f>
        <v>218709</v>
      </c>
      <c r="C32" s="66">
        <f t="shared" ref="C32:AO32" si="1">C28</f>
        <v>214287</v>
      </c>
      <c r="D32" s="66">
        <f t="shared" si="1"/>
        <v>205491</v>
      </c>
      <c r="E32" s="66">
        <f t="shared" si="1"/>
        <v>213712</v>
      </c>
      <c r="F32" s="66">
        <f t="shared" si="1"/>
        <v>220149</v>
      </c>
      <c r="G32" s="66">
        <f t="shared" si="1"/>
        <v>232791</v>
      </c>
      <c r="H32" s="66">
        <f t="shared" si="1"/>
        <v>254870</v>
      </c>
      <c r="I32" s="66">
        <f t="shared" si="1"/>
        <v>284148</v>
      </c>
      <c r="J32" s="66">
        <f t="shared" si="1"/>
        <v>319757</v>
      </c>
      <c r="K32" s="66">
        <f t="shared" si="1"/>
        <v>343832</v>
      </c>
      <c r="L32" s="66">
        <f t="shared" si="1"/>
        <v>356458</v>
      </c>
      <c r="M32" s="66">
        <f t="shared" si="1"/>
        <v>386982</v>
      </c>
      <c r="N32" s="66">
        <f t="shared" si="1"/>
        <v>430080</v>
      </c>
      <c r="O32" s="66">
        <f t="shared" si="1"/>
        <v>462117</v>
      </c>
      <c r="P32" s="66">
        <f t="shared" si="1"/>
        <v>468235</v>
      </c>
      <c r="Q32" s="66">
        <f t="shared" si="1"/>
        <v>459778</v>
      </c>
      <c r="R32" s="66">
        <f t="shared" si="1"/>
        <v>462118</v>
      </c>
      <c r="S32" s="66">
        <f t="shared" si="1"/>
        <v>464504</v>
      </c>
      <c r="T32" s="66">
        <f t="shared" si="1"/>
        <v>459850</v>
      </c>
      <c r="U32" s="66">
        <f t="shared" si="1"/>
        <v>440239</v>
      </c>
      <c r="V32" s="66">
        <f t="shared" si="1"/>
        <v>389874</v>
      </c>
      <c r="W32" s="66">
        <f t="shared" si="1"/>
        <v>402540</v>
      </c>
      <c r="X32" s="66">
        <f t="shared" si="1"/>
        <v>389599</v>
      </c>
      <c r="Y32" s="66">
        <f t="shared" si="1"/>
        <v>417994</v>
      </c>
      <c r="Z32" s="66">
        <f t="shared" si="1"/>
        <v>425430</v>
      </c>
      <c r="AA32" s="66">
        <f t="shared" si="1"/>
        <v>444435</v>
      </c>
      <c r="AB32" s="66">
        <f t="shared" si="1"/>
        <v>449964</v>
      </c>
      <c r="AC32" s="66">
        <f t="shared" si="1"/>
        <v>408882</v>
      </c>
      <c r="AD32" s="66">
        <f t="shared" si="1"/>
        <v>363994</v>
      </c>
      <c r="AE32" s="66">
        <f t="shared" si="1"/>
        <v>414267</v>
      </c>
      <c r="AF32" s="66">
        <f t="shared" si="1"/>
        <v>418584</v>
      </c>
      <c r="AG32" s="66">
        <f t="shared" si="1"/>
        <v>412542</v>
      </c>
      <c r="AH32" s="66">
        <f t="shared" si="1"/>
        <v>415998</v>
      </c>
      <c r="AI32" s="66">
        <f t="shared" si="1"/>
        <v>419225</v>
      </c>
      <c r="AJ32" s="66">
        <f t="shared" si="1"/>
        <v>416030</v>
      </c>
      <c r="AK32" s="66">
        <f t="shared" si="1"/>
        <v>411154</v>
      </c>
      <c r="AL32" s="66">
        <f t="shared" si="1"/>
        <v>407933</v>
      </c>
      <c r="AM32" s="66">
        <f t="shared" si="1"/>
        <v>415849</v>
      </c>
      <c r="AN32" s="66">
        <f t="shared" si="1"/>
        <v>437038</v>
      </c>
      <c r="AO32" s="66">
        <f t="shared" si="1"/>
        <v>460744</v>
      </c>
    </row>
    <row r="33" spans="1:41" ht="18">
      <c r="A33" t="s">
        <v>127</v>
      </c>
      <c r="B33" s="66">
        <f>B5+B6+B7</f>
        <v>360830</v>
      </c>
      <c r="C33" s="66">
        <f t="shared" ref="C33:AO33" si="2">C5+C6+C7</f>
        <v>420915</v>
      </c>
      <c r="D33" s="66">
        <f t="shared" si="2"/>
        <v>452290</v>
      </c>
      <c r="E33" s="66">
        <f t="shared" si="2"/>
        <v>524734</v>
      </c>
      <c r="F33" s="66">
        <f t="shared" si="2"/>
        <v>514883</v>
      </c>
      <c r="G33" s="66">
        <f t="shared" si="2"/>
        <v>574298</v>
      </c>
      <c r="H33" s="66">
        <f t="shared" si="2"/>
        <v>587579</v>
      </c>
      <c r="I33" s="66">
        <f t="shared" si="2"/>
        <v>513654</v>
      </c>
      <c r="J33" s="66">
        <f t="shared" si="2"/>
        <v>499489</v>
      </c>
      <c r="K33" s="66">
        <f t="shared" si="2"/>
        <v>434076</v>
      </c>
      <c r="L33" s="66">
        <f t="shared" si="2"/>
        <v>431190</v>
      </c>
      <c r="M33" s="66">
        <f t="shared" si="2"/>
        <v>371987</v>
      </c>
      <c r="N33" s="66">
        <f t="shared" si="2"/>
        <v>338057</v>
      </c>
      <c r="O33" s="66">
        <f t="shared" si="2"/>
        <v>307582</v>
      </c>
      <c r="P33" s="66">
        <f t="shared" si="2"/>
        <v>285761</v>
      </c>
      <c r="Q33" s="66">
        <f t="shared" si="2"/>
        <v>283080</v>
      </c>
      <c r="R33" s="66">
        <f t="shared" si="2"/>
        <v>277779</v>
      </c>
      <c r="S33" s="66">
        <f t="shared" si="2"/>
        <v>274103</v>
      </c>
      <c r="T33" s="66">
        <f t="shared" si="2"/>
        <v>273519</v>
      </c>
      <c r="U33" s="66">
        <f t="shared" si="2"/>
        <v>263772</v>
      </c>
      <c r="V33" s="66">
        <f t="shared" si="2"/>
        <v>233114</v>
      </c>
      <c r="W33" s="66">
        <f t="shared" si="2"/>
        <v>238586</v>
      </c>
      <c r="X33" s="66">
        <f t="shared" si="2"/>
        <v>222837</v>
      </c>
      <c r="Y33" s="66">
        <f t="shared" si="2"/>
        <v>218548</v>
      </c>
      <c r="Z33" s="66">
        <f t="shared" si="2"/>
        <v>192759</v>
      </c>
      <c r="AA33" s="66">
        <f t="shared" si="2"/>
        <v>184827</v>
      </c>
      <c r="AB33" s="66">
        <f t="shared" si="2"/>
        <v>187139</v>
      </c>
      <c r="AC33" s="66">
        <f t="shared" si="2"/>
        <v>173877</v>
      </c>
      <c r="AD33" s="66">
        <f t="shared" si="2"/>
        <v>154332</v>
      </c>
      <c r="AE33" s="66">
        <f t="shared" si="2"/>
        <v>181116</v>
      </c>
      <c r="AF33" s="66">
        <f t="shared" si="2"/>
        <v>172399</v>
      </c>
      <c r="AG33" s="66">
        <f t="shared" si="2"/>
        <v>164849</v>
      </c>
      <c r="AH33" s="66">
        <f t="shared" si="2"/>
        <v>170346</v>
      </c>
      <c r="AI33" s="66">
        <f t="shared" si="2"/>
        <v>173475</v>
      </c>
      <c r="AJ33" s="66">
        <f t="shared" si="2"/>
        <v>168605</v>
      </c>
      <c r="AK33" s="66">
        <f t="shared" si="2"/>
        <v>165004</v>
      </c>
      <c r="AL33" s="66">
        <f t="shared" si="2"/>
        <v>168562</v>
      </c>
      <c r="AM33" s="66">
        <f t="shared" si="2"/>
        <v>165308</v>
      </c>
      <c r="AN33" s="66">
        <f t="shared" si="2"/>
        <v>159402</v>
      </c>
      <c r="AO33" s="66">
        <f t="shared" si="2"/>
        <v>141417</v>
      </c>
    </row>
    <row r="34" spans="1:41" ht="18">
      <c r="A34" t="s">
        <v>134</v>
      </c>
      <c r="B34" s="67">
        <f>B8+B27+B21+B20+B26</f>
        <v>122126</v>
      </c>
      <c r="C34" s="67">
        <f t="shared" ref="C34:AO34" si="3">C8+C27+C21+C20+C26</f>
        <v>123497</v>
      </c>
      <c r="D34" s="67">
        <f t="shared" si="3"/>
        <v>145624</v>
      </c>
      <c r="E34" s="67">
        <f t="shared" si="3"/>
        <v>169516</v>
      </c>
      <c r="F34" s="67">
        <f t="shared" si="3"/>
        <v>166726</v>
      </c>
      <c r="G34" s="67">
        <f t="shared" si="3"/>
        <v>211230</v>
      </c>
      <c r="H34" s="67">
        <f t="shared" si="3"/>
        <v>241891</v>
      </c>
      <c r="I34" s="67">
        <f t="shared" si="3"/>
        <v>246659</v>
      </c>
      <c r="J34" s="67">
        <f t="shared" si="3"/>
        <v>246576</v>
      </c>
      <c r="K34" s="67">
        <f t="shared" si="3"/>
        <v>223344</v>
      </c>
      <c r="L34" s="67">
        <f t="shared" si="3"/>
        <v>233507</v>
      </c>
      <c r="M34" s="67">
        <f t="shared" si="3"/>
        <v>246451</v>
      </c>
      <c r="N34" s="67">
        <f t="shared" si="3"/>
        <v>251335</v>
      </c>
      <c r="O34" s="67">
        <f t="shared" si="3"/>
        <v>263600</v>
      </c>
      <c r="P34" s="67">
        <f t="shared" si="3"/>
        <v>290051</v>
      </c>
      <c r="Q34" s="67">
        <f t="shared" si="3"/>
        <v>330533</v>
      </c>
      <c r="R34" s="67">
        <f t="shared" si="3"/>
        <v>368565</v>
      </c>
      <c r="S34" s="67">
        <f t="shared" si="3"/>
        <v>388130</v>
      </c>
      <c r="T34" s="67">
        <f t="shared" si="3"/>
        <v>449607</v>
      </c>
      <c r="U34" s="67">
        <f t="shared" si="3"/>
        <v>537519</v>
      </c>
      <c r="V34" s="67">
        <f t="shared" si="3"/>
        <v>503126</v>
      </c>
      <c r="W34" s="67">
        <f t="shared" si="3"/>
        <v>579180</v>
      </c>
      <c r="X34" s="67">
        <f t="shared" si="3"/>
        <v>697052</v>
      </c>
      <c r="Y34" s="67">
        <f t="shared" si="3"/>
        <v>800755</v>
      </c>
      <c r="Z34" s="67">
        <f t="shared" si="3"/>
        <v>933291</v>
      </c>
      <c r="AA34" s="67">
        <f t="shared" si="3"/>
        <v>1080249</v>
      </c>
      <c r="AB34" s="67">
        <f t="shared" si="3"/>
        <v>1299046</v>
      </c>
      <c r="AC34" s="67">
        <f t="shared" si="3"/>
        <v>1388369</v>
      </c>
      <c r="AD34" s="67">
        <f t="shared" si="3"/>
        <v>1431151</v>
      </c>
      <c r="AE34" s="67">
        <f t="shared" si="3"/>
        <v>1803071</v>
      </c>
      <c r="AF34" s="67">
        <f t="shared" si="3"/>
        <v>2020027</v>
      </c>
      <c r="AG34" s="67">
        <f t="shared" si="3"/>
        <v>2235148</v>
      </c>
      <c r="AH34" s="67">
        <f t="shared" si="3"/>
        <v>2293481</v>
      </c>
      <c r="AI34" s="67">
        <f t="shared" si="3"/>
        <v>2646435</v>
      </c>
      <c r="AJ34" s="67">
        <f t="shared" si="3"/>
        <v>2721570</v>
      </c>
      <c r="AK34" s="67">
        <f t="shared" si="3"/>
        <v>2849398</v>
      </c>
      <c r="AL34" s="67">
        <f t="shared" si="3"/>
        <v>3047362</v>
      </c>
      <c r="AM34" s="67">
        <f t="shared" si="3"/>
        <v>3150904</v>
      </c>
      <c r="AN34" s="67">
        <f t="shared" si="3"/>
        <v>3361910</v>
      </c>
      <c r="AO34" s="67">
        <f t="shared" si="3"/>
        <v>3894381</v>
      </c>
    </row>
    <row r="35" spans="1:41" ht="18">
      <c r="A35" t="s">
        <v>133</v>
      </c>
      <c r="B35" s="66">
        <f>SUM(B11:B16)</f>
        <v>158012</v>
      </c>
      <c r="C35" s="66">
        <f t="shared" ref="C35:AO35" si="4">SUM(C11:C16)</f>
        <v>161027</v>
      </c>
      <c r="D35" s="66">
        <f t="shared" si="4"/>
        <v>194330</v>
      </c>
      <c r="E35" s="66">
        <f t="shared" si="4"/>
        <v>218746</v>
      </c>
      <c r="F35" s="66">
        <f t="shared" si="4"/>
        <v>224029</v>
      </c>
      <c r="G35" s="66">
        <f t="shared" si="4"/>
        <v>271410</v>
      </c>
      <c r="H35" s="66">
        <f t="shared" si="4"/>
        <v>303955</v>
      </c>
      <c r="I35" s="66">
        <f t="shared" si="4"/>
        <v>330345</v>
      </c>
      <c r="J35" s="66">
        <f t="shared" si="4"/>
        <v>345816</v>
      </c>
      <c r="K35" s="66">
        <f t="shared" si="4"/>
        <v>353118</v>
      </c>
      <c r="L35" s="66">
        <f t="shared" si="4"/>
        <v>363962</v>
      </c>
      <c r="M35" s="66">
        <f t="shared" si="4"/>
        <v>391856</v>
      </c>
      <c r="N35" s="66">
        <f t="shared" si="4"/>
        <v>414808</v>
      </c>
      <c r="O35" s="66">
        <f t="shared" si="4"/>
        <v>443825</v>
      </c>
      <c r="P35" s="66">
        <f t="shared" si="4"/>
        <v>469582</v>
      </c>
      <c r="Q35" s="66">
        <f t="shared" si="4"/>
        <v>505166</v>
      </c>
      <c r="R35" s="66">
        <f t="shared" si="4"/>
        <v>533099</v>
      </c>
      <c r="S35" s="66">
        <f t="shared" si="4"/>
        <v>529026</v>
      </c>
      <c r="T35" s="66">
        <f t="shared" si="4"/>
        <v>560013</v>
      </c>
      <c r="U35" s="66">
        <f t="shared" si="4"/>
        <v>578970</v>
      </c>
      <c r="V35" s="66">
        <f t="shared" si="4"/>
        <v>583517</v>
      </c>
      <c r="W35" s="66">
        <f t="shared" si="4"/>
        <v>616144</v>
      </c>
      <c r="X35" s="66">
        <f t="shared" si="4"/>
        <v>658743</v>
      </c>
      <c r="Y35" s="66">
        <f t="shared" si="4"/>
        <v>730622</v>
      </c>
      <c r="Z35" s="66">
        <f t="shared" si="4"/>
        <v>784771</v>
      </c>
      <c r="AA35" s="66">
        <f t="shared" si="4"/>
        <v>778550</v>
      </c>
      <c r="AB35" s="66">
        <f t="shared" si="4"/>
        <v>844282</v>
      </c>
      <c r="AC35" s="66">
        <f t="shared" si="4"/>
        <v>766417</v>
      </c>
      <c r="AD35" s="66">
        <f t="shared" si="4"/>
        <v>776531</v>
      </c>
      <c r="AE35" s="66">
        <f t="shared" si="4"/>
        <v>868791</v>
      </c>
      <c r="AF35" s="66">
        <f t="shared" si="4"/>
        <v>869094</v>
      </c>
      <c r="AG35" s="66">
        <f t="shared" si="4"/>
        <v>837049</v>
      </c>
      <c r="AH35" s="66">
        <f t="shared" si="4"/>
        <v>872312</v>
      </c>
      <c r="AI35" s="66">
        <f t="shared" si="4"/>
        <v>880239</v>
      </c>
      <c r="AJ35" s="66">
        <f t="shared" si="4"/>
        <v>896040</v>
      </c>
      <c r="AK35" s="66">
        <f t="shared" si="4"/>
        <v>893917</v>
      </c>
      <c r="AL35" s="66">
        <f t="shared" si="4"/>
        <v>922620</v>
      </c>
      <c r="AM35" s="66">
        <f t="shared" si="4"/>
        <v>943931</v>
      </c>
      <c r="AN35" s="66">
        <f t="shared" si="4"/>
        <v>904260</v>
      </c>
      <c r="AO35" s="66">
        <f t="shared" si="4"/>
        <v>889370</v>
      </c>
    </row>
    <row r="36" spans="1:41" ht="18">
      <c r="A36" t="s">
        <v>132</v>
      </c>
      <c r="B36" s="66">
        <f>B17</f>
        <v>24187</v>
      </c>
      <c r="C36" s="66">
        <f t="shared" ref="C36:AO36" si="5">C17</f>
        <v>23271</v>
      </c>
      <c r="D36" s="66">
        <f t="shared" si="5"/>
        <v>25281</v>
      </c>
      <c r="E36" s="66">
        <f t="shared" si="5"/>
        <v>26185</v>
      </c>
      <c r="F36" s="66">
        <f t="shared" si="5"/>
        <v>26594</v>
      </c>
      <c r="G36" s="66">
        <f t="shared" si="5"/>
        <v>28080</v>
      </c>
      <c r="H36" s="66">
        <f t="shared" si="5"/>
        <v>30524</v>
      </c>
      <c r="I36" s="66">
        <f t="shared" si="5"/>
        <v>32529</v>
      </c>
      <c r="J36" s="66">
        <f t="shared" si="5"/>
        <v>35107</v>
      </c>
      <c r="K36" s="66">
        <f t="shared" si="5"/>
        <v>36996</v>
      </c>
      <c r="L36" s="66">
        <f t="shared" si="5"/>
        <v>39944</v>
      </c>
      <c r="M36" s="66">
        <f t="shared" si="5"/>
        <v>46271</v>
      </c>
      <c r="N36" s="66">
        <f t="shared" si="5"/>
        <v>52690</v>
      </c>
      <c r="O36" s="66">
        <f t="shared" si="5"/>
        <v>55510</v>
      </c>
      <c r="P36" s="66">
        <f t="shared" si="5"/>
        <v>55848</v>
      </c>
      <c r="Q36" s="66">
        <f t="shared" si="5"/>
        <v>52232</v>
      </c>
      <c r="R36" s="66">
        <f t="shared" si="5"/>
        <v>53402</v>
      </c>
      <c r="S36" s="66">
        <f t="shared" si="5"/>
        <v>51286</v>
      </c>
      <c r="T36" s="66">
        <f t="shared" si="5"/>
        <v>48866</v>
      </c>
      <c r="U36" s="66">
        <f t="shared" si="5"/>
        <v>49925</v>
      </c>
      <c r="V36" s="66">
        <f t="shared" si="5"/>
        <v>46118</v>
      </c>
      <c r="W36" s="66">
        <f t="shared" si="5"/>
        <v>48820</v>
      </c>
      <c r="X36" s="66">
        <f t="shared" si="5"/>
        <v>47068</v>
      </c>
      <c r="Y36" s="66">
        <f t="shared" si="5"/>
        <v>50635</v>
      </c>
      <c r="Z36" s="66">
        <f t="shared" si="5"/>
        <v>57936</v>
      </c>
      <c r="AA36" s="66">
        <f t="shared" si="5"/>
        <v>62711</v>
      </c>
      <c r="AB36" s="66">
        <f t="shared" si="5"/>
        <v>72489</v>
      </c>
      <c r="AC36" s="66">
        <f t="shared" si="5"/>
        <v>74552</v>
      </c>
      <c r="AD36" s="66">
        <f t="shared" si="5"/>
        <v>78427</v>
      </c>
      <c r="AE36" s="66">
        <f t="shared" si="5"/>
        <v>102423</v>
      </c>
      <c r="AF36" s="66">
        <f t="shared" si="5"/>
        <v>117833</v>
      </c>
      <c r="AG36" s="66">
        <f t="shared" si="5"/>
        <v>127329</v>
      </c>
      <c r="AH36" s="66">
        <f t="shared" si="5"/>
        <v>132519</v>
      </c>
      <c r="AI36" s="66">
        <f t="shared" si="5"/>
        <v>127584</v>
      </c>
      <c r="AJ36" s="66">
        <f t="shared" si="5"/>
        <v>123423</v>
      </c>
      <c r="AK36" s="66">
        <f t="shared" si="5"/>
        <v>120315</v>
      </c>
      <c r="AL36" s="66">
        <f t="shared" si="5"/>
        <v>120565</v>
      </c>
      <c r="AM36" s="66">
        <f t="shared" si="5"/>
        <v>121657</v>
      </c>
      <c r="AN36" s="66">
        <f t="shared" si="5"/>
        <v>114353</v>
      </c>
      <c r="AO36" s="66">
        <f t="shared" si="5"/>
        <v>114086</v>
      </c>
    </row>
    <row r="37" spans="1:41" ht="18">
      <c r="A37" t="s">
        <v>128</v>
      </c>
      <c r="B37" s="66">
        <f>B25+B24</f>
        <v>83911</v>
      </c>
      <c r="C37" s="66">
        <f t="shared" ref="C37:AO37" si="6">C25+C24</f>
        <v>85378</v>
      </c>
      <c r="D37" s="66">
        <f t="shared" si="6"/>
        <v>92261</v>
      </c>
      <c r="E37" s="66">
        <f t="shared" si="6"/>
        <v>99365</v>
      </c>
      <c r="F37" s="66">
        <f t="shared" si="6"/>
        <v>92311</v>
      </c>
      <c r="G37" s="66">
        <f t="shared" si="6"/>
        <v>103604</v>
      </c>
      <c r="H37" s="66">
        <f t="shared" si="6"/>
        <v>124819</v>
      </c>
      <c r="I37" s="66">
        <f t="shared" si="6"/>
        <v>126428</v>
      </c>
      <c r="J37" s="66">
        <f t="shared" si="6"/>
        <v>148606</v>
      </c>
      <c r="K37" s="66">
        <f t="shared" si="6"/>
        <v>150313</v>
      </c>
      <c r="L37" s="66">
        <f t="shared" si="6"/>
        <v>161416</v>
      </c>
      <c r="M37" s="66">
        <f t="shared" si="6"/>
        <v>171775</v>
      </c>
      <c r="N37" s="66">
        <f t="shared" si="6"/>
        <v>170889</v>
      </c>
      <c r="O37" s="66">
        <f t="shared" si="6"/>
        <v>174431</v>
      </c>
      <c r="P37" s="66">
        <f t="shared" si="6"/>
        <v>180768</v>
      </c>
      <c r="Q37" s="66">
        <f t="shared" si="6"/>
        <v>173163</v>
      </c>
      <c r="R37" s="66">
        <f t="shared" si="6"/>
        <v>182242</v>
      </c>
      <c r="S37" s="66">
        <f t="shared" si="6"/>
        <v>184500</v>
      </c>
      <c r="T37" s="66">
        <f t="shared" si="6"/>
        <v>173915</v>
      </c>
      <c r="U37" s="66">
        <f t="shared" si="6"/>
        <v>178587</v>
      </c>
      <c r="V37" s="66">
        <f t="shared" si="6"/>
        <v>152595</v>
      </c>
      <c r="W37" s="66">
        <f t="shared" si="6"/>
        <v>183384</v>
      </c>
      <c r="X37" s="66">
        <f t="shared" si="6"/>
        <v>206856</v>
      </c>
      <c r="Y37" s="66">
        <f t="shared" si="6"/>
        <v>246933</v>
      </c>
      <c r="Z37" s="66">
        <f t="shared" si="6"/>
        <v>257582</v>
      </c>
      <c r="AA37" s="66">
        <f t="shared" si="6"/>
        <v>228437</v>
      </c>
      <c r="AB37" s="66">
        <f t="shared" si="6"/>
        <v>244090</v>
      </c>
      <c r="AC37" s="66">
        <f t="shared" si="6"/>
        <v>228175</v>
      </c>
      <c r="AD37" s="66">
        <f t="shared" si="6"/>
        <v>200100</v>
      </c>
      <c r="AE37" s="66">
        <f t="shared" si="6"/>
        <v>235662</v>
      </c>
      <c r="AF37" s="66">
        <f t="shared" si="6"/>
        <v>248803</v>
      </c>
      <c r="AG37" s="66">
        <f t="shared" si="6"/>
        <v>234916</v>
      </c>
      <c r="AH37" s="66">
        <f t="shared" si="6"/>
        <v>230125</v>
      </c>
      <c r="AI37" s="66">
        <f t="shared" si="6"/>
        <v>252885</v>
      </c>
      <c r="AJ37" s="66">
        <f t="shared" si="6"/>
        <v>250325</v>
      </c>
      <c r="AK37" s="66">
        <f t="shared" si="6"/>
        <v>247625</v>
      </c>
      <c r="AL37" s="66">
        <f t="shared" si="6"/>
        <v>252187</v>
      </c>
      <c r="AM37" s="66">
        <f t="shared" si="6"/>
        <v>253717</v>
      </c>
      <c r="AN37" s="66">
        <f t="shared" si="6"/>
        <v>260258</v>
      </c>
      <c r="AO37" s="66">
        <f t="shared" si="6"/>
        <v>257162</v>
      </c>
    </row>
    <row r="38" spans="1:41" ht="18">
      <c r="A38" t="s">
        <v>131</v>
      </c>
      <c r="B38" s="66">
        <f>B23+B22</f>
        <v>82322</v>
      </c>
      <c r="C38" s="66">
        <f t="shared" ref="C38:AO38" si="7">C23+C22</f>
        <v>79193</v>
      </c>
      <c r="D38" s="66">
        <f t="shared" si="7"/>
        <v>93305</v>
      </c>
      <c r="E38" s="66">
        <f t="shared" si="7"/>
        <v>112047</v>
      </c>
      <c r="F38" s="66">
        <f t="shared" si="7"/>
        <v>116353</v>
      </c>
      <c r="G38" s="66">
        <f t="shared" si="7"/>
        <v>141694</v>
      </c>
      <c r="H38" s="66">
        <f t="shared" si="7"/>
        <v>171380</v>
      </c>
      <c r="I38" s="66">
        <f t="shared" si="7"/>
        <v>198312</v>
      </c>
      <c r="J38" s="66">
        <f t="shared" si="7"/>
        <v>212409</v>
      </c>
      <c r="K38" s="66">
        <f t="shared" si="7"/>
        <v>207243</v>
      </c>
      <c r="L38" s="66">
        <f t="shared" si="7"/>
        <v>236762</v>
      </c>
      <c r="M38" s="66">
        <f t="shared" si="7"/>
        <v>246580</v>
      </c>
      <c r="N38" s="66">
        <f t="shared" si="7"/>
        <v>259938</v>
      </c>
      <c r="O38" s="66">
        <f t="shared" si="7"/>
        <v>284288</v>
      </c>
      <c r="P38" s="66">
        <f t="shared" si="7"/>
        <v>299775</v>
      </c>
      <c r="Q38" s="66">
        <f t="shared" si="7"/>
        <v>316833</v>
      </c>
      <c r="R38" s="66">
        <f t="shared" si="7"/>
        <v>325411</v>
      </c>
      <c r="S38" s="66">
        <f t="shared" si="7"/>
        <v>316388</v>
      </c>
      <c r="T38" s="66">
        <f t="shared" si="7"/>
        <v>337744</v>
      </c>
      <c r="U38" s="66">
        <f t="shared" si="7"/>
        <v>326160</v>
      </c>
      <c r="V38" s="66">
        <f t="shared" si="7"/>
        <v>282115</v>
      </c>
      <c r="W38" s="66">
        <f t="shared" si="7"/>
        <v>321334</v>
      </c>
      <c r="X38" s="66">
        <f t="shared" si="7"/>
        <v>348294</v>
      </c>
      <c r="Y38" s="66">
        <f t="shared" si="7"/>
        <v>384972</v>
      </c>
      <c r="Z38" s="66">
        <f t="shared" si="7"/>
        <v>389325</v>
      </c>
      <c r="AA38" s="66">
        <f t="shared" si="7"/>
        <v>396272</v>
      </c>
      <c r="AB38" s="66">
        <f t="shared" si="7"/>
        <v>426289</v>
      </c>
      <c r="AC38" s="66">
        <f t="shared" si="7"/>
        <v>404376</v>
      </c>
      <c r="AD38" s="66">
        <f t="shared" si="7"/>
        <v>324272</v>
      </c>
      <c r="AE38" s="66">
        <f t="shared" si="7"/>
        <v>451090</v>
      </c>
      <c r="AF38" s="66">
        <f t="shared" si="7"/>
        <v>464183</v>
      </c>
      <c r="AG38" s="66">
        <f t="shared" si="7"/>
        <v>455989</v>
      </c>
      <c r="AH38" s="66">
        <f t="shared" si="7"/>
        <v>422899</v>
      </c>
      <c r="AI38" s="66">
        <f t="shared" si="7"/>
        <v>450540</v>
      </c>
      <c r="AJ38" s="66">
        <f t="shared" si="7"/>
        <v>428618</v>
      </c>
      <c r="AK38" s="66">
        <f t="shared" si="7"/>
        <v>432534</v>
      </c>
      <c r="AL38" s="66">
        <f t="shared" si="7"/>
        <v>478263</v>
      </c>
      <c r="AM38" s="66">
        <f t="shared" si="7"/>
        <v>509172</v>
      </c>
      <c r="AN38" s="66">
        <f t="shared" si="7"/>
        <v>473773</v>
      </c>
      <c r="AO38" s="66">
        <f t="shared" si="7"/>
        <v>474680</v>
      </c>
    </row>
    <row r="39" spans="1:41" ht="18">
      <c r="A39" t="s">
        <v>113</v>
      </c>
      <c r="B39" s="66">
        <f>B2</f>
        <v>43763</v>
      </c>
      <c r="C39" s="66">
        <f t="shared" ref="C39:AO39" si="8">C2</f>
        <v>41832</v>
      </c>
      <c r="D39" s="66">
        <f t="shared" si="8"/>
        <v>43058</v>
      </c>
      <c r="E39" s="66">
        <f t="shared" si="8"/>
        <v>41890</v>
      </c>
      <c r="F39" s="66">
        <f t="shared" si="8"/>
        <v>42099</v>
      </c>
      <c r="G39" s="66">
        <f t="shared" si="8"/>
        <v>45118</v>
      </c>
      <c r="H39" s="66">
        <f t="shared" si="8"/>
        <v>45673</v>
      </c>
      <c r="I39" s="66">
        <f t="shared" si="8"/>
        <v>47169</v>
      </c>
      <c r="J39" s="66">
        <f t="shared" si="8"/>
        <v>46041</v>
      </c>
      <c r="K39" s="66">
        <f t="shared" si="8"/>
        <v>41991</v>
      </c>
      <c r="L39" s="66">
        <f t="shared" si="8"/>
        <v>41879</v>
      </c>
      <c r="M39" s="66">
        <f t="shared" si="8"/>
        <v>41389</v>
      </c>
      <c r="N39" s="66">
        <f t="shared" si="8"/>
        <v>46536</v>
      </c>
      <c r="O39" s="66">
        <f t="shared" si="8"/>
        <v>46092</v>
      </c>
      <c r="P39" s="66">
        <f t="shared" si="8"/>
        <v>45088</v>
      </c>
      <c r="Q39" s="66">
        <f t="shared" si="8"/>
        <v>39802</v>
      </c>
      <c r="R39" s="66">
        <f t="shared" si="8"/>
        <v>35124</v>
      </c>
      <c r="S39" s="66">
        <f t="shared" si="8"/>
        <v>31557</v>
      </c>
      <c r="T39" s="66">
        <f t="shared" si="8"/>
        <v>29612</v>
      </c>
      <c r="U39" s="66">
        <f t="shared" si="8"/>
        <v>27588</v>
      </c>
      <c r="V39" s="66">
        <f t="shared" si="8"/>
        <v>24851</v>
      </c>
      <c r="W39" s="66">
        <f t="shared" si="8"/>
        <v>24138</v>
      </c>
      <c r="X39" s="66">
        <f t="shared" si="8"/>
        <v>18445</v>
      </c>
      <c r="Y39" s="66">
        <f t="shared" si="8"/>
        <v>17909</v>
      </c>
      <c r="Z39" s="66">
        <f t="shared" si="8"/>
        <v>15858</v>
      </c>
      <c r="AA39" s="66">
        <f t="shared" si="8"/>
        <v>12476</v>
      </c>
      <c r="AB39" s="66">
        <f t="shared" si="8"/>
        <v>12639</v>
      </c>
      <c r="AC39" s="66">
        <f t="shared" si="8"/>
        <v>11448</v>
      </c>
      <c r="AD39" s="66">
        <f t="shared" si="8"/>
        <v>10367</v>
      </c>
      <c r="AE39" s="66">
        <f t="shared" si="8"/>
        <v>14961</v>
      </c>
      <c r="AF39" s="66">
        <f t="shared" si="8"/>
        <v>14242</v>
      </c>
      <c r="AG39" s="66">
        <f t="shared" si="8"/>
        <v>14299</v>
      </c>
      <c r="AH39" s="66">
        <f t="shared" si="8"/>
        <v>13668</v>
      </c>
      <c r="AI39" s="66">
        <f t="shared" si="8"/>
        <v>12986</v>
      </c>
      <c r="AJ39" s="66">
        <f t="shared" si="8"/>
        <v>12063</v>
      </c>
      <c r="AK39" s="66">
        <f t="shared" si="8"/>
        <v>10818</v>
      </c>
      <c r="AL39" s="66">
        <f t="shared" si="8"/>
        <v>10926</v>
      </c>
      <c r="AM39" s="66">
        <f t="shared" si="8"/>
        <v>11810</v>
      </c>
      <c r="AN39" s="66">
        <f t="shared" si="8"/>
        <v>11994</v>
      </c>
      <c r="AO39" s="66">
        <f t="shared" si="8"/>
        <v>12074</v>
      </c>
    </row>
    <row r="40" spans="1:41" ht="18">
      <c r="A40" t="s">
        <v>129</v>
      </c>
      <c r="B40" s="66">
        <f>B3+B4</f>
        <v>105581</v>
      </c>
      <c r="C40" s="66">
        <f t="shared" ref="C40:AO40" si="9">C3+C4</f>
        <v>109536</v>
      </c>
      <c r="D40" s="66">
        <f t="shared" si="9"/>
        <v>127753</v>
      </c>
      <c r="E40" s="66">
        <f t="shared" si="9"/>
        <v>139214</v>
      </c>
      <c r="F40" s="66">
        <f t="shared" si="9"/>
        <v>147296</v>
      </c>
      <c r="G40" s="66">
        <f t="shared" si="9"/>
        <v>151867</v>
      </c>
      <c r="H40" s="66">
        <f t="shared" si="9"/>
        <v>165109</v>
      </c>
      <c r="I40" s="66">
        <f t="shared" si="9"/>
        <v>162044</v>
      </c>
      <c r="J40" s="66">
        <f t="shared" si="9"/>
        <v>164637</v>
      </c>
      <c r="K40" s="66">
        <f t="shared" si="9"/>
        <v>169157</v>
      </c>
      <c r="L40" s="66">
        <f t="shared" si="9"/>
        <v>172449</v>
      </c>
      <c r="M40" s="66">
        <f t="shared" si="9"/>
        <v>182881</v>
      </c>
      <c r="N40" s="66">
        <f t="shared" si="9"/>
        <v>185753</v>
      </c>
      <c r="O40" s="66">
        <f t="shared" si="9"/>
        <v>197516</v>
      </c>
      <c r="P40" s="66">
        <f t="shared" si="9"/>
        <v>200247</v>
      </c>
      <c r="Q40" s="66">
        <f t="shared" si="9"/>
        <v>204515</v>
      </c>
      <c r="R40" s="66">
        <f t="shared" si="9"/>
        <v>194092</v>
      </c>
      <c r="S40" s="66">
        <f t="shared" si="9"/>
        <v>190090</v>
      </c>
      <c r="T40" s="66">
        <f t="shared" si="9"/>
        <v>190338</v>
      </c>
      <c r="U40" s="66">
        <f t="shared" si="9"/>
        <v>195271</v>
      </c>
      <c r="V40" s="66">
        <f t="shared" si="9"/>
        <v>205162</v>
      </c>
      <c r="W40" s="66">
        <f t="shared" si="9"/>
        <v>166717</v>
      </c>
      <c r="X40" s="66">
        <f t="shared" si="9"/>
        <v>169387</v>
      </c>
      <c r="Y40" s="66">
        <f t="shared" si="9"/>
        <v>168659</v>
      </c>
      <c r="Z40" s="66">
        <f t="shared" si="9"/>
        <v>172155</v>
      </c>
      <c r="AA40" s="66">
        <f t="shared" si="9"/>
        <v>170153</v>
      </c>
      <c r="AB40" s="66">
        <f t="shared" si="9"/>
        <v>180214</v>
      </c>
      <c r="AC40" s="66">
        <f t="shared" si="9"/>
        <v>182966</v>
      </c>
      <c r="AD40" s="66">
        <f t="shared" si="9"/>
        <v>187738</v>
      </c>
      <c r="AE40" s="66">
        <f t="shared" si="9"/>
        <v>196417</v>
      </c>
      <c r="AF40" s="66">
        <f t="shared" si="9"/>
        <v>208486</v>
      </c>
      <c r="AG40" s="66">
        <f t="shared" si="9"/>
        <v>216292</v>
      </c>
      <c r="AH40" s="66">
        <f t="shared" si="9"/>
        <v>212611</v>
      </c>
      <c r="AI40" s="66">
        <f t="shared" si="9"/>
        <v>215121</v>
      </c>
      <c r="AJ40" s="66">
        <f t="shared" si="9"/>
        <v>213707</v>
      </c>
      <c r="AK40" s="66">
        <f t="shared" si="9"/>
        <v>229308</v>
      </c>
      <c r="AL40" s="66">
        <f t="shared" si="9"/>
        <v>241012</v>
      </c>
      <c r="AM40" s="66">
        <f t="shared" si="9"/>
        <v>239296</v>
      </c>
      <c r="AN40" s="66">
        <f t="shared" si="9"/>
        <v>245736</v>
      </c>
      <c r="AO40" s="66">
        <f t="shared" si="9"/>
        <v>241577</v>
      </c>
    </row>
    <row r="41" spans="1:41" ht="18">
      <c r="A41" t="s">
        <v>130</v>
      </c>
      <c r="B41" s="67">
        <f>B9+B10</f>
        <v>37158</v>
      </c>
      <c r="C41" s="67">
        <f t="shared" ref="C41:AO41" si="10">C9+C10</f>
        <v>35176</v>
      </c>
      <c r="D41" s="67">
        <f t="shared" si="10"/>
        <v>37362</v>
      </c>
      <c r="E41" s="67">
        <f t="shared" si="10"/>
        <v>41815</v>
      </c>
      <c r="F41" s="67">
        <f t="shared" si="10"/>
        <v>43334</v>
      </c>
      <c r="G41" s="67">
        <f t="shared" si="10"/>
        <v>53094</v>
      </c>
      <c r="H41" s="67">
        <f t="shared" si="10"/>
        <v>54136</v>
      </c>
      <c r="I41" s="67">
        <f t="shared" si="10"/>
        <v>54928</v>
      </c>
      <c r="J41" s="67">
        <f t="shared" si="10"/>
        <v>56244</v>
      </c>
      <c r="K41" s="67">
        <f t="shared" si="10"/>
        <v>52785</v>
      </c>
      <c r="L41" s="67">
        <f t="shared" si="10"/>
        <v>50637</v>
      </c>
      <c r="M41" s="67">
        <f t="shared" si="10"/>
        <v>50934</v>
      </c>
      <c r="N41" s="67">
        <f t="shared" si="10"/>
        <v>49963</v>
      </c>
      <c r="O41" s="67">
        <f t="shared" si="10"/>
        <v>51830</v>
      </c>
      <c r="P41" s="67">
        <f t="shared" si="10"/>
        <v>53566</v>
      </c>
      <c r="Q41" s="67">
        <f t="shared" si="10"/>
        <v>55361</v>
      </c>
      <c r="R41" s="67">
        <f t="shared" si="10"/>
        <v>57752</v>
      </c>
      <c r="S41" s="67">
        <f t="shared" si="10"/>
        <v>60987</v>
      </c>
      <c r="T41" s="67">
        <f t="shared" si="10"/>
        <v>63437</v>
      </c>
      <c r="U41" s="67">
        <f t="shared" si="10"/>
        <v>65470</v>
      </c>
      <c r="V41" s="67">
        <f t="shared" si="10"/>
        <v>61500</v>
      </c>
      <c r="W41" s="67">
        <f t="shared" si="10"/>
        <v>71957</v>
      </c>
      <c r="X41" s="67">
        <f t="shared" si="10"/>
        <v>81439</v>
      </c>
      <c r="Y41" s="67">
        <f t="shared" si="10"/>
        <v>86463</v>
      </c>
      <c r="Z41" s="67">
        <f t="shared" si="10"/>
        <v>92275</v>
      </c>
      <c r="AA41" s="67">
        <f t="shared" si="10"/>
        <v>94338</v>
      </c>
      <c r="AB41" s="67">
        <f t="shared" si="10"/>
        <v>100316</v>
      </c>
      <c r="AC41" s="67">
        <f t="shared" si="10"/>
        <v>99172</v>
      </c>
      <c r="AD41" s="67">
        <f t="shared" si="10"/>
        <v>81208</v>
      </c>
      <c r="AE41" s="67">
        <f t="shared" si="10"/>
        <v>91900</v>
      </c>
      <c r="AF41" s="67">
        <f t="shared" si="10"/>
        <v>91577</v>
      </c>
      <c r="AG41" s="67">
        <f t="shared" si="10"/>
        <v>92054</v>
      </c>
      <c r="AH41" s="67">
        <f t="shared" si="10"/>
        <v>92069</v>
      </c>
      <c r="AI41" s="67">
        <f t="shared" si="10"/>
        <v>96837</v>
      </c>
      <c r="AJ41" s="67">
        <f t="shared" si="10"/>
        <v>94894</v>
      </c>
      <c r="AK41" s="67">
        <f t="shared" si="10"/>
        <v>98060</v>
      </c>
      <c r="AL41" s="67">
        <f t="shared" si="10"/>
        <v>97469</v>
      </c>
      <c r="AM41" s="67">
        <f t="shared" si="10"/>
        <v>98138</v>
      </c>
      <c r="AN41" s="67">
        <f t="shared" si="10"/>
        <v>91215</v>
      </c>
      <c r="AO41" s="67">
        <f t="shared" si="10"/>
        <v>89585</v>
      </c>
    </row>
    <row r="42" spans="1:41" ht="18">
      <c r="A42" s="54"/>
      <c r="B42"/>
      <c r="C4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BF9C-5816-457D-8249-4718D67B87CC}">
  <dimension ref="A1:Z6887"/>
  <sheetViews>
    <sheetView workbookViewId="0"/>
  </sheetViews>
  <sheetFormatPr defaultColWidth="12" defaultRowHeight="15.75"/>
  <cols>
    <col min="1" max="1" width="41" style="52" customWidth="1"/>
    <col min="2" max="2" width="44" style="52" customWidth="1"/>
    <col min="3" max="4" width="12" style="52"/>
    <col min="5" max="5" width="41" style="52" customWidth="1"/>
    <col min="6" max="6" width="44" style="52" customWidth="1"/>
    <col min="7" max="16384" width="12" style="52"/>
  </cols>
  <sheetData>
    <row r="1" spans="1:26">
      <c r="A1" s="52" t="s">
        <v>58</v>
      </c>
      <c r="B1" s="52" t="s">
        <v>59</v>
      </c>
      <c r="C1" s="52" t="s">
        <v>53</v>
      </c>
      <c r="D1" s="52" t="s">
        <v>6</v>
      </c>
      <c r="E1" s="52" t="s">
        <v>60</v>
      </c>
      <c r="F1" s="52" t="s">
        <v>61</v>
      </c>
      <c r="G1" s="52">
        <v>2000</v>
      </c>
      <c r="H1" s="52">
        <v>2001</v>
      </c>
      <c r="I1" s="52">
        <v>2002</v>
      </c>
      <c r="J1" s="52">
        <v>2003</v>
      </c>
      <c r="K1" s="52">
        <v>2004</v>
      </c>
      <c r="L1" s="52">
        <v>2005</v>
      </c>
      <c r="M1" s="52">
        <v>2006</v>
      </c>
      <c r="N1" s="52">
        <v>2007</v>
      </c>
      <c r="O1" s="52">
        <v>2008</v>
      </c>
      <c r="P1" s="52">
        <v>2009</v>
      </c>
      <c r="Q1" s="52">
        <v>2010</v>
      </c>
      <c r="R1" s="52">
        <v>2011</v>
      </c>
      <c r="S1" s="52">
        <v>2012</v>
      </c>
      <c r="T1" s="52">
        <v>2013</v>
      </c>
      <c r="U1" s="52">
        <v>2014</v>
      </c>
      <c r="V1" s="52">
        <v>2015</v>
      </c>
      <c r="W1" s="52">
        <v>2016</v>
      </c>
      <c r="X1" s="52">
        <v>2017</v>
      </c>
      <c r="Y1" s="52">
        <v>2018</v>
      </c>
      <c r="Z1" s="52">
        <v>2019</v>
      </c>
    </row>
    <row r="2" spans="1:26">
      <c r="A2" s="52" t="s">
        <v>336</v>
      </c>
      <c r="B2" s="52" t="s">
        <v>337</v>
      </c>
      <c r="C2" s="52" t="s">
        <v>237</v>
      </c>
      <c r="D2" s="52" t="s">
        <v>7</v>
      </c>
      <c r="E2" s="52" t="s">
        <v>62</v>
      </c>
      <c r="F2" s="52" t="s">
        <v>63</v>
      </c>
      <c r="G2" s="52">
        <v>2.6471001132</v>
      </c>
      <c r="H2" s="52">
        <v>2.0303007372000001</v>
      </c>
      <c r="I2" s="52">
        <v>2.1845005812</v>
      </c>
      <c r="J2" s="52">
        <v>3.0069011448000005</v>
      </c>
      <c r="K2" s="52">
        <v>4.7287980072000009</v>
      </c>
      <c r="L2" s="52">
        <v>3.9321002088000006</v>
      </c>
      <c r="M2" s="52">
        <v>1.8246995496</v>
      </c>
      <c r="N2" s="52">
        <v>1.8761008932000001</v>
      </c>
      <c r="O2" s="52">
        <v>1.4391999395999999</v>
      </c>
      <c r="P2" s="52">
        <v>3.0325997232000002</v>
      </c>
      <c r="Q2" s="52">
        <v>2.3387004251999999</v>
      </c>
      <c r="R2" s="52">
        <v>2.9811983796000003</v>
      </c>
      <c r="S2" s="52">
        <v>3.2895980676000001</v>
      </c>
      <c r="T2" s="52">
        <v>2.3457007548000002</v>
      </c>
      <c r="U2" s="52">
        <v>2.0650009356000001</v>
      </c>
      <c r="V2" s="52">
        <v>1.319700294</v>
      </c>
      <c r="W2" s="52">
        <v>0.88579708920000011</v>
      </c>
      <c r="X2" s="52">
        <v>0.52600024440000004</v>
      </c>
      <c r="Y2" s="52">
        <v>0.62879874479999998</v>
      </c>
      <c r="Z2" s="52">
        <v>0.55069817760000006</v>
      </c>
    </row>
    <row r="3" spans="1:26">
      <c r="A3" s="52" t="s">
        <v>336</v>
      </c>
      <c r="B3" s="52" t="s">
        <v>338</v>
      </c>
      <c r="C3" s="52" t="s">
        <v>237</v>
      </c>
      <c r="D3" s="52" t="s">
        <v>7</v>
      </c>
      <c r="E3" s="52" t="s">
        <v>62</v>
      </c>
      <c r="F3" s="52" t="s">
        <v>64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N3" s="52">
        <v>0</v>
      </c>
      <c r="O3" s="52">
        <v>0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</row>
    <row r="4" spans="1:26">
      <c r="A4" s="52" t="s">
        <v>336</v>
      </c>
      <c r="B4" s="52" t="s">
        <v>339</v>
      </c>
      <c r="C4" s="52" t="s">
        <v>237</v>
      </c>
      <c r="D4" s="52" t="s">
        <v>7</v>
      </c>
      <c r="E4" s="52" t="s">
        <v>62</v>
      </c>
      <c r="F4" s="52" t="s">
        <v>65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N4" s="52">
        <v>0</v>
      </c>
      <c r="O4" s="52">
        <v>0</v>
      </c>
      <c r="P4" s="52">
        <v>0</v>
      </c>
      <c r="Q4" s="52">
        <v>0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</row>
    <row r="5" spans="1:26">
      <c r="A5" s="52" t="s">
        <v>336</v>
      </c>
      <c r="B5" s="52" t="s">
        <v>340</v>
      </c>
      <c r="C5" s="52" t="s">
        <v>237</v>
      </c>
      <c r="D5" s="52" t="s">
        <v>7</v>
      </c>
      <c r="E5" s="52" t="s">
        <v>62</v>
      </c>
      <c r="F5" s="52" t="s">
        <v>66</v>
      </c>
      <c r="G5" s="52">
        <v>18.903598779600003</v>
      </c>
      <c r="H5" s="52">
        <v>22.161599067600001</v>
      </c>
      <c r="I5" s="52">
        <v>22.1327980704</v>
      </c>
      <c r="J5" s="52">
        <v>11.5487979444</v>
      </c>
      <c r="K5" s="52">
        <v>11.6820009864</v>
      </c>
      <c r="L5" s="52">
        <v>13.672799265600002</v>
      </c>
      <c r="M5" s="52">
        <v>12.873601947600001</v>
      </c>
      <c r="N5" s="52">
        <v>13.6800005616</v>
      </c>
      <c r="O5" s="52">
        <v>13.5791991648</v>
      </c>
      <c r="P5" s="52">
        <v>12.722399852400001</v>
      </c>
      <c r="Q5" s="52">
        <v>12.708001447200001</v>
      </c>
      <c r="R5" s="52">
        <v>14.857198930799999</v>
      </c>
      <c r="S5" s="52">
        <v>12.049200093600001</v>
      </c>
      <c r="T5" s="52">
        <v>12.200398002</v>
      </c>
      <c r="U5" s="52">
        <v>11.818800489599999</v>
      </c>
      <c r="V5" s="52">
        <v>12.243601591200001</v>
      </c>
      <c r="W5" s="52">
        <v>11.5884008856</v>
      </c>
      <c r="X5" s="52">
        <v>12.297598750800001</v>
      </c>
      <c r="Y5" s="52">
        <v>12.8519980596</v>
      </c>
      <c r="Z5" s="52">
        <v>12.455997955200001</v>
      </c>
    </row>
    <row r="6" spans="1:26">
      <c r="A6" s="52" t="s">
        <v>336</v>
      </c>
      <c r="B6" s="52" t="s">
        <v>341</v>
      </c>
      <c r="C6" s="52" t="s">
        <v>237</v>
      </c>
      <c r="D6" s="52" t="s">
        <v>7</v>
      </c>
      <c r="E6" s="52" t="s">
        <v>62</v>
      </c>
      <c r="F6" s="52" t="s">
        <v>67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</row>
    <row r="7" spans="1:26">
      <c r="A7" s="52" t="s">
        <v>336</v>
      </c>
      <c r="B7" s="52" t="s">
        <v>337</v>
      </c>
      <c r="C7" s="52" t="s">
        <v>237</v>
      </c>
      <c r="D7" s="52" t="s">
        <v>7</v>
      </c>
      <c r="E7" s="52" t="s">
        <v>62</v>
      </c>
      <c r="F7" s="52" t="s">
        <v>68</v>
      </c>
      <c r="G7" s="52">
        <v>50.107002753600007</v>
      </c>
      <c r="H7" s="52">
        <v>46.321000930799997</v>
      </c>
      <c r="I7" s="52">
        <v>21.662000784000004</v>
      </c>
      <c r="J7" s="52">
        <v>32.237200256400001</v>
      </c>
      <c r="K7" s="52">
        <v>39.776098874399999</v>
      </c>
      <c r="L7" s="52">
        <v>39.215398431600001</v>
      </c>
      <c r="M7" s="52">
        <v>34.377304010400003</v>
      </c>
      <c r="N7" s="52">
        <v>36.247003286400002</v>
      </c>
      <c r="O7" s="52">
        <v>37.153399431600008</v>
      </c>
      <c r="P7" s="52">
        <v>33.398501345999996</v>
      </c>
      <c r="Q7" s="52">
        <v>9.7199995175999998</v>
      </c>
      <c r="R7" s="52">
        <v>12.4199998488</v>
      </c>
      <c r="S7" s="52">
        <v>13.670714239200002</v>
      </c>
      <c r="T7" s="52">
        <v>9.7827135948000006</v>
      </c>
      <c r="U7" s="52">
        <v>12.239712054000002</v>
      </c>
      <c r="V7" s="52">
        <v>11.7537124968</v>
      </c>
      <c r="W7" s="52">
        <v>8.9727143328000007</v>
      </c>
      <c r="X7" s="52">
        <v>9.6294264732000006</v>
      </c>
      <c r="Y7" s="52">
        <v>12.7884256884</v>
      </c>
      <c r="Z7" s="52">
        <v>10.790426113200001</v>
      </c>
    </row>
    <row r="8" spans="1:26">
      <c r="A8" s="52" t="s">
        <v>336</v>
      </c>
      <c r="B8" s="52" t="s">
        <v>337</v>
      </c>
      <c r="C8" s="52" t="s">
        <v>237</v>
      </c>
      <c r="D8" s="52" t="s">
        <v>7</v>
      </c>
      <c r="E8" s="52" t="s">
        <v>62</v>
      </c>
      <c r="F8" s="52" t="s">
        <v>69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</row>
    <row r="9" spans="1:26">
      <c r="A9" s="52" t="s">
        <v>336</v>
      </c>
      <c r="B9" s="52" t="s">
        <v>337</v>
      </c>
      <c r="C9" s="52" t="s">
        <v>237</v>
      </c>
      <c r="D9" s="52" t="s">
        <v>7</v>
      </c>
      <c r="E9" s="52" t="s">
        <v>62</v>
      </c>
      <c r="F9" s="52" t="s">
        <v>70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0</v>
      </c>
      <c r="X9" s="52">
        <v>0</v>
      </c>
      <c r="Y9" s="52">
        <v>0</v>
      </c>
      <c r="Z9" s="52">
        <v>0</v>
      </c>
    </row>
    <row r="10" spans="1:26">
      <c r="A10" s="52" t="s">
        <v>336</v>
      </c>
      <c r="B10" s="52" t="s">
        <v>342</v>
      </c>
      <c r="C10" s="52" t="s">
        <v>237</v>
      </c>
      <c r="D10" s="52" t="s">
        <v>7</v>
      </c>
      <c r="E10" s="52" t="s">
        <v>62</v>
      </c>
      <c r="F10" s="52" t="s">
        <v>71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</row>
    <row r="11" spans="1:26">
      <c r="A11" s="52" t="s">
        <v>336</v>
      </c>
      <c r="B11" s="52" t="s">
        <v>342</v>
      </c>
      <c r="C11" s="52" t="s">
        <v>237</v>
      </c>
      <c r="D11" s="52" t="s">
        <v>7</v>
      </c>
      <c r="E11" s="52" t="s">
        <v>62</v>
      </c>
      <c r="F11" s="52" t="s">
        <v>72</v>
      </c>
      <c r="G11" s="52">
        <v>1.2674992716000002</v>
      </c>
      <c r="H11" s="52">
        <v>1.2674992716000002</v>
      </c>
      <c r="I11" s="52">
        <v>1.4364031572000002</v>
      </c>
      <c r="J11" s="52">
        <v>0.64410149880000001</v>
      </c>
      <c r="K11" s="52">
        <v>0.72929869199999986</v>
      </c>
      <c r="L11" s="52">
        <v>0.72929869199999986</v>
      </c>
      <c r="M11" s="52">
        <v>0.86220028440000007</v>
      </c>
      <c r="N11" s="52">
        <v>0.90480097440000007</v>
      </c>
      <c r="O11" s="52">
        <v>0.94740166440000007</v>
      </c>
      <c r="P11" s="52">
        <v>0.55890011880000001</v>
      </c>
      <c r="Q11" s="52">
        <v>0.9771028236</v>
      </c>
      <c r="R11" s="52">
        <v>0.9315253188</v>
      </c>
      <c r="S11" s="52">
        <v>0.82667109959999996</v>
      </c>
      <c r="T11" s="52">
        <v>0.79485560640000008</v>
      </c>
      <c r="U11" s="52">
        <v>0.79671873240000002</v>
      </c>
      <c r="V11" s="52">
        <v>0.82582117919999998</v>
      </c>
      <c r="W11" s="52">
        <v>0.73848034439999999</v>
      </c>
      <c r="X11" s="52">
        <v>0.75171900600000019</v>
      </c>
      <c r="Y11" s="52">
        <v>0.80307429480000003</v>
      </c>
      <c r="Z11" s="52">
        <v>0.87116422320000009</v>
      </c>
    </row>
    <row r="12" spans="1:26">
      <c r="A12" s="52" t="s">
        <v>336</v>
      </c>
      <c r="B12" s="52" t="s">
        <v>343</v>
      </c>
      <c r="C12" s="52" t="s">
        <v>237</v>
      </c>
      <c r="D12" s="52" t="s">
        <v>7</v>
      </c>
      <c r="E12" s="52" t="s">
        <v>62</v>
      </c>
      <c r="F12" s="52" t="s">
        <v>73</v>
      </c>
      <c r="G12" s="52">
        <v>23.592601252800002</v>
      </c>
      <c r="H12" s="52">
        <v>37.100700180000004</v>
      </c>
      <c r="I12" s="52">
        <v>37.047598995600005</v>
      </c>
      <c r="J12" s="52">
        <v>46.9665008208</v>
      </c>
      <c r="K12" s="52">
        <v>46.407600702000003</v>
      </c>
      <c r="L12" s="52">
        <v>19.656900396000001</v>
      </c>
      <c r="M12" s="52">
        <v>18.433797951600003</v>
      </c>
      <c r="N12" s="52">
        <v>20.063698257599999</v>
      </c>
      <c r="O12" s="52">
        <v>20.3921987724</v>
      </c>
      <c r="P12" s="52">
        <v>13.683601209600001</v>
      </c>
      <c r="Q12" s="52">
        <v>12.088798848</v>
      </c>
      <c r="R12" s="52">
        <v>10.196101479599999</v>
      </c>
      <c r="S12" s="52">
        <v>10.2050989128</v>
      </c>
      <c r="T12" s="52">
        <v>8.8838997444000007</v>
      </c>
      <c r="U12" s="52">
        <v>8.0603980524000001</v>
      </c>
      <c r="V12" s="52">
        <v>8.4401994275999996</v>
      </c>
      <c r="W12" s="52">
        <v>8.5481979336000009</v>
      </c>
      <c r="X12" s="52">
        <v>7.8848999568</v>
      </c>
      <c r="Y12" s="52">
        <v>8.6057999279999997</v>
      </c>
      <c r="Z12" s="52">
        <v>8.3222991396000001</v>
      </c>
    </row>
    <row r="13" spans="1:26">
      <c r="A13" s="52" t="s">
        <v>344</v>
      </c>
      <c r="B13" s="52" t="s">
        <v>337</v>
      </c>
      <c r="C13" s="52" t="s">
        <v>237</v>
      </c>
      <c r="D13" s="52" t="s">
        <v>7</v>
      </c>
      <c r="E13" s="52" t="s">
        <v>74</v>
      </c>
      <c r="F13" s="52" t="s">
        <v>63</v>
      </c>
      <c r="G13" s="52">
        <v>2.1845005812</v>
      </c>
      <c r="H13" s="52">
        <v>2.3130018468000002</v>
      </c>
      <c r="I13" s="52">
        <v>3.9064016304000004</v>
      </c>
      <c r="J13" s="52">
        <v>4.6003009284000003</v>
      </c>
      <c r="K13" s="52">
        <v>4.6003009284000003</v>
      </c>
      <c r="L13" s="52">
        <v>4.9858005384000004</v>
      </c>
      <c r="M13" s="52">
        <v>5.4740986488000001</v>
      </c>
      <c r="N13" s="52">
        <v>5.4740986488000001</v>
      </c>
      <c r="O13" s="52">
        <v>5.5511985708000005</v>
      </c>
      <c r="P13" s="52">
        <v>5.833899680400001</v>
      </c>
      <c r="Q13" s="52">
        <v>5.833899680400001</v>
      </c>
      <c r="R13" s="52">
        <v>5.6025999143999998</v>
      </c>
      <c r="S13" s="52">
        <v>6.2964992123999997</v>
      </c>
      <c r="T13" s="52">
        <v>6.3479005559999999</v>
      </c>
      <c r="U13" s="52">
        <v>5.9624009460000007</v>
      </c>
      <c r="V13" s="52">
        <v>6.3735991344</v>
      </c>
      <c r="W13" s="52">
        <v>5.6282984927999999</v>
      </c>
      <c r="X13" s="52">
        <v>5.8853010240000012</v>
      </c>
      <c r="Y13" s="52">
        <v>5.7824983367999998</v>
      </c>
      <c r="Z13" s="52">
        <v>6.0908980248000004</v>
      </c>
    </row>
    <row r="14" spans="1:26">
      <c r="A14" s="52" t="s">
        <v>344</v>
      </c>
      <c r="B14" s="52" t="s">
        <v>338</v>
      </c>
      <c r="C14" s="52" t="s">
        <v>237</v>
      </c>
      <c r="D14" s="52" t="s">
        <v>7</v>
      </c>
      <c r="E14" s="52" t="s">
        <v>74</v>
      </c>
      <c r="F14" s="52" t="s">
        <v>64</v>
      </c>
      <c r="G14" s="52">
        <v>2.1579981372000003</v>
      </c>
      <c r="H14" s="52">
        <v>2.3000018328000005</v>
      </c>
      <c r="I14" s="52">
        <v>2.3029995816</v>
      </c>
      <c r="J14" s="52">
        <v>0.23999993640000003</v>
      </c>
      <c r="K14" s="52">
        <v>0.23999993640000003</v>
      </c>
      <c r="L14" s="52">
        <v>0.23799864600000001</v>
      </c>
      <c r="M14" s="52">
        <v>0.20800022400000001</v>
      </c>
      <c r="N14" s="52">
        <v>0.21500055360000003</v>
      </c>
      <c r="O14" s="52">
        <v>0.2069995788</v>
      </c>
      <c r="P14" s="52">
        <v>0.19299891960000001</v>
      </c>
      <c r="Q14" s="52">
        <v>2.0089982987999999</v>
      </c>
      <c r="R14" s="52">
        <v>2.1919991400000001</v>
      </c>
      <c r="S14" s="52">
        <v>2.0130008796000003</v>
      </c>
      <c r="T14" s="52">
        <v>0.54600058800000006</v>
      </c>
      <c r="U14" s="52">
        <v>0.5119995852</v>
      </c>
      <c r="V14" s="52">
        <v>0.49899957120000005</v>
      </c>
      <c r="W14" s="52">
        <v>0.484998912</v>
      </c>
      <c r="X14" s="52">
        <v>0.44499822480000006</v>
      </c>
      <c r="Y14" s="52">
        <v>0.45299919960000001</v>
      </c>
      <c r="Z14" s="52">
        <v>0.45000145080000004</v>
      </c>
    </row>
    <row r="15" spans="1:26">
      <c r="A15" s="52" t="s">
        <v>344</v>
      </c>
      <c r="B15" s="52" t="s">
        <v>339</v>
      </c>
      <c r="C15" s="52" t="s">
        <v>237</v>
      </c>
      <c r="D15" s="52" t="s">
        <v>7</v>
      </c>
      <c r="E15" s="52" t="s">
        <v>74</v>
      </c>
      <c r="F15" s="52" t="s">
        <v>65</v>
      </c>
      <c r="G15" s="52">
        <v>7.3299982320000012</v>
      </c>
      <c r="H15" s="52">
        <v>5.8069994904</v>
      </c>
      <c r="I15" s="52">
        <v>6.1499988936000003</v>
      </c>
      <c r="J15" s="52">
        <v>6.1699992371999999</v>
      </c>
      <c r="K15" s="52">
        <v>6.4289988720000002</v>
      </c>
      <c r="L15" s="52">
        <v>4.2050000196000008</v>
      </c>
      <c r="M15" s="52">
        <v>4.2149980980000006</v>
      </c>
      <c r="N15" s="52">
        <v>4.1049983016000002</v>
      </c>
      <c r="O15" s="52">
        <v>4.1969990448000001</v>
      </c>
      <c r="P15" s="52">
        <v>3.6449987724000001</v>
      </c>
      <c r="Q15" s="52">
        <v>4.0029994800000006</v>
      </c>
      <c r="R15" s="52">
        <v>4.1129992764000001</v>
      </c>
      <c r="S15" s="52">
        <v>4.3630014780000002</v>
      </c>
      <c r="T15" s="52">
        <v>4.431999942</v>
      </c>
      <c r="U15" s="52">
        <v>4.0060014156000001</v>
      </c>
      <c r="V15" s="52">
        <v>3.7159985268</v>
      </c>
      <c r="W15" s="52">
        <v>3.7359988704</v>
      </c>
      <c r="X15" s="52">
        <v>3.5876982276000007</v>
      </c>
      <c r="Y15" s="52">
        <v>3.6150003503999999</v>
      </c>
      <c r="Z15" s="52">
        <v>3.4470008136000003</v>
      </c>
    </row>
    <row r="16" spans="1:26">
      <c r="A16" s="52" t="s">
        <v>344</v>
      </c>
      <c r="B16" s="52" t="s">
        <v>340</v>
      </c>
      <c r="C16" s="52" t="s">
        <v>237</v>
      </c>
      <c r="D16" s="52" t="s">
        <v>7</v>
      </c>
      <c r="E16" s="52" t="s">
        <v>74</v>
      </c>
      <c r="F16" s="52" t="s">
        <v>66</v>
      </c>
      <c r="G16" s="52">
        <v>16.8912007992</v>
      </c>
      <c r="H16" s="52">
        <v>18.8099986788</v>
      </c>
      <c r="I16" s="52">
        <v>14.781602070000002</v>
      </c>
      <c r="J16" s="52">
        <v>21.312001051199999</v>
      </c>
      <c r="K16" s="52">
        <v>20.2751986464</v>
      </c>
      <c r="L16" s="52">
        <v>20.199601785600002</v>
      </c>
      <c r="M16" s="52">
        <v>20.876398005599999</v>
      </c>
      <c r="N16" s="52">
        <v>22.485598772400003</v>
      </c>
      <c r="O16" s="52">
        <v>21.085197908400001</v>
      </c>
      <c r="P16" s="52">
        <v>17.096400054</v>
      </c>
      <c r="Q16" s="52">
        <v>17.8379995644</v>
      </c>
      <c r="R16" s="52">
        <v>16.056001188</v>
      </c>
      <c r="S16" s="52">
        <v>15.656400435600002</v>
      </c>
      <c r="T16" s="52">
        <v>15.652799787600001</v>
      </c>
      <c r="U16" s="52">
        <v>14.788799179200002</v>
      </c>
      <c r="V16" s="52">
        <v>15.2999990856</v>
      </c>
      <c r="W16" s="52">
        <v>14.507998876800002</v>
      </c>
      <c r="X16" s="52">
        <v>14.525997930000001</v>
      </c>
      <c r="Y16" s="52">
        <v>14.162399470800001</v>
      </c>
      <c r="Z16" s="52">
        <v>14.061598074000001</v>
      </c>
    </row>
    <row r="17" spans="1:26">
      <c r="A17" s="52" t="s">
        <v>344</v>
      </c>
      <c r="B17" s="52" t="s">
        <v>341</v>
      </c>
      <c r="C17" s="52" t="s">
        <v>237</v>
      </c>
      <c r="D17" s="52" t="s">
        <v>7</v>
      </c>
      <c r="E17" s="52" t="s">
        <v>74</v>
      </c>
      <c r="F17" s="52" t="s">
        <v>67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</row>
    <row r="18" spans="1:26">
      <c r="A18" s="52" t="s">
        <v>344</v>
      </c>
      <c r="B18" s="52" t="s">
        <v>337</v>
      </c>
      <c r="C18" s="52" t="s">
        <v>237</v>
      </c>
      <c r="D18" s="52" t="s">
        <v>7</v>
      </c>
      <c r="E18" s="52" t="s">
        <v>74</v>
      </c>
      <c r="F18" s="52" t="s">
        <v>68</v>
      </c>
      <c r="G18" s="52">
        <v>3.9472396776000003</v>
      </c>
      <c r="H18" s="52">
        <v>4.004268080400001</v>
      </c>
      <c r="I18" s="52">
        <v>2.3876524907999999</v>
      </c>
      <c r="J18" s="52">
        <v>2.3859317160000004</v>
      </c>
      <c r="K18" s="52">
        <v>1.9870301592000001</v>
      </c>
      <c r="L18" s="52">
        <v>2.2558562136000004</v>
      </c>
      <c r="M18" s="52">
        <v>2.0881665000000003</v>
      </c>
      <c r="N18" s="52">
        <v>2.0399010695999999</v>
      </c>
      <c r="O18" s="52">
        <v>2.0249123255999999</v>
      </c>
      <c r="P18" s="52">
        <v>1.5357977892000001</v>
      </c>
      <c r="Q18" s="52">
        <v>1.2838570992</v>
      </c>
      <c r="R18" s="52">
        <v>1.2838570992</v>
      </c>
      <c r="S18" s="52">
        <v>1.3108577724000001</v>
      </c>
      <c r="T18" s="52">
        <v>1.2568564260000001</v>
      </c>
      <c r="U18" s="52">
        <v>0.60885701640000012</v>
      </c>
      <c r="V18" s="52">
        <v>0.60885701640000012</v>
      </c>
      <c r="W18" s="52">
        <v>0.57313942559999997</v>
      </c>
      <c r="X18" s="52">
        <v>0.54613875239999998</v>
      </c>
      <c r="Y18" s="52">
        <v>0.54613875239999998</v>
      </c>
      <c r="Z18" s="52">
        <v>0.54613875239999998</v>
      </c>
    </row>
    <row r="19" spans="1:26">
      <c r="A19" s="52" t="s">
        <v>344</v>
      </c>
      <c r="B19" s="52" t="s">
        <v>337</v>
      </c>
      <c r="C19" s="52" t="s">
        <v>237</v>
      </c>
      <c r="D19" s="52" t="s">
        <v>7</v>
      </c>
      <c r="E19" s="52" t="s">
        <v>74</v>
      </c>
      <c r="F19" s="52" t="s">
        <v>69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</row>
    <row r="20" spans="1:26">
      <c r="A20" s="52" t="s">
        <v>344</v>
      </c>
      <c r="B20" s="52" t="s">
        <v>337</v>
      </c>
      <c r="C20" s="52" t="s">
        <v>237</v>
      </c>
      <c r="D20" s="52" t="s">
        <v>7</v>
      </c>
      <c r="E20" s="52" t="s">
        <v>74</v>
      </c>
      <c r="F20" s="52" t="s">
        <v>70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</row>
    <row r="21" spans="1:26">
      <c r="A21" s="52" t="s">
        <v>344</v>
      </c>
      <c r="B21" s="52" t="s">
        <v>342</v>
      </c>
      <c r="C21" s="52" t="s">
        <v>237</v>
      </c>
      <c r="D21" s="52" t="s">
        <v>7</v>
      </c>
      <c r="E21" s="52" t="s">
        <v>74</v>
      </c>
      <c r="F21" s="52" t="s">
        <v>71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</row>
    <row r="22" spans="1:26">
      <c r="A22" s="52" t="s">
        <v>344</v>
      </c>
      <c r="B22" s="52" t="s">
        <v>342</v>
      </c>
      <c r="C22" s="52" t="s">
        <v>237</v>
      </c>
      <c r="D22" s="52" t="s">
        <v>7</v>
      </c>
      <c r="E22" s="52" t="s">
        <v>74</v>
      </c>
      <c r="F22" s="52" t="s">
        <v>72</v>
      </c>
      <c r="G22" s="52">
        <v>5.9219983260000006</v>
      </c>
      <c r="H22" s="52">
        <v>5.3042987880000005</v>
      </c>
      <c r="I22" s="52">
        <v>6.6599971884000011</v>
      </c>
      <c r="J22" s="52">
        <v>8.8959995964000012</v>
      </c>
      <c r="K22" s="52">
        <v>9.0452004012000007</v>
      </c>
      <c r="L22" s="52">
        <v>8.8905023280000002</v>
      </c>
      <c r="M22" s="52">
        <v>14.124303777600002</v>
      </c>
      <c r="N22" s="52">
        <v>8.0247013955999993</v>
      </c>
      <c r="O22" s="52">
        <v>9.5185013939999994</v>
      </c>
      <c r="P22" s="52">
        <v>7.4489033520000003</v>
      </c>
      <c r="Q22" s="52">
        <v>7.6660014924000004</v>
      </c>
      <c r="R22" s="52">
        <v>6.1995078036000004</v>
      </c>
      <c r="S22" s="52">
        <v>6.7799364480000008</v>
      </c>
      <c r="T22" s="52">
        <v>8.1358358148000001</v>
      </c>
      <c r="U22" s="52">
        <v>8.4101926320000011</v>
      </c>
      <c r="V22" s="52">
        <v>6.2148273047999991</v>
      </c>
      <c r="W22" s="52">
        <v>4.0225267152000006</v>
      </c>
      <c r="X22" s="52">
        <v>4.396286538</v>
      </c>
      <c r="Y22" s="52">
        <v>4.4232746507999998</v>
      </c>
      <c r="Z22" s="52">
        <v>4.4374553424000007</v>
      </c>
    </row>
    <row r="23" spans="1:26">
      <c r="A23" s="52" t="s">
        <v>344</v>
      </c>
      <c r="B23" s="52" t="s">
        <v>343</v>
      </c>
      <c r="C23" s="52" t="s">
        <v>237</v>
      </c>
      <c r="D23" s="52" t="s">
        <v>7</v>
      </c>
      <c r="E23" s="52" t="s">
        <v>74</v>
      </c>
      <c r="F23" s="52" t="s">
        <v>73</v>
      </c>
      <c r="G23" s="52">
        <v>44.65169865</v>
      </c>
      <c r="H23" s="52">
        <v>50.246100810000009</v>
      </c>
      <c r="I23" s="52">
        <v>68.511597775200002</v>
      </c>
      <c r="J23" s="52">
        <v>65.737800907200011</v>
      </c>
      <c r="K23" s="52">
        <v>68.503500504000002</v>
      </c>
      <c r="L23" s="52">
        <v>62.59949704440001</v>
      </c>
      <c r="M23" s="52">
        <v>57.914999568000006</v>
      </c>
      <c r="N23" s="52">
        <v>57.604498106400001</v>
      </c>
      <c r="O23" s="52">
        <v>63.184501861200005</v>
      </c>
      <c r="P23" s="52">
        <v>51.572700950399998</v>
      </c>
      <c r="Q23" s="52">
        <v>60.351298487999998</v>
      </c>
      <c r="R23" s="52">
        <v>58.800599877600007</v>
      </c>
      <c r="S23" s="52">
        <v>54.438301782000003</v>
      </c>
      <c r="T23" s="52">
        <v>40.048199006400004</v>
      </c>
      <c r="U23" s="52">
        <v>41.911199402400001</v>
      </c>
      <c r="V23" s="52">
        <v>42.174000651600004</v>
      </c>
      <c r="W23" s="52">
        <v>35.158498088400002</v>
      </c>
      <c r="X23" s="52">
        <v>36.129601227599998</v>
      </c>
      <c r="Y23" s="52">
        <v>34.597801832400002</v>
      </c>
      <c r="Z23" s="52">
        <v>33.360300982800005</v>
      </c>
    </row>
    <row r="24" spans="1:26">
      <c r="A24" s="52" t="s">
        <v>345</v>
      </c>
      <c r="B24" s="52" t="s">
        <v>337</v>
      </c>
      <c r="C24" s="52" t="s">
        <v>237</v>
      </c>
      <c r="D24" s="52" t="s">
        <v>7</v>
      </c>
      <c r="E24" s="52" t="s">
        <v>75</v>
      </c>
      <c r="F24" s="52" t="s">
        <v>63</v>
      </c>
      <c r="G24" s="52">
        <v>52.618839919199999</v>
      </c>
      <c r="H24" s="52">
        <v>40.115535310800006</v>
      </c>
      <c r="I24" s="52">
        <v>40.339370012400003</v>
      </c>
      <c r="J24" s="52">
        <v>34.857379245600001</v>
      </c>
      <c r="K24" s="52">
        <v>35.478444970800005</v>
      </c>
      <c r="L24" s="52">
        <v>39.774817713600008</v>
      </c>
      <c r="M24" s="52">
        <v>39.211341422400004</v>
      </c>
      <c r="N24" s="52">
        <v>41.177014714800002</v>
      </c>
      <c r="O24" s="52">
        <v>43.686976194000003</v>
      </c>
      <c r="P24" s="52">
        <v>41.740495192800005</v>
      </c>
      <c r="Q24" s="52">
        <v>38.976524744400002</v>
      </c>
      <c r="R24" s="52">
        <v>32.705728297200004</v>
      </c>
      <c r="S24" s="52">
        <v>33.256522771200004</v>
      </c>
      <c r="T24" s="52">
        <v>39.367249480800005</v>
      </c>
      <c r="U24" s="52">
        <v>42.678815688</v>
      </c>
      <c r="V24" s="52">
        <v>42.102326822400002</v>
      </c>
      <c r="W24" s="52">
        <v>56.17834004880001</v>
      </c>
      <c r="X24" s="52">
        <v>59.489906256000005</v>
      </c>
      <c r="Y24" s="52">
        <v>63.021363199200003</v>
      </c>
      <c r="Z24" s="52">
        <v>60.678291754800007</v>
      </c>
    </row>
    <row r="25" spans="1:26">
      <c r="A25" s="52" t="s">
        <v>345</v>
      </c>
      <c r="B25" s="52" t="s">
        <v>338</v>
      </c>
      <c r="C25" s="52" t="s">
        <v>237</v>
      </c>
      <c r="D25" s="52" t="s">
        <v>7</v>
      </c>
      <c r="E25" s="52" t="s">
        <v>75</v>
      </c>
      <c r="F25" s="52" t="s">
        <v>64</v>
      </c>
      <c r="G25" s="52">
        <v>0.8289989604000001</v>
      </c>
      <c r="H25" s="52">
        <v>0.8759999772</v>
      </c>
      <c r="I25" s="52">
        <v>2.3640012576</v>
      </c>
      <c r="J25" s="52">
        <v>2.2520001708000001</v>
      </c>
      <c r="K25" s="52">
        <v>2.3050008720000004</v>
      </c>
      <c r="L25" s="52">
        <v>2.3180008860000001</v>
      </c>
      <c r="M25" s="52">
        <v>2.3240005704000004</v>
      </c>
      <c r="N25" s="52">
        <v>2.3419996236</v>
      </c>
      <c r="O25" s="52">
        <v>2.4049984032</v>
      </c>
      <c r="P25" s="52">
        <v>2.0109995892000003</v>
      </c>
      <c r="Q25" s="52">
        <v>1.4259989592</v>
      </c>
      <c r="R25" s="52">
        <v>1.404001512</v>
      </c>
      <c r="S25" s="52">
        <v>1.5130006632000002</v>
      </c>
      <c r="T25" s="52">
        <v>2.3110005564000002</v>
      </c>
      <c r="U25" s="52">
        <v>2.2749982632000001</v>
      </c>
      <c r="V25" s="52">
        <v>1.9990002204000001</v>
      </c>
      <c r="W25" s="52">
        <v>1.9370020860000001</v>
      </c>
      <c r="X25" s="52">
        <v>2.6740003032000002</v>
      </c>
      <c r="Y25" s="52">
        <v>1.8939994632000001</v>
      </c>
      <c r="Z25" s="52">
        <v>1.8700007256000002</v>
      </c>
    </row>
    <row r="26" spans="1:26">
      <c r="A26" s="52" t="s">
        <v>345</v>
      </c>
      <c r="B26" s="52" t="s">
        <v>339</v>
      </c>
      <c r="C26" s="52" t="s">
        <v>237</v>
      </c>
      <c r="D26" s="52" t="s">
        <v>7</v>
      </c>
      <c r="E26" s="52" t="s">
        <v>75</v>
      </c>
      <c r="F26" s="52" t="s">
        <v>65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</row>
    <row r="27" spans="1:26">
      <c r="A27" s="52" t="s">
        <v>345</v>
      </c>
      <c r="B27" s="52" t="s">
        <v>340</v>
      </c>
      <c r="C27" s="52" t="s">
        <v>237</v>
      </c>
      <c r="D27" s="52" t="s">
        <v>7</v>
      </c>
      <c r="E27" s="52" t="s">
        <v>75</v>
      </c>
      <c r="F27" s="52" t="s">
        <v>66</v>
      </c>
      <c r="G27" s="52">
        <v>128.735998542</v>
      </c>
      <c r="H27" s="52">
        <v>143.07840110520002</v>
      </c>
      <c r="I27" s="52">
        <v>150.7463997012</v>
      </c>
      <c r="J27" s="52">
        <v>133.42680133920001</v>
      </c>
      <c r="K27" s="52">
        <v>134.42760145080001</v>
      </c>
      <c r="L27" s="52">
        <v>139.47480141120002</v>
      </c>
      <c r="M27" s="52">
        <v>136.88640023400001</v>
      </c>
      <c r="N27" s="52">
        <v>142.9487987112</v>
      </c>
      <c r="O27" s="52">
        <v>141.4908000396</v>
      </c>
      <c r="P27" s="52">
        <v>150.026399892</v>
      </c>
      <c r="Q27" s="52">
        <v>155.93760046080001</v>
      </c>
      <c r="R27" s="52">
        <v>144.5904011232</v>
      </c>
      <c r="S27" s="52">
        <v>144.10799802720001</v>
      </c>
      <c r="T27" s="52">
        <v>137.96640204120001</v>
      </c>
      <c r="U27" s="52">
        <v>137.28960163440001</v>
      </c>
      <c r="V27" s="52">
        <v>121.6727999532</v>
      </c>
      <c r="W27" s="52">
        <v>123.01919947080002</v>
      </c>
      <c r="X27" s="52">
        <v>115.0883996256</v>
      </c>
      <c r="Y27" s="52">
        <v>116.87759929800001</v>
      </c>
      <c r="Z27" s="52">
        <v>116.17559854200002</v>
      </c>
    </row>
    <row r="28" spans="1:26">
      <c r="A28" s="52" t="s">
        <v>345</v>
      </c>
      <c r="B28" s="52" t="s">
        <v>341</v>
      </c>
      <c r="C28" s="52" t="s">
        <v>237</v>
      </c>
      <c r="D28" s="52" t="s">
        <v>7</v>
      </c>
      <c r="E28" s="52" t="s">
        <v>75</v>
      </c>
      <c r="F28" s="52" t="s">
        <v>67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</row>
    <row r="29" spans="1:26">
      <c r="A29" s="52" t="s">
        <v>345</v>
      </c>
      <c r="B29" s="52" t="s">
        <v>337</v>
      </c>
      <c r="C29" s="52" t="s">
        <v>237</v>
      </c>
      <c r="D29" s="52" t="s">
        <v>7</v>
      </c>
      <c r="E29" s="52" t="s">
        <v>75</v>
      </c>
      <c r="F29" s="52" t="s">
        <v>68</v>
      </c>
      <c r="G29" s="52">
        <v>4.9410017784000004</v>
      </c>
      <c r="H29" s="52">
        <v>5.5079991683999996</v>
      </c>
      <c r="I29" s="52">
        <v>6.4260011232000007</v>
      </c>
      <c r="J29" s="52">
        <v>3.8794177044000002</v>
      </c>
      <c r="K29" s="52">
        <v>3.9334190508</v>
      </c>
      <c r="L29" s="52">
        <v>4.0144168836</v>
      </c>
      <c r="M29" s="52">
        <v>3.9961331280000003</v>
      </c>
      <c r="N29" s="52">
        <v>3.7174178520000001</v>
      </c>
      <c r="O29" s="52">
        <v>3.9508486991999998</v>
      </c>
      <c r="P29" s="52">
        <v>3.9961331280000003</v>
      </c>
      <c r="Q29" s="52">
        <v>3.7269930636000006</v>
      </c>
      <c r="R29" s="52">
        <v>3.5085551472000001</v>
      </c>
      <c r="S29" s="52">
        <v>3.5475635628000002</v>
      </c>
      <c r="T29" s="52">
        <v>4.0875644663999999</v>
      </c>
      <c r="U29" s="52">
        <v>4.2312805632000003</v>
      </c>
      <c r="V29" s="52">
        <v>4.1677040052000009</v>
      </c>
      <c r="W29" s="52">
        <v>4.0597054992000006</v>
      </c>
      <c r="X29" s="52">
        <v>6.5079912275999998</v>
      </c>
      <c r="Y29" s="52">
        <v>3.8619922428</v>
      </c>
      <c r="Z29" s="52">
        <v>4.1128485516</v>
      </c>
    </row>
    <row r="30" spans="1:26">
      <c r="A30" s="52" t="s">
        <v>345</v>
      </c>
      <c r="B30" s="52" t="s">
        <v>337</v>
      </c>
      <c r="C30" s="52" t="s">
        <v>237</v>
      </c>
      <c r="D30" s="52" t="s">
        <v>7</v>
      </c>
      <c r="E30" s="52" t="s">
        <v>75</v>
      </c>
      <c r="F30" s="52" t="s">
        <v>69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</row>
    <row r="31" spans="1:26">
      <c r="A31" s="52" t="s">
        <v>345</v>
      </c>
      <c r="B31" s="52" t="s">
        <v>337</v>
      </c>
      <c r="C31" s="52" t="s">
        <v>237</v>
      </c>
      <c r="D31" s="52" t="s">
        <v>7</v>
      </c>
      <c r="E31" s="52" t="s">
        <v>75</v>
      </c>
      <c r="F31" s="52" t="s">
        <v>70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</row>
    <row r="32" spans="1:26">
      <c r="A32" s="52" t="s">
        <v>345</v>
      </c>
      <c r="B32" s="52" t="s">
        <v>342</v>
      </c>
      <c r="C32" s="52" t="s">
        <v>237</v>
      </c>
      <c r="D32" s="52" t="s">
        <v>7</v>
      </c>
      <c r="E32" s="52" t="s">
        <v>75</v>
      </c>
      <c r="F32" s="52" t="s">
        <v>71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</row>
    <row r="33" spans="1:26">
      <c r="A33" s="52" t="s">
        <v>345</v>
      </c>
      <c r="B33" s="52" t="s">
        <v>342</v>
      </c>
      <c r="C33" s="52" t="s">
        <v>237</v>
      </c>
      <c r="D33" s="52" t="s">
        <v>7</v>
      </c>
      <c r="E33" s="52" t="s">
        <v>75</v>
      </c>
      <c r="F33" s="52" t="s">
        <v>72</v>
      </c>
      <c r="G33" s="52">
        <v>40.158002023199998</v>
      </c>
      <c r="H33" s="52">
        <v>33.602699955600002</v>
      </c>
      <c r="I33" s="52">
        <v>31.7279974536</v>
      </c>
      <c r="J33" s="52">
        <v>40.280599900800006</v>
      </c>
      <c r="K33" s="52">
        <v>39.4407948096</v>
      </c>
      <c r="L33" s="52">
        <v>39.025598227200007</v>
      </c>
      <c r="M33" s="52">
        <v>38.97199881360001</v>
      </c>
      <c r="N33" s="52">
        <v>38.265995476800001</v>
      </c>
      <c r="O33" s="52">
        <v>45.7088991444</v>
      </c>
      <c r="P33" s="52">
        <v>36.134399300399998</v>
      </c>
      <c r="Q33" s="52">
        <v>34.766998794000003</v>
      </c>
      <c r="R33" s="52">
        <v>54.177820019999999</v>
      </c>
      <c r="S33" s="52">
        <v>56.434367055599999</v>
      </c>
      <c r="T33" s="52">
        <v>47.346662260799995</v>
      </c>
      <c r="U33" s="52">
        <v>39.565427471999996</v>
      </c>
      <c r="V33" s="52">
        <v>19.617335136000001</v>
      </c>
      <c r="W33" s="52">
        <v>15.063867752400002</v>
      </c>
      <c r="X33" s="52">
        <v>10.939706467199999</v>
      </c>
      <c r="Y33" s="52">
        <v>12.763242086400002</v>
      </c>
      <c r="Z33" s="52">
        <v>11.7753373188</v>
      </c>
    </row>
    <row r="34" spans="1:26">
      <c r="A34" s="52" t="s">
        <v>345</v>
      </c>
      <c r="B34" s="52" t="s">
        <v>343</v>
      </c>
      <c r="C34" s="52" t="s">
        <v>237</v>
      </c>
      <c r="D34" s="52" t="s">
        <v>7</v>
      </c>
      <c r="E34" s="52" t="s">
        <v>75</v>
      </c>
      <c r="F34" s="52" t="s">
        <v>73</v>
      </c>
      <c r="G34" s="52">
        <v>110.75669866440001</v>
      </c>
      <c r="H34" s="52">
        <v>113.8103998596</v>
      </c>
      <c r="I34" s="52">
        <v>108.09000014040001</v>
      </c>
      <c r="J34" s="52">
        <v>111.45329844839999</v>
      </c>
      <c r="K34" s="52">
        <v>115.65270071640002</v>
      </c>
      <c r="L34" s="52">
        <v>125.29439870040001</v>
      </c>
      <c r="M34" s="52">
        <v>127.97099900640001</v>
      </c>
      <c r="N34" s="52">
        <v>132.33690193680002</v>
      </c>
      <c r="O34" s="52">
        <v>127.40490177840002</v>
      </c>
      <c r="P34" s="52">
        <v>119.45339820720001</v>
      </c>
      <c r="Q34" s="52">
        <v>111.9410983296</v>
      </c>
      <c r="R34" s="52">
        <v>113.3550016236</v>
      </c>
      <c r="S34" s="52">
        <v>122.75639822159999</v>
      </c>
      <c r="T34" s="52">
        <v>132.61230126720002</v>
      </c>
      <c r="U34" s="52">
        <v>136.0260002736</v>
      </c>
      <c r="V34" s="52">
        <v>119.9808010296</v>
      </c>
      <c r="W34" s="52">
        <v>116.2377013464</v>
      </c>
      <c r="X34" s="52">
        <v>115.03529844120001</v>
      </c>
      <c r="Y34" s="52">
        <v>112.6287006804</v>
      </c>
      <c r="Z34" s="52">
        <v>112.46850115200002</v>
      </c>
    </row>
    <row r="35" spans="1:26">
      <c r="A35" s="52" t="s">
        <v>346</v>
      </c>
      <c r="B35" s="52" t="s">
        <v>337</v>
      </c>
      <c r="C35" s="52" t="s">
        <v>237</v>
      </c>
      <c r="D35" s="52" t="s">
        <v>7</v>
      </c>
      <c r="E35" s="52" t="s">
        <v>76</v>
      </c>
      <c r="F35" s="52" t="s">
        <v>63</v>
      </c>
      <c r="G35" s="52">
        <v>20.1781276884</v>
      </c>
      <c r="H35" s="52">
        <v>24.108193112400002</v>
      </c>
      <c r="I35" s="52">
        <v>19.881727369200004</v>
      </c>
      <c r="J35" s="52">
        <v>27.234187783200007</v>
      </c>
      <c r="K35" s="52">
        <v>28.068960340800004</v>
      </c>
      <c r="L35" s="52">
        <v>26.643409369200004</v>
      </c>
      <c r="M35" s="52">
        <v>26.791102926000008</v>
      </c>
      <c r="N35" s="52">
        <v>27.503876318400003</v>
      </c>
      <c r="O35" s="52">
        <v>28.364347454400004</v>
      </c>
      <c r="P35" s="52">
        <v>23.769903859199999</v>
      </c>
      <c r="Q35" s="52">
        <v>21.096573444000001</v>
      </c>
      <c r="R35" s="52">
        <v>20.987591040000002</v>
      </c>
      <c r="S35" s="52">
        <v>19.769236426799999</v>
      </c>
      <c r="T35" s="52">
        <v>18.448003764000003</v>
      </c>
      <c r="U35" s="52">
        <v>17.428430041199999</v>
      </c>
      <c r="V35" s="52">
        <v>16.6076288352</v>
      </c>
      <c r="W35" s="52">
        <v>15.459876230400001</v>
      </c>
      <c r="X35" s="52">
        <v>15.8125303944</v>
      </c>
      <c r="Y35" s="52">
        <v>20.115200084400001</v>
      </c>
      <c r="Z35" s="52">
        <v>19.208770444800003</v>
      </c>
    </row>
    <row r="36" spans="1:26">
      <c r="A36" s="52" t="s">
        <v>346</v>
      </c>
      <c r="B36" s="52" t="s">
        <v>338</v>
      </c>
      <c r="C36" s="52" t="s">
        <v>237</v>
      </c>
      <c r="D36" s="52" t="s">
        <v>7</v>
      </c>
      <c r="E36" s="52" t="s">
        <v>76</v>
      </c>
      <c r="F36" s="52" t="s">
        <v>64</v>
      </c>
      <c r="G36" s="52">
        <v>0</v>
      </c>
      <c r="H36" s="52">
        <v>0</v>
      </c>
      <c r="I36" s="52">
        <v>0</v>
      </c>
      <c r="J36" s="52">
        <v>1.0710001872000001</v>
      </c>
      <c r="K36" s="52">
        <v>1.1409992964000002</v>
      </c>
      <c r="L36" s="52">
        <v>1.1380015476000001</v>
      </c>
      <c r="M36" s="52">
        <v>1.0559988828000002</v>
      </c>
      <c r="N36" s="52">
        <v>1.0609979220000001</v>
      </c>
      <c r="O36" s="52">
        <v>1.0670017932</v>
      </c>
      <c r="P36" s="52">
        <v>1.0699995420000001</v>
      </c>
      <c r="Q36" s="52">
        <v>1.7460002700000001</v>
      </c>
      <c r="R36" s="52">
        <v>1.6560008172</v>
      </c>
      <c r="S36" s="52">
        <v>1.7720002980000003</v>
      </c>
      <c r="T36" s="52">
        <v>1.5010012944</v>
      </c>
      <c r="U36" s="52">
        <v>1.8079984044000001</v>
      </c>
      <c r="V36" s="52">
        <v>1.7540012448</v>
      </c>
      <c r="W36" s="52">
        <v>2.1950010756</v>
      </c>
      <c r="X36" s="52">
        <v>1.8315700884000001</v>
      </c>
      <c r="Y36" s="52">
        <v>2.5099991604</v>
      </c>
      <c r="Z36" s="52">
        <v>2.9540009268</v>
      </c>
    </row>
    <row r="37" spans="1:26">
      <c r="A37" s="52" t="s">
        <v>346</v>
      </c>
      <c r="B37" s="52" t="s">
        <v>339</v>
      </c>
      <c r="C37" s="52" t="s">
        <v>237</v>
      </c>
      <c r="D37" s="52" t="s">
        <v>7</v>
      </c>
      <c r="E37" s="52" t="s">
        <v>76</v>
      </c>
      <c r="F37" s="52" t="s">
        <v>65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3.59981064E-2</v>
      </c>
      <c r="M37" s="52">
        <v>3.1999712399999998E-2</v>
      </c>
      <c r="N37" s="52">
        <v>3.3000357600000002E-2</v>
      </c>
      <c r="O37" s="52">
        <v>3.4001002800000006E-2</v>
      </c>
      <c r="P37" s="52">
        <v>3.1999712399999998E-2</v>
      </c>
      <c r="Q37" s="52">
        <v>3.0999067200000001E-2</v>
      </c>
      <c r="R37" s="52">
        <v>2.9998422000000004E-2</v>
      </c>
      <c r="S37" s="52">
        <v>2.9998422000000004E-2</v>
      </c>
      <c r="T37" s="52">
        <v>0</v>
      </c>
      <c r="U37" s="52">
        <v>4.7001016800000003E-2</v>
      </c>
      <c r="V37" s="52">
        <v>0.19100181600000002</v>
      </c>
      <c r="W37" s="52">
        <v>0.29599838640000004</v>
      </c>
      <c r="X37" s="52">
        <v>0.24246177480000003</v>
      </c>
      <c r="Y37" s="52">
        <v>0.19700150040000003</v>
      </c>
      <c r="Z37" s="52">
        <v>0.16199985240000001</v>
      </c>
    </row>
    <row r="38" spans="1:26">
      <c r="A38" s="52" t="s">
        <v>346</v>
      </c>
      <c r="B38" s="52" t="s">
        <v>340</v>
      </c>
      <c r="C38" s="52" t="s">
        <v>237</v>
      </c>
      <c r="D38" s="52" t="s">
        <v>7</v>
      </c>
      <c r="E38" s="52" t="s">
        <v>76</v>
      </c>
      <c r="F38" s="52" t="s">
        <v>66</v>
      </c>
      <c r="G38" s="52">
        <v>12.564000648</v>
      </c>
      <c r="H38" s="52">
        <v>13.280399809200002</v>
      </c>
      <c r="I38" s="52">
        <v>13.6404018072</v>
      </c>
      <c r="J38" s="52">
        <v>16.531198801199999</v>
      </c>
      <c r="K38" s="52">
        <v>16.516800396000001</v>
      </c>
      <c r="L38" s="52">
        <v>15.112798884000002</v>
      </c>
      <c r="M38" s="52">
        <v>14.446800421200001</v>
      </c>
      <c r="N38" s="52">
        <v>16.056001188</v>
      </c>
      <c r="O38" s="52">
        <v>16.7831981064</v>
      </c>
      <c r="P38" s="52">
        <v>16.160399046000002</v>
      </c>
      <c r="Q38" s="52">
        <v>16.567201094400001</v>
      </c>
      <c r="R38" s="52">
        <v>12.6324003996</v>
      </c>
      <c r="S38" s="52">
        <v>12.625199103600002</v>
      </c>
      <c r="T38" s="52">
        <v>12.355200745200001</v>
      </c>
      <c r="U38" s="52">
        <v>12.110398549199999</v>
      </c>
      <c r="V38" s="52">
        <v>11.793600140400001</v>
      </c>
      <c r="W38" s="52">
        <v>12.326399748</v>
      </c>
      <c r="X38" s="52">
        <v>11.602799290800002</v>
      </c>
      <c r="Y38" s="52">
        <v>11.465999787600001</v>
      </c>
      <c r="Z38" s="52">
        <v>11.5848002376</v>
      </c>
    </row>
    <row r="39" spans="1:26">
      <c r="A39" s="52" t="s">
        <v>346</v>
      </c>
      <c r="B39" s="52" t="s">
        <v>341</v>
      </c>
      <c r="C39" s="52" t="s">
        <v>237</v>
      </c>
      <c r="D39" s="52" t="s">
        <v>7</v>
      </c>
      <c r="E39" s="52" t="s">
        <v>76</v>
      </c>
      <c r="F39" s="52" t="s">
        <v>67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</row>
    <row r="40" spans="1:26">
      <c r="A40" s="52" t="s">
        <v>346</v>
      </c>
      <c r="B40" s="52" t="s">
        <v>337</v>
      </c>
      <c r="C40" s="52" t="s">
        <v>237</v>
      </c>
      <c r="D40" s="52" t="s">
        <v>7</v>
      </c>
      <c r="E40" s="52" t="s">
        <v>76</v>
      </c>
      <c r="F40" s="52" t="s">
        <v>68</v>
      </c>
      <c r="G40" s="52">
        <v>8.1002019600000003E-2</v>
      </c>
      <c r="H40" s="52">
        <v>8.1002019600000003E-2</v>
      </c>
      <c r="I40" s="52">
        <v>0.29699903160000002</v>
      </c>
      <c r="J40" s="52">
        <v>0.57419868600000012</v>
      </c>
      <c r="K40" s="52">
        <v>0.48770358480000003</v>
      </c>
      <c r="L40" s="52">
        <v>0.57829756320000014</v>
      </c>
      <c r="M40" s="52">
        <v>0.63239939280000002</v>
      </c>
      <c r="N40" s="52">
        <v>0.63869634000000008</v>
      </c>
      <c r="O40" s="52">
        <v>0.65669958000000006</v>
      </c>
      <c r="P40" s="52">
        <v>0.53789913</v>
      </c>
      <c r="Q40" s="52">
        <v>0.13499917920000001</v>
      </c>
      <c r="R40" s="52">
        <v>0.10799850600000001</v>
      </c>
      <c r="S40" s="52">
        <v>0.10799850600000001</v>
      </c>
      <c r="T40" s="52">
        <v>0.24300187200000004</v>
      </c>
      <c r="U40" s="52">
        <v>0.51300023040000009</v>
      </c>
      <c r="V40" s="52">
        <v>0.10799850600000001</v>
      </c>
      <c r="W40" s="52">
        <v>0.10799850600000001</v>
      </c>
      <c r="X40" s="52">
        <v>0.10799850600000001</v>
      </c>
      <c r="Y40" s="52">
        <v>0.10799850600000001</v>
      </c>
      <c r="Z40" s="52">
        <v>0.10799850600000001</v>
      </c>
    </row>
    <row r="41" spans="1:26">
      <c r="A41" s="52" t="s">
        <v>346</v>
      </c>
      <c r="B41" s="52" t="s">
        <v>337</v>
      </c>
      <c r="C41" s="52" t="s">
        <v>237</v>
      </c>
      <c r="D41" s="52" t="s">
        <v>7</v>
      </c>
      <c r="E41" s="52" t="s">
        <v>76</v>
      </c>
      <c r="F41" s="52" t="s">
        <v>69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</row>
    <row r="42" spans="1:26">
      <c r="A42" s="52" t="s">
        <v>346</v>
      </c>
      <c r="B42" s="52" t="s">
        <v>337</v>
      </c>
      <c r="C42" s="52" t="s">
        <v>237</v>
      </c>
      <c r="D42" s="52" t="s">
        <v>7</v>
      </c>
      <c r="E42" s="52" t="s">
        <v>76</v>
      </c>
      <c r="F42" s="52" t="s">
        <v>70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</row>
    <row r="43" spans="1:26">
      <c r="A43" s="52" t="s">
        <v>346</v>
      </c>
      <c r="B43" s="52" t="s">
        <v>342</v>
      </c>
      <c r="C43" s="52" t="s">
        <v>237</v>
      </c>
      <c r="D43" s="52" t="s">
        <v>7</v>
      </c>
      <c r="E43" s="52" t="s">
        <v>76</v>
      </c>
      <c r="F43" s="52" t="s">
        <v>71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</row>
    <row r="44" spans="1:26">
      <c r="A44" s="52" t="s">
        <v>346</v>
      </c>
      <c r="B44" s="52" t="s">
        <v>342</v>
      </c>
      <c r="C44" s="52" t="s">
        <v>237</v>
      </c>
      <c r="D44" s="52" t="s">
        <v>7</v>
      </c>
      <c r="E44" s="52" t="s">
        <v>76</v>
      </c>
      <c r="F44" s="52" t="s">
        <v>72</v>
      </c>
      <c r="G44" s="52">
        <v>4.1904969443999995</v>
      </c>
      <c r="H44" s="52">
        <v>4.0653953604000002</v>
      </c>
      <c r="I44" s="52">
        <v>4.0227988572000015</v>
      </c>
      <c r="J44" s="52">
        <v>7.4248962407999999</v>
      </c>
      <c r="K44" s="52">
        <v>7.6516993836000005</v>
      </c>
      <c r="L44" s="52">
        <v>8.4825949644000005</v>
      </c>
      <c r="M44" s="52">
        <v>9.4552932744000007</v>
      </c>
      <c r="N44" s="52">
        <v>8.9280956052000011</v>
      </c>
      <c r="O44" s="52">
        <v>11.678597118000003</v>
      </c>
      <c r="P44" s="52">
        <v>10.120697211600001</v>
      </c>
      <c r="Q44" s="52">
        <v>9.5220978552000002</v>
      </c>
      <c r="R44" s="52">
        <v>10.8614342412</v>
      </c>
      <c r="S44" s="52">
        <v>11.268784760400001</v>
      </c>
      <c r="T44" s="52">
        <v>6.9081781320000015</v>
      </c>
      <c r="U44" s="52">
        <v>6.7554059868000005</v>
      </c>
      <c r="V44" s="52">
        <v>8.3660260788000009</v>
      </c>
      <c r="W44" s="52">
        <v>8.4912867612000014</v>
      </c>
      <c r="X44" s="52">
        <v>6.5121277860000006</v>
      </c>
      <c r="Y44" s="52">
        <v>6.7593038975999997</v>
      </c>
      <c r="Z44" s="52">
        <v>7.1895729600000005</v>
      </c>
    </row>
    <row r="45" spans="1:26">
      <c r="A45" s="52" t="s">
        <v>346</v>
      </c>
      <c r="B45" s="52" t="s">
        <v>343</v>
      </c>
      <c r="C45" s="52" t="s">
        <v>237</v>
      </c>
      <c r="D45" s="52" t="s">
        <v>7</v>
      </c>
      <c r="E45" s="52" t="s">
        <v>76</v>
      </c>
      <c r="F45" s="52" t="s">
        <v>73</v>
      </c>
      <c r="G45" s="52">
        <v>48.190499240400001</v>
      </c>
      <c r="H45" s="52">
        <v>46.161898344000001</v>
      </c>
      <c r="I45" s="52">
        <v>46.485002073600008</v>
      </c>
      <c r="J45" s="52">
        <v>52.774199506800002</v>
      </c>
      <c r="K45" s="52">
        <v>53.206201904399997</v>
      </c>
      <c r="L45" s="52">
        <v>50.412601472400006</v>
      </c>
      <c r="M45" s="52">
        <v>46.97369793</v>
      </c>
      <c r="N45" s="52">
        <v>57.881701947600007</v>
      </c>
      <c r="O45" s="52">
        <v>53.797499481599999</v>
      </c>
      <c r="P45" s="52">
        <v>55.936799370000003</v>
      </c>
      <c r="Q45" s="52">
        <v>57.247200781200007</v>
      </c>
      <c r="R45" s="52">
        <v>60.906597958800006</v>
      </c>
      <c r="S45" s="52">
        <v>53.009099920800004</v>
      </c>
      <c r="T45" s="52">
        <v>52.469099017200001</v>
      </c>
      <c r="U45" s="52">
        <v>49.055400010800007</v>
      </c>
      <c r="V45" s="52">
        <v>48.97799863920001</v>
      </c>
      <c r="W45" s="52">
        <v>49.383900525600005</v>
      </c>
      <c r="X45" s="52">
        <v>45.379799917200003</v>
      </c>
      <c r="Y45" s="52">
        <v>46.082700835200008</v>
      </c>
      <c r="Z45" s="52">
        <v>46.172700288000001</v>
      </c>
    </row>
    <row r="46" spans="1:26">
      <c r="A46" s="52" t="s">
        <v>347</v>
      </c>
      <c r="B46" s="52" t="s">
        <v>337</v>
      </c>
      <c r="C46" s="52" t="s">
        <v>237</v>
      </c>
      <c r="D46" s="52" t="s">
        <v>7</v>
      </c>
      <c r="E46" s="52" t="s">
        <v>77</v>
      </c>
      <c r="F46" s="52" t="s">
        <v>63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</row>
    <row r="47" spans="1:26">
      <c r="A47" s="52" t="s">
        <v>347</v>
      </c>
      <c r="B47" s="52" t="s">
        <v>338</v>
      </c>
      <c r="C47" s="52" t="s">
        <v>237</v>
      </c>
      <c r="D47" s="52" t="s">
        <v>7</v>
      </c>
      <c r="E47" s="52" t="s">
        <v>77</v>
      </c>
      <c r="F47" s="52" t="s">
        <v>64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</row>
    <row r="48" spans="1:26">
      <c r="A48" s="52" t="s">
        <v>347</v>
      </c>
      <c r="B48" s="52" t="s">
        <v>339</v>
      </c>
      <c r="C48" s="52" t="s">
        <v>237</v>
      </c>
      <c r="D48" s="52" t="s">
        <v>7</v>
      </c>
      <c r="E48" s="52" t="s">
        <v>77</v>
      </c>
      <c r="F48" s="52" t="s">
        <v>65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</row>
    <row r="49" spans="1:26">
      <c r="A49" s="52" t="s">
        <v>347</v>
      </c>
      <c r="B49" s="52" t="s">
        <v>340</v>
      </c>
      <c r="C49" s="52" t="s">
        <v>237</v>
      </c>
      <c r="D49" s="52" t="s">
        <v>7</v>
      </c>
      <c r="E49" s="52" t="s">
        <v>77</v>
      </c>
      <c r="F49" s="52" t="s">
        <v>66</v>
      </c>
      <c r="G49" s="52">
        <v>11.1131990856</v>
      </c>
      <c r="H49" s="52">
        <v>8.7191994060000013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</row>
    <row r="50" spans="1:26">
      <c r="A50" s="52" t="s">
        <v>347</v>
      </c>
      <c r="B50" s="52" t="s">
        <v>341</v>
      </c>
      <c r="C50" s="52" t="s">
        <v>237</v>
      </c>
      <c r="D50" s="52" t="s">
        <v>7</v>
      </c>
      <c r="E50" s="52" t="s">
        <v>77</v>
      </c>
      <c r="F50" s="52" t="s">
        <v>67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</row>
    <row r="51" spans="1:26">
      <c r="A51" s="52" t="s">
        <v>347</v>
      </c>
      <c r="B51" s="52" t="s">
        <v>337</v>
      </c>
      <c r="C51" s="52" t="s">
        <v>237</v>
      </c>
      <c r="D51" s="52" t="s">
        <v>7</v>
      </c>
      <c r="E51" s="52" t="s">
        <v>77</v>
      </c>
      <c r="F51" s="52" t="s">
        <v>68</v>
      </c>
      <c r="G51" s="52">
        <v>2.0996801999999998E-2</v>
      </c>
      <c r="H51" s="52">
        <v>2.0996801999999998E-2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</row>
    <row r="52" spans="1:26">
      <c r="A52" s="52" t="s">
        <v>347</v>
      </c>
      <c r="B52" s="52" t="s">
        <v>337</v>
      </c>
      <c r="C52" s="52" t="s">
        <v>237</v>
      </c>
      <c r="D52" s="52" t="s">
        <v>7</v>
      </c>
      <c r="E52" s="52" t="s">
        <v>77</v>
      </c>
      <c r="F52" s="52" t="s">
        <v>69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</row>
    <row r="53" spans="1:26">
      <c r="A53" s="52" t="s">
        <v>347</v>
      </c>
      <c r="B53" s="52" t="s">
        <v>337</v>
      </c>
      <c r="C53" s="52" t="s">
        <v>237</v>
      </c>
      <c r="D53" s="52" t="s">
        <v>7</v>
      </c>
      <c r="E53" s="52" t="s">
        <v>77</v>
      </c>
      <c r="F53" s="52" t="s">
        <v>70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</row>
    <row r="54" spans="1:26">
      <c r="A54" s="52" t="s">
        <v>347</v>
      </c>
      <c r="B54" s="52" t="s">
        <v>342</v>
      </c>
      <c r="C54" s="52" t="s">
        <v>237</v>
      </c>
      <c r="D54" s="52" t="s">
        <v>7</v>
      </c>
      <c r="E54" s="52" t="s">
        <v>77</v>
      </c>
      <c r="F54" s="52" t="s">
        <v>71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</row>
    <row r="55" spans="1:26">
      <c r="A55" s="52" t="s">
        <v>347</v>
      </c>
      <c r="B55" s="52" t="s">
        <v>342</v>
      </c>
      <c r="C55" s="52" t="s">
        <v>237</v>
      </c>
      <c r="D55" s="52" t="s">
        <v>7</v>
      </c>
      <c r="E55" s="52" t="s">
        <v>77</v>
      </c>
      <c r="F55" s="52" t="s">
        <v>72</v>
      </c>
      <c r="G55" s="52">
        <v>0.80070037920000015</v>
      </c>
      <c r="H55" s="52">
        <v>0.80070037920000015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</row>
    <row r="56" spans="1:26">
      <c r="A56" s="52" t="s">
        <v>347</v>
      </c>
      <c r="B56" s="52" t="s">
        <v>343</v>
      </c>
      <c r="C56" s="52" t="s">
        <v>237</v>
      </c>
      <c r="D56" s="52" t="s">
        <v>7</v>
      </c>
      <c r="E56" s="52" t="s">
        <v>77</v>
      </c>
      <c r="F56" s="52" t="s">
        <v>73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</row>
    <row r="57" spans="1:26">
      <c r="A57" s="52" t="s">
        <v>347</v>
      </c>
      <c r="B57" s="52" t="s">
        <v>337</v>
      </c>
      <c r="C57" s="52" t="s">
        <v>237</v>
      </c>
      <c r="D57" s="52" t="s">
        <v>7</v>
      </c>
      <c r="E57" s="52" t="s">
        <v>78</v>
      </c>
      <c r="F57" s="52" t="s">
        <v>63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</row>
    <row r="58" spans="1:26">
      <c r="A58" s="52" t="s">
        <v>347</v>
      </c>
      <c r="B58" s="52" t="s">
        <v>338</v>
      </c>
      <c r="C58" s="52" t="s">
        <v>237</v>
      </c>
      <c r="D58" s="52" t="s">
        <v>7</v>
      </c>
      <c r="E58" s="52" t="s">
        <v>78</v>
      </c>
      <c r="F58" s="52" t="s">
        <v>64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</row>
    <row r="59" spans="1:26">
      <c r="A59" s="52" t="s">
        <v>347</v>
      </c>
      <c r="B59" s="52" t="s">
        <v>339</v>
      </c>
      <c r="C59" s="52" t="s">
        <v>237</v>
      </c>
      <c r="D59" s="52" t="s">
        <v>7</v>
      </c>
      <c r="E59" s="52" t="s">
        <v>78</v>
      </c>
      <c r="F59" s="52" t="s">
        <v>65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</row>
    <row r="60" spans="1:26">
      <c r="A60" s="52" t="s">
        <v>347</v>
      </c>
      <c r="B60" s="52" t="s">
        <v>340</v>
      </c>
      <c r="C60" s="52" t="s">
        <v>237</v>
      </c>
      <c r="D60" s="52" t="s">
        <v>7</v>
      </c>
      <c r="E60" s="52" t="s">
        <v>78</v>
      </c>
      <c r="F60" s="52" t="s">
        <v>66</v>
      </c>
      <c r="G60" s="52">
        <v>6.6348010260000008</v>
      </c>
      <c r="H60" s="52">
        <v>13.2083994096</v>
      </c>
      <c r="I60" s="52">
        <v>9.2051989632000009</v>
      </c>
      <c r="J60" s="52">
        <v>10.310401119600002</v>
      </c>
      <c r="K60" s="52">
        <v>10.612801123200001</v>
      </c>
      <c r="L60" s="52">
        <v>10.133998675200001</v>
      </c>
      <c r="M60" s="52">
        <v>9.8567990208000005</v>
      </c>
      <c r="N60" s="52">
        <v>10.274398826400001</v>
      </c>
      <c r="O60" s="52">
        <v>9.8603996687999995</v>
      </c>
      <c r="P60" s="52">
        <v>9.5472019080000017</v>
      </c>
      <c r="Q60" s="52">
        <v>9.0395984628000008</v>
      </c>
      <c r="R60" s="52">
        <v>7.8983982000000008</v>
      </c>
      <c r="S60" s="52">
        <v>8.0496002952000012</v>
      </c>
      <c r="T60" s="52">
        <v>7.5023980956000003</v>
      </c>
      <c r="U60" s="52">
        <v>7.0956002340000008</v>
      </c>
      <c r="V60" s="52">
        <v>7.1063979911999997</v>
      </c>
      <c r="W60" s="52">
        <v>6.7500008280000001</v>
      </c>
      <c r="X60" s="52">
        <v>6.0264003708000002</v>
      </c>
      <c r="Y60" s="52">
        <v>5.4575984699999998</v>
      </c>
      <c r="Z60" s="52">
        <v>4.8456013536000002</v>
      </c>
    </row>
    <row r="61" spans="1:26">
      <c r="A61" s="52" t="s">
        <v>347</v>
      </c>
      <c r="B61" s="52" t="s">
        <v>341</v>
      </c>
      <c r="C61" s="52" t="s">
        <v>237</v>
      </c>
      <c r="D61" s="52" t="s">
        <v>7</v>
      </c>
      <c r="E61" s="52" t="s">
        <v>78</v>
      </c>
      <c r="F61" s="52" t="s">
        <v>67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</row>
    <row r="62" spans="1:26">
      <c r="A62" s="52" t="s">
        <v>347</v>
      </c>
      <c r="B62" s="52" t="s">
        <v>337</v>
      </c>
      <c r="C62" s="52" t="s">
        <v>237</v>
      </c>
      <c r="D62" s="52" t="s">
        <v>7</v>
      </c>
      <c r="E62" s="52" t="s">
        <v>78</v>
      </c>
      <c r="F62" s="52" t="s">
        <v>68</v>
      </c>
      <c r="G62" s="52">
        <v>0</v>
      </c>
      <c r="H62" s="52">
        <v>0</v>
      </c>
      <c r="I62" s="52">
        <v>2.0996801999999998E-2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</row>
    <row r="63" spans="1:26">
      <c r="A63" s="52" t="s">
        <v>347</v>
      </c>
      <c r="B63" s="52" t="s">
        <v>337</v>
      </c>
      <c r="C63" s="52" t="s">
        <v>237</v>
      </c>
      <c r="D63" s="52" t="s">
        <v>7</v>
      </c>
      <c r="E63" s="52" t="s">
        <v>78</v>
      </c>
      <c r="F63" s="52" t="s">
        <v>69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</row>
    <row r="64" spans="1:26">
      <c r="A64" s="52" t="s">
        <v>347</v>
      </c>
      <c r="B64" s="52" t="s">
        <v>337</v>
      </c>
      <c r="C64" s="52" t="s">
        <v>237</v>
      </c>
      <c r="D64" s="52" t="s">
        <v>7</v>
      </c>
      <c r="E64" s="52" t="s">
        <v>78</v>
      </c>
      <c r="F64" s="52" t="s">
        <v>70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</row>
    <row r="65" spans="1:26">
      <c r="A65" s="52" t="s">
        <v>347</v>
      </c>
      <c r="B65" s="52" t="s">
        <v>342</v>
      </c>
      <c r="C65" s="52" t="s">
        <v>237</v>
      </c>
      <c r="D65" s="52" t="s">
        <v>7</v>
      </c>
      <c r="E65" s="52" t="s">
        <v>78</v>
      </c>
      <c r="F65" s="52" t="s">
        <v>71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</row>
    <row r="66" spans="1:26">
      <c r="A66" s="52" t="s">
        <v>347</v>
      </c>
      <c r="B66" s="52" t="s">
        <v>342</v>
      </c>
      <c r="C66" s="52" t="s">
        <v>237</v>
      </c>
      <c r="D66" s="52" t="s">
        <v>7</v>
      </c>
      <c r="E66" s="52" t="s">
        <v>78</v>
      </c>
      <c r="F66" s="52" t="s">
        <v>72</v>
      </c>
      <c r="G66" s="52">
        <v>1.1346018660000001</v>
      </c>
      <c r="H66" s="52">
        <v>1.1346018660000001</v>
      </c>
      <c r="I66" s="52">
        <v>0.56219931720000005</v>
      </c>
      <c r="J66" s="52">
        <v>0.84330106920000003</v>
      </c>
      <c r="K66" s="52">
        <v>1.5675002387999999</v>
      </c>
      <c r="L66" s="52">
        <v>1.5675002387999999</v>
      </c>
      <c r="M66" s="52">
        <v>1.5198000264</v>
      </c>
      <c r="N66" s="52">
        <v>1.5198000264</v>
      </c>
      <c r="O66" s="52">
        <v>1.5198000264</v>
      </c>
      <c r="P66" s="52">
        <v>3.3039001764000004</v>
      </c>
      <c r="Q66" s="52">
        <v>1.4741011044000001</v>
      </c>
      <c r="R66" s="52">
        <v>1.5405246864</v>
      </c>
      <c r="S66" s="52">
        <v>1.7965433196000002</v>
      </c>
      <c r="T66" s="52">
        <v>1.4210920296</v>
      </c>
      <c r="U66" s="52">
        <v>1.3598558928</v>
      </c>
      <c r="V66" s="52">
        <v>1.0954176048000002</v>
      </c>
      <c r="W66" s="52">
        <v>1.0665286848000002</v>
      </c>
      <c r="X66" s="52">
        <v>0.95782679640000001</v>
      </c>
      <c r="Y66" s="52">
        <v>0.8279313264</v>
      </c>
      <c r="Z66" s="52">
        <v>0.73081012680000013</v>
      </c>
    </row>
    <row r="67" spans="1:26">
      <c r="A67" s="52" t="s">
        <v>347</v>
      </c>
      <c r="B67" s="52" t="s">
        <v>343</v>
      </c>
      <c r="C67" s="52" t="s">
        <v>237</v>
      </c>
      <c r="D67" s="52" t="s">
        <v>7</v>
      </c>
      <c r="E67" s="52" t="s">
        <v>78</v>
      </c>
      <c r="F67" s="52" t="s">
        <v>73</v>
      </c>
      <c r="G67" s="52">
        <v>8.4222003744000009</v>
      </c>
      <c r="H67" s="52">
        <v>8.5662011735999997</v>
      </c>
      <c r="I67" s="52">
        <v>4.6602014760000001</v>
      </c>
      <c r="J67" s="52">
        <v>4.4855993556000007</v>
      </c>
      <c r="K67" s="52">
        <v>4.5575997552</v>
      </c>
      <c r="L67" s="52">
        <v>4.6637979372</v>
      </c>
      <c r="M67" s="52">
        <v>3.9437981280000001</v>
      </c>
      <c r="N67" s="52">
        <v>4.2894017207999999</v>
      </c>
      <c r="O67" s="52">
        <v>4.3065006119999998</v>
      </c>
      <c r="P67" s="52">
        <v>4.6637979372</v>
      </c>
      <c r="Q67" s="52">
        <v>4.6296001548000003</v>
      </c>
      <c r="R67" s="52">
        <v>4.8590995968000001</v>
      </c>
      <c r="S67" s="52">
        <v>4.3074007740000004</v>
      </c>
      <c r="T67" s="52">
        <v>3.8330991360000004</v>
      </c>
      <c r="U67" s="52">
        <v>3.1428004860000001</v>
      </c>
      <c r="V67" s="52">
        <v>2.8899010188000003</v>
      </c>
      <c r="W67" s="52">
        <v>2.438099244</v>
      </c>
      <c r="X67" s="52">
        <v>2.1447008604</v>
      </c>
      <c r="Y67" s="52">
        <v>0.99989994960000006</v>
      </c>
      <c r="Z67" s="52">
        <v>0.50129812439999999</v>
      </c>
    </row>
    <row r="68" spans="1:26">
      <c r="A68" s="52" t="s">
        <v>113</v>
      </c>
      <c r="B68" s="52" t="s">
        <v>337</v>
      </c>
      <c r="C68" s="52" t="s">
        <v>237</v>
      </c>
      <c r="D68" s="52" t="s">
        <v>7</v>
      </c>
      <c r="E68" s="52" t="s">
        <v>79</v>
      </c>
      <c r="F68" s="52" t="s">
        <v>63</v>
      </c>
      <c r="G68" s="52">
        <v>6.5978567027999997</v>
      </c>
      <c r="H68" s="52">
        <v>6.3993981959999999</v>
      </c>
      <c r="I68" s="52">
        <v>4.7795545836000004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3.9541688316000005</v>
      </c>
      <c r="S68" s="52">
        <v>3.4359057936000004</v>
      </c>
      <c r="T68" s="52">
        <v>2.2074233111999999</v>
      </c>
      <c r="U68" s="52">
        <v>2.2266197891999999</v>
      </c>
      <c r="V68" s="52">
        <v>0.95974853760000012</v>
      </c>
      <c r="W68" s="52">
        <v>2.2458162671999999</v>
      </c>
      <c r="X68" s="52">
        <v>2.6681052888000001</v>
      </c>
      <c r="Y68" s="52">
        <v>4.2921105804000002</v>
      </c>
      <c r="Z68" s="52">
        <v>4.0611331980000003</v>
      </c>
    </row>
    <row r="69" spans="1:26">
      <c r="A69" s="52" t="s">
        <v>113</v>
      </c>
      <c r="B69" s="52" t="s">
        <v>338</v>
      </c>
      <c r="C69" s="52" t="s">
        <v>237</v>
      </c>
      <c r="D69" s="52" t="s">
        <v>7</v>
      </c>
      <c r="E69" s="52" t="s">
        <v>79</v>
      </c>
      <c r="F69" s="52" t="s">
        <v>64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9.9980784000000007E-3</v>
      </c>
      <c r="Q69" s="52">
        <v>7.0003295999999998E-3</v>
      </c>
      <c r="R69" s="52">
        <v>1.0006452000000002E-3</v>
      </c>
      <c r="S69" s="52">
        <v>2.0012904000000003E-3</v>
      </c>
      <c r="T69" s="52">
        <v>0</v>
      </c>
      <c r="U69" s="52">
        <v>3.0019356000000001E-3</v>
      </c>
      <c r="V69" s="52">
        <v>8.0009747999999995E-3</v>
      </c>
      <c r="W69" s="52">
        <v>5.9996844000000009E-3</v>
      </c>
      <c r="X69" s="52">
        <v>7.7874480000000006E-3</v>
      </c>
      <c r="Y69" s="52">
        <v>1.5001304400000002E-2</v>
      </c>
      <c r="Z69" s="52">
        <v>1.5001304400000002E-2</v>
      </c>
    </row>
    <row r="70" spans="1:26">
      <c r="A70" s="52" t="s">
        <v>113</v>
      </c>
      <c r="B70" s="52" t="s">
        <v>339</v>
      </c>
      <c r="C70" s="52" t="s">
        <v>237</v>
      </c>
      <c r="D70" s="52" t="s">
        <v>7</v>
      </c>
      <c r="E70" s="52" t="s">
        <v>79</v>
      </c>
      <c r="F70" s="52" t="s">
        <v>65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</row>
    <row r="71" spans="1:26">
      <c r="A71" s="52" t="s">
        <v>113</v>
      </c>
      <c r="B71" s="52" t="s">
        <v>340</v>
      </c>
      <c r="C71" s="52" t="s">
        <v>237</v>
      </c>
      <c r="D71" s="52" t="s">
        <v>7</v>
      </c>
      <c r="E71" s="52" t="s">
        <v>79</v>
      </c>
      <c r="F71" s="52" t="s">
        <v>66</v>
      </c>
      <c r="G71" s="52">
        <v>32.669998145999998</v>
      </c>
      <c r="H71" s="52">
        <v>35.258399323200003</v>
      </c>
      <c r="I71" s="52">
        <v>51.303598567199998</v>
      </c>
      <c r="J71" s="52">
        <v>27.828001627200003</v>
      </c>
      <c r="K71" s="52">
        <v>30.1643993124</v>
      </c>
      <c r="L71" s="52">
        <v>29.527201846800001</v>
      </c>
      <c r="M71" s="52">
        <v>38.026799406000002</v>
      </c>
      <c r="N71" s="52">
        <v>36.867600090000003</v>
      </c>
      <c r="O71" s="52">
        <v>36.950398246800006</v>
      </c>
      <c r="P71" s="52">
        <v>42.084001198800003</v>
      </c>
      <c r="Q71" s="52">
        <v>42.966000860400008</v>
      </c>
      <c r="R71" s="52">
        <v>50.202001245600002</v>
      </c>
      <c r="S71" s="52">
        <v>50.126400197999999</v>
      </c>
      <c r="T71" s="52">
        <v>56.059200468000007</v>
      </c>
      <c r="U71" s="52">
        <v>59.925601411199999</v>
      </c>
      <c r="V71" s="52">
        <v>60.688800622800002</v>
      </c>
      <c r="W71" s="52">
        <v>65.412000878400008</v>
      </c>
      <c r="X71" s="52">
        <v>67.521599607599995</v>
      </c>
      <c r="Y71" s="52">
        <v>69.735600381600008</v>
      </c>
      <c r="Z71" s="52">
        <v>74.354398592400003</v>
      </c>
    </row>
    <row r="72" spans="1:26">
      <c r="A72" s="52" t="s">
        <v>113</v>
      </c>
      <c r="B72" s="52" t="s">
        <v>341</v>
      </c>
      <c r="C72" s="52" t="s">
        <v>237</v>
      </c>
      <c r="D72" s="52" t="s">
        <v>7</v>
      </c>
      <c r="E72" s="52" t="s">
        <v>79</v>
      </c>
      <c r="F72" s="52" t="s">
        <v>67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</row>
    <row r="73" spans="1:26">
      <c r="A73" s="52" t="s">
        <v>113</v>
      </c>
      <c r="B73" s="52" t="s">
        <v>337</v>
      </c>
      <c r="C73" s="52" t="s">
        <v>237</v>
      </c>
      <c r="D73" s="52" t="s">
        <v>7</v>
      </c>
      <c r="E73" s="52" t="s">
        <v>79</v>
      </c>
      <c r="F73" s="52" t="s">
        <v>68</v>
      </c>
      <c r="G73" s="52">
        <v>1.0422033768000001</v>
      </c>
      <c r="H73" s="52">
        <v>1.2869971992000002</v>
      </c>
      <c r="I73" s="52">
        <v>1.3859982720000001</v>
      </c>
      <c r="J73" s="52">
        <v>0.26999835840000003</v>
      </c>
      <c r="K73" s="52">
        <v>0.26999835840000003</v>
      </c>
      <c r="L73" s="52">
        <v>0.24300187200000004</v>
      </c>
      <c r="M73" s="52">
        <v>0.24300187200000004</v>
      </c>
      <c r="N73" s="52">
        <v>0.24300187200000004</v>
      </c>
      <c r="O73" s="52">
        <v>0.24300187200000004</v>
      </c>
      <c r="P73" s="52">
        <v>0.37800105119999999</v>
      </c>
      <c r="Q73" s="52">
        <v>0.1890005256</v>
      </c>
      <c r="R73" s="52">
        <v>0.351000378</v>
      </c>
      <c r="S73" s="52">
        <v>2.7000673200000002E-2</v>
      </c>
      <c r="T73" s="52">
        <v>0.24300187200000004</v>
      </c>
      <c r="U73" s="52">
        <v>0.26999835840000003</v>
      </c>
      <c r="V73" s="52">
        <v>1.1880003132000001</v>
      </c>
      <c r="W73" s="52">
        <v>1.75500189</v>
      </c>
      <c r="X73" s="52">
        <v>1.4579986716000002</v>
      </c>
      <c r="Y73" s="52">
        <v>1.0260004608000002</v>
      </c>
      <c r="Z73" s="52">
        <v>1.2420016596000001</v>
      </c>
    </row>
    <row r="74" spans="1:26">
      <c r="A74" s="52" t="s">
        <v>113</v>
      </c>
      <c r="B74" s="52" t="s">
        <v>337</v>
      </c>
      <c r="C74" s="52" t="s">
        <v>237</v>
      </c>
      <c r="D74" s="52" t="s">
        <v>7</v>
      </c>
      <c r="E74" s="52" t="s">
        <v>79</v>
      </c>
      <c r="F74" s="52" t="s">
        <v>69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</row>
    <row r="75" spans="1:26">
      <c r="A75" s="52" t="s">
        <v>113</v>
      </c>
      <c r="B75" s="52" t="s">
        <v>337</v>
      </c>
      <c r="C75" s="52" t="s">
        <v>237</v>
      </c>
      <c r="D75" s="52" t="s">
        <v>7</v>
      </c>
      <c r="E75" s="52" t="s">
        <v>79</v>
      </c>
      <c r="F75" s="52" t="s">
        <v>70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</row>
    <row r="76" spans="1:26">
      <c r="A76" s="52" t="s">
        <v>113</v>
      </c>
      <c r="B76" s="52" t="s">
        <v>342</v>
      </c>
      <c r="C76" s="52" t="s">
        <v>237</v>
      </c>
      <c r="D76" s="52" t="s">
        <v>7</v>
      </c>
      <c r="E76" s="52" t="s">
        <v>79</v>
      </c>
      <c r="F76" s="52" t="s">
        <v>71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1.7354286E-2</v>
      </c>
      <c r="W76" s="52">
        <v>0</v>
      </c>
      <c r="X76" s="52">
        <v>0</v>
      </c>
      <c r="Y76" s="52">
        <v>0</v>
      </c>
      <c r="Z76" s="52">
        <v>0</v>
      </c>
    </row>
    <row r="77" spans="1:26">
      <c r="A77" s="52" t="s">
        <v>113</v>
      </c>
      <c r="B77" s="52" t="s">
        <v>342</v>
      </c>
      <c r="C77" s="52" t="s">
        <v>237</v>
      </c>
      <c r="D77" s="52" t="s">
        <v>7</v>
      </c>
      <c r="E77" s="52" t="s">
        <v>79</v>
      </c>
      <c r="F77" s="52" t="s">
        <v>72</v>
      </c>
      <c r="G77" s="52">
        <v>40.159802347199999</v>
      </c>
      <c r="H77" s="52">
        <v>40.969198710000001</v>
      </c>
      <c r="I77" s="52">
        <v>45.154202572799996</v>
      </c>
      <c r="J77" s="52">
        <v>44.130203402400014</v>
      </c>
      <c r="K77" s="52">
        <v>41.36120042040001</v>
      </c>
      <c r="L77" s="52">
        <v>43.294702341600001</v>
      </c>
      <c r="M77" s="52">
        <v>42.072500059200003</v>
      </c>
      <c r="N77" s="52">
        <v>44.184698791199999</v>
      </c>
      <c r="O77" s="52">
        <v>48.93570358560001</v>
      </c>
      <c r="P77" s="52">
        <v>53.711799872399993</v>
      </c>
      <c r="Q77" s="52">
        <v>53.842398724799992</v>
      </c>
      <c r="R77" s="52">
        <v>63.994375519199991</v>
      </c>
      <c r="S77" s="52">
        <v>82.711376996400006</v>
      </c>
      <c r="T77" s="52">
        <v>99.864977112000005</v>
      </c>
      <c r="U77" s="52">
        <v>103.22428121280001</v>
      </c>
      <c r="V77" s="52">
        <v>97.139395432800015</v>
      </c>
      <c r="W77" s="52">
        <v>94.192122693599998</v>
      </c>
      <c r="X77" s="52">
        <v>99.160958318400006</v>
      </c>
      <c r="Y77" s="52">
        <v>108.20728078200003</v>
      </c>
      <c r="Z77" s="52">
        <v>112.55667097320001</v>
      </c>
    </row>
    <row r="78" spans="1:26">
      <c r="A78" s="52" t="s">
        <v>113</v>
      </c>
      <c r="B78" s="52" t="s">
        <v>343</v>
      </c>
      <c r="C78" s="52" t="s">
        <v>237</v>
      </c>
      <c r="D78" s="52" t="s">
        <v>7</v>
      </c>
      <c r="E78" s="52" t="s">
        <v>79</v>
      </c>
      <c r="F78" s="52" t="s">
        <v>73</v>
      </c>
      <c r="G78" s="52">
        <v>8.839800180000001</v>
      </c>
      <c r="H78" s="52">
        <v>8.7993012636000003</v>
      </c>
      <c r="I78" s="52">
        <v>12.667498344</v>
      </c>
      <c r="J78" s="52">
        <v>2.56410099</v>
      </c>
      <c r="K78" s="52">
        <v>2.4228006768000001</v>
      </c>
      <c r="L78" s="52">
        <v>1.5894013896000001</v>
      </c>
      <c r="M78" s="52">
        <v>1.9170017424000001</v>
      </c>
      <c r="N78" s="52">
        <v>2.1960017208</v>
      </c>
      <c r="O78" s="52">
        <v>2.4839991324000001</v>
      </c>
      <c r="P78" s="52">
        <v>2.2481985564000002</v>
      </c>
      <c r="Q78" s="52">
        <v>1.7585983512000001</v>
      </c>
      <c r="R78" s="52">
        <v>2.1770983188000002</v>
      </c>
      <c r="S78" s="52">
        <v>4.9131009431999999</v>
      </c>
      <c r="T78" s="52">
        <v>8.2718984411999994</v>
      </c>
      <c r="U78" s="52">
        <v>7.6536001908000006</v>
      </c>
      <c r="V78" s="52">
        <v>5.9264991360000003</v>
      </c>
      <c r="W78" s="52">
        <v>4.760098524</v>
      </c>
      <c r="X78" s="52">
        <v>5.3766006372000001</v>
      </c>
      <c r="Y78" s="52">
        <v>4.7016005544000006</v>
      </c>
      <c r="Z78" s="52">
        <v>5.0921996868000008</v>
      </c>
    </row>
    <row r="79" spans="1:26">
      <c r="A79" s="52" t="s">
        <v>347</v>
      </c>
      <c r="B79" s="52" t="s">
        <v>337</v>
      </c>
      <c r="C79" s="52" t="s">
        <v>237</v>
      </c>
      <c r="D79" s="52" t="s">
        <v>7</v>
      </c>
      <c r="E79" s="52" t="s">
        <v>80</v>
      </c>
      <c r="F79" s="52" t="s">
        <v>63</v>
      </c>
      <c r="G79" s="52">
        <v>11.2051998288</v>
      </c>
      <c r="H79" s="52">
        <v>11.5906994388</v>
      </c>
      <c r="I79" s="52">
        <v>5.5769013360000006</v>
      </c>
      <c r="J79" s="52">
        <v>10.716901718400001</v>
      </c>
      <c r="K79" s="52">
        <v>10.4856019524</v>
      </c>
      <c r="L79" s="52">
        <v>10.382799265200001</v>
      </c>
      <c r="M79" s="52">
        <v>10.5627018744</v>
      </c>
      <c r="N79" s="52">
        <v>10.665500374800001</v>
      </c>
      <c r="O79" s="52">
        <v>11.307998329200002</v>
      </c>
      <c r="P79" s="52">
        <v>11.2822997508</v>
      </c>
      <c r="Q79" s="52">
        <v>10.5113005308</v>
      </c>
      <c r="R79" s="52">
        <v>10.896800140800002</v>
      </c>
      <c r="S79" s="52">
        <v>8.2240014491999993</v>
      </c>
      <c r="T79" s="52">
        <v>8.5324011372000008</v>
      </c>
      <c r="U79" s="52">
        <v>8.2240014491999993</v>
      </c>
      <c r="V79" s="52">
        <v>7.9388971164000006</v>
      </c>
      <c r="W79" s="52">
        <v>8.2986981479999997</v>
      </c>
      <c r="X79" s="52">
        <v>7.3734990840000005</v>
      </c>
      <c r="Y79" s="52">
        <v>6.7848015096000003</v>
      </c>
      <c r="Z79" s="52">
        <v>7.4529980424</v>
      </c>
    </row>
    <row r="80" spans="1:26">
      <c r="A80" s="52" t="s">
        <v>347</v>
      </c>
      <c r="B80" s="52" t="s">
        <v>338</v>
      </c>
      <c r="C80" s="52" t="s">
        <v>237</v>
      </c>
      <c r="D80" s="52" t="s">
        <v>7</v>
      </c>
      <c r="E80" s="52" t="s">
        <v>80</v>
      </c>
      <c r="F80" s="52" t="s">
        <v>64</v>
      </c>
      <c r="G80" s="52">
        <v>73.826999956800009</v>
      </c>
      <c r="H80" s="52">
        <v>74.354000846399998</v>
      </c>
      <c r="I80" s="52">
        <v>78.956998073999998</v>
      </c>
      <c r="J80" s="52">
        <v>33.759001573200003</v>
      </c>
      <c r="K80" s="52">
        <v>35.550998028000002</v>
      </c>
      <c r="L80" s="52">
        <v>37.789998184800005</v>
      </c>
      <c r="M80" s="52">
        <v>37.984001936400006</v>
      </c>
      <c r="N80" s="52">
        <v>38.7020004552</v>
      </c>
      <c r="O80" s="52">
        <v>38.426998870799999</v>
      </c>
      <c r="P80" s="52">
        <v>49.641999998399996</v>
      </c>
      <c r="Q80" s="52">
        <v>78.874999595999995</v>
      </c>
      <c r="R80" s="52">
        <v>74.083998301199998</v>
      </c>
      <c r="S80" s="52">
        <v>74.91300144840001</v>
      </c>
      <c r="T80" s="52">
        <v>89.237999483999999</v>
      </c>
      <c r="U80" s="52">
        <v>80.957999584800007</v>
      </c>
      <c r="V80" s="52">
        <v>90.974998134000018</v>
      </c>
      <c r="W80" s="52">
        <v>88.0330007628</v>
      </c>
      <c r="X80" s="52">
        <v>96.537141000000005</v>
      </c>
      <c r="Y80" s="52">
        <v>86.205002014800016</v>
      </c>
      <c r="Z80" s="52">
        <v>79.674000134400004</v>
      </c>
    </row>
    <row r="81" spans="1:26">
      <c r="A81" s="52" t="s">
        <v>347</v>
      </c>
      <c r="B81" s="52" t="s">
        <v>339</v>
      </c>
      <c r="C81" s="52" t="s">
        <v>237</v>
      </c>
      <c r="D81" s="52" t="s">
        <v>7</v>
      </c>
      <c r="E81" s="52" t="s">
        <v>80</v>
      </c>
      <c r="F81" s="52" t="s">
        <v>65</v>
      </c>
      <c r="G81" s="52">
        <v>0.15999856200000001</v>
      </c>
      <c r="H81" s="52">
        <v>7.4001690000000009E-2</v>
      </c>
      <c r="I81" s="52">
        <v>2.90019636E-2</v>
      </c>
      <c r="J81" s="52">
        <v>0.1139981904</v>
      </c>
      <c r="K81" s="52">
        <v>0.12000206159999999</v>
      </c>
      <c r="L81" s="52">
        <v>0.21300345000000004</v>
      </c>
      <c r="M81" s="52">
        <v>0.31099969080000006</v>
      </c>
      <c r="N81" s="52">
        <v>0.30700129680000005</v>
      </c>
      <c r="O81" s="52">
        <v>0.31800002040000003</v>
      </c>
      <c r="P81" s="52">
        <v>0.23600154240000001</v>
      </c>
      <c r="Q81" s="52">
        <v>0.38400073559999998</v>
      </c>
      <c r="R81" s="52">
        <v>0.75199952159999994</v>
      </c>
      <c r="S81" s="52">
        <v>0.73500111359999998</v>
      </c>
      <c r="T81" s="52">
        <v>0.6689962116</v>
      </c>
      <c r="U81" s="52">
        <v>0.61200130320000001</v>
      </c>
      <c r="V81" s="52">
        <v>0.73600175880000007</v>
      </c>
      <c r="W81" s="52">
        <v>0.94299715080000002</v>
      </c>
      <c r="X81" s="52">
        <v>0.89136134640000009</v>
      </c>
      <c r="Y81" s="52">
        <v>0.92599874280000005</v>
      </c>
      <c r="Z81" s="52">
        <v>0.96499878480000012</v>
      </c>
    </row>
    <row r="82" spans="1:26">
      <c r="A82" s="52" t="s">
        <v>347</v>
      </c>
      <c r="B82" s="52" t="s">
        <v>340</v>
      </c>
      <c r="C82" s="52" t="s">
        <v>237</v>
      </c>
      <c r="D82" s="52" t="s">
        <v>7</v>
      </c>
      <c r="E82" s="52" t="s">
        <v>80</v>
      </c>
      <c r="F82" s="52" t="s">
        <v>66</v>
      </c>
      <c r="G82" s="52">
        <v>20.131202034000001</v>
      </c>
      <c r="H82" s="52">
        <v>19.879198542000001</v>
      </c>
      <c r="I82" s="52">
        <v>22.885199524800001</v>
      </c>
      <c r="J82" s="52">
        <v>19.090798981200003</v>
      </c>
      <c r="K82" s="52">
        <v>19.497601029600002</v>
      </c>
      <c r="L82" s="52">
        <v>18.745199575200001</v>
      </c>
      <c r="M82" s="52">
        <v>19.353600230400001</v>
      </c>
      <c r="N82" s="52">
        <v>19.9152008352</v>
      </c>
      <c r="O82" s="52">
        <v>20.0159980452</v>
      </c>
      <c r="P82" s="52">
        <v>18.824401270799999</v>
      </c>
      <c r="Q82" s="52">
        <v>19.256399481599999</v>
      </c>
      <c r="R82" s="52">
        <v>24.058801432799999</v>
      </c>
      <c r="S82" s="52">
        <v>24.0011994384</v>
      </c>
      <c r="T82" s="52">
        <v>24.0372017316</v>
      </c>
      <c r="U82" s="52">
        <v>23.695198786800002</v>
      </c>
      <c r="V82" s="52">
        <v>24.559199395200004</v>
      </c>
      <c r="W82" s="52">
        <v>24.515999992800005</v>
      </c>
      <c r="X82" s="52">
        <v>23.140799477999998</v>
      </c>
      <c r="Y82" s="52">
        <v>22.5504020628</v>
      </c>
      <c r="Z82" s="52">
        <v>21.679200158400004</v>
      </c>
    </row>
    <row r="83" spans="1:26">
      <c r="A83" s="52" t="s">
        <v>347</v>
      </c>
      <c r="B83" s="52" t="s">
        <v>341</v>
      </c>
      <c r="C83" s="52" t="s">
        <v>237</v>
      </c>
      <c r="D83" s="52" t="s">
        <v>7</v>
      </c>
      <c r="E83" s="52" t="s">
        <v>80</v>
      </c>
      <c r="F83" s="52" t="s">
        <v>67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</row>
    <row r="84" spans="1:26">
      <c r="A84" s="52" t="s">
        <v>347</v>
      </c>
      <c r="B84" s="52" t="s">
        <v>337</v>
      </c>
      <c r="C84" s="52" t="s">
        <v>237</v>
      </c>
      <c r="D84" s="52" t="s">
        <v>7</v>
      </c>
      <c r="E84" s="52" t="s">
        <v>80</v>
      </c>
      <c r="F84" s="52" t="s">
        <v>68</v>
      </c>
      <c r="G84" s="52">
        <v>2.2674620232000002</v>
      </c>
      <c r="H84" s="52">
        <v>2.5613879436000002</v>
      </c>
      <c r="I84" s="52">
        <v>0.37790894159999999</v>
      </c>
      <c r="J84" s="52">
        <v>6.2712276876000015</v>
      </c>
      <c r="K84" s="52">
        <v>3.1639689467999998</v>
      </c>
      <c r="L84" s="52">
        <v>7.0141292928000007</v>
      </c>
      <c r="M84" s="52">
        <v>6.2310427812000002</v>
      </c>
      <c r="N84" s="52">
        <v>2.6663635800000001</v>
      </c>
      <c r="O84" s="52">
        <v>2.3934302748</v>
      </c>
      <c r="P84" s="52">
        <v>2.0995001676</v>
      </c>
      <c r="Q84" s="52">
        <v>1.931538312</v>
      </c>
      <c r="R84" s="52">
        <v>1.9525351140000002</v>
      </c>
      <c r="S84" s="52">
        <v>1.8895488948000003</v>
      </c>
      <c r="T84" s="52">
        <v>1.7845732584000003</v>
      </c>
      <c r="U84" s="52">
        <v>1.5956187876000001</v>
      </c>
      <c r="V84" s="52">
        <v>0.14696505360000001</v>
      </c>
      <c r="W84" s="52">
        <v>2.0996801999999998E-2</v>
      </c>
      <c r="X84" s="52">
        <v>2.0996801999999998E-2</v>
      </c>
      <c r="Y84" s="52">
        <v>0</v>
      </c>
      <c r="Z84" s="52">
        <v>0</v>
      </c>
    </row>
    <row r="85" spans="1:26">
      <c r="A85" s="52" t="s">
        <v>347</v>
      </c>
      <c r="B85" s="52" t="s">
        <v>337</v>
      </c>
      <c r="C85" s="52" t="s">
        <v>237</v>
      </c>
      <c r="D85" s="52" t="s">
        <v>7</v>
      </c>
      <c r="E85" s="52" t="s">
        <v>80</v>
      </c>
      <c r="F85" s="52" t="s">
        <v>69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</row>
    <row r="86" spans="1:26">
      <c r="A86" s="52" t="s">
        <v>347</v>
      </c>
      <c r="B86" s="52" t="s">
        <v>337</v>
      </c>
      <c r="C86" s="52" t="s">
        <v>237</v>
      </c>
      <c r="D86" s="52" t="s">
        <v>7</v>
      </c>
      <c r="E86" s="52" t="s">
        <v>80</v>
      </c>
      <c r="F86" s="52" t="s">
        <v>70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</row>
    <row r="87" spans="1:26">
      <c r="A87" s="52" t="s">
        <v>347</v>
      </c>
      <c r="B87" s="52" t="s">
        <v>342</v>
      </c>
      <c r="C87" s="52" t="s">
        <v>237</v>
      </c>
      <c r="D87" s="52" t="s">
        <v>7</v>
      </c>
      <c r="E87" s="52" t="s">
        <v>80</v>
      </c>
      <c r="F87" s="52" t="s">
        <v>71</v>
      </c>
      <c r="G87" s="52">
        <v>0</v>
      </c>
      <c r="H87" s="52">
        <v>0</v>
      </c>
      <c r="I87" s="52">
        <v>0</v>
      </c>
      <c r="J87" s="52">
        <v>0.12984522840000001</v>
      </c>
      <c r="K87" s="52">
        <v>0.12984522840000001</v>
      </c>
      <c r="L87" s="52">
        <v>0.17312836680000002</v>
      </c>
      <c r="M87" s="52">
        <v>0.17312836680000002</v>
      </c>
      <c r="N87" s="52">
        <v>0.17312836680000002</v>
      </c>
      <c r="O87" s="52">
        <v>0.17312836680000002</v>
      </c>
      <c r="P87" s="52">
        <v>0.17312836680000002</v>
      </c>
      <c r="Q87" s="52">
        <v>0.12984522840000001</v>
      </c>
      <c r="R87" s="52">
        <v>0.1568961432</v>
      </c>
      <c r="S87" s="52">
        <v>0.17546460120000001</v>
      </c>
      <c r="T87" s="52">
        <v>0.16079405400000002</v>
      </c>
      <c r="U87" s="52">
        <v>0.16118342640000002</v>
      </c>
      <c r="V87" s="52">
        <v>0.1592784324</v>
      </c>
      <c r="W87" s="52">
        <v>0.15564010320000002</v>
      </c>
      <c r="X87" s="52">
        <v>0.14953993560000001</v>
      </c>
      <c r="Y87" s="52">
        <v>0.16031675880000001</v>
      </c>
      <c r="Z87" s="52">
        <v>0.16118342640000002</v>
      </c>
    </row>
    <row r="88" spans="1:26">
      <c r="A88" s="52" t="s">
        <v>347</v>
      </c>
      <c r="B88" s="52" t="s">
        <v>342</v>
      </c>
      <c r="C88" s="52" t="s">
        <v>237</v>
      </c>
      <c r="D88" s="52" t="s">
        <v>7</v>
      </c>
      <c r="E88" s="52" t="s">
        <v>80</v>
      </c>
      <c r="F88" s="52" t="s">
        <v>72</v>
      </c>
      <c r="G88" s="52">
        <v>5.9937014628000007</v>
      </c>
      <c r="H88" s="52">
        <v>5.9988009852000008</v>
      </c>
      <c r="I88" s="52">
        <v>2.3870998332000002</v>
      </c>
      <c r="J88" s="52">
        <v>2.6004005459999999</v>
      </c>
      <c r="K88" s="52">
        <v>2.6481007583999996</v>
      </c>
      <c r="L88" s="52">
        <v>2.7335952143999998</v>
      </c>
      <c r="M88" s="52">
        <v>2.8340993484000001</v>
      </c>
      <c r="N88" s="52">
        <v>2.8613972844000002</v>
      </c>
      <c r="O88" s="52">
        <v>2.8613972843999997</v>
      </c>
      <c r="P88" s="52">
        <v>2.8712990664000002</v>
      </c>
      <c r="Q88" s="52">
        <v>2.3536012464000002</v>
      </c>
      <c r="R88" s="52">
        <v>5.4961463376000008</v>
      </c>
      <c r="S88" s="52">
        <v>6.0653836656000006</v>
      </c>
      <c r="T88" s="52">
        <v>5.7617820503999999</v>
      </c>
      <c r="U88" s="52">
        <v>5.7803505084000006</v>
      </c>
      <c r="V88" s="52">
        <v>5.0709767976000002</v>
      </c>
      <c r="W88" s="52">
        <v>4.9155376608000001</v>
      </c>
      <c r="X88" s="52">
        <v>4.4840251188</v>
      </c>
      <c r="Y88" s="52">
        <v>4.7729059451999998</v>
      </c>
      <c r="Z88" s="52">
        <v>4.8992300748000011</v>
      </c>
    </row>
    <row r="89" spans="1:26">
      <c r="A89" s="52" t="s">
        <v>347</v>
      </c>
      <c r="B89" s="52" t="s">
        <v>343</v>
      </c>
      <c r="C89" s="52" t="s">
        <v>237</v>
      </c>
      <c r="D89" s="52" t="s">
        <v>7</v>
      </c>
      <c r="E89" s="52" t="s">
        <v>80</v>
      </c>
      <c r="F89" s="52" t="s">
        <v>73</v>
      </c>
      <c r="G89" s="52">
        <v>25.542000453600004</v>
      </c>
      <c r="H89" s="52">
        <v>26.265600910800003</v>
      </c>
      <c r="I89" s="52">
        <v>20.815199550000003</v>
      </c>
      <c r="J89" s="52">
        <v>24.887699910000002</v>
      </c>
      <c r="K89" s="52">
        <v>25.569001126800003</v>
      </c>
      <c r="L89" s="52">
        <v>27.104401170000003</v>
      </c>
      <c r="M89" s="52">
        <v>26.782201789200002</v>
      </c>
      <c r="N89" s="52">
        <v>26.672398772400001</v>
      </c>
      <c r="O89" s="52">
        <v>26.927098563600001</v>
      </c>
      <c r="P89" s="52">
        <v>27.91350027</v>
      </c>
      <c r="Q89" s="52">
        <v>27.953999186399997</v>
      </c>
      <c r="R89" s="52">
        <v>29.294097570000002</v>
      </c>
      <c r="S89" s="52">
        <v>31.022998948800002</v>
      </c>
      <c r="T89" s="52">
        <v>30.125700720000001</v>
      </c>
      <c r="U89" s="52">
        <v>30.447900100800002</v>
      </c>
      <c r="V89" s="52">
        <v>33.013801414800007</v>
      </c>
      <c r="W89" s="52">
        <v>32.034601004400002</v>
      </c>
      <c r="X89" s="52">
        <v>30.043798538400001</v>
      </c>
      <c r="Y89" s="52">
        <v>30.3174017316</v>
      </c>
      <c r="Z89" s="52">
        <v>29.537099442000002</v>
      </c>
    </row>
    <row r="90" spans="1:26">
      <c r="A90" s="52" t="s">
        <v>348</v>
      </c>
      <c r="B90" s="52" t="s">
        <v>337</v>
      </c>
      <c r="C90" s="52" t="s">
        <v>237</v>
      </c>
      <c r="D90" s="52" t="s">
        <v>7</v>
      </c>
      <c r="E90" s="52" t="s">
        <v>81</v>
      </c>
      <c r="F90" s="52" t="s">
        <v>63</v>
      </c>
      <c r="G90" s="52">
        <v>8.3782012932000001</v>
      </c>
      <c r="H90" s="52">
        <v>7.5300979644000003</v>
      </c>
      <c r="I90" s="52">
        <v>5.7584995992000003</v>
      </c>
      <c r="J90" s="52">
        <v>5.4513810720000002</v>
      </c>
      <c r="K90" s="52">
        <v>5.9696441100000008</v>
      </c>
      <c r="L90" s="52">
        <v>6.5454965820000002</v>
      </c>
      <c r="M90" s="52">
        <v>6.7374446148000002</v>
      </c>
      <c r="N90" s="52">
        <v>5.6241368135999998</v>
      </c>
      <c r="O90" s="52">
        <v>5.3554070555999997</v>
      </c>
      <c r="P90" s="52">
        <v>4.2804838368000002</v>
      </c>
      <c r="Q90" s="52">
        <v>3.8389983372000001</v>
      </c>
      <c r="R90" s="52">
        <v>2.6873017668000005</v>
      </c>
      <c r="S90" s="52">
        <v>2.4377643</v>
      </c>
      <c r="T90" s="52">
        <v>1.919501262</v>
      </c>
      <c r="U90" s="52">
        <v>1.8427195368</v>
      </c>
      <c r="V90" s="52">
        <v>2.7448870140000006</v>
      </c>
      <c r="W90" s="52">
        <v>2.7448870140000006</v>
      </c>
      <c r="X90" s="52">
        <v>1.9386935532000003</v>
      </c>
      <c r="Y90" s="52">
        <v>1.7659419984000002</v>
      </c>
      <c r="Z90" s="52">
        <v>1.7659419984000002</v>
      </c>
    </row>
    <row r="91" spans="1:26">
      <c r="A91" s="52" t="s">
        <v>348</v>
      </c>
      <c r="B91" s="52" t="s">
        <v>338</v>
      </c>
      <c r="C91" s="52" t="s">
        <v>237</v>
      </c>
      <c r="D91" s="52" t="s">
        <v>7</v>
      </c>
      <c r="E91" s="52" t="s">
        <v>81</v>
      </c>
      <c r="F91" s="52" t="s">
        <v>64</v>
      </c>
      <c r="G91" s="52">
        <v>18.729000846000002</v>
      </c>
      <c r="H91" s="52">
        <v>16.4229993288</v>
      </c>
      <c r="I91" s="52">
        <v>16.8340007376</v>
      </c>
      <c r="J91" s="52">
        <v>23.4870017832</v>
      </c>
      <c r="K91" s="52">
        <v>23.204999869200002</v>
      </c>
      <c r="L91" s="52">
        <v>22.896001468799998</v>
      </c>
      <c r="M91" s="52">
        <v>23.564001222000002</v>
      </c>
      <c r="N91" s="52">
        <v>25.581000495600001</v>
      </c>
      <c r="O91" s="52">
        <v>26.594000942400001</v>
      </c>
      <c r="P91" s="52">
        <v>13.4359980444</v>
      </c>
      <c r="Q91" s="52">
        <v>9.0670010687999998</v>
      </c>
      <c r="R91" s="52">
        <v>9.5559983747999997</v>
      </c>
      <c r="S91" s="52">
        <v>9.5920006680000007</v>
      </c>
      <c r="T91" s="52">
        <v>6.9289990884000003</v>
      </c>
      <c r="U91" s="52">
        <v>7.2009987371999999</v>
      </c>
      <c r="V91" s="52">
        <v>7.0449985691999997</v>
      </c>
      <c r="W91" s="52">
        <v>7.3749979583999998</v>
      </c>
      <c r="X91" s="52">
        <v>7.8218006940000011</v>
      </c>
      <c r="Y91" s="52">
        <v>7.6239995148000004</v>
      </c>
      <c r="Z91" s="52">
        <v>7.3239985476000005</v>
      </c>
    </row>
    <row r="92" spans="1:26">
      <c r="A92" s="52" t="s">
        <v>348</v>
      </c>
      <c r="B92" s="52" t="s">
        <v>339</v>
      </c>
      <c r="C92" s="52" t="s">
        <v>237</v>
      </c>
      <c r="D92" s="52" t="s">
        <v>7</v>
      </c>
      <c r="E92" s="52" t="s">
        <v>81</v>
      </c>
      <c r="F92" s="52" t="s">
        <v>65</v>
      </c>
      <c r="G92" s="52">
        <v>0</v>
      </c>
      <c r="H92" s="52">
        <v>0</v>
      </c>
      <c r="I92" s="52">
        <v>0</v>
      </c>
      <c r="J92" s="52">
        <v>3.4001002800000006E-2</v>
      </c>
      <c r="K92" s="52">
        <v>3.4001002800000006E-2</v>
      </c>
      <c r="L92" s="52">
        <v>3.7999396800000002E-2</v>
      </c>
      <c r="M92" s="52">
        <v>4.0000687200000003E-2</v>
      </c>
      <c r="N92" s="52">
        <v>4.10013324E-2</v>
      </c>
      <c r="O92" s="52">
        <v>4.2001977600000004E-2</v>
      </c>
      <c r="P92" s="52">
        <v>4.2001977600000004E-2</v>
      </c>
      <c r="Q92" s="52">
        <v>7.2000399600000001E-2</v>
      </c>
      <c r="R92" s="52">
        <v>7.3001044800000012E-2</v>
      </c>
      <c r="S92" s="52">
        <v>7.2000399600000001E-2</v>
      </c>
      <c r="T92" s="52">
        <v>2.9998422000000004E-2</v>
      </c>
      <c r="U92" s="52">
        <v>4.10013324E-2</v>
      </c>
      <c r="V92" s="52">
        <v>4.3999081199999998E-2</v>
      </c>
      <c r="W92" s="52">
        <v>3.4001002800000006E-2</v>
      </c>
      <c r="X92" s="52">
        <v>3.1116297600000002E-2</v>
      </c>
      <c r="Y92" s="52">
        <v>3.4001002800000006E-2</v>
      </c>
      <c r="Z92" s="52">
        <v>3.9000041999999999E-2</v>
      </c>
    </row>
    <row r="93" spans="1:26">
      <c r="A93" s="52" t="s">
        <v>348</v>
      </c>
      <c r="B93" s="52" t="s">
        <v>340</v>
      </c>
      <c r="C93" s="52" t="s">
        <v>237</v>
      </c>
      <c r="D93" s="52" t="s">
        <v>7</v>
      </c>
      <c r="E93" s="52" t="s">
        <v>81</v>
      </c>
      <c r="F93" s="52" t="s">
        <v>66</v>
      </c>
      <c r="G93" s="52">
        <v>21.675599510400001</v>
      </c>
      <c r="H93" s="52">
        <v>21.758401854000002</v>
      </c>
      <c r="I93" s="52">
        <v>21.524401602000001</v>
      </c>
      <c r="J93" s="52">
        <v>15.393599186400001</v>
      </c>
      <c r="K93" s="52">
        <v>15.692398542000003</v>
      </c>
      <c r="L93" s="52">
        <v>15.332400730800002</v>
      </c>
      <c r="M93" s="52">
        <v>15.706801134000003</v>
      </c>
      <c r="N93" s="52">
        <v>17.308800604799998</v>
      </c>
      <c r="O93" s="52">
        <v>17.420399758799999</v>
      </c>
      <c r="P93" s="52">
        <v>13.798801011600002</v>
      </c>
      <c r="Q93" s="52">
        <v>14.511599524799999</v>
      </c>
      <c r="R93" s="52">
        <v>15.987601436400002</v>
      </c>
      <c r="S93" s="52">
        <v>15.224398038</v>
      </c>
      <c r="T93" s="52">
        <v>14.706001022400001</v>
      </c>
      <c r="U93" s="52">
        <v>14.284800568800001</v>
      </c>
      <c r="V93" s="52">
        <v>14.3316006192</v>
      </c>
      <c r="W93" s="52">
        <v>14.446800421200001</v>
      </c>
      <c r="X93" s="52">
        <v>14.371199373600001</v>
      </c>
      <c r="Y93" s="52">
        <v>14.068799369999999</v>
      </c>
      <c r="Z93" s="52">
        <v>13.6655979696</v>
      </c>
    </row>
    <row r="94" spans="1:26">
      <c r="A94" s="52" t="s">
        <v>348</v>
      </c>
      <c r="B94" s="52" t="s">
        <v>341</v>
      </c>
      <c r="C94" s="52" t="s">
        <v>237</v>
      </c>
      <c r="D94" s="52" t="s">
        <v>7</v>
      </c>
      <c r="E94" s="52" t="s">
        <v>81</v>
      </c>
      <c r="F94" s="52" t="s">
        <v>67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</row>
    <row r="95" spans="1:26">
      <c r="A95" s="52" t="s">
        <v>348</v>
      </c>
      <c r="B95" s="52" t="s">
        <v>337</v>
      </c>
      <c r="C95" s="52" t="s">
        <v>237</v>
      </c>
      <c r="D95" s="52" t="s">
        <v>7</v>
      </c>
      <c r="E95" s="52" t="s">
        <v>81</v>
      </c>
      <c r="F95" s="52" t="s">
        <v>68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</row>
    <row r="96" spans="1:26">
      <c r="A96" s="52" t="s">
        <v>348</v>
      </c>
      <c r="B96" s="52" t="s">
        <v>337</v>
      </c>
      <c r="C96" s="52" t="s">
        <v>237</v>
      </c>
      <c r="D96" s="52" t="s">
        <v>7</v>
      </c>
      <c r="E96" s="52" t="s">
        <v>81</v>
      </c>
      <c r="F96" s="52" t="s">
        <v>69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</row>
    <row r="97" spans="1:26">
      <c r="A97" s="52" t="s">
        <v>348</v>
      </c>
      <c r="B97" s="52" t="s">
        <v>337</v>
      </c>
      <c r="C97" s="52" t="s">
        <v>237</v>
      </c>
      <c r="D97" s="52" t="s">
        <v>7</v>
      </c>
      <c r="E97" s="52" t="s">
        <v>81</v>
      </c>
      <c r="F97" s="52" t="s">
        <v>70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</row>
    <row r="98" spans="1:26">
      <c r="A98" s="52" t="s">
        <v>348</v>
      </c>
      <c r="B98" s="52" t="s">
        <v>342</v>
      </c>
      <c r="C98" s="52" t="s">
        <v>237</v>
      </c>
      <c r="D98" s="52" t="s">
        <v>7</v>
      </c>
      <c r="E98" s="52" t="s">
        <v>81</v>
      </c>
      <c r="F98" s="52" t="s">
        <v>71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</row>
    <row r="99" spans="1:26">
      <c r="A99" s="52" t="s">
        <v>348</v>
      </c>
      <c r="B99" s="52" t="s">
        <v>342</v>
      </c>
      <c r="C99" s="52" t="s">
        <v>237</v>
      </c>
      <c r="D99" s="52" t="s">
        <v>7</v>
      </c>
      <c r="E99" s="52" t="s">
        <v>81</v>
      </c>
      <c r="F99" s="52" t="s">
        <v>72</v>
      </c>
      <c r="G99" s="52">
        <v>1.4550009228</v>
      </c>
      <c r="H99" s="52">
        <v>1.8009017783999999</v>
      </c>
      <c r="I99" s="52">
        <v>1.1859027264000002</v>
      </c>
      <c r="J99" s="52">
        <v>0.59370080039999995</v>
      </c>
      <c r="K99" s="52">
        <v>0.64140101279999995</v>
      </c>
      <c r="L99" s="52">
        <v>0.68910122520000006</v>
      </c>
      <c r="M99" s="52">
        <v>0.734301918</v>
      </c>
      <c r="N99" s="52">
        <v>0.64140101279999995</v>
      </c>
      <c r="O99" s="52">
        <v>0.55620381960000009</v>
      </c>
      <c r="P99" s="52">
        <v>0.12770158680000002</v>
      </c>
      <c r="Q99" s="52">
        <v>0.13800111480000002</v>
      </c>
      <c r="R99" s="52">
        <v>0.21142502639999999</v>
      </c>
      <c r="S99" s="52">
        <v>0.26005470840000006</v>
      </c>
      <c r="T99" s="52">
        <v>1.8436992480000001</v>
      </c>
      <c r="U99" s="52">
        <v>1.9957763843999998</v>
      </c>
      <c r="V99" s="52">
        <v>2.1434196995999999</v>
      </c>
      <c r="W99" s="52">
        <v>2.1056505768</v>
      </c>
      <c r="X99" s="52">
        <v>2.198949228</v>
      </c>
      <c r="Y99" s="52">
        <v>2.3242140972000001</v>
      </c>
      <c r="Z99" s="52">
        <v>2.1882393936</v>
      </c>
    </row>
    <row r="100" spans="1:26">
      <c r="A100" s="52" t="s">
        <v>348</v>
      </c>
      <c r="B100" s="52" t="s">
        <v>343</v>
      </c>
      <c r="C100" s="52" t="s">
        <v>237</v>
      </c>
      <c r="D100" s="52" t="s">
        <v>7</v>
      </c>
      <c r="E100" s="52" t="s">
        <v>81</v>
      </c>
      <c r="F100" s="52" t="s">
        <v>73</v>
      </c>
      <c r="G100" s="52">
        <v>22.68450108</v>
      </c>
      <c r="H100" s="52">
        <v>23.154301908000001</v>
      </c>
      <c r="I100" s="52">
        <v>13.172401303199999</v>
      </c>
      <c r="J100" s="52">
        <v>17.3951994096</v>
      </c>
      <c r="K100" s="52">
        <v>18.5345993484</v>
      </c>
      <c r="L100" s="52">
        <v>20.284200266400003</v>
      </c>
      <c r="M100" s="52">
        <v>20.1419997912</v>
      </c>
      <c r="N100" s="52">
        <v>20.8565986284</v>
      </c>
      <c r="O100" s="52">
        <v>20.441699308800001</v>
      </c>
      <c r="P100" s="52">
        <v>13.1561983872</v>
      </c>
      <c r="Q100" s="52">
        <v>13.153502088</v>
      </c>
      <c r="R100" s="52">
        <v>12.897001972800002</v>
      </c>
      <c r="S100" s="52">
        <v>11.492100298800001</v>
      </c>
      <c r="T100" s="52">
        <v>9.3609018684000009</v>
      </c>
      <c r="U100" s="52">
        <v>8.8550987472000013</v>
      </c>
      <c r="V100" s="52">
        <v>8.8811992584000006</v>
      </c>
      <c r="W100" s="52">
        <v>8.6948992188000016</v>
      </c>
      <c r="X100" s="52">
        <v>8.6021992800000007</v>
      </c>
      <c r="Y100" s="52">
        <v>9.5741983944000015</v>
      </c>
      <c r="Z100" s="52">
        <v>9.5643007992000015</v>
      </c>
    </row>
    <row r="101" spans="1:26">
      <c r="A101" s="52" t="s">
        <v>347</v>
      </c>
      <c r="B101" s="52" t="s">
        <v>337</v>
      </c>
      <c r="C101" s="52" t="s">
        <v>237</v>
      </c>
      <c r="D101" s="52" t="s">
        <v>7</v>
      </c>
      <c r="E101" s="52" t="s">
        <v>82</v>
      </c>
      <c r="F101" s="52" t="s">
        <v>63</v>
      </c>
      <c r="G101" s="52">
        <v>0.23129976599999999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0.44148549960000005</v>
      </c>
      <c r="Q101" s="52">
        <v>0.80811101520000006</v>
      </c>
      <c r="R101" s="52">
        <v>0.31426539480000004</v>
      </c>
      <c r="S101" s="52">
        <v>0.35916045120000001</v>
      </c>
      <c r="T101" s="52">
        <v>0.1285012656</v>
      </c>
      <c r="U101" s="52">
        <v>0.1285012656</v>
      </c>
      <c r="V101" s="52">
        <v>0.154199844</v>
      </c>
      <c r="W101" s="52">
        <v>0.154199844</v>
      </c>
      <c r="X101" s="52">
        <v>0.154199844</v>
      </c>
      <c r="Y101" s="52">
        <v>0.154199844</v>
      </c>
      <c r="Z101" s="52">
        <v>0.1285012656</v>
      </c>
    </row>
    <row r="102" spans="1:26">
      <c r="A102" s="52" t="s">
        <v>347</v>
      </c>
      <c r="B102" s="52" t="s">
        <v>338</v>
      </c>
      <c r="C102" s="52" t="s">
        <v>237</v>
      </c>
      <c r="D102" s="52" t="s">
        <v>7</v>
      </c>
      <c r="E102" s="52" t="s">
        <v>82</v>
      </c>
      <c r="F102" s="52" t="s">
        <v>64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13.4460003096</v>
      </c>
      <c r="Q102" s="52">
        <v>13.099998970800002</v>
      </c>
      <c r="R102" s="52">
        <v>13.494001971600001</v>
      </c>
      <c r="S102" s="52">
        <v>12.3289997508</v>
      </c>
      <c r="T102" s="52">
        <v>11.960000319600001</v>
      </c>
      <c r="U102" s="52">
        <v>12.570000332400001</v>
      </c>
      <c r="V102" s="52">
        <v>12.864998073600001</v>
      </c>
      <c r="W102" s="52">
        <v>14.303000588400002</v>
      </c>
      <c r="X102" s="52">
        <v>12.9564042912</v>
      </c>
      <c r="Y102" s="52">
        <v>13.2819991668</v>
      </c>
      <c r="Z102" s="52">
        <v>10.976001836400002</v>
      </c>
    </row>
    <row r="103" spans="1:26">
      <c r="A103" s="52" t="s">
        <v>347</v>
      </c>
      <c r="B103" s="52" t="s">
        <v>339</v>
      </c>
      <c r="C103" s="52" t="s">
        <v>237</v>
      </c>
      <c r="D103" s="52" t="s">
        <v>7</v>
      </c>
      <c r="E103" s="52" t="s">
        <v>82</v>
      </c>
      <c r="F103" s="52" t="s">
        <v>65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</row>
    <row r="104" spans="1:26">
      <c r="A104" s="52" t="s">
        <v>347</v>
      </c>
      <c r="B104" s="52" t="s">
        <v>340</v>
      </c>
      <c r="C104" s="52" t="s">
        <v>237</v>
      </c>
      <c r="D104" s="52" t="s">
        <v>7</v>
      </c>
      <c r="E104" s="52" t="s">
        <v>82</v>
      </c>
      <c r="F104" s="52" t="s">
        <v>66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3.7367985492000004</v>
      </c>
      <c r="Q104" s="52">
        <v>3.5711980487999999</v>
      </c>
      <c r="R104" s="52">
        <v>3.0635987903999999</v>
      </c>
      <c r="S104" s="52">
        <v>2.7720007308000003</v>
      </c>
      <c r="T104" s="52">
        <v>2.5703979372000001</v>
      </c>
      <c r="U104" s="52">
        <v>3.1859998884</v>
      </c>
      <c r="V104" s="52">
        <v>2.9556002844</v>
      </c>
      <c r="W104" s="52">
        <v>3.146401134</v>
      </c>
      <c r="X104" s="52">
        <v>2.8367998343999998</v>
      </c>
      <c r="Y104" s="52">
        <v>3.4272014363999999</v>
      </c>
      <c r="Z104" s="52">
        <v>2.8440011304000006</v>
      </c>
    </row>
    <row r="105" spans="1:26">
      <c r="A105" s="52" t="s">
        <v>347</v>
      </c>
      <c r="B105" s="52" t="s">
        <v>341</v>
      </c>
      <c r="C105" s="52" t="s">
        <v>237</v>
      </c>
      <c r="D105" s="52" t="s">
        <v>7</v>
      </c>
      <c r="E105" s="52" t="s">
        <v>82</v>
      </c>
      <c r="F105" s="52" t="s">
        <v>67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</row>
    <row r="106" spans="1:26">
      <c r="A106" s="52" t="s">
        <v>347</v>
      </c>
      <c r="B106" s="52" t="s">
        <v>337</v>
      </c>
      <c r="C106" s="52" t="s">
        <v>237</v>
      </c>
      <c r="D106" s="52" t="s">
        <v>7</v>
      </c>
      <c r="E106" s="52" t="s">
        <v>82</v>
      </c>
      <c r="F106" s="52" t="s">
        <v>68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4.1989417199999997E-2</v>
      </c>
      <c r="T106" s="52">
        <v>8.3978834399999994E-2</v>
      </c>
      <c r="U106" s="52">
        <v>8.3978834399999994E-2</v>
      </c>
      <c r="V106" s="52">
        <v>8.3978834399999994E-2</v>
      </c>
      <c r="W106" s="52">
        <v>0</v>
      </c>
      <c r="X106" s="52">
        <v>0</v>
      </c>
      <c r="Y106" s="52">
        <v>0</v>
      </c>
      <c r="Z106" s="52">
        <v>0</v>
      </c>
    </row>
    <row r="107" spans="1:26">
      <c r="A107" s="52" t="s">
        <v>347</v>
      </c>
      <c r="B107" s="52" t="s">
        <v>337</v>
      </c>
      <c r="C107" s="52" t="s">
        <v>237</v>
      </c>
      <c r="D107" s="52" t="s">
        <v>7</v>
      </c>
      <c r="E107" s="52" t="s">
        <v>82</v>
      </c>
      <c r="F107" s="52" t="s">
        <v>69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</row>
    <row r="108" spans="1:26">
      <c r="A108" s="52" t="s">
        <v>347</v>
      </c>
      <c r="B108" s="52" t="s">
        <v>337</v>
      </c>
      <c r="C108" s="52" t="s">
        <v>237</v>
      </c>
      <c r="D108" s="52" t="s">
        <v>7</v>
      </c>
      <c r="E108" s="52" t="s">
        <v>82</v>
      </c>
      <c r="F108" s="52" t="s">
        <v>70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</row>
    <row r="109" spans="1:26">
      <c r="A109" s="52" t="s">
        <v>347</v>
      </c>
      <c r="B109" s="52" t="s">
        <v>342</v>
      </c>
      <c r="C109" s="52" t="s">
        <v>237</v>
      </c>
      <c r="D109" s="52" t="s">
        <v>7</v>
      </c>
      <c r="E109" s="52" t="s">
        <v>82</v>
      </c>
      <c r="F109" s="52" t="s">
        <v>71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</row>
    <row r="110" spans="1:26">
      <c r="A110" s="52" t="s">
        <v>347</v>
      </c>
      <c r="B110" s="52" t="s">
        <v>342</v>
      </c>
      <c r="C110" s="52" t="s">
        <v>237</v>
      </c>
      <c r="D110" s="52" t="s">
        <v>7</v>
      </c>
      <c r="E110" s="52" t="s">
        <v>82</v>
      </c>
      <c r="F110" s="52" t="s">
        <v>72</v>
      </c>
      <c r="G110" s="52">
        <v>1.1076011928</v>
      </c>
      <c r="H110" s="52">
        <v>1.1502018828</v>
      </c>
      <c r="I110" s="52">
        <v>0.55380059640000001</v>
      </c>
      <c r="J110" s="52">
        <v>4.2600690000000004E-2</v>
      </c>
      <c r="K110" s="52">
        <v>4.2600690000000004E-2</v>
      </c>
      <c r="L110" s="52">
        <v>8.5201380000000007E-2</v>
      </c>
      <c r="M110" s="52">
        <v>8.5201380000000007E-2</v>
      </c>
      <c r="N110" s="52">
        <v>8.5201380000000007E-2</v>
      </c>
      <c r="O110" s="52">
        <v>8.5201380000000007E-2</v>
      </c>
      <c r="P110" s="52">
        <v>0.3459008556</v>
      </c>
      <c r="Q110" s="52">
        <v>0.3459008556</v>
      </c>
      <c r="R110" s="52">
        <v>0.27439031159999999</v>
      </c>
      <c r="S110" s="52">
        <v>0.34992437039999996</v>
      </c>
      <c r="T110" s="52">
        <v>0.36540296999999999</v>
      </c>
      <c r="U110" s="52">
        <v>0.36910410119999998</v>
      </c>
      <c r="V110" s="52">
        <v>0.38083970160000002</v>
      </c>
      <c r="W110" s="52">
        <v>0.35956238400000007</v>
      </c>
      <c r="X110" s="52">
        <v>0.40587676560000002</v>
      </c>
      <c r="Y110" s="52">
        <v>0.36761778720000005</v>
      </c>
      <c r="Z110" s="52">
        <v>0.33679875240000001</v>
      </c>
    </row>
    <row r="111" spans="1:26">
      <c r="A111" s="52" t="s">
        <v>347</v>
      </c>
      <c r="B111" s="52" t="s">
        <v>343</v>
      </c>
      <c r="C111" s="52" t="s">
        <v>237</v>
      </c>
      <c r="D111" s="52" t="s">
        <v>7</v>
      </c>
      <c r="E111" s="52" t="s">
        <v>82</v>
      </c>
      <c r="F111" s="52" t="s">
        <v>73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1.9448983908000002</v>
      </c>
      <c r="Q111" s="52">
        <v>2.1284979443999998</v>
      </c>
      <c r="R111" s="52">
        <v>1.7523014040000002</v>
      </c>
      <c r="S111" s="52">
        <v>1.405801836</v>
      </c>
      <c r="T111" s="52">
        <v>1.6919989236000001</v>
      </c>
      <c r="U111" s="52">
        <v>1.9727992260000002</v>
      </c>
      <c r="V111" s="52">
        <v>2.1636000755999998</v>
      </c>
      <c r="W111" s="52">
        <v>2.0861987040000001</v>
      </c>
      <c r="X111" s="52">
        <v>2.3192987940000003</v>
      </c>
      <c r="Y111" s="52">
        <v>2.2194017460000004</v>
      </c>
      <c r="Z111" s="52">
        <v>2.204098992</v>
      </c>
    </row>
    <row r="112" spans="1:26">
      <c r="A112" s="52" t="s">
        <v>347</v>
      </c>
      <c r="B112" s="52" t="s">
        <v>337</v>
      </c>
      <c r="C112" s="52" t="s">
        <v>237</v>
      </c>
      <c r="D112" s="52" t="s">
        <v>7</v>
      </c>
      <c r="E112" s="52" t="s">
        <v>83</v>
      </c>
      <c r="F112" s="52" t="s">
        <v>63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0.51826303800000006</v>
      </c>
      <c r="V112" s="52">
        <v>7.6781725200000012E-2</v>
      </c>
      <c r="W112" s="52">
        <v>0</v>
      </c>
      <c r="X112" s="52">
        <v>0</v>
      </c>
      <c r="Y112" s="52">
        <v>0</v>
      </c>
      <c r="Z112" s="52">
        <v>0</v>
      </c>
    </row>
    <row r="113" spans="1:26">
      <c r="A113" s="52" t="s">
        <v>347</v>
      </c>
      <c r="B113" s="52" t="s">
        <v>338</v>
      </c>
      <c r="C113" s="52" t="s">
        <v>237</v>
      </c>
      <c r="D113" s="52" t="s">
        <v>7</v>
      </c>
      <c r="E113" s="52" t="s">
        <v>83</v>
      </c>
      <c r="F113" s="52" t="s">
        <v>64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</row>
    <row r="114" spans="1:26">
      <c r="A114" s="52" t="s">
        <v>347</v>
      </c>
      <c r="B114" s="52" t="s">
        <v>339</v>
      </c>
      <c r="C114" s="52" t="s">
        <v>237</v>
      </c>
      <c r="D114" s="52" t="s">
        <v>7</v>
      </c>
      <c r="E114" s="52" t="s">
        <v>83</v>
      </c>
      <c r="F114" s="52" t="s">
        <v>65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</row>
    <row r="115" spans="1:26">
      <c r="A115" s="52" t="s">
        <v>347</v>
      </c>
      <c r="B115" s="52" t="s">
        <v>340</v>
      </c>
      <c r="C115" s="52" t="s">
        <v>237</v>
      </c>
      <c r="D115" s="52" t="s">
        <v>7</v>
      </c>
      <c r="E115" s="52" t="s">
        <v>83</v>
      </c>
      <c r="F115" s="52" t="s">
        <v>66</v>
      </c>
      <c r="G115" s="52">
        <v>0.21240055080000003</v>
      </c>
      <c r="H115" s="52">
        <v>0.25920060119999999</v>
      </c>
      <c r="I115" s="52">
        <v>0.1008013968</v>
      </c>
      <c r="J115" s="52">
        <v>0.29879935560000004</v>
      </c>
      <c r="K115" s="52">
        <v>0.29879935560000004</v>
      </c>
      <c r="L115" s="52">
        <v>0.29159805960000001</v>
      </c>
      <c r="M115" s="52">
        <v>0.29879935560000004</v>
      </c>
      <c r="N115" s="52">
        <v>0.30960129960000005</v>
      </c>
      <c r="O115" s="52">
        <v>0.30240000360000002</v>
      </c>
      <c r="P115" s="52">
        <v>0.32760035280000005</v>
      </c>
      <c r="Q115" s="52">
        <v>0.29159805960000001</v>
      </c>
      <c r="R115" s="52">
        <v>0.29159805960000001</v>
      </c>
      <c r="S115" s="52">
        <v>0.28440095040000002</v>
      </c>
      <c r="T115" s="52">
        <v>0.50039796240000001</v>
      </c>
      <c r="U115" s="52">
        <v>0.61919841240000006</v>
      </c>
      <c r="V115" s="52">
        <v>0.59759871120000008</v>
      </c>
      <c r="W115" s="52">
        <v>0.68040105480000013</v>
      </c>
      <c r="X115" s="52">
        <v>0.8279983152</v>
      </c>
      <c r="Y115" s="52">
        <v>0.9971994636</v>
      </c>
      <c r="Z115" s="52">
        <v>0.8712019044</v>
      </c>
    </row>
    <row r="116" spans="1:26">
      <c r="A116" s="52" t="s">
        <v>347</v>
      </c>
      <c r="B116" s="52" t="s">
        <v>341</v>
      </c>
      <c r="C116" s="52" t="s">
        <v>237</v>
      </c>
      <c r="D116" s="52" t="s">
        <v>7</v>
      </c>
      <c r="E116" s="52" t="s">
        <v>83</v>
      </c>
      <c r="F116" s="52" t="s">
        <v>67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</row>
    <row r="117" spans="1:26">
      <c r="A117" s="52" t="s">
        <v>347</v>
      </c>
      <c r="B117" s="52" t="s">
        <v>337</v>
      </c>
      <c r="C117" s="52" t="s">
        <v>237</v>
      </c>
      <c r="D117" s="52" t="s">
        <v>7</v>
      </c>
      <c r="E117" s="52" t="s">
        <v>83</v>
      </c>
      <c r="F117" s="52" t="s">
        <v>68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</row>
    <row r="118" spans="1:26">
      <c r="A118" s="52" t="s">
        <v>347</v>
      </c>
      <c r="B118" s="52" t="s">
        <v>337</v>
      </c>
      <c r="C118" s="52" t="s">
        <v>237</v>
      </c>
      <c r="D118" s="52" t="s">
        <v>7</v>
      </c>
      <c r="E118" s="52" t="s">
        <v>83</v>
      </c>
      <c r="F118" s="52" t="s">
        <v>69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</row>
    <row r="119" spans="1:26">
      <c r="A119" s="52" t="s">
        <v>347</v>
      </c>
      <c r="B119" s="52" t="s">
        <v>337</v>
      </c>
      <c r="C119" s="52" t="s">
        <v>237</v>
      </c>
      <c r="D119" s="52" t="s">
        <v>7</v>
      </c>
      <c r="E119" s="52" t="s">
        <v>83</v>
      </c>
      <c r="F119" s="52" t="s">
        <v>70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</row>
    <row r="120" spans="1:26">
      <c r="A120" s="52" t="s">
        <v>347</v>
      </c>
      <c r="B120" s="52" t="s">
        <v>342</v>
      </c>
      <c r="C120" s="52" t="s">
        <v>237</v>
      </c>
      <c r="D120" s="52" t="s">
        <v>7</v>
      </c>
      <c r="E120" s="52" t="s">
        <v>83</v>
      </c>
      <c r="F120" s="52" t="s">
        <v>71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</row>
    <row r="121" spans="1:26">
      <c r="A121" s="52" t="s">
        <v>347</v>
      </c>
      <c r="B121" s="52" t="s">
        <v>342</v>
      </c>
      <c r="C121" s="52" t="s">
        <v>237</v>
      </c>
      <c r="D121" s="52" t="s">
        <v>7</v>
      </c>
      <c r="E121" s="52" t="s">
        <v>83</v>
      </c>
      <c r="F121" s="52" t="s">
        <v>72</v>
      </c>
      <c r="G121" s="52">
        <v>45.544500255599999</v>
      </c>
      <c r="H121" s="52">
        <v>45.374101682400003</v>
      </c>
      <c r="I121" s="52">
        <v>23.1999003468</v>
      </c>
      <c r="J121" s="52">
        <v>22.811402988000001</v>
      </c>
      <c r="K121" s="52">
        <v>22.598399537999999</v>
      </c>
      <c r="L121" s="52">
        <v>22.816502510400003</v>
      </c>
      <c r="M121" s="52">
        <v>21.581099247600001</v>
      </c>
      <c r="N121" s="52">
        <v>21.581099247600001</v>
      </c>
      <c r="O121" s="52">
        <v>21.538498557599997</v>
      </c>
      <c r="P121" s="52">
        <v>21.069899341200003</v>
      </c>
      <c r="Q121" s="52">
        <v>20.729102194800003</v>
      </c>
      <c r="R121" s="52">
        <v>20.402268026400002</v>
      </c>
      <c r="S121" s="52">
        <v>20.259066906000001</v>
      </c>
      <c r="T121" s="52">
        <v>19.918190210400002</v>
      </c>
      <c r="U121" s="52">
        <v>19.836334083600001</v>
      </c>
      <c r="V121" s="52">
        <v>20.451090301200004</v>
      </c>
      <c r="W121" s="52">
        <v>19.239288029999997</v>
      </c>
      <c r="X121" s="52">
        <v>18.967694500799997</v>
      </c>
      <c r="Y121" s="52">
        <v>20.000929752000001</v>
      </c>
      <c r="Z121" s="52">
        <v>19.076061445200004</v>
      </c>
    </row>
    <row r="122" spans="1:26">
      <c r="A122" s="52" t="s">
        <v>347</v>
      </c>
      <c r="B122" s="52" t="s">
        <v>343</v>
      </c>
      <c r="C122" s="52" t="s">
        <v>237</v>
      </c>
      <c r="D122" s="52" t="s">
        <v>7</v>
      </c>
      <c r="E122" s="52" t="s">
        <v>83</v>
      </c>
      <c r="F122" s="52" t="s">
        <v>73</v>
      </c>
      <c r="G122" s="52">
        <v>1.5731984736000002</v>
      </c>
      <c r="H122" s="52">
        <v>1.6721995464000001</v>
      </c>
      <c r="I122" s="52">
        <v>2.1572989416000001</v>
      </c>
      <c r="J122" s="52">
        <v>2.2733989056000001</v>
      </c>
      <c r="K122" s="52">
        <v>2.2994994168000003</v>
      </c>
      <c r="L122" s="52">
        <v>2.7972010800000002</v>
      </c>
      <c r="M122" s="52">
        <v>2.7981012420000004</v>
      </c>
      <c r="N122" s="52">
        <v>2.8197009432</v>
      </c>
      <c r="O122" s="52">
        <v>2.8097991612000004</v>
      </c>
      <c r="P122" s="52">
        <v>2.7459002196000002</v>
      </c>
      <c r="Q122" s="52">
        <v>2.7063014652000006</v>
      </c>
      <c r="R122" s="52">
        <v>2.6982000072000005</v>
      </c>
      <c r="S122" s="52">
        <v>2.6450988228000001</v>
      </c>
      <c r="T122" s="52">
        <v>2.6045999064000003</v>
      </c>
      <c r="U122" s="52">
        <v>2.6675986860000003</v>
      </c>
      <c r="V122" s="52">
        <v>2.6127013644000003</v>
      </c>
      <c r="W122" s="52">
        <v>2.6154018504000001</v>
      </c>
      <c r="X122" s="52">
        <v>2.6225989595999999</v>
      </c>
      <c r="Y122" s="52">
        <v>2.9933987148000001</v>
      </c>
      <c r="Z122" s="52">
        <v>2.5514987220000003</v>
      </c>
    </row>
    <row r="123" spans="1:26">
      <c r="A123" s="52" t="s">
        <v>347</v>
      </c>
      <c r="B123" s="52" t="s">
        <v>337</v>
      </c>
      <c r="C123" s="52" t="s">
        <v>237</v>
      </c>
      <c r="D123" s="52" t="s">
        <v>7</v>
      </c>
      <c r="E123" s="52" t="s">
        <v>84</v>
      </c>
      <c r="F123" s="52" t="s">
        <v>63</v>
      </c>
      <c r="G123" s="52">
        <v>0.48829811040000004</v>
      </c>
      <c r="H123" s="52">
        <v>0.51400087560000007</v>
      </c>
      <c r="I123" s="52">
        <v>0.51400087560000007</v>
      </c>
      <c r="J123" s="52">
        <v>0.51400087560000007</v>
      </c>
      <c r="K123" s="52">
        <v>0.51400087560000007</v>
      </c>
      <c r="L123" s="52">
        <v>0.51400087560000007</v>
      </c>
      <c r="M123" s="52">
        <v>0.51400087560000007</v>
      </c>
      <c r="N123" s="52">
        <v>0.51400087560000007</v>
      </c>
      <c r="O123" s="52">
        <v>0.48829811040000004</v>
      </c>
      <c r="P123" s="52">
        <v>0.43690095360000003</v>
      </c>
      <c r="Q123" s="52">
        <v>0.41119818840000005</v>
      </c>
      <c r="R123" s="52">
        <v>0.41119818840000005</v>
      </c>
      <c r="S123" s="52">
        <v>0.41119818840000005</v>
      </c>
      <c r="T123" s="52">
        <v>0.41119818840000005</v>
      </c>
      <c r="U123" s="52">
        <v>0.43690095360000003</v>
      </c>
      <c r="V123" s="52">
        <v>0.43690095360000003</v>
      </c>
      <c r="W123" s="52">
        <v>0.43690095360000003</v>
      </c>
      <c r="X123" s="52">
        <v>0.43690095360000003</v>
      </c>
      <c r="Y123" s="52">
        <v>0.51400087560000007</v>
      </c>
      <c r="Z123" s="52">
        <v>0.48829811040000004</v>
      </c>
    </row>
    <row r="124" spans="1:26">
      <c r="A124" s="52" t="s">
        <v>347</v>
      </c>
      <c r="B124" s="52" t="s">
        <v>338</v>
      </c>
      <c r="C124" s="52" t="s">
        <v>237</v>
      </c>
      <c r="D124" s="52" t="s">
        <v>7</v>
      </c>
      <c r="E124" s="52" t="s">
        <v>84</v>
      </c>
      <c r="F124" s="52" t="s">
        <v>64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</row>
    <row r="125" spans="1:26">
      <c r="A125" s="52" t="s">
        <v>347</v>
      </c>
      <c r="B125" s="52" t="s">
        <v>339</v>
      </c>
      <c r="C125" s="52" t="s">
        <v>237</v>
      </c>
      <c r="D125" s="52" t="s">
        <v>7</v>
      </c>
      <c r="E125" s="52" t="s">
        <v>84</v>
      </c>
      <c r="F125" s="52" t="s">
        <v>65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</row>
    <row r="126" spans="1:26">
      <c r="A126" s="52" t="s">
        <v>347</v>
      </c>
      <c r="B126" s="52" t="s">
        <v>340</v>
      </c>
      <c r="C126" s="52" t="s">
        <v>237</v>
      </c>
      <c r="D126" s="52" t="s">
        <v>7</v>
      </c>
      <c r="E126" s="52" t="s">
        <v>84</v>
      </c>
      <c r="F126" s="52" t="s">
        <v>66</v>
      </c>
      <c r="G126" s="52">
        <v>7.4627993412000011</v>
      </c>
      <c r="H126" s="52">
        <v>7.4916003383999996</v>
      </c>
      <c r="I126" s="52">
        <v>3.0996010836000005</v>
      </c>
      <c r="J126" s="52">
        <v>3.5172008892000002</v>
      </c>
      <c r="K126" s="52">
        <v>3.4992018360000001</v>
      </c>
      <c r="L126" s="52">
        <v>3.3264000396000006</v>
      </c>
      <c r="M126" s="52">
        <v>3.2723986932</v>
      </c>
      <c r="N126" s="52">
        <v>3.3552010368000005</v>
      </c>
      <c r="O126" s="52">
        <v>3.1319985420000003</v>
      </c>
      <c r="P126" s="52">
        <v>2.7899997840000004</v>
      </c>
      <c r="Q126" s="52">
        <v>2.6064002304000002</v>
      </c>
      <c r="R126" s="52">
        <v>1.1952016092000002</v>
      </c>
      <c r="S126" s="52">
        <v>0.93240036000000004</v>
      </c>
      <c r="T126" s="52">
        <v>0.91800195480000013</v>
      </c>
      <c r="U126" s="52">
        <v>0.87479836560000013</v>
      </c>
      <c r="V126" s="52">
        <v>1.0728005112000001</v>
      </c>
      <c r="W126" s="52">
        <v>1.0080014076000001</v>
      </c>
      <c r="X126" s="52">
        <v>0.79200020879999999</v>
      </c>
      <c r="Y126" s="52">
        <v>0.80279796599999997</v>
      </c>
      <c r="Z126" s="52">
        <v>0.68040105480000013</v>
      </c>
    </row>
    <row r="127" spans="1:26">
      <c r="A127" s="52" t="s">
        <v>347</v>
      </c>
      <c r="B127" s="52" t="s">
        <v>341</v>
      </c>
      <c r="C127" s="52" t="s">
        <v>237</v>
      </c>
      <c r="D127" s="52" t="s">
        <v>7</v>
      </c>
      <c r="E127" s="52" t="s">
        <v>84</v>
      </c>
      <c r="F127" s="52" t="s">
        <v>67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</row>
    <row r="128" spans="1:26">
      <c r="A128" s="52" t="s">
        <v>347</v>
      </c>
      <c r="B128" s="52" t="s">
        <v>337</v>
      </c>
      <c r="C128" s="52" t="s">
        <v>237</v>
      </c>
      <c r="D128" s="52" t="s">
        <v>7</v>
      </c>
      <c r="E128" s="52" t="s">
        <v>84</v>
      </c>
      <c r="F128" s="52" t="s">
        <v>68</v>
      </c>
      <c r="G128" s="52">
        <v>0.33591952440000006</v>
      </c>
      <c r="H128" s="52">
        <v>0.48288457800000001</v>
      </c>
      <c r="I128" s="52">
        <v>0.48288457800000001</v>
      </c>
      <c r="J128" s="52">
        <v>0.48288457800000001</v>
      </c>
      <c r="K128" s="52">
        <v>0.23094388800000001</v>
      </c>
      <c r="L128" s="52">
        <v>0.31492690919999999</v>
      </c>
      <c r="M128" s="52">
        <v>0.25194069000000002</v>
      </c>
      <c r="N128" s="52">
        <v>0.20995127280000001</v>
      </c>
      <c r="O128" s="52">
        <v>0.1889544708</v>
      </c>
      <c r="P128" s="52">
        <v>0.14696505360000001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</row>
    <row r="129" spans="1:26">
      <c r="A129" s="52" t="s">
        <v>347</v>
      </c>
      <c r="B129" s="52" t="s">
        <v>337</v>
      </c>
      <c r="C129" s="52" t="s">
        <v>237</v>
      </c>
      <c r="D129" s="52" t="s">
        <v>7</v>
      </c>
      <c r="E129" s="52" t="s">
        <v>84</v>
      </c>
      <c r="F129" s="52" t="s">
        <v>69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</row>
    <row r="130" spans="1:26">
      <c r="A130" s="52" t="s">
        <v>347</v>
      </c>
      <c r="B130" s="52" t="s">
        <v>337</v>
      </c>
      <c r="C130" s="52" t="s">
        <v>237</v>
      </c>
      <c r="D130" s="52" t="s">
        <v>7</v>
      </c>
      <c r="E130" s="52" t="s">
        <v>84</v>
      </c>
      <c r="F130" s="52" t="s">
        <v>70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</row>
    <row r="131" spans="1:26">
      <c r="A131" s="52" t="s">
        <v>347</v>
      </c>
      <c r="B131" s="52" t="s">
        <v>342</v>
      </c>
      <c r="C131" s="52" t="s">
        <v>237</v>
      </c>
      <c r="D131" s="52" t="s">
        <v>7</v>
      </c>
      <c r="E131" s="52" t="s">
        <v>84</v>
      </c>
      <c r="F131" s="52" t="s">
        <v>71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0.51938510040000008</v>
      </c>
      <c r="M131" s="52">
        <v>0.51938510040000008</v>
      </c>
      <c r="N131" s="52">
        <v>0.56266405200000003</v>
      </c>
      <c r="O131" s="52">
        <v>0.51938510040000008</v>
      </c>
      <c r="P131" s="52">
        <v>0.47610196199999999</v>
      </c>
      <c r="Q131" s="52">
        <v>0.43281882360000001</v>
      </c>
      <c r="R131" s="52">
        <v>0.45103977720000005</v>
      </c>
      <c r="S131" s="52">
        <v>0.45407102040000002</v>
      </c>
      <c r="T131" s="52">
        <v>0.44225587080000006</v>
      </c>
      <c r="U131" s="52">
        <v>0.45575830080000002</v>
      </c>
      <c r="V131" s="52">
        <v>0.45558664200000004</v>
      </c>
      <c r="W131" s="52">
        <v>0.45861788520000007</v>
      </c>
      <c r="X131" s="52">
        <v>0.46874575440000005</v>
      </c>
      <c r="Y131" s="52">
        <v>0.49899957120000005</v>
      </c>
      <c r="Z131" s="52">
        <v>0.46627554239999996</v>
      </c>
    </row>
    <row r="132" spans="1:26">
      <c r="A132" s="52" t="s">
        <v>347</v>
      </c>
      <c r="B132" s="52" t="s">
        <v>342</v>
      </c>
      <c r="C132" s="52" t="s">
        <v>237</v>
      </c>
      <c r="D132" s="52" t="s">
        <v>7</v>
      </c>
      <c r="E132" s="52" t="s">
        <v>84</v>
      </c>
      <c r="F132" s="52" t="s">
        <v>72</v>
      </c>
      <c r="G132" s="52">
        <v>0.79560085680000014</v>
      </c>
      <c r="H132" s="52">
        <v>0.79560085680000014</v>
      </c>
      <c r="I132" s="52">
        <v>0.36630313200000003</v>
      </c>
      <c r="J132" s="52">
        <v>0.36630313200000003</v>
      </c>
      <c r="K132" s="52">
        <v>0.36630313200000003</v>
      </c>
      <c r="L132" s="52">
        <v>0.36630313200000003</v>
      </c>
      <c r="M132" s="52">
        <v>0.36630313200000003</v>
      </c>
      <c r="N132" s="52">
        <v>0.36630313200000003</v>
      </c>
      <c r="O132" s="52">
        <v>0.31860291960000003</v>
      </c>
      <c r="P132" s="52">
        <v>0.31860291960000003</v>
      </c>
      <c r="Q132" s="52">
        <v>0.31860291960000003</v>
      </c>
      <c r="R132" s="52">
        <v>0.30591272880000003</v>
      </c>
      <c r="S132" s="52">
        <v>0.30778422839999997</v>
      </c>
      <c r="T132" s="52">
        <v>0.43869709080000002</v>
      </c>
      <c r="U132" s="52">
        <v>0.40497660360000004</v>
      </c>
      <c r="V132" s="52">
        <v>0.33445833120000001</v>
      </c>
      <c r="W132" s="52">
        <v>0.33494400000000002</v>
      </c>
      <c r="X132" s="52">
        <v>0.31331917800000003</v>
      </c>
      <c r="Y132" s="52">
        <v>0.33220583279999999</v>
      </c>
      <c r="Z132" s="52">
        <v>0.31120484400000004</v>
      </c>
    </row>
    <row r="133" spans="1:26">
      <c r="A133" s="52" t="s">
        <v>347</v>
      </c>
      <c r="B133" s="52" t="s">
        <v>343</v>
      </c>
      <c r="C133" s="52" t="s">
        <v>237</v>
      </c>
      <c r="D133" s="52" t="s">
        <v>7</v>
      </c>
      <c r="E133" s="52" t="s">
        <v>84</v>
      </c>
      <c r="F133" s="52" t="s">
        <v>73</v>
      </c>
      <c r="G133" s="52">
        <v>5.7626989596000007</v>
      </c>
      <c r="H133" s="52">
        <v>5.7780017136000001</v>
      </c>
      <c r="I133" s="52">
        <v>5.8319988732000008</v>
      </c>
      <c r="J133" s="52">
        <v>5.8032020628000005</v>
      </c>
      <c r="K133" s="52">
        <v>5.8148999820000009</v>
      </c>
      <c r="L133" s="52">
        <v>5.8283982251999999</v>
      </c>
      <c r="M133" s="52">
        <v>5.7365984484000005</v>
      </c>
      <c r="N133" s="52">
        <v>5.7294013392000007</v>
      </c>
      <c r="O133" s="52">
        <v>5.4656999280000003</v>
      </c>
      <c r="P133" s="52">
        <v>4.9022989992000001</v>
      </c>
      <c r="Q133" s="52">
        <v>4.6134014256000002</v>
      </c>
      <c r="R133" s="52">
        <v>4.6421982360000005</v>
      </c>
      <c r="S133" s="52">
        <v>4.6727995572000003</v>
      </c>
      <c r="T133" s="52">
        <v>4.5873009144000001</v>
      </c>
      <c r="U133" s="52">
        <v>4.5062988948000005</v>
      </c>
      <c r="V133" s="52">
        <v>4.5044985708</v>
      </c>
      <c r="W133" s="52">
        <v>4.5341997300000001</v>
      </c>
      <c r="X133" s="52">
        <v>4.6341009648</v>
      </c>
      <c r="Y133" s="52">
        <v>4.9329003204000008</v>
      </c>
      <c r="Z133" s="52">
        <v>4.6286999927999997</v>
      </c>
    </row>
    <row r="134" spans="1:26">
      <c r="A134" s="52" t="s">
        <v>349</v>
      </c>
      <c r="B134" s="52" t="s">
        <v>337</v>
      </c>
      <c r="C134" s="52" t="s">
        <v>237</v>
      </c>
      <c r="D134" s="52" t="s">
        <v>7</v>
      </c>
      <c r="E134" s="52" t="s">
        <v>85</v>
      </c>
      <c r="F134" s="52" t="s">
        <v>63</v>
      </c>
      <c r="G134" s="52">
        <v>0</v>
      </c>
      <c r="H134" s="52">
        <v>0</v>
      </c>
      <c r="I134" s="52">
        <v>0</v>
      </c>
      <c r="J134" s="52">
        <v>0.66820071960000005</v>
      </c>
      <c r="K134" s="52">
        <v>0.66820071960000005</v>
      </c>
      <c r="L134" s="52">
        <v>0.64249795440000002</v>
      </c>
      <c r="M134" s="52">
        <v>0.66820071960000005</v>
      </c>
      <c r="N134" s="52">
        <v>0.61679937600000001</v>
      </c>
      <c r="O134" s="52">
        <v>0.61679937600000001</v>
      </c>
      <c r="P134" s="52">
        <v>0.64249795440000002</v>
      </c>
      <c r="Q134" s="52">
        <v>0.66820071960000005</v>
      </c>
      <c r="R134" s="52">
        <v>0.66820071960000005</v>
      </c>
      <c r="S134" s="52">
        <v>0.56539803240000008</v>
      </c>
      <c r="T134" s="52">
        <v>1.1260984752000001</v>
      </c>
      <c r="U134" s="52">
        <v>1.0993992516000002</v>
      </c>
      <c r="V134" s="52">
        <v>0.99359881560000007</v>
      </c>
      <c r="W134" s="52">
        <v>0.99359881560000007</v>
      </c>
      <c r="X134" s="52">
        <v>1.0202980392000001</v>
      </c>
      <c r="Y134" s="52">
        <v>3.0308998823999995</v>
      </c>
      <c r="Z134" s="52">
        <v>4.6498977612000001</v>
      </c>
    </row>
    <row r="135" spans="1:26">
      <c r="A135" s="52" t="s">
        <v>349</v>
      </c>
      <c r="B135" s="52" t="s">
        <v>338</v>
      </c>
      <c r="C135" s="52" t="s">
        <v>237</v>
      </c>
      <c r="D135" s="52" t="s">
        <v>7</v>
      </c>
      <c r="E135" s="52" t="s">
        <v>85</v>
      </c>
      <c r="F135" s="52" t="s">
        <v>64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</row>
    <row r="136" spans="1:26">
      <c r="A136" s="52" t="s">
        <v>349</v>
      </c>
      <c r="B136" s="52" t="s">
        <v>339</v>
      </c>
      <c r="C136" s="52" t="s">
        <v>237</v>
      </c>
      <c r="D136" s="52" t="s">
        <v>7</v>
      </c>
      <c r="E136" s="52" t="s">
        <v>85</v>
      </c>
      <c r="F136" s="52" t="s">
        <v>65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</row>
    <row r="137" spans="1:26">
      <c r="A137" s="52" t="s">
        <v>349</v>
      </c>
      <c r="B137" s="52" t="s">
        <v>340</v>
      </c>
      <c r="C137" s="52" t="s">
        <v>237</v>
      </c>
      <c r="D137" s="52" t="s">
        <v>7</v>
      </c>
      <c r="E137" s="52" t="s">
        <v>85</v>
      </c>
      <c r="F137" s="52" t="s">
        <v>66</v>
      </c>
      <c r="G137" s="52">
        <v>0.30240000360000002</v>
      </c>
      <c r="H137" s="52">
        <v>0</v>
      </c>
      <c r="I137" s="52">
        <v>6.3108013211999996</v>
      </c>
      <c r="J137" s="52">
        <v>0.37800105119999999</v>
      </c>
      <c r="K137" s="52">
        <v>0.3635984592</v>
      </c>
      <c r="L137" s="52">
        <v>0.79920150480000007</v>
      </c>
      <c r="M137" s="52">
        <v>0.77760180360000009</v>
      </c>
      <c r="N137" s="52">
        <v>0.89999871479999993</v>
      </c>
      <c r="O137" s="52">
        <v>0.91080065880000005</v>
      </c>
      <c r="P137" s="52">
        <v>0.98999816760000015</v>
      </c>
      <c r="Q137" s="52">
        <v>0.10799850600000001</v>
      </c>
      <c r="R137" s="52">
        <v>0.97199911440000009</v>
      </c>
      <c r="S137" s="52">
        <v>0.95760070920000007</v>
      </c>
      <c r="T137" s="52">
        <v>0.92519906399999996</v>
      </c>
      <c r="U137" s="52">
        <v>0.83519961120000008</v>
      </c>
      <c r="V137" s="52">
        <v>0.89999871479999993</v>
      </c>
      <c r="W137" s="52">
        <v>0.8495980164000001</v>
      </c>
      <c r="X137" s="52">
        <v>0.79200020879999999</v>
      </c>
      <c r="Y137" s="52">
        <v>0.69119881200000011</v>
      </c>
      <c r="Z137" s="52">
        <v>0.68040105480000013</v>
      </c>
    </row>
    <row r="138" spans="1:26">
      <c r="A138" s="52" t="s">
        <v>349</v>
      </c>
      <c r="B138" s="52" t="s">
        <v>341</v>
      </c>
      <c r="C138" s="52" t="s">
        <v>237</v>
      </c>
      <c r="D138" s="52" t="s">
        <v>7</v>
      </c>
      <c r="E138" s="52" t="s">
        <v>85</v>
      </c>
      <c r="F138" s="52" t="s">
        <v>67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</row>
    <row r="139" spans="1:26">
      <c r="A139" s="52" t="s">
        <v>349</v>
      </c>
      <c r="B139" s="52" t="s">
        <v>337</v>
      </c>
      <c r="C139" s="52" t="s">
        <v>237</v>
      </c>
      <c r="D139" s="52" t="s">
        <v>7</v>
      </c>
      <c r="E139" s="52" t="s">
        <v>85</v>
      </c>
      <c r="F139" s="52" t="s">
        <v>68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4.4285374584000001</v>
      </c>
      <c r="X139" s="52">
        <v>4.4999642664000001</v>
      </c>
      <c r="Y139" s="52">
        <v>4.3213930596000001</v>
      </c>
      <c r="Z139" s="52">
        <v>3.714256818</v>
      </c>
    </row>
    <row r="140" spans="1:26">
      <c r="A140" s="52" t="s">
        <v>349</v>
      </c>
      <c r="B140" s="52" t="s">
        <v>337</v>
      </c>
      <c r="C140" s="52" t="s">
        <v>237</v>
      </c>
      <c r="D140" s="52" t="s">
        <v>7</v>
      </c>
      <c r="E140" s="52" t="s">
        <v>85</v>
      </c>
      <c r="F140" s="52" t="s">
        <v>69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</row>
    <row r="141" spans="1:26">
      <c r="A141" s="52" t="s">
        <v>349</v>
      </c>
      <c r="B141" s="52" t="s">
        <v>337</v>
      </c>
      <c r="C141" s="52" t="s">
        <v>237</v>
      </c>
      <c r="D141" s="52" t="s">
        <v>7</v>
      </c>
      <c r="E141" s="52" t="s">
        <v>85</v>
      </c>
      <c r="F141" s="52" t="s">
        <v>70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</row>
    <row r="142" spans="1:26">
      <c r="A142" s="52" t="s">
        <v>349</v>
      </c>
      <c r="B142" s="52" t="s">
        <v>342</v>
      </c>
      <c r="C142" s="52" t="s">
        <v>237</v>
      </c>
      <c r="D142" s="52" t="s">
        <v>7</v>
      </c>
      <c r="E142" s="52" t="s">
        <v>85</v>
      </c>
      <c r="F142" s="52" t="s">
        <v>71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</row>
    <row r="143" spans="1:26">
      <c r="A143" s="52" t="s">
        <v>349</v>
      </c>
      <c r="B143" s="52" t="s">
        <v>342</v>
      </c>
      <c r="C143" s="52" t="s">
        <v>237</v>
      </c>
      <c r="D143" s="52" t="s">
        <v>7</v>
      </c>
      <c r="E143" s="52" t="s">
        <v>85</v>
      </c>
      <c r="F143" s="52" t="s">
        <v>72</v>
      </c>
      <c r="G143" s="52">
        <v>0</v>
      </c>
      <c r="H143" s="52">
        <v>0</v>
      </c>
      <c r="I143" s="52">
        <v>0</v>
      </c>
      <c r="J143" s="52">
        <v>4.0000687200000003E-2</v>
      </c>
      <c r="K143" s="52">
        <v>8.0001374400000005E-2</v>
      </c>
      <c r="L143" s="52">
        <v>8.0001374400000005E-2</v>
      </c>
      <c r="M143" s="52">
        <v>0.12000206160000002</v>
      </c>
      <c r="N143" s="52">
        <v>0.12000206160000002</v>
      </c>
      <c r="O143" s="52">
        <v>0.12000206160000002</v>
      </c>
      <c r="P143" s="52">
        <v>0.12000206160000002</v>
      </c>
      <c r="Q143" s="52">
        <v>0</v>
      </c>
      <c r="R143" s="52">
        <v>0.15083365679999999</v>
      </c>
      <c r="S143" s="52">
        <v>0.13589096760000002</v>
      </c>
      <c r="T143" s="52">
        <v>0.19386977399999999</v>
      </c>
      <c r="U143" s="52">
        <v>0.19080084960000002</v>
      </c>
      <c r="V143" s="52">
        <v>0.18151034040000003</v>
      </c>
      <c r="W143" s="52">
        <v>0.19986527160000001</v>
      </c>
      <c r="X143" s="52">
        <v>0.17055348480000004</v>
      </c>
      <c r="Y143" s="52">
        <v>0.26400704759999999</v>
      </c>
      <c r="Z143" s="52">
        <v>0.35121390480000003</v>
      </c>
    </row>
    <row r="144" spans="1:26">
      <c r="A144" s="52" t="s">
        <v>349</v>
      </c>
      <c r="B144" s="52" t="s">
        <v>343</v>
      </c>
      <c r="C144" s="52" t="s">
        <v>237</v>
      </c>
      <c r="D144" s="52" t="s">
        <v>7</v>
      </c>
      <c r="E144" s="52" t="s">
        <v>85</v>
      </c>
      <c r="F144" s="52" t="s">
        <v>73</v>
      </c>
      <c r="G144" s="52">
        <v>0</v>
      </c>
      <c r="H144" s="52">
        <v>0</v>
      </c>
      <c r="I144" s="52">
        <v>0</v>
      </c>
      <c r="J144" s="52">
        <v>0.2880015984</v>
      </c>
      <c r="K144" s="52">
        <v>0.28170046440000002</v>
      </c>
      <c r="L144" s="52">
        <v>0.28440095040000002</v>
      </c>
      <c r="M144" s="52">
        <v>0.27629949240000001</v>
      </c>
      <c r="N144" s="52">
        <v>0.25920060119999999</v>
      </c>
      <c r="O144" s="52">
        <v>0.26819803440000001</v>
      </c>
      <c r="P144" s="52">
        <v>0.33839810999999997</v>
      </c>
      <c r="Q144" s="52">
        <v>0.35460102600000004</v>
      </c>
      <c r="R144" s="52">
        <v>0.37260007920000004</v>
      </c>
      <c r="S144" s="52">
        <v>0.36629894520000006</v>
      </c>
      <c r="T144" s="52">
        <v>6.2998779599999999E-2</v>
      </c>
      <c r="U144" s="52">
        <v>7.7401371600000005E-2</v>
      </c>
      <c r="V144" s="52">
        <v>7.1100237600000005E-2</v>
      </c>
      <c r="W144" s="52">
        <v>6.4799103600000005E-2</v>
      </c>
      <c r="X144" s="52">
        <v>9.3600100800000002E-2</v>
      </c>
      <c r="Y144" s="52">
        <v>9.4500262799999998E-2</v>
      </c>
      <c r="Z144" s="52">
        <v>9.5400424800000008E-2</v>
      </c>
    </row>
    <row r="145" spans="1:26">
      <c r="A145" s="52" t="s">
        <v>336</v>
      </c>
      <c r="B145" s="52" t="s">
        <v>337</v>
      </c>
      <c r="C145" s="52" t="s">
        <v>238</v>
      </c>
      <c r="D145" s="52" t="s">
        <v>7</v>
      </c>
      <c r="E145" s="52" t="s">
        <v>62</v>
      </c>
      <c r="F145" s="52" t="s">
        <v>63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</row>
    <row r="146" spans="1:26">
      <c r="A146" s="52" t="s">
        <v>336</v>
      </c>
      <c r="B146" s="52" t="s">
        <v>338</v>
      </c>
      <c r="C146" s="52" t="s">
        <v>238</v>
      </c>
      <c r="D146" s="52" t="s">
        <v>7</v>
      </c>
      <c r="E146" s="52" t="s">
        <v>62</v>
      </c>
      <c r="F146" s="52" t="s">
        <v>64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</row>
    <row r="147" spans="1:26">
      <c r="A147" s="52" t="s">
        <v>336</v>
      </c>
      <c r="B147" s="52" t="s">
        <v>339</v>
      </c>
      <c r="C147" s="52" t="s">
        <v>238</v>
      </c>
      <c r="D147" s="52" t="s">
        <v>7</v>
      </c>
      <c r="E147" s="52" t="s">
        <v>62</v>
      </c>
      <c r="F147" s="52" t="s">
        <v>65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</row>
    <row r="148" spans="1:26">
      <c r="A148" s="52" t="s">
        <v>336</v>
      </c>
      <c r="B148" s="52" t="s">
        <v>340</v>
      </c>
      <c r="C148" s="52" t="s">
        <v>238</v>
      </c>
      <c r="D148" s="52" t="s">
        <v>7</v>
      </c>
      <c r="E148" s="52" t="s">
        <v>62</v>
      </c>
      <c r="F148" s="52" t="s">
        <v>66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</row>
    <row r="149" spans="1:26">
      <c r="A149" s="52" t="s">
        <v>336</v>
      </c>
      <c r="B149" s="52" t="s">
        <v>341</v>
      </c>
      <c r="C149" s="52" t="s">
        <v>238</v>
      </c>
      <c r="D149" s="52" t="s">
        <v>7</v>
      </c>
      <c r="E149" s="52" t="s">
        <v>62</v>
      </c>
      <c r="F149" s="52" t="s">
        <v>67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</row>
    <row r="150" spans="1:26">
      <c r="A150" s="52" t="s">
        <v>336</v>
      </c>
      <c r="B150" s="52" t="s">
        <v>337</v>
      </c>
      <c r="C150" s="52" t="s">
        <v>238</v>
      </c>
      <c r="D150" s="52" t="s">
        <v>7</v>
      </c>
      <c r="E150" s="52" t="s">
        <v>62</v>
      </c>
      <c r="F150" s="52" t="s">
        <v>68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</row>
    <row r="151" spans="1:26">
      <c r="A151" s="52" t="s">
        <v>336</v>
      </c>
      <c r="B151" s="52" t="s">
        <v>337</v>
      </c>
      <c r="C151" s="52" t="s">
        <v>238</v>
      </c>
      <c r="D151" s="52" t="s">
        <v>7</v>
      </c>
      <c r="E151" s="52" t="s">
        <v>62</v>
      </c>
      <c r="F151" s="52" t="s">
        <v>69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</row>
    <row r="152" spans="1:26">
      <c r="A152" s="52" t="s">
        <v>336</v>
      </c>
      <c r="B152" s="52" t="s">
        <v>337</v>
      </c>
      <c r="C152" s="52" t="s">
        <v>238</v>
      </c>
      <c r="D152" s="52" t="s">
        <v>7</v>
      </c>
      <c r="E152" s="52" t="s">
        <v>62</v>
      </c>
      <c r="F152" s="52" t="s">
        <v>70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</row>
    <row r="153" spans="1:26">
      <c r="A153" s="52" t="s">
        <v>336</v>
      </c>
      <c r="B153" s="52" t="s">
        <v>342</v>
      </c>
      <c r="C153" s="52" t="s">
        <v>238</v>
      </c>
      <c r="D153" s="52" t="s">
        <v>7</v>
      </c>
      <c r="E153" s="52" t="s">
        <v>62</v>
      </c>
      <c r="F153" s="52" t="s">
        <v>71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</row>
    <row r="154" spans="1:26">
      <c r="A154" s="52" t="s">
        <v>336</v>
      </c>
      <c r="B154" s="52" t="s">
        <v>342</v>
      </c>
      <c r="C154" s="52" t="s">
        <v>238</v>
      </c>
      <c r="D154" s="52" t="s">
        <v>7</v>
      </c>
      <c r="E154" s="52" t="s">
        <v>62</v>
      </c>
      <c r="F154" s="52" t="s">
        <v>72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</row>
    <row r="155" spans="1:26">
      <c r="A155" s="52" t="s">
        <v>336</v>
      </c>
      <c r="B155" s="52" t="s">
        <v>343</v>
      </c>
      <c r="C155" s="52" t="s">
        <v>238</v>
      </c>
      <c r="D155" s="52" t="s">
        <v>7</v>
      </c>
      <c r="E155" s="52" t="s">
        <v>62</v>
      </c>
      <c r="F155" s="52" t="s">
        <v>73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</row>
    <row r="156" spans="1:26">
      <c r="A156" s="52" t="s">
        <v>344</v>
      </c>
      <c r="B156" s="52" t="s">
        <v>337</v>
      </c>
      <c r="C156" s="52" t="s">
        <v>238</v>
      </c>
      <c r="D156" s="52" t="s">
        <v>7</v>
      </c>
      <c r="E156" s="52" t="s">
        <v>74</v>
      </c>
      <c r="F156" s="52" t="s">
        <v>63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</row>
    <row r="157" spans="1:26">
      <c r="A157" s="52" t="s">
        <v>344</v>
      </c>
      <c r="B157" s="52" t="s">
        <v>338</v>
      </c>
      <c r="C157" s="52" t="s">
        <v>238</v>
      </c>
      <c r="D157" s="52" t="s">
        <v>7</v>
      </c>
      <c r="E157" s="52" t="s">
        <v>74</v>
      </c>
      <c r="F157" s="52" t="s">
        <v>64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</row>
    <row r="158" spans="1:26">
      <c r="A158" s="52" t="s">
        <v>344</v>
      </c>
      <c r="B158" s="52" t="s">
        <v>339</v>
      </c>
      <c r="C158" s="52" t="s">
        <v>238</v>
      </c>
      <c r="D158" s="52" t="s">
        <v>7</v>
      </c>
      <c r="E158" s="52" t="s">
        <v>74</v>
      </c>
      <c r="F158" s="52" t="s">
        <v>65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</row>
    <row r="159" spans="1:26">
      <c r="A159" s="52" t="s">
        <v>344</v>
      </c>
      <c r="B159" s="52" t="s">
        <v>340</v>
      </c>
      <c r="C159" s="52" t="s">
        <v>238</v>
      </c>
      <c r="D159" s="52" t="s">
        <v>7</v>
      </c>
      <c r="E159" s="52" t="s">
        <v>74</v>
      </c>
      <c r="F159" s="52" t="s">
        <v>66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5.3402319055557992E-2</v>
      </c>
      <c r="Q159" s="52">
        <v>5.5758600009144413E-2</v>
      </c>
      <c r="R159" s="52">
        <v>6.5428210810730233E-2</v>
      </c>
      <c r="S159" s="52">
        <v>0.10726740001759186</v>
      </c>
      <c r="T159" s="52">
        <v>3.1780800005212051E-2</v>
      </c>
      <c r="U159" s="52">
        <v>0.11552760001894655</v>
      </c>
      <c r="V159" s="52">
        <v>8.8563600014524443E-2</v>
      </c>
      <c r="W159" s="52">
        <v>0.11836800001941238</v>
      </c>
      <c r="X159" s="52">
        <v>9.4644000015521618E-2</v>
      </c>
      <c r="Y159" s="52">
        <v>0.12211675202002716</v>
      </c>
      <c r="Z159" s="52">
        <v>1.8275724002997222</v>
      </c>
    </row>
    <row r="160" spans="1:26">
      <c r="A160" s="52" t="s">
        <v>344</v>
      </c>
      <c r="B160" s="52" t="s">
        <v>341</v>
      </c>
      <c r="C160" s="52" t="s">
        <v>238</v>
      </c>
      <c r="D160" s="52" t="s">
        <v>7</v>
      </c>
      <c r="E160" s="52" t="s">
        <v>74</v>
      </c>
      <c r="F160" s="52" t="s">
        <v>67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</row>
    <row r="161" spans="1:26">
      <c r="A161" s="52" t="s">
        <v>344</v>
      </c>
      <c r="B161" s="52" t="s">
        <v>337</v>
      </c>
      <c r="C161" s="52" t="s">
        <v>238</v>
      </c>
      <c r="D161" s="52" t="s">
        <v>7</v>
      </c>
      <c r="E161" s="52" t="s">
        <v>74</v>
      </c>
      <c r="F161" s="52" t="s">
        <v>68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</row>
    <row r="162" spans="1:26">
      <c r="A162" s="52" t="s">
        <v>344</v>
      </c>
      <c r="B162" s="52" t="s">
        <v>337</v>
      </c>
      <c r="C162" s="52" t="s">
        <v>238</v>
      </c>
      <c r="D162" s="52" t="s">
        <v>7</v>
      </c>
      <c r="E162" s="52" t="s">
        <v>74</v>
      </c>
      <c r="F162" s="52" t="s">
        <v>69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</row>
    <row r="163" spans="1:26">
      <c r="A163" s="52" t="s">
        <v>344</v>
      </c>
      <c r="B163" s="52" t="s">
        <v>337</v>
      </c>
      <c r="C163" s="52" t="s">
        <v>238</v>
      </c>
      <c r="D163" s="52" t="s">
        <v>7</v>
      </c>
      <c r="E163" s="52" t="s">
        <v>74</v>
      </c>
      <c r="F163" s="52" t="s">
        <v>70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</row>
    <row r="164" spans="1:26">
      <c r="A164" s="52" t="s">
        <v>344</v>
      </c>
      <c r="B164" s="52" t="s">
        <v>342</v>
      </c>
      <c r="C164" s="52" t="s">
        <v>238</v>
      </c>
      <c r="D164" s="52" t="s">
        <v>7</v>
      </c>
      <c r="E164" s="52" t="s">
        <v>74</v>
      </c>
      <c r="F164" s="52" t="s">
        <v>71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</row>
    <row r="165" spans="1:26">
      <c r="A165" s="52" t="s">
        <v>344</v>
      </c>
      <c r="B165" s="52" t="s">
        <v>342</v>
      </c>
      <c r="C165" s="52" t="s">
        <v>238</v>
      </c>
      <c r="D165" s="52" t="s">
        <v>7</v>
      </c>
      <c r="E165" s="52" t="s">
        <v>74</v>
      </c>
      <c r="F165" s="52" t="s">
        <v>72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1.4682534557415732E-2</v>
      </c>
      <c r="Y165" s="52">
        <v>0</v>
      </c>
      <c r="Z165" s="52">
        <v>0.42124840274020642</v>
      </c>
    </row>
    <row r="166" spans="1:26">
      <c r="A166" s="52" t="s">
        <v>344</v>
      </c>
      <c r="B166" s="52" t="s">
        <v>343</v>
      </c>
      <c r="C166" s="52" t="s">
        <v>238</v>
      </c>
      <c r="D166" s="52" t="s">
        <v>7</v>
      </c>
      <c r="E166" s="52" t="s">
        <v>74</v>
      </c>
      <c r="F166" s="52" t="s">
        <v>73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</row>
    <row r="167" spans="1:26">
      <c r="A167" s="52" t="s">
        <v>345</v>
      </c>
      <c r="B167" s="52" t="s">
        <v>337</v>
      </c>
      <c r="C167" s="52" t="s">
        <v>238</v>
      </c>
      <c r="D167" s="52" t="s">
        <v>7</v>
      </c>
      <c r="E167" s="52" t="s">
        <v>75</v>
      </c>
      <c r="F167" s="52" t="s">
        <v>63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</row>
    <row r="168" spans="1:26">
      <c r="A168" s="52" t="s">
        <v>345</v>
      </c>
      <c r="B168" s="52" t="s">
        <v>338</v>
      </c>
      <c r="C168" s="52" t="s">
        <v>238</v>
      </c>
      <c r="D168" s="52" t="s">
        <v>7</v>
      </c>
      <c r="E168" s="52" t="s">
        <v>75</v>
      </c>
      <c r="F168" s="52" t="s">
        <v>64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</row>
    <row r="169" spans="1:26">
      <c r="A169" s="52" t="s">
        <v>345</v>
      </c>
      <c r="B169" s="52" t="s">
        <v>339</v>
      </c>
      <c r="C169" s="52" t="s">
        <v>238</v>
      </c>
      <c r="D169" s="52" t="s">
        <v>7</v>
      </c>
      <c r="E169" s="52" t="s">
        <v>75</v>
      </c>
      <c r="F169" s="52" t="s">
        <v>65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</row>
    <row r="170" spans="1:26">
      <c r="A170" s="52" t="s">
        <v>345</v>
      </c>
      <c r="B170" s="52" t="s">
        <v>340</v>
      </c>
      <c r="C170" s="52" t="s">
        <v>238</v>
      </c>
      <c r="D170" s="52" t="s">
        <v>7</v>
      </c>
      <c r="E170" s="52" t="s">
        <v>75</v>
      </c>
      <c r="F170" s="52" t="s">
        <v>66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</row>
    <row r="171" spans="1:26">
      <c r="A171" s="52" t="s">
        <v>345</v>
      </c>
      <c r="B171" s="52" t="s">
        <v>341</v>
      </c>
      <c r="C171" s="52" t="s">
        <v>238</v>
      </c>
      <c r="D171" s="52" t="s">
        <v>7</v>
      </c>
      <c r="E171" s="52" t="s">
        <v>75</v>
      </c>
      <c r="F171" s="52" t="s">
        <v>67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</row>
    <row r="172" spans="1:26">
      <c r="A172" s="52" t="s">
        <v>345</v>
      </c>
      <c r="B172" s="52" t="s">
        <v>337</v>
      </c>
      <c r="C172" s="52" t="s">
        <v>238</v>
      </c>
      <c r="D172" s="52" t="s">
        <v>7</v>
      </c>
      <c r="E172" s="52" t="s">
        <v>75</v>
      </c>
      <c r="F172" s="52" t="s">
        <v>68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</row>
    <row r="173" spans="1:26">
      <c r="A173" s="52" t="s">
        <v>345</v>
      </c>
      <c r="B173" s="52" t="s">
        <v>337</v>
      </c>
      <c r="C173" s="52" t="s">
        <v>238</v>
      </c>
      <c r="D173" s="52" t="s">
        <v>7</v>
      </c>
      <c r="E173" s="52" t="s">
        <v>75</v>
      </c>
      <c r="F173" s="52" t="s">
        <v>69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</row>
    <row r="174" spans="1:26">
      <c r="A174" s="52" t="s">
        <v>345</v>
      </c>
      <c r="B174" s="52" t="s">
        <v>337</v>
      </c>
      <c r="C174" s="52" t="s">
        <v>238</v>
      </c>
      <c r="D174" s="52" t="s">
        <v>7</v>
      </c>
      <c r="E174" s="52" t="s">
        <v>75</v>
      </c>
      <c r="F174" s="52" t="s">
        <v>70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</row>
    <row r="175" spans="1:26">
      <c r="A175" s="52" t="s">
        <v>345</v>
      </c>
      <c r="B175" s="52" t="s">
        <v>342</v>
      </c>
      <c r="C175" s="52" t="s">
        <v>238</v>
      </c>
      <c r="D175" s="52" t="s">
        <v>7</v>
      </c>
      <c r="E175" s="52" t="s">
        <v>75</v>
      </c>
      <c r="F175" s="52" t="s">
        <v>71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</row>
    <row r="176" spans="1:26">
      <c r="A176" s="52" t="s">
        <v>345</v>
      </c>
      <c r="B176" s="52" t="s">
        <v>342</v>
      </c>
      <c r="C176" s="52" t="s">
        <v>238</v>
      </c>
      <c r="D176" s="52" t="s">
        <v>7</v>
      </c>
      <c r="E176" s="52" t="s">
        <v>75</v>
      </c>
      <c r="F176" s="52" t="s">
        <v>72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</row>
    <row r="177" spans="1:26">
      <c r="A177" s="52" t="s">
        <v>345</v>
      </c>
      <c r="B177" s="52" t="s">
        <v>343</v>
      </c>
      <c r="C177" s="52" t="s">
        <v>238</v>
      </c>
      <c r="D177" s="52" t="s">
        <v>7</v>
      </c>
      <c r="E177" s="52" t="s">
        <v>75</v>
      </c>
      <c r="F177" s="52" t="s">
        <v>73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</row>
    <row r="178" spans="1:26">
      <c r="A178" s="52" t="s">
        <v>346</v>
      </c>
      <c r="B178" s="52" t="s">
        <v>337</v>
      </c>
      <c r="C178" s="52" t="s">
        <v>238</v>
      </c>
      <c r="D178" s="52" t="s">
        <v>7</v>
      </c>
      <c r="E178" s="52" t="s">
        <v>76</v>
      </c>
      <c r="F178" s="52" t="s">
        <v>63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</row>
    <row r="179" spans="1:26">
      <c r="A179" s="52" t="s">
        <v>346</v>
      </c>
      <c r="B179" s="52" t="s">
        <v>338</v>
      </c>
      <c r="C179" s="52" t="s">
        <v>238</v>
      </c>
      <c r="D179" s="52" t="s">
        <v>7</v>
      </c>
      <c r="E179" s="52" t="s">
        <v>76</v>
      </c>
      <c r="F179" s="52" t="s">
        <v>64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</row>
    <row r="180" spans="1:26">
      <c r="A180" s="52" t="s">
        <v>346</v>
      </c>
      <c r="B180" s="52" t="s">
        <v>339</v>
      </c>
      <c r="C180" s="52" t="s">
        <v>238</v>
      </c>
      <c r="D180" s="52" t="s">
        <v>7</v>
      </c>
      <c r="E180" s="52" t="s">
        <v>76</v>
      </c>
      <c r="F180" s="52" t="s">
        <v>65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</row>
    <row r="181" spans="1:26">
      <c r="A181" s="52" t="s">
        <v>346</v>
      </c>
      <c r="B181" s="52" t="s">
        <v>340</v>
      </c>
      <c r="C181" s="52" t="s">
        <v>238</v>
      </c>
      <c r="D181" s="52" t="s">
        <v>7</v>
      </c>
      <c r="E181" s="52" t="s">
        <v>76</v>
      </c>
      <c r="F181" s="52" t="s">
        <v>66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</row>
    <row r="182" spans="1:26">
      <c r="A182" s="52" t="s">
        <v>346</v>
      </c>
      <c r="B182" s="52" t="s">
        <v>341</v>
      </c>
      <c r="C182" s="52" t="s">
        <v>238</v>
      </c>
      <c r="D182" s="52" t="s">
        <v>7</v>
      </c>
      <c r="E182" s="52" t="s">
        <v>76</v>
      </c>
      <c r="F182" s="52" t="s">
        <v>67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</row>
    <row r="183" spans="1:26">
      <c r="A183" s="52" t="s">
        <v>346</v>
      </c>
      <c r="B183" s="52" t="s">
        <v>337</v>
      </c>
      <c r="C183" s="52" t="s">
        <v>238</v>
      </c>
      <c r="D183" s="52" t="s">
        <v>7</v>
      </c>
      <c r="E183" s="52" t="s">
        <v>76</v>
      </c>
      <c r="F183" s="52" t="s">
        <v>68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</row>
    <row r="184" spans="1:26">
      <c r="A184" s="52" t="s">
        <v>346</v>
      </c>
      <c r="B184" s="52" t="s">
        <v>337</v>
      </c>
      <c r="C184" s="52" t="s">
        <v>238</v>
      </c>
      <c r="D184" s="52" t="s">
        <v>7</v>
      </c>
      <c r="E184" s="52" t="s">
        <v>76</v>
      </c>
      <c r="F184" s="52" t="s">
        <v>69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</row>
    <row r="185" spans="1:26">
      <c r="A185" s="52" t="s">
        <v>346</v>
      </c>
      <c r="B185" s="52" t="s">
        <v>337</v>
      </c>
      <c r="C185" s="52" t="s">
        <v>238</v>
      </c>
      <c r="D185" s="52" t="s">
        <v>7</v>
      </c>
      <c r="E185" s="52" t="s">
        <v>76</v>
      </c>
      <c r="F185" s="52" t="s">
        <v>70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</row>
    <row r="186" spans="1:26">
      <c r="A186" s="52" t="s">
        <v>346</v>
      </c>
      <c r="B186" s="52" t="s">
        <v>342</v>
      </c>
      <c r="C186" s="52" t="s">
        <v>238</v>
      </c>
      <c r="D186" s="52" t="s">
        <v>7</v>
      </c>
      <c r="E186" s="52" t="s">
        <v>76</v>
      </c>
      <c r="F186" s="52" t="s">
        <v>71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0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</row>
    <row r="187" spans="1:26">
      <c r="A187" s="52" t="s">
        <v>346</v>
      </c>
      <c r="B187" s="52" t="s">
        <v>342</v>
      </c>
      <c r="C187" s="52" t="s">
        <v>238</v>
      </c>
      <c r="D187" s="52" t="s">
        <v>7</v>
      </c>
      <c r="E187" s="52" t="s">
        <v>76</v>
      </c>
      <c r="F187" s="52" t="s">
        <v>72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</row>
    <row r="188" spans="1:26">
      <c r="A188" s="52" t="s">
        <v>346</v>
      </c>
      <c r="B188" s="52" t="s">
        <v>343</v>
      </c>
      <c r="C188" s="52" t="s">
        <v>238</v>
      </c>
      <c r="D188" s="52" t="s">
        <v>7</v>
      </c>
      <c r="E188" s="52" t="s">
        <v>76</v>
      </c>
      <c r="F188" s="52" t="s">
        <v>73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</row>
    <row r="189" spans="1:26">
      <c r="A189" s="52" t="s">
        <v>347</v>
      </c>
      <c r="B189" s="52" t="s">
        <v>337</v>
      </c>
      <c r="C189" s="52" t="s">
        <v>238</v>
      </c>
      <c r="D189" s="52" t="s">
        <v>7</v>
      </c>
      <c r="E189" s="52" t="s">
        <v>77</v>
      </c>
      <c r="F189" s="52" t="s">
        <v>63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</row>
    <row r="190" spans="1:26">
      <c r="A190" s="52" t="s">
        <v>347</v>
      </c>
      <c r="B190" s="52" t="s">
        <v>338</v>
      </c>
      <c r="C190" s="52" t="s">
        <v>238</v>
      </c>
      <c r="D190" s="52" t="s">
        <v>7</v>
      </c>
      <c r="E190" s="52" t="s">
        <v>77</v>
      </c>
      <c r="F190" s="52" t="s">
        <v>64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</row>
    <row r="191" spans="1:26">
      <c r="A191" s="52" t="s">
        <v>347</v>
      </c>
      <c r="B191" s="52" t="s">
        <v>339</v>
      </c>
      <c r="C191" s="52" t="s">
        <v>238</v>
      </c>
      <c r="D191" s="52" t="s">
        <v>7</v>
      </c>
      <c r="E191" s="52" t="s">
        <v>77</v>
      </c>
      <c r="F191" s="52" t="s">
        <v>65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</row>
    <row r="192" spans="1:26">
      <c r="A192" s="52" t="s">
        <v>347</v>
      </c>
      <c r="B192" s="52" t="s">
        <v>340</v>
      </c>
      <c r="C192" s="52" t="s">
        <v>238</v>
      </c>
      <c r="D192" s="52" t="s">
        <v>7</v>
      </c>
      <c r="E192" s="52" t="s">
        <v>77</v>
      </c>
      <c r="F192" s="52" t="s">
        <v>66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</row>
    <row r="193" spans="1:26">
      <c r="A193" s="52" t="s">
        <v>347</v>
      </c>
      <c r="B193" s="52" t="s">
        <v>341</v>
      </c>
      <c r="C193" s="52" t="s">
        <v>238</v>
      </c>
      <c r="D193" s="52" t="s">
        <v>7</v>
      </c>
      <c r="E193" s="52" t="s">
        <v>77</v>
      </c>
      <c r="F193" s="52" t="s">
        <v>67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</row>
    <row r="194" spans="1:26">
      <c r="A194" s="52" t="s">
        <v>347</v>
      </c>
      <c r="B194" s="52" t="s">
        <v>337</v>
      </c>
      <c r="C194" s="52" t="s">
        <v>238</v>
      </c>
      <c r="D194" s="52" t="s">
        <v>7</v>
      </c>
      <c r="E194" s="52" t="s">
        <v>77</v>
      </c>
      <c r="F194" s="52" t="s">
        <v>68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</row>
    <row r="195" spans="1:26">
      <c r="A195" s="52" t="s">
        <v>347</v>
      </c>
      <c r="B195" s="52" t="s">
        <v>337</v>
      </c>
      <c r="C195" s="52" t="s">
        <v>238</v>
      </c>
      <c r="D195" s="52" t="s">
        <v>7</v>
      </c>
      <c r="E195" s="52" t="s">
        <v>77</v>
      </c>
      <c r="F195" s="52" t="s">
        <v>69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</row>
    <row r="196" spans="1:26">
      <c r="A196" s="52" t="s">
        <v>347</v>
      </c>
      <c r="B196" s="52" t="s">
        <v>337</v>
      </c>
      <c r="C196" s="52" t="s">
        <v>238</v>
      </c>
      <c r="D196" s="52" t="s">
        <v>7</v>
      </c>
      <c r="E196" s="52" t="s">
        <v>77</v>
      </c>
      <c r="F196" s="52" t="s">
        <v>70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</row>
    <row r="197" spans="1:26">
      <c r="A197" s="52" t="s">
        <v>347</v>
      </c>
      <c r="B197" s="52" t="s">
        <v>342</v>
      </c>
      <c r="C197" s="52" t="s">
        <v>238</v>
      </c>
      <c r="D197" s="52" t="s">
        <v>7</v>
      </c>
      <c r="E197" s="52" t="s">
        <v>77</v>
      </c>
      <c r="F197" s="52" t="s">
        <v>71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</row>
    <row r="198" spans="1:26">
      <c r="A198" s="52" t="s">
        <v>347</v>
      </c>
      <c r="B198" s="52" t="s">
        <v>342</v>
      </c>
      <c r="C198" s="52" t="s">
        <v>238</v>
      </c>
      <c r="D198" s="52" t="s">
        <v>7</v>
      </c>
      <c r="E198" s="52" t="s">
        <v>77</v>
      </c>
      <c r="F198" s="52" t="s">
        <v>72</v>
      </c>
      <c r="G198" s="52">
        <v>0</v>
      </c>
      <c r="H198" s="52">
        <v>0</v>
      </c>
      <c r="I198" s="52">
        <v>0</v>
      </c>
      <c r="J198" s="52">
        <v>0</v>
      </c>
      <c r="K198" s="52">
        <v>0</v>
      </c>
      <c r="L198" s="52">
        <v>0</v>
      </c>
      <c r="M198" s="52">
        <v>0</v>
      </c>
      <c r="N198" s="52">
        <v>0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52">
        <v>0</v>
      </c>
      <c r="W198" s="52">
        <v>0</v>
      </c>
      <c r="X198" s="52">
        <v>0</v>
      </c>
      <c r="Y198" s="52">
        <v>0</v>
      </c>
      <c r="Z198" s="52">
        <v>0</v>
      </c>
    </row>
    <row r="199" spans="1:26">
      <c r="A199" s="52" t="s">
        <v>347</v>
      </c>
      <c r="B199" s="52" t="s">
        <v>343</v>
      </c>
      <c r="C199" s="52" t="s">
        <v>238</v>
      </c>
      <c r="D199" s="52" t="s">
        <v>7</v>
      </c>
      <c r="E199" s="52" t="s">
        <v>77</v>
      </c>
      <c r="F199" s="52" t="s">
        <v>73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</row>
    <row r="200" spans="1:26">
      <c r="A200" s="52" t="s">
        <v>347</v>
      </c>
      <c r="B200" s="52" t="s">
        <v>337</v>
      </c>
      <c r="C200" s="52" t="s">
        <v>238</v>
      </c>
      <c r="D200" s="52" t="s">
        <v>7</v>
      </c>
      <c r="E200" s="52" t="s">
        <v>78</v>
      </c>
      <c r="F200" s="52" t="s">
        <v>63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</row>
    <row r="201" spans="1:26">
      <c r="A201" s="52" t="s">
        <v>347</v>
      </c>
      <c r="B201" s="52" t="s">
        <v>338</v>
      </c>
      <c r="C201" s="52" t="s">
        <v>238</v>
      </c>
      <c r="D201" s="52" t="s">
        <v>7</v>
      </c>
      <c r="E201" s="52" t="s">
        <v>78</v>
      </c>
      <c r="F201" s="52" t="s">
        <v>64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</row>
    <row r="202" spans="1:26">
      <c r="A202" s="52" t="s">
        <v>347</v>
      </c>
      <c r="B202" s="52" t="s">
        <v>339</v>
      </c>
      <c r="C202" s="52" t="s">
        <v>238</v>
      </c>
      <c r="D202" s="52" t="s">
        <v>7</v>
      </c>
      <c r="E202" s="52" t="s">
        <v>78</v>
      </c>
      <c r="F202" s="52" t="s">
        <v>65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</row>
    <row r="203" spans="1:26">
      <c r="A203" s="52" t="s">
        <v>347</v>
      </c>
      <c r="B203" s="52" t="s">
        <v>340</v>
      </c>
      <c r="C203" s="52" t="s">
        <v>238</v>
      </c>
      <c r="D203" s="52" t="s">
        <v>7</v>
      </c>
      <c r="E203" s="52" t="s">
        <v>78</v>
      </c>
      <c r="F203" s="52" t="s">
        <v>66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0</v>
      </c>
      <c r="R203" s="52">
        <v>0</v>
      </c>
      <c r="S203" s="52">
        <v>0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</row>
    <row r="204" spans="1:26">
      <c r="A204" s="52" t="s">
        <v>347</v>
      </c>
      <c r="B204" s="52" t="s">
        <v>341</v>
      </c>
      <c r="C204" s="52" t="s">
        <v>238</v>
      </c>
      <c r="D204" s="52" t="s">
        <v>7</v>
      </c>
      <c r="E204" s="52" t="s">
        <v>78</v>
      </c>
      <c r="F204" s="52" t="s">
        <v>67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0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</row>
    <row r="205" spans="1:26">
      <c r="A205" s="52" t="s">
        <v>347</v>
      </c>
      <c r="B205" s="52" t="s">
        <v>337</v>
      </c>
      <c r="C205" s="52" t="s">
        <v>238</v>
      </c>
      <c r="D205" s="52" t="s">
        <v>7</v>
      </c>
      <c r="E205" s="52" t="s">
        <v>78</v>
      </c>
      <c r="F205" s="52" t="s">
        <v>68</v>
      </c>
      <c r="G205" s="52">
        <v>0</v>
      </c>
      <c r="H205" s="52">
        <v>0</v>
      </c>
      <c r="I205" s="52">
        <v>0</v>
      </c>
      <c r="J205" s="52">
        <v>0</v>
      </c>
      <c r="K205" s="52">
        <v>0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</row>
    <row r="206" spans="1:26">
      <c r="A206" s="52" t="s">
        <v>347</v>
      </c>
      <c r="B206" s="52" t="s">
        <v>337</v>
      </c>
      <c r="C206" s="52" t="s">
        <v>238</v>
      </c>
      <c r="D206" s="52" t="s">
        <v>7</v>
      </c>
      <c r="E206" s="52" t="s">
        <v>78</v>
      </c>
      <c r="F206" s="52" t="s">
        <v>69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</row>
    <row r="207" spans="1:26">
      <c r="A207" s="52" t="s">
        <v>347</v>
      </c>
      <c r="B207" s="52" t="s">
        <v>337</v>
      </c>
      <c r="C207" s="52" t="s">
        <v>238</v>
      </c>
      <c r="D207" s="52" t="s">
        <v>7</v>
      </c>
      <c r="E207" s="52" t="s">
        <v>78</v>
      </c>
      <c r="F207" s="52" t="s">
        <v>70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</row>
    <row r="208" spans="1:26">
      <c r="A208" s="52" t="s">
        <v>347</v>
      </c>
      <c r="B208" s="52" t="s">
        <v>342</v>
      </c>
      <c r="C208" s="52" t="s">
        <v>238</v>
      </c>
      <c r="D208" s="52" t="s">
        <v>7</v>
      </c>
      <c r="E208" s="52" t="s">
        <v>78</v>
      </c>
      <c r="F208" s="52" t="s">
        <v>71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</row>
    <row r="209" spans="1:26">
      <c r="A209" s="52" t="s">
        <v>347</v>
      </c>
      <c r="B209" s="52" t="s">
        <v>342</v>
      </c>
      <c r="C209" s="52" t="s">
        <v>238</v>
      </c>
      <c r="D209" s="52" t="s">
        <v>7</v>
      </c>
      <c r="E209" s="52" t="s">
        <v>78</v>
      </c>
      <c r="F209" s="52" t="s">
        <v>72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</row>
    <row r="210" spans="1:26">
      <c r="A210" s="52" t="s">
        <v>347</v>
      </c>
      <c r="B210" s="52" t="s">
        <v>343</v>
      </c>
      <c r="C210" s="52" t="s">
        <v>238</v>
      </c>
      <c r="D210" s="52" t="s">
        <v>7</v>
      </c>
      <c r="E210" s="52" t="s">
        <v>78</v>
      </c>
      <c r="F210" s="52" t="s">
        <v>73</v>
      </c>
      <c r="G210" s="52">
        <v>0</v>
      </c>
      <c r="H210" s="52">
        <v>0</v>
      </c>
      <c r="I210" s="52">
        <v>0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52">
        <v>0</v>
      </c>
      <c r="W210" s="52">
        <v>0</v>
      </c>
      <c r="X210" s="52">
        <v>0</v>
      </c>
      <c r="Y210" s="52">
        <v>0</v>
      </c>
      <c r="Z210" s="52">
        <v>0</v>
      </c>
    </row>
    <row r="211" spans="1:26">
      <c r="A211" s="52" t="s">
        <v>113</v>
      </c>
      <c r="B211" s="52" t="s">
        <v>337</v>
      </c>
      <c r="C211" s="52" t="s">
        <v>238</v>
      </c>
      <c r="D211" s="52" t="s">
        <v>7</v>
      </c>
      <c r="E211" s="52" t="s">
        <v>79</v>
      </c>
      <c r="F211" s="52" t="s">
        <v>63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>
        <v>0</v>
      </c>
      <c r="T211" s="52">
        <v>0</v>
      </c>
      <c r="U211" s="52">
        <v>0</v>
      </c>
      <c r="V211" s="52">
        <v>0</v>
      </c>
      <c r="W211" s="52">
        <v>0</v>
      </c>
      <c r="X211" s="52">
        <v>0</v>
      </c>
      <c r="Y211" s="52">
        <v>0</v>
      </c>
      <c r="Z211" s="52">
        <v>0</v>
      </c>
    </row>
    <row r="212" spans="1:26">
      <c r="A212" s="52" t="s">
        <v>113</v>
      </c>
      <c r="B212" s="52" t="s">
        <v>338</v>
      </c>
      <c r="C212" s="52" t="s">
        <v>238</v>
      </c>
      <c r="D212" s="52" t="s">
        <v>7</v>
      </c>
      <c r="E212" s="52" t="s">
        <v>79</v>
      </c>
      <c r="F212" s="52" t="s">
        <v>64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</row>
    <row r="213" spans="1:26">
      <c r="A213" s="52" t="s">
        <v>113</v>
      </c>
      <c r="B213" s="52" t="s">
        <v>339</v>
      </c>
      <c r="C213" s="52" t="s">
        <v>238</v>
      </c>
      <c r="D213" s="52" t="s">
        <v>7</v>
      </c>
      <c r="E213" s="52" t="s">
        <v>79</v>
      </c>
      <c r="F213" s="52" t="s">
        <v>65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</row>
    <row r="214" spans="1:26">
      <c r="A214" s="52" t="s">
        <v>113</v>
      </c>
      <c r="B214" s="52" t="s">
        <v>340</v>
      </c>
      <c r="C214" s="52" t="s">
        <v>238</v>
      </c>
      <c r="D214" s="52" t="s">
        <v>7</v>
      </c>
      <c r="E214" s="52" t="s">
        <v>79</v>
      </c>
      <c r="F214" s="52" t="s">
        <v>66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</row>
    <row r="215" spans="1:26">
      <c r="A215" s="52" t="s">
        <v>113</v>
      </c>
      <c r="B215" s="52" t="s">
        <v>341</v>
      </c>
      <c r="C215" s="52" t="s">
        <v>238</v>
      </c>
      <c r="D215" s="52" t="s">
        <v>7</v>
      </c>
      <c r="E215" s="52" t="s">
        <v>79</v>
      </c>
      <c r="F215" s="52" t="s">
        <v>67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</row>
    <row r="216" spans="1:26">
      <c r="A216" s="52" t="s">
        <v>113</v>
      </c>
      <c r="B216" s="52" t="s">
        <v>337</v>
      </c>
      <c r="C216" s="52" t="s">
        <v>238</v>
      </c>
      <c r="D216" s="52" t="s">
        <v>7</v>
      </c>
      <c r="E216" s="52" t="s">
        <v>79</v>
      </c>
      <c r="F216" s="52" t="s">
        <v>68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</row>
    <row r="217" spans="1:26">
      <c r="A217" s="52" t="s">
        <v>113</v>
      </c>
      <c r="B217" s="52" t="s">
        <v>337</v>
      </c>
      <c r="C217" s="52" t="s">
        <v>238</v>
      </c>
      <c r="D217" s="52" t="s">
        <v>7</v>
      </c>
      <c r="E217" s="52" t="s">
        <v>79</v>
      </c>
      <c r="F217" s="52" t="s">
        <v>69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</row>
    <row r="218" spans="1:26">
      <c r="A218" s="52" t="s">
        <v>113</v>
      </c>
      <c r="B218" s="52" t="s">
        <v>337</v>
      </c>
      <c r="C218" s="52" t="s">
        <v>238</v>
      </c>
      <c r="D218" s="52" t="s">
        <v>7</v>
      </c>
      <c r="E218" s="52" t="s">
        <v>79</v>
      </c>
      <c r="F218" s="52" t="s">
        <v>70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0</v>
      </c>
      <c r="Q218" s="52">
        <v>0</v>
      </c>
      <c r="R218" s="52">
        <v>0</v>
      </c>
      <c r="S218" s="52">
        <v>0</v>
      </c>
      <c r="T218" s="52">
        <v>0</v>
      </c>
      <c r="U218" s="52">
        <v>0</v>
      </c>
      <c r="V218" s="52">
        <v>0</v>
      </c>
      <c r="W218" s="52">
        <v>0</v>
      </c>
      <c r="X218" s="52">
        <v>0</v>
      </c>
      <c r="Y218" s="52">
        <v>0</v>
      </c>
      <c r="Z218" s="52">
        <v>0</v>
      </c>
    </row>
    <row r="219" spans="1:26">
      <c r="A219" s="52" t="s">
        <v>113</v>
      </c>
      <c r="B219" s="52" t="s">
        <v>342</v>
      </c>
      <c r="C219" s="52" t="s">
        <v>238</v>
      </c>
      <c r="D219" s="52" t="s">
        <v>7</v>
      </c>
      <c r="E219" s="52" t="s">
        <v>79</v>
      </c>
      <c r="F219" s="52" t="s">
        <v>71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0</v>
      </c>
      <c r="O219" s="52">
        <v>0</v>
      </c>
      <c r="P219" s="52">
        <v>0</v>
      </c>
      <c r="Q219" s="52">
        <v>0</v>
      </c>
      <c r="R219" s="52">
        <v>0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</row>
    <row r="220" spans="1:26">
      <c r="A220" s="52" t="s">
        <v>113</v>
      </c>
      <c r="B220" s="52" t="s">
        <v>342</v>
      </c>
      <c r="C220" s="52" t="s">
        <v>238</v>
      </c>
      <c r="D220" s="52" t="s">
        <v>7</v>
      </c>
      <c r="E220" s="52" t="s">
        <v>79</v>
      </c>
      <c r="F220" s="52" t="s">
        <v>72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</row>
    <row r="221" spans="1:26">
      <c r="A221" s="52" t="s">
        <v>113</v>
      </c>
      <c r="B221" s="52" t="s">
        <v>343</v>
      </c>
      <c r="C221" s="52" t="s">
        <v>238</v>
      </c>
      <c r="D221" s="52" t="s">
        <v>7</v>
      </c>
      <c r="E221" s="52" t="s">
        <v>79</v>
      </c>
      <c r="F221" s="52" t="s">
        <v>73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</row>
    <row r="222" spans="1:26">
      <c r="A222" s="52" t="s">
        <v>347</v>
      </c>
      <c r="B222" s="52" t="s">
        <v>337</v>
      </c>
      <c r="C222" s="52" t="s">
        <v>238</v>
      </c>
      <c r="D222" s="52" t="s">
        <v>7</v>
      </c>
      <c r="E222" s="52" t="s">
        <v>80</v>
      </c>
      <c r="F222" s="52" t="s">
        <v>63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</row>
    <row r="223" spans="1:26">
      <c r="A223" s="52" t="s">
        <v>347</v>
      </c>
      <c r="B223" s="52" t="s">
        <v>338</v>
      </c>
      <c r="C223" s="52" t="s">
        <v>238</v>
      </c>
      <c r="D223" s="52" t="s">
        <v>7</v>
      </c>
      <c r="E223" s="52" t="s">
        <v>80</v>
      </c>
      <c r="F223" s="52" t="s">
        <v>64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</row>
    <row r="224" spans="1:26">
      <c r="A224" s="52" t="s">
        <v>347</v>
      </c>
      <c r="B224" s="52" t="s">
        <v>339</v>
      </c>
      <c r="C224" s="52" t="s">
        <v>238</v>
      </c>
      <c r="D224" s="52" t="s">
        <v>7</v>
      </c>
      <c r="E224" s="52" t="s">
        <v>80</v>
      </c>
      <c r="F224" s="52" t="s">
        <v>65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0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</row>
    <row r="225" spans="1:26">
      <c r="A225" s="52" t="s">
        <v>347</v>
      </c>
      <c r="B225" s="52" t="s">
        <v>340</v>
      </c>
      <c r="C225" s="52" t="s">
        <v>238</v>
      </c>
      <c r="D225" s="52" t="s">
        <v>7</v>
      </c>
      <c r="E225" s="52" t="s">
        <v>80</v>
      </c>
      <c r="F225" s="52" t="s">
        <v>66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</row>
    <row r="226" spans="1:26">
      <c r="A226" s="52" t="s">
        <v>347</v>
      </c>
      <c r="B226" s="52" t="s">
        <v>341</v>
      </c>
      <c r="C226" s="52" t="s">
        <v>238</v>
      </c>
      <c r="D226" s="52" t="s">
        <v>7</v>
      </c>
      <c r="E226" s="52" t="s">
        <v>80</v>
      </c>
      <c r="F226" s="52" t="s">
        <v>67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</row>
    <row r="227" spans="1:26">
      <c r="A227" s="52" t="s">
        <v>347</v>
      </c>
      <c r="B227" s="52" t="s">
        <v>337</v>
      </c>
      <c r="C227" s="52" t="s">
        <v>238</v>
      </c>
      <c r="D227" s="52" t="s">
        <v>7</v>
      </c>
      <c r="E227" s="52" t="s">
        <v>80</v>
      </c>
      <c r="F227" s="52" t="s">
        <v>68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</row>
    <row r="228" spans="1:26">
      <c r="A228" s="52" t="s">
        <v>347</v>
      </c>
      <c r="B228" s="52" t="s">
        <v>337</v>
      </c>
      <c r="C228" s="52" t="s">
        <v>238</v>
      </c>
      <c r="D228" s="52" t="s">
        <v>7</v>
      </c>
      <c r="E228" s="52" t="s">
        <v>80</v>
      </c>
      <c r="F228" s="52" t="s">
        <v>69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</row>
    <row r="229" spans="1:26">
      <c r="A229" s="52" t="s">
        <v>347</v>
      </c>
      <c r="B229" s="52" t="s">
        <v>337</v>
      </c>
      <c r="C229" s="52" t="s">
        <v>238</v>
      </c>
      <c r="D229" s="52" t="s">
        <v>7</v>
      </c>
      <c r="E229" s="52" t="s">
        <v>80</v>
      </c>
      <c r="F229" s="52" t="s">
        <v>70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</row>
    <row r="230" spans="1:26">
      <c r="A230" s="52" t="s">
        <v>347</v>
      </c>
      <c r="B230" s="52" t="s">
        <v>342</v>
      </c>
      <c r="C230" s="52" t="s">
        <v>238</v>
      </c>
      <c r="D230" s="52" t="s">
        <v>7</v>
      </c>
      <c r="E230" s="52" t="s">
        <v>80</v>
      </c>
      <c r="F230" s="52" t="s">
        <v>71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</row>
    <row r="231" spans="1:26">
      <c r="A231" s="52" t="s">
        <v>347</v>
      </c>
      <c r="B231" s="52" t="s">
        <v>342</v>
      </c>
      <c r="C231" s="52" t="s">
        <v>238</v>
      </c>
      <c r="D231" s="52" t="s">
        <v>7</v>
      </c>
      <c r="E231" s="52" t="s">
        <v>80</v>
      </c>
      <c r="F231" s="52" t="s">
        <v>72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</row>
    <row r="232" spans="1:26">
      <c r="A232" s="52" t="s">
        <v>347</v>
      </c>
      <c r="B232" s="52" t="s">
        <v>343</v>
      </c>
      <c r="C232" s="52" t="s">
        <v>238</v>
      </c>
      <c r="D232" s="52" t="s">
        <v>7</v>
      </c>
      <c r="E232" s="52" t="s">
        <v>80</v>
      </c>
      <c r="F232" s="52" t="s">
        <v>73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</row>
    <row r="233" spans="1:26">
      <c r="A233" s="52" t="s">
        <v>348</v>
      </c>
      <c r="B233" s="52" t="s">
        <v>337</v>
      </c>
      <c r="C233" s="52" t="s">
        <v>238</v>
      </c>
      <c r="D233" s="52" t="s">
        <v>7</v>
      </c>
      <c r="E233" s="52" t="s">
        <v>81</v>
      </c>
      <c r="F233" s="52" t="s">
        <v>63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</row>
    <row r="234" spans="1:26">
      <c r="A234" s="52" t="s">
        <v>348</v>
      </c>
      <c r="B234" s="52" t="s">
        <v>338</v>
      </c>
      <c r="C234" s="52" t="s">
        <v>238</v>
      </c>
      <c r="D234" s="52" t="s">
        <v>7</v>
      </c>
      <c r="E234" s="52" t="s">
        <v>81</v>
      </c>
      <c r="F234" s="52" t="s">
        <v>64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</row>
    <row r="235" spans="1:26">
      <c r="A235" s="52" t="s">
        <v>348</v>
      </c>
      <c r="B235" s="52" t="s">
        <v>339</v>
      </c>
      <c r="C235" s="52" t="s">
        <v>238</v>
      </c>
      <c r="D235" s="52" t="s">
        <v>7</v>
      </c>
      <c r="E235" s="52" t="s">
        <v>81</v>
      </c>
      <c r="F235" s="52" t="s">
        <v>65</v>
      </c>
      <c r="G235" s="52">
        <v>0</v>
      </c>
      <c r="H235" s="52">
        <v>0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</row>
    <row r="236" spans="1:26">
      <c r="A236" s="52" t="s">
        <v>348</v>
      </c>
      <c r="B236" s="52" t="s">
        <v>340</v>
      </c>
      <c r="C236" s="52" t="s">
        <v>238</v>
      </c>
      <c r="D236" s="52" t="s">
        <v>7</v>
      </c>
      <c r="E236" s="52" t="s">
        <v>81</v>
      </c>
      <c r="F236" s="52" t="s">
        <v>66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</row>
    <row r="237" spans="1:26">
      <c r="A237" s="52" t="s">
        <v>348</v>
      </c>
      <c r="B237" s="52" t="s">
        <v>341</v>
      </c>
      <c r="C237" s="52" t="s">
        <v>238</v>
      </c>
      <c r="D237" s="52" t="s">
        <v>7</v>
      </c>
      <c r="E237" s="52" t="s">
        <v>81</v>
      </c>
      <c r="F237" s="52" t="s">
        <v>67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</row>
    <row r="238" spans="1:26">
      <c r="A238" s="52" t="s">
        <v>348</v>
      </c>
      <c r="B238" s="52" t="s">
        <v>337</v>
      </c>
      <c r="C238" s="52" t="s">
        <v>238</v>
      </c>
      <c r="D238" s="52" t="s">
        <v>7</v>
      </c>
      <c r="E238" s="52" t="s">
        <v>81</v>
      </c>
      <c r="F238" s="52" t="s">
        <v>68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</row>
    <row r="239" spans="1:26">
      <c r="A239" s="52" t="s">
        <v>348</v>
      </c>
      <c r="B239" s="52" t="s">
        <v>337</v>
      </c>
      <c r="C239" s="52" t="s">
        <v>238</v>
      </c>
      <c r="D239" s="52" t="s">
        <v>7</v>
      </c>
      <c r="E239" s="52" t="s">
        <v>81</v>
      </c>
      <c r="F239" s="52" t="s">
        <v>69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</row>
    <row r="240" spans="1:26">
      <c r="A240" s="52" t="s">
        <v>348</v>
      </c>
      <c r="B240" s="52" t="s">
        <v>337</v>
      </c>
      <c r="C240" s="52" t="s">
        <v>238</v>
      </c>
      <c r="D240" s="52" t="s">
        <v>7</v>
      </c>
      <c r="E240" s="52" t="s">
        <v>81</v>
      </c>
      <c r="F240" s="52" t="s">
        <v>70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</row>
    <row r="241" spans="1:26">
      <c r="A241" s="52" t="s">
        <v>348</v>
      </c>
      <c r="B241" s="52" t="s">
        <v>342</v>
      </c>
      <c r="C241" s="52" t="s">
        <v>238</v>
      </c>
      <c r="D241" s="52" t="s">
        <v>7</v>
      </c>
      <c r="E241" s="52" t="s">
        <v>81</v>
      </c>
      <c r="F241" s="52" t="s">
        <v>71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0</v>
      </c>
      <c r="Z241" s="52">
        <v>0</v>
      </c>
    </row>
    <row r="242" spans="1:26">
      <c r="A242" s="52" t="s">
        <v>348</v>
      </c>
      <c r="B242" s="52" t="s">
        <v>342</v>
      </c>
      <c r="C242" s="52" t="s">
        <v>238</v>
      </c>
      <c r="D242" s="52" t="s">
        <v>7</v>
      </c>
      <c r="E242" s="52" t="s">
        <v>81</v>
      </c>
      <c r="F242" s="52" t="s">
        <v>72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0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</row>
    <row r="243" spans="1:26">
      <c r="A243" s="52" t="s">
        <v>348</v>
      </c>
      <c r="B243" s="52" t="s">
        <v>343</v>
      </c>
      <c r="C243" s="52" t="s">
        <v>238</v>
      </c>
      <c r="D243" s="52" t="s">
        <v>7</v>
      </c>
      <c r="E243" s="52" t="s">
        <v>81</v>
      </c>
      <c r="F243" s="52" t="s">
        <v>73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0</v>
      </c>
      <c r="Z243" s="52">
        <v>0</v>
      </c>
    </row>
    <row r="244" spans="1:26">
      <c r="A244" s="52" t="s">
        <v>347</v>
      </c>
      <c r="B244" s="52" t="s">
        <v>337</v>
      </c>
      <c r="C244" s="52" t="s">
        <v>238</v>
      </c>
      <c r="D244" s="52" t="s">
        <v>7</v>
      </c>
      <c r="E244" s="52" t="s">
        <v>82</v>
      </c>
      <c r="F244" s="52" t="s">
        <v>63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</row>
    <row r="245" spans="1:26">
      <c r="A245" s="52" t="s">
        <v>347</v>
      </c>
      <c r="B245" s="52" t="s">
        <v>338</v>
      </c>
      <c r="C245" s="52" t="s">
        <v>238</v>
      </c>
      <c r="D245" s="52" t="s">
        <v>7</v>
      </c>
      <c r="E245" s="52" t="s">
        <v>82</v>
      </c>
      <c r="F245" s="52" t="s">
        <v>64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</row>
    <row r="246" spans="1:26">
      <c r="A246" s="52" t="s">
        <v>347</v>
      </c>
      <c r="B246" s="52" t="s">
        <v>339</v>
      </c>
      <c r="C246" s="52" t="s">
        <v>238</v>
      </c>
      <c r="D246" s="52" t="s">
        <v>7</v>
      </c>
      <c r="E246" s="52" t="s">
        <v>82</v>
      </c>
      <c r="F246" s="52" t="s">
        <v>65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</row>
    <row r="247" spans="1:26">
      <c r="A247" s="52" t="s">
        <v>347</v>
      </c>
      <c r="B247" s="52" t="s">
        <v>340</v>
      </c>
      <c r="C247" s="52" t="s">
        <v>238</v>
      </c>
      <c r="D247" s="52" t="s">
        <v>7</v>
      </c>
      <c r="E247" s="52" t="s">
        <v>82</v>
      </c>
      <c r="F247" s="52" t="s">
        <v>66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</row>
    <row r="248" spans="1:26">
      <c r="A248" s="52" t="s">
        <v>347</v>
      </c>
      <c r="B248" s="52" t="s">
        <v>341</v>
      </c>
      <c r="C248" s="52" t="s">
        <v>238</v>
      </c>
      <c r="D248" s="52" t="s">
        <v>7</v>
      </c>
      <c r="E248" s="52" t="s">
        <v>82</v>
      </c>
      <c r="F248" s="52" t="s">
        <v>67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0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</row>
    <row r="249" spans="1:26">
      <c r="A249" s="52" t="s">
        <v>347</v>
      </c>
      <c r="B249" s="52" t="s">
        <v>337</v>
      </c>
      <c r="C249" s="52" t="s">
        <v>238</v>
      </c>
      <c r="D249" s="52" t="s">
        <v>7</v>
      </c>
      <c r="E249" s="52" t="s">
        <v>82</v>
      </c>
      <c r="F249" s="52" t="s">
        <v>68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</row>
    <row r="250" spans="1:26">
      <c r="A250" s="52" t="s">
        <v>347</v>
      </c>
      <c r="B250" s="52" t="s">
        <v>337</v>
      </c>
      <c r="C250" s="52" t="s">
        <v>238</v>
      </c>
      <c r="D250" s="52" t="s">
        <v>7</v>
      </c>
      <c r="E250" s="52" t="s">
        <v>82</v>
      </c>
      <c r="F250" s="52" t="s">
        <v>69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</row>
    <row r="251" spans="1:26">
      <c r="A251" s="52" t="s">
        <v>347</v>
      </c>
      <c r="B251" s="52" t="s">
        <v>337</v>
      </c>
      <c r="C251" s="52" t="s">
        <v>238</v>
      </c>
      <c r="D251" s="52" t="s">
        <v>7</v>
      </c>
      <c r="E251" s="52" t="s">
        <v>82</v>
      </c>
      <c r="F251" s="52" t="s">
        <v>70</v>
      </c>
      <c r="G251" s="52">
        <v>0</v>
      </c>
      <c r="H251" s="52">
        <v>0</v>
      </c>
      <c r="I251" s="52">
        <v>0</v>
      </c>
      <c r="J251" s="52">
        <v>0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</row>
    <row r="252" spans="1:26">
      <c r="A252" s="52" t="s">
        <v>347</v>
      </c>
      <c r="B252" s="52" t="s">
        <v>342</v>
      </c>
      <c r="C252" s="52" t="s">
        <v>238</v>
      </c>
      <c r="D252" s="52" t="s">
        <v>7</v>
      </c>
      <c r="E252" s="52" t="s">
        <v>82</v>
      </c>
      <c r="F252" s="52" t="s">
        <v>71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</row>
    <row r="253" spans="1:26">
      <c r="A253" s="52" t="s">
        <v>347</v>
      </c>
      <c r="B253" s="52" t="s">
        <v>342</v>
      </c>
      <c r="C253" s="52" t="s">
        <v>238</v>
      </c>
      <c r="D253" s="52" t="s">
        <v>7</v>
      </c>
      <c r="E253" s="52" t="s">
        <v>82</v>
      </c>
      <c r="F253" s="52" t="s">
        <v>72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</row>
    <row r="254" spans="1:26">
      <c r="A254" s="52" t="s">
        <v>347</v>
      </c>
      <c r="B254" s="52" t="s">
        <v>343</v>
      </c>
      <c r="C254" s="52" t="s">
        <v>238</v>
      </c>
      <c r="D254" s="52" t="s">
        <v>7</v>
      </c>
      <c r="E254" s="52" t="s">
        <v>82</v>
      </c>
      <c r="F254" s="52" t="s">
        <v>73</v>
      </c>
      <c r="G254" s="52">
        <v>0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</row>
    <row r="255" spans="1:26">
      <c r="A255" s="52" t="s">
        <v>347</v>
      </c>
      <c r="B255" s="52" t="s">
        <v>337</v>
      </c>
      <c r="C255" s="52" t="s">
        <v>238</v>
      </c>
      <c r="D255" s="52" t="s">
        <v>7</v>
      </c>
      <c r="E255" s="52" t="s">
        <v>83</v>
      </c>
      <c r="F255" s="52" t="s">
        <v>63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</row>
    <row r="256" spans="1:26">
      <c r="A256" s="52" t="s">
        <v>347</v>
      </c>
      <c r="B256" s="52" t="s">
        <v>338</v>
      </c>
      <c r="C256" s="52" t="s">
        <v>238</v>
      </c>
      <c r="D256" s="52" t="s">
        <v>7</v>
      </c>
      <c r="E256" s="52" t="s">
        <v>83</v>
      </c>
      <c r="F256" s="52" t="s">
        <v>64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</row>
    <row r="257" spans="1:26">
      <c r="A257" s="52" t="s">
        <v>347</v>
      </c>
      <c r="B257" s="52" t="s">
        <v>339</v>
      </c>
      <c r="C257" s="52" t="s">
        <v>238</v>
      </c>
      <c r="D257" s="52" t="s">
        <v>7</v>
      </c>
      <c r="E257" s="52" t="s">
        <v>83</v>
      </c>
      <c r="F257" s="52" t="s">
        <v>65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</row>
    <row r="258" spans="1:26">
      <c r="A258" s="52" t="s">
        <v>347</v>
      </c>
      <c r="B258" s="52" t="s">
        <v>340</v>
      </c>
      <c r="C258" s="52" t="s">
        <v>238</v>
      </c>
      <c r="D258" s="52" t="s">
        <v>7</v>
      </c>
      <c r="E258" s="52" t="s">
        <v>83</v>
      </c>
      <c r="F258" s="52" t="s">
        <v>66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</row>
    <row r="259" spans="1:26">
      <c r="A259" s="52" t="s">
        <v>347</v>
      </c>
      <c r="B259" s="52" t="s">
        <v>341</v>
      </c>
      <c r="C259" s="52" t="s">
        <v>238</v>
      </c>
      <c r="D259" s="52" t="s">
        <v>7</v>
      </c>
      <c r="E259" s="52" t="s">
        <v>83</v>
      </c>
      <c r="F259" s="52" t="s">
        <v>67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0</v>
      </c>
      <c r="Z259" s="52">
        <v>0</v>
      </c>
    </row>
    <row r="260" spans="1:26">
      <c r="A260" s="52" t="s">
        <v>347</v>
      </c>
      <c r="B260" s="52" t="s">
        <v>337</v>
      </c>
      <c r="C260" s="52" t="s">
        <v>238</v>
      </c>
      <c r="D260" s="52" t="s">
        <v>7</v>
      </c>
      <c r="E260" s="52" t="s">
        <v>83</v>
      </c>
      <c r="F260" s="52" t="s">
        <v>68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</row>
    <row r="261" spans="1:26">
      <c r="A261" s="52" t="s">
        <v>347</v>
      </c>
      <c r="B261" s="52" t="s">
        <v>337</v>
      </c>
      <c r="C261" s="52" t="s">
        <v>238</v>
      </c>
      <c r="D261" s="52" t="s">
        <v>7</v>
      </c>
      <c r="E261" s="52" t="s">
        <v>83</v>
      </c>
      <c r="F261" s="52" t="s">
        <v>69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</row>
    <row r="262" spans="1:26">
      <c r="A262" s="52" t="s">
        <v>347</v>
      </c>
      <c r="B262" s="52" t="s">
        <v>337</v>
      </c>
      <c r="C262" s="52" t="s">
        <v>238</v>
      </c>
      <c r="D262" s="52" t="s">
        <v>7</v>
      </c>
      <c r="E262" s="52" t="s">
        <v>83</v>
      </c>
      <c r="F262" s="52" t="s">
        <v>70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</row>
    <row r="263" spans="1:26">
      <c r="A263" s="52" t="s">
        <v>347</v>
      </c>
      <c r="B263" s="52" t="s">
        <v>342</v>
      </c>
      <c r="C263" s="52" t="s">
        <v>238</v>
      </c>
      <c r="D263" s="52" t="s">
        <v>7</v>
      </c>
      <c r="E263" s="52" t="s">
        <v>83</v>
      </c>
      <c r="F263" s="52" t="s">
        <v>71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</row>
    <row r="264" spans="1:26">
      <c r="A264" s="52" t="s">
        <v>347</v>
      </c>
      <c r="B264" s="52" t="s">
        <v>342</v>
      </c>
      <c r="C264" s="52" t="s">
        <v>238</v>
      </c>
      <c r="D264" s="52" t="s">
        <v>7</v>
      </c>
      <c r="E264" s="52" t="s">
        <v>83</v>
      </c>
      <c r="F264" s="52" t="s">
        <v>72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</row>
    <row r="265" spans="1:26">
      <c r="A265" s="52" t="s">
        <v>347</v>
      </c>
      <c r="B265" s="52" t="s">
        <v>343</v>
      </c>
      <c r="C265" s="52" t="s">
        <v>238</v>
      </c>
      <c r="D265" s="52" t="s">
        <v>7</v>
      </c>
      <c r="E265" s="52" t="s">
        <v>83</v>
      </c>
      <c r="F265" s="52" t="s">
        <v>73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</row>
    <row r="266" spans="1:26">
      <c r="A266" s="52" t="s">
        <v>347</v>
      </c>
      <c r="B266" s="52" t="s">
        <v>337</v>
      </c>
      <c r="C266" s="52" t="s">
        <v>238</v>
      </c>
      <c r="D266" s="52" t="s">
        <v>7</v>
      </c>
      <c r="E266" s="52" t="s">
        <v>84</v>
      </c>
      <c r="F266" s="52" t="s">
        <v>63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0</v>
      </c>
      <c r="X266" s="52">
        <v>0</v>
      </c>
      <c r="Y266" s="52">
        <v>0</v>
      </c>
      <c r="Z266" s="52">
        <v>0</v>
      </c>
    </row>
    <row r="267" spans="1:26">
      <c r="A267" s="52" t="s">
        <v>347</v>
      </c>
      <c r="B267" s="52" t="s">
        <v>338</v>
      </c>
      <c r="C267" s="52" t="s">
        <v>238</v>
      </c>
      <c r="D267" s="52" t="s">
        <v>7</v>
      </c>
      <c r="E267" s="52" t="s">
        <v>84</v>
      </c>
      <c r="F267" s="52" t="s">
        <v>64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</row>
    <row r="268" spans="1:26">
      <c r="A268" s="52" t="s">
        <v>347</v>
      </c>
      <c r="B268" s="52" t="s">
        <v>339</v>
      </c>
      <c r="C268" s="52" t="s">
        <v>238</v>
      </c>
      <c r="D268" s="52" t="s">
        <v>7</v>
      </c>
      <c r="E268" s="52" t="s">
        <v>84</v>
      </c>
      <c r="F268" s="52" t="s">
        <v>65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</row>
    <row r="269" spans="1:26">
      <c r="A269" s="52" t="s">
        <v>347</v>
      </c>
      <c r="B269" s="52" t="s">
        <v>340</v>
      </c>
      <c r="C269" s="52" t="s">
        <v>238</v>
      </c>
      <c r="D269" s="52" t="s">
        <v>7</v>
      </c>
      <c r="E269" s="52" t="s">
        <v>84</v>
      </c>
      <c r="F269" s="52" t="s">
        <v>66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</row>
    <row r="270" spans="1:26">
      <c r="A270" s="52" t="s">
        <v>347</v>
      </c>
      <c r="B270" s="52" t="s">
        <v>341</v>
      </c>
      <c r="C270" s="52" t="s">
        <v>238</v>
      </c>
      <c r="D270" s="52" t="s">
        <v>7</v>
      </c>
      <c r="E270" s="52" t="s">
        <v>84</v>
      </c>
      <c r="F270" s="52" t="s">
        <v>67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</row>
    <row r="271" spans="1:26">
      <c r="A271" s="52" t="s">
        <v>347</v>
      </c>
      <c r="B271" s="52" t="s">
        <v>337</v>
      </c>
      <c r="C271" s="52" t="s">
        <v>238</v>
      </c>
      <c r="D271" s="52" t="s">
        <v>7</v>
      </c>
      <c r="E271" s="52" t="s">
        <v>84</v>
      </c>
      <c r="F271" s="52" t="s">
        <v>68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0</v>
      </c>
      <c r="X271" s="52">
        <v>0</v>
      </c>
      <c r="Y271" s="52">
        <v>0</v>
      </c>
      <c r="Z271" s="52">
        <v>0</v>
      </c>
    </row>
    <row r="272" spans="1:26">
      <c r="A272" s="52" t="s">
        <v>347</v>
      </c>
      <c r="B272" s="52" t="s">
        <v>337</v>
      </c>
      <c r="C272" s="52" t="s">
        <v>238</v>
      </c>
      <c r="D272" s="52" t="s">
        <v>7</v>
      </c>
      <c r="E272" s="52" t="s">
        <v>84</v>
      </c>
      <c r="F272" s="52" t="s">
        <v>69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</row>
    <row r="273" spans="1:26">
      <c r="A273" s="52" t="s">
        <v>347</v>
      </c>
      <c r="B273" s="52" t="s">
        <v>337</v>
      </c>
      <c r="C273" s="52" t="s">
        <v>238</v>
      </c>
      <c r="D273" s="52" t="s">
        <v>7</v>
      </c>
      <c r="E273" s="52" t="s">
        <v>84</v>
      </c>
      <c r="F273" s="52" t="s">
        <v>70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</row>
    <row r="274" spans="1:26">
      <c r="A274" s="52" t="s">
        <v>347</v>
      </c>
      <c r="B274" s="52" t="s">
        <v>342</v>
      </c>
      <c r="C274" s="52" t="s">
        <v>238</v>
      </c>
      <c r="D274" s="52" t="s">
        <v>7</v>
      </c>
      <c r="E274" s="52" t="s">
        <v>84</v>
      </c>
      <c r="F274" s="52" t="s">
        <v>71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</row>
    <row r="275" spans="1:26">
      <c r="A275" s="52" t="s">
        <v>347</v>
      </c>
      <c r="B275" s="52" t="s">
        <v>342</v>
      </c>
      <c r="C275" s="52" t="s">
        <v>238</v>
      </c>
      <c r="D275" s="52" t="s">
        <v>7</v>
      </c>
      <c r="E275" s="52" t="s">
        <v>84</v>
      </c>
      <c r="F275" s="52" t="s">
        <v>72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</row>
    <row r="276" spans="1:26">
      <c r="A276" s="52" t="s">
        <v>347</v>
      </c>
      <c r="B276" s="52" t="s">
        <v>343</v>
      </c>
      <c r="C276" s="52" t="s">
        <v>238</v>
      </c>
      <c r="D276" s="52" t="s">
        <v>7</v>
      </c>
      <c r="E276" s="52" t="s">
        <v>84</v>
      </c>
      <c r="F276" s="52" t="s">
        <v>73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</row>
    <row r="277" spans="1:26">
      <c r="A277" s="52" t="s">
        <v>349</v>
      </c>
      <c r="B277" s="52" t="s">
        <v>337</v>
      </c>
      <c r="C277" s="52" t="s">
        <v>238</v>
      </c>
      <c r="D277" s="52" t="s">
        <v>7</v>
      </c>
      <c r="E277" s="52" t="s">
        <v>85</v>
      </c>
      <c r="F277" s="52" t="s">
        <v>63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</row>
    <row r="278" spans="1:26">
      <c r="A278" s="52" t="s">
        <v>349</v>
      </c>
      <c r="B278" s="52" t="s">
        <v>338</v>
      </c>
      <c r="C278" s="52" t="s">
        <v>238</v>
      </c>
      <c r="D278" s="52" t="s">
        <v>7</v>
      </c>
      <c r="E278" s="52" t="s">
        <v>85</v>
      </c>
      <c r="F278" s="52" t="s">
        <v>64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</row>
    <row r="279" spans="1:26">
      <c r="A279" s="52" t="s">
        <v>349</v>
      </c>
      <c r="B279" s="52" t="s">
        <v>339</v>
      </c>
      <c r="C279" s="52" t="s">
        <v>238</v>
      </c>
      <c r="D279" s="52" t="s">
        <v>7</v>
      </c>
      <c r="E279" s="52" t="s">
        <v>85</v>
      </c>
      <c r="F279" s="52" t="s">
        <v>65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</row>
    <row r="280" spans="1:26">
      <c r="A280" s="52" t="s">
        <v>349</v>
      </c>
      <c r="B280" s="52" t="s">
        <v>340</v>
      </c>
      <c r="C280" s="52" t="s">
        <v>238</v>
      </c>
      <c r="D280" s="52" t="s">
        <v>7</v>
      </c>
      <c r="E280" s="52" t="s">
        <v>85</v>
      </c>
      <c r="F280" s="52" t="s">
        <v>66</v>
      </c>
      <c r="G280" s="52">
        <v>1.0440000001712162</v>
      </c>
      <c r="H280" s="52">
        <v>0.98640000016176976</v>
      </c>
      <c r="I280" s="52">
        <v>1.069200000175349</v>
      </c>
      <c r="J280" s="52">
        <v>0.77335200012682981</v>
      </c>
      <c r="K280" s="52">
        <v>0.79480440013034792</v>
      </c>
      <c r="L280" s="52">
        <v>0.80222040013156426</v>
      </c>
      <c r="M280" s="52">
        <v>0.68745600011274299</v>
      </c>
      <c r="N280" s="52">
        <v>0.74271600012180561</v>
      </c>
      <c r="O280" s="52">
        <v>0.69724800011434873</v>
      </c>
      <c r="P280" s="52">
        <v>0.73575368107386363</v>
      </c>
      <c r="Q280" s="52">
        <v>0.81198540013316556</v>
      </c>
      <c r="R280" s="52">
        <v>0.74457178932210977</v>
      </c>
      <c r="S280" s="52">
        <v>0.76501332012546197</v>
      </c>
      <c r="T280" s="52">
        <v>0.78693120012905693</v>
      </c>
      <c r="U280" s="52">
        <v>0.61680556810115572</v>
      </c>
      <c r="V280" s="52">
        <v>0.60744668409962144</v>
      </c>
      <c r="W280" s="52">
        <v>0.47698200007822511</v>
      </c>
      <c r="X280" s="52">
        <v>0.48368865247932497</v>
      </c>
      <c r="Y280" s="52">
        <v>0.56233041849222221</v>
      </c>
      <c r="Z280" s="52">
        <v>0.72548095382297895</v>
      </c>
    </row>
    <row r="281" spans="1:26">
      <c r="A281" s="52" t="s">
        <v>349</v>
      </c>
      <c r="B281" s="52" t="s">
        <v>341</v>
      </c>
      <c r="C281" s="52" t="s">
        <v>238</v>
      </c>
      <c r="D281" s="52" t="s">
        <v>7</v>
      </c>
      <c r="E281" s="52" t="s">
        <v>85</v>
      </c>
      <c r="F281" s="52" t="s">
        <v>67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</row>
    <row r="282" spans="1:26">
      <c r="A282" s="52" t="s">
        <v>349</v>
      </c>
      <c r="B282" s="52" t="s">
        <v>337</v>
      </c>
      <c r="C282" s="52" t="s">
        <v>238</v>
      </c>
      <c r="D282" s="52" t="s">
        <v>7</v>
      </c>
      <c r="E282" s="52" t="s">
        <v>85</v>
      </c>
      <c r="F282" s="52" t="s">
        <v>68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</row>
    <row r="283" spans="1:26">
      <c r="A283" s="52" t="s">
        <v>349</v>
      </c>
      <c r="B283" s="52" t="s">
        <v>337</v>
      </c>
      <c r="C283" s="52" t="s">
        <v>238</v>
      </c>
      <c r="D283" s="52" t="s">
        <v>7</v>
      </c>
      <c r="E283" s="52" t="s">
        <v>85</v>
      </c>
      <c r="F283" s="52" t="s">
        <v>69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</row>
    <row r="284" spans="1:26">
      <c r="A284" s="52" t="s">
        <v>349</v>
      </c>
      <c r="B284" s="52" t="s">
        <v>337</v>
      </c>
      <c r="C284" s="52" t="s">
        <v>238</v>
      </c>
      <c r="D284" s="52" t="s">
        <v>7</v>
      </c>
      <c r="E284" s="52" t="s">
        <v>85</v>
      </c>
      <c r="F284" s="52" t="s">
        <v>70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</row>
    <row r="285" spans="1:26">
      <c r="A285" s="52" t="s">
        <v>349</v>
      </c>
      <c r="B285" s="52" t="s">
        <v>342</v>
      </c>
      <c r="C285" s="52" t="s">
        <v>238</v>
      </c>
      <c r="D285" s="52" t="s">
        <v>7</v>
      </c>
      <c r="E285" s="52" t="s">
        <v>85</v>
      </c>
      <c r="F285" s="52" t="s">
        <v>71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</row>
    <row r="286" spans="1:26">
      <c r="A286" s="52" t="s">
        <v>349</v>
      </c>
      <c r="B286" s="52" t="s">
        <v>342</v>
      </c>
      <c r="C286" s="52" t="s">
        <v>238</v>
      </c>
      <c r="D286" s="52" t="s">
        <v>7</v>
      </c>
      <c r="E286" s="52" t="s">
        <v>85</v>
      </c>
      <c r="F286" s="52" t="s">
        <v>72</v>
      </c>
      <c r="G286" s="52">
        <v>1.9062653262161402</v>
      </c>
      <c r="H286" s="52">
        <v>1.5601705234315575</v>
      </c>
      <c r="I286" s="52">
        <v>1.7083849072359418</v>
      </c>
      <c r="J286" s="52">
        <v>1.7661177291508425</v>
      </c>
      <c r="K286" s="52">
        <v>1.5948844760488015</v>
      </c>
      <c r="L286" s="52">
        <v>1.9385765161464241</v>
      </c>
      <c r="M286" s="52">
        <v>2.348598289870822</v>
      </c>
      <c r="N286" s="52">
        <v>2.397690665784598</v>
      </c>
      <c r="O286" s="52">
        <v>3.0482305692041187</v>
      </c>
      <c r="P286" s="52">
        <v>3.9331761735987629</v>
      </c>
      <c r="Q286" s="52">
        <v>4.5628671682800004</v>
      </c>
      <c r="R286" s="52">
        <v>5.5127930544000012</v>
      </c>
      <c r="S286" s="52">
        <v>6.3511125319260371</v>
      </c>
      <c r="T286" s="52">
        <v>5.1125169089132703</v>
      </c>
      <c r="U286" s="52">
        <v>4.4774075523761354</v>
      </c>
      <c r="V286" s="52">
        <v>5.1740096296206071</v>
      </c>
      <c r="W286" s="52">
        <v>4.2774134887919564</v>
      </c>
      <c r="X286" s="52">
        <v>5.7375933064227693</v>
      </c>
      <c r="Y286" s="52">
        <v>5.2393198948095652</v>
      </c>
      <c r="Z286" s="52">
        <v>5.1403607535280607</v>
      </c>
    </row>
    <row r="287" spans="1:26">
      <c r="A287" s="52" t="s">
        <v>349</v>
      </c>
      <c r="B287" s="52" t="s">
        <v>343</v>
      </c>
      <c r="C287" s="52" t="s">
        <v>238</v>
      </c>
      <c r="D287" s="52" t="s">
        <v>7</v>
      </c>
      <c r="E287" s="52" t="s">
        <v>85</v>
      </c>
      <c r="F287" s="52" t="s">
        <v>73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</row>
    <row r="288" spans="1:26">
      <c r="A288" s="52" t="s">
        <v>336</v>
      </c>
      <c r="B288" s="52" t="s">
        <v>337</v>
      </c>
      <c r="C288" s="52" t="s">
        <v>239</v>
      </c>
      <c r="D288" s="52" t="s">
        <v>7</v>
      </c>
      <c r="E288" s="52" t="s">
        <v>62</v>
      </c>
      <c r="F288" s="52" t="s">
        <v>63</v>
      </c>
      <c r="G288" s="52">
        <v>7.4669987016000006</v>
      </c>
      <c r="H288" s="52">
        <v>7.4669987016000006</v>
      </c>
      <c r="I288" s="52">
        <v>7.4669987016000006</v>
      </c>
      <c r="J288" s="52">
        <v>7.4669987016000006</v>
      </c>
      <c r="K288" s="52">
        <v>7.4669987016000006</v>
      </c>
      <c r="L288" s="52">
        <v>7.434299793600001</v>
      </c>
      <c r="M288" s="52">
        <v>7.434299793600001</v>
      </c>
      <c r="N288" s="52">
        <v>7.434299793600001</v>
      </c>
      <c r="O288" s="52">
        <v>7.434299793600001</v>
      </c>
      <c r="P288" s="52">
        <v>7.434299793600001</v>
      </c>
      <c r="Q288" s="52">
        <v>7.434299793600001</v>
      </c>
      <c r="R288" s="52">
        <v>7.434299793600001</v>
      </c>
      <c r="S288" s="52">
        <v>7.434299793600001</v>
      </c>
      <c r="T288" s="52">
        <v>7.434299793600001</v>
      </c>
      <c r="U288" s="52">
        <v>7.434299793600001</v>
      </c>
      <c r="V288" s="52">
        <v>7.434299793600001</v>
      </c>
      <c r="W288" s="52">
        <v>7.434299793600001</v>
      </c>
      <c r="X288" s="52">
        <v>7.434299793600001</v>
      </c>
      <c r="Y288" s="52">
        <v>7.434299793600001</v>
      </c>
      <c r="Z288" s="52">
        <v>7.434299793600001</v>
      </c>
    </row>
    <row r="289" spans="1:26">
      <c r="A289" s="52" t="s">
        <v>336</v>
      </c>
      <c r="B289" s="52" t="s">
        <v>338</v>
      </c>
      <c r="C289" s="52" t="s">
        <v>239</v>
      </c>
      <c r="D289" s="52" t="s">
        <v>7</v>
      </c>
      <c r="E289" s="52" t="s">
        <v>62</v>
      </c>
      <c r="F289" s="52" t="s">
        <v>64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</row>
    <row r="290" spans="1:26">
      <c r="A290" s="52" t="s">
        <v>336</v>
      </c>
      <c r="B290" s="52" t="s">
        <v>339</v>
      </c>
      <c r="C290" s="52" t="s">
        <v>239</v>
      </c>
      <c r="D290" s="52" t="s">
        <v>7</v>
      </c>
      <c r="E290" s="52" t="s">
        <v>62</v>
      </c>
      <c r="F290" s="52" t="s">
        <v>65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0.16500178800000001</v>
      </c>
      <c r="O290" s="52">
        <v>0.16500178800000001</v>
      </c>
      <c r="P290" s="52">
        <v>0.16500178800000001</v>
      </c>
      <c r="Q290" s="52">
        <v>0.10899915120000002</v>
      </c>
      <c r="R290" s="52">
        <v>0.10899915120000002</v>
      </c>
      <c r="S290" s="52">
        <v>6.1001676000000005E-2</v>
      </c>
      <c r="T290" s="52">
        <v>6.1001676000000005E-2</v>
      </c>
      <c r="U290" s="52">
        <v>6.1001676000000005E-2</v>
      </c>
      <c r="V290" s="52">
        <v>6.1001676000000005E-2</v>
      </c>
      <c r="W290" s="52">
        <v>6.1001676000000005E-2</v>
      </c>
      <c r="X290" s="52">
        <v>6.1001676000000005E-2</v>
      </c>
      <c r="Y290" s="52">
        <v>6.1001676000000005E-2</v>
      </c>
      <c r="Z290" s="52">
        <v>6.1001676000000005E-2</v>
      </c>
    </row>
    <row r="291" spans="1:26">
      <c r="A291" s="52" t="s">
        <v>336</v>
      </c>
      <c r="B291" s="52" t="s">
        <v>340</v>
      </c>
      <c r="C291" s="52" t="s">
        <v>239</v>
      </c>
      <c r="D291" s="52" t="s">
        <v>7</v>
      </c>
      <c r="E291" s="52" t="s">
        <v>62</v>
      </c>
      <c r="F291" s="52" t="s">
        <v>66</v>
      </c>
      <c r="G291" s="52">
        <v>36.950398246800006</v>
      </c>
      <c r="H291" s="52">
        <v>41.148000190799998</v>
      </c>
      <c r="I291" s="52">
        <v>41.306399395200003</v>
      </c>
      <c r="J291" s="52">
        <v>37.187999146800003</v>
      </c>
      <c r="K291" s="52">
        <v>36.6228020808</v>
      </c>
      <c r="L291" s="52">
        <v>35.722799179200003</v>
      </c>
      <c r="M291" s="52">
        <v>39.967201173600003</v>
      </c>
      <c r="N291" s="52">
        <v>33.170400295200004</v>
      </c>
      <c r="O291" s="52">
        <v>31.3523996256</v>
      </c>
      <c r="P291" s="52">
        <v>27.395999229600005</v>
      </c>
      <c r="Q291" s="52">
        <v>31.557598880400004</v>
      </c>
      <c r="R291" s="52">
        <v>32.029200032399999</v>
      </c>
      <c r="S291" s="52">
        <v>32.634000039600004</v>
      </c>
      <c r="T291" s="52">
        <v>29.224801843199998</v>
      </c>
      <c r="U291" s="52">
        <v>32.489999240400003</v>
      </c>
      <c r="V291" s="52">
        <v>32.302799038800003</v>
      </c>
      <c r="W291" s="52">
        <v>31.741198434000001</v>
      </c>
      <c r="X291" s="52">
        <v>30.999598923600001</v>
      </c>
      <c r="Y291" s="52">
        <v>33.217200345599998</v>
      </c>
      <c r="Z291" s="52">
        <v>29.199601493999999</v>
      </c>
    </row>
    <row r="292" spans="1:26">
      <c r="A292" s="52" t="s">
        <v>336</v>
      </c>
      <c r="B292" s="52" t="s">
        <v>341</v>
      </c>
      <c r="C292" s="52" t="s">
        <v>239</v>
      </c>
      <c r="D292" s="52" t="s">
        <v>7</v>
      </c>
      <c r="E292" s="52" t="s">
        <v>62</v>
      </c>
      <c r="F292" s="52" t="s">
        <v>67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5.7999740399999999E-2</v>
      </c>
      <c r="M292" s="52">
        <v>5.7999740399999999E-2</v>
      </c>
      <c r="N292" s="52">
        <v>6.3999424799999996E-2</v>
      </c>
      <c r="O292" s="52">
        <v>6.3999424799999996E-2</v>
      </c>
      <c r="P292" s="52">
        <v>6.3999424799999996E-2</v>
      </c>
      <c r="Q292" s="52">
        <v>6.3999424799999996E-2</v>
      </c>
      <c r="R292" s="52">
        <v>5.7999740399999999E-2</v>
      </c>
      <c r="S292" s="52">
        <v>5.7999740399999999E-2</v>
      </c>
      <c r="T292" s="52">
        <v>5.6999095200000002E-2</v>
      </c>
      <c r="U292" s="52">
        <v>5.6999095200000002E-2</v>
      </c>
      <c r="V292" s="52">
        <v>5.6999095200000002E-2</v>
      </c>
      <c r="W292" s="52">
        <v>5.6999095200000002E-2</v>
      </c>
      <c r="X292" s="52">
        <v>5.6999095200000002E-2</v>
      </c>
      <c r="Y292" s="52">
        <v>5.6999095200000002E-2</v>
      </c>
      <c r="Z292" s="52">
        <v>5.6999095200000002E-2</v>
      </c>
    </row>
    <row r="293" spans="1:26">
      <c r="A293" s="52" t="s">
        <v>336</v>
      </c>
      <c r="B293" s="52" t="s">
        <v>337</v>
      </c>
      <c r="C293" s="52" t="s">
        <v>239</v>
      </c>
      <c r="D293" s="52" t="s">
        <v>7</v>
      </c>
      <c r="E293" s="52" t="s">
        <v>62</v>
      </c>
      <c r="F293" s="52" t="s">
        <v>68</v>
      </c>
      <c r="G293" s="52">
        <v>75.520916434800014</v>
      </c>
      <c r="H293" s="52">
        <v>68.684617285200005</v>
      </c>
      <c r="I293" s="52">
        <v>66.907814727600012</v>
      </c>
      <c r="J293" s="52">
        <v>66.1371671988</v>
      </c>
      <c r="K293" s="52">
        <v>73.683807210000012</v>
      </c>
      <c r="L293" s="52">
        <v>76.492643407200006</v>
      </c>
      <c r="M293" s="52">
        <v>81.049690504799997</v>
      </c>
      <c r="N293" s="52">
        <v>76.034276730000016</v>
      </c>
      <c r="O293" s="52">
        <v>72.491389822800002</v>
      </c>
      <c r="P293" s="52">
        <v>58.720824590400014</v>
      </c>
      <c r="Q293" s="52">
        <v>62.639711258400006</v>
      </c>
      <c r="R293" s="52">
        <v>74.678448538799998</v>
      </c>
      <c r="S293" s="52">
        <v>71.45140545000001</v>
      </c>
      <c r="T293" s="52">
        <v>58.575404466000009</v>
      </c>
      <c r="U293" s="52">
        <v>59.872115041200004</v>
      </c>
      <c r="V293" s="52">
        <v>55.778069408400007</v>
      </c>
      <c r="W293" s="52">
        <v>60.010505528400003</v>
      </c>
      <c r="X293" s="52">
        <v>62.411539032</v>
      </c>
      <c r="Y293" s="52">
        <v>67.103229430799999</v>
      </c>
      <c r="Z293" s="52">
        <v>62.845366874400007</v>
      </c>
    </row>
    <row r="294" spans="1:26">
      <c r="A294" s="52" t="s">
        <v>336</v>
      </c>
      <c r="B294" s="52" t="s">
        <v>337</v>
      </c>
      <c r="C294" s="52" t="s">
        <v>239</v>
      </c>
      <c r="D294" s="52" t="s">
        <v>7</v>
      </c>
      <c r="E294" s="52" t="s">
        <v>62</v>
      </c>
      <c r="F294" s="52" t="s">
        <v>69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</row>
    <row r="295" spans="1:26">
      <c r="A295" s="52" t="s">
        <v>336</v>
      </c>
      <c r="B295" s="52" t="s">
        <v>337</v>
      </c>
      <c r="C295" s="52" t="s">
        <v>239</v>
      </c>
      <c r="D295" s="52" t="s">
        <v>7</v>
      </c>
      <c r="E295" s="52" t="s">
        <v>62</v>
      </c>
      <c r="F295" s="52" t="s">
        <v>70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</row>
    <row r="296" spans="1:26">
      <c r="A296" s="52" t="s">
        <v>336</v>
      </c>
      <c r="B296" s="52" t="s">
        <v>342</v>
      </c>
      <c r="C296" s="52" t="s">
        <v>239</v>
      </c>
      <c r="D296" s="52" t="s">
        <v>7</v>
      </c>
      <c r="E296" s="52" t="s">
        <v>62</v>
      </c>
      <c r="F296" s="52" t="s">
        <v>71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</row>
    <row r="297" spans="1:26">
      <c r="A297" s="52" t="s">
        <v>336</v>
      </c>
      <c r="B297" s="52" t="s">
        <v>342</v>
      </c>
      <c r="C297" s="52" t="s">
        <v>239</v>
      </c>
      <c r="D297" s="52" t="s">
        <v>7</v>
      </c>
      <c r="E297" s="52" t="s">
        <v>62</v>
      </c>
      <c r="F297" s="52" t="s">
        <v>72</v>
      </c>
      <c r="G297" s="52">
        <v>7.8941988396000005</v>
      </c>
      <c r="H297" s="52">
        <v>7.1465996448000002</v>
      </c>
      <c r="I297" s="52">
        <v>6.6330007020000004</v>
      </c>
      <c r="J297" s="52">
        <v>6.4320008076000006</v>
      </c>
      <c r="K297" s="52">
        <v>7.2762020388000002</v>
      </c>
      <c r="L297" s="52">
        <v>6.7133998224000004</v>
      </c>
      <c r="M297" s="52">
        <v>0</v>
      </c>
      <c r="N297" s="52">
        <v>8.5201380000000007E-2</v>
      </c>
      <c r="O297" s="52">
        <v>4.2600690000000004E-2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4.0201653600000005E-2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</row>
    <row r="298" spans="1:26">
      <c r="A298" s="52" t="s">
        <v>336</v>
      </c>
      <c r="B298" s="52" t="s">
        <v>343</v>
      </c>
      <c r="C298" s="52" t="s">
        <v>239</v>
      </c>
      <c r="D298" s="52" t="s">
        <v>7</v>
      </c>
      <c r="E298" s="52" t="s">
        <v>62</v>
      </c>
      <c r="F298" s="52" t="s">
        <v>73</v>
      </c>
      <c r="G298" s="52">
        <v>76.962599146800002</v>
      </c>
      <c r="H298" s="52">
        <v>53.188198664400005</v>
      </c>
      <c r="I298" s="52">
        <v>65.174399978400004</v>
      </c>
      <c r="J298" s="52">
        <v>64.411200766800008</v>
      </c>
      <c r="K298" s="52">
        <v>64.179000838800008</v>
      </c>
      <c r="L298" s="52">
        <v>68.5358979624</v>
      </c>
      <c r="M298" s="52">
        <v>65.4111007164</v>
      </c>
      <c r="N298" s="52">
        <v>72.651601911599997</v>
      </c>
      <c r="O298" s="52">
        <v>70.289099528400001</v>
      </c>
      <c r="P298" s="52">
        <v>53.969401116000007</v>
      </c>
      <c r="Q298" s="52">
        <v>62.722798304400008</v>
      </c>
      <c r="R298" s="52">
        <v>68.462101425600011</v>
      </c>
      <c r="S298" s="52">
        <v>66.114001634400012</v>
      </c>
      <c r="T298" s="52">
        <v>69.228001123200002</v>
      </c>
      <c r="U298" s="52">
        <v>76.519798992000005</v>
      </c>
      <c r="V298" s="52">
        <v>72.587698783199997</v>
      </c>
      <c r="W298" s="52">
        <v>74.888998524000002</v>
      </c>
      <c r="X298" s="52">
        <v>78.633450543600006</v>
      </c>
      <c r="Y298" s="52">
        <v>79.98209837280001</v>
      </c>
      <c r="Z298" s="52">
        <v>74.152799985600012</v>
      </c>
    </row>
    <row r="299" spans="1:26">
      <c r="A299" s="52" t="s">
        <v>344</v>
      </c>
      <c r="B299" s="52" t="s">
        <v>337</v>
      </c>
      <c r="C299" s="52" t="s">
        <v>239</v>
      </c>
      <c r="D299" s="52" t="s">
        <v>7</v>
      </c>
      <c r="E299" s="52" t="s">
        <v>74</v>
      </c>
      <c r="F299" s="52" t="s">
        <v>63</v>
      </c>
      <c r="G299" s="52">
        <v>0</v>
      </c>
      <c r="H299" s="52">
        <v>0</v>
      </c>
      <c r="I299" s="52">
        <v>0</v>
      </c>
      <c r="J299" s="52">
        <v>0</v>
      </c>
      <c r="K299" s="52">
        <v>0</v>
      </c>
      <c r="L299" s="52">
        <v>0</v>
      </c>
      <c r="M299" s="52">
        <v>0</v>
      </c>
      <c r="N299" s="52">
        <v>0</v>
      </c>
      <c r="O299" s="52">
        <v>0</v>
      </c>
      <c r="P299" s="52">
        <v>0</v>
      </c>
      <c r="Q299" s="52">
        <v>0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</row>
    <row r="300" spans="1:26">
      <c r="A300" s="52" t="s">
        <v>344</v>
      </c>
      <c r="B300" s="52" t="s">
        <v>338</v>
      </c>
      <c r="C300" s="52" t="s">
        <v>239</v>
      </c>
      <c r="D300" s="52" t="s">
        <v>7</v>
      </c>
      <c r="E300" s="52" t="s">
        <v>74</v>
      </c>
      <c r="F300" s="52" t="s">
        <v>64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0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0</v>
      </c>
      <c r="Z300" s="52">
        <v>0</v>
      </c>
    </row>
    <row r="301" spans="1:26">
      <c r="A301" s="52" t="s">
        <v>344</v>
      </c>
      <c r="B301" s="52" t="s">
        <v>339</v>
      </c>
      <c r="C301" s="52" t="s">
        <v>239</v>
      </c>
      <c r="D301" s="52" t="s">
        <v>7</v>
      </c>
      <c r="E301" s="52" t="s">
        <v>74</v>
      </c>
      <c r="F301" s="52" t="s">
        <v>65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>
        <v>0</v>
      </c>
      <c r="T301" s="52">
        <v>0</v>
      </c>
      <c r="U301" s="52">
        <v>0</v>
      </c>
      <c r="V301" s="52">
        <v>0</v>
      </c>
      <c r="W301" s="52">
        <v>0</v>
      </c>
      <c r="X301" s="52">
        <v>0</v>
      </c>
      <c r="Y301" s="52">
        <v>0</v>
      </c>
      <c r="Z301" s="52">
        <v>0</v>
      </c>
    </row>
    <row r="302" spans="1:26">
      <c r="A302" s="52" t="s">
        <v>344</v>
      </c>
      <c r="B302" s="52" t="s">
        <v>340</v>
      </c>
      <c r="C302" s="52" t="s">
        <v>239</v>
      </c>
      <c r="D302" s="52" t="s">
        <v>7</v>
      </c>
      <c r="E302" s="52" t="s">
        <v>74</v>
      </c>
      <c r="F302" s="52" t="s">
        <v>66</v>
      </c>
      <c r="G302" s="52">
        <v>69.076799028000011</v>
      </c>
      <c r="H302" s="52">
        <v>65.5092016272</v>
      </c>
      <c r="I302" s="52">
        <v>67.237198657200011</v>
      </c>
      <c r="J302" s="52">
        <v>67.010399701200015</v>
      </c>
      <c r="K302" s="52">
        <v>69.52319983080001</v>
      </c>
      <c r="L302" s="52">
        <v>78.519598891200005</v>
      </c>
      <c r="M302" s="52">
        <v>82.375202077200001</v>
      </c>
      <c r="N302" s="52">
        <v>79.164001839600004</v>
      </c>
      <c r="O302" s="52">
        <v>75.027598351200012</v>
      </c>
      <c r="P302" s="52">
        <v>65.336399830800005</v>
      </c>
      <c r="Q302" s="52">
        <v>66.276001486800013</v>
      </c>
      <c r="R302" s="52">
        <v>70.43400048960001</v>
      </c>
      <c r="S302" s="52">
        <v>65.556001677600008</v>
      </c>
      <c r="T302" s="52">
        <v>60.31440021960001</v>
      </c>
      <c r="U302" s="52">
        <v>69.217199179200009</v>
      </c>
      <c r="V302" s="52">
        <v>73.108800471600006</v>
      </c>
      <c r="W302" s="52">
        <v>75.711600054000002</v>
      </c>
      <c r="X302" s="52">
        <v>67.193999254800005</v>
      </c>
      <c r="Y302" s="52">
        <v>75.301201544400001</v>
      </c>
      <c r="Z302" s="52">
        <v>71.870399460000002</v>
      </c>
    </row>
    <row r="303" spans="1:26">
      <c r="A303" s="52" t="s">
        <v>344</v>
      </c>
      <c r="B303" s="52" t="s">
        <v>341</v>
      </c>
      <c r="C303" s="52" t="s">
        <v>239</v>
      </c>
      <c r="D303" s="52" t="s">
        <v>7</v>
      </c>
      <c r="E303" s="52" t="s">
        <v>74</v>
      </c>
      <c r="F303" s="52" t="s">
        <v>67</v>
      </c>
      <c r="G303" s="52">
        <v>6.095001088800001</v>
      </c>
      <c r="H303" s="52">
        <v>9.5730009696000007</v>
      </c>
      <c r="I303" s="52">
        <v>10.1979981</v>
      </c>
      <c r="J303" s="52">
        <v>10.5520004136</v>
      </c>
      <c r="K303" s="52">
        <v>10.604000469600001</v>
      </c>
      <c r="L303" s="52">
        <v>9.1729982844000002</v>
      </c>
      <c r="M303" s="52">
        <v>9.5540012712000006</v>
      </c>
      <c r="N303" s="52">
        <v>9.2249983404000009</v>
      </c>
      <c r="O303" s="52">
        <v>8.6070015396000006</v>
      </c>
      <c r="P303" s="52">
        <v>11.217998876400001</v>
      </c>
      <c r="Q303" s="52">
        <v>9.9620007444000009</v>
      </c>
      <c r="R303" s="52">
        <v>9.8359989984000009</v>
      </c>
      <c r="S303" s="52">
        <v>9.2230012368000001</v>
      </c>
      <c r="T303" s="52">
        <v>13.670998941600002</v>
      </c>
      <c r="U303" s="52">
        <v>12.924999104400001</v>
      </c>
      <c r="V303" s="52">
        <v>10.7730006516</v>
      </c>
      <c r="W303" s="52">
        <v>11.1290000688</v>
      </c>
      <c r="X303" s="52">
        <v>12.1249979208</v>
      </c>
      <c r="Y303" s="52">
        <v>11.737999436400001</v>
      </c>
      <c r="Z303" s="52">
        <v>11.439999759600003</v>
      </c>
    </row>
    <row r="304" spans="1:26">
      <c r="A304" s="52" t="s">
        <v>344</v>
      </c>
      <c r="B304" s="52" t="s">
        <v>337</v>
      </c>
      <c r="C304" s="52" t="s">
        <v>239</v>
      </c>
      <c r="D304" s="52" t="s">
        <v>7</v>
      </c>
      <c r="E304" s="52" t="s">
        <v>74</v>
      </c>
      <c r="F304" s="52" t="s">
        <v>68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</row>
    <row r="305" spans="1:26">
      <c r="A305" s="52" t="s">
        <v>344</v>
      </c>
      <c r="B305" s="52" t="s">
        <v>337</v>
      </c>
      <c r="C305" s="52" t="s">
        <v>239</v>
      </c>
      <c r="D305" s="52" t="s">
        <v>7</v>
      </c>
      <c r="E305" s="52" t="s">
        <v>74</v>
      </c>
      <c r="F305" s="52" t="s">
        <v>69</v>
      </c>
      <c r="G305" s="52">
        <v>0</v>
      </c>
      <c r="H305" s="52">
        <v>0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0</v>
      </c>
      <c r="O305" s="52">
        <v>0</v>
      </c>
      <c r="P305" s="52">
        <v>0</v>
      </c>
      <c r="Q305" s="52">
        <v>0</v>
      </c>
      <c r="R305" s="52">
        <v>0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</row>
    <row r="306" spans="1:26">
      <c r="A306" s="52" t="s">
        <v>344</v>
      </c>
      <c r="B306" s="52" t="s">
        <v>337</v>
      </c>
      <c r="C306" s="52" t="s">
        <v>239</v>
      </c>
      <c r="D306" s="52" t="s">
        <v>7</v>
      </c>
      <c r="E306" s="52" t="s">
        <v>74</v>
      </c>
      <c r="F306" s="52" t="s">
        <v>70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0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</row>
    <row r="307" spans="1:26">
      <c r="A307" s="52" t="s">
        <v>344</v>
      </c>
      <c r="B307" s="52" t="s">
        <v>342</v>
      </c>
      <c r="C307" s="52" t="s">
        <v>239</v>
      </c>
      <c r="D307" s="52" t="s">
        <v>7</v>
      </c>
      <c r="E307" s="52" t="s">
        <v>74</v>
      </c>
      <c r="F307" s="52" t="s">
        <v>71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</row>
    <row r="308" spans="1:26">
      <c r="A308" s="52" t="s">
        <v>344</v>
      </c>
      <c r="B308" s="52" t="s">
        <v>342</v>
      </c>
      <c r="C308" s="52" t="s">
        <v>239</v>
      </c>
      <c r="D308" s="52" t="s">
        <v>7</v>
      </c>
      <c r="E308" s="52" t="s">
        <v>74</v>
      </c>
      <c r="F308" s="52" t="s">
        <v>72</v>
      </c>
      <c r="G308" s="52">
        <v>3.7505982420000006</v>
      </c>
      <c r="H308" s="52">
        <v>5.6969996939999996</v>
      </c>
      <c r="I308" s="52">
        <v>1.0853985924</v>
      </c>
      <c r="J308" s="52">
        <v>3.376800738</v>
      </c>
      <c r="K308" s="52">
        <v>4.4220018636000002</v>
      </c>
      <c r="L308" s="52">
        <v>3.0149984160000001</v>
      </c>
      <c r="M308" s="52">
        <v>2.0502005976000004</v>
      </c>
      <c r="N308" s="52">
        <v>1.3362004728000001</v>
      </c>
      <c r="O308" s="52">
        <v>0.12780207000000002</v>
      </c>
      <c r="P308" s="52">
        <v>8.5201380000000007E-2</v>
      </c>
      <c r="Q308" s="52">
        <v>0</v>
      </c>
      <c r="R308" s="52">
        <v>0</v>
      </c>
      <c r="S308" s="52">
        <v>0</v>
      </c>
      <c r="T308" s="52">
        <v>0</v>
      </c>
      <c r="U308" s="52">
        <v>0.12780207000000002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</row>
    <row r="309" spans="1:26">
      <c r="A309" s="52" t="s">
        <v>344</v>
      </c>
      <c r="B309" s="52" t="s">
        <v>343</v>
      </c>
      <c r="C309" s="52" t="s">
        <v>239</v>
      </c>
      <c r="D309" s="52" t="s">
        <v>7</v>
      </c>
      <c r="E309" s="52" t="s">
        <v>74</v>
      </c>
      <c r="F309" s="52" t="s">
        <v>73</v>
      </c>
      <c r="G309" s="52">
        <v>135.04319921519999</v>
      </c>
      <c r="H309" s="52">
        <v>113.18850096120001</v>
      </c>
      <c r="I309" s="52">
        <v>107.56530199080001</v>
      </c>
      <c r="J309" s="52">
        <v>98.813700939599997</v>
      </c>
      <c r="K309" s="52">
        <v>114.63300138960001</v>
      </c>
      <c r="L309" s="52">
        <v>129.14640123840002</v>
      </c>
      <c r="M309" s="52">
        <v>136.71449859960001</v>
      </c>
      <c r="N309" s="52">
        <v>136.3634982216</v>
      </c>
      <c r="O309" s="52">
        <v>139.76279882279999</v>
      </c>
      <c r="P309" s="52">
        <v>137.61899812440001</v>
      </c>
      <c r="Q309" s="52">
        <v>153.292501638</v>
      </c>
      <c r="R309" s="52">
        <v>168.93629980560002</v>
      </c>
      <c r="S309" s="52">
        <v>170.22420135360002</v>
      </c>
      <c r="T309" s="52">
        <v>185.74469826120003</v>
      </c>
      <c r="U309" s="52">
        <v>185.70239902079999</v>
      </c>
      <c r="V309" s="52">
        <v>174.34889854920002</v>
      </c>
      <c r="W309" s="52">
        <v>159.62040185040001</v>
      </c>
      <c r="X309" s="52">
        <v>151.95419939160001</v>
      </c>
      <c r="Y309" s="52">
        <v>144.25649963640001</v>
      </c>
      <c r="Z309" s="52">
        <v>145.0709997084</v>
      </c>
    </row>
    <row r="310" spans="1:26">
      <c r="A310" s="52" t="s">
        <v>345</v>
      </c>
      <c r="B310" s="52" t="s">
        <v>337</v>
      </c>
      <c r="C310" s="52" t="s">
        <v>239</v>
      </c>
      <c r="D310" s="52" t="s">
        <v>7</v>
      </c>
      <c r="E310" s="52" t="s">
        <v>75</v>
      </c>
      <c r="F310" s="52" t="s">
        <v>63</v>
      </c>
      <c r="G310" s="52">
        <v>10.773381650400003</v>
      </c>
      <c r="H310" s="52">
        <v>9.686090624400002</v>
      </c>
      <c r="I310" s="52">
        <v>8.0072926812000009</v>
      </c>
      <c r="J310" s="52">
        <v>5.3468911044</v>
      </c>
      <c r="K310" s="52">
        <v>6.9364222847999999</v>
      </c>
      <c r="L310" s="52">
        <v>8.988766523999999</v>
      </c>
      <c r="M310" s="52">
        <v>10.782086007600002</v>
      </c>
      <c r="N310" s="52">
        <v>16.250025873600002</v>
      </c>
      <c r="O310" s="52">
        <v>12.500105893199999</v>
      </c>
      <c r="P310" s="52">
        <v>8.6598054612000013</v>
      </c>
      <c r="Q310" s="52">
        <v>8.5700404692000003</v>
      </c>
      <c r="R310" s="52">
        <v>11.9205481032</v>
      </c>
      <c r="S310" s="52">
        <v>13.472322721200003</v>
      </c>
      <c r="T310" s="52">
        <v>9.5251374720000008</v>
      </c>
      <c r="U310" s="52">
        <v>8.8818189048000011</v>
      </c>
      <c r="V310" s="52">
        <v>7.721999942400001</v>
      </c>
      <c r="W310" s="52">
        <v>6.8195226419999999</v>
      </c>
      <c r="X310" s="52">
        <v>9.5708615147999989</v>
      </c>
      <c r="Y310" s="52">
        <v>8.3531098008000004</v>
      </c>
      <c r="Z310" s="52">
        <v>8.4824819207999997</v>
      </c>
    </row>
    <row r="311" spans="1:26">
      <c r="A311" s="52" t="s">
        <v>345</v>
      </c>
      <c r="B311" s="52" t="s">
        <v>338</v>
      </c>
      <c r="C311" s="52" t="s">
        <v>239</v>
      </c>
      <c r="D311" s="52" t="s">
        <v>7</v>
      </c>
      <c r="E311" s="52" t="s">
        <v>75</v>
      </c>
      <c r="F311" s="52" t="s">
        <v>64</v>
      </c>
      <c r="G311" s="52">
        <v>0</v>
      </c>
      <c r="H311" s="52">
        <v>0</v>
      </c>
      <c r="I311" s="52">
        <v>0</v>
      </c>
      <c r="J311" s="52">
        <v>0</v>
      </c>
      <c r="K311" s="52">
        <v>0</v>
      </c>
      <c r="L311" s="52">
        <v>0</v>
      </c>
      <c r="M311" s="52">
        <v>0</v>
      </c>
      <c r="N311" s="52">
        <v>0</v>
      </c>
      <c r="O311" s="52">
        <v>0</v>
      </c>
      <c r="P311" s="52">
        <v>0</v>
      </c>
      <c r="Q311" s="52">
        <v>0</v>
      </c>
      <c r="R311" s="52">
        <v>0</v>
      </c>
      <c r="S311" s="52">
        <v>0</v>
      </c>
      <c r="T311" s="52">
        <v>0</v>
      </c>
      <c r="U311" s="52">
        <v>0</v>
      </c>
      <c r="V311" s="52">
        <v>0</v>
      </c>
      <c r="W311" s="52">
        <v>0</v>
      </c>
      <c r="X311" s="52">
        <v>0</v>
      </c>
      <c r="Y311" s="52">
        <v>0</v>
      </c>
      <c r="Z311" s="52">
        <v>0</v>
      </c>
    </row>
    <row r="312" spans="1:26">
      <c r="A312" s="52" t="s">
        <v>345</v>
      </c>
      <c r="B312" s="52" t="s">
        <v>339</v>
      </c>
      <c r="C312" s="52" t="s">
        <v>239</v>
      </c>
      <c r="D312" s="52" t="s">
        <v>7</v>
      </c>
      <c r="E312" s="52" t="s">
        <v>75</v>
      </c>
      <c r="F312" s="52" t="s">
        <v>65</v>
      </c>
      <c r="G312" s="52">
        <v>0</v>
      </c>
      <c r="H312" s="52">
        <v>0</v>
      </c>
      <c r="I312" s="52">
        <v>0</v>
      </c>
      <c r="J312" s="52">
        <v>0</v>
      </c>
      <c r="K312" s="52">
        <v>0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</row>
    <row r="313" spans="1:26">
      <c r="A313" s="52" t="s">
        <v>345</v>
      </c>
      <c r="B313" s="52" t="s">
        <v>340</v>
      </c>
      <c r="C313" s="52" t="s">
        <v>239</v>
      </c>
      <c r="D313" s="52" t="s">
        <v>7</v>
      </c>
      <c r="E313" s="52" t="s">
        <v>75</v>
      </c>
      <c r="F313" s="52" t="s">
        <v>66</v>
      </c>
      <c r="G313" s="52">
        <v>183.35159874359999</v>
      </c>
      <c r="H313" s="52">
        <v>193.56479911440002</v>
      </c>
      <c r="I313" s="52">
        <v>202.97879798040003</v>
      </c>
      <c r="J313" s="52">
        <v>211.06800121680001</v>
      </c>
      <c r="K313" s="52">
        <v>199.38239958240001</v>
      </c>
      <c r="L313" s="52">
        <v>203.61960028080003</v>
      </c>
      <c r="M313" s="52">
        <v>208.31039889120001</v>
      </c>
      <c r="N313" s="52">
        <v>203.66640033120001</v>
      </c>
      <c r="O313" s="52">
        <v>190.56960007560002</v>
      </c>
      <c r="P313" s="52">
        <v>186.4727995284</v>
      </c>
      <c r="Q313" s="52">
        <v>189.0108000072</v>
      </c>
      <c r="R313" s="52">
        <v>193.0140004536</v>
      </c>
      <c r="S313" s="52">
        <v>181.60559847360003</v>
      </c>
      <c r="T313" s="52">
        <v>179.6075988984</v>
      </c>
      <c r="U313" s="52">
        <v>184.83839841240004</v>
      </c>
      <c r="V313" s="52">
        <v>186.537598632</v>
      </c>
      <c r="W313" s="52">
        <v>179.4635980992</v>
      </c>
      <c r="X313" s="52">
        <v>210.67560176040001</v>
      </c>
      <c r="Y313" s="52">
        <v>211.10399932320004</v>
      </c>
      <c r="Z313" s="52">
        <v>231.22439941319999</v>
      </c>
    </row>
    <row r="314" spans="1:26">
      <c r="A314" s="52" t="s">
        <v>345</v>
      </c>
      <c r="B314" s="52" t="s">
        <v>341</v>
      </c>
      <c r="C314" s="52" t="s">
        <v>239</v>
      </c>
      <c r="D314" s="52" t="s">
        <v>7</v>
      </c>
      <c r="E314" s="52" t="s">
        <v>75</v>
      </c>
      <c r="F314" s="52" t="s">
        <v>67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0</v>
      </c>
      <c r="O314" s="52">
        <v>0</v>
      </c>
      <c r="P314" s="52">
        <v>0</v>
      </c>
      <c r="Q314" s="52">
        <v>0</v>
      </c>
      <c r="R314" s="52">
        <v>0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</row>
    <row r="315" spans="1:26">
      <c r="A315" s="52" t="s">
        <v>345</v>
      </c>
      <c r="B315" s="52" t="s">
        <v>337</v>
      </c>
      <c r="C315" s="52" t="s">
        <v>239</v>
      </c>
      <c r="D315" s="52" t="s">
        <v>7</v>
      </c>
      <c r="E315" s="52" t="s">
        <v>75</v>
      </c>
      <c r="F315" s="52" t="s">
        <v>68</v>
      </c>
      <c r="G315" s="52">
        <v>1.3146719472000001</v>
      </c>
      <c r="H315" s="52">
        <v>1.1503400472</v>
      </c>
      <c r="I315" s="52">
        <v>0.98600396040000005</v>
      </c>
      <c r="J315" s="52">
        <v>0.82167206040000007</v>
      </c>
      <c r="K315" s="52">
        <v>1.0955599560000002</v>
      </c>
      <c r="L315" s="52">
        <v>1.0982813760000001</v>
      </c>
      <c r="M315" s="52">
        <v>0</v>
      </c>
      <c r="N315" s="52">
        <v>1.0708243416000001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0</v>
      </c>
      <c r="U315" s="52">
        <v>0</v>
      </c>
      <c r="V315" s="52">
        <v>0</v>
      </c>
      <c r="W315" s="52">
        <v>0</v>
      </c>
      <c r="X315" s="52">
        <v>0</v>
      </c>
      <c r="Y315" s="52">
        <v>0</v>
      </c>
      <c r="Z315" s="52">
        <v>0</v>
      </c>
    </row>
    <row r="316" spans="1:26">
      <c r="A316" s="52" t="s">
        <v>345</v>
      </c>
      <c r="B316" s="52" t="s">
        <v>337</v>
      </c>
      <c r="C316" s="52" t="s">
        <v>239</v>
      </c>
      <c r="D316" s="52" t="s">
        <v>7</v>
      </c>
      <c r="E316" s="52" t="s">
        <v>75</v>
      </c>
      <c r="F316" s="52" t="s">
        <v>69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>
        <v>0</v>
      </c>
      <c r="T316" s="52">
        <v>0</v>
      </c>
      <c r="U316" s="52">
        <v>0</v>
      </c>
      <c r="V316" s="52">
        <v>0</v>
      </c>
      <c r="W316" s="52">
        <v>0</v>
      </c>
      <c r="X316" s="52">
        <v>0</v>
      </c>
      <c r="Y316" s="52">
        <v>0</v>
      </c>
      <c r="Z316" s="52">
        <v>0</v>
      </c>
    </row>
    <row r="317" spans="1:26">
      <c r="A317" s="52" t="s">
        <v>345</v>
      </c>
      <c r="B317" s="52" t="s">
        <v>337</v>
      </c>
      <c r="C317" s="52" t="s">
        <v>239</v>
      </c>
      <c r="D317" s="52" t="s">
        <v>7</v>
      </c>
      <c r="E317" s="52" t="s">
        <v>75</v>
      </c>
      <c r="F317" s="52" t="s">
        <v>70</v>
      </c>
      <c r="G317" s="52">
        <v>0</v>
      </c>
      <c r="H317" s="52">
        <v>0</v>
      </c>
      <c r="I317" s="52">
        <v>0</v>
      </c>
      <c r="J317" s="52">
        <v>0</v>
      </c>
      <c r="K317" s="52">
        <v>0</v>
      </c>
      <c r="L317" s="52">
        <v>0</v>
      </c>
      <c r="M317" s="52">
        <v>0</v>
      </c>
      <c r="N317" s="52">
        <v>0</v>
      </c>
      <c r="O317" s="52">
        <v>0</v>
      </c>
      <c r="P317" s="52">
        <v>0</v>
      </c>
      <c r="Q317" s="52">
        <v>0</v>
      </c>
      <c r="R317" s="52">
        <v>0</v>
      </c>
      <c r="S317" s="52">
        <v>0</v>
      </c>
      <c r="T317" s="52">
        <v>0</v>
      </c>
      <c r="U317" s="52">
        <v>0</v>
      </c>
      <c r="V317" s="52">
        <v>0</v>
      </c>
      <c r="W317" s="52">
        <v>0</v>
      </c>
      <c r="X317" s="52">
        <v>0</v>
      </c>
      <c r="Y317" s="52">
        <v>0</v>
      </c>
      <c r="Z317" s="52">
        <v>0</v>
      </c>
    </row>
    <row r="318" spans="1:26">
      <c r="A318" s="52" t="s">
        <v>345</v>
      </c>
      <c r="B318" s="52" t="s">
        <v>342</v>
      </c>
      <c r="C318" s="52" t="s">
        <v>239</v>
      </c>
      <c r="D318" s="52" t="s">
        <v>7</v>
      </c>
      <c r="E318" s="52" t="s">
        <v>75</v>
      </c>
      <c r="F318" s="52" t="s">
        <v>71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</row>
    <row r="319" spans="1:26">
      <c r="A319" s="52" t="s">
        <v>345</v>
      </c>
      <c r="B319" s="52" t="s">
        <v>342</v>
      </c>
      <c r="C319" s="52" t="s">
        <v>239</v>
      </c>
      <c r="D319" s="52" t="s">
        <v>7</v>
      </c>
      <c r="E319" s="52" t="s">
        <v>75</v>
      </c>
      <c r="F319" s="52" t="s">
        <v>72</v>
      </c>
      <c r="G319" s="52">
        <v>6.9738020352000012</v>
      </c>
      <c r="H319" s="52">
        <v>9.0924023844000015</v>
      </c>
      <c r="I319" s="52">
        <v>6.5573996544000002</v>
      </c>
      <c r="J319" s="52">
        <v>9.1824018372000005</v>
      </c>
      <c r="K319" s="52">
        <v>9.9060022944000004</v>
      </c>
      <c r="L319" s="52">
        <v>10.8659978532</v>
      </c>
      <c r="M319" s="52">
        <v>0.21299926320000001</v>
      </c>
      <c r="N319" s="52">
        <v>1.7465989824000001</v>
      </c>
      <c r="O319" s="52">
        <v>0</v>
      </c>
      <c r="P319" s="52">
        <v>1.192798386</v>
      </c>
      <c r="Q319" s="52">
        <v>3.0720016980000007</v>
      </c>
      <c r="R319" s="52">
        <v>0</v>
      </c>
      <c r="S319" s="52">
        <v>0.76679985959999997</v>
      </c>
      <c r="T319" s="52">
        <v>0</v>
      </c>
      <c r="U319" s="52">
        <v>0</v>
      </c>
      <c r="V319" s="52">
        <v>0</v>
      </c>
      <c r="W319" s="52">
        <v>0</v>
      </c>
      <c r="X319" s="52">
        <v>1.405801836</v>
      </c>
      <c r="Y319" s="52">
        <v>1.363201146</v>
      </c>
      <c r="Z319" s="52">
        <v>2.6838016020000004</v>
      </c>
    </row>
    <row r="320" spans="1:26">
      <c r="A320" s="52" t="s">
        <v>345</v>
      </c>
      <c r="B320" s="52" t="s">
        <v>343</v>
      </c>
      <c r="C320" s="52" t="s">
        <v>239</v>
      </c>
      <c r="D320" s="52" t="s">
        <v>7</v>
      </c>
      <c r="E320" s="52" t="s">
        <v>75</v>
      </c>
      <c r="F320" s="52" t="s">
        <v>73</v>
      </c>
      <c r="G320" s="52">
        <v>27.198001270800003</v>
      </c>
      <c r="H320" s="52">
        <v>28.619101674000003</v>
      </c>
      <c r="I320" s="52">
        <v>29.839499445600001</v>
      </c>
      <c r="J320" s="52">
        <v>24.626698984800004</v>
      </c>
      <c r="K320" s="52">
        <v>24.0497998128</v>
      </c>
      <c r="L320" s="52">
        <v>28.324798941600001</v>
      </c>
      <c r="M320" s="52">
        <v>27.791999334000003</v>
      </c>
      <c r="N320" s="52">
        <v>27.392398581600002</v>
      </c>
      <c r="O320" s="52">
        <v>24.633900280799999</v>
      </c>
      <c r="P320" s="52">
        <v>20.966401645200001</v>
      </c>
      <c r="Q320" s="52">
        <v>25.783202001599999</v>
      </c>
      <c r="R320" s="52">
        <v>32.327099226000001</v>
      </c>
      <c r="S320" s="52">
        <v>25.804801702799999</v>
      </c>
      <c r="T320" s="52">
        <v>25.224301882799999</v>
      </c>
      <c r="U320" s="52">
        <v>29.771999856000001</v>
      </c>
      <c r="V320" s="52">
        <v>29.1140986644</v>
      </c>
      <c r="W320" s="52">
        <v>28.917901029599999</v>
      </c>
      <c r="X320" s="52">
        <v>32.921101476000004</v>
      </c>
      <c r="Y320" s="52">
        <v>36.481501767600001</v>
      </c>
      <c r="Z320" s="52">
        <v>33.6843006876</v>
      </c>
    </row>
    <row r="321" spans="1:26">
      <c r="A321" s="52" t="s">
        <v>346</v>
      </c>
      <c r="B321" s="52" t="s">
        <v>337</v>
      </c>
      <c r="C321" s="52" t="s">
        <v>239</v>
      </c>
      <c r="D321" s="52" t="s">
        <v>7</v>
      </c>
      <c r="E321" s="52" t="s">
        <v>76</v>
      </c>
      <c r="F321" s="52" t="s">
        <v>63</v>
      </c>
      <c r="G321" s="52">
        <v>23.118349856399998</v>
      </c>
      <c r="H321" s="52">
        <v>22.222286733600004</v>
      </c>
      <c r="I321" s="52">
        <v>23.745586924800001</v>
      </c>
      <c r="J321" s="52">
        <v>26.316336553200006</v>
      </c>
      <c r="K321" s="52">
        <v>24.589101520800003</v>
      </c>
      <c r="L321" s="52">
        <v>27.279057718800001</v>
      </c>
      <c r="M321" s="52">
        <v>27.559422594000001</v>
      </c>
      <c r="N321" s="52">
        <v>23.553919407600002</v>
      </c>
      <c r="O321" s="52">
        <v>23.018507236800001</v>
      </c>
      <c r="P321" s="52">
        <v>21.4087119444</v>
      </c>
      <c r="Q321" s="52">
        <v>19.971768690000001</v>
      </c>
      <c r="R321" s="52">
        <v>22.057682691600004</v>
      </c>
      <c r="S321" s="52">
        <v>14.748023934000001</v>
      </c>
      <c r="T321" s="52">
        <v>14.729983012800002</v>
      </c>
      <c r="U321" s="52">
        <v>18.432403747200002</v>
      </c>
      <c r="V321" s="52">
        <v>15.277260574800003</v>
      </c>
      <c r="W321" s="52">
        <v>13.0625145504</v>
      </c>
      <c r="X321" s="52">
        <v>14.123508285600002</v>
      </c>
      <c r="Y321" s="52">
        <v>11.2181035464</v>
      </c>
      <c r="Z321" s="52">
        <v>10.363050129600001</v>
      </c>
    </row>
    <row r="322" spans="1:26">
      <c r="A322" s="52" t="s">
        <v>346</v>
      </c>
      <c r="B322" s="52" t="s">
        <v>338</v>
      </c>
      <c r="C322" s="52" t="s">
        <v>239</v>
      </c>
      <c r="D322" s="52" t="s">
        <v>7</v>
      </c>
      <c r="E322" s="52" t="s">
        <v>76</v>
      </c>
      <c r="F322" s="52" t="s">
        <v>64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0</v>
      </c>
      <c r="N322" s="52">
        <v>0</v>
      </c>
      <c r="O322" s="52">
        <v>0</v>
      </c>
      <c r="P322" s="52">
        <v>0</v>
      </c>
      <c r="Q322" s="52">
        <v>0</v>
      </c>
      <c r="R322" s="52">
        <v>0</v>
      </c>
      <c r="S322" s="52">
        <v>0</v>
      </c>
      <c r="T322" s="52">
        <v>0</v>
      </c>
      <c r="U322" s="52">
        <v>0</v>
      </c>
      <c r="V322" s="52">
        <v>0</v>
      </c>
      <c r="W322" s="52">
        <v>0</v>
      </c>
      <c r="X322" s="52">
        <v>0</v>
      </c>
      <c r="Y322" s="52">
        <v>0</v>
      </c>
      <c r="Z322" s="52">
        <v>0</v>
      </c>
    </row>
    <row r="323" spans="1:26">
      <c r="A323" s="52" t="s">
        <v>346</v>
      </c>
      <c r="B323" s="52" t="s">
        <v>339</v>
      </c>
      <c r="C323" s="52" t="s">
        <v>239</v>
      </c>
      <c r="D323" s="52" t="s">
        <v>7</v>
      </c>
      <c r="E323" s="52" t="s">
        <v>76</v>
      </c>
      <c r="F323" s="52" t="s">
        <v>65</v>
      </c>
      <c r="G323" s="52">
        <v>3.1620011508000001</v>
      </c>
      <c r="H323" s="52">
        <v>3.0079980864000007</v>
      </c>
      <c r="I323" s="52">
        <v>4.6059991631999999</v>
      </c>
      <c r="J323" s="52">
        <v>4.3909986096000004</v>
      </c>
      <c r="K323" s="52">
        <v>4.8830020380000008</v>
      </c>
      <c r="L323" s="52">
        <v>3.5429999508000001</v>
      </c>
      <c r="M323" s="52">
        <v>3.7250001468000002</v>
      </c>
      <c r="N323" s="52">
        <v>3.7819992420000004</v>
      </c>
      <c r="O323" s="52">
        <v>4.364998581600001</v>
      </c>
      <c r="P323" s="52">
        <v>4.6119988476000007</v>
      </c>
      <c r="Q323" s="52">
        <v>4.7479986720000005</v>
      </c>
      <c r="R323" s="52">
        <v>5.0799993515999997</v>
      </c>
      <c r="S323" s="52">
        <v>5.2520014692000005</v>
      </c>
      <c r="T323" s="52">
        <v>5.4289984391999999</v>
      </c>
      <c r="U323" s="52">
        <v>5.6059995960000002</v>
      </c>
      <c r="V323" s="52">
        <v>5.7830007527999996</v>
      </c>
      <c r="W323" s="52">
        <v>5.9600019096000008</v>
      </c>
      <c r="X323" s="52">
        <v>6.1369988796000001</v>
      </c>
      <c r="Y323" s="52">
        <v>6.3140000364000004</v>
      </c>
      <c r="Z323" s="52">
        <v>6.4910011931999998</v>
      </c>
    </row>
    <row r="324" spans="1:26">
      <c r="A324" s="52" t="s">
        <v>346</v>
      </c>
      <c r="B324" s="52" t="s">
        <v>340</v>
      </c>
      <c r="C324" s="52" t="s">
        <v>239</v>
      </c>
      <c r="D324" s="52" t="s">
        <v>7</v>
      </c>
      <c r="E324" s="52" t="s">
        <v>76</v>
      </c>
      <c r="F324" s="52" t="s">
        <v>66</v>
      </c>
      <c r="G324" s="52">
        <v>15.479997991200001</v>
      </c>
      <c r="H324" s="52">
        <v>14.896801871999999</v>
      </c>
      <c r="I324" s="52">
        <v>15.789599290800002</v>
      </c>
      <c r="J324" s="52">
        <v>16.808398455600003</v>
      </c>
      <c r="K324" s="52">
        <v>16.394399298000003</v>
      </c>
      <c r="L324" s="52">
        <v>8.4276013464000012</v>
      </c>
      <c r="M324" s="52">
        <v>7.7111979984000003</v>
      </c>
      <c r="N324" s="52">
        <v>7.7903996940000004</v>
      </c>
      <c r="O324" s="52">
        <v>7.7615986968000001</v>
      </c>
      <c r="P324" s="52">
        <v>6.5303989812000003</v>
      </c>
      <c r="Q324" s="52">
        <v>6.6887981856000005</v>
      </c>
      <c r="R324" s="52">
        <v>6.9947988372000012</v>
      </c>
      <c r="S324" s="52">
        <v>7.6247991935999995</v>
      </c>
      <c r="T324" s="52">
        <v>7.3980002376000007</v>
      </c>
      <c r="U324" s="52">
        <v>7.4807983944000007</v>
      </c>
      <c r="V324" s="52">
        <v>7.7544015876000003</v>
      </c>
      <c r="W324" s="52">
        <v>7.5347997408000005</v>
      </c>
      <c r="X324" s="52">
        <v>7.4339983439999999</v>
      </c>
      <c r="Y324" s="52">
        <v>7.4520015840000005</v>
      </c>
      <c r="Z324" s="52">
        <v>7.5059987436000011</v>
      </c>
    </row>
    <row r="325" spans="1:26">
      <c r="A325" s="52" t="s">
        <v>346</v>
      </c>
      <c r="B325" s="52" t="s">
        <v>341</v>
      </c>
      <c r="C325" s="52" t="s">
        <v>239</v>
      </c>
      <c r="D325" s="52" t="s">
        <v>7</v>
      </c>
      <c r="E325" s="52" t="s">
        <v>76</v>
      </c>
      <c r="F325" s="52" t="s">
        <v>67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0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0</v>
      </c>
      <c r="Z325" s="52">
        <v>0</v>
      </c>
    </row>
    <row r="326" spans="1:26">
      <c r="A326" s="52" t="s">
        <v>346</v>
      </c>
      <c r="B326" s="52" t="s">
        <v>337</v>
      </c>
      <c r="C326" s="52" t="s">
        <v>239</v>
      </c>
      <c r="D326" s="52" t="s">
        <v>7</v>
      </c>
      <c r="E326" s="52" t="s">
        <v>76</v>
      </c>
      <c r="F326" s="52" t="s">
        <v>68</v>
      </c>
      <c r="G326" s="52">
        <v>0.87644796479999998</v>
      </c>
      <c r="H326" s="52">
        <v>1.1503400472</v>
      </c>
      <c r="I326" s="52">
        <v>0.32866798680000003</v>
      </c>
      <c r="J326" s="52">
        <v>0.30127794120000001</v>
      </c>
      <c r="K326" s="52">
        <v>0.41083393680000002</v>
      </c>
      <c r="L326" s="52">
        <v>0.41185551600000003</v>
      </c>
      <c r="M326" s="52">
        <v>0.41185551600000003</v>
      </c>
      <c r="N326" s="52">
        <v>0.41185551600000003</v>
      </c>
      <c r="O326" s="52">
        <v>0.27457034400000002</v>
      </c>
      <c r="P326" s="52">
        <v>0.13728517200000001</v>
      </c>
      <c r="Q326" s="52">
        <v>0.90608213520000014</v>
      </c>
      <c r="R326" s="52">
        <v>0.49422661919999999</v>
      </c>
      <c r="S326" s="52">
        <v>0.85116806639999998</v>
      </c>
      <c r="T326" s="52">
        <v>0.96099620400000008</v>
      </c>
      <c r="U326" s="52">
        <v>0.90608213520000014</v>
      </c>
      <c r="V326" s="52">
        <v>1.0159102728</v>
      </c>
      <c r="W326" s="52">
        <v>1.9219882212000001</v>
      </c>
      <c r="X326" s="52">
        <v>1.9769022900000002</v>
      </c>
      <c r="Y326" s="52">
        <v>1.9769022900000002</v>
      </c>
      <c r="Z326" s="52">
        <v>1.9494452556000001</v>
      </c>
    </row>
    <row r="327" spans="1:26">
      <c r="A327" s="52" t="s">
        <v>346</v>
      </c>
      <c r="B327" s="52" t="s">
        <v>337</v>
      </c>
      <c r="C327" s="52" t="s">
        <v>239</v>
      </c>
      <c r="D327" s="52" t="s">
        <v>7</v>
      </c>
      <c r="E327" s="52" t="s">
        <v>76</v>
      </c>
      <c r="F327" s="52" t="s">
        <v>69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0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</row>
    <row r="328" spans="1:26">
      <c r="A328" s="52" t="s">
        <v>346</v>
      </c>
      <c r="B328" s="52" t="s">
        <v>337</v>
      </c>
      <c r="C328" s="52" t="s">
        <v>239</v>
      </c>
      <c r="D328" s="52" t="s">
        <v>7</v>
      </c>
      <c r="E328" s="52" t="s">
        <v>76</v>
      </c>
      <c r="F328" s="52" t="s">
        <v>70</v>
      </c>
      <c r="G328" s="52">
        <v>0</v>
      </c>
      <c r="H328" s="52">
        <v>0</v>
      </c>
      <c r="I328" s="52">
        <v>0</v>
      </c>
      <c r="J328" s="52">
        <v>0</v>
      </c>
      <c r="K328" s="52">
        <v>0</v>
      </c>
      <c r="L328" s="52">
        <v>0</v>
      </c>
      <c r="M328" s="52">
        <v>0</v>
      </c>
      <c r="N328" s="52">
        <v>0</v>
      </c>
      <c r="O328" s="52">
        <v>0</v>
      </c>
      <c r="P328" s="52">
        <v>0</v>
      </c>
      <c r="Q328" s="52">
        <v>0</v>
      </c>
      <c r="R328" s="52">
        <v>0</v>
      </c>
      <c r="S328" s="52">
        <v>0</v>
      </c>
      <c r="T328" s="52">
        <v>0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</row>
    <row r="329" spans="1:26">
      <c r="A329" s="52" t="s">
        <v>346</v>
      </c>
      <c r="B329" s="52" t="s">
        <v>342</v>
      </c>
      <c r="C329" s="52" t="s">
        <v>239</v>
      </c>
      <c r="D329" s="52" t="s">
        <v>7</v>
      </c>
      <c r="E329" s="52" t="s">
        <v>76</v>
      </c>
      <c r="F329" s="52" t="s">
        <v>71</v>
      </c>
      <c r="G329" s="52">
        <v>0</v>
      </c>
      <c r="H329" s="52">
        <v>0</v>
      </c>
      <c r="I329" s="52">
        <v>0</v>
      </c>
      <c r="J329" s="52">
        <v>0</v>
      </c>
      <c r="K329" s="52">
        <v>0</v>
      </c>
      <c r="L329" s="52">
        <v>0</v>
      </c>
      <c r="M329" s="52">
        <v>0</v>
      </c>
      <c r="N329" s="52">
        <v>0</v>
      </c>
      <c r="O329" s="52">
        <v>0</v>
      </c>
      <c r="P329" s="52">
        <v>0</v>
      </c>
      <c r="Q329" s="52">
        <v>0</v>
      </c>
      <c r="R329" s="52">
        <v>0</v>
      </c>
      <c r="S329" s="52">
        <v>0</v>
      </c>
      <c r="T329" s="52">
        <v>0</v>
      </c>
      <c r="U329" s="52">
        <v>0</v>
      </c>
      <c r="V329" s="52">
        <v>0</v>
      </c>
      <c r="W329" s="52">
        <v>0</v>
      </c>
      <c r="X329" s="52">
        <v>0</v>
      </c>
      <c r="Y329" s="52">
        <v>0</v>
      </c>
      <c r="Z329" s="52">
        <v>0</v>
      </c>
    </row>
    <row r="330" spans="1:26">
      <c r="A330" s="52" t="s">
        <v>346</v>
      </c>
      <c r="B330" s="52" t="s">
        <v>342</v>
      </c>
      <c r="C330" s="52" t="s">
        <v>239</v>
      </c>
      <c r="D330" s="52" t="s">
        <v>7</v>
      </c>
      <c r="E330" s="52" t="s">
        <v>76</v>
      </c>
      <c r="F330" s="52" t="s">
        <v>72</v>
      </c>
      <c r="G330" s="52">
        <v>10.598800464</v>
      </c>
      <c r="H330" s="52">
        <v>12.171002479200002</v>
      </c>
      <c r="I330" s="52">
        <v>14.7966033744</v>
      </c>
      <c r="J330" s="52">
        <v>2.9748009492000005</v>
      </c>
      <c r="K330" s="52">
        <v>2.7335994011999998</v>
      </c>
      <c r="L330" s="52">
        <v>22.596599214000001</v>
      </c>
      <c r="M330" s="52">
        <v>20.999201036400002</v>
      </c>
      <c r="N330" s="52">
        <v>23.422998171600003</v>
      </c>
      <c r="O330" s="52">
        <v>22.876599837600001</v>
      </c>
      <c r="P330" s="52">
        <v>20.8663999272</v>
      </c>
      <c r="Q330" s="52">
        <v>16.729397726399998</v>
      </c>
      <c r="R330" s="52">
        <v>17.852598936000003</v>
      </c>
      <c r="S330" s="52">
        <v>18.788001231599999</v>
      </c>
      <c r="T330" s="52">
        <v>17.387399401200003</v>
      </c>
      <c r="U330" s="52">
        <v>15.011201995200002</v>
      </c>
      <c r="V330" s="52">
        <v>17.163397227600001</v>
      </c>
      <c r="W330" s="52">
        <v>19.1235983724</v>
      </c>
      <c r="X330" s="52">
        <v>21.299202003600001</v>
      </c>
      <c r="Y330" s="52">
        <v>18.107796956400001</v>
      </c>
      <c r="Z330" s="52">
        <v>22.316200844400004</v>
      </c>
    </row>
    <row r="331" spans="1:26">
      <c r="A331" s="52" t="s">
        <v>346</v>
      </c>
      <c r="B331" s="52" t="s">
        <v>343</v>
      </c>
      <c r="C331" s="52" t="s">
        <v>239</v>
      </c>
      <c r="D331" s="52" t="s">
        <v>7</v>
      </c>
      <c r="E331" s="52" t="s">
        <v>76</v>
      </c>
      <c r="F331" s="52" t="s">
        <v>73</v>
      </c>
      <c r="G331" s="52">
        <v>10.6587010116</v>
      </c>
      <c r="H331" s="52">
        <v>8.8182004788000015</v>
      </c>
      <c r="I331" s="52">
        <v>8.4896999639999997</v>
      </c>
      <c r="J331" s="52">
        <v>2.0034005472</v>
      </c>
      <c r="K331" s="52">
        <v>1.8287984268000002</v>
      </c>
      <c r="L331" s="52">
        <v>33.270301530000005</v>
      </c>
      <c r="M331" s="52">
        <v>29.040297940800002</v>
      </c>
      <c r="N331" s="52">
        <v>35.600398081199998</v>
      </c>
      <c r="O331" s="52">
        <v>24.0497998128</v>
      </c>
      <c r="P331" s="52">
        <v>16.8101987796</v>
      </c>
      <c r="Q331" s="52">
        <v>19.299598884000002</v>
      </c>
      <c r="R331" s="52">
        <v>29.789998909200001</v>
      </c>
      <c r="S331" s="52">
        <v>30.200401605600003</v>
      </c>
      <c r="T331" s="52">
        <v>34.290000856800006</v>
      </c>
      <c r="U331" s="52">
        <v>30.509998718400002</v>
      </c>
      <c r="V331" s="52">
        <v>31.818599805600002</v>
      </c>
      <c r="W331" s="52">
        <v>35.0865018756</v>
      </c>
      <c r="X331" s="52">
        <v>32.921101476000004</v>
      </c>
      <c r="Y331" s="52">
        <v>34.9784991828</v>
      </c>
      <c r="Z331" s="52">
        <v>36.302398837200002</v>
      </c>
    </row>
    <row r="332" spans="1:26">
      <c r="A332" s="52" t="s">
        <v>347</v>
      </c>
      <c r="B332" s="52" t="s">
        <v>337</v>
      </c>
      <c r="C332" s="52" t="s">
        <v>239</v>
      </c>
      <c r="D332" s="52" t="s">
        <v>7</v>
      </c>
      <c r="E332" s="52" t="s">
        <v>77</v>
      </c>
      <c r="F332" s="52" t="s">
        <v>63</v>
      </c>
      <c r="G332" s="52">
        <v>0</v>
      </c>
      <c r="H332" s="52">
        <v>0</v>
      </c>
      <c r="I332" s="52">
        <v>0</v>
      </c>
      <c r="J332" s="52">
        <v>0</v>
      </c>
      <c r="K332" s="52">
        <v>0</v>
      </c>
      <c r="L332" s="52">
        <v>0</v>
      </c>
      <c r="M332" s="52">
        <v>0</v>
      </c>
      <c r="N332" s="52">
        <v>0</v>
      </c>
      <c r="O332" s="52">
        <v>0</v>
      </c>
      <c r="P332" s="52">
        <v>0</v>
      </c>
      <c r="Q332" s="52">
        <v>0</v>
      </c>
      <c r="R332" s="52">
        <v>0</v>
      </c>
      <c r="S332" s="52">
        <v>0</v>
      </c>
      <c r="T332" s="52">
        <v>0</v>
      </c>
      <c r="U332" s="52">
        <v>0</v>
      </c>
      <c r="V332" s="52">
        <v>0</v>
      </c>
      <c r="W332" s="52">
        <v>0</v>
      </c>
      <c r="X332" s="52">
        <v>0</v>
      </c>
      <c r="Y332" s="52">
        <v>0</v>
      </c>
      <c r="Z332" s="52">
        <v>0</v>
      </c>
    </row>
    <row r="333" spans="1:26">
      <c r="A333" s="52" t="s">
        <v>347</v>
      </c>
      <c r="B333" s="52" t="s">
        <v>338</v>
      </c>
      <c r="C333" s="52" t="s">
        <v>239</v>
      </c>
      <c r="D333" s="52" t="s">
        <v>7</v>
      </c>
      <c r="E333" s="52" t="s">
        <v>77</v>
      </c>
      <c r="F333" s="52" t="s">
        <v>64</v>
      </c>
      <c r="G333" s="52">
        <v>0</v>
      </c>
      <c r="H333" s="52">
        <v>0</v>
      </c>
      <c r="I333" s="52">
        <v>0</v>
      </c>
      <c r="J333" s="52">
        <v>0</v>
      </c>
      <c r="K333" s="52">
        <v>0</v>
      </c>
      <c r="L333" s="52">
        <v>0</v>
      </c>
      <c r="M333" s="52">
        <v>0</v>
      </c>
      <c r="N333" s="52">
        <v>0</v>
      </c>
      <c r="O333" s="52">
        <v>0</v>
      </c>
      <c r="P333" s="52">
        <v>0</v>
      </c>
      <c r="Q333" s="52">
        <v>0</v>
      </c>
      <c r="R333" s="52">
        <v>0</v>
      </c>
      <c r="S333" s="52">
        <v>0</v>
      </c>
      <c r="T333" s="52">
        <v>0</v>
      </c>
      <c r="U333" s="52">
        <v>0</v>
      </c>
      <c r="V333" s="52">
        <v>0</v>
      </c>
      <c r="W333" s="52">
        <v>0</v>
      </c>
      <c r="X333" s="52">
        <v>0</v>
      </c>
      <c r="Y333" s="52">
        <v>0</v>
      </c>
      <c r="Z333" s="52">
        <v>0</v>
      </c>
    </row>
    <row r="334" spans="1:26">
      <c r="A334" s="52" t="s">
        <v>347</v>
      </c>
      <c r="B334" s="52" t="s">
        <v>339</v>
      </c>
      <c r="C334" s="52" t="s">
        <v>239</v>
      </c>
      <c r="D334" s="52" t="s">
        <v>7</v>
      </c>
      <c r="E334" s="52" t="s">
        <v>77</v>
      </c>
      <c r="F334" s="52" t="s">
        <v>65</v>
      </c>
      <c r="G334" s="52">
        <v>0</v>
      </c>
      <c r="H334" s="52">
        <v>0</v>
      </c>
      <c r="I334" s="52">
        <v>0</v>
      </c>
      <c r="J334" s="52">
        <v>0</v>
      </c>
      <c r="K334" s="52">
        <v>0</v>
      </c>
      <c r="L334" s="52">
        <v>0</v>
      </c>
      <c r="M334" s="52">
        <v>0</v>
      </c>
      <c r="N334" s="52">
        <v>0</v>
      </c>
      <c r="O334" s="52">
        <v>0</v>
      </c>
      <c r="P334" s="52">
        <v>0</v>
      </c>
      <c r="Q334" s="52">
        <v>0</v>
      </c>
      <c r="R334" s="52">
        <v>0</v>
      </c>
      <c r="S334" s="52">
        <v>0</v>
      </c>
      <c r="T334" s="52">
        <v>0</v>
      </c>
      <c r="U334" s="52">
        <v>0</v>
      </c>
      <c r="V334" s="52">
        <v>0</v>
      </c>
      <c r="W334" s="52">
        <v>0</v>
      </c>
      <c r="X334" s="52">
        <v>0</v>
      </c>
      <c r="Y334" s="52">
        <v>0</v>
      </c>
      <c r="Z334" s="52">
        <v>0</v>
      </c>
    </row>
    <row r="335" spans="1:26">
      <c r="A335" s="52" t="s">
        <v>347</v>
      </c>
      <c r="B335" s="52" t="s">
        <v>340</v>
      </c>
      <c r="C335" s="52" t="s">
        <v>239</v>
      </c>
      <c r="D335" s="52" t="s">
        <v>7</v>
      </c>
      <c r="E335" s="52" t="s">
        <v>77</v>
      </c>
      <c r="F335" s="52" t="s">
        <v>66</v>
      </c>
      <c r="G335" s="52">
        <v>0</v>
      </c>
      <c r="H335" s="52">
        <v>0</v>
      </c>
      <c r="I335" s="52">
        <v>0</v>
      </c>
      <c r="J335" s="52">
        <v>0</v>
      </c>
      <c r="K335" s="52">
        <v>0</v>
      </c>
      <c r="L335" s="52">
        <v>16.210799744400003</v>
      </c>
      <c r="M335" s="52">
        <v>15.541200633600001</v>
      </c>
      <c r="N335" s="52">
        <v>16.542000745200003</v>
      </c>
      <c r="O335" s="52">
        <v>15.2783993844</v>
      </c>
      <c r="P335" s="52">
        <v>12.6576007488</v>
      </c>
      <c r="Q335" s="52">
        <v>13.237200406800001</v>
      </c>
      <c r="R335" s="52">
        <v>13.366798614</v>
      </c>
      <c r="S335" s="52">
        <v>13.557599463600001</v>
      </c>
      <c r="T335" s="52">
        <v>12.826801897200001</v>
      </c>
      <c r="U335" s="52">
        <v>13.453201605600002</v>
      </c>
      <c r="V335" s="52">
        <v>13.186799708400001</v>
      </c>
      <c r="W335" s="52">
        <v>12.995998858800002</v>
      </c>
      <c r="X335" s="52">
        <v>12.995998858800002</v>
      </c>
      <c r="Y335" s="52">
        <v>13.060797962400001</v>
      </c>
      <c r="Z335" s="52">
        <v>13.262400756</v>
      </c>
    </row>
    <row r="336" spans="1:26">
      <c r="A336" s="52" t="s">
        <v>347</v>
      </c>
      <c r="B336" s="52" t="s">
        <v>341</v>
      </c>
      <c r="C336" s="52" t="s">
        <v>239</v>
      </c>
      <c r="D336" s="52" t="s">
        <v>7</v>
      </c>
      <c r="E336" s="52" t="s">
        <v>77</v>
      </c>
      <c r="F336" s="52" t="s">
        <v>67</v>
      </c>
      <c r="G336" s="52">
        <v>0</v>
      </c>
      <c r="H336" s="52">
        <v>0</v>
      </c>
      <c r="I336" s="52">
        <v>0</v>
      </c>
      <c r="J336" s="52">
        <v>0</v>
      </c>
      <c r="K336" s="52">
        <v>0</v>
      </c>
      <c r="L336" s="52">
        <v>0</v>
      </c>
      <c r="M336" s="52">
        <v>0</v>
      </c>
      <c r="N336" s="52">
        <v>0</v>
      </c>
      <c r="O336" s="52">
        <v>0</v>
      </c>
      <c r="P336" s="52">
        <v>0</v>
      </c>
      <c r="Q336" s="52">
        <v>0</v>
      </c>
      <c r="R336" s="52">
        <v>0</v>
      </c>
      <c r="S336" s="52">
        <v>0</v>
      </c>
      <c r="T336" s="52">
        <v>0</v>
      </c>
      <c r="U336" s="52">
        <v>0</v>
      </c>
      <c r="V336" s="52">
        <v>0</v>
      </c>
      <c r="W336" s="52">
        <v>0</v>
      </c>
      <c r="X336" s="52">
        <v>0</v>
      </c>
      <c r="Y336" s="52">
        <v>0</v>
      </c>
      <c r="Z336" s="52">
        <v>0</v>
      </c>
    </row>
    <row r="337" spans="1:26">
      <c r="A337" s="52" t="s">
        <v>347</v>
      </c>
      <c r="B337" s="52" t="s">
        <v>337</v>
      </c>
      <c r="C337" s="52" t="s">
        <v>239</v>
      </c>
      <c r="D337" s="52" t="s">
        <v>7</v>
      </c>
      <c r="E337" s="52" t="s">
        <v>77</v>
      </c>
      <c r="F337" s="52" t="s">
        <v>68</v>
      </c>
      <c r="G337" s="52">
        <v>0</v>
      </c>
      <c r="H337" s="52">
        <v>0</v>
      </c>
      <c r="I337" s="52">
        <v>0</v>
      </c>
      <c r="J337" s="52">
        <v>0</v>
      </c>
      <c r="K337" s="52">
        <v>0</v>
      </c>
      <c r="L337" s="52">
        <v>0</v>
      </c>
      <c r="M337" s="52">
        <v>0</v>
      </c>
      <c r="N337" s="52">
        <v>0</v>
      </c>
      <c r="O337" s="52">
        <v>0</v>
      </c>
      <c r="P337" s="52">
        <v>0</v>
      </c>
      <c r="Q337" s="52">
        <v>0</v>
      </c>
      <c r="R337" s="52">
        <v>0</v>
      </c>
      <c r="S337" s="52">
        <v>0</v>
      </c>
      <c r="T337" s="52">
        <v>0</v>
      </c>
      <c r="U337" s="52">
        <v>0</v>
      </c>
      <c r="V337" s="52">
        <v>0</v>
      </c>
      <c r="W337" s="52">
        <v>0</v>
      </c>
      <c r="X337" s="52">
        <v>0</v>
      </c>
      <c r="Y337" s="52">
        <v>0</v>
      </c>
      <c r="Z337" s="52">
        <v>0</v>
      </c>
    </row>
    <row r="338" spans="1:26">
      <c r="A338" s="52" t="s">
        <v>347</v>
      </c>
      <c r="B338" s="52" t="s">
        <v>337</v>
      </c>
      <c r="C338" s="52" t="s">
        <v>239</v>
      </c>
      <c r="D338" s="52" t="s">
        <v>7</v>
      </c>
      <c r="E338" s="52" t="s">
        <v>77</v>
      </c>
      <c r="F338" s="52" t="s">
        <v>69</v>
      </c>
      <c r="G338" s="52">
        <v>0</v>
      </c>
      <c r="H338" s="52">
        <v>0</v>
      </c>
      <c r="I338" s="52">
        <v>0</v>
      </c>
      <c r="J338" s="52">
        <v>0</v>
      </c>
      <c r="K338" s="52">
        <v>0</v>
      </c>
      <c r="L338" s="52">
        <v>0</v>
      </c>
      <c r="M338" s="52">
        <v>0</v>
      </c>
      <c r="N338" s="52">
        <v>0</v>
      </c>
      <c r="O338" s="52">
        <v>0</v>
      </c>
      <c r="P338" s="52">
        <v>0</v>
      </c>
      <c r="Q338" s="52">
        <v>0</v>
      </c>
      <c r="R338" s="52">
        <v>0</v>
      </c>
      <c r="S338" s="52">
        <v>0</v>
      </c>
      <c r="T338" s="52">
        <v>0</v>
      </c>
      <c r="U338" s="52">
        <v>0</v>
      </c>
      <c r="V338" s="52">
        <v>0</v>
      </c>
      <c r="W338" s="52">
        <v>0</v>
      </c>
      <c r="X338" s="52">
        <v>0</v>
      </c>
      <c r="Y338" s="52">
        <v>0</v>
      </c>
      <c r="Z338" s="52">
        <v>0</v>
      </c>
    </row>
    <row r="339" spans="1:26">
      <c r="A339" s="52" t="s">
        <v>347</v>
      </c>
      <c r="B339" s="52" t="s">
        <v>337</v>
      </c>
      <c r="C339" s="52" t="s">
        <v>239</v>
      </c>
      <c r="D339" s="52" t="s">
        <v>7</v>
      </c>
      <c r="E339" s="52" t="s">
        <v>77</v>
      </c>
      <c r="F339" s="52" t="s">
        <v>70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52">
        <v>0</v>
      </c>
      <c r="S339" s="52">
        <v>0</v>
      </c>
      <c r="T339" s="52">
        <v>0</v>
      </c>
      <c r="U339" s="52">
        <v>0</v>
      </c>
      <c r="V339" s="52">
        <v>0</v>
      </c>
      <c r="W339" s="52">
        <v>0</v>
      </c>
      <c r="X339" s="52">
        <v>0</v>
      </c>
      <c r="Y339" s="52">
        <v>0</v>
      </c>
      <c r="Z339" s="52">
        <v>0</v>
      </c>
    </row>
    <row r="340" spans="1:26">
      <c r="A340" s="52" t="s">
        <v>347</v>
      </c>
      <c r="B340" s="52" t="s">
        <v>342</v>
      </c>
      <c r="C340" s="52" t="s">
        <v>239</v>
      </c>
      <c r="D340" s="52" t="s">
        <v>7</v>
      </c>
      <c r="E340" s="52" t="s">
        <v>77</v>
      </c>
      <c r="F340" s="52" t="s">
        <v>71</v>
      </c>
      <c r="G340" s="52">
        <v>0</v>
      </c>
      <c r="H340" s="52">
        <v>0</v>
      </c>
      <c r="I340" s="52">
        <v>0</v>
      </c>
      <c r="J340" s="52">
        <v>0</v>
      </c>
      <c r="K340" s="52">
        <v>0</v>
      </c>
      <c r="L340" s="52">
        <v>0</v>
      </c>
      <c r="M340" s="52">
        <v>0</v>
      </c>
      <c r="N340" s="52">
        <v>0</v>
      </c>
      <c r="O340" s="52">
        <v>0</v>
      </c>
      <c r="P340" s="52">
        <v>0</v>
      </c>
      <c r="Q340" s="52">
        <v>0</v>
      </c>
      <c r="R340" s="52">
        <v>0</v>
      </c>
      <c r="S340" s="52">
        <v>0</v>
      </c>
      <c r="T340" s="52">
        <v>0</v>
      </c>
      <c r="U340" s="52">
        <v>0</v>
      </c>
      <c r="V340" s="52">
        <v>0</v>
      </c>
      <c r="W340" s="52">
        <v>0</v>
      </c>
      <c r="X340" s="52">
        <v>0</v>
      </c>
      <c r="Y340" s="52">
        <v>0</v>
      </c>
      <c r="Z340" s="52">
        <v>0</v>
      </c>
    </row>
    <row r="341" spans="1:26">
      <c r="A341" s="52" t="s">
        <v>347</v>
      </c>
      <c r="B341" s="52" t="s">
        <v>342</v>
      </c>
      <c r="C341" s="52" t="s">
        <v>239</v>
      </c>
      <c r="D341" s="52" t="s">
        <v>7</v>
      </c>
      <c r="E341" s="52" t="s">
        <v>77</v>
      </c>
      <c r="F341" s="52" t="s">
        <v>72</v>
      </c>
      <c r="G341" s="52">
        <v>0</v>
      </c>
      <c r="H341" s="52">
        <v>0</v>
      </c>
      <c r="I341" s="52">
        <v>0</v>
      </c>
      <c r="J341" s="52">
        <v>0</v>
      </c>
      <c r="K341" s="52">
        <v>0</v>
      </c>
      <c r="L341" s="52">
        <v>0</v>
      </c>
      <c r="M341" s="52">
        <v>0</v>
      </c>
      <c r="N341" s="52">
        <v>0</v>
      </c>
      <c r="O341" s="52">
        <v>0</v>
      </c>
      <c r="P341" s="52">
        <v>0</v>
      </c>
      <c r="Q341" s="52">
        <v>0</v>
      </c>
      <c r="R341" s="52">
        <v>0</v>
      </c>
      <c r="S341" s="52">
        <v>0</v>
      </c>
      <c r="T341" s="52">
        <v>0</v>
      </c>
      <c r="U341" s="52">
        <v>0</v>
      </c>
      <c r="V341" s="52">
        <v>0</v>
      </c>
      <c r="W341" s="52">
        <v>0</v>
      </c>
      <c r="X341" s="52">
        <v>0</v>
      </c>
      <c r="Y341" s="52">
        <v>0</v>
      </c>
      <c r="Z341" s="52">
        <v>0</v>
      </c>
    </row>
    <row r="342" spans="1:26">
      <c r="A342" s="52" t="s">
        <v>347</v>
      </c>
      <c r="B342" s="52" t="s">
        <v>343</v>
      </c>
      <c r="C342" s="52" t="s">
        <v>239</v>
      </c>
      <c r="D342" s="52" t="s">
        <v>7</v>
      </c>
      <c r="E342" s="52" t="s">
        <v>77</v>
      </c>
      <c r="F342" s="52" t="s">
        <v>73</v>
      </c>
      <c r="G342" s="52">
        <v>0</v>
      </c>
      <c r="H342" s="52">
        <v>0</v>
      </c>
      <c r="I342" s="52">
        <v>0</v>
      </c>
      <c r="J342" s="52">
        <v>0</v>
      </c>
      <c r="K342" s="52">
        <v>0</v>
      </c>
      <c r="L342" s="52">
        <v>23.4297012384</v>
      </c>
      <c r="M342" s="52">
        <v>20.809798578000002</v>
      </c>
      <c r="N342" s="52">
        <v>19.4399990352</v>
      </c>
      <c r="O342" s="52">
        <v>18.360001414799999</v>
      </c>
      <c r="P342" s="52">
        <v>14.7996011232</v>
      </c>
      <c r="Q342" s="52">
        <v>11.960100802800001</v>
      </c>
      <c r="R342" s="52">
        <v>11.97990018</v>
      </c>
      <c r="S342" s="52">
        <v>14.069699532</v>
      </c>
      <c r="T342" s="52">
        <v>12.480298142400001</v>
      </c>
      <c r="U342" s="52">
        <v>9.5102994528</v>
      </c>
      <c r="V342" s="52">
        <v>9.5795993664000001</v>
      </c>
      <c r="W342" s="52">
        <v>18.785698491600002</v>
      </c>
      <c r="X342" s="52">
        <v>18.981000151200004</v>
      </c>
      <c r="Y342" s="52">
        <v>18.920701857600001</v>
      </c>
      <c r="Z342" s="52">
        <v>19.863899974800002</v>
      </c>
    </row>
    <row r="343" spans="1:26">
      <c r="A343" s="52" t="s">
        <v>347</v>
      </c>
      <c r="B343" s="52" t="s">
        <v>337</v>
      </c>
      <c r="C343" s="52" t="s">
        <v>239</v>
      </c>
      <c r="D343" s="52" t="s">
        <v>7</v>
      </c>
      <c r="E343" s="52" t="s">
        <v>78</v>
      </c>
      <c r="F343" s="52" t="s">
        <v>63</v>
      </c>
      <c r="G343" s="52">
        <v>0</v>
      </c>
      <c r="H343" s="52">
        <v>0</v>
      </c>
      <c r="I343" s="52">
        <v>0</v>
      </c>
      <c r="J343" s="52">
        <v>0</v>
      </c>
      <c r="K343" s="52">
        <v>0</v>
      </c>
      <c r="L343" s="52">
        <v>0</v>
      </c>
      <c r="M343" s="52">
        <v>0</v>
      </c>
      <c r="N343" s="52">
        <v>0</v>
      </c>
      <c r="O343" s="52">
        <v>0</v>
      </c>
      <c r="P343" s="52">
        <v>0</v>
      </c>
      <c r="Q343" s="52">
        <v>0</v>
      </c>
      <c r="R343" s="52">
        <v>0</v>
      </c>
      <c r="S343" s="52">
        <v>0</v>
      </c>
      <c r="T343" s="52">
        <v>0</v>
      </c>
      <c r="U343" s="52">
        <v>0</v>
      </c>
      <c r="V343" s="52">
        <v>0</v>
      </c>
      <c r="W343" s="52">
        <v>0</v>
      </c>
      <c r="X343" s="52">
        <v>0</v>
      </c>
      <c r="Y343" s="52">
        <v>0</v>
      </c>
      <c r="Z343" s="52">
        <v>0</v>
      </c>
    </row>
    <row r="344" spans="1:26">
      <c r="A344" s="52" t="s">
        <v>347</v>
      </c>
      <c r="B344" s="52" t="s">
        <v>338</v>
      </c>
      <c r="C344" s="52" t="s">
        <v>239</v>
      </c>
      <c r="D344" s="52" t="s">
        <v>7</v>
      </c>
      <c r="E344" s="52" t="s">
        <v>78</v>
      </c>
      <c r="F344" s="52" t="s">
        <v>64</v>
      </c>
      <c r="G344" s="52">
        <v>0</v>
      </c>
      <c r="H344" s="52">
        <v>0</v>
      </c>
      <c r="I344" s="52">
        <v>0</v>
      </c>
      <c r="J344" s="52">
        <v>0</v>
      </c>
      <c r="K344" s="52">
        <v>0</v>
      </c>
      <c r="L344" s="52">
        <v>0</v>
      </c>
      <c r="M344" s="52">
        <v>0</v>
      </c>
      <c r="N344" s="52">
        <v>0</v>
      </c>
      <c r="O344" s="52">
        <v>0</v>
      </c>
      <c r="P344" s="52">
        <v>0</v>
      </c>
      <c r="Q344" s="52">
        <v>0</v>
      </c>
      <c r="R344" s="52">
        <v>0</v>
      </c>
      <c r="S344" s="52">
        <v>0</v>
      </c>
      <c r="T344" s="52">
        <v>0</v>
      </c>
      <c r="U344" s="52">
        <v>0</v>
      </c>
      <c r="V344" s="52">
        <v>0</v>
      </c>
      <c r="W344" s="52">
        <v>0</v>
      </c>
      <c r="X344" s="52">
        <v>0</v>
      </c>
      <c r="Y344" s="52">
        <v>0</v>
      </c>
      <c r="Z344" s="52">
        <v>0</v>
      </c>
    </row>
    <row r="345" spans="1:26">
      <c r="A345" s="52" t="s">
        <v>347</v>
      </c>
      <c r="B345" s="52" t="s">
        <v>339</v>
      </c>
      <c r="C345" s="52" t="s">
        <v>239</v>
      </c>
      <c r="D345" s="52" t="s">
        <v>7</v>
      </c>
      <c r="E345" s="52" t="s">
        <v>78</v>
      </c>
      <c r="F345" s="52" t="s">
        <v>65</v>
      </c>
      <c r="G345" s="52">
        <v>0</v>
      </c>
      <c r="H345" s="52">
        <v>0</v>
      </c>
      <c r="I345" s="52">
        <v>0</v>
      </c>
      <c r="J345" s="52">
        <v>0</v>
      </c>
      <c r="K345" s="52">
        <v>0</v>
      </c>
      <c r="L345" s="52">
        <v>0</v>
      </c>
      <c r="M345" s="52">
        <v>0</v>
      </c>
      <c r="N345" s="52">
        <v>0</v>
      </c>
      <c r="O345" s="52">
        <v>0</v>
      </c>
      <c r="P345" s="52">
        <v>0</v>
      </c>
      <c r="Q345" s="52">
        <v>0</v>
      </c>
      <c r="R345" s="52">
        <v>0</v>
      </c>
      <c r="S345" s="52">
        <v>0</v>
      </c>
      <c r="T345" s="52">
        <v>0</v>
      </c>
      <c r="U345" s="52">
        <v>0</v>
      </c>
      <c r="V345" s="52">
        <v>0</v>
      </c>
      <c r="W345" s="52">
        <v>0</v>
      </c>
      <c r="X345" s="52">
        <v>0</v>
      </c>
      <c r="Y345" s="52">
        <v>0</v>
      </c>
      <c r="Z345" s="52">
        <v>0</v>
      </c>
    </row>
    <row r="346" spans="1:26">
      <c r="A346" s="52" t="s">
        <v>347</v>
      </c>
      <c r="B346" s="52" t="s">
        <v>340</v>
      </c>
      <c r="C346" s="52" t="s">
        <v>239</v>
      </c>
      <c r="D346" s="52" t="s">
        <v>7</v>
      </c>
      <c r="E346" s="52" t="s">
        <v>78</v>
      </c>
      <c r="F346" s="52" t="s">
        <v>66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27.345598531200004</v>
      </c>
      <c r="M346" s="52">
        <v>27.6263988336</v>
      </c>
      <c r="N346" s="52">
        <v>31.935599931599999</v>
      </c>
      <c r="O346" s="52">
        <v>33.400799899200003</v>
      </c>
      <c r="P346" s="52">
        <v>27.435597984000001</v>
      </c>
      <c r="Q346" s="52">
        <v>27.2735981316</v>
      </c>
      <c r="R346" s="52">
        <v>28.965601242000002</v>
      </c>
      <c r="S346" s="52">
        <v>32.327999388000002</v>
      </c>
      <c r="T346" s="52">
        <v>32.785197948000004</v>
      </c>
      <c r="U346" s="52">
        <v>28.634400241200002</v>
      </c>
      <c r="V346" s="52">
        <v>24.732001191600002</v>
      </c>
      <c r="W346" s="52">
        <v>24.195600936000002</v>
      </c>
      <c r="X346" s="52">
        <v>24.195600936000002</v>
      </c>
      <c r="Y346" s="52">
        <v>24.3755998416</v>
      </c>
      <c r="Z346" s="52">
        <v>23.454001425600001</v>
      </c>
    </row>
    <row r="347" spans="1:26">
      <c r="A347" s="52" t="s">
        <v>347</v>
      </c>
      <c r="B347" s="52" t="s">
        <v>341</v>
      </c>
      <c r="C347" s="52" t="s">
        <v>239</v>
      </c>
      <c r="D347" s="52" t="s">
        <v>7</v>
      </c>
      <c r="E347" s="52" t="s">
        <v>78</v>
      </c>
      <c r="F347" s="52" t="s">
        <v>67</v>
      </c>
      <c r="G347" s="52">
        <v>0</v>
      </c>
      <c r="H347" s="52">
        <v>0</v>
      </c>
      <c r="I347" s="52">
        <v>0</v>
      </c>
      <c r="J347" s="52">
        <v>0</v>
      </c>
      <c r="K347" s="52">
        <v>0</v>
      </c>
      <c r="L347" s="52">
        <v>0</v>
      </c>
      <c r="M347" s="52">
        <v>0</v>
      </c>
      <c r="N347" s="52">
        <v>0</v>
      </c>
      <c r="O347" s="52">
        <v>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0</v>
      </c>
      <c r="V347" s="52">
        <v>0</v>
      </c>
      <c r="W347" s="52">
        <v>0</v>
      </c>
      <c r="X347" s="52">
        <v>0</v>
      </c>
      <c r="Y347" s="52">
        <v>0</v>
      </c>
      <c r="Z347" s="52">
        <v>0</v>
      </c>
    </row>
    <row r="348" spans="1:26">
      <c r="A348" s="52" t="s">
        <v>347</v>
      </c>
      <c r="B348" s="52" t="s">
        <v>337</v>
      </c>
      <c r="C348" s="52" t="s">
        <v>239</v>
      </c>
      <c r="D348" s="52" t="s">
        <v>7</v>
      </c>
      <c r="E348" s="52" t="s">
        <v>78</v>
      </c>
      <c r="F348" s="52" t="s">
        <v>68</v>
      </c>
      <c r="G348" s="52">
        <v>0</v>
      </c>
      <c r="H348" s="52">
        <v>0</v>
      </c>
      <c r="I348" s="52">
        <v>0</v>
      </c>
      <c r="J348" s="52">
        <v>0</v>
      </c>
      <c r="K348" s="52">
        <v>0</v>
      </c>
      <c r="L348" s="52">
        <v>0</v>
      </c>
      <c r="M348" s="52">
        <v>0</v>
      </c>
      <c r="N348" s="52">
        <v>0</v>
      </c>
      <c r="O348" s="52">
        <v>0</v>
      </c>
      <c r="P348" s="52">
        <v>0</v>
      </c>
      <c r="Q348" s="52">
        <v>0</v>
      </c>
      <c r="R348" s="52">
        <v>0</v>
      </c>
      <c r="S348" s="52">
        <v>0</v>
      </c>
      <c r="T348" s="52">
        <v>0</v>
      </c>
      <c r="U348" s="52">
        <v>0</v>
      </c>
      <c r="V348" s="52">
        <v>0</v>
      </c>
      <c r="W348" s="52">
        <v>0</v>
      </c>
      <c r="X348" s="52">
        <v>0</v>
      </c>
      <c r="Y348" s="52">
        <v>0</v>
      </c>
      <c r="Z348" s="52">
        <v>0</v>
      </c>
    </row>
    <row r="349" spans="1:26">
      <c r="A349" s="52" t="s">
        <v>347</v>
      </c>
      <c r="B349" s="52" t="s">
        <v>337</v>
      </c>
      <c r="C349" s="52" t="s">
        <v>239</v>
      </c>
      <c r="D349" s="52" t="s">
        <v>7</v>
      </c>
      <c r="E349" s="52" t="s">
        <v>78</v>
      </c>
      <c r="F349" s="52" t="s">
        <v>69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0</v>
      </c>
      <c r="P349" s="52">
        <v>0</v>
      </c>
      <c r="Q349" s="52">
        <v>0</v>
      </c>
      <c r="R349" s="52">
        <v>0</v>
      </c>
      <c r="S349" s="52">
        <v>0</v>
      </c>
      <c r="T349" s="52">
        <v>0</v>
      </c>
      <c r="U349" s="52">
        <v>0</v>
      </c>
      <c r="V349" s="52">
        <v>0</v>
      </c>
      <c r="W349" s="52">
        <v>0</v>
      </c>
      <c r="X349" s="52">
        <v>0</v>
      </c>
      <c r="Y349" s="52">
        <v>0</v>
      </c>
      <c r="Z349" s="52">
        <v>0</v>
      </c>
    </row>
    <row r="350" spans="1:26">
      <c r="A350" s="52" t="s">
        <v>347</v>
      </c>
      <c r="B350" s="52" t="s">
        <v>337</v>
      </c>
      <c r="C350" s="52" t="s">
        <v>239</v>
      </c>
      <c r="D350" s="52" t="s">
        <v>7</v>
      </c>
      <c r="E350" s="52" t="s">
        <v>78</v>
      </c>
      <c r="F350" s="52" t="s">
        <v>70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0</v>
      </c>
      <c r="P350" s="52">
        <v>0</v>
      </c>
      <c r="Q350" s="52">
        <v>0</v>
      </c>
      <c r="R350" s="52">
        <v>0</v>
      </c>
      <c r="S350" s="52">
        <v>0</v>
      </c>
      <c r="T350" s="52">
        <v>0</v>
      </c>
      <c r="U350" s="52">
        <v>0</v>
      </c>
      <c r="V350" s="52">
        <v>0</v>
      </c>
      <c r="W350" s="52">
        <v>0</v>
      </c>
      <c r="X350" s="52">
        <v>0</v>
      </c>
      <c r="Y350" s="52">
        <v>0</v>
      </c>
      <c r="Z350" s="52">
        <v>0</v>
      </c>
    </row>
    <row r="351" spans="1:26">
      <c r="A351" s="52" t="s">
        <v>347</v>
      </c>
      <c r="B351" s="52" t="s">
        <v>342</v>
      </c>
      <c r="C351" s="52" t="s">
        <v>239</v>
      </c>
      <c r="D351" s="52" t="s">
        <v>7</v>
      </c>
      <c r="E351" s="52" t="s">
        <v>78</v>
      </c>
      <c r="F351" s="52" t="s">
        <v>71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0</v>
      </c>
      <c r="P351" s="52">
        <v>0</v>
      </c>
      <c r="Q351" s="52">
        <v>0</v>
      </c>
      <c r="R351" s="52">
        <v>0</v>
      </c>
      <c r="S351" s="52">
        <v>0</v>
      </c>
      <c r="T351" s="52">
        <v>0</v>
      </c>
      <c r="U351" s="52">
        <v>0</v>
      </c>
      <c r="V351" s="52">
        <v>0</v>
      </c>
      <c r="W351" s="52">
        <v>0</v>
      </c>
      <c r="X351" s="52">
        <v>0</v>
      </c>
      <c r="Y351" s="52">
        <v>0</v>
      </c>
      <c r="Z351" s="52">
        <v>0</v>
      </c>
    </row>
    <row r="352" spans="1:26">
      <c r="A352" s="52" t="s">
        <v>347</v>
      </c>
      <c r="B352" s="52" t="s">
        <v>342</v>
      </c>
      <c r="C352" s="52" t="s">
        <v>239</v>
      </c>
      <c r="D352" s="52" t="s">
        <v>7</v>
      </c>
      <c r="E352" s="52" t="s">
        <v>78</v>
      </c>
      <c r="F352" s="52" t="s">
        <v>72</v>
      </c>
      <c r="G352" s="52">
        <v>0</v>
      </c>
      <c r="H352" s="52">
        <v>0</v>
      </c>
      <c r="I352" s="52">
        <v>0</v>
      </c>
      <c r="J352" s="52">
        <v>0</v>
      </c>
      <c r="K352" s="52">
        <v>0</v>
      </c>
      <c r="L352" s="52">
        <v>0</v>
      </c>
      <c r="M352" s="52">
        <v>0</v>
      </c>
      <c r="N352" s="52">
        <v>0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52">
        <v>0</v>
      </c>
      <c r="W352" s="52">
        <v>0</v>
      </c>
      <c r="X352" s="52">
        <v>0</v>
      </c>
      <c r="Y352" s="52">
        <v>0</v>
      </c>
      <c r="Z352" s="52">
        <v>0</v>
      </c>
    </row>
    <row r="353" spans="1:26">
      <c r="A353" s="52" t="s">
        <v>347</v>
      </c>
      <c r="B353" s="52" t="s">
        <v>343</v>
      </c>
      <c r="C353" s="52" t="s">
        <v>239</v>
      </c>
      <c r="D353" s="52" t="s">
        <v>7</v>
      </c>
      <c r="E353" s="52" t="s">
        <v>78</v>
      </c>
      <c r="F353" s="52" t="s">
        <v>73</v>
      </c>
      <c r="G353" s="52">
        <v>0</v>
      </c>
      <c r="H353" s="52">
        <v>0</v>
      </c>
      <c r="I353" s="52">
        <v>0</v>
      </c>
      <c r="J353" s="52">
        <v>0</v>
      </c>
      <c r="K353" s="52">
        <v>0</v>
      </c>
      <c r="L353" s="52">
        <v>11.087098574399999</v>
      </c>
      <c r="M353" s="52">
        <v>9.5373001259999999</v>
      </c>
      <c r="N353" s="52">
        <v>10.0953000828</v>
      </c>
      <c r="O353" s="52">
        <v>10.435498516800001</v>
      </c>
      <c r="P353" s="52">
        <v>10.5281984556</v>
      </c>
      <c r="Q353" s="52">
        <v>11.270698128000001</v>
      </c>
      <c r="R353" s="52">
        <v>11.490299974800001</v>
      </c>
      <c r="S353" s="52">
        <v>12.0626983368</v>
      </c>
      <c r="T353" s="52">
        <v>12.9491988084</v>
      </c>
      <c r="U353" s="52">
        <v>17.207999208</v>
      </c>
      <c r="V353" s="52">
        <v>16.3232990604</v>
      </c>
      <c r="W353" s="52">
        <v>8.3610019187999995</v>
      </c>
      <c r="X353" s="52">
        <v>9.3680989776000008</v>
      </c>
      <c r="Y353" s="52">
        <v>10.1798985636</v>
      </c>
      <c r="Z353" s="52">
        <v>10.362597955200002</v>
      </c>
    </row>
    <row r="354" spans="1:26">
      <c r="A354" s="52" t="s">
        <v>113</v>
      </c>
      <c r="B354" s="52" t="s">
        <v>337</v>
      </c>
      <c r="C354" s="52" t="s">
        <v>239</v>
      </c>
      <c r="D354" s="52" t="s">
        <v>7</v>
      </c>
      <c r="E354" s="52" t="s">
        <v>79</v>
      </c>
      <c r="F354" s="52" t="s">
        <v>63</v>
      </c>
      <c r="G354" s="52">
        <v>1.9691399628000001</v>
      </c>
      <c r="H354" s="52">
        <v>1.1442315060000001</v>
      </c>
      <c r="I354" s="52">
        <v>0.85151975760000009</v>
      </c>
      <c r="J354" s="52">
        <v>0.1108957716</v>
      </c>
      <c r="K354" s="52">
        <v>0</v>
      </c>
      <c r="L354" s="52">
        <v>0.27644184360000001</v>
      </c>
      <c r="M354" s="52">
        <v>4.0049254080000001</v>
      </c>
      <c r="N354" s="52">
        <v>0</v>
      </c>
      <c r="O354" s="52">
        <v>3.3884232948000004</v>
      </c>
      <c r="P354" s="52">
        <v>2.6175454920000001</v>
      </c>
      <c r="Q354" s="52">
        <v>3.4109985204000002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</row>
    <row r="355" spans="1:26">
      <c r="A355" s="52" t="s">
        <v>113</v>
      </c>
      <c r="B355" s="52" t="s">
        <v>338</v>
      </c>
      <c r="C355" s="52" t="s">
        <v>239</v>
      </c>
      <c r="D355" s="52" t="s">
        <v>7</v>
      </c>
      <c r="E355" s="52" t="s">
        <v>79</v>
      </c>
      <c r="F355" s="52" t="s">
        <v>64</v>
      </c>
      <c r="G355" s="52">
        <v>0</v>
      </c>
      <c r="H355" s="52">
        <v>0</v>
      </c>
      <c r="I355" s="52">
        <v>0</v>
      </c>
      <c r="J355" s="52">
        <v>0</v>
      </c>
      <c r="K355" s="52">
        <v>0</v>
      </c>
      <c r="L355" s="52">
        <v>0</v>
      </c>
      <c r="M355" s="52">
        <v>0</v>
      </c>
      <c r="N355" s="52">
        <v>0</v>
      </c>
      <c r="O355" s="52">
        <v>0</v>
      </c>
      <c r="P355" s="52">
        <v>0</v>
      </c>
      <c r="Q355" s="52">
        <v>0</v>
      </c>
      <c r="R355" s="52">
        <v>0</v>
      </c>
      <c r="S355" s="52">
        <v>0</v>
      </c>
      <c r="T355" s="52">
        <v>0</v>
      </c>
      <c r="U355" s="52">
        <v>0</v>
      </c>
      <c r="V355" s="52">
        <v>0</v>
      </c>
      <c r="W355" s="52">
        <v>0</v>
      </c>
      <c r="X355" s="52">
        <v>0</v>
      </c>
      <c r="Y355" s="52">
        <v>0</v>
      </c>
      <c r="Z355" s="52">
        <v>0</v>
      </c>
    </row>
    <row r="356" spans="1:26">
      <c r="A356" s="52" t="s">
        <v>113</v>
      </c>
      <c r="B356" s="52" t="s">
        <v>339</v>
      </c>
      <c r="C356" s="52" t="s">
        <v>239</v>
      </c>
      <c r="D356" s="52" t="s">
        <v>7</v>
      </c>
      <c r="E356" s="52" t="s">
        <v>79</v>
      </c>
      <c r="F356" s="52" t="s">
        <v>65</v>
      </c>
      <c r="G356" s="52">
        <v>0</v>
      </c>
      <c r="H356" s="52">
        <v>0</v>
      </c>
      <c r="I356" s="52">
        <v>0</v>
      </c>
      <c r="J356" s="52">
        <v>0</v>
      </c>
      <c r="K356" s="52">
        <v>0</v>
      </c>
      <c r="L356" s="52">
        <v>0</v>
      </c>
      <c r="M356" s="52">
        <v>0</v>
      </c>
      <c r="N356" s="52">
        <v>0</v>
      </c>
      <c r="O356" s="52">
        <v>0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0</v>
      </c>
      <c r="V356" s="52">
        <v>0</v>
      </c>
      <c r="W356" s="52">
        <v>0</v>
      </c>
      <c r="X356" s="52">
        <v>0</v>
      </c>
      <c r="Y356" s="52">
        <v>0</v>
      </c>
      <c r="Z356" s="52">
        <v>0</v>
      </c>
    </row>
    <row r="357" spans="1:26">
      <c r="A357" s="52" t="s">
        <v>113</v>
      </c>
      <c r="B357" s="52" t="s">
        <v>340</v>
      </c>
      <c r="C357" s="52" t="s">
        <v>239</v>
      </c>
      <c r="D357" s="52" t="s">
        <v>7</v>
      </c>
      <c r="E357" s="52" t="s">
        <v>79</v>
      </c>
      <c r="F357" s="52" t="s">
        <v>66</v>
      </c>
      <c r="G357" s="52">
        <v>120.5136006372</v>
      </c>
      <c r="H357" s="52">
        <v>124.98480158760002</v>
      </c>
      <c r="I357" s="52">
        <v>122.70600171</v>
      </c>
      <c r="J357" s="52">
        <v>125.52479830440001</v>
      </c>
      <c r="K357" s="52">
        <v>132.08040182160002</v>
      </c>
      <c r="L357" s="52">
        <v>45.640800842399997</v>
      </c>
      <c r="M357" s="52">
        <v>38.822400262800002</v>
      </c>
      <c r="N357" s="52">
        <v>40.816799190000005</v>
      </c>
      <c r="O357" s="52">
        <v>47.494799618400002</v>
      </c>
      <c r="P357" s="52">
        <v>41.875201296</v>
      </c>
      <c r="Q357" s="52">
        <v>45.266400439200005</v>
      </c>
      <c r="R357" s="52">
        <v>48.409200925200004</v>
      </c>
      <c r="S357" s="52">
        <v>52.804800828000005</v>
      </c>
      <c r="T357" s="52">
        <v>56.556001969200004</v>
      </c>
      <c r="U357" s="52">
        <v>58.834801846800005</v>
      </c>
      <c r="V357" s="52">
        <v>59.1588015516</v>
      </c>
      <c r="W357" s="52">
        <v>62.985599553600004</v>
      </c>
      <c r="X357" s="52">
        <v>64.044001659599999</v>
      </c>
      <c r="Y357" s="52">
        <v>62.064001137600002</v>
      </c>
      <c r="Z357" s="52">
        <v>66.765601692000004</v>
      </c>
    </row>
    <row r="358" spans="1:26">
      <c r="A358" s="52" t="s">
        <v>113</v>
      </c>
      <c r="B358" s="52" t="s">
        <v>341</v>
      </c>
      <c r="C358" s="52" t="s">
        <v>239</v>
      </c>
      <c r="D358" s="52" t="s">
        <v>7</v>
      </c>
      <c r="E358" s="52" t="s">
        <v>79</v>
      </c>
      <c r="F358" s="52" t="s">
        <v>67</v>
      </c>
      <c r="G358" s="52">
        <v>0</v>
      </c>
      <c r="H358" s="52">
        <v>0</v>
      </c>
      <c r="I358" s="52">
        <v>0</v>
      </c>
      <c r="J358" s="52">
        <v>0</v>
      </c>
      <c r="K358" s="52">
        <v>0</v>
      </c>
      <c r="L358" s="52">
        <v>0</v>
      </c>
      <c r="M358" s="52">
        <v>0</v>
      </c>
      <c r="N358" s="52">
        <v>0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52">
        <v>0</v>
      </c>
      <c r="W358" s="52">
        <v>0</v>
      </c>
      <c r="X358" s="52">
        <v>0</v>
      </c>
      <c r="Y358" s="52">
        <v>0</v>
      </c>
      <c r="Z358" s="52">
        <v>0</v>
      </c>
    </row>
    <row r="359" spans="1:26">
      <c r="A359" s="52" t="s">
        <v>113</v>
      </c>
      <c r="B359" s="52" t="s">
        <v>337</v>
      </c>
      <c r="C359" s="52" t="s">
        <v>239</v>
      </c>
      <c r="D359" s="52" t="s">
        <v>7</v>
      </c>
      <c r="E359" s="52" t="s">
        <v>79</v>
      </c>
      <c r="F359" s="52" t="s">
        <v>68</v>
      </c>
      <c r="G359" s="52">
        <v>5.8338578124000007</v>
      </c>
      <c r="H359" s="52">
        <v>4.3274639196000004</v>
      </c>
      <c r="I359" s="52">
        <v>4.7382978564000009</v>
      </c>
      <c r="J359" s="52">
        <v>6.6281398272000001</v>
      </c>
      <c r="K359" s="52">
        <v>3.5331819048000002</v>
      </c>
      <c r="L359" s="52">
        <v>2.9653555284000004</v>
      </c>
      <c r="M359" s="52">
        <v>3.4321251132000006</v>
      </c>
      <c r="N359" s="52">
        <v>1.5650509608000001</v>
      </c>
      <c r="O359" s="52">
        <v>3.3222969756</v>
      </c>
      <c r="P359" s="52">
        <v>4.7775197988000002</v>
      </c>
      <c r="Q359" s="52">
        <v>4.7775197988000002</v>
      </c>
      <c r="R359" s="52">
        <v>3.8439806291999998</v>
      </c>
      <c r="S359" s="52">
        <v>3.7890665604000002</v>
      </c>
      <c r="T359" s="52">
        <v>1.7297889804000002</v>
      </c>
      <c r="U359" s="52">
        <v>1.5101368920000002</v>
      </c>
      <c r="V359" s="52">
        <v>1.2630235824</v>
      </c>
      <c r="W359" s="52">
        <v>1.0708243416000001</v>
      </c>
      <c r="X359" s="52">
        <v>1.0159102728</v>
      </c>
      <c r="Y359" s="52">
        <v>0.41185551600000003</v>
      </c>
      <c r="Z359" s="52">
        <v>0.41185551600000003</v>
      </c>
    </row>
    <row r="360" spans="1:26">
      <c r="A360" s="52" t="s">
        <v>113</v>
      </c>
      <c r="B360" s="52" t="s">
        <v>337</v>
      </c>
      <c r="C360" s="52" t="s">
        <v>239</v>
      </c>
      <c r="D360" s="52" t="s">
        <v>7</v>
      </c>
      <c r="E360" s="52" t="s">
        <v>79</v>
      </c>
      <c r="F360" s="52" t="s">
        <v>69</v>
      </c>
      <c r="G360" s="52">
        <v>0</v>
      </c>
      <c r="H360" s="52">
        <v>0</v>
      </c>
      <c r="I360" s="52">
        <v>0</v>
      </c>
      <c r="J360" s="52">
        <v>0</v>
      </c>
      <c r="K360" s="52">
        <v>0</v>
      </c>
      <c r="L360" s="52">
        <v>0</v>
      </c>
      <c r="M360" s="52">
        <v>0</v>
      </c>
      <c r="N360" s="52">
        <v>0</v>
      </c>
      <c r="O360" s="52">
        <v>0</v>
      </c>
      <c r="P360" s="52">
        <v>0</v>
      </c>
      <c r="Q360" s="52">
        <v>0</v>
      </c>
      <c r="R360" s="52">
        <v>0</v>
      </c>
      <c r="S360" s="52">
        <v>0</v>
      </c>
      <c r="T360" s="52">
        <v>0</v>
      </c>
      <c r="U360" s="52">
        <v>0</v>
      </c>
      <c r="V360" s="52">
        <v>0</v>
      </c>
      <c r="W360" s="52">
        <v>0</v>
      </c>
      <c r="X360" s="52">
        <v>0</v>
      </c>
      <c r="Y360" s="52">
        <v>0</v>
      </c>
      <c r="Z360" s="52">
        <v>0</v>
      </c>
    </row>
    <row r="361" spans="1:26">
      <c r="A361" s="52" t="s">
        <v>113</v>
      </c>
      <c r="B361" s="52" t="s">
        <v>337</v>
      </c>
      <c r="C361" s="52" t="s">
        <v>239</v>
      </c>
      <c r="D361" s="52" t="s">
        <v>7</v>
      </c>
      <c r="E361" s="52" t="s">
        <v>79</v>
      </c>
      <c r="F361" s="52" t="s">
        <v>70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0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</row>
    <row r="362" spans="1:26">
      <c r="A362" s="52" t="s">
        <v>113</v>
      </c>
      <c r="B362" s="52" t="s">
        <v>342</v>
      </c>
      <c r="C362" s="52" t="s">
        <v>239</v>
      </c>
      <c r="D362" s="52" t="s">
        <v>7</v>
      </c>
      <c r="E362" s="52" t="s">
        <v>79</v>
      </c>
      <c r="F362" s="52" t="s">
        <v>71</v>
      </c>
      <c r="G362" s="52">
        <v>0</v>
      </c>
      <c r="H362" s="52">
        <v>0</v>
      </c>
      <c r="I362" s="52">
        <v>0</v>
      </c>
      <c r="J362" s="52">
        <v>0</v>
      </c>
      <c r="K362" s="52">
        <v>0</v>
      </c>
      <c r="L362" s="52">
        <v>0</v>
      </c>
      <c r="M362" s="52">
        <v>0</v>
      </c>
      <c r="N362" s="52">
        <v>0</v>
      </c>
      <c r="O362" s="52">
        <v>0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</row>
    <row r="363" spans="1:26">
      <c r="A363" s="52" t="s">
        <v>113</v>
      </c>
      <c r="B363" s="52" t="s">
        <v>342</v>
      </c>
      <c r="C363" s="52" t="s">
        <v>239</v>
      </c>
      <c r="D363" s="52" t="s">
        <v>7</v>
      </c>
      <c r="E363" s="52" t="s">
        <v>79</v>
      </c>
      <c r="F363" s="52" t="s">
        <v>72</v>
      </c>
      <c r="G363" s="52">
        <v>88.606604923199995</v>
      </c>
      <c r="H363" s="52">
        <v>83.200604576400011</v>
      </c>
      <c r="I363" s="52">
        <v>75.376400659200016</v>
      </c>
      <c r="J363" s="52">
        <v>80.526897349200013</v>
      </c>
      <c r="K363" s="52">
        <v>76.842496601999997</v>
      </c>
      <c r="L363" s="52">
        <v>39.993297498000004</v>
      </c>
      <c r="M363" s="52">
        <v>43.507299672000002</v>
      </c>
      <c r="N363" s="52">
        <v>45.132703354800007</v>
      </c>
      <c r="O363" s="52">
        <v>50.311201363199999</v>
      </c>
      <c r="P363" s="52">
        <v>55.675798444800002</v>
      </c>
      <c r="Q363" s="52">
        <v>58.897302397200008</v>
      </c>
      <c r="R363" s="52">
        <v>52.890697216800014</v>
      </c>
      <c r="S363" s="52">
        <v>53.95319820000001</v>
      </c>
      <c r="T363" s="52">
        <v>53.138698128000001</v>
      </c>
      <c r="U363" s="52">
        <v>50.004903448800007</v>
      </c>
      <c r="V363" s="52">
        <v>62.370600501600009</v>
      </c>
      <c r="W363" s="52">
        <v>54.536704142400005</v>
      </c>
      <c r="X363" s="52">
        <v>60.668699796000006</v>
      </c>
      <c r="Y363" s="52">
        <v>60.903796989600004</v>
      </c>
      <c r="Z363" s="52">
        <v>66.427400361599993</v>
      </c>
    </row>
    <row r="364" spans="1:26">
      <c r="A364" s="52" t="s">
        <v>113</v>
      </c>
      <c r="B364" s="52" t="s">
        <v>343</v>
      </c>
      <c r="C364" s="52" t="s">
        <v>239</v>
      </c>
      <c r="D364" s="52" t="s">
        <v>7</v>
      </c>
      <c r="E364" s="52" t="s">
        <v>79</v>
      </c>
      <c r="F364" s="52" t="s">
        <v>73</v>
      </c>
      <c r="G364" s="52">
        <v>120.3191991396</v>
      </c>
      <c r="H364" s="52">
        <v>120.950099658</v>
      </c>
      <c r="I364" s="52">
        <v>149.80859836920001</v>
      </c>
      <c r="J364" s="52">
        <v>218.8404018576</v>
      </c>
      <c r="K364" s="52">
        <v>207.4463982828</v>
      </c>
      <c r="L364" s="52">
        <v>23.571001551600002</v>
      </c>
      <c r="M364" s="52">
        <v>28.2068986536</v>
      </c>
      <c r="N364" s="52">
        <v>28.767599096400001</v>
      </c>
      <c r="O364" s="52">
        <v>27.322198506000003</v>
      </c>
      <c r="P364" s="52">
        <v>15.028200403200001</v>
      </c>
      <c r="Q364" s="52">
        <v>17.734501868400002</v>
      </c>
      <c r="R364" s="52">
        <v>35.502301357200004</v>
      </c>
      <c r="S364" s="52">
        <v>34.415098254</v>
      </c>
      <c r="T364" s="52">
        <v>29.474100662400001</v>
      </c>
      <c r="U364" s="52">
        <v>30.735901699200003</v>
      </c>
      <c r="V364" s="52">
        <v>32.003099521199999</v>
      </c>
      <c r="W364" s="52">
        <v>25.410601922400001</v>
      </c>
      <c r="X364" s="52">
        <v>33.336900957600001</v>
      </c>
      <c r="Y364" s="52">
        <v>45.145799665200002</v>
      </c>
      <c r="Z364" s="52">
        <v>45.621001465200003</v>
      </c>
    </row>
    <row r="365" spans="1:26">
      <c r="A365" s="52" t="s">
        <v>347</v>
      </c>
      <c r="B365" s="52" t="s">
        <v>337</v>
      </c>
      <c r="C365" s="52" t="s">
        <v>239</v>
      </c>
      <c r="D365" s="52" t="s">
        <v>7</v>
      </c>
      <c r="E365" s="52" t="s">
        <v>80</v>
      </c>
      <c r="F365" s="52" t="s">
        <v>63</v>
      </c>
      <c r="G365" s="52">
        <v>0</v>
      </c>
      <c r="H365" s="52">
        <v>0</v>
      </c>
      <c r="I365" s="52">
        <v>0</v>
      </c>
      <c r="J365" s="52">
        <v>0</v>
      </c>
      <c r="K365" s="52">
        <v>0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52">
        <v>0</v>
      </c>
      <c r="S365" s="52">
        <v>0</v>
      </c>
      <c r="T365" s="52">
        <v>0</v>
      </c>
      <c r="U365" s="52">
        <v>0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</row>
    <row r="366" spans="1:26">
      <c r="A366" s="52" t="s">
        <v>347</v>
      </c>
      <c r="B366" s="52" t="s">
        <v>338</v>
      </c>
      <c r="C366" s="52" t="s">
        <v>239</v>
      </c>
      <c r="D366" s="52" t="s">
        <v>7</v>
      </c>
      <c r="E366" s="52" t="s">
        <v>80</v>
      </c>
      <c r="F366" s="52" t="s">
        <v>64</v>
      </c>
      <c r="G366" s="52">
        <v>0</v>
      </c>
      <c r="H366" s="52">
        <v>0</v>
      </c>
      <c r="I366" s="52">
        <v>0</v>
      </c>
      <c r="J366" s="52">
        <v>0</v>
      </c>
      <c r="K366" s="52">
        <v>0</v>
      </c>
      <c r="L366" s="52">
        <v>0</v>
      </c>
      <c r="M366" s="52">
        <v>0</v>
      </c>
      <c r="N366" s="52">
        <v>0</v>
      </c>
      <c r="O366" s="52">
        <v>0</v>
      </c>
      <c r="P366" s="52">
        <v>0</v>
      </c>
      <c r="Q366" s="52">
        <v>0</v>
      </c>
      <c r="R366" s="52">
        <v>0</v>
      </c>
      <c r="S366" s="52">
        <v>0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</row>
    <row r="367" spans="1:26">
      <c r="A367" s="52" t="s">
        <v>347</v>
      </c>
      <c r="B367" s="52" t="s">
        <v>339</v>
      </c>
      <c r="C367" s="52" t="s">
        <v>239</v>
      </c>
      <c r="D367" s="52" t="s">
        <v>7</v>
      </c>
      <c r="E367" s="52" t="s">
        <v>80</v>
      </c>
      <c r="F367" s="52" t="s">
        <v>65</v>
      </c>
      <c r="G367" s="52">
        <v>0</v>
      </c>
      <c r="H367" s="52">
        <v>0</v>
      </c>
      <c r="I367" s="52">
        <v>0</v>
      </c>
      <c r="J367" s="52">
        <v>0</v>
      </c>
      <c r="K367" s="52">
        <v>0</v>
      </c>
      <c r="L367" s="52">
        <v>0</v>
      </c>
      <c r="M367" s="52">
        <v>0</v>
      </c>
      <c r="N367" s="52">
        <v>0</v>
      </c>
      <c r="O367" s="52">
        <v>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0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</row>
    <row r="368" spans="1:26">
      <c r="A368" s="52" t="s">
        <v>347</v>
      </c>
      <c r="B368" s="52" t="s">
        <v>340</v>
      </c>
      <c r="C368" s="52" t="s">
        <v>239</v>
      </c>
      <c r="D368" s="52" t="s">
        <v>7</v>
      </c>
      <c r="E368" s="52" t="s">
        <v>80</v>
      </c>
      <c r="F368" s="52" t="s">
        <v>66</v>
      </c>
      <c r="G368" s="52">
        <v>0</v>
      </c>
      <c r="H368" s="52">
        <v>0</v>
      </c>
      <c r="I368" s="52">
        <v>0</v>
      </c>
      <c r="J368" s="52">
        <v>0</v>
      </c>
      <c r="K368" s="52">
        <v>0</v>
      </c>
      <c r="L368" s="52">
        <v>17.319598362000001</v>
      </c>
      <c r="M368" s="52">
        <v>18.4284011664</v>
      </c>
      <c r="N368" s="52">
        <v>19.339201825200004</v>
      </c>
      <c r="O368" s="52">
        <v>20.811598902</v>
      </c>
      <c r="P368" s="52">
        <v>23.605199334000005</v>
      </c>
      <c r="Q368" s="52">
        <v>20.555998948800003</v>
      </c>
      <c r="R368" s="52">
        <v>19.328399881199999</v>
      </c>
      <c r="S368" s="52">
        <v>22.942801519200003</v>
      </c>
      <c r="T368" s="52">
        <v>22.5504020628</v>
      </c>
      <c r="U368" s="52">
        <v>23.932799686799999</v>
      </c>
      <c r="V368" s="52">
        <v>22.197601360800004</v>
      </c>
      <c r="W368" s="52">
        <v>20.998799103600003</v>
      </c>
      <c r="X368" s="52">
        <v>20.998799103600003</v>
      </c>
      <c r="Y368" s="52">
        <v>21.398399856000001</v>
      </c>
      <c r="Z368" s="52">
        <v>21.679200158400004</v>
      </c>
    </row>
    <row r="369" spans="1:26">
      <c r="A369" s="52" t="s">
        <v>347</v>
      </c>
      <c r="B369" s="52" t="s">
        <v>341</v>
      </c>
      <c r="C369" s="52" t="s">
        <v>239</v>
      </c>
      <c r="D369" s="52" t="s">
        <v>7</v>
      </c>
      <c r="E369" s="52" t="s">
        <v>80</v>
      </c>
      <c r="F369" s="52" t="s">
        <v>67</v>
      </c>
      <c r="G369" s="52">
        <v>0</v>
      </c>
      <c r="H369" s="52">
        <v>0</v>
      </c>
      <c r="I369" s="52">
        <v>0</v>
      </c>
      <c r="J369" s="52">
        <v>0</v>
      </c>
      <c r="K369" s="52">
        <v>0</v>
      </c>
      <c r="L369" s="52">
        <v>0.100001718</v>
      </c>
      <c r="M369" s="52">
        <v>0.100001718</v>
      </c>
      <c r="N369" s="52">
        <v>9.8000427600000009E-2</v>
      </c>
      <c r="O369" s="52">
        <v>9.8000427600000009E-2</v>
      </c>
      <c r="P369" s="52">
        <v>9.8000427600000009E-2</v>
      </c>
      <c r="Q369" s="52">
        <v>9.8000427600000009E-2</v>
      </c>
      <c r="R369" s="52">
        <v>0.1050007572</v>
      </c>
      <c r="S369" s="52">
        <v>0.1050007572</v>
      </c>
      <c r="T369" s="52">
        <v>9.4002033600000007E-2</v>
      </c>
      <c r="U369" s="52">
        <v>9.4002033600000007E-2</v>
      </c>
      <c r="V369" s="52">
        <v>9.4002033600000007E-2</v>
      </c>
      <c r="W369" s="52">
        <v>9.4002033600000007E-2</v>
      </c>
      <c r="X369" s="52">
        <v>9.4002033600000007E-2</v>
      </c>
      <c r="Y369" s="52">
        <v>9.4002033600000007E-2</v>
      </c>
      <c r="Z369" s="52">
        <v>9.4002033600000007E-2</v>
      </c>
    </row>
    <row r="370" spans="1:26">
      <c r="A370" s="52" t="s">
        <v>347</v>
      </c>
      <c r="B370" s="52" t="s">
        <v>337</v>
      </c>
      <c r="C370" s="52" t="s">
        <v>239</v>
      </c>
      <c r="D370" s="52" t="s">
        <v>7</v>
      </c>
      <c r="E370" s="52" t="s">
        <v>80</v>
      </c>
      <c r="F370" s="52" t="s">
        <v>68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52">
        <v>0</v>
      </c>
      <c r="R370" s="52">
        <v>0</v>
      </c>
      <c r="S370" s="52">
        <v>0</v>
      </c>
      <c r="T370" s="52">
        <v>0</v>
      </c>
      <c r="U370" s="52">
        <v>0</v>
      </c>
      <c r="V370" s="52">
        <v>0</v>
      </c>
      <c r="W370" s="52">
        <v>0</v>
      </c>
      <c r="X370" s="52">
        <v>0</v>
      </c>
      <c r="Y370" s="52">
        <v>0</v>
      </c>
      <c r="Z370" s="52">
        <v>0</v>
      </c>
    </row>
    <row r="371" spans="1:26">
      <c r="A371" s="52" t="s">
        <v>347</v>
      </c>
      <c r="B371" s="52" t="s">
        <v>337</v>
      </c>
      <c r="C371" s="52" t="s">
        <v>239</v>
      </c>
      <c r="D371" s="52" t="s">
        <v>7</v>
      </c>
      <c r="E371" s="52" t="s">
        <v>80</v>
      </c>
      <c r="F371" s="52" t="s">
        <v>69</v>
      </c>
      <c r="G371" s="52">
        <v>0</v>
      </c>
      <c r="H371" s="52">
        <v>0</v>
      </c>
      <c r="I371" s="52">
        <v>0</v>
      </c>
      <c r="J371" s="52">
        <v>0</v>
      </c>
      <c r="K371" s="52">
        <v>0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52">
        <v>0</v>
      </c>
      <c r="R371" s="52">
        <v>0</v>
      </c>
      <c r="S371" s="52">
        <v>0</v>
      </c>
      <c r="T371" s="52">
        <v>0</v>
      </c>
      <c r="U371" s="52">
        <v>0</v>
      </c>
      <c r="V371" s="52">
        <v>0</v>
      </c>
      <c r="W371" s="52">
        <v>0</v>
      </c>
      <c r="X371" s="52">
        <v>0</v>
      </c>
      <c r="Y371" s="52">
        <v>0</v>
      </c>
      <c r="Z371" s="52">
        <v>0</v>
      </c>
    </row>
    <row r="372" spans="1:26">
      <c r="A372" s="52" t="s">
        <v>347</v>
      </c>
      <c r="B372" s="52" t="s">
        <v>337</v>
      </c>
      <c r="C372" s="52" t="s">
        <v>239</v>
      </c>
      <c r="D372" s="52" t="s">
        <v>7</v>
      </c>
      <c r="E372" s="52" t="s">
        <v>80</v>
      </c>
      <c r="F372" s="52" t="s">
        <v>70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</row>
    <row r="373" spans="1:26">
      <c r="A373" s="52" t="s">
        <v>347</v>
      </c>
      <c r="B373" s="52" t="s">
        <v>342</v>
      </c>
      <c r="C373" s="52" t="s">
        <v>239</v>
      </c>
      <c r="D373" s="52" t="s">
        <v>7</v>
      </c>
      <c r="E373" s="52" t="s">
        <v>80</v>
      </c>
      <c r="F373" s="52" t="s">
        <v>71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0</v>
      </c>
      <c r="N373" s="52">
        <v>0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52">
        <v>0</v>
      </c>
      <c r="W373" s="52">
        <v>0</v>
      </c>
      <c r="X373" s="52">
        <v>0</v>
      </c>
      <c r="Y373" s="52">
        <v>0</v>
      </c>
      <c r="Z373" s="52">
        <v>0</v>
      </c>
    </row>
    <row r="374" spans="1:26">
      <c r="A374" s="52" t="s">
        <v>347</v>
      </c>
      <c r="B374" s="52" t="s">
        <v>342</v>
      </c>
      <c r="C374" s="52" t="s">
        <v>239</v>
      </c>
      <c r="D374" s="52" t="s">
        <v>7</v>
      </c>
      <c r="E374" s="52" t="s">
        <v>80</v>
      </c>
      <c r="F374" s="52" t="s">
        <v>72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</row>
    <row r="375" spans="1:26">
      <c r="A375" s="52" t="s">
        <v>347</v>
      </c>
      <c r="B375" s="52" t="s">
        <v>343</v>
      </c>
      <c r="C375" s="52" t="s">
        <v>239</v>
      </c>
      <c r="D375" s="52" t="s">
        <v>7</v>
      </c>
      <c r="E375" s="52" t="s">
        <v>80</v>
      </c>
      <c r="F375" s="52" t="s">
        <v>73</v>
      </c>
      <c r="G375" s="52">
        <v>0</v>
      </c>
      <c r="H375" s="52">
        <v>0</v>
      </c>
      <c r="I375" s="52">
        <v>0</v>
      </c>
      <c r="J375" s="52">
        <v>0</v>
      </c>
      <c r="K375" s="52">
        <v>0</v>
      </c>
      <c r="L375" s="52">
        <v>38.303999060400002</v>
      </c>
      <c r="M375" s="52">
        <v>36.457201580400003</v>
      </c>
      <c r="N375" s="52">
        <v>36.447299798400003</v>
      </c>
      <c r="O375" s="52">
        <v>35.346598452000002</v>
      </c>
      <c r="P375" s="52">
        <v>39.995997984000006</v>
      </c>
      <c r="Q375" s="52">
        <v>38.963700576000001</v>
      </c>
      <c r="R375" s="52">
        <v>38.403000133200003</v>
      </c>
      <c r="S375" s="52">
        <v>41.183998297200006</v>
      </c>
      <c r="T375" s="52">
        <v>40.289400554400004</v>
      </c>
      <c r="U375" s="52">
        <v>36.570601058400001</v>
      </c>
      <c r="V375" s="52">
        <v>34.696798718400004</v>
      </c>
      <c r="W375" s="52">
        <v>66.874500359999999</v>
      </c>
      <c r="X375" s="52">
        <v>69.597900716400005</v>
      </c>
      <c r="Y375" s="52">
        <v>70.613999395199997</v>
      </c>
      <c r="Z375" s="52">
        <v>71.513097947999995</v>
      </c>
    </row>
    <row r="376" spans="1:26">
      <c r="A376" s="52" t="s">
        <v>348</v>
      </c>
      <c r="B376" s="52" t="s">
        <v>337</v>
      </c>
      <c r="C376" s="52" t="s">
        <v>239</v>
      </c>
      <c r="D376" s="52" t="s">
        <v>7</v>
      </c>
      <c r="E376" s="52" t="s">
        <v>81</v>
      </c>
      <c r="F376" s="52" t="s">
        <v>63</v>
      </c>
      <c r="G376" s="52">
        <v>2.2584897108000002</v>
      </c>
      <c r="H376" s="52">
        <v>1.5116692608000002</v>
      </c>
      <c r="I376" s="52">
        <v>1.4489970516000001</v>
      </c>
      <c r="J376" s="52">
        <v>1.4759726040000001</v>
      </c>
      <c r="K376" s="52">
        <v>1.7942531400000004</v>
      </c>
      <c r="L376" s="52">
        <v>1.3387334868</v>
      </c>
      <c r="M376" s="52">
        <v>1.3074664644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</row>
    <row r="377" spans="1:26">
      <c r="A377" s="52" t="s">
        <v>348</v>
      </c>
      <c r="B377" s="52" t="s">
        <v>338</v>
      </c>
      <c r="C377" s="52" t="s">
        <v>239</v>
      </c>
      <c r="D377" s="52" t="s">
        <v>7</v>
      </c>
      <c r="E377" s="52" t="s">
        <v>81</v>
      </c>
      <c r="F377" s="52" t="s">
        <v>64</v>
      </c>
      <c r="G377" s="52">
        <v>327.66899957280003</v>
      </c>
      <c r="H377" s="52">
        <v>295.46299935000002</v>
      </c>
      <c r="I377" s="52">
        <v>326.95600009320003</v>
      </c>
      <c r="J377" s="52">
        <v>340.53599893680001</v>
      </c>
      <c r="K377" s="52">
        <v>387.8749993536</v>
      </c>
      <c r="L377" s="52">
        <v>384.18299956440001</v>
      </c>
      <c r="M377" s="52">
        <v>363.90499994880003</v>
      </c>
      <c r="N377" s="52">
        <v>349.94700005400006</v>
      </c>
      <c r="O377" s="52">
        <v>314.47300146480001</v>
      </c>
      <c r="P377" s="52">
        <v>289.63100047680001</v>
      </c>
      <c r="Q377" s="52">
        <v>265.8890016396</v>
      </c>
      <c r="R377" s="52">
        <v>253.74000079440003</v>
      </c>
      <c r="S377" s="52">
        <v>247.98799910880001</v>
      </c>
      <c r="T377" s="52">
        <v>268.33699847880001</v>
      </c>
      <c r="U377" s="52">
        <v>290.77199977320004</v>
      </c>
      <c r="V377" s="52">
        <v>284.28400051559998</v>
      </c>
      <c r="W377" s="52">
        <v>227.33199844200001</v>
      </c>
      <c r="X377" s="52">
        <v>220.82499948600002</v>
      </c>
      <c r="Y377" s="52">
        <v>222.336999504</v>
      </c>
      <c r="Z377" s="52">
        <v>220.30999796520001</v>
      </c>
    </row>
    <row r="378" spans="1:26">
      <c r="A378" s="52" t="s">
        <v>348</v>
      </c>
      <c r="B378" s="52" t="s">
        <v>339</v>
      </c>
      <c r="C378" s="52" t="s">
        <v>239</v>
      </c>
      <c r="D378" s="52" t="s">
        <v>7</v>
      </c>
      <c r="E378" s="52" t="s">
        <v>81</v>
      </c>
      <c r="F378" s="52" t="s">
        <v>65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0</v>
      </c>
      <c r="P378" s="52">
        <v>0</v>
      </c>
      <c r="Q378" s="52">
        <v>1.2470006988</v>
      </c>
      <c r="R378" s="52">
        <v>1.2470006988</v>
      </c>
      <c r="S378" s="52">
        <v>1.1259979920000001</v>
      </c>
      <c r="T378" s="52">
        <v>2.2990011876000001</v>
      </c>
      <c r="U378" s="52">
        <v>2.2990011876000001</v>
      </c>
      <c r="V378" s="52">
        <v>2.2990011876000001</v>
      </c>
      <c r="W378" s="52">
        <v>2.2990011876000001</v>
      </c>
      <c r="X378" s="52">
        <v>2.2990011876000001</v>
      </c>
      <c r="Y378" s="52">
        <v>2.2990011876000001</v>
      </c>
      <c r="Z378" s="52">
        <v>2.2990011876000001</v>
      </c>
    </row>
    <row r="379" spans="1:26">
      <c r="A379" s="52" t="s">
        <v>348</v>
      </c>
      <c r="B379" s="52" t="s">
        <v>340</v>
      </c>
      <c r="C379" s="52" t="s">
        <v>239</v>
      </c>
      <c r="D379" s="52" t="s">
        <v>7</v>
      </c>
      <c r="E379" s="52" t="s">
        <v>81</v>
      </c>
      <c r="F379" s="52" t="s">
        <v>66</v>
      </c>
      <c r="G379" s="52">
        <v>221.6952007452</v>
      </c>
      <c r="H379" s="52">
        <v>209.51639825760003</v>
      </c>
      <c r="I379" s="52">
        <v>211.08600027000003</v>
      </c>
      <c r="J379" s="52">
        <v>215.52479957520003</v>
      </c>
      <c r="K379" s="52">
        <v>226.28160149760004</v>
      </c>
      <c r="L379" s="52">
        <v>221.90400064800002</v>
      </c>
      <c r="M379" s="52">
        <v>203.67360162720001</v>
      </c>
      <c r="N379" s="52">
        <v>198.7271988768</v>
      </c>
      <c r="O379" s="52">
        <v>178.15320087480001</v>
      </c>
      <c r="P379" s="52">
        <v>164.21760036000001</v>
      </c>
      <c r="Q379" s="52">
        <v>157.0967997768</v>
      </c>
      <c r="R379" s="52">
        <v>144.7379983836</v>
      </c>
      <c r="S379" s="52">
        <v>135.2735988192</v>
      </c>
      <c r="T379" s="52">
        <v>146.33280074520002</v>
      </c>
      <c r="U379" s="52">
        <v>149.50439804160001</v>
      </c>
      <c r="V379" s="52">
        <v>145.39679973720001</v>
      </c>
      <c r="W379" s="52">
        <v>145.1304020268</v>
      </c>
      <c r="X379" s="52">
        <v>149.54760163080002</v>
      </c>
      <c r="Y379" s="52">
        <v>146.69279855639999</v>
      </c>
      <c r="Z379" s="52">
        <v>148.9535993808</v>
      </c>
    </row>
    <row r="380" spans="1:26">
      <c r="A380" s="52" t="s">
        <v>348</v>
      </c>
      <c r="B380" s="52" t="s">
        <v>341</v>
      </c>
      <c r="C380" s="52" t="s">
        <v>239</v>
      </c>
      <c r="D380" s="52" t="s">
        <v>7</v>
      </c>
      <c r="E380" s="52" t="s">
        <v>81</v>
      </c>
      <c r="F380" s="52" t="s">
        <v>67</v>
      </c>
      <c r="G380" s="52">
        <v>15.886000360800002</v>
      </c>
      <c r="H380" s="52">
        <v>15.30599877</v>
      </c>
      <c r="I380" s="52">
        <v>16.403999630400001</v>
      </c>
      <c r="J380" s="52">
        <v>20.318000302800002</v>
      </c>
      <c r="K380" s="52">
        <v>20.952999698400003</v>
      </c>
      <c r="L380" s="52">
        <v>19.462000669200002</v>
      </c>
      <c r="M380" s="52">
        <v>18.023998154400001</v>
      </c>
      <c r="N380" s="52">
        <v>14.679000349200001</v>
      </c>
      <c r="O380" s="52">
        <v>13.898999509200001</v>
      </c>
      <c r="P380" s="52">
        <v>4.7989980828000007</v>
      </c>
      <c r="Q380" s="52">
        <v>1.7559983484000001</v>
      </c>
      <c r="R380" s="52">
        <v>1.8640010412000001</v>
      </c>
      <c r="S380" s="52">
        <v>1.7239986360000001</v>
      </c>
      <c r="T380" s="52">
        <v>1.5910007472000001</v>
      </c>
      <c r="U380" s="52">
        <v>1.9659998627999999</v>
      </c>
      <c r="V380" s="52">
        <v>3.1030007652</v>
      </c>
      <c r="W380" s="52">
        <v>4.3929999000000004</v>
      </c>
      <c r="X380" s="52">
        <v>4.2390010224000001</v>
      </c>
      <c r="Y380" s="52">
        <v>4.7190008951999998</v>
      </c>
      <c r="Z380" s="52">
        <v>4.6140001380000006</v>
      </c>
    </row>
    <row r="381" spans="1:26">
      <c r="A381" s="52" t="s">
        <v>348</v>
      </c>
      <c r="B381" s="52" t="s">
        <v>337</v>
      </c>
      <c r="C381" s="52" t="s">
        <v>239</v>
      </c>
      <c r="D381" s="52" t="s">
        <v>7</v>
      </c>
      <c r="E381" s="52" t="s">
        <v>81</v>
      </c>
      <c r="F381" s="52" t="s">
        <v>68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</row>
    <row r="382" spans="1:26">
      <c r="A382" s="52" t="s">
        <v>348</v>
      </c>
      <c r="B382" s="52" t="s">
        <v>337</v>
      </c>
      <c r="C382" s="52" t="s">
        <v>239</v>
      </c>
      <c r="D382" s="52" t="s">
        <v>7</v>
      </c>
      <c r="E382" s="52" t="s">
        <v>81</v>
      </c>
      <c r="F382" s="52" t="s">
        <v>69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0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0</v>
      </c>
      <c r="V382" s="52">
        <v>0</v>
      </c>
      <c r="W382" s="52">
        <v>0</v>
      </c>
      <c r="X382" s="52">
        <v>0</v>
      </c>
      <c r="Y382" s="52">
        <v>0</v>
      </c>
      <c r="Z382" s="52">
        <v>0</v>
      </c>
    </row>
    <row r="383" spans="1:26">
      <c r="A383" s="52" t="s">
        <v>348</v>
      </c>
      <c r="B383" s="52" t="s">
        <v>337</v>
      </c>
      <c r="C383" s="52" t="s">
        <v>239</v>
      </c>
      <c r="D383" s="52" t="s">
        <v>7</v>
      </c>
      <c r="E383" s="52" t="s">
        <v>81</v>
      </c>
      <c r="F383" s="52" t="s">
        <v>70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0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52">
        <v>0</v>
      </c>
      <c r="W383" s="52">
        <v>0</v>
      </c>
      <c r="X383" s="52">
        <v>0</v>
      </c>
      <c r="Y383" s="52">
        <v>0</v>
      </c>
      <c r="Z383" s="52">
        <v>0</v>
      </c>
    </row>
    <row r="384" spans="1:26">
      <c r="A384" s="52" t="s">
        <v>348</v>
      </c>
      <c r="B384" s="52" t="s">
        <v>342</v>
      </c>
      <c r="C384" s="52" t="s">
        <v>239</v>
      </c>
      <c r="D384" s="52" t="s">
        <v>7</v>
      </c>
      <c r="E384" s="52" t="s">
        <v>81</v>
      </c>
      <c r="F384" s="52" t="s">
        <v>71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0</v>
      </c>
      <c r="P384" s="52">
        <v>0</v>
      </c>
      <c r="Q384" s="52">
        <v>0</v>
      </c>
      <c r="R384" s="52">
        <v>0</v>
      </c>
      <c r="S384" s="52">
        <v>0</v>
      </c>
      <c r="T384" s="52">
        <v>0</v>
      </c>
      <c r="U384" s="52">
        <v>0</v>
      </c>
      <c r="V384" s="52">
        <v>0</v>
      </c>
      <c r="W384" s="52">
        <v>0</v>
      </c>
      <c r="X384" s="52">
        <v>0</v>
      </c>
      <c r="Y384" s="52">
        <v>0</v>
      </c>
      <c r="Z384" s="52">
        <v>0</v>
      </c>
    </row>
    <row r="385" spans="1:26">
      <c r="A385" s="52" t="s">
        <v>348</v>
      </c>
      <c r="B385" s="52" t="s">
        <v>342</v>
      </c>
      <c r="C385" s="52" t="s">
        <v>239</v>
      </c>
      <c r="D385" s="52" t="s">
        <v>7</v>
      </c>
      <c r="E385" s="52" t="s">
        <v>81</v>
      </c>
      <c r="F385" s="52" t="s">
        <v>72</v>
      </c>
      <c r="G385" s="52">
        <v>58.150800144000002</v>
      </c>
      <c r="H385" s="52">
        <v>61.216797970800002</v>
      </c>
      <c r="I385" s="52">
        <v>49.010400284399999</v>
      </c>
      <c r="J385" s="52">
        <v>62.354397585599997</v>
      </c>
      <c r="K385" s="52">
        <v>61.975802008800002</v>
      </c>
      <c r="L385" s="52">
        <v>43.107602623200009</v>
      </c>
      <c r="M385" s="52">
        <v>32.645999408400002</v>
      </c>
      <c r="N385" s="52">
        <v>33.216002920800001</v>
      </c>
      <c r="O385" s="52">
        <v>19.093800916799999</v>
      </c>
      <c r="P385" s="52">
        <v>14.697602301600002</v>
      </c>
      <c r="Q385" s="52">
        <v>11.604599614800001</v>
      </c>
      <c r="R385" s="52">
        <v>11.845796976000001</v>
      </c>
      <c r="S385" s="52">
        <v>8.8307985599999999</v>
      </c>
      <c r="T385" s="52">
        <v>8.2656014940000002</v>
      </c>
      <c r="U385" s="52">
        <v>7.3812027960000011</v>
      </c>
      <c r="V385" s="52">
        <v>5.0898006504</v>
      </c>
      <c r="W385" s="52">
        <v>6.1350017760000011</v>
      </c>
      <c r="X385" s="52">
        <v>7.4760003215999999</v>
      </c>
      <c r="Y385" s="52">
        <v>6.0948001224000006</v>
      </c>
      <c r="Z385" s="52">
        <v>5.080200318000001</v>
      </c>
    </row>
    <row r="386" spans="1:26">
      <c r="A386" s="52" t="s">
        <v>348</v>
      </c>
      <c r="B386" s="52" t="s">
        <v>343</v>
      </c>
      <c r="C386" s="52" t="s">
        <v>239</v>
      </c>
      <c r="D386" s="52" t="s">
        <v>7</v>
      </c>
      <c r="E386" s="52" t="s">
        <v>81</v>
      </c>
      <c r="F386" s="52" t="s">
        <v>73</v>
      </c>
      <c r="G386" s="52">
        <v>113.21640179640001</v>
      </c>
      <c r="H386" s="52">
        <v>87.647400669600003</v>
      </c>
      <c r="I386" s="52">
        <v>96.101998502400008</v>
      </c>
      <c r="J386" s="52">
        <v>72.687600017999998</v>
      </c>
      <c r="K386" s="52">
        <v>74.081699748000005</v>
      </c>
      <c r="L386" s="52">
        <v>73.360799776800008</v>
      </c>
      <c r="M386" s="52">
        <v>67.841998664400009</v>
      </c>
      <c r="N386" s="52">
        <v>68.189398394400001</v>
      </c>
      <c r="O386" s="52">
        <v>64.63709956080001</v>
      </c>
      <c r="P386" s="52">
        <v>70.958698639200009</v>
      </c>
      <c r="Q386" s="52">
        <v>63.14039811</v>
      </c>
      <c r="R386" s="52">
        <v>65.238298920000005</v>
      </c>
      <c r="S386" s="52">
        <v>65.807100820800002</v>
      </c>
      <c r="T386" s="52">
        <v>68.112001209599995</v>
      </c>
      <c r="U386" s="52">
        <v>66.412800990000008</v>
      </c>
      <c r="V386" s="52">
        <v>70.412400788400006</v>
      </c>
      <c r="W386" s="52">
        <v>75.238198578000009</v>
      </c>
      <c r="X386" s="52">
        <v>81.587698491600008</v>
      </c>
      <c r="Y386" s="52">
        <v>89.274600489600019</v>
      </c>
      <c r="Z386" s="52">
        <v>90.885601580400007</v>
      </c>
    </row>
    <row r="387" spans="1:26">
      <c r="A387" s="52" t="s">
        <v>347</v>
      </c>
      <c r="B387" s="52" t="s">
        <v>337</v>
      </c>
      <c r="C387" s="52" t="s">
        <v>239</v>
      </c>
      <c r="D387" s="52" t="s">
        <v>7</v>
      </c>
      <c r="E387" s="52" t="s">
        <v>82</v>
      </c>
      <c r="F387" s="52" t="s">
        <v>63</v>
      </c>
      <c r="G387" s="52">
        <v>0</v>
      </c>
      <c r="H387" s="52">
        <v>0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</row>
    <row r="388" spans="1:26">
      <c r="A388" s="52" t="s">
        <v>347</v>
      </c>
      <c r="B388" s="52" t="s">
        <v>338</v>
      </c>
      <c r="C388" s="52" t="s">
        <v>239</v>
      </c>
      <c r="D388" s="52" t="s">
        <v>7</v>
      </c>
      <c r="E388" s="52" t="s">
        <v>82</v>
      </c>
      <c r="F388" s="52" t="s">
        <v>64</v>
      </c>
      <c r="G388" s="52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</row>
    <row r="389" spans="1:26">
      <c r="A389" s="52" t="s">
        <v>347</v>
      </c>
      <c r="B389" s="52" t="s">
        <v>339</v>
      </c>
      <c r="C389" s="52" t="s">
        <v>239</v>
      </c>
      <c r="D389" s="52" t="s">
        <v>7</v>
      </c>
      <c r="E389" s="52" t="s">
        <v>82</v>
      </c>
      <c r="F389" s="52" t="s">
        <v>65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0</v>
      </c>
      <c r="P389" s="52">
        <v>0</v>
      </c>
      <c r="Q389" s="52">
        <v>0</v>
      </c>
      <c r="R389" s="52">
        <v>0</v>
      </c>
      <c r="S389" s="52">
        <v>0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</row>
    <row r="390" spans="1:26">
      <c r="A390" s="52" t="s">
        <v>347</v>
      </c>
      <c r="B390" s="52" t="s">
        <v>340</v>
      </c>
      <c r="C390" s="52" t="s">
        <v>239</v>
      </c>
      <c r="D390" s="52" t="s">
        <v>7</v>
      </c>
      <c r="E390" s="52" t="s">
        <v>82</v>
      </c>
      <c r="F390" s="52" t="s">
        <v>66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17.830798268400002</v>
      </c>
      <c r="M390" s="52">
        <v>15.069599481600001</v>
      </c>
      <c r="N390" s="52">
        <v>14.4899998236</v>
      </c>
      <c r="O390" s="52">
        <v>15.541200633600001</v>
      </c>
      <c r="P390" s="52">
        <v>13.478401954800002</v>
      </c>
      <c r="Q390" s="52">
        <v>16.2287987976</v>
      </c>
      <c r="R390" s="52">
        <v>15.5591996868</v>
      </c>
      <c r="S390" s="52">
        <v>16.8516020448</v>
      </c>
      <c r="T390" s="52">
        <v>14.1192000684</v>
      </c>
      <c r="U390" s="52">
        <v>13.8599994672</v>
      </c>
      <c r="V390" s="52">
        <v>13.8599994672</v>
      </c>
      <c r="W390" s="52">
        <v>16.336801490399999</v>
      </c>
      <c r="X390" s="52">
        <v>16.336801490399999</v>
      </c>
      <c r="Y390" s="52">
        <v>16.531198801199999</v>
      </c>
      <c r="Z390" s="52">
        <v>15.231599334</v>
      </c>
    </row>
    <row r="391" spans="1:26">
      <c r="A391" s="52" t="s">
        <v>347</v>
      </c>
      <c r="B391" s="52" t="s">
        <v>341</v>
      </c>
      <c r="C391" s="52" t="s">
        <v>239</v>
      </c>
      <c r="D391" s="52" t="s">
        <v>7</v>
      </c>
      <c r="E391" s="52" t="s">
        <v>82</v>
      </c>
      <c r="F391" s="52" t="s">
        <v>67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>
        <v>0</v>
      </c>
      <c r="T391" s="52">
        <v>0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</row>
    <row r="392" spans="1:26">
      <c r="A392" s="52" t="s">
        <v>347</v>
      </c>
      <c r="B392" s="52" t="s">
        <v>337</v>
      </c>
      <c r="C392" s="52" t="s">
        <v>239</v>
      </c>
      <c r="D392" s="52" t="s">
        <v>7</v>
      </c>
      <c r="E392" s="52" t="s">
        <v>82</v>
      </c>
      <c r="F392" s="52" t="s">
        <v>68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0</v>
      </c>
      <c r="P392" s="52">
        <v>0</v>
      </c>
      <c r="Q392" s="52">
        <v>0</v>
      </c>
      <c r="R392" s="52">
        <v>0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</row>
    <row r="393" spans="1:26">
      <c r="A393" s="52" t="s">
        <v>347</v>
      </c>
      <c r="B393" s="52" t="s">
        <v>337</v>
      </c>
      <c r="C393" s="52" t="s">
        <v>239</v>
      </c>
      <c r="D393" s="52" t="s">
        <v>7</v>
      </c>
      <c r="E393" s="52" t="s">
        <v>82</v>
      </c>
      <c r="F393" s="52" t="s">
        <v>69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0</v>
      </c>
      <c r="P393" s="52">
        <v>0</v>
      </c>
      <c r="Q393" s="52">
        <v>0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</row>
    <row r="394" spans="1:26">
      <c r="A394" s="52" t="s">
        <v>347</v>
      </c>
      <c r="B394" s="52" t="s">
        <v>337</v>
      </c>
      <c r="C394" s="52" t="s">
        <v>239</v>
      </c>
      <c r="D394" s="52" t="s">
        <v>7</v>
      </c>
      <c r="E394" s="52" t="s">
        <v>82</v>
      </c>
      <c r="F394" s="52" t="s">
        <v>70</v>
      </c>
      <c r="G394" s="52">
        <v>0</v>
      </c>
      <c r="H394" s="52">
        <v>0</v>
      </c>
      <c r="I394" s="52">
        <v>0</v>
      </c>
      <c r="J394" s="52">
        <v>0</v>
      </c>
      <c r="K394" s="52">
        <v>0</v>
      </c>
      <c r="L394" s="52">
        <v>0</v>
      </c>
      <c r="M394" s="52">
        <v>0</v>
      </c>
      <c r="N394" s="52">
        <v>0</v>
      </c>
      <c r="O394" s="52">
        <v>0</v>
      </c>
      <c r="P394" s="52">
        <v>0</v>
      </c>
      <c r="Q394" s="52">
        <v>0</v>
      </c>
      <c r="R394" s="52">
        <v>0</v>
      </c>
      <c r="S394" s="52">
        <v>0</v>
      </c>
      <c r="T394" s="52">
        <v>0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</row>
    <row r="395" spans="1:26">
      <c r="A395" s="52" t="s">
        <v>347</v>
      </c>
      <c r="B395" s="52" t="s">
        <v>342</v>
      </c>
      <c r="C395" s="52" t="s">
        <v>239</v>
      </c>
      <c r="D395" s="52" t="s">
        <v>7</v>
      </c>
      <c r="E395" s="52" t="s">
        <v>82</v>
      </c>
      <c r="F395" s="52" t="s">
        <v>71</v>
      </c>
      <c r="G395" s="52">
        <v>0</v>
      </c>
      <c r="H395" s="52">
        <v>0</v>
      </c>
      <c r="I395" s="52">
        <v>0</v>
      </c>
      <c r="J395" s="52">
        <v>0</v>
      </c>
      <c r="K395" s="52">
        <v>0</v>
      </c>
      <c r="L395" s="52">
        <v>0</v>
      </c>
      <c r="M395" s="52">
        <v>0</v>
      </c>
      <c r="N395" s="52">
        <v>0</v>
      </c>
      <c r="O395" s="52">
        <v>0</v>
      </c>
      <c r="P395" s="52">
        <v>0</v>
      </c>
      <c r="Q395" s="52">
        <v>0</v>
      </c>
      <c r="R395" s="52">
        <v>0</v>
      </c>
      <c r="S395" s="52">
        <v>0</v>
      </c>
      <c r="T395" s="52">
        <v>0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</row>
    <row r="396" spans="1:26">
      <c r="A396" s="52" t="s">
        <v>347</v>
      </c>
      <c r="B396" s="52" t="s">
        <v>342</v>
      </c>
      <c r="C396" s="52" t="s">
        <v>239</v>
      </c>
      <c r="D396" s="52" t="s">
        <v>7</v>
      </c>
      <c r="E396" s="52" t="s">
        <v>82</v>
      </c>
      <c r="F396" s="52" t="s">
        <v>72</v>
      </c>
      <c r="G396" s="52">
        <v>15.403199518800003</v>
      </c>
      <c r="H396" s="52">
        <v>17.303399632800001</v>
      </c>
      <c r="I396" s="52">
        <v>16.2335968704</v>
      </c>
      <c r="J396" s="52">
        <v>17.690398117200004</v>
      </c>
      <c r="K396" s="52">
        <v>21.456600562800002</v>
      </c>
      <c r="L396" s="52">
        <v>27.400198590000002</v>
      </c>
      <c r="M396" s="52">
        <v>29.828400238800004</v>
      </c>
      <c r="N396" s="52">
        <v>28.571401461600001</v>
      </c>
      <c r="O396" s="52">
        <v>29.465999204399999</v>
      </c>
      <c r="P396" s="52">
        <v>20.389799736000001</v>
      </c>
      <c r="Q396" s="52">
        <v>20.072398428</v>
      </c>
      <c r="R396" s="52">
        <v>18.885001014</v>
      </c>
      <c r="S396" s="52">
        <v>18.359402702400001</v>
      </c>
      <c r="T396" s="52">
        <v>18.1607976576</v>
      </c>
      <c r="U396" s="52">
        <v>17.571597667200002</v>
      </c>
      <c r="V396" s="52">
        <v>21.838800974399998</v>
      </c>
      <c r="W396" s="52">
        <v>22.480201987200005</v>
      </c>
      <c r="X396" s="52">
        <v>24.437401196400003</v>
      </c>
      <c r="Y396" s="52">
        <v>25.675199308800003</v>
      </c>
      <c r="Z396" s="52">
        <v>23.902801264800004</v>
      </c>
    </row>
    <row r="397" spans="1:26">
      <c r="A397" s="52" t="s">
        <v>347</v>
      </c>
      <c r="B397" s="52" t="s">
        <v>343</v>
      </c>
      <c r="C397" s="52" t="s">
        <v>239</v>
      </c>
      <c r="D397" s="52" t="s">
        <v>7</v>
      </c>
      <c r="E397" s="52" t="s">
        <v>82</v>
      </c>
      <c r="F397" s="52" t="s">
        <v>73</v>
      </c>
      <c r="G397" s="52">
        <v>0</v>
      </c>
      <c r="H397" s="52">
        <v>0</v>
      </c>
      <c r="I397" s="52">
        <v>0</v>
      </c>
      <c r="J397" s="52">
        <v>0</v>
      </c>
      <c r="K397" s="52">
        <v>0</v>
      </c>
      <c r="L397" s="52">
        <v>8.9225983368000001</v>
      </c>
      <c r="M397" s="52">
        <v>9.6606013859999997</v>
      </c>
      <c r="N397" s="52">
        <v>10.613701285199999</v>
      </c>
      <c r="O397" s="52">
        <v>8.849701962000001</v>
      </c>
      <c r="P397" s="52">
        <v>5.9309999460000009</v>
      </c>
      <c r="Q397" s="52">
        <v>7.8380999064000001</v>
      </c>
      <c r="R397" s="52">
        <v>8.3465993267999998</v>
      </c>
      <c r="S397" s="52">
        <v>10.218601342800001</v>
      </c>
      <c r="T397" s="52">
        <v>11.024099794800001</v>
      </c>
      <c r="U397" s="52">
        <v>9.2096997732000005</v>
      </c>
      <c r="V397" s="52">
        <v>7.8174003672000003</v>
      </c>
      <c r="W397" s="52">
        <v>18.009001036800001</v>
      </c>
      <c r="X397" s="52">
        <v>17.776801108800001</v>
      </c>
      <c r="Y397" s="52">
        <v>20.0304006372</v>
      </c>
      <c r="Z397" s="52">
        <v>18.836999351999999</v>
      </c>
    </row>
    <row r="398" spans="1:26">
      <c r="A398" s="52" t="s">
        <v>347</v>
      </c>
      <c r="B398" s="52" t="s">
        <v>337</v>
      </c>
      <c r="C398" s="52" t="s">
        <v>239</v>
      </c>
      <c r="D398" s="52" t="s">
        <v>7</v>
      </c>
      <c r="E398" s="52" t="s">
        <v>83</v>
      </c>
      <c r="F398" s="52" t="s">
        <v>63</v>
      </c>
      <c r="G398" s="52">
        <v>0</v>
      </c>
      <c r="H398" s="52">
        <v>0</v>
      </c>
      <c r="I398" s="52">
        <v>0</v>
      </c>
      <c r="J398" s="52">
        <v>0</v>
      </c>
      <c r="K398" s="52">
        <v>0</v>
      </c>
      <c r="L398" s="52">
        <v>0</v>
      </c>
      <c r="M398" s="52">
        <v>0</v>
      </c>
      <c r="N398" s="52">
        <v>0</v>
      </c>
      <c r="O398" s="52">
        <v>0</v>
      </c>
      <c r="P398" s="52">
        <v>0</v>
      </c>
      <c r="Q398" s="52">
        <v>0</v>
      </c>
      <c r="R398" s="52">
        <v>0</v>
      </c>
      <c r="S398" s="52">
        <v>0</v>
      </c>
      <c r="T398" s="52">
        <v>0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</row>
    <row r="399" spans="1:26">
      <c r="A399" s="52" t="s">
        <v>347</v>
      </c>
      <c r="B399" s="52" t="s">
        <v>338</v>
      </c>
      <c r="C399" s="52" t="s">
        <v>239</v>
      </c>
      <c r="D399" s="52" t="s">
        <v>7</v>
      </c>
      <c r="E399" s="52" t="s">
        <v>83</v>
      </c>
      <c r="F399" s="52" t="s">
        <v>64</v>
      </c>
      <c r="G399" s="52">
        <v>0</v>
      </c>
      <c r="H399" s="52">
        <v>0</v>
      </c>
      <c r="I399" s="52">
        <v>0</v>
      </c>
      <c r="J399" s="52">
        <v>0</v>
      </c>
      <c r="K399" s="52">
        <v>0</v>
      </c>
      <c r="L399" s="52">
        <v>0</v>
      </c>
      <c r="M399" s="52">
        <v>0</v>
      </c>
      <c r="N399" s="52">
        <v>0</v>
      </c>
      <c r="O399" s="52">
        <v>0</v>
      </c>
      <c r="P399" s="52">
        <v>0</v>
      </c>
      <c r="Q399" s="52">
        <v>0</v>
      </c>
      <c r="R399" s="52">
        <v>0</v>
      </c>
      <c r="S399" s="52">
        <v>0</v>
      </c>
      <c r="T399" s="52">
        <v>0</v>
      </c>
      <c r="U399" s="52">
        <v>0</v>
      </c>
      <c r="V399" s="52">
        <v>0</v>
      </c>
      <c r="W399" s="52">
        <v>0</v>
      </c>
      <c r="X399" s="52">
        <v>0</v>
      </c>
      <c r="Y399" s="52">
        <v>0</v>
      </c>
      <c r="Z399" s="52">
        <v>0</v>
      </c>
    </row>
    <row r="400" spans="1:26">
      <c r="A400" s="52" t="s">
        <v>347</v>
      </c>
      <c r="B400" s="52" t="s">
        <v>339</v>
      </c>
      <c r="C400" s="52" t="s">
        <v>239</v>
      </c>
      <c r="D400" s="52" t="s">
        <v>7</v>
      </c>
      <c r="E400" s="52" t="s">
        <v>83</v>
      </c>
      <c r="F400" s="52" t="s">
        <v>65</v>
      </c>
      <c r="G400" s="52">
        <v>0</v>
      </c>
      <c r="H400" s="52">
        <v>0</v>
      </c>
      <c r="I400" s="52">
        <v>0</v>
      </c>
      <c r="J400" s="52">
        <v>0</v>
      </c>
      <c r="K400" s="52">
        <v>0</v>
      </c>
      <c r="L400" s="52">
        <v>0</v>
      </c>
      <c r="M400" s="52">
        <v>0</v>
      </c>
      <c r="N400" s="52">
        <v>0</v>
      </c>
      <c r="O400" s="52">
        <v>0</v>
      </c>
      <c r="P400" s="52">
        <v>0</v>
      </c>
      <c r="Q400" s="52">
        <v>0</v>
      </c>
      <c r="R400" s="52">
        <v>0</v>
      </c>
      <c r="S400" s="52">
        <v>0</v>
      </c>
      <c r="T400" s="52">
        <v>0</v>
      </c>
      <c r="U400" s="52">
        <v>0</v>
      </c>
      <c r="V400" s="52">
        <v>0</v>
      </c>
      <c r="W400" s="52">
        <v>0</v>
      </c>
      <c r="X400" s="52">
        <v>0</v>
      </c>
      <c r="Y400" s="52">
        <v>0</v>
      </c>
      <c r="Z400" s="52">
        <v>0</v>
      </c>
    </row>
    <row r="401" spans="1:26">
      <c r="A401" s="52" t="s">
        <v>347</v>
      </c>
      <c r="B401" s="52" t="s">
        <v>340</v>
      </c>
      <c r="C401" s="52" t="s">
        <v>239</v>
      </c>
      <c r="D401" s="52" t="s">
        <v>7</v>
      </c>
      <c r="E401" s="52" t="s">
        <v>83</v>
      </c>
      <c r="F401" s="52" t="s">
        <v>66</v>
      </c>
      <c r="G401" s="52">
        <v>0</v>
      </c>
      <c r="H401" s="52">
        <v>0</v>
      </c>
      <c r="I401" s="52">
        <v>0</v>
      </c>
      <c r="J401" s="52">
        <v>0</v>
      </c>
      <c r="K401" s="52">
        <v>0</v>
      </c>
      <c r="L401" s="52">
        <v>0</v>
      </c>
      <c r="M401" s="52">
        <v>0</v>
      </c>
      <c r="N401" s="52">
        <v>0</v>
      </c>
      <c r="O401" s="52">
        <v>0</v>
      </c>
      <c r="P401" s="52">
        <v>0</v>
      </c>
      <c r="Q401" s="52">
        <v>0</v>
      </c>
      <c r="R401" s="52">
        <v>0</v>
      </c>
      <c r="S401" s="52">
        <v>0</v>
      </c>
      <c r="T401" s="52">
        <v>0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</row>
    <row r="402" spans="1:26">
      <c r="A402" s="52" t="s">
        <v>347</v>
      </c>
      <c r="B402" s="52" t="s">
        <v>341</v>
      </c>
      <c r="C402" s="52" t="s">
        <v>239</v>
      </c>
      <c r="D402" s="52" t="s">
        <v>7</v>
      </c>
      <c r="E402" s="52" t="s">
        <v>83</v>
      </c>
      <c r="F402" s="52" t="s">
        <v>67</v>
      </c>
      <c r="G402" s="52">
        <v>0</v>
      </c>
      <c r="H402" s="52">
        <v>0</v>
      </c>
      <c r="I402" s="52">
        <v>0</v>
      </c>
      <c r="J402" s="52">
        <v>0</v>
      </c>
      <c r="K402" s="52">
        <v>0</v>
      </c>
      <c r="L402" s="52">
        <v>6.8998463999999995E-2</v>
      </c>
      <c r="M402" s="52">
        <v>6.8998463999999995E-2</v>
      </c>
      <c r="N402" s="52">
        <v>3.5001648000000003E-2</v>
      </c>
      <c r="O402" s="52">
        <v>3.5001648000000003E-2</v>
      </c>
      <c r="P402" s="52">
        <v>3.5001648000000003E-2</v>
      </c>
      <c r="Q402" s="52">
        <v>3.5001648000000003E-2</v>
      </c>
      <c r="R402" s="52">
        <v>3.3000357600000002E-2</v>
      </c>
      <c r="S402" s="52">
        <v>3.3000357600000002E-2</v>
      </c>
      <c r="T402" s="52">
        <v>3.3000357600000002E-2</v>
      </c>
      <c r="U402" s="52">
        <v>3.3000357600000002E-2</v>
      </c>
      <c r="V402" s="52">
        <v>3.3000357600000002E-2</v>
      </c>
      <c r="W402" s="52">
        <v>3.3000357600000002E-2</v>
      </c>
      <c r="X402" s="52">
        <v>3.3000357600000002E-2</v>
      </c>
      <c r="Y402" s="52">
        <v>3.3000357600000002E-2</v>
      </c>
      <c r="Z402" s="52">
        <v>3.3000357600000002E-2</v>
      </c>
    </row>
    <row r="403" spans="1:26">
      <c r="A403" s="52" t="s">
        <v>347</v>
      </c>
      <c r="B403" s="52" t="s">
        <v>337</v>
      </c>
      <c r="C403" s="52" t="s">
        <v>239</v>
      </c>
      <c r="D403" s="52" t="s">
        <v>7</v>
      </c>
      <c r="E403" s="52" t="s">
        <v>83</v>
      </c>
      <c r="F403" s="52" t="s">
        <v>68</v>
      </c>
      <c r="G403" s="52">
        <v>0</v>
      </c>
      <c r="H403" s="52">
        <v>0</v>
      </c>
      <c r="I403" s="52">
        <v>0</v>
      </c>
      <c r="J403" s="52">
        <v>0</v>
      </c>
      <c r="K403" s="52">
        <v>0</v>
      </c>
      <c r="L403" s="52">
        <v>0</v>
      </c>
      <c r="M403" s="52">
        <v>0</v>
      </c>
      <c r="N403" s="52">
        <v>0</v>
      </c>
      <c r="O403" s="52">
        <v>0</v>
      </c>
      <c r="P403" s="52">
        <v>0</v>
      </c>
      <c r="Q403" s="52">
        <v>0</v>
      </c>
      <c r="R403" s="52">
        <v>0</v>
      </c>
      <c r="S403" s="52">
        <v>0</v>
      </c>
      <c r="T403" s="52">
        <v>0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</row>
    <row r="404" spans="1:26">
      <c r="A404" s="52" t="s">
        <v>347</v>
      </c>
      <c r="B404" s="52" t="s">
        <v>337</v>
      </c>
      <c r="C404" s="52" t="s">
        <v>239</v>
      </c>
      <c r="D404" s="52" t="s">
        <v>7</v>
      </c>
      <c r="E404" s="52" t="s">
        <v>83</v>
      </c>
      <c r="F404" s="52" t="s">
        <v>69</v>
      </c>
      <c r="G404" s="52">
        <v>0</v>
      </c>
      <c r="H404" s="52">
        <v>0</v>
      </c>
      <c r="I404" s="52">
        <v>0</v>
      </c>
      <c r="J404" s="52">
        <v>0</v>
      </c>
      <c r="K404" s="52">
        <v>0</v>
      </c>
      <c r="L404" s="52">
        <v>0</v>
      </c>
      <c r="M404" s="52">
        <v>0</v>
      </c>
      <c r="N404" s="52">
        <v>0</v>
      </c>
      <c r="O404" s="52">
        <v>0</v>
      </c>
      <c r="P404" s="52">
        <v>0</v>
      </c>
      <c r="Q404" s="52">
        <v>0</v>
      </c>
      <c r="R404" s="52">
        <v>0</v>
      </c>
      <c r="S404" s="52">
        <v>0</v>
      </c>
      <c r="T404" s="52">
        <v>0</v>
      </c>
      <c r="U404" s="52">
        <v>0</v>
      </c>
      <c r="V404" s="52">
        <v>0</v>
      </c>
      <c r="W404" s="52">
        <v>0</v>
      </c>
      <c r="X404" s="52">
        <v>0</v>
      </c>
      <c r="Y404" s="52">
        <v>0</v>
      </c>
      <c r="Z404" s="52">
        <v>0</v>
      </c>
    </row>
    <row r="405" spans="1:26">
      <c r="A405" s="52" t="s">
        <v>347</v>
      </c>
      <c r="B405" s="52" t="s">
        <v>337</v>
      </c>
      <c r="C405" s="52" t="s">
        <v>239</v>
      </c>
      <c r="D405" s="52" t="s">
        <v>7</v>
      </c>
      <c r="E405" s="52" t="s">
        <v>83</v>
      </c>
      <c r="F405" s="52" t="s">
        <v>70</v>
      </c>
      <c r="G405" s="52">
        <v>0</v>
      </c>
      <c r="H405" s="52">
        <v>0</v>
      </c>
      <c r="I405" s="52">
        <v>0</v>
      </c>
      <c r="J405" s="52">
        <v>0</v>
      </c>
      <c r="K405" s="52">
        <v>0</v>
      </c>
      <c r="L405" s="52">
        <v>0</v>
      </c>
      <c r="M405" s="52">
        <v>0</v>
      </c>
      <c r="N405" s="52">
        <v>0</v>
      </c>
      <c r="O405" s="52">
        <v>0</v>
      </c>
      <c r="P405" s="52">
        <v>0</v>
      </c>
      <c r="Q405" s="52">
        <v>0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</row>
    <row r="406" spans="1:26">
      <c r="A406" s="52" t="s">
        <v>347</v>
      </c>
      <c r="B406" s="52" t="s">
        <v>342</v>
      </c>
      <c r="C406" s="52" t="s">
        <v>239</v>
      </c>
      <c r="D406" s="52" t="s">
        <v>7</v>
      </c>
      <c r="E406" s="52" t="s">
        <v>83</v>
      </c>
      <c r="F406" s="52" t="s">
        <v>71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</row>
    <row r="407" spans="1:26">
      <c r="A407" s="52" t="s">
        <v>347</v>
      </c>
      <c r="B407" s="52" t="s">
        <v>342</v>
      </c>
      <c r="C407" s="52" t="s">
        <v>239</v>
      </c>
      <c r="D407" s="52" t="s">
        <v>7</v>
      </c>
      <c r="E407" s="52" t="s">
        <v>83</v>
      </c>
      <c r="F407" s="52" t="s">
        <v>72</v>
      </c>
      <c r="G407" s="52">
        <v>33.913498680000004</v>
      </c>
      <c r="H407" s="52">
        <v>33.007098348</v>
      </c>
      <c r="I407" s="52">
        <v>34.732495375200003</v>
      </c>
      <c r="J407" s="52">
        <v>35.947797811200005</v>
      </c>
      <c r="K407" s="52">
        <v>37.798602058800007</v>
      </c>
      <c r="L407" s="52">
        <v>49.711299912000008</v>
      </c>
      <c r="M407" s="52">
        <v>50.81090013</v>
      </c>
      <c r="N407" s="52">
        <v>53.007395893200005</v>
      </c>
      <c r="O407" s="52">
        <v>53.698196959199997</v>
      </c>
      <c r="P407" s="52">
        <v>49.245694257600007</v>
      </c>
      <c r="Q407" s="52">
        <v>52.333697905200005</v>
      </c>
      <c r="R407" s="52">
        <v>59.11270488360001</v>
      </c>
      <c r="S407" s="52">
        <v>61.657601022000016</v>
      </c>
      <c r="T407" s="52">
        <v>59.198999018400002</v>
      </c>
      <c r="U407" s="52">
        <v>56.815700799600009</v>
      </c>
      <c r="V407" s="52">
        <v>73.591295677200023</v>
      </c>
      <c r="W407" s="52">
        <v>83.396504948400008</v>
      </c>
      <c r="X407" s="52">
        <v>88.449997669200002</v>
      </c>
      <c r="Y407" s="52">
        <v>89.573797591200005</v>
      </c>
      <c r="Z407" s="52">
        <v>89.652099124800017</v>
      </c>
    </row>
    <row r="408" spans="1:26">
      <c r="A408" s="52" t="s">
        <v>347</v>
      </c>
      <c r="B408" s="52" t="s">
        <v>343</v>
      </c>
      <c r="C408" s="52" t="s">
        <v>239</v>
      </c>
      <c r="D408" s="52" t="s">
        <v>7</v>
      </c>
      <c r="E408" s="52" t="s">
        <v>83</v>
      </c>
      <c r="F408" s="52" t="s">
        <v>73</v>
      </c>
      <c r="G408" s="52">
        <v>12.611700860400001</v>
      </c>
      <c r="H408" s="52">
        <v>11.6468988552</v>
      </c>
      <c r="I408" s="52">
        <v>15.706801134000003</v>
      </c>
      <c r="J408" s="52">
        <v>16.8326986428</v>
      </c>
      <c r="K408" s="52">
        <v>17.924398369200002</v>
      </c>
      <c r="L408" s="52">
        <v>17.014502059200002</v>
      </c>
      <c r="M408" s="52">
        <v>16.883099341200001</v>
      </c>
      <c r="N408" s="52">
        <v>17.202598236</v>
      </c>
      <c r="O408" s="52">
        <v>16.807498293600002</v>
      </c>
      <c r="P408" s="52">
        <v>13.011301612800002</v>
      </c>
      <c r="Q408" s="52">
        <v>16.564500608399999</v>
      </c>
      <c r="R408" s="52">
        <v>15.159598934400002</v>
      </c>
      <c r="S408" s="52">
        <v>15.5628003348</v>
      </c>
      <c r="T408" s="52">
        <v>15.750900698400001</v>
      </c>
      <c r="U408" s="52">
        <v>15.818400287999999</v>
      </c>
      <c r="V408" s="52">
        <v>15.7995010728</v>
      </c>
      <c r="W408" s="52">
        <v>16.6635016812</v>
      </c>
      <c r="X408" s="52">
        <v>16.795800374400002</v>
      </c>
      <c r="Y408" s="52">
        <v>18.373499658</v>
      </c>
      <c r="Z408" s="52">
        <v>18.304199744400002</v>
      </c>
    </row>
    <row r="409" spans="1:26">
      <c r="A409" s="52" t="s">
        <v>347</v>
      </c>
      <c r="B409" s="52" t="s">
        <v>337</v>
      </c>
      <c r="C409" s="52" t="s">
        <v>239</v>
      </c>
      <c r="D409" s="52" t="s">
        <v>7</v>
      </c>
      <c r="E409" s="52" t="s">
        <v>84</v>
      </c>
      <c r="F409" s="52" t="s">
        <v>63</v>
      </c>
      <c r="G409" s="52">
        <v>0</v>
      </c>
      <c r="H409" s="52">
        <v>0</v>
      </c>
      <c r="I409" s="52">
        <v>0</v>
      </c>
      <c r="J409" s="52">
        <v>0</v>
      </c>
      <c r="K409" s="52">
        <v>0</v>
      </c>
      <c r="L409" s="52">
        <v>0</v>
      </c>
      <c r="M409" s="52">
        <v>0</v>
      </c>
      <c r="N409" s="52">
        <v>0</v>
      </c>
      <c r="O409" s="52">
        <v>0</v>
      </c>
      <c r="P409" s="52">
        <v>0</v>
      </c>
      <c r="Q409" s="52">
        <v>0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</row>
    <row r="410" spans="1:26">
      <c r="A410" s="52" t="s">
        <v>347</v>
      </c>
      <c r="B410" s="52" t="s">
        <v>338</v>
      </c>
      <c r="C410" s="52" t="s">
        <v>239</v>
      </c>
      <c r="D410" s="52" t="s">
        <v>7</v>
      </c>
      <c r="E410" s="52" t="s">
        <v>84</v>
      </c>
      <c r="F410" s="52" t="s">
        <v>64</v>
      </c>
      <c r="G410" s="52">
        <v>0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0</v>
      </c>
      <c r="N410" s="52">
        <v>0</v>
      </c>
      <c r="O410" s="52">
        <v>0</v>
      </c>
      <c r="P410" s="52">
        <v>0</v>
      </c>
      <c r="Q410" s="52">
        <v>0</v>
      </c>
      <c r="R410" s="52">
        <v>0</v>
      </c>
      <c r="S410" s="52">
        <v>0</v>
      </c>
      <c r="T410" s="52">
        <v>0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</row>
    <row r="411" spans="1:26">
      <c r="A411" s="52" t="s">
        <v>347</v>
      </c>
      <c r="B411" s="52" t="s">
        <v>339</v>
      </c>
      <c r="C411" s="52" t="s">
        <v>239</v>
      </c>
      <c r="D411" s="52" t="s">
        <v>7</v>
      </c>
      <c r="E411" s="52" t="s">
        <v>84</v>
      </c>
      <c r="F411" s="52" t="s">
        <v>65</v>
      </c>
      <c r="G411" s="52">
        <v>0</v>
      </c>
      <c r="H411" s="52">
        <v>0</v>
      </c>
      <c r="I411" s="52">
        <v>0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</row>
    <row r="412" spans="1:26">
      <c r="A412" s="52" t="s">
        <v>347</v>
      </c>
      <c r="B412" s="52" t="s">
        <v>340</v>
      </c>
      <c r="C412" s="52" t="s">
        <v>239</v>
      </c>
      <c r="D412" s="52" t="s">
        <v>7</v>
      </c>
      <c r="E412" s="52" t="s">
        <v>84</v>
      </c>
      <c r="F412" s="52" t="s">
        <v>66</v>
      </c>
      <c r="G412" s="52">
        <v>0</v>
      </c>
      <c r="H412" s="52">
        <v>0</v>
      </c>
      <c r="I412" s="52">
        <v>0</v>
      </c>
      <c r="J412" s="52">
        <v>0</v>
      </c>
      <c r="K412" s="52">
        <v>0</v>
      </c>
      <c r="L412" s="52">
        <v>5.9112005688</v>
      </c>
      <c r="M412" s="52">
        <v>5.2091998128000006</v>
      </c>
      <c r="N412" s="52">
        <v>4.8311987616000005</v>
      </c>
      <c r="O412" s="52">
        <v>4.1688009468000002</v>
      </c>
      <c r="P412" s="52">
        <v>3.5999990460000002</v>
      </c>
      <c r="Q412" s="52">
        <v>3.2543996400000004</v>
      </c>
      <c r="R412" s="52">
        <v>2.8979982900000003</v>
      </c>
      <c r="S412" s="52">
        <v>2.7720007308000003</v>
      </c>
      <c r="T412" s="52">
        <v>2.8295985384</v>
      </c>
      <c r="U412" s="52">
        <v>2.555999532</v>
      </c>
      <c r="V412" s="52">
        <v>2.5200014256000003</v>
      </c>
      <c r="W412" s="52">
        <v>3.0455997372000003</v>
      </c>
      <c r="X412" s="52">
        <v>3.0455997372000003</v>
      </c>
      <c r="Y412" s="52">
        <v>3.0455997372000003</v>
      </c>
      <c r="Z412" s="52">
        <v>2.8188007812000002</v>
      </c>
    </row>
    <row r="413" spans="1:26">
      <c r="A413" s="52" t="s">
        <v>347</v>
      </c>
      <c r="B413" s="52" t="s">
        <v>341</v>
      </c>
      <c r="C413" s="52" t="s">
        <v>239</v>
      </c>
      <c r="D413" s="52" t="s">
        <v>7</v>
      </c>
      <c r="E413" s="52" t="s">
        <v>84</v>
      </c>
      <c r="F413" s="52" t="s">
        <v>67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0</v>
      </c>
      <c r="N413" s="52">
        <v>0</v>
      </c>
      <c r="O413" s="52">
        <v>0</v>
      </c>
      <c r="P413" s="52">
        <v>0</v>
      </c>
      <c r="Q413" s="52">
        <v>0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</row>
    <row r="414" spans="1:26">
      <c r="A414" s="52" t="s">
        <v>347</v>
      </c>
      <c r="B414" s="52" t="s">
        <v>337</v>
      </c>
      <c r="C414" s="52" t="s">
        <v>239</v>
      </c>
      <c r="D414" s="52" t="s">
        <v>7</v>
      </c>
      <c r="E414" s="52" t="s">
        <v>84</v>
      </c>
      <c r="F414" s="52" t="s">
        <v>68</v>
      </c>
      <c r="G414" s="52">
        <v>0</v>
      </c>
      <c r="H414" s="52">
        <v>0</v>
      </c>
      <c r="I414" s="52">
        <v>0</v>
      </c>
      <c r="J414" s="52">
        <v>0</v>
      </c>
      <c r="K414" s="52">
        <v>0</v>
      </c>
      <c r="L414" s="52">
        <v>0</v>
      </c>
      <c r="M414" s="52">
        <v>0</v>
      </c>
      <c r="N414" s="52">
        <v>0</v>
      </c>
      <c r="O414" s="52">
        <v>0</v>
      </c>
      <c r="P414" s="52">
        <v>0</v>
      </c>
      <c r="Q414" s="52">
        <v>0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</row>
    <row r="415" spans="1:26">
      <c r="A415" s="52" t="s">
        <v>347</v>
      </c>
      <c r="B415" s="52" t="s">
        <v>337</v>
      </c>
      <c r="C415" s="52" t="s">
        <v>239</v>
      </c>
      <c r="D415" s="52" t="s">
        <v>7</v>
      </c>
      <c r="E415" s="52" t="s">
        <v>84</v>
      </c>
      <c r="F415" s="52" t="s">
        <v>69</v>
      </c>
      <c r="G415" s="52">
        <v>0</v>
      </c>
      <c r="H415" s="52">
        <v>0</v>
      </c>
      <c r="I415" s="52">
        <v>0</v>
      </c>
      <c r="J415" s="52">
        <v>0</v>
      </c>
      <c r="K415" s="52">
        <v>0</v>
      </c>
      <c r="L415" s="52">
        <v>0</v>
      </c>
      <c r="M415" s="52">
        <v>0</v>
      </c>
      <c r="N415" s="52">
        <v>0</v>
      </c>
      <c r="O415" s="52">
        <v>0</v>
      </c>
      <c r="P415" s="52">
        <v>0</v>
      </c>
      <c r="Q415" s="52">
        <v>0</v>
      </c>
      <c r="R415" s="52">
        <v>0</v>
      </c>
      <c r="S415" s="52">
        <v>0</v>
      </c>
      <c r="T415" s="52">
        <v>0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</row>
    <row r="416" spans="1:26">
      <c r="A416" s="52" t="s">
        <v>347</v>
      </c>
      <c r="B416" s="52" t="s">
        <v>337</v>
      </c>
      <c r="C416" s="52" t="s">
        <v>239</v>
      </c>
      <c r="D416" s="52" t="s">
        <v>7</v>
      </c>
      <c r="E416" s="52" t="s">
        <v>84</v>
      </c>
      <c r="F416" s="52" t="s">
        <v>70</v>
      </c>
      <c r="G416" s="52">
        <v>0</v>
      </c>
      <c r="H416" s="52">
        <v>0</v>
      </c>
      <c r="I416" s="52">
        <v>0</v>
      </c>
      <c r="J416" s="52">
        <v>0</v>
      </c>
      <c r="K416" s="52">
        <v>0</v>
      </c>
      <c r="L416" s="52">
        <v>0</v>
      </c>
      <c r="M416" s="52">
        <v>0</v>
      </c>
      <c r="N416" s="52">
        <v>0</v>
      </c>
      <c r="O416" s="52">
        <v>0</v>
      </c>
      <c r="P416" s="52">
        <v>0</v>
      </c>
      <c r="Q416" s="52">
        <v>0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</row>
    <row r="417" spans="1:26">
      <c r="A417" s="52" t="s">
        <v>347</v>
      </c>
      <c r="B417" s="52" t="s">
        <v>342</v>
      </c>
      <c r="C417" s="52" t="s">
        <v>239</v>
      </c>
      <c r="D417" s="52" t="s">
        <v>7</v>
      </c>
      <c r="E417" s="52" t="s">
        <v>84</v>
      </c>
      <c r="F417" s="52" t="s">
        <v>71</v>
      </c>
      <c r="G417" s="52">
        <v>0</v>
      </c>
      <c r="H417" s="52">
        <v>0</v>
      </c>
      <c r="I417" s="52">
        <v>0</v>
      </c>
      <c r="J417" s="52">
        <v>0</v>
      </c>
      <c r="K417" s="52">
        <v>0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52">
        <v>0</v>
      </c>
      <c r="S417" s="52">
        <v>0</v>
      </c>
      <c r="T417" s="52">
        <v>0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</row>
    <row r="418" spans="1:26">
      <c r="A418" s="52" t="s">
        <v>347</v>
      </c>
      <c r="B418" s="52" t="s">
        <v>342</v>
      </c>
      <c r="C418" s="52" t="s">
        <v>239</v>
      </c>
      <c r="D418" s="52" t="s">
        <v>7</v>
      </c>
      <c r="E418" s="52" t="s">
        <v>84</v>
      </c>
      <c r="F418" s="52" t="s">
        <v>72</v>
      </c>
      <c r="G418" s="52">
        <v>0</v>
      </c>
      <c r="H418" s="52">
        <v>0</v>
      </c>
      <c r="I418" s="52">
        <v>0</v>
      </c>
      <c r="J418" s="52">
        <v>0</v>
      </c>
      <c r="K418" s="52">
        <v>0</v>
      </c>
      <c r="L418" s="52">
        <v>3.2159983103999998</v>
      </c>
      <c r="M418" s="52">
        <v>1.3668017939999999</v>
      </c>
      <c r="N418" s="52">
        <v>1.2059993664000002</v>
      </c>
      <c r="O418" s="52">
        <v>0</v>
      </c>
      <c r="P418" s="52">
        <v>0</v>
      </c>
      <c r="Q418" s="52">
        <v>0</v>
      </c>
      <c r="R418" s="52">
        <v>0</v>
      </c>
      <c r="S418" s="52">
        <v>0</v>
      </c>
      <c r="T418" s="52">
        <v>0</v>
      </c>
      <c r="U418" s="52">
        <v>0</v>
      </c>
      <c r="V418" s="52">
        <v>0</v>
      </c>
      <c r="W418" s="52">
        <v>0</v>
      </c>
      <c r="X418" s="52">
        <v>0</v>
      </c>
      <c r="Y418" s="52">
        <v>0</v>
      </c>
      <c r="Z418" s="52">
        <v>0</v>
      </c>
    </row>
    <row r="419" spans="1:26">
      <c r="A419" s="52" t="s">
        <v>347</v>
      </c>
      <c r="B419" s="52" t="s">
        <v>343</v>
      </c>
      <c r="C419" s="52" t="s">
        <v>239</v>
      </c>
      <c r="D419" s="52" t="s">
        <v>7</v>
      </c>
      <c r="E419" s="52" t="s">
        <v>84</v>
      </c>
      <c r="F419" s="52" t="s">
        <v>73</v>
      </c>
      <c r="G419" s="52">
        <v>0</v>
      </c>
      <c r="H419" s="52">
        <v>0</v>
      </c>
      <c r="I419" s="52">
        <v>0</v>
      </c>
      <c r="J419" s="52">
        <v>0</v>
      </c>
      <c r="K419" s="52">
        <v>0</v>
      </c>
      <c r="L419" s="52">
        <v>6.434998556400001</v>
      </c>
      <c r="M419" s="52">
        <v>6.149701630800001</v>
      </c>
      <c r="N419" s="52">
        <v>5.5836002159999998</v>
      </c>
      <c r="O419" s="52">
        <v>4.8159001944000002</v>
      </c>
      <c r="P419" s="52">
        <v>3.2543996400000004</v>
      </c>
      <c r="Q419" s="52">
        <v>3.6278998811999998</v>
      </c>
      <c r="R419" s="52">
        <v>3.5981987220000002</v>
      </c>
      <c r="S419" s="52">
        <v>4.0373982288000008</v>
      </c>
      <c r="T419" s="52">
        <v>4.5432013500000004</v>
      </c>
      <c r="U419" s="52">
        <v>4.0023002844000004</v>
      </c>
      <c r="V419" s="52">
        <v>3.5190012132000001</v>
      </c>
      <c r="W419" s="52">
        <v>2.4632995931999999</v>
      </c>
      <c r="X419" s="52">
        <v>2.5632008279999998</v>
      </c>
      <c r="Y419" s="52">
        <v>2.7558020016000002</v>
      </c>
      <c r="Z419" s="52">
        <v>2.7558020016000002</v>
      </c>
    </row>
    <row r="420" spans="1:26">
      <c r="A420" s="52" t="s">
        <v>349</v>
      </c>
      <c r="B420" s="52" t="s">
        <v>337</v>
      </c>
      <c r="C420" s="52" t="s">
        <v>239</v>
      </c>
      <c r="D420" s="52" t="s">
        <v>7</v>
      </c>
      <c r="E420" s="52" t="s">
        <v>85</v>
      </c>
      <c r="F420" s="52" t="s">
        <v>63</v>
      </c>
      <c r="G420" s="52">
        <v>6.5181274703999996</v>
      </c>
      <c r="H420" s="52">
        <v>6.7471496171999998</v>
      </c>
      <c r="I420" s="52">
        <v>5.2865090748000005</v>
      </c>
      <c r="J420" s="52">
        <v>7.5254631768000007</v>
      </c>
      <c r="K420" s="52">
        <v>9.7510613868</v>
      </c>
      <c r="L420" s="52">
        <v>10.502064450000001</v>
      </c>
      <c r="M420" s="52">
        <v>11.282957078399999</v>
      </c>
      <c r="N420" s="52">
        <v>12.566228025600001</v>
      </c>
      <c r="O420" s="52">
        <v>11.5899081336</v>
      </c>
      <c r="P420" s="52">
        <v>10.28529288</v>
      </c>
      <c r="Q420" s="52">
        <v>17.541281048400002</v>
      </c>
      <c r="R420" s="52">
        <v>14.221730613600002</v>
      </c>
      <c r="S420" s="52">
        <v>18.174856932000004</v>
      </c>
      <c r="T420" s="52">
        <v>14.969296313999999</v>
      </c>
      <c r="U420" s="52">
        <v>9.7005099636000001</v>
      </c>
      <c r="V420" s="52">
        <v>16.8922977408</v>
      </c>
      <c r="W420" s="52">
        <v>10.559042611200001</v>
      </c>
      <c r="X420" s="52">
        <v>10.453497570000001</v>
      </c>
      <c r="Y420" s="52">
        <v>11.1300928236</v>
      </c>
      <c r="Z420" s="52">
        <v>10.536207804000002</v>
      </c>
    </row>
    <row r="421" spans="1:26">
      <c r="A421" s="52" t="s">
        <v>349</v>
      </c>
      <c r="B421" s="52" t="s">
        <v>338</v>
      </c>
      <c r="C421" s="52" t="s">
        <v>239</v>
      </c>
      <c r="D421" s="52" t="s">
        <v>7</v>
      </c>
      <c r="E421" s="52" t="s">
        <v>85</v>
      </c>
      <c r="F421" s="52" t="s">
        <v>64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>
        <v>0</v>
      </c>
      <c r="T421" s="52">
        <v>0</v>
      </c>
      <c r="U421" s="52">
        <v>0</v>
      </c>
      <c r="V421" s="52">
        <v>0</v>
      </c>
      <c r="W421" s="52">
        <v>0</v>
      </c>
      <c r="X421" s="52">
        <v>0</v>
      </c>
      <c r="Y421" s="52">
        <v>0</v>
      </c>
      <c r="Z421" s="52">
        <v>0</v>
      </c>
    </row>
    <row r="422" spans="1:26">
      <c r="A422" s="52" t="s">
        <v>349</v>
      </c>
      <c r="B422" s="52" t="s">
        <v>339</v>
      </c>
      <c r="C422" s="52" t="s">
        <v>239</v>
      </c>
      <c r="D422" s="52" t="s">
        <v>7</v>
      </c>
      <c r="E422" s="52" t="s">
        <v>85</v>
      </c>
      <c r="F422" s="52" t="s">
        <v>65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0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</row>
    <row r="423" spans="1:26">
      <c r="A423" s="52" t="s">
        <v>349</v>
      </c>
      <c r="B423" s="52" t="s">
        <v>340</v>
      </c>
      <c r="C423" s="52" t="s">
        <v>239</v>
      </c>
      <c r="D423" s="52" t="s">
        <v>7</v>
      </c>
      <c r="E423" s="52" t="s">
        <v>85</v>
      </c>
      <c r="F423" s="52" t="s">
        <v>66</v>
      </c>
      <c r="G423" s="52">
        <v>84.859201209600002</v>
      </c>
      <c r="H423" s="52">
        <v>79.747197958800001</v>
      </c>
      <c r="I423" s="52">
        <v>72.108000360000005</v>
      </c>
      <c r="J423" s="52">
        <v>71.722798012800013</v>
      </c>
      <c r="K423" s="52">
        <v>65.152800277200001</v>
      </c>
      <c r="L423" s="52">
        <v>62.981998905600001</v>
      </c>
      <c r="M423" s="52">
        <v>64.515598624800006</v>
      </c>
      <c r="N423" s="52">
        <v>60.037200565200003</v>
      </c>
      <c r="O423" s="52">
        <v>52.196400172799997</v>
      </c>
      <c r="P423" s="52">
        <v>53.056800133200007</v>
      </c>
      <c r="Q423" s="52">
        <v>55.195199859600002</v>
      </c>
      <c r="R423" s="52">
        <v>55.684800064800001</v>
      </c>
      <c r="S423" s="52">
        <v>56.952002073600006</v>
      </c>
      <c r="T423" s="52">
        <v>63.712800658800006</v>
      </c>
      <c r="U423" s="52">
        <v>48.743998387200001</v>
      </c>
      <c r="V423" s="52">
        <v>47.311200064799998</v>
      </c>
      <c r="W423" s="52">
        <v>47.372398520399997</v>
      </c>
      <c r="X423" s="52">
        <v>48.254398182000003</v>
      </c>
      <c r="Y423" s="52">
        <v>47.646001713600008</v>
      </c>
      <c r="Z423" s="52">
        <v>48.884398538400006</v>
      </c>
    </row>
    <row r="424" spans="1:26">
      <c r="A424" s="52" t="s">
        <v>349</v>
      </c>
      <c r="B424" s="52" t="s">
        <v>341</v>
      </c>
      <c r="C424" s="52" t="s">
        <v>239</v>
      </c>
      <c r="D424" s="52" t="s">
        <v>7</v>
      </c>
      <c r="E424" s="52" t="s">
        <v>85</v>
      </c>
      <c r="F424" s="52" t="s">
        <v>67</v>
      </c>
      <c r="G424" s="52">
        <v>11.644998048000001</v>
      </c>
      <c r="H424" s="52">
        <v>10.476998078400001</v>
      </c>
      <c r="I424" s="52">
        <v>8.9970019596000004</v>
      </c>
      <c r="J424" s="52">
        <v>8.0829983988000009</v>
      </c>
      <c r="K424" s="52">
        <v>7.1020018512000007</v>
      </c>
      <c r="L424" s="52">
        <v>6.8210005824</v>
      </c>
      <c r="M424" s="52">
        <v>6.0290003736000006</v>
      </c>
      <c r="N424" s="52">
        <v>6.1670014884000004</v>
      </c>
      <c r="O424" s="52">
        <v>5.8870008648000001</v>
      </c>
      <c r="P424" s="52">
        <v>19.393998663600001</v>
      </c>
      <c r="Q424" s="52">
        <v>6.2719980588000004</v>
      </c>
      <c r="R424" s="52">
        <v>13.287998851200001</v>
      </c>
      <c r="S424" s="52">
        <v>15.653000754000001</v>
      </c>
      <c r="T424" s="52">
        <v>10.985999914800001</v>
      </c>
      <c r="U424" s="52">
        <v>19.262001420000001</v>
      </c>
      <c r="V424" s="52">
        <v>10.780000981200002</v>
      </c>
      <c r="W424" s="52">
        <v>10.4610003156</v>
      </c>
      <c r="X424" s="52">
        <v>9.6960007800000003</v>
      </c>
      <c r="Y424" s="52">
        <v>9.2170015523999993</v>
      </c>
      <c r="Z424" s="52">
        <v>6.6939981912000004</v>
      </c>
    </row>
    <row r="425" spans="1:26">
      <c r="A425" s="52" t="s">
        <v>349</v>
      </c>
      <c r="B425" s="52" t="s">
        <v>337</v>
      </c>
      <c r="C425" s="52" t="s">
        <v>239</v>
      </c>
      <c r="D425" s="52" t="s">
        <v>7</v>
      </c>
      <c r="E425" s="52" t="s">
        <v>85</v>
      </c>
      <c r="F425" s="52" t="s">
        <v>68</v>
      </c>
      <c r="G425" s="52">
        <v>1.9172320164000001</v>
      </c>
      <c r="H425" s="52">
        <v>1.5611739839999998</v>
      </c>
      <c r="I425" s="52">
        <v>1.4242279428</v>
      </c>
      <c r="J425" s="52">
        <v>1.0955599560000002</v>
      </c>
      <c r="K425" s="52">
        <v>3.0401778312000003</v>
      </c>
      <c r="L425" s="52">
        <v>4.5029494548000004</v>
      </c>
      <c r="M425" s="52">
        <v>0</v>
      </c>
      <c r="N425" s="52">
        <v>0</v>
      </c>
      <c r="O425" s="52">
        <v>0</v>
      </c>
      <c r="P425" s="52">
        <v>0</v>
      </c>
      <c r="Q425" s="52">
        <v>0</v>
      </c>
      <c r="R425" s="52">
        <v>0</v>
      </c>
      <c r="S425" s="52">
        <v>0</v>
      </c>
      <c r="T425" s="52">
        <v>0</v>
      </c>
      <c r="U425" s="52">
        <v>0</v>
      </c>
      <c r="V425" s="52">
        <v>0</v>
      </c>
      <c r="W425" s="52">
        <v>0</v>
      </c>
      <c r="X425" s="52">
        <v>0</v>
      </c>
      <c r="Y425" s="52">
        <v>0</v>
      </c>
      <c r="Z425" s="52">
        <v>0</v>
      </c>
    </row>
    <row r="426" spans="1:26">
      <c r="A426" s="52" t="s">
        <v>349</v>
      </c>
      <c r="B426" s="52" t="s">
        <v>337</v>
      </c>
      <c r="C426" s="52" t="s">
        <v>239</v>
      </c>
      <c r="D426" s="52" t="s">
        <v>7</v>
      </c>
      <c r="E426" s="52" t="s">
        <v>85</v>
      </c>
      <c r="F426" s="52" t="s">
        <v>69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0</v>
      </c>
      <c r="O426" s="52">
        <v>0</v>
      </c>
      <c r="P426" s="52">
        <v>0</v>
      </c>
      <c r="Q426" s="52">
        <v>0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</row>
    <row r="427" spans="1:26">
      <c r="A427" s="52" t="s">
        <v>349</v>
      </c>
      <c r="B427" s="52" t="s">
        <v>337</v>
      </c>
      <c r="C427" s="52" t="s">
        <v>239</v>
      </c>
      <c r="D427" s="52" t="s">
        <v>7</v>
      </c>
      <c r="E427" s="52" t="s">
        <v>85</v>
      </c>
      <c r="F427" s="52" t="s">
        <v>70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0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</row>
    <row r="428" spans="1:26">
      <c r="A428" s="52" t="s">
        <v>349</v>
      </c>
      <c r="B428" s="52" t="s">
        <v>342</v>
      </c>
      <c r="C428" s="52" t="s">
        <v>239</v>
      </c>
      <c r="D428" s="52" t="s">
        <v>7</v>
      </c>
      <c r="E428" s="52" t="s">
        <v>85</v>
      </c>
      <c r="F428" s="52" t="s">
        <v>71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0</v>
      </c>
      <c r="O428" s="52">
        <v>0</v>
      </c>
      <c r="P428" s="52">
        <v>0</v>
      </c>
      <c r="Q428" s="52">
        <v>0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</row>
    <row r="429" spans="1:26">
      <c r="A429" s="52" t="s">
        <v>349</v>
      </c>
      <c r="B429" s="52" t="s">
        <v>342</v>
      </c>
      <c r="C429" s="52" t="s">
        <v>239</v>
      </c>
      <c r="D429" s="52" t="s">
        <v>7</v>
      </c>
      <c r="E429" s="52" t="s">
        <v>85</v>
      </c>
      <c r="F429" s="52" t="s">
        <v>72</v>
      </c>
      <c r="G429" s="52">
        <v>45.061297480800008</v>
      </c>
      <c r="H429" s="52">
        <v>47.157096517200003</v>
      </c>
      <c r="I429" s="52">
        <v>40.691396156400003</v>
      </c>
      <c r="J429" s="52">
        <v>39.985200226800004</v>
      </c>
      <c r="K429" s="52">
        <v>44.201399936400001</v>
      </c>
      <c r="L429" s="52">
        <v>43.18600464</v>
      </c>
      <c r="M429" s="52">
        <v>39.903398528400004</v>
      </c>
      <c r="N429" s="52">
        <v>40.648401907200004</v>
      </c>
      <c r="O429" s="52">
        <v>38.527595114400008</v>
      </c>
      <c r="P429" s="52">
        <v>42.811600050000003</v>
      </c>
      <c r="Q429" s="52">
        <v>50.610599431200001</v>
      </c>
      <c r="R429" s="52">
        <v>62.168202216000005</v>
      </c>
      <c r="S429" s="52">
        <v>65.466199004400011</v>
      </c>
      <c r="T429" s="52">
        <v>60.027198300000002</v>
      </c>
      <c r="U429" s="52">
        <v>56.268197150400006</v>
      </c>
      <c r="V429" s="52">
        <v>50.325005242800003</v>
      </c>
      <c r="W429" s="52">
        <v>48.6638002332</v>
      </c>
      <c r="X429" s="52">
        <v>52.465799818800001</v>
      </c>
      <c r="Y429" s="52">
        <v>52.5533876748</v>
      </c>
      <c r="Z429" s="52">
        <v>52.459197235200001</v>
      </c>
    </row>
    <row r="430" spans="1:26">
      <c r="A430" s="52" t="s">
        <v>349</v>
      </c>
      <c r="B430" s="52" t="s">
        <v>343</v>
      </c>
      <c r="C430" s="52" t="s">
        <v>239</v>
      </c>
      <c r="D430" s="52" t="s">
        <v>7</v>
      </c>
      <c r="E430" s="52" t="s">
        <v>85</v>
      </c>
      <c r="F430" s="52" t="s">
        <v>73</v>
      </c>
      <c r="G430" s="52">
        <v>312.8283008208</v>
      </c>
      <c r="H430" s="52">
        <v>291.39389867160003</v>
      </c>
      <c r="I430" s="52">
        <v>310.2534020736</v>
      </c>
      <c r="J430" s="52">
        <v>327.96630005400004</v>
      </c>
      <c r="K430" s="52">
        <v>330.09659832240004</v>
      </c>
      <c r="L430" s="52">
        <v>121.3640988156</v>
      </c>
      <c r="M430" s="52">
        <v>105.51959801640001</v>
      </c>
      <c r="N430" s="52">
        <v>107.69580036000001</v>
      </c>
      <c r="O430" s="52">
        <v>112.12919869320001</v>
      </c>
      <c r="P430" s="52">
        <v>91.033198840799997</v>
      </c>
      <c r="Q430" s="52">
        <v>99.174598912800008</v>
      </c>
      <c r="R430" s="52">
        <v>92.700901764000008</v>
      </c>
      <c r="S430" s="52">
        <v>107.3663996832</v>
      </c>
      <c r="T430" s="52">
        <v>116.70839814960001</v>
      </c>
      <c r="U430" s="52">
        <v>112.6287006804</v>
      </c>
      <c r="V430" s="52">
        <v>108.6489002592</v>
      </c>
      <c r="W430" s="52">
        <v>155.16990043920001</v>
      </c>
      <c r="X430" s="52">
        <v>116.6215513572</v>
      </c>
      <c r="Y430" s="52">
        <v>100.86120105120001</v>
      </c>
      <c r="Z430" s="52">
        <v>103.96079794800001</v>
      </c>
    </row>
    <row r="431" spans="1:26">
      <c r="A431" s="52" t="s">
        <v>336</v>
      </c>
      <c r="B431" s="52" t="s">
        <v>337</v>
      </c>
      <c r="C431" s="52" t="s">
        <v>240</v>
      </c>
      <c r="D431" s="52" t="s">
        <v>7</v>
      </c>
      <c r="E431" s="52" t="s">
        <v>62</v>
      </c>
      <c r="F431" s="52" t="s">
        <v>63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0</v>
      </c>
      <c r="O431" s="52">
        <v>0</v>
      </c>
      <c r="P431" s="52">
        <v>0</v>
      </c>
      <c r="Q431" s="52">
        <v>0</v>
      </c>
      <c r="R431" s="52">
        <v>0</v>
      </c>
      <c r="S431" s="52">
        <v>0</v>
      </c>
      <c r="T431" s="52">
        <v>0</v>
      </c>
      <c r="U431" s="52">
        <v>0</v>
      </c>
      <c r="V431" s="52">
        <v>0</v>
      </c>
      <c r="W431" s="52">
        <v>0</v>
      </c>
      <c r="X431" s="52">
        <v>0</v>
      </c>
      <c r="Y431" s="52">
        <v>0</v>
      </c>
      <c r="Z431" s="52">
        <v>0</v>
      </c>
    </row>
    <row r="432" spans="1:26">
      <c r="A432" s="52" t="s">
        <v>336</v>
      </c>
      <c r="B432" s="52" t="s">
        <v>338</v>
      </c>
      <c r="C432" s="52" t="s">
        <v>240</v>
      </c>
      <c r="D432" s="52" t="s">
        <v>7</v>
      </c>
      <c r="E432" s="52" t="s">
        <v>62</v>
      </c>
      <c r="F432" s="52" t="s">
        <v>64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0</v>
      </c>
      <c r="O432" s="52">
        <v>0</v>
      </c>
      <c r="P432" s="52">
        <v>0</v>
      </c>
      <c r="Q432" s="52">
        <v>0</v>
      </c>
      <c r="R432" s="52">
        <v>0</v>
      </c>
      <c r="S432" s="52">
        <v>0</v>
      </c>
      <c r="T432" s="52">
        <v>0</v>
      </c>
      <c r="U432" s="52">
        <v>0</v>
      </c>
      <c r="V432" s="52">
        <v>0</v>
      </c>
      <c r="W432" s="52">
        <v>0</v>
      </c>
      <c r="X432" s="52">
        <v>0</v>
      </c>
      <c r="Y432" s="52">
        <v>0</v>
      </c>
      <c r="Z432" s="52">
        <v>0</v>
      </c>
    </row>
    <row r="433" spans="1:26">
      <c r="A433" s="52" t="s">
        <v>336</v>
      </c>
      <c r="B433" s="52" t="s">
        <v>339</v>
      </c>
      <c r="C433" s="52" t="s">
        <v>240</v>
      </c>
      <c r="D433" s="52" t="s">
        <v>7</v>
      </c>
      <c r="E433" s="52" t="s">
        <v>62</v>
      </c>
      <c r="F433" s="52" t="s">
        <v>65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0</v>
      </c>
      <c r="O433" s="52">
        <v>0</v>
      </c>
      <c r="P433" s="52">
        <v>0</v>
      </c>
      <c r="Q433" s="52">
        <v>0</v>
      </c>
      <c r="R433" s="52">
        <v>0</v>
      </c>
      <c r="S433" s="52">
        <v>0</v>
      </c>
      <c r="T433" s="52">
        <v>0</v>
      </c>
      <c r="U433" s="52">
        <v>0</v>
      </c>
      <c r="V433" s="52">
        <v>0</v>
      </c>
      <c r="W433" s="52">
        <v>0</v>
      </c>
      <c r="X433" s="52">
        <v>0</v>
      </c>
      <c r="Y433" s="52">
        <v>0</v>
      </c>
      <c r="Z433" s="52">
        <v>0</v>
      </c>
    </row>
    <row r="434" spans="1:26">
      <c r="A434" s="52" t="s">
        <v>336</v>
      </c>
      <c r="B434" s="52" t="s">
        <v>340</v>
      </c>
      <c r="C434" s="52" t="s">
        <v>240</v>
      </c>
      <c r="D434" s="52" t="s">
        <v>7</v>
      </c>
      <c r="E434" s="52" t="s">
        <v>62</v>
      </c>
      <c r="F434" s="52" t="s">
        <v>66</v>
      </c>
      <c r="G434" s="52">
        <v>3.0708000864000002</v>
      </c>
      <c r="H434" s="52">
        <v>2.9556002844</v>
      </c>
      <c r="I434" s="52">
        <v>2.9340005832</v>
      </c>
      <c r="J434" s="52">
        <v>3.0203993880000004</v>
      </c>
      <c r="K434" s="52">
        <v>2.6064002304000002</v>
      </c>
      <c r="L434" s="52">
        <v>3.0419990892</v>
      </c>
      <c r="M434" s="52">
        <v>2.6459989848000003</v>
      </c>
      <c r="N434" s="52">
        <v>2.4371990820000002</v>
      </c>
      <c r="O434" s="52">
        <v>2.1779984808000004</v>
      </c>
      <c r="P434" s="52">
        <v>1.8432010188000001</v>
      </c>
      <c r="Q434" s="52">
        <v>1.6631979264000001</v>
      </c>
      <c r="R434" s="52">
        <v>2.1131993772000004</v>
      </c>
      <c r="S434" s="52">
        <v>1.9763998740000002</v>
      </c>
      <c r="T434" s="52">
        <v>1.6703992224000002</v>
      </c>
      <c r="U434" s="52">
        <v>1.4327983224000003</v>
      </c>
      <c r="V434" s="52">
        <v>2.7143987364000002</v>
      </c>
      <c r="W434" s="52">
        <v>2.1240013212000002</v>
      </c>
      <c r="X434" s="52">
        <v>2.2048233084</v>
      </c>
      <c r="Y434" s="52">
        <v>2.4614615880000001</v>
      </c>
      <c r="Z434" s="52">
        <v>2.5996720428000004</v>
      </c>
    </row>
    <row r="435" spans="1:26">
      <c r="A435" s="52" t="s">
        <v>336</v>
      </c>
      <c r="B435" s="52" t="s">
        <v>341</v>
      </c>
      <c r="C435" s="52" t="s">
        <v>240</v>
      </c>
      <c r="D435" s="52" t="s">
        <v>7</v>
      </c>
      <c r="E435" s="52" t="s">
        <v>62</v>
      </c>
      <c r="F435" s="52" t="s">
        <v>67</v>
      </c>
      <c r="G435" s="52">
        <v>0</v>
      </c>
      <c r="H435" s="52">
        <v>0</v>
      </c>
      <c r="I435" s="52">
        <v>0</v>
      </c>
      <c r="J435" s="52">
        <v>0</v>
      </c>
      <c r="K435" s="52">
        <v>0</v>
      </c>
      <c r="L435" s="52">
        <v>0</v>
      </c>
      <c r="M435" s="52">
        <v>0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</row>
    <row r="436" spans="1:26">
      <c r="A436" s="52" t="s">
        <v>336</v>
      </c>
      <c r="B436" s="52" t="s">
        <v>337</v>
      </c>
      <c r="C436" s="52" t="s">
        <v>240</v>
      </c>
      <c r="D436" s="52" t="s">
        <v>7</v>
      </c>
      <c r="E436" s="52" t="s">
        <v>62</v>
      </c>
      <c r="F436" s="52" t="s">
        <v>68</v>
      </c>
      <c r="G436" s="52">
        <v>3.8564196119999998</v>
      </c>
      <c r="H436" s="52">
        <v>4.9402732752000009</v>
      </c>
      <c r="I436" s="52">
        <v>4.2280148592000009</v>
      </c>
      <c r="J436" s="52">
        <v>5.3591751756000017</v>
      </c>
      <c r="K436" s="52">
        <v>4.3001031815999999</v>
      </c>
      <c r="L436" s="52">
        <v>6.1275367116000021</v>
      </c>
      <c r="M436" s="52">
        <v>5.6523432852000006</v>
      </c>
      <c r="N436" s="52">
        <v>4.6695506004000009</v>
      </c>
      <c r="O436" s="52">
        <v>3.9614831712000007</v>
      </c>
      <c r="P436" s="52">
        <v>4.1689432980000003</v>
      </c>
      <c r="Q436" s="52">
        <v>2.5163840304000002</v>
      </c>
      <c r="R436" s="52">
        <v>4.7083245551999999</v>
      </c>
      <c r="S436" s="52">
        <v>0</v>
      </c>
      <c r="T436" s="52">
        <v>2.5514694144000001</v>
      </c>
      <c r="U436" s="52">
        <v>0</v>
      </c>
      <c r="V436" s="52">
        <v>1.7726408784000001</v>
      </c>
      <c r="W436" s="52">
        <v>2.6902199664000004</v>
      </c>
      <c r="X436" s="52">
        <v>2.5562758608</v>
      </c>
      <c r="Y436" s="52">
        <v>2.5269431400000002</v>
      </c>
      <c r="Z436" s="52">
        <v>3.4774053552000002</v>
      </c>
    </row>
    <row r="437" spans="1:26">
      <c r="A437" s="52" t="s">
        <v>336</v>
      </c>
      <c r="B437" s="52" t="s">
        <v>337</v>
      </c>
      <c r="C437" s="52" t="s">
        <v>240</v>
      </c>
      <c r="D437" s="52" t="s">
        <v>7</v>
      </c>
      <c r="E437" s="52" t="s">
        <v>62</v>
      </c>
      <c r="F437" s="52" t="s">
        <v>69</v>
      </c>
      <c r="G437" s="52">
        <v>0</v>
      </c>
      <c r="H437" s="52">
        <v>0</v>
      </c>
      <c r="I437" s="52">
        <v>0</v>
      </c>
      <c r="J437" s="52">
        <v>0</v>
      </c>
      <c r="K437" s="52">
        <v>0</v>
      </c>
      <c r="L437" s="52">
        <v>0</v>
      </c>
      <c r="M437" s="52">
        <v>0</v>
      </c>
      <c r="N437" s="52">
        <v>0</v>
      </c>
      <c r="O437" s="52">
        <v>0</v>
      </c>
      <c r="P437" s="52">
        <v>0</v>
      </c>
      <c r="Q437" s="52">
        <v>0</v>
      </c>
      <c r="R437" s="52">
        <v>0</v>
      </c>
      <c r="S437" s="52">
        <v>0</v>
      </c>
      <c r="T437" s="52">
        <v>0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</row>
    <row r="438" spans="1:26">
      <c r="A438" s="52" t="s">
        <v>336</v>
      </c>
      <c r="B438" s="52" t="s">
        <v>337</v>
      </c>
      <c r="C438" s="52" t="s">
        <v>240</v>
      </c>
      <c r="D438" s="52" t="s">
        <v>7</v>
      </c>
      <c r="E438" s="52" t="s">
        <v>62</v>
      </c>
      <c r="F438" s="52" t="s">
        <v>70</v>
      </c>
      <c r="G438" s="52">
        <v>0</v>
      </c>
      <c r="H438" s="52">
        <v>0</v>
      </c>
      <c r="I438" s="52">
        <v>0</v>
      </c>
      <c r="J438" s="52">
        <v>0</v>
      </c>
      <c r="K438" s="52">
        <v>0</v>
      </c>
      <c r="L438" s="52">
        <v>0</v>
      </c>
      <c r="M438" s="52">
        <v>0</v>
      </c>
      <c r="N438" s="52">
        <v>0</v>
      </c>
      <c r="O438" s="52">
        <v>0</v>
      </c>
      <c r="P438" s="52">
        <v>0</v>
      </c>
      <c r="Q438" s="52">
        <v>0</v>
      </c>
      <c r="R438" s="52">
        <v>0</v>
      </c>
      <c r="S438" s="52">
        <v>0</v>
      </c>
      <c r="T438" s="52">
        <v>0</v>
      </c>
      <c r="U438" s="52">
        <v>0</v>
      </c>
      <c r="V438" s="52">
        <v>0</v>
      </c>
      <c r="W438" s="52">
        <v>0</v>
      </c>
      <c r="X438" s="52">
        <v>0</v>
      </c>
      <c r="Y438" s="52">
        <v>0</v>
      </c>
      <c r="Z438" s="52">
        <v>0</v>
      </c>
    </row>
    <row r="439" spans="1:26">
      <c r="A439" s="52" t="s">
        <v>336</v>
      </c>
      <c r="B439" s="52" t="s">
        <v>342</v>
      </c>
      <c r="C439" s="52" t="s">
        <v>240</v>
      </c>
      <c r="D439" s="52" t="s">
        <v>7</v>
      </c>
      <c r="E439" s="52" t="s">
        <v>62</v>
      </c>
      <c r="F439" s="52" t="s">
        <v>71</v>
      </c>
      <c r="G439" s="52">
        <v>0</v>
      </c>
      <c r="H439" s="52">
        <v>0</v>
      </c>
      <c r="I439" s="52">
        <v>0</v>
      </c>
      <c r="J439" s="52">
        <v>0</v>
      </c>
      <c r="K439" s="52">
        <v>0</v>
      </c>
      <c r="L439" s="52">
        <v>0</v>
      </c>
      <c r="M439" s="52">
        <v>0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52">
        <v>0</v>
      </c>
      <c r="W439" s="52">
        <v>0</v>
      </c>
      <c r="X439" s="52">
        <v>0</v>
      </c>
      <c r="Y439" s="52">
        <v>0</v>
      </c>
      <c r="Z439" s="52">
        <v>0</v>
      </c>
    </row>
    <row r="440" spans="1:26">
      <c r="A440" s="52" t="s">
        <v>336</v>
      </c>
      <c r="B440" s="52" t="s">
        <v>342</v>
      </c>
      <c r="C440" s="52" t="s">
        <v>240</v>
      </c>
      <c r="D440" s="52" t="s">
        <v>7</v>
      </c>
      <c r="E440" s="52" t="s">
        <v>62</v>
      </c>
      <c r="F440" s="52" t="s">
        <v>72</v>
      </c>
      <c r="G440" s="52">
        <v>1.4967014508000001</v>
      </c>
      <c r="H440" s="52">
        <v>8.3501539200000016E-2</v>
      </c>
      <c r="I440" s="52">
        <v>0.28139901480000001</v>
      </c>
      <c r="J440" s="52">
        <v>0</v>
      </c>
      <c r="K440" s="52">
        <v>0.68959945440000003</v>
      </c>
      <c r="L440" s="52">
        <v>0.77049680400000009</v>
      </c>
      <c r="M440" s="52">
        <v>0.77049680400000009</v>
      </c>
      <c r="N440" s="52">
        <v>0.12989965680000001</v>
      </c>
      <c r="O440" s="52">
        <v>8.6599771200000009E-2</v>
      </c>
      <c r="P440" s="52">
        <v>4.3299885600000004E-2</v>
      </c>
      <c r="Q440" s="52">
        <v>0.99590155560000004</v>
      </c>
      <c r="R440" s="52">
        <v>1.3150027043999999</v>
      </c>
      <c r="S440" s="52">
        <v>4.3299885600000004E-2</v>
      </c>
      <c r="T440" s="52">
        <v>0.14189902560000001</v>
      </c>
      <c r="U440" s="52">
        <v>0.14189902560000001</v>
      </c>
      <c r="V440" s="52">
        <v>9.4600746000000013E-2</v>
      </c>
      <c r="W440" s="52">
        <v>0.3503974788</v>
      </c>
      <c r="X440" s="52">
        <v>0.36334306440000003</v>
      </c>
      <c r="Y440" s="52">
        <v>0.30161707200000004</v>
      </c>
      <c r="Z440" s="52">
        <v>0.35065287360000003</v>
      </c>
    </row>
    <row r="441" spans="1:26">
      <c r="A441" s="52" t="s">
        <v>336</v>
      </c>
      <c r="B441" s="52" t="s">
        <v>343</v>
      </c>
      <c r="C441" s="52" t="s">
        <v>240</v>
      </c>
      <c r="D441" s="52" t="s">
        <v>7</v>
      </c>
      <c r="E441" s="52" t="s">
        <v>62</v>
      </c>
      <c r="F441" s="52" t="s">
        <v>73</v>
      </c>
      <c r="G441" s="52">
        <v>0.30149984160000004</v>
      </c>
      <c r="H441" s="52">
        <v>0.95219973719999995</v>
      </c>
      <c r="I441" s="52">
        <v>1.2536995788</v>
      </c>
      <c r="J441" s="52">
        <v>1.1780985312000001</v>
      </c>
      <c r="K441" s="52">
        <v>0.31320194760000003</v>
      </c>
      <c r="L441" s="52">
        <v>0.24569817120000004</v>
      </c>
      <c r="M441" s="52">
        <v>0.37079975520000003</v>
      </c>
      <c r="N441" s="52">
        <v>0.48509939520000001</v>
      </c>
      <c r="O441" s="52">
        <v>0</v>
      </c>
      <c r="P441" s="52">
        <v>0.1971019836</v>
      </c>
      <c r="Q441" s="52">
        <v>0.19350133559999999</v>
      </c>
      <c r="R441" s="52">
        <v>8.1014580000000006E-3</v>
      </c>
      <c r="S441" s="52">
        <v>0</v>
      </c>
      <c r="T441" s="52">
        <v>0</v>
      </c>
      <c r="U441" s="52">
        <v>1.3715998668000002</v>
      </c>
      <c r="V441" s="52">
        <v>1.3022999532000001</v>
      </c>
      <c r="W441" s="52">
        <v>0.1890005256</v>
      </c>
      <c r="X441" s="52">
        <v>0.22356255959999999</v>
      </c>
      <c r="Y441" s="52">
        <v>0.2395645092</v>
      </c>
      <c r="Z441" s="52">
        <v>0.60002286840000008</v>
      </c>
    </row>
    <row r="442" spans="1:26">
      <c r="A442" s="52" t="s">
        <v>344</v>
      </c>
      <c r="B442" s="52" t="s">
        <v>337</v>
      </c>
      <c r="C442" s="52" t="s">
        <v>240</v>
      </c>
      <c r="D442" s="52" t="s">
        <v>7</v>
      </c>
      <c r="E442" s="52" t="s">
        <v>74</v>
      </c>
      <c r="F442" s="52" t="s">
        <v>63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0</v>
      </c>
      <c r="N442" s="52">
        <v>0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1.6810002000000001E-2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</row>
    <row r="443" spans="1:26">
      <c r="A443" s="52" t="s">
        <v>344</v>
      </c>
      <c r="B443" s="52" t="s">
        <v>338</v>
      </c>
      <c r="C443" s="52" t="s">
        <v>240</v>
      </c>
      <c r="D443" s="52" t="s">
        <v>7</v>
      </c>
      <c r="E443" s="52" t="s">
        <v>74</v>
      </c>
      <c r="F443" s="52" t="s">
        <v>64</v>
      </c>
      <c r="G443" s="52">
        <v>0</v>
      </c>
      <c r="H443" s="52">
        <v>0</v>
      </c>
      <c r="I443" s="52">
        <v>0</v>
      </c>
      <c r="J443" s="52">
        <v>0</v>
      </c>
      <c r="K443" s="52">
        <v>0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52">
        <v>0</v>
      </c>
      <c r="W443" s="52">
        <v>0</v>
      </c>
      <c r="X443" s="52">
        <v>0</v>
      </c>
      <c r="Y443" s="52">
        <v>0</v>
      </c>
      <c r="Z443" s="52">
        <v>0</v>
      </c>
    </row>
    <row r="444" spans="1:26">
      <c r="A444" s="52" t="s">
        <v>344</v>
      </c>
      <c r="B444" s="52" t="s">
        <v>339</v>
      </c>
      <c r="C444" s="52" t="s">
        <v>240</v>
      </c>
      <c r="D444" s="52" t="s">
        <v>7</v>
      </c>
      <c r="E444" s="52" t="s">
        <v>74</v>
      </c>
      <c r="F444" s="52" t="s">
        <v>65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</row>
    <row r="445" spans="1:26">
      <c r="A445" s="52" t="s">
        <v>344</v>
      </c>
      <c r="B445" s="52" t="s">
        <v>340</v>
      </c>
      <c r="C445" s="52" t="s">
        <v>240</v>
      </c>
      <c r="D445" s="52" t="s">
        <v>7</v>
      </c>
      <c r="E445" s="52" t="s">
        <v>74</v>
      </c>
      <c r="F445" s="52" t="s">
        <v>66</v>
      </c>
      <c r="G445" s="52">
        <v>1.9943989272</v>
      </c>
      <c r="H445" s="52">
        <v>1.98360117</v>
      </c>
      <c r="I445" s="52">
        <v>1.9007988264</v>
      </c>
      <c r="J445" s="52">
        <v>2.4696007272</v>
      </c>
      <c r="K445" s="52">
        <v>2.2824005256000004</v>
      </c>
      <c r="L445" s="52">
        <v>2.3112015228000002</v>
      </c>
      <c r="M445" s="52">
        <v>2.1995981819999999</v>
      </c>
      <c r="N445" s="52">
        <v>2.1492016704000001</v>
      </c>
      <c r="O445" s="52">
        <v>2.1636000755999998</v>
      </c>
      <c r="P445" s="52">
        <v>1.7244005688000001</v>
      </c>
      <c r="Q445" s="52">
        <v>1.6848018144000001</v>
      </c>
      <c r="R445" s="52">
        <v>1.1916009612</v>
      </c>
      <c r="S445" s="52">
        <v>0.77400115560000005</v>
      </c>
      <c r="T445" s="52">
        <v>0.61919841240000006</v>
      </c>
      <c r="U445" s="52">
        <v>0.1763982576</v>
      </c>
      <c r="V445" s="52">
        <v>0.1872002016</v>
      </c>
      <c r="W445" s="52">
        <v>0.15479855640000001</v>
      </c>
      <c r="X445" s="52">
        <v>0.11278820520000002</v>
      </c>
      <c r="Y445" s="52">
        <v>0.1108957716</v>
      </c>
      <c r="Z445" s="52">
        <v>0.13039369919999999</v>
      </c>
    </row>
    <row r="446" spans="1:26">
      <c r="A446" s="52" t="s">
        <v>344</v>
      </c>
      <c r="B446" s="52" t="s">
        <v>341</v>
      </c>
      <c r="C446" s="52" t="s">
        <v>240</v>
      </c>
      <c r="D446" s="52" t="s">
        <v>7</v>
      </c>
      <c r="E446" s="52" t="s">
        <v>74</v>
      </c>
      <c r="F446" s="52" t="s">
        <v>67</v>
      </c>
      <c r="G446" s="52">
        <v>0</v>
      </c>
      <c r="H446" s="52">
        <v>0</v>
      </c>
      <c r="I446" s="52">
        <v>0</v>
      </c>
      <c r="J446" s="52">
        <v>0</v>
      </c>
      <c r="K446" s="52">
        <v>0</v>
      </c>
      <c r="L446" s="52">
        <v>0</v>
      </c>
      <c r="M446" s="52">
        <v>0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</row>
    <row r="447" spans="1:26">
      <c r="A447" s="52" t="s">
        <v>344</v>
      </c>
      <c r="B447" s="52" t="s">
        <v>337</v>
      </c>
      <c r="C447" s="52" t="s">
        <v>240</v>
      </c>
      <c r="D447" s="52" t="s">
        <v>7</v>
      </c>
      <c r="E447" s="52" t="s">
        <v>74</v>
      </c>
      <c r="F447" s="52" t="s">
        <v>68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0</v>
      </c>
      <c r="O447" s="52">
        <v>0</v>
      </c>
      <c r="P447" s="52">
        <v>0</v>
      </c>
      <c r="Q447" s="52">
        <v>0</v>
      </c>
      <c r="R447" s="52">
        <v>0</v>
      </c>
      <c r="S447" s="52">
        <v>0</v>
      </c>
      <c r="T447" s="52">
        <v>0</v>
      </c>
      <c r="U447" s="52">
        <v>0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</row>
    <row r="448" spans="1:26">
      <c r="A448" s="52" t="s">
        <v>344</v>
      </c>
      <c r="B448" s="52" t="s">
        <v>337</v>
      </c>
      <c r="C448" s="52" t="s">
        <v>240</v>
      </c>
      <c r="D448" s="52" t="s">
        <v>7</v>
      </c>
      <c r="E448" s="52" t="s">
        <v>74</v>
      </c>
      <c r="F448" s="52" t="s">
        <v>69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0</v>
      </c>
      <c r="O448" s="52">
        <v>0</v>
      </c>
      <c r="P448" s="52">
        <v>0</v>
      </c>
      <c r="Q448" s="52">
        <v>0</v>
      </c>
      <c r="R448" s="52">
        <v>0</v>
      </c>
      <c r="S448" s="52">
        <v>0</v>
      </c>
      <c r="T448" s="52">
        <v>0</v>
      </c>
      <c r="U448" s="52">
        <v>0</v>
      </c>
      <c r="V448" s="52">
        <v>0</v>
      </c>
      <c r="W448" s="52">
        <v>0</v>
      </c>
      <c r="X448" s="52">
        <v>0</v>
      </c>
      <c r="Y448" s="52">
        <v>0</v>
      </c>
      <c r="Z448" s="52">
        <v>0</v>
      </c>
    </row>
    <row r="449" spans="1:26">
      <c r="A449" s="52" t="s">
        <v>344</v>
      </c>
      <c r="B449" s="52" t="s">
        <v>337</v>
      </c>
      <c r="C449" s="52" t="s">
        <v>240</v>
      </c>
      <c r="D449" s="52" t="s">
        <v>7</v>
      </c>
      <c r="E449" s="52" t="s">
        <v>74</v>
      </c>
      <c r="F449" s="52" t="s">
        <v>70</v>
      </c>
      <c r="G449" s="52">
        <v>0</v>
      </c>
      <c r="H449" s="52">
        <v>0</v>
      </c>
      <c r="I449" s="52">
        <v>0</v>
      </c>
      <c r="J449" s="52">
        <v>0</v>
      </c>
      <c r="K449" s="52">
        <v>0</v>
      </c>
      <c r="L449" s="52">
        <v>0</v>
      </c>
      <c r="M449" s="52">
        <v>0</v>
      </c>
      <c r="N449" s="52">
        <v>0</v>
      </c>
      <c r="O449" s="52">
        <v>0</v>
      </c>
      <c r="P449" s="52">
        <v>0</v>
      </c>
      <c r="Q449" s="52">
        <v>0</v>
      </c>
      <c r="R449" s="52">
        <v>0</v>
      </c>
      <c r="S449" s="52">
        <v>0</v>
      </c>
      <c r="T449" s="52">
        <v>0</v>
      </c>
      <c r="U449" s="52">
        <v>0</v>
      </c>
      <c r="V449" s="52">
        <v>0</v>
      </c>
      <c r="W449" s="52">
        <v>0</v>
      </c>
      <c r="X449" s="52">
        <v>0</v>
      </c>
      <c r="Y449" s="52">
        <v>0</v>
      </c>
      <c r="Z449" s="52">
        <v>0</v>
      </c>
    </row>
    <row r="450" spans="1:26">
      <c r="A450" s="52" t="s">
        <v>344</v>
      </c>
      <c r="B450" s="52" t="s">
        <v>342</v>
      </c>
      <c r="C450" s="52" t="s">
        <v>240</v>
      </c>
      <c r="D450" s="52" t="s">
        <v>7</v>
      </c>
      <c r="E450" s="52" t="s">
        <v>74</v>
      </c>
      <c r="F450" s="52" t="s">
        <v>71</v>
      </c>
      <c r="G450" s="52">
        <v>0</v>
      </c>
      <c r="H450" s="52">
        <v>0</v>
      </c>
      <c r="I450" s="52">
        <v>0</v>
      </c>
      <c r="J450" s="52">
        <v>0</v>
      </c>
      <c r="K450" s="52">
        <v>0</v>
      </c>
      <c r="L450" s="52">
        <v>0</v>
      </c>
      <c r="M450" s="52">
        <v>0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</row>
    <row r="451" spans="1:26">
      <c r="A451" s="52" t="s">
        <v>344</v>
      </c>
      <c r="B451" s="52" t="s">
        <v>342</v>
      </c>
      <c r="C451" s="52" t="s">
        <v>240</v>
      </c>
      <c r="D451" s="52" t="s">
        <v>7</v>
      </c>
      <c r="E451" s="52" t="s">
        <v>74</v>
      </c>
      <c r="F451" s="52" t="s">
        <v>72</v>
      </c>
      <c r="G451" s="52">
        <v>0</v>
      </c>
      <c r="H451" s="52">
        <v>9.5396238000000008E-2</v>
      </c>
      <c r="I451" s="52">
        <v>9.5396238000000008E-2</v>
      </c>
      <c r="J451" s="52">
        <v>0.43779692880000004</v>
      </c>
      <c r="K451" s="52">
        <v>4.8097958400000002E-2</v>
      </c>
      <c r="L451" s="52">
        <v>0.1740997044</v>
      </c>
      <c r="M451" s="52">
        <v>0.12680142480000001</v>
      </c>
      <c r="N451" s="52">
        <v>0.13559789160000002</v>
      </c>
      <c r="O451" s="52">
        <v>0.27670142520000002</v>
      </c>
      <c r="P451" s="52">
        <v>0.37839879720000003</v>
      </c>
      <c r="Q451" s="52">
        <v>0</v>
      </c>
      <c r="R451" s="52">
        <v>4.0201653600000005E-2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1.7165880000000002E-4</v>
      </c>
      <c r="Y451" s="52">
        <v>1.0219978800000001E-2</v>
      </c>
      <c r="Z451" s="52">
        <v>4.1868000000000006E-5</v>
      </c>
    </row>
    <row r="452" spans="1:26">
      <c r="A452" s="52" t="s">
        <v>344</v>
      </c>
      <c r="B452" s="52" t="s">
        <v>343</v>
      </c>
      <c r="C452" s="52" t="s">
        <v>240</v>
      </c>
      <c r="D452" s="52" t="s">
        <v>7</v>
      </c>
      <c r="E452" s="52" t="s">
        <v>74</v>
      </c>
      <c r="F452" s="52" t="s">
        <v>73</v>
      </c>
      <c r="G452" s="52">
        <v>0.467100342</v>
      </c>
      <c r="H452" s="52">
        <v>0.63270084240000002</v>
      </c>
      <c r="I452" s="52">
        <v>0.72630094320000005</v>
      </c>
      <c r="J452" s="52">
        <v>0.6704992728000001</v>
      </c>
      <c r="K452" s="52">
        <v>0.66599846280000008</v>
      </c>
      <c r="L452" s="52">
        <v>0.37169991720000006</v>
      </c>
      <c r="M452" s="52">
        <v>0.35370086400000006</v>
      </c>
      <c r="N452" s="52">
        <v>2.8800997200000001E-2</v>
      </c>
      <c r="O452" s="52">
        <v>0.20339893080000002</v>
      </c>
      <c r="P452" s="52">
        <v>0.6552007056000001</v>
      </c>
      <c r="Q452" s="52">
        <v>4.9347006444000003</v>
      </c>
      <c r="R452" s="52">
        <v>5.3684991792000005</v>
      </c>
      <c r="S452" s="52">
        <v>5.4261011736000002</v>
      </c>
      <c r="T452" s="52">
        <v>5.7572979876000012</v>
      </c>
      <c r="U452" s="52">
        <v>2.8413006444</v>
      </c>
      <c r="V452" s="52">
        <v>2.5793995572000004</v>
      </c>
      <c r="W452" s="52">
        <v>5.1741018684000002</v>
      </c>
      <c r="X452" s="52">
        <v>3.0916796580000003</v>
      </c>
      <c r="Y452" s="52">
        <v>4.6996830000000003</v>
      </c>
      <c r="Z452" s="52">
        <v>5.9336711244</v>
      </c>
    </row>
    <row r="453" spans="1:26">
      <c r="A453" s="52" t="s">
        <v>345</v>
      </c>
      <c r="B453" s="52" t="s">
        <v>337</v>
      </c>
      <c r="C453" s="52" t="s">
        <v>240</v>
      </c>
      <c r="D453" s="52" t="s">
        <v>7</v>
      </c>
      <c r="E453" s="52" t="s">
        <v>75</v>
      </c>
      <c r="F453" s="52" t="s">
        <v>63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52">
        <v>0</v>
      </c>
      <c r="W453" s="52">
        <v>0</v>
      </c>
      <c r="X453" s="52">
        <v>0</v>
      </c>
      <c r="Y453" s="52">
        <v>0</v>
      </c>
      <c r="Z453" s="52">
        <v>0</v>
      </c>
    </row>
    <row r="454" spans="1:26">
      <c r="A454" s="52" t="s">
        <v>345</v>
      </c>
      <c r="B454" s="52" t="s">
        <v>338</v>
      </c>
      <c r="C454" s="52" t="s">
        <v>240</v>
      </c>
      <c r="D454" s="52" t="s">
        <v>7</v>
      </c>
      <c r="E454" s="52" t="s">
        <v>75</v>
      </c>
      <c r="F454" s="52" t="s">
        <v>64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0</v>
      </c>
      <c r="O454" s="52">
        <v>0</v>
      </c>
      <c r="P454" s="52">
        <v>0</v>
      </c>
      <c r="Q454" s="52">
        <v>0</v>
      </c>
      <c r="R454" s="52">
        <v>0</v>
      </c>
      <c r="S454" s="52">
        <v>0</v>
      </c>
      <c r="T454" s="52">
        <v>0</v>
      </c>
      <c r="U454" s="52">
        <v>0</v>
      </c>
      <c r="V454" s="52">
        <v>0</v>
      </c>
      <c r="W454" s="52">
        <v>0</v>
      </c>
      <c r="X454" s="52">
        <v>0</v>
      </c>
      <c r="Y454" s="52">
        <v>0</v>
      </c>
      <c r="Z454" s="52">
        <v>0</v>
      </c>
    </row>
    <row r="455" spans="1:26">
      <c r="A455" s="52" t="s">
        <v>345</v>
      </c>
      <c r="B455" s="52" t="s">
        <v>339</v>
      </c>
      <c r="C455" s="52" t="s">
        <v>240</v>
      </c>
      <c r="D455" s="52" t="s">
        <v>7</v>
      </c>
      <c r="E455" s="52" t="s">
        <v>75</v>
      </c>
      <c r="F455" s="52" t="s">
        <v>65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0</v>
      </c>
      <c r="S455" s="52">
        <v>0</v>
      </c>
      <c r="T455" s="52">
        <v>0</v>
      </c>
      <c r="U455" s="52">
        <v>0</v>
      </c>
      <c r="V455" s="52">
        <v>0</v>
      </c>
      <c r="W455" s="52">
        <v>0</v>
      </c>
      <c r="X455" s="52">
        <v>0</v>
      </c>
      <c r="Y455" s="52">
        <v>0</v>
      </c>
      <c r="Z455" s="52">
        <v>0</v>
      </c>
    </row>
    <row r="456" spans="1:26">
      <c r="A456" s="52" t="s">
        <v>345</v>
      </c>
      <c r="B456" s="52" t="s">
        <v>340</v>
      </c>
      <c r="C456" s="52" t="s">
        <v>240</v>
      </c>
      <c r="D456" s="52" t="s">
        <v>7</v>
      </c>
      <c r="E456" s="52" t="s">
        <v>75</v>
      </c>
      <c r="F456" s="52" t="s">
        <v>66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0</v>
      </c>
      <c r="V456" s="52">
        <v>0</v>
      </c>
      <c r="W456" s="52">
        <v>0</v>
      </c>
      <c r="X456" s="52">
        <v>0</v>
      </c>
      <c r="Y456" s="52">
        <v>0</v>
      </c>
      <c r="Z456" s="52">
        <v>0</v>
      </c>
    </row>
    <row r="457" spans="1:26">
      <c r="A457" s="52" t="s">
        <v>345</v>
      </c>
      <c r="B457" s="52" t="s">
        <v>341</v>
      </c>
      <c r="C457" s="52" t="s">
        <v>240</v>
      </c>
      <c r="D457" s="52" t="s">
        <v>7</v>
      </c>
      <c r="E457" s="52" t="s">
        <v>75</v>
      </c>
      <c r="F457" s="52" t="s">
        <v>67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0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</row>
    <row r="458" spans="1:26">
      <c r="A458" s="52" t="s">
        <v>345</v>
      </c>
      <c r="B458" s="52" t="s">
        <v>337</v>
      </c>
      <c r="C458" s="52" t="s">
        <v>240</v>
      </c>
      <c r="D458" s="52" t="s">
        <v>7</v>
      </c>
      <c r="E458" s="52" t="s">
        <v>75</v>
      </c>
      <c r="F458" s="52" t="s">
        <v>68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0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</row>
    <row r="459" spans="1:26">
      <c r="A459" s="52" t="s">
        <v>345</v>
      </c>
      <c r="B459" s="52" t="s">
        <v>337</v>
      </c>
      <c r="C459" s="52" t="s">
        <v>240</v>
      </c>
      <c r="D459" s="52" t="s">
        <v>7</v>
      </c>
      <c r="E459" s="52" t="s">
        <v>75</v>
      </c>
      <c r="F459" s="52" t="s">
        <v>69</v>
      </c>
      <c r="G459" s="52">
        <v>0</v>
      </c>
      <c r="H459" s="52">
        <v>0</v>
      </c>
      <c r="I459" s="52">
        <v>0</v>
      </c>
      <c r="J459" s="52">
        <v>0</v>
      </c>
      <c r="K459" s="52">
        <v>0</v>
      </c>
      <c r="L459" s="52">
        <v>0</v>
      </c>
      <c r="M459" s="52">
        <v>0</v>
      </c>
      <c r="N459" s="52">
        <v>0</v>
      </c>
      <c r="O459" s="52">
        <v>0</v>
      </c>
      <c r="P459" s="52">
        <v>0</v>
      </c>
      <c r="Q459" s="52">
        <v>0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</row>
    <row r="460" spans="1:26">
      <c r="A460" s="52" t="s">
        <v>345</v>
      </c>
      <c r="B460" s="52" t="s">
        <v>337</v>
      </c>
      <c r="C460" s="52" t="s">
        <v>240</v>
      </c>
      <c r="D460" s="52" t="s">
        <v>7</v>
      </c>
      <c r="E460" s="52" t="s">
        <v>75</v>
      </c>
      <c r="F460" s="52" t="s">
        <v>70</v>
      </c>
      <c r="G460" s="52">
        <v>0</v>
      </c>
      <c r="H460" s="52">
        <v>0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</row>
    <row r="461" spans="1:26">
      <c r="A461" s="52" t="s">
        <v>345</v>
      </c>
      <c r="B461" s="52" t="s">
        <v>342</v>
      </c>
      <c r="C461" s="52" t="s">
        <v>240</v>
      </c>
      <c r="D461" s="52" t="s">
        <v>7</v>
      </c>
      <c r="E461" s="52" t="s">
        <v>75</v>
      </c>
      <c r="F461" s="52" t="s">
        <v>71</v>
      </c>
      <c r="G461" s="52">
        <v>0</v>
      </c>
      <c r="H461" s="52">
        <v>0</v>
      </c>
      <c r="I461" s="52">
        <v>0</v>
      </c>
      <c r="J461" s="52">
        <v>0</v>
      </c>
      <c r="K461" s="52">
        <v>0</v>
      </c>
      <c r="L461" s="52">
        <v>0</v>
      </c>
      <c r="M461" s="52">
        <v>0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</row>
    <row r="462" spans="1:26">
      <c r="A462" s="52" t="s">
        <v>345</v>
      </c>
      <c r="B462" s="52" t="s">
        <v>342</v>
      </c>
      <c r="C462" s="52" t="s">
        <v>240</v>
      </c>
      <c r="D462" s="52" t="s">
        <v>7</v>
      </c>
      <c r="E462" s="52" t="s">
        <v>75</v>
      </c>
      <c r="F462" s="52" t="s">
        <v>72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0</v>
      </c>
      <c r="O462" s="52">
        <v>0</v>
      </c>
      <c r="P462" s="52">
        <v>0</v>
      </c>
      <c r="Q462" s="52">
        <v>0</v>
      </c>
      <c r="R462" s="52">
        <v>0</v>
      </c>
      <c r="S462" s="52">
        <v>0</v>
      </c>
      <c r="T462" s="52">
        <v>0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</row>
    <row r="463" spans="1:26">
      <c r="A463" s="52" t="s">
        <v>345</v>
      </c>
      <c r="B463" s="52" t="s">
        <v>343</v>
      </c>
      <c r="C463" s="52" t="s">
        <v>240</v>
      </c>
      <c r="D463" s="52" t="s">
        <v>7</v>
      </c>
      <c r="E463" s="52" t="s">
        <v>75</v>
      </c>
      <c r="F463" s="52" t="s">
        <v>73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</row>
    <row r="464" spans="1:26">
      <c r="A464" s="52" t="s">
        <v>346</v>
      </c>
      <c r="B464" s="52" t="s">
        <v>337</v>
      </c>
      <c r="C464" s="52" t="s">
        <v>240</v>
      </c>
      <c r="D464" s="52" t="s">
        <v>7</v>
      </c>
      <c r="E464" s="52" t="s">
        <v>76</v>
      </c>
      <c r="F464" s="52" t="s">
        <v>63</v>
      </c>
      <c r="G464" s="52">
        <v>6.6221108352000009</v>
      </c>
      <c r="H464" s="52">
        <v>5.7317459472000003</v>
      </c>
      <c r="I464" s="52">
        <v>5.1196148531999999</v>
      </c>
      <c r="J464" s="52">
        <v>6.4273450859999999</v>
      </c>
      <c r="K464" s="52">
        <v>7.0285067640000003</v>
      </c>
      <c r="L464" s="52">
        <v>5.3015983020000004</v>
      </c>
      <c r="M464" s="52">
        <v>9.7425538092000004</v>
      </c>
      <c r="N464" s="52">
        <v>7.3774807308000003</v>
      </c>
      <c r="O464" s="52">
        <v>8.4364522416000014</v>
      </c>
      <c r="P464" s="52">
        <v>1.2806876916000001</v>
      </c>
      <c r="Q464" s="52">
        <v>2.1843498563999999</v>
      </c>
      <c r="R464" s="52">
        <v>2.7967824000000002E-2</v>
      </c>
      <c r="S464" s="52">
        <v>0.1184906268</v>
      </c>
      <c r="T464" s="52">
        <v>0</v>
      </c>
      <c r="U464" s="52">
        <v>0</v>
      </c>
      <c r="V464" s="52">
        <v>1.6810002000000001E-2</v>
      </c>
      <c r="W464" s="52">
        <v>0.18488908800000003</v>
      </c>
      <c r="X464" s="52">
        <v>0.19150004520000002</v>
      </c>
      <c r="Y464" s="52">
        <v>0.23106111839999999</v>
      </c>
      <c r="Z464" s="52">
        <v>0.11791284840000001</v>
      </c>
    </row>
    <row r="465" spans="1:26">
      <c r="A465" s="52" t="s">
        <v>346</v>
      </c>
      <c r="B465" s="52" t="s">
        <v>338</v>
      </c>
      <c r="C465" s="52" t="s">
        <v>240</v>
      </c>
      <c r="D465" s="52" t="s">
        <v>7</v>
      </c>
      <c r="E465" s="52" t="s">
        <v>76</v>
      </c>
      <c r="F465" s="52" t="s">
        <v>64</v>
      </c>
      <c r="G465" s="52">
        <v>0</v>
      </c>
      <c r="H465" s="52">
        <v>0.27799933320000003</v>
      </c>
      <c r="I465" s="52">
        <v>0.29599838640000004</v>
      </c>
      <c r="J465" s="52">
        <v>0.1589979168</v>
      </c>
      <c r="K465" s="52">
        <v>0.49299988680000001</v>
      </c>
      <c r="L465" s="52">
        <v>9.1000098000000015E-2</v>
      </c>
      <c r="M465" s="52">
        <v>9.5999137200000001E-2</v>
      </c>
      <c r="N465" s="52">
        <v>6.8002005600000012E-2</v>
      </c>
      <c r="O465" s="52">
        <v>0.1289994948</v>
      </c>
      <c r="P465" s="52">
        <v>9.6999782400000012E-2</v>
      </c>
      <c r="Q465" s="52">
        <v>8.5000413599999991E-2</v>
      </c>
      <c r="R465" s="52">
        <v>0.10099817640000001</v>
      </c>
      <c r="S465" s="52">
        <v>0.15000048360000001</v>
      </c>
      <c r="T465" s="52">
        <v>4.0000687200000003E-2</v>
      </c>
      <c r="U465" s="52">
        <v>0.21039926040000001</v>
      </c>
      <c r="V465" s="52">
        <v>0.56799803520000003</v>
      </c>
      <c r="W465" s="52">
        <v>0.42992574480000001</v>
      </c>
      <c r="X465" s="52">
        <v>1.7584560000000001E-4</v>
      </c>
      <c r="Y465" s="52">
        <v>1.4067648000000001E-3</v>
      </c>
      <c r="Z465" s="52">
        <v>0</v>
      </c>
    </row>
    <row r="466" spans="1:26">
      <c r="A466" s="52" t="s">
        <v>346</v>
      </c>
      <c r="B466" s="52" t="s">
        <v>339</v>
      </c>
      <c r="C466" s="52" t="s">
        <v>240</v>
      </c>
      <c r="D466" s="52" t="s">
        <v>7</v>
      </c>
      <c r="E466" s="52" t="s">
        <v>76</v>
      </c>
      <c r="F466" s="52" t="s">
        <v>65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>
        <v>0</v>
      </c>
      <c r="T466" s="52">
        <v>0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</row>
    <row r="467" spans="1:26">
      <c r="A467" s="52" t="s">
        <v>346</v>
      </c>
      <c r="B467" s="52" t="s">
        <v>340</v>
      </c>
      <c r="C467" s="52" t="s">
        <v>240</v>
      </c>
      <c r="D467" s="52" t="s">
        <v>7</v>
      </c>
      <c r="E467" s="52" t="s">
        <v>76</v>
      </c>
      <c r="F467" s="52" t="s">
        <v>66</v>
      </c>
      <c r="G467" s="52">
        <v>1.4363989704000002</v>
      </c>
      <c r="H467" s="52">
        <v>1.522801962</v>
      </c>
      <c r="I467" s="52">
        <v>1.6631979264000001</v>
      </c>
      <c r="J467" s="52">
        <v>1.8359997228</v>
      </c>
      <c r="K467" s="52">
        <v>1.7316018648000002</v>
      </c>
      <c r="L467" s="52">
        <v>1.7712006192</v>
      </c>
      <c r="M467" s="52">
        <v>2.1347990783999999</v>
      </c>
      <c r="N467" s="52">
        <v>2.1131993772000004</v>
      </c>
      <c r="O467" s="52">
        <v>2.1851997768000002</v>
      </c>
      <c r="P467" s="52">
        <v>1.8287984268000002</v>
      </c>
      <c r="Q467" s="52">
        <v>1.9655979299999999</v>
      </c>
      <c r="R467" s="52">
        <v>1.868401368</v>
      </c>
      <c r="S467" s="52">
        <v>2.0088015191999999</v>
      </c>
      <c r="T467" s="52">
        <v>2.0663993268</v>
      </c>
      <c r="U467" s="52">
        <v>1.6092007668000001</v>
      </c>
      <c r="V467" s="52">
        <v>1.6955995716000001</v>
      </c>
      <c r="W467" s="52">
        <v>1.1484015588000001</v>
      </c>
      <c r="X467" s="52">
        <v>1.7433207180000001</v>
      </c>
      <c r="Y467" s="52">
        <v>1.9053833724000002</v>
      </c>
      <c r="Z467" s="52">
        <v>2.2786784604000001</v>
      </c>
    </row>
    <row r="468" spans="1:26">
      <c r="A468" s="52" t="s">
        <v>346</v>
      </c>
      <c r="B468" s="52" t="s">
        <v>341</v>
      </c>
      <c r="C468" s="52" t="s">
        <v>240</v>
      </c>
      <c r="D468" s="52" t="s">
        <v>7</v>
      </c>
      <c r="E468" s="52" t="s">
        <v>76</v>
      </c>
      <c r="F468" s="52" t="s">
        <v>67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</row>
    <row r="469" spans="1:26">
      <c r="A469" s="52" t="s">
        <v>346</v>
      </c>
      <c r="B469" s="52" t="s">
        <v>337</v>
      </c>
      <c r="C469" s="52" t="s">
        <v>240</v>
      </c>
      <c r="D469" s="52" t="s">
        <v>7</v>
      </c>
      <c r="E469" s="52" t="s">
        <v>76</v>
      </c>
      <c r="F469" s="52" t="s">
        <v>68</v>
      </c>
      <c r="G469" s="52">
        <v>5.5646758800000001E-2</v>
      </c>
      <c r="H469" s="52">
        <v>0.1669444632</v>
      </c>
      <c r="I469" s="52">
        <v>8.3472231600000002E-2</v>
      </c>
      <c r="J469" s="52">
        <v>1.0851348240000001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0</v>
      </c>
      <c r="S469" s="52">
        <v>0</v>
      </c>
      <c r="T469" s="52">
        <v>0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</row>
    <row r="470" spans="1:26">
      <c r="A470" s="52" t="s">
        <v>346</v>
      </c>
      <c r="B470" s="52" t="s">
        <v>337</v>
      </c>
      <c r="C470" s="52" t="s">
        <v>240</v>
      </c>
      <c r="D470" s="52" t="s">
        <v>7</v>
      </c>
      <c r="E470" s="52" t="s">
        <v>76</v>
      </c>
      <c r="F470" s="52" t="s">
        <v>69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0</v>
      </c>
      <c r="S470" s="52">
        <v>0</v>
      </c>
      <c r="T470" s="52">
        <v>0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</row>
    <row r="471" spans="1:26">
      <c r="A471" s="52" t="s">
        <v>346</v>
      </c>
      <c r="B471" s="52" t="s">
        <v>337</v>
      </c>
      <c r="C471" s="52" t="s">
        <v>240</v>
      </c>
      <c r="D471" s="52" t="s">
        <v>7</v>
      </c>
      <c r="E471" s="52" t="s">
        <v>76</v>
      </c>
      <c r="F471" s="52" t="s">
        <v>70</v>
      </c>
      <c r="G471" s="52">
        <v>0</v>
      </c>
      <c r="H471" s="52">
        <v>0</v>
      </c>
      <c r="I471" s="52">
        <v>0</v>
      </c>
      <c r="J471" s="52">
        <v>0</v>
      </c>
      <c r="K471" s="52">
        <v>0</v>
      </c>
      <c r="L471" s="52">
        <v>0</v>
      </c>
      <c r="M471" s="52">
        <v>0</v>
      </c>
      <c r="N471" s="52">
        <v>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</row>
    <row r="472" spans="1:26">
      <c r="A472" s="52" t="s">
        <v>346</v>
      </c>
      <c r="B472" s="52" t="s">
        <v>342</v>
      </c>
      <c r="C472" s="52" t="s">
        <v>240</v>
      </c>
      <c r="D472" s="52" t="s">
        <v>7</v>
      </c>
      <c r="E472" s="52" t="s">
        <v>76</v>
      </c>
      <c r="F472" s="52" t="s">
        <v>71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0</v>
      </c>
      <c r="P472" s="52">
        <v>0</v>
      </c>
      <c r="Q472" s="52">
        <v>0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</row>
    <row r="473" spans="1:26">
      <c r="A473" s="52" t="s">
        <v>346</v>
      </c>
      <c r="B473" s="52" t="s">
        <v>342</v>
      </c>
      <c r="C473" s="52" t="s">
        <v>240</v>
      </c>
      <c r="D473" s="52" t="s">
        <v>7</v>
      </c>
      <c r="E473" s="52" t="s">
        <v>76</v>
      </c>
      <c r="F473" s="52" t="s">
        <v>72</v>
      </c>
      <c r="G473" s="52">
        <v>1.3606974396000002</v>
      </c>
      <c r="H473" s="52">
        <v>0.75769775640000003</v>
      </c>
      <c r="I473" s="52">
        <v>0.56299899600000003</v>
      </c>
      <c r="J473" s="52">
        <v>1.5335997191999999</v>
      </c>
      <c r="K473" s="52">
        <v>2.5408977444</v>
      </c>
      <c r="L473" s="52">
        <v>3.1043991564000004</v>
      </c>
      <c r="M473" s="52">
        <v>2.4383002104000004</v>
      </c>
      <c r="N473" s="52">
        <v>2.4936999480000002</v>
      </c>
      <c r="O473" s="52">
        <v>2.8362011220000003</v>
      </c>
      <c r="P473" s="52">
        <v>9.6553971936000007</v>
      </c>
      <c r="Q473" s="52">
        <v>7.9642984320000014</v>
      </c>
      <c r="R473" s="52">
        <v>10.374798290400001</v>
      </c>
      <c r="S473" s="52">
        <v>10.158600312000001</v>
      </c>
      <c r="T473" s="52">
        <v>11.207799831600003</v>
      </c>
      <c r="U473" s="52">
        <v>9.5117020308000004</v>
      </c>
      <c r="V473" s="52">
        <v>9.5230985003999997</v>
      </c>
      <c r="W473" s="52">
        <v>10.0410014736</v>
      </c>
      <c r="X473" s="52">
        <v>9.0613823831999998</v>
      </c>
      <c r="Y473" s="52">
        <v>8.7997408775999997</v>
      </c>
      <c r="Z473" s="52">
        <v>9.0156876480000001</v>
      </c>
    </row>
    <row r="474" spans="1:26">
      <c r="A474" s="52" t="s">
        <v>346</v>
      </c>
      <c r="B474" s="52" t="s">
        <v>343</v>
      </c>
      <c r="C474" s="52" t="s">
        <v>240</v>
      </c>
      <c r="D474" s="52" t="s">
        <v>7</v>
      </c>
      <c r="E474" s="52" t="s">
        <v>76</v>
      </c>
      <c r="F474" s="52" t="s">
        <v>73</v>
      </c>
      <c r="G474" s="52">
        <v>2.9701159200000004E-2</v>
      </c>
      <c r="H474" s="52">
        <v>1.404001512</v>
      </c>
      <c r="I474" s="52">
        <v>1.3365019224000001</v>
      </c>
      <c r="J474" s="52">
        <v>1.9196980416</v>
      </c>
      <c r="K474" s="52">
        <v>1.4858995068</v>
      </c>
      <c r="L474" s="52">
        <v>1.1466012348000001</v>
      </c>
      <c r="M474" s="52">
        <v>0.47520180000000001</v>
      </c>
      <c r="N474" s="52">
        <v>6.1198455600000007E-2</v>
      </c>
      <c r="O474" s="52">
        <v>1.7098891200000001E-2</v>
      </c>
      <c r="P474" s="52">
        <v>3.06013212E-2</v>
      </c>
      <c r="Q474" s="52">
        <v>0.1440007992</v>
      </c>
      <c r="R474" s="52">
        <v>0.1763982576</v>
      </c>
      <c r="S474" s="52">
        <v>0.1971019836</v>
      </c>
      <c r="T474" s="52">
        <v>0.16830098640000002</v>
      </c>
      <c r="U474" s="52">
        <v>0.15839920440000002</v>
      </c>
      <c r="V474" s="52">
        <v>0.39509994240000001</v>
      </c>
      <c r="W474" s="52">
        <v>0.4139991576</v>
      </c>
      <c r="X474" s="52">
        <v>0.41684618159999998</v>
      </c>
      <c r="Y474" s="52">
        <v>0.39229059960000001</v>
      </c>
      <c r="Z474" s="52">
        <v>0.3662570772</v>
      </c>
    </row>
    <row r="475" spans="1:26">
      <c r="A475" s="52" t="s">
        <v>347</v>
      </c>
      <c r="B475" s="52" t="s">
        <v>337</v>
      </c>
      <c r="C475" s="52" t="s">
        <v>240</v>
      </c>
      <c r="D475" s="52" t="s">
        <v>7</v>
      </c>
      <c r="E475" s="52" t="s">
        <v>77</v>
      </c>
      <c r="F475" s="52" t="s">
        <v>63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0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</row>
    <row r="476" spans="1:26">
      <c r="A476" s="52" t="s">
        <v>347</v>
      </c>
      <c r="B476" s="52" t="s">
        <v>338</v>
      </c>
      <c r="C476" s="52" t="s">
        <v>240</v>
      </c>
      <c r="D476" s="52" t="s">
        <v>7</v>
      </c>
      <c r="E476" s="52" t="s">
        <v>77</v>
      </c>
      <c r="F476" s="52" t="s">
        <v>64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</row>
    <row r="477" spans="1:26">
      <c r="A477" s="52" t="s">
        <v>347</v>
      </c>
      <c r="B477" s="52" t="s">
        <v>339</v>
      </c>
      <c r="C477" s="52" t="s">
        <v>240</v>
      </c>
      <c r="D477" s="52" t="s">
        <v>7</v>
      </c>
      <c r="E477" s="52" t="s">
        <v>77</v>
      </c>
      <c r="F477" s="52" t="s">
        <v>65</v>
      </c>
      <c r="G477" s="52">
        <v>0</v>
      </c>
      <c r="H477" s="52">
        <v>0</v>
      </c>
      <c r="I477" s="52">
        <v>0</v>
      </c>
      <c r="J477" s="52">
        <v>0</v>
      </c>
      <c r="K477" s="52">
        <v>0</v>
      </c>
      <c r="L477" s="52">
        <v>0</v>
      </c>
      <c r="M477" s="52">
        <v>0</v>
      </c>
      <c r="N477" s="52">
        <v>0</v>
      </c>
      <c r="O477" s="52">
        <v>0</v>
      </c>
      <c r="P477" s="52">
        <v>0</v>
      </c>
      <c r="Q477" s="52">
        <v>0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0</v>
      </c>
      <c r="Z477" s="52">
        <v>0</v>
      </c>
    </row>
    <row r="478" spans="1:26">
      <c r="A478" s="52" t="s">
        <v>347</v>
      </c>
      <c r="B478" s="52" t="s">
        <v>340</v>
      </c>
      <c r="C478" s="52" t="s">
        <v>240</v>
      </c>
      <c r="D478" s="52" t="s">
        <v>7</v>
      </c>
      <c r="E478" s="52" t="s">
        <v>77</v>
      </c>
      <c r="F478" s="52" t="s">
        <v>66</v>
      </c>
      <c r="G478" s="52">
        <v>0</v>
      </c>
      <c r="H478" s="52">
        <v>0</v>
      </c>
      <c r="I478" s="52">
        <v>0</v>
      </c>
      <c r="J478" s="52">
        <v>0</v>
      </c>
      <c r="K478" s="52">
        <v>0</v>
      </c>
      <c r="L478" s="52">
        <v>0</v>
      </c>
      <c r="M478" s="52">
        <v>0</v>
      </c>
      <c r="N478" s="52">
        <v>0</v>
      </c>
      <c r="O478" s="52">
        <v>0</v>
      </c>
      <c r="P478" s="52">
        <v>0</v>
      </c>
      <c r="Q478" s="52">
        <v>0</v>
      </c>
      <c r="R478" s="52">
        <v>0</v>
      </c>
      <c r="S478" s="52">
        <v>0</v>
      </c>
      <c r="T478" s="52">
        <v>0</v>
      </c>
      <c r="U478" s="52">
        <v>0</v>
      </c>
      <c r="V478" s="52">
        <v>0</v>
      </c>
      <c r="W478" s="52">
        <v>0</v>
      </c>
      <c r="X478" s="52">
        <v>0</v>
      </c>
      <c r="Y478" s="52">
        <v>0</v>
      </c>
      <c r="Z478" s="52">
        <v>0</v>
      </c>
    </row>
    <row r="479" spans="1:26">
      <c r="A479" s="52" t="s">
        <v>347</v>
      </c>
      <c r="B479" s="52" t="s">
        <v>341</v>
      </c>
      <c r="C479" s="52" t="s">
        <v>240</v>
      </c>
      <c r="D479" s="52" t="s">
        <v>7</v>
      </c>
      <c r="E479" s="52" t="s">
        <v>77</v>
      </c>
      <c r="F479" s="52" t="s">
        <v>67</v>
      </c>
      <c r="G479" s="52">
        <v>0</v>
      </c>
      <c r="H479" s="52">
        <v>0</v>
      </c>
      <c r="I479" s="52">
        <v>0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</row>
    <row r="480" spans="1:26">
      <c r="A480" s="52" t="s">
        <v>347</v>
      </c>
      <c r="B480" s="52" t="s">
        <v>337</v>
      </c>
      <c r="C480" s="52" t="s">
        <v>240</v>
      </c>
      <c r="D480" s="52" t="s">
        <v>7</v>
      </c>
      <c r="E480" s="52" t="s">
        <v>77</v>
      </c>
      <c r="F480" s="52" t="s">
        <v>68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0</v>
      </c>
      <c r="N480" s="52">
        <v>0</v>
      </c>
      <c r="O480" s="52">
        <v>0</v>
      </c>
      <c r="P480" s="52">
        <v>0</v>
      </c>
      <c r="Q480" s="52">
        <v>0</v>
      </c>
      <c r="R480" s="52">
        <v>0</v>
      </c>
      <c r="S480" s="52">
        <v>0</v>
      </c>
      <c r="T480" s="52">
        <v>0</v>
      </c>
      <c r="U480" s="52">
        <v>0</v>
      </c>
      <c r="V480" s="52">
        <v>0</v>
      </c>
      <c r="W480" s="52">
        <v>0</v>
      </c>
      <c r="X480" s="52">
        <v>0</v>
      </c>
      <c r="Y480" s="52">
        <v>0</v>
      </c>
      <c r="Z480" s="52">
        <v>0</v>
      </c>
    </row>
    <row r="481" spans="1:26">
      <c r="A481" s="52" t="s">
        <v>347</v>
      </c>
      <c r="B481" s="52" t="s">
        <v>337</v>
      </c>
      <c r="C481" s="52" t="s">
        <v>240</v>
      </c>
      <c r="D481" s="52" t="s">
        <v>7</v>
      </c>
      <c r="E481" s="52" t="s">
        <v>77</v>
      </c>
      <c r="F481" s="52" t="s">
        <v>69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0</v>
      </c>
      <c r="W481" s="52">
        <v>0</v>
      </c>
      <c r="X481" s="52">
        <v>0</v>
      </c>
      <c r="Y481" s="52">
        <v>0</v>
      </c>
      <c r="Z481" s="52">
        <v>0</v>
      </c>
    </row>
    <row r="482" spans="1:26">
      <c r="A482" s="52" t="s">
        <v>347</v>
      </c>
      <c r="B482" s="52" t="s">
        <v>337</v>
      </c>
      <c r="C482" s="52" t="s">
        <v>240</v>
      </c>
      <c r="D482" s="52" t="s">
        <v>7</v>
      </c>
      <c r="E482" s="52" t="s">
        <v>77</v>
      </c>
      <c r="F482" s="52" t="s">
        <v>70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0</v>
      </c>
      <c r="S482" s="52">
        <v>0</v>
      </c>
      <c r="T482" s="52">
        <v>0</v>
      </c>
      <c r="U482" s="52">
        <v>0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</row>
    <row r="483" spans="1:26">
      <c r="A483" s="52" t="s">
        <v>347</v>
      </c>
      <c r="B483" s="52" t="s">
        <v>342</v>
      </c>
      <c r="C483" s="52" t="s">
        <v>240</v>
      </c>
      <c r="D483" s="52" t="s">
        <v>7</v>
      </c>
      <c r="E483" s="52" t="s">
        <v>77</v>
      </c>
      <c r="F483" s="52" t="s">
        <v>71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0</v>
      </c>
      <c r="N483" s="52">
        <v>0</v>
      </c>
      <c r="O483" s="52">
        <v>0</v>
      </c>
      <c r="P483" s="52">
        <v>0</v>
      </c>
      <c r="Q483" s="52">
        <v>0</v>
      </c>
      <c r="R483" s="52">
        <v>0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</row>
    <row r="484" spans="1:26">
      <c r="A484" s="52" t="s">
        <v>347</v>
      </c>
      <c r="B484" s="52" t="s">
        <v>342</v>
      </c>
      <c r="C484" s="52" t="s">
        <v>240</v>
      </c>
      <c r="D484" s="52" t="s">
        <v>7</v>
      </c>
      <c r="E484" s="52" t="s">
        <v>77</v>
      </c>
      <c r="F484" s="52" t="s">
        <v>72</v>
      </c>
      <c r="G484" s="52">
        <v>0</v>
      </c>
      <c r="H484" s="52">
        <v>0</v>
      </c>
      <c r="I484" s="52">
        <v>0</v>
      </c>
      <c r="J484" s="52">
        <v>0</v>
      </c>
      <c r="K484" s="52">
        <v>0</v>
      </c>
      <c r="L484" s="52">
        <v>0</v>
      </c>
      <c r="M484" s="52">
        <v>0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52">
        <v>0</v>
      </c>
      <c r="W484" s="52">
        <v>0</v>
      </c>
      <c r="X484" s="52">
        <v>0</v>
      </c>
      <c r="Y484" s="52">
        <v>0</v>
      </c>
      <c r="Z484" s="52">
        <v>0</v>
      </c>
    </row>
    <row r="485" spans="1:26">
      <c r="A485" s="52" t="s">
        <v>347</v>
      </c>
      <c r="B485" s="52" t="s">
        <v>343</v>
      </c>
      <c r="C485" s="52" t="s">
        <v>240</v>
      </c>
      <c r="D485" s="52" t="s">
        <v>7</v>
      </c>
      <c r="E485" s="52" t="s">
        <v>77</v>
      </c>
      <c r="F485" s="52" t="s">
        <v>73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0</v>
      </c>
      <c r="O485" s="52">
        <v>0</v>
      </c>
      <c r="P485" s="52">
        <v>0</v>
      </c>
      <c r="Q485" s="52">
        <v>0</v>
      </c>
      <c r="R485" s="52">
        <v>0</v>
      </c>
      <c r="S485" s="52">
        <v>0</v>
      </c>
      <c r="T485" s="52">
        <v>0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</row>
    <row r="486" spans="1:26">
      <c r="A486" s="52" t="s">
        <v>347</v>
      </c>
      <c r="B486" s="52" t="s">
        <v>337</v>
      </c>
      <c r="C486" s="52" t="s">
        <v>240</v>
      </c>
      <c r="D486" s="52" t="s">
        <v>7</v>
      </c>
      <c r="E486" s="52" t="s">
        <v>78</v>
      </c>
      <c r="F486" s="52" t="s">
        <v>63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0</v>
      </c>
      <c r="O486" s="52">
        <v>0</v>
      </c>
      <c r="P486" s="52">
        <v>0</v>
      </c>
      <c r="Q486" s="52">
        <v>0</v>
      </c>
      <c r="R486" s="52">
        <v>0</v>
      </c>
      <c r="S486" s="52">
        <v>0</v>
      </c>
      <c r="T486" s="52">
        <v>0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</row>
    <row r="487" spans="1:26">
      <c r="A487" s="52" t="s">
        <v>347</v>
      </c>
      <c r="B487" s="52" t="s">
        <v>338</v>
      </c>
      <c r="C487" s="52" t="s">
        <v>240</v>
      </c>
      <c r="D487" s="52" t="s">
        <v>7</v>
      </c>
      <c r="E487" s="52" t="s">
        <v>78</v>
      </c>
      <c r="F487" s="52" t="s">
        <v>64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</row>
    <row r="488" spans="1:26">
      <c r="A488" s="52" t="s">
        <v>347</v>
      </c>
      <c r="B488" s="52" t="s">
        <v>339</v>
      </c>
      <c r="C488" s="52" t="s">
        <v>240</v>
      </c>
      <c r="D488" s="52" t="s">
        <v>7</v>
      </c>
      <c r="E488" s="52" t="s">
        <v>78</v>
      </c>
      <c r="F488" s="52" t="s">
        <v>65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0</v>
      </c>
      <c r="N488" s="52">
        <v>0</v>
      </c>
      <c r="O488" s="52">
        <v>0</v>
      </c>
      <c r="P488" s="52">
        <v>0</v>
      </c>
      <c r="Q488" s="52">
        <v>0</v>
      </c>
      <c r="R488" s="52">
        <v>0</v>
      </c>
      <c r="S488" s="52">
        <v>0</v>
      </c>
      <c r="T488" s="52">
        <v>0</v>
      </c>
      <c r="U488" s="52">
        <v>0</v>
      </c>
      <c r="V488" s="52">
        <v>0</v>
      </c>
      <c r="W488" s="52">
        <v>0</v>
      </c>
      <c r="X488" s="52">
        <v>0</v>
      </c>
      <c r="Y488" s="52">
        <v>0</v>
      </c>
      <c r="Z488" s="52">
        <v>0</v>
      </c>
    </row>
    <row r="489" spans="1:26">
      <c r="A489" s="52" t="s">
        <v>347</v>
      </c>
      <c r="B489" s="52" t="s">
        <v>340</v>
      </c>
      <c r="C489" s="52" t="s">
        <v>240</v>
      </c>
      <c r="D489" s="52" t="s">
        <v>7</v>
      </c>
      <c r="E489" s="52" t="s">
        <v>78</v>
      </c>
      <c r="F489" s="52" t="s">
        <v>66</v>
      </c>
      <c r="G489" s="52">
        <v>0</v>
      </c>
      <c r="H489" s="52">
        <v>0</v>
      </c>
      <c r="I489" s="52">
        <v>0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</row>
    <row r="490" spans="1:26">
      <c r="A490" s="52" t="s">
        <v>347</v>
      </c>
      <c r="B490" s="52" t="s">
        <v>341</v>
      </c>
      <c r="C490" s="52" t="s">
        <v>240</v>
      </c>
      <c r="D490" s="52" t="s">
        <v>7</v>
      </c>
      <c r="E490" s="52" t="s">
        <v>78</v>
      </c>
      <c r="F490" s="52" t="s">
        <v>67</v>
      </c>
      <c r="G490" s="52">
        <v>0</v>
      </c>
      <c r="H490" s="52">
        <v>0</v>
      </c>
      <c r="I490" s="52">
        <v>0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52">
        <v>0</v>
      </c>
      <c r="W490" s="52">
        <v>0</v>
      </c>
      <c r="X490" s="52">
        <v>0</v>
      </c>
      <c r="Y490" s="52">
        <v>0</v>
      </c>
      <c r="Z490" s="52">
        <v>0</v>
      </c>
    </row>
    <row r="491" spans="1:26">
      <c r="A491" s="52" t="s">
        <v>347</v>
      </c>
      <c r="B491" s="52" t="s">
        <v>337</v>
      </c>
      <c r="C491" s="52" t="s">
        <v>240</v>
      </c>
      <c r="D491" s="52" t="s">
        <v>7</v>
      </c>
      <c r="E491" s="52" t="s">
        <v>78</v>
      </c>
      <c r="F491" s="52" t="s">
        <v>68</v>
      </c>
      <c r="G491" s="52">
        <v>0</v>
      </c>
      <c r="H491" s="52">
        <v>0</v>
      </c>
      <c r="I491" s="52">
        <v>0</v>
      </c>
      <c r="J491" s="52">
        <v>0</v>
      </c>
      <c r="K491" s="52">
        <v>0</v>
      </c>
      <c r="L491" s="52">
        <v>0</v>
      </c>
      <c r="M491" s="52">
        <v>0</v>
      </c>
      <c r="N491" s="52">
        <v>0</v>
      </c>
      <c r="O491" s="52">
        <v>0</v>
      </c>
      <c r="P491" s="52">
        <v>0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</row>
    <row r="492" spans="1:26">
      <c r="A492" s="52" t="s">
        <v>347</v>
      </c>
      <c r="B492" s="52" t="s">
        <v>337</v>
      </c>
      <c r="C492" s="52" t="s">
        <v>240</v>
      </c>
      <c r="D492" s="52" t="s">
        <v>7</v>
      </c>
      <c r="E492" s="52" t="s">
        <v>78</v>
      </c>
      <c r="F492" s="52" t="s">
        <v>69</v>
      </c>
      <c r="G492" s="52">
        <v>0</v>
      </c>
      <c r="H492" s="52">
        <v>0</v>
      </c>
      <c r="I492" s="52">
        <v>0</v>
      </c>
      <c r="J492" s="52">
        <v>0</v>
      </c>
      <c r="K492" s="52">
        <v>0</v>
      </c>
      <c r="L492" s="52">
        <v>0</v>
      </c>
      <c r="M492" s="52">
        <v>0</v>
      </c>
      <c r="N492" s="52">
        <v>0</v>
      </c>
      <c r="O492" s="52">
        <v>0</v>
      </c>
      <c r="P492" s="52">
        <v>0</v>
      </c>
      <c r="Q492" s="52">
        <v>0</v>
      </c>
      <c r="R492" s="52">
        <v>0</v>
      </c>
      <c r="S492" s="52">
        <v>0</v>
      </c>
      <c r="T492" s="52">
        <v>0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</row>
    <row r="493" spans="1:26">
      <c r="A493" s="52" t="s">
        <v>347</v>
      </c>
      <c r="B493" s="52" t="s">
        <v>337</v>
      </c>
      <c r="C493" s="52" t="s">
        <v>240</v>
      </c>
      <c r="D493" s="52" t="s">
        <v>7</v>
      </c>
      <c r="E493" s="52" t="s">
        <v>78</v>
      </c>
      <c r="F493" s="52" t="s">
        <v>70</v>
      </c>
      <c r="G493" s="52">
        <v>0</v>
      </c>
      <c r="H493" s="52">
        <v>0</v>
      </c>
      <c r="I493" s="52">
        <v>0</v>
      </c>
      <c r="J493" s="52">
        <v>0</v>
      </c>
      <c r="K493" s="52">
        <v>0</v>
      </c>
      <c r="L493" s="52">
        <v>0</v>
      </c>
      <c r="M493" s="52">
        <v>0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</row>
    <row r="494" spans="1:26">
      <c r="A494" s="52" t="s">
        <v>347</v>
      </c>
      <c r="B494" s="52" t="s">
        <v>342</v>
      </c>
      <c r="C494" s="52" t="s">
        <v>240</v>
      </c>
      <c r="D494" s="52" t="s">
        <v>7</v>
      </c>
      <c r="E494" s="52" t="s">
        <v>78</v>
      </c>
      <c r="F494" s="52" t="s">
        <v>71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0</v>
      </c>
      <c r="O494" s="52">
        <v>0</v>
      </c>
      <c r="P494" s="52">
        <v>0</v>
      </c>
      <c r="Q494" s="52">
        <v>0</v>
      </c>
      <c r="R494" s="52">
        <v>0</v>
      </c>
      <c r="S494" s="52">
        <v>0</v>
      </c>
      <c r="T494" s="52">
        <v>0</v>
      </c>
      <c r="U494" s="52">
        <v>0</v>
      </c>
      <c r="V494" s="52">
        <v>0</v>
      </c>
      <c r="W494" s="52">
        <v>0</v>
      </c>
      <c r="X494" s="52">
        <v>0</v>
      </c>
      <c r="Y494" s="52">
        <v>0</v>
      </c>
      <c r="Z494" s="52">
        <v>0</v>
      </c>
    </row>
    <row r="495" spans="1:26">
      <c r="A495" s="52" t="s">
        <v>347</v>
      </c>
      <c r="B495" s="52" t="s">
        <v>342</v>
      </c>
      <c r="C495" s="52" t="s">
        <v>240</v>
      </c>
      <c r="D495" s="52" t="s">
        <v>7</v>
      </c>
      <c r="E495" s="52" t="s">
        <v>78</v>
      </c>
      <c r="F495" s="52" t="s">
        <v>72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0</v>
      </c>
      <c r="O495" s="52">
        <v>0</v>
      </c>
      <c r="P495" s="52">
        <v>0</v>
      </c>
      <c r="Q495" s="52">
        <v>0</v>
      </c>
      <c r="R495" s="52">
        <v>0</v>
      </c>
      <c r="S495" s="52">
        <v>0</v>
      </c>
      <c r="T495" s="52">
        <v>0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</row>
    <row r="496" spans="1:26">
      <c r="A496" s="52" t="s">
        <v>347</v>
      </c>
      <c r="B496" s="52" t="s">
        <v>343</v>
      </c>
      <c r="C496" s="52" t="s">
        <v>240</v>
      </c>
      <c r="D496" s="52" t="s">
        <v>7</v>
      </c>
      <c r="E496" s="52" t="s">
        <v>78</v>
      </c>
      <c r="F496" s="52" t="s">
        <v>73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</row>
    <row r="497" spans="1:26">
      <c r="A497" s="52" t="s">
        <v>113</v>
      </c>
      <c r="B497" s="52" t="s">
        <v>337</v>
      </c>
      <c r="C497" s="52" t="s">
        <v>240</v>
      </c>
      <c r="D497" s="52" t="s">
        <v>7</v>
      </c>
      <c r="E497" s="52" t="s">
        <v>79</v>
      </c>
      <c r="F497" s="52" t="s">
        <v>63</v>
      </c>
      <c r="G497" s="52">
        <v>2.3928650568000003</v>
      </c>
      <c r="H497" s="52">
        <v>2.4206863428000003</v>
      </c>
      <c r="I497" s="52">
        <v>2.6989285104</v>
      </c>
      <c r="J497" s="52">
        <v>2.7545752692000001</v>
      </c>
      <c r="K497" s="52">
        <v>2.7113716800000005</v>
      </c>
      <c r="L497" s="52">
        <v>2.2796874792000001</v>
      </c>
      <c r="M497" s="52">
        <v>4.2590390471999999</v>
      </c>
      <c r="N497" s="52">
        <v>2.1116711952</v>
      </c>
      <c r="O497" s="52">
        <v>2.0582894951999999</v>
      </c>
      <c r="P497" s="52">
        <v>1.3642101648</v>
      </c>
      <c r="Q497" s="52">
        <v>2.267298738</v>
      </c>
      <c r="R497" s="52">
        <v>2.1535350084000005</v>
      </c>
      <c r="S497" s="52">
        <v>2.1328187220000001</v>
      </c>
      <c r="T497" s="52">
        <v>0</v>
      </c>
      <c r="U497" s="52">
        <v>0.58827889440000003</v>
      </c>
      <c r="V497" s="52">
        <v>1.4622943284000001</v>
      </c>
      <c r="W497" s="52">
        <v>1.8824941368000001</v>
      </c>
      <c r="X497" s="52">
        <v>3.3895118628000001</v>
      </c>
      <c r="Y497" s="52">
        <v>2.2328916155999998</v>
      </c>
      <c r="Z497" s="52">
        <v>1.2458283948000002</v>
      </c>
    </row>
    <row r="498" spans="1:26">
      <c r="A498" s="52" t="s">
        <v>113</v>
      </c>
      <c r="B498" s="52" t="s">
        <v>338</v>
      </c>
      <c r="C498" s="52" t="s">
        <v>240</v>
      </c>
      <c r="D498" s="52" t="s">
        <v>7</v>
      </c>
      <c r="E498" s="52" t="s">
        <v>79</v>
      </c>
      <c r="F498" s="52" t="s">
        <v>64</v>
      </c>
      <c r="G498" s="52">
        <v>1.6998408000000003E-2</v>
      </c>
      <c r="H498" s="52">
        <v>8.0009747999999995E-3</v>
      </c>
      <c r="I498" s="52">
        <v>8.0009747999999995E-3</v>
      </c>
      <c r="J498" s="52">
        <v>8.0009747999999995E-3</v>
      </c>
      <c r="K498" s="52">
        <v>0</v>
      </c>
      <c r="L498" s="52">
        <v>0</v>
      </c>
      <c r="M498" s="52">
        <v>0</v>
      </c>
      <c r="N498" s="52">
        <v>0</v>
      </c>
      <c r="O498" s="52">
        <v>0</v>
      </c>
      <c r="P498" s="52">
        <v>0</v>
      </c>
      <c r="Q498" s="52">
        <v>0</v>
      </c>
      <c r="R498" s="52">
        <v>0</v>
      </c>
      <c r="S498" s="52">
        <v>0</v>
      </c>
      <c r="T498" s="52">
        <v>0</v>
      </c>
      <c r="U498" s="52">
        <v>0</v>
      </c>
      <c r="V498" s="52">
        <v>3.7999396800000002E-2</v>
      </c>
      <c r="W498" s="52">
        <v>0</v>
      </c>
      <c r="X498" s="52">
        <v>8.6536969200000008E-2</v>
      </c>
      <c r="Y498" s="52">
        <v>0.11797983720000001</v>
      </c>
      <c r="Z498" s="52">
        <v>0.1172304</v>
      </c>
    </row>
    <row r="499" spans="1:26">
      <c r="A499" s="52" t="s">
        <v>113</v>
      </c>
      <c r="B499" s="52" t="s">
        <v>339</v>
      </c>
      <c r="C499" s="52" t="s">
        <v>240</v>
      </c>
      <c r="D499" s="52" t="s">
        <v>7</v>
      </c>
      <c r="E499" s="52" t="s">
        <v>79</v>
      </c>
      <c r="F499" s="52" t="s">
        <v>65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0</v>
      </c>
      <c r="N499" s="52">
        <v>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</row>
    <row r="500" spans="1:26">
      <c r="A500" s="52" t="s">
        <v>113</v>
      </c>
      <c r="B500" s="52" t="s">
        <v>340</v>
      </c>
      <c r="C500" s="52" t="s">
        <v>240</v>
      </c>
      <c r="D500" s="52" t="s">
        <v>7</v>
      </c>
      <c r="E500" s="52" t="s">
        <v>79</v>
      </c>
      <c r="F500" s="52" t="s">
        <v>66</v>
      </c>
      <c r="G500" s="52">
        <v>48.938399884799999</v>
      </c>
      <c r="H500" s="52">
        <v>51.872400468000002</v>
      </c>
      <c r="I500" s="52">
        <v>53.521199989199999</v>
      </c>
      <c r="J500" s="52">
        <v>61.909198394400001</v>
      </c>
      <c r="K500" s="52">
        <v>64.789201818000009</v>
      </c>
      <c r="L500" s="52">
        <v>65.141998333199993</v>
      </c>
      <c r="M500" s="52">
        <v>66.571200194399992</v>
      </c>
      <c r="N500" s="52">
        <v>70.412400788400006</v>
      </c>
      <c r="O500" s="52">
        <v>73.004398426800009</v>
      </c>
      <c r="P500" s="52">
        <v>75.42000199440001</v>
      </c>
      <c r="Q500" s="52">
        <v>78.620400287999999</v>
      </c>
      <c r="R500" s="52">
        <v>80.243999460000012</v>
      </c>
      <c r="S500" s="52">
        <v>87.386399744399995</v>
      </c>
      <c r="T500" s="52">
        <v>87.256801537200005</v>
      </c>
      <c r="U500" s="52">
        <v>94.377597933600001</v>
      </c>
      <c r="V500" s="52">
        <v>90.072001670400013</v>
      </c>
      <c r="W500" s="52">
        <v>87.429599146800001</v>
      </c>
      <c r="X500" s="52">
        <v>91.874435817600016</v>
      </c>
      <c r="Y500" s="52">
        <v>94.543035148800001</v>
      </c>
      <c r="Z500" s="52">
        <v>96.933693762000004</v>
      </c>
    </row>
    <row r="501" spans="1:26">
      <c r="A501" s="52" t="s">
        <v>113</v>
      </c>
      <c r="B501" s="52" t="s">
        <v>341</v>
      </c>
      <c r="C501" s="52" t="s">
        <v>240</v>
      </c>
      <c r="D501" s="52" t="s">
        <v>7</v>
      </c>
      <c r="E501" s="52" t="s">
        <v>79</v>
      </c>
      <c r="F501" s="52" t="s">
        <v>67</v>
      </c>
      <c r="G501" s="52">
        <v>0</v>
      </c>
      <c r="H501" s="52">
        <v>0</v>
      </c>
      <c r="I501" s="52">
        <v>0</v>
      </c>
      <c r="J501" s="52">
        <v>0</v>
      </c>
      <c r="K501" s="52">
        <v>0</v>
      </c>
      <c r="L501" s="52">
        <v>0</v>
      </c>
      <c r="M501" s="52">
        <v>0</v>
      </c>
      <c r="N501" s="52">
        <v>0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</row>
    <row r="502" spans="1:26">
      <c r="A502" s="52" t="s">
        <v>113</v>
      </c>
      <c r="B502" s="52" t="s">
        <v>337</v>
      </c>
      <c r="C502" s="52" t="s">
        <v>240</v>
      </c>
      <c r="D502" s="52" t="s">
        <v>7</v>
      </c>
      <c r="E502" s="52" t="s">
        <v>79</v>
      </c>
      <c r="F502" s="52" t="s">
        <v>68</v>
      </c>
      <c r="G502" s="52">
        <v>0.22259122200000001</v>
      </c>
      <c r="H502" s="52">
        <v>0.1669444632</v>
      </c>
      <c r="I502" s="52">
        <v>0.30606345360000003</v>
      </c>
      <c r="J502" s="52">
        <v>0.55648014840000004</v>
      </c>
      <c r="K502" s="52">
        <v>0.35650602000000003</v>
      </c>
      <c r="L502" s="52">
        <v>0.3231121032</v>
      </c>
      <c r="M502" s="52">
        <v>0.17209841400000001</v>
      </c>
      <c r="N502" s="52">
        <v>0.4089582504</v>
      </c>
      <c r="O502" s="52">
        <v>0.51964886880000005</v>
      </c>
      <c r="P502" s="52">
        <v>0.34264771199999999</v>
      </c>
      <c r="Q502" s="52">
        <v>0.3965778828</v>
      </c>
      <c r="R502" s="52">
        <v>0.28592913240000001</v>
      </c>
      <c r="S502" s="52">
        <v>0.36987447240000004</v>
      </c>
      <c r="T502" s="52">
        <v>0.59938228800000004</v>
      </c>
      <c r="U502" s="52">
        <v>8.5774971600000013E-2</v>
      </c>
      <c r="V502" s="52">
        <v>0.14295409920000002</v>
      </c>
      <c r="W502" s="52">
        <v>0.14295409920000002</v>
      </c>
      <c r="X502" s="52">
        <v>0.18852741720000002</v>
      </c>
      <c r="Y502" s="52">
        <v>4.8089584800000008E-2</v>
      </c>
      <c r="Z502" s="52">
        <v>0.16320146400000002</v>
      </c>
    </row>
    <row r="503" spans="1:26">
      <c r="A503" s="52" t="s">
        <v>113</v>
      </c>
      <c r="B503" s="52" t="s">
        <v>337</v>
      </c>
      <c r="C503" s="52" t="s">
        <v>240</v>
      </c>
      <c r="D503" s="52" t="s">
        <v>7</v>
      </c>
      <c r="E503" s="52" t="s">
        <v>79</v>
      </c>
      <c r="F503" s="52" t="s">
        <v>69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0</v>
      </c>
      <c r="P503" s="52">
        <v>0</v>
      </c>
      <c r="Q503" s="52">
        <v>0</v>
      </c>
      <c r="R503" s="52">
        <v>0</v>
      </c>
      <c r="S503" s="52">
        <v>0</v>
      </c>
      <c r="T503" s="52">
        <v>0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</row>
    <row r="504" spans="1:26">
      <c r="A504" s="52" t="s">
        <v>113</v>
      </c>
      <c r="B504" s="52" t="s">
        <v>337</v>
      </c>
      <c r="C504" s="52" t="s">
        <v>240</v>
      </c>
      <c r="D504" s="52" t="s">
        <v>7</v>
      </c>
      <c r="E504" s="52" t="s">
        <v>79</v>
      </c>
      <c r="F504" s="52" t="s">
        <v>70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0</v>
      </c>
      <c r="P504" s="52">
        <v>0</v>
      </c>
      <c r="Q504" s="52">
        <v>0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0</v>
      </c>
      <c r="Z504" s="52">
        <v>0</v>
      </c>
    </row>
    <row r="505" spans="1:26">
      <c r="A505" s="52" t="s">
        <v>113</v>
      </c>
      <c r="B505" s="52" t="s">
        <v>342</v>
      </c>
      <c r="C505" s="52" t="s">
        <v>240</v>
      </c>
      <c r="D505" s="52" t="s">
        <v>7</v>
      </c>
      <c r="E505" s="52" t="s">
        <v>79</v>
      </c>
      <c r="F505" s="52" t="s">
        <v>71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0</v>
      </c>
      <c r="P505" s="52">
        <v>0</v>
      </c>
      <c r="Q505" s="52">
        <v>0</v>
      </c>
      <c r="R505" s="52">
        <v>0</v>
      </c>
      <c r="S505" s="52">
        <v>0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</row>
    <row r="506" spans="1:26">
      <c r="A506" s="52" t="s">
        <v>113</v>
      </c>
      <c r="B506" s="52" t="s">
        <v>342</v>
      </c>
      <c r="C506" s="52" t="s">
        <v>240</v>
      </c>
      <c r="D506" s="52" t="s">
        <v>7</v>
      </c>
      <c r="E506" s="52" t="s">
        <v>79</v>
      </c>
      <c r="F506" s="52" t="s">
        <v>72</v>
      </c>
      <c r="G506" s="52">
        <v>50.620898959200005</v>
      </c>
      <c r="H506" s="52">
        <v>48.632395046399999</v>
      </c>
      <c r="I506" s="52">
        <v>49.71400039800001</v>
      </c>
      <c r="J506" s="52">
        <v>41.476500705600003</v>
      </c>
      <c r="K506" s="52">
        <v>42.156901760399997</v>
      </c>
      <c r="L506" s="52">
        <v>45.611803065600007</v>
      </c>
      <c r="M506" s="52">
        <v>51.367501695599998</v>
      </c>
      <c r="N506" s="52">
        <v>59.992795364400003</v>
      </c>
      <c r="O506" s="52">
        <v>60.903294573600007</v>
      </c>
      <c r="P506" s="52">
        <v>67.094495766000009</v>
      </c>
      <c r="Q506" s="52">
        <v>75.131698946400007</v>
      </c>
      <c r="R506" s="52">
        <v>70.550996428800019</v>
      </c>
      <c r="S506" s="52">
        <v>67.688292862800012</v>
      </c>
      <c r="T506" s="52">
        <v>70.334702153999999</v>
      </c>
      <c r="U506" s="52">
        <v>78.114098937600005</v>
      </c>
      <c r="V506" s="52">
        <v>95.737005838799988</v>
      </c>
      <c r="W506" s="52">
        <v>94.994095860000002</v>
      </c>
      <c r="X506" s="52">
        <v>91.001697357600023</v>
      </c>
      <c r="Y506" s="52">
        <v>96.379369815600015</v>
      </c>
      <c r="Z506" s="52">
        <v>94.05410064480003</v>
      </c>
    </row>
    <row r="507" spans="1:26">
      <c r="A507" s="52" t="s">
        <v>113</v>
      </c>
      <c r="B507" s="52" t="s">
        <v>343</v>
      </c>
      <c r="C507" s="52" t="s">
        <v>240</v>
      </c>
      <c r="D507" s="52" t="s">
        <v>7</v>
      </c>
      <c r="E507" s="52" t="s">
        <v>79</v>
      </c>
      <c r="F507" s="52" t="s">
        <v>73</v>
      </c>
      <c r="G507" s="52">
        <v>2.0250002484</v>
      </c>
      <c r="H507" s="52">
        <v>3.6369015012000001</v>
      </c>
      <c r="I507" s="52">
        <v>5.8049982000000009</v>
      </c>
      <c r="J507" s="52">
        <v>7.3673989164</v>
      </c>
      <c r="K507" s="52">
        <v>8.8425006660000012</v>
      </c>
      <c r="L507" s="52">
        <v>9.5354998020000004</v>
      </c>
      <c r="M507" s="52">
        <v>6.2586002988000011</v>
      </c>
      <c r="N507" s="52">
        <v>2.4732013751999999</v>
      </c>
      <c r="O507" s="52">
        <v>1.0664993772</v>
      </c>
      <c r="P507" s="52">
        <v>2.6397020376000002</v>
      </c>
      <c r="Q507" s="52">
        <v>31.890600205200002</v>
      </c>
      <c r="R507" s="52">
        <v>28.6812002916</v>
      </c>
      <c r="S507" s="52">
        <v>4.9058996472</v>
      </c>
      <c r="T507" s="52">
        <v>6.4196999891999997</v>
      </c>
      <c r="U507" s="52">
        <v>4.2642013715999996</v>
      </c>
      <c r="V507" s="52">
        <v>7.2800999496000012</v>
      </c>
      <c r="W507" s="52">
        <v>7.1676006336000002</v>
      </c>
      <c r="X507" s="52">
        <v>7.3637564004000007</v>
      </c>
      <c r="Y507" s="52">
        <v>8.2544520456000008</v>
      </c>
      <c r="Z507" s="52">
        <v>8.2066136687999993</v>
      </c>
    </row>
    <row r="508" spans="1:26">
      <c r="A508" s="52" t="s">
        <v>347</v>
      </c>
      <c r="B508" s="52" t="s">
        <v>337</v>
      </c>
      <c r="C508" s="52" t="s">
        <v>240</v>
      </c>
      <c r="D508" s="52" t="s">
        <v>7</v>
      </c>
      <c r="E508" s="52" t="s">
        <v>80</v>
      </c>
      <c r="F508" s="52" t="s">
        <v>63</v>
      </c>
      <c r="G508" s="52">
        <v>0</v>
      </c>
      <c r="H508" s="52">
        <v>0</v>
      </c>
      <c r="I508" s="52">
        <v>0</v>
      </c>
      <c r="J508" s="52">
        <v>0</v>
      </c>
      <c r="K508" s="52">
        <v>0</v>
      </c>
      <c r="L508" s="52">
        <v>0</v>
      </c>
      <c r="M508" s="52">
        <v>0</v>
      </c>
      <c r="N508" s="52">
        <v>0</v>
      </c>
      <c r="O508" s="52">
        <v>0</v>
      </c>
      <c r="P508" s="52">
        <v>0</v>
      </c>
      <c r="Q508" s="52">
        <v>0</v>
      </c>
      <c r="R508" s="52">
        <v>0</v>
      </c>
      <c r="S508" s="52">
        <v>0</v>
      </c>
      <c r="T508" s="52">
        <v>0</v>
      </c>
      <c r="U508" s="52">
        <v>1.7144150508</v>
      </c>
      <c r="V508" s="52">
        <v>1.7144150508</v>
      </c>
      <c r="W508" s="52">
        <v>1.9329199560000001</v>
      </c>
      <c r="X508" s="52">
        <v>3.6572409756000002</v>
      </c>
      <c r="Y508" s="52">
        <v>2.3731033608000001</v>
      </c>
      <c r="Z508" s="52">
        <v>2.1833575848000004</v>
      </c>
    </row>
    <row r="509" spans="1:26">
      <c r="A509" s="52" t="s">
        <v>347</v>
      </c>
      <c r="B509" s="52" t="s">
        <v>338</v>
      </c>
      <c r="C509" s="52" t="s">
        <v>240</v>
      </c>
      <c r="D509" s="52" t="s">
        <v>7</v>
      </c>
      <c r="E509" s="52" t="s">
        <v>80</v>
      </c>
      <c r="F509" s="52" t="s">
        <v>64</v>
      </c>
      <c r="G509" s="52">
        <v>0</v>
      </c>
      <c r="H509" s="52">
        <v>0</v>
      </c>
      <c r="I509" s="52">
        <v>0</v>
      </c>
      <c r="J509" s="52">
        <v>0</v>
      </c>
      <c r="K509" s="52">
        <v>0</v>
      </c>
      <c r="L509" s="52">
        <v>0</v>
      </c>
      <c r="M509" s="52">
        <v>0</v>
      </c>
      <c r="N509" s="52">
        <v>0</v>
      </c>
      <c r="O509" s="52">
        <v>0</v>
      </c>
      <c r="P509" s="52">
        <v>0</v>
      </c>
      <c r="Q509" s="52">
        <v>0</v>
      </c>
      <c r="R509" s="52">
        <v>0</v>
      </c>
      <c r="S509" s="52">
        <v>0</v>
      </c>
      <c r="T509" s="52">
        <v>0</v>
      </c>
      <c r="U509" s="52">
        <v>2.3998737600000004E-2</v>
      </c>
      <c r="V509" s="52">
        <v>0</v>
      </c>
      <c r="W509" s="52">
        <v>8.0009747999999995E-3</v>
      </c>
      <c r="X509" s="52">
        <v>7.8125687999999992E-3</v>
      </c>
      <c r="Y509" s="52">
        <v>9.1188503999999997E-3</v>
      </c>
      <c r="Z509" s="52">
        <v>1.24599168E-2</v>
      </c>
    </row>
    <row r="510" spans="1:26">
      <c r="A510" s="52" t="s">
        <v>347</v>
      </c>
      <c r="B510" s="52" t="s">
        <v>339</v>
      </c>
      <c r="C510" s="52" t="s">
        <v>240</v>
      </c>
      <c r="D510" s="52" t="s">
        <v>7</v>
      </c>
      <c r="E510" s="52" t="s">
        <v>80</v>
      </c>
      <c r="F510" s="52" t="s">
        <v>65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0</v>
      </c>
      <c r="P510" s="52">
        <v>0</v>
      </c>
      <c r="Q510" s="52">
        <v>0</v>
      </c>
      <c r="R510" s="52">
        <v>0</v>
      </c>
      <c r="S510" s="52">
        <v>0</v>
      </c>
      <c r="T510" s="52">
        <v>0</v>
      </c>
      <c r="U510" s="52">
        <v>0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</row>
    <row r="511" spans="1:26">
      <c r="A511" s="52" t="s">
        <v>347</v>
      </c>
      <c r="B511" s="52" t="s">
        <v>340</v>
      </c>
      <c r="C511" s="52" t="s">
        <v>240</v>
      </c>
      <c r="D511" s="52" t="s">
        <v>7</v>
      </c>
      <c r="E511" s="52" t="s">
        <v>80</v>
      </c>
      <c r="F511" s="52" t="s">
        <v>66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>
        <v>0</v>
      </c>
      <c r="T511" s="52">
        <v>0</v>
      </c>
      <c r="U511" s="52">
        <v>0</v>
      </c>
      <c r="V511" s="52">
        <v>0</v>
      </c>
      <c r="W511" s="52">
        <v>0</v>
      </c>
      <c r="X511" s="52">
        <v>0</v>
      </c>
      <c r="Y511" s="52">
        <v>0</v>
      </c>
      <c r="Z511" s="52">
        <v>0</v>
      </c>
    </row>
    <row r="512" spans="1:26">
      <c r="A512" s="52" t="s">
        <v>347</v>
      </c>
      <c r="B512" s="52" t="s">
        <v>341</v>
      </c>
      <c r="C512" s="52" t="s">
        <v>240</v>
      </c>
      <c r="D512" s="52" t="s">
        <v>7</v>
      </c>
      <c r="E512" s="52" t="s">
        <v>80</v>
      </c>
      <c r="F512" s="52" t="s">
        <v>67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52">
        <v>0</v>
      </c>
      <c r="W512" s="52">
        <v>0</v>
      </c>
      <c r="X512" s="52">
        <v>0</v>
      </c>
      <c r="Y512" s="52">
        <v>0</v>
      </c>
      <c r="Z512" s="52">
        <v>0</v>
      </c>
    </row>
    <row r="513" spans="1:26">
      <c r="A513" s="52" t="s">
        <v>347</v>
      </c>
      <c r="B513" s="52" t="s">
        <v>337</v>
      </c>
      <c r="C513" s="52" t="s">
        <v>240</v>
      </c>
      <c r="D513" s="52" t="s">
        <v>7</v>
      </c>
      <c r="E513" s="52" t="s">
        <v>80</v>
      </c>
      <c r="F513" s="52" t="s">
        <v>68</v>
      </c>
      <c r="G513" s="52">
        <v>0</v>
      </c>
      <c r="H513" s="52">
        <v>0</v>
      </c>
      <c r="I513" s="52">
        <v>0</v>
      </c>
      <c r="J513" s="52">
        <v>0</v>
      </c>
      <c r="K513" s="52">
        <v>0</v>
      </c>
      <c r="L513" s="52">
        <v>0</v>
      </c>
      <c r="M513" s="52">
        <v>0</v>
      </c>
      <c r="N513" s="52">
        <v>0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0.1715457564</v>
      </c>
      <c r="V513" s="52">
        <v>0.1715457564</v>
      </c>
      <c r="W513" s="52">
        <v>0.1715457564</v>
      </c>
      <c r="X513" s="52">
        <v>0.164310966</v>
      </c>
      <c r="Y513" s="52">
        <v>0.45883559880000002</v>
      </c>
      <c r="Z513" s="52">
        <v>0.11449641960000001</v>
      </c>
    </row>
    <row r="514" spans="1:26">
      <c r="A514" s="52" t="s">
        <v>347</v>
      </c>
      <c r="B514" s="52" t="s">
        <v>337</v>
      </c>
      <c r="C514" s="52" t="s">
        <v>240</v>
      </c>
      <c r="D514" s="52" t="s">
        <v>7</v>
      </c>
      <c r="E514" s="52" t="s">
        <v>80</v>
      </c>
      <c r="F514" s="52" t="s">
        <v>69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0</v>
      </c>
      <c r="P514" s="52">
        <v>0</v>
      </c>
      <c r="Q514" s="52">
        <v>0</v>
      </c>
      <c r="R514" s="52">
        <v>0</v>
      </c>
      <c r="S514" s="52">
        <v>0</v>
      </c>
      <c r="T514" s="52">
        <v>0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</row>
    <row r="515" spans="1:26">
      <c r="A515" s="52" t="s">
        <v>347</v>
      </c>
      <c r="B515" s="52" t="s">
        <v>337</v>
      </c>
      <c r="C515" s="52" t="s">
        <v>240</v>
      </c>
      <c r="D515" s="52" t="s">
        <v>7</v>
      </c>
      <c r="E515" s="52" t="s">
        <v>80</v>
      </c>
      <c r="F515" s="52" t="s">
        <v>70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0</v>
      </c>
      <c r="N515" s="52">
        <v>0</v>
      </c>
      <c r="O515" s="52">
        <v>0</v>
      </c>
      <c r="P515" s="52">
        <v>0</v>
      </c>
      <c r="Q515" s="52">
        <v>0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0</v>
      </c>
      <c r="Y515" s="52">
        <v>0</v>
      </c>
      <c r="Z515" s="52">
        <v>0</v>
      </c>
    </row>
    <row r="516" spans="1:26">
      <c r="A516" s="52" t="s">
        <v>347</v>
      </c>
      <c r="B516" s="52" t="s">
        <v>342</v>
      </c>
      <c r="C516" s="52" t="s">
        <v>240</v>
      </c>
      <c r="D516" s="52" t="s">
        <v>7</v>
      </c>
      <c r="E516" s="52" t="s">
        <v>80</v>
      </c>
      <c r="F516" s="52" t="s">
        <v>71</v>
      </c>
      <c r="G516" s="52">
        <v>0</v>
      </c>
      <c r="H516" s="52">
        <v>0</v>
      </c>
      <c r="I516" s="52">
        <v>0</v>
      </c>
      <c r="J516" s="52">
        <v>0</v>
      </c>
      <c r="K516" s="52">
        <v>0</v>
      </c>
      <c r="L516" s="52">
        <v>0</v>
      </c>
      <c r="M516" s="52">
        <v>0</v>
      </c>
      <c r="N516" s="52">
        <v>0</v>
      </c>
      <c r="O516" s="52">
        <v>0</v>
      </c>
      <c r="P516" s="52">
        <v>0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</row>
    <row r="517" spans="1:26">
      <c r="A517" s="52" t="s">
        <v>347</v>
      </c>
      <c r="B517" s="52" t="s">
        <v>342</v>
      </c>
      <c r="C517" s="52" t="s">
        <v>240</v>
      </c>
      <c r="D517" s="52" t="s">
        <v>7</v>
      </c>
      <c r="E517" s="52" t="s">
        <v>80</v>
      </c>
      <c r="F517" s="52" t="s">
        <v>72</v>
      </c>
      <c r="G517" s="52">
        <v>0</v>
      </c>
      <c r="H517" s="52">
        <v>0</v>
      </c>
      <c r="I517" s="52">
        <v>0</v>
      </c>
      <c r="J517" s="52">
        <v>0</v>
      </c>
      <c r="K517" s="52">
        <v>0</v>
      </c>
      <c r="L517" s="52">
        <v>0</v>
      </c>
      <c r="M517" s="52">
        <v>0</v>
      </c>
      <c r="N517" s="52">
        <v>0</v>
      </c>
      <c r="O517" s="52">
        <v>0</v>
      </c>
      <c r="P517" s="52">
        <v>0</v>
      </c>
      <c r="Q517" s="52">
        <v>0</v>
      </c>
      <c r="R517" s="52">
        <v>0</v>
      </c>
      <c r="S517" s="52">
        <v>0.52260056280000011</v>
      </c>
      <c r="T517" s="52">
        <v>4.0201653600000005E-2</v>
      </c>
      <c r="U517" s="52">
        <v>4.0201653600000005E-2</v>
      </c>
      <c r="V517" s="52">
        <v>4.0201653600000005E-2</v>
      </c>
      <c r="W517" s="52">
        <v>0</v>
      </c>
      <c r="X517" s="52">
        <v>4.2370416000000001E-2</v>
      </c>
      <c r="Y517" s="52">
        <v>0.130816566</v>
      </c>
      <c r="Z517" s="52">
        <v>0.22680732960000002</v>
      </c>
    </row>
    <row r="518" spans="1:26">
      <c r="A518" s="52" t="s">
        <v>347</v>
      </c>
      <c r="B518" s="52" t="s">
        <v>343</v>
      </c>
      <c r="C518" s="52" t="s">
        <v>240</v>
      </c>
      <c r="D518" s="52" t="s">
        <v>7</v>
      </c>
      <c r="E518" s="52" t="s">
        <v>80</v>
      </c>
      <c r="F518" s="52" t="s">
        <v>73</v>
      </c>
      <c r="G518" s="52">
        <v>0</v>
      </c>
      <c r="H518" s="52">
        <v>0</v>
      </c>
      <c r="I518" s="52">
        <v>0</v>
      </c>
      <c r="J518" s="52">
        <v>0</v>
      </c>
      <c r="K518" s="52">
        <v>0</v>
      </c>
      <c r="L518" s="52">
        <v>0</v>
      </c>
      <c r="M518" s="52">
        <v>0</v>
      </c>
      <c r="N518" s="52">
        <v>0</v>
      </c>
      <c r="O518" s="52">
        <v>0</v>
      </c>
      <c r="P518" s="52">
        <v>0</v>
      </c>
      <c r="Q518" s="52">
        <v>0</v>
      </c>
      <c r="R518" s="52">
        <v>0</v>
      </c>
      <c r="S518" s="52">
        <v>0</v>
      </c>
      <c r="T518" s="52">
        <v>2.2499863200000001E-2</v>
      </c>
      <c r="U518" s="52">
        <v>0</v>
      </c>
      <c r="V518" s="52">
        <v>3.2401645200000002E-2</v>
      </c>
      <c r="W518" s="52">
        <v>3.8698592400000002E-2</v>
      </c>
      <c r="X518" s="52">
        <v>4.2621624000000004E-2</v>
      </c>
      <c r="Y518" s="52">
        <v>4.6959148800000003E-2</v>
      </c>
      <c r="Z518" s="52">
        <v>5.1769782E-2</v>
      </c>
    </row>
    <row r="519" spans="1:26">
      <c r="A519" s="52" t="s">
        <v>348</v>
      </c>
      <c r="B519" s="52" t="s">
        <v>337</v>
      </c>
      <c r="C519" s="52" t="s">
        <v>240</v>
      </c>
      <c r="D519" s="52" t="s">
        <v>7</v>
      </c>
      <c r="E519" s="52" t="s">
        <v>81</v>
      </c>
      <c r="F519" s="52" t="s">
        <v>63</v>
      </c>
      <c r="G519" s="52">
        <v>1.0851348240000001</v>
      </c>
      <c r="H519" s="52">
        <v>0</v>
      </c>
      <c r="I519" s="52">
        <v>0</v>
      </c>
      <c r="J519" s="52">
        <v>0</v>
      </c>
      <c r="K519" s="52">
        <v>0</v>
      </c>
      <c r="L519" s="52">
        <v>0</v>
      </c>
      <c r="M519" s="52">
        <v>0</v>
      </c>
      <c r="N519" s="52">
        <v>2.6728531199999999E-2</v>
      </c>
      <c r="O519" s="52">
        <v>0.30493301760000002</v>
      </c>
      <c r="P519" s="52">
        <v>0.22272938640000001</v>
      </c>
      <c r="Q519" s="52">
        <v>0</v>
      </c>
      <c r="R519" s="52">
        <v>0</v>
      </c>
      <c r="S519" s="52">
        <v>0</v>
      </c>
      <c r="T519" s="52">
        <v>0.16807908600000002</v>
      </c>
      <c r="U519" s="52">
        <v>0.15127327080000003</v>
      </c>
      <c r="V519" s="52">
        <v>0</v>
      </c>
      <c r="W519" s="52">
        <v>0.21850490519999999</v>
      </c>
      <c r="X519" s="52">
        <v>1.7207747999999998E-2</v>
      </c>
      <c r="Y519" s="52">
        <v>0</v>
      </c>
      <c r="Z519" s="52">
        <v>0</v>
      </c>
    </row>
    <row r="520" spans="1:26">
      <c r="A520" s="52" t="s">
        <v>348</v>
      </c>
      <c r="B520" s="52" t="s">
        <v>338</v>
      </c>
      <c r="C520" s="52" t="s">
        <v>240</v>
      </c>
      <c r="D520" s="52" t="s">
        <v>7</v>
      </c>
      <c r="E520" s="52" t="s">
        <v>81</v>
      </c>
      <c r="F520" s="52" t="s">
        <v>64</v>
      </c>
      <c r="G520" s="52">
        <v>33.124998636000001</v>
      </c>
      <c r="H520" s="52">
        <v>23.556000247200004</v>
      </c>
      <c r="I520" s="52">
        <v>26.414002036800003</v>
      </c>
      <c r="J520" s="52">
        <v>15.7190014692</v>
      </c>
      <c r="K520" s="52">
        <v>25.4499997104</v>
      </c>
      <c r="L520" s="52">
        <v>29.269998349200002</v>
      </c>
      <c r="M520" s="52">
        <v>36.843999098399998</v>
      </c>
      <c r="N520" s="52">
        <v>45.217000386000002</v>
      </c>
      <c r="O520" s="52">
        <v>49.249998288000008</v>
      </c>
      <c r="P520" s="52">
        <v>48.371000562000006</v>
      </c>
      <c r="Q520" s="52">
        <v>30.501001285200005</v>
      </c>
      <c r="R520" s="52">
        <v>53.662998531599996</v>
      </c>
      <c r="S520" s="52">
        <v>55.530001508400005</v>
      </c>
      <c r="T520" s="52">
        <v>57.769001665200001</v>
      </c>
      <c r="U520" s="52">
        <v>66.300000224399994</v>
      </c>
      <c r="V520" s="52">
        <v>61.684999441199999</v>
      </c>
      <c r="W520" s="52">
        <v>62.663998885200002</v>
      </c>
      <c r="X520" s="52">
        <v>60.2176014036</v>
      </c>
      <c r="Y520" s="52">
        <v>62.193921728400007</v>
      </c>
      <c r="Z520" s="52">
        <v>63.646799943600001</v>
      </c>
    </row>
    <row r="521" spans="1:26">
      <c r="A521" s="52" t="s">
        <v>348</v>
      </c>
      <c r="B521" s="52" t="s">
        <v>339</v>
      </c>
      <c r="C521" s="52" t="s">
        <v>240</v>
      </c>
      <c r="D521" s="52" t="s">
        <v>7</v>
      </c>
      <c r="E521" s="52" t="s">
        <v>81</v>
      </c>
      <c r="F521" s="52" t="s">
        <v>65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0</v>
      </c>
      <c r="N521" s="52">
        <v>0</v>
      </c>
      <c r="O521" s="52">
        <v>0</v>
      </c>
      <c r="P521" s="52">
        <v>0</v>
      </c>
      <c r="Q521" s="52">
        <v>0</v>
      </c>
      <c r="R521" s="52">
        <v>0</v>
      </c>
      <c r="S521" s="52">
        <v>0</v>
      </c>
      <c r="T521" s="52">
        <v>0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</row>
    <row r="522" spans="1:26">
      <c r="A522" s="52" t="s">
        <v>348</v>
      </c>
      <c r="B522" s="52" t="s">
        <v>340</v>
      </c>
      <c r="C522" s="52" t="s">
        <v>240</v>
      </c>
      <c r="D522" s="52" t="s">
        <v>7</v>
      </c>
      <c r="E522" s="52" t="s">
        <v>81</v>
      </c>
      <c r="F522" s="52" t="s">
        <v>66</v>
      </c>
      <c r="G522" s="52">
        <v>11.465999787600001</v>
      </c>
      <c r="H522" s="52">
        <v>13.118399956800001</v>
      </c>
      <c r="I522" s="52">
        <v>14.9868013248</v>
      </c>
      <c r="J522" s="52">
        <v>13.906799517600001</v>
      </c>
      <c r="K522" s="52">
        <v>14.551198279200001</v>
      </c>
      <c r="L522" s="52">
        <v>15.6636017316</v>
      </c>
      <c r="M522" s="52">
        <v>17.927999017200001</v>
      </c>
      <c r="N522" s="52">
        <v>19.198801674000002</v>
      </c>
      <c r="O522" s="52">
        <v>19.242001076400001</v>
      </c>
      <c r="P522" s="52">
        <v>18.691198228800001</v>
      </c>
      <c r="Q522" s="52">
        <v>15.7679995896</v>
      </c>
      <c r="R522" s="52">
        <v>19.436398387200001</v>
      </c>
      <c r="S522" s="52">
        <v>25.005600198000003</v>
      </c>
      <c r="T522" s="52">
        <v>25.995598365599999</v>
      </c>
      <c r="U522" s="52">
        <v>17.481598214400002</v>
      </c>
      <c r="V522" s="52">
        <v>17.2620005544</v>
      </c>
      <c r="W522" s="52">
        <v>19.9152008352</v>
      </c>
      <c r="X522" s="52">
        <v>19.673752266000001</v>
      </c>
      <c r="Y522" s="52">
        <v>20.432031987600002</v>
      </c>
      <c r="Z522" s="52">
        <v>20.6629088868</v>
      </c>
    </row>
    <row r="523" spans="1:26">
      <c r="A523" s="52" t="s">
        <v>348</v>
      </c>
      <c r="B523" s="52" t="s">
        <v>341</v>
      </c>
      <c r="C523" s="52" t="s">
        <v>240</v>
      </c>
      <c r="D523" s="52" t="s">
        <v>7</v>
      </c>
      <c r="E523" s="52" t="s">
        <v>81</v>
      </c>
      <c r="F523" s="52" t="s">
        <v>67</v>
      </c>
      <c r="G523" s="52">
        <v>0</v>
      </c>
      <c r="H523" s="52">
        <v>0</v>
      </c>
      <c r="I523" s="52">
        <v>0</v>
      </c>
      <c r="J523" s="52">
        <v>0</v>
      </c>
      <c r="K523" s="52">
        <v>0</v>
      </c>
      <c r="L523" s="52">
        <v>0</v>
      </c>
      <c r="M523" s="52">
        <v>0</v>
      </c>
      <c r="N523" s="52">
        <v>0</v>
      </c>
      <c r="O523" s="52">
        <v>0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0</v>
      </c>
      <c r="Z523" s="52">
        <v>0</v>
      </c>
    </row>
    <row r="524" spans="1:26">
      <c r="A524" s="52" t="s">
        <v>348</v>
      </c>
      <c r="B524" s="52" t="s">
        <v>337</v>
      </c>
      <c r="C524" s="52" t="s">
        <v>240</v>
      </c>
      <c r="D524" s="52" t="s">
        <v>7</v>
      </c>
      <c r="E524" s="52" t="s">
        <v>81</v>
      </c>
      <c r="F524" s="52" t="s">
        <v>68</v>
      </c>
      <c r="G524" s="52">
        <v>0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</row>
    <row r="525" spans="1:26">
      <c r="A525" s="52" t="s">
        <v>348</v>
      </c>
      <c r="B525" s="52" t="s">
        <v>337</v>
      </c>
      <c r="C525" s="52" t="s">
        <v>240</v>
      </c>
      <c r="D525" s="52" t="s">
        <v>7</v>
      </c>
      <c r="E525" s="52" t="s">
        <v>81</v>
      </c>
      <c r="F525" s="52" t="s">
        <v>69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</row>
    <row r="526" spans="1:26">
      <c r="A526" s="52" t="s">
        <v>348</v>
      </c>
      <c r="B526" s="52" t="s">
        <v>337</v>
      </c>
      <c r="C526" s="52" t="s">
        <v>240</v>
      </c>
      <c r="D526" s="52" t="s">
        <v>7</v>
      </c>
      <c r="E526" s="52" t="s">
        <v>81</v>
      </c>
      <c r="F526" s="52" t="s">
        <v>70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>
        <v>0</v>
      </c>
      <c r="T526" s="52">
        <v>0</v>
      </c>
      <c r="U526" s="52">
        <v>0</v>
      </c>
      <c r="V526" s="52">
        <v>0</v>
      </c>
      <c r="W526" s="52">
        <v>0</v>
      </c>
      <c r="X526" s="52">
        <v>0</v>
      </c>
      <c r="Y526" s="52">
        <v>0</v>
      </c>
      <c r="Z526" s="52">
        <v>0</v>
      </c>
    </row>
    <row r="527" spans="1:26">
      <c r="A527" s="52" t="s">
        <v>348</v>
      </c>
      <c r="B527" s="52" t="s">
        <v>342</v>
      </c>
      <c r="C527" s="52" t="s">
        <v>240</v>
      </c>
      <c r="D527" s="52" t="s">
        <v>7</v>
      </c>
      <c r="E527" s="52" t="s">
        <v>81</v>
      </c>
      <c r="F527" s="52" t="s">
        <v>71</v>
      </c>
      <c r="G527" s="52">
        <v>0</v>
      </c>
      <c r="H527" s="52">
        <v>0</v>
      </c>
      <c r="I527" s="52">
        <v>0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</row>
    <row r="528" spans="1:26">
      <c r="A528" s="52" t="s">
        <v>348</v>
      </c>
      <c r="B528" s="52" t="s">
        <v>342</v>
      </c>
      <c r="C528" s="52" t="s">
        <v>240</v>
      </c>
      <c r="D528" s="52" t="s">
        <v>7</v>
      </c>
      <c r="E528" s="52" t="s">
        <v>81</v>
      </c>
      <c r="F528" s="52" t="s">
        <v>72</v>
      </c>
      <c r="G528" s="52">
        <v>6.3648989640000018</v>
      </c>
      <c r="H528" s="52">
        <v>5.641298506800001</v>
      </c>
      <c r="I528" s="52">
        <v>6.1834011840000001</v>
      </c>
      <c r="J528" s="52">
        <v>5.2247998296000002</v>
      </c>
      <c r="K528" s="52">
        <v>4.2206963328000002</v>
      </c>
      <c r="L528" s="52">
        <v>5.5150999812000006</v>
      </c>
      <c r="M528" s="52">
        <v>6.4304014499999997</v>
      </c>
      <c r="N528" s="52">
        <v>10.5825012516</v>
      </c>
      <c r="O528" s="52">
        <v>9.832800283200001</v>
      </c>
      <c r="P528" s="52">
        <v>10.809400690800002</v>
      </c>
      <c r="Q528" s="52">
        <v>5.2955986176000005</v>
      </c>
      <c r="R528" s="52">
        <v>5.1068995416000007</v>
      </c>
      <c r="S528" s="52">
        <v>8.9265004343999994</v>
      </c>
      <c r="T528" s="52">
        <v>8.4144003660000006</v>
      </c>
      <c r="U528" s="52">
        <v>9.7329995315999991</v>
      </c>
      <c r="V528" s="52">
        <v>7.6364008163999992</v>
      </c>
      <c r="W528" s="52">
        <v>8.1185987592000011</v>
      </c>
      <c r="X528" s="52">
        <v>8.7604393859999998</v>
      </c>
      <c r="Y528" s="52">
        <v>10.174438976399999</v>
      </c>
      <c r="Z528" s="52">
        <v>9.8350737156000001</v>
      </c>
    </row>
    <row r="529" spans="1:26">
      <c r="A529" s="52" t="s">
        <v>348</v>
      </c>
      <c r="B529" s="52" t="s">
        <v>343</v>
      </c>
      <c r="C529" s="52" t="s">
        <v>240</v>
      </c>
      <c r="D529" s="52" t="s">
        <v>7</v>
      </c>
      <c r="E529" s="52" t="s">
        <v>81</v>
      </c>
      <c r="F529" s="52" t="s">
        <v>73</v>
      </c>
      <c r="G529" s="52">
        <v>1.2230982576</v>
      </c>
      <c r="H529" s="52">
        <v>1.2230982576</v>
      </c>
      <c r="I529" s="52">
        <v>3.4820987579999998</v>
      </c>
      <c r="J529" s="52">
        <v>4.3065006119999998</v>
      </c>
      <c r="K529" s="52">
        <v>5.5233019224</v>
      </c>
      <c r="L529" s="52">
        <v>4.7213999315999997</v>
      </c>
      <c r="M529" s="52">
        <v>5.2046990028</v>
      </c>
      <c r="N529" s="52">
        <v>3.4047015732000006</v>
      </c>
      <c r="O529" s="52">
        <v>6.8399751600000003E-2</v>
      </c>
      <c r="P529" s="52">
        <v>2.0313013824000001</v>
      </c>
      <c r="Q529" s="52">
        <v>3.6621018504</v>
      </c>
      <c r="R529" s="52">
        <v>3.2904019332000001</v>
      </c>
      <c r="S529" s="52">
        <v>6.2622009468000002</v>
      </c>
      <c r="T529" s="52">
        <v>2.5478980739999999</v>
      </c>
      <c r="U529" s="52">
        <v>2.9826009576000003</v>
      </c>
      <c r="V529" s="52">
        <v>3.8366997840000003</v>
      </c>
      <c r="W529" s="52">
        <v>6.5700019224000004</v>
      </c>
      <c r="X529" s="52">
        <v>6.7202243064000013</v>
      </c>
      <c r="Y529" s="52">
        <v>6.8966769924000006</v>
      </c>
      <c r="Z529" s="52">
        <v>5.6874872844000004</v>
      </c>
    </row>
    <row r="530" spans="1:26">
      <c r="A530" s="52" t="s">
        <v>347</v>
      </c>
      <c r="B530" s="52" t="s">
        <v>337</v>
      </c>
      <c r="C530" s="52" t="s">
        <v>240</v>
      </c>
      <c r="D530" s="52" t="s">
        <v>7</v>
      </c>
      <c r="E530" s="52" t="s">
        <v>82</v>
      </c>
      <c r="F530" s="52" t="s">
        <v>63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</row>
    <row r="531" spans="1:26">
      <c r="A531" s="52" t="s">
        <v>347</v>
      </c>
      <c r="B531" s="52" t="s">
        <v>338</v>
      </c>
      <c r="C531" s="52" t="s">
        <v>240</v>
      </c>
      <c r="D531" s="52" t="s">
        <v>7</v>
      </c>
      <c r="E531" s="52" t="s">
        <v>82</v>
      </c>
      <c r="F531" s="52" t="s">
        <v>64</v>
      </c>
      <c r="G531" s="52">
        <v>0</v>
      </c>
      <c r="H531" s="52">
        <v>0</v>
      </c>
      <c r="I531" s="52">
        <v>0</v>
      </c>
      <c r="J531" s="52">
        <v>0</v>
      </c>
      <c r="K531" s="52">
        <v>0</v>
      </c>
      <c r="L531" s="52">
        <v>0</v>
      </c>
      <c r="M531" s="52">
        <v>0</v>
      </c>
      <c r="N531" s="52">
        <v>0</v>
      </c>
      <c r="O531" s="52">
        <v>0</v>
      </c>
      <c r="P531" s="52">
        <v>0</v>
      </c>
      <c r="Q531" s="52">
        <v>0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0</v>
      </c>
      <c r="Y531" s="52">
        <v>0</v>
      </c>
      <c r="Z531" s="52">
        <v>0</v>
      </c>
    </row>
    <row r="532" spans="1:26">
      <c r="A532" s="52" t="s">
        <v>347</v>
      </c>
      <c r="B532" s="52" t="s">
        <v>339</v>
      </c>
      <c r="C532" s="52" t="s">
        <v>240</v>
      </c>
      <c r="D532" s="52" t="s">
        <v>7</v>
      </c>
      <c r="E532" s="52" t="s">
        <v>82</v>
      </c>
      <c r="F532" s="52" t="s">
        <v>65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</row>
    <row r="533" spans="1:26">
      <c r="A533" s="52" t="s">
        <v>347</v>
      </c>
      <c r="B533" s="52" t="s">
        <v>340</v>
      </c>
      <c r="C533" s="52" t="s">
        <v>240</v>
      </c>
      <c r="D533" s="52" t="s">
        <v>7</v>
      </c>
      <c r="E533" s="52" t="s">
        <v>82</v>
      </c>
      <c r="F533" s="52" t="s">
        <v>66</v>
      </c>
      <c r="G533" s="52">
        <v>0</v>
      </c>
      <c r="H533" s="52">
        <v>0</v>
      </c>
      <c r="I533" s="52">
        <v>0</v>
      </c>
      <c r="J533" s="52">
        <v>0</v>
      </c>
      <c r="K533" s="52">
        <v>0</v>
      </c>
      <c r="L533" s="52">
        <v>0</v>
      </c>
      <c r="M533" s="52">
        <v>0</v>
      </c>
      <c r="N533" s="52">
        <v>0</v>
      </c>
      <c r="O533" s="52">
        <v>0</v>
      </c>
      <c r="P533" s="52">
        <v>7.2012960000000003E-3</v>
      </c>
      <c r="Q533" s="52">
        <v>0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</row>
    <row r="534" spans="1:26">
      <c r="A534" s="52" t="s">
        <v>347</v>
      </c>
      <c r="B534" s="52" t="s">
        <v>341</v>
      </c>
      <c r="C534" s="52" t="s">
        <v>240</v>
      </c>
      <c r="D534" s="52" t="s">
        <v>7</v>
      </c>
      <c r="E534" s="52" t="s">
        <v>82</v>
      </c>
      <c r="F534" s="52" t="s">
        <v>67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0</v>
      </c>
      <c r="N534" s="52">
        <v>0</v>
      </c>
      <c r="O534" s="52">
        <v>0</v>
      </c>
      <c r="P534" s="52">
        <v>0</v>
      </c>
      <c r="Q534" s="52">
        <v>0</v>
      </c>
      <c r="R534" s="52">
        <v>0</v>
      </c>
      <c r="S534" s="52">
        <v>0</v>
      </c>
      <c r="T534" s="52">
        <v>0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</row>
    <row r="535" spans="1:26">
      <c r="A535" s="52" t="s">
        <v>347</v>
      </c>
      <c r="B535" s="52" t="s">
        <v>337</v>
      </c>
      <c r="C535" s="52" t="s">
        <v>240</v>
      </c>
      <c r="D535" s="52" t="s">
        <v>7</v>
      </c>
      <c r="E535" s="52" t="s">
        <v>82</v>
      </c>
      <c r="F535" s="52" t="s">
        <v>68</v>
      </c>
      <c r="G535" s="52">
        <v>0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0</v>
      </c>
      <c r="N535" s="52">
        <v>0</v>
      </c>
      <c r="O535" s="52">
        <v>0</v>
      </c>
      <c r="P535" s="52">
        <v>0</v>
      </c>
      <c r="Q535" s="52">
        <v>0</v>
      </c>
      <c r="R535" s="52">
        <v>0</v>
      </c>
      <c r="S535" s="52">
        <v>0</v>
      </c>
      <c r="T535" s="52">
        <v>0</v>
      </c>
      <c r="U535" s="52">
        <v>0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</row>
    <row r="536" spans="1:26">
      <c r="A536" s="52" t="s">
        <v>347</v>
      </c>
      <c r="B536" s="52" t="s">
        <v>337</v>
      </c>
      <c r="C536" s="52" t="s">
        <v>240</v>
      </c>
      <c r="D536" s="52" t="s">
        <v>7</v>
      </c>
      <c r="E536" s="52" t="s">
        <v>82</v>
      </c>
      <c r="F536" s="52" t="s">
        <v>69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0</v>
      </c>
      <c r="N536" s="52">
        <v>0</v>
      </c>
      <c r="O536" s="52">
        <v>0</v>
      </c>
      <c r="P536" s="52">
        <v>0</v>
      </c>
      <c r="Q536" s="52">
        <v>0</v>
      </c>
      <c r="R536" s="52">
        <v>0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</row>
    <row r="537" spans="1:26">
      <c r="A537" s="52" t="s">
        <v>347</v>
      </c>
      <c r="B537" s="52" t="s">
        <v>337</v>
      </c>
      <c r="C537" s="52" t="s">
        <v>240</v>
      </c>
      <c r="D537" s="52" t="s">
        <v>7</v>
      </c>
      <c r="E537" s="52" t="s">
        <v>82</v>
      </c>
      <c r="F537" s="52" t="s">
        <v>70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0</v>
      </c>
      <c r="N537" s="52">
        <v>0</v>
      </c>
      <c r="O537" s="52">
        <v>0</v>
      </c>
      <c r="P537" s="52">
        <v>0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0</v>
      </c>
      <c r="Z537" s="52">
        <v>0</v>
      </c>
    </row>
    <row r="538" spans="1:26">
      <c r="A538" s="52" t="s">
        <v>347</v>
      </c>
      <c r="B538" s="52" t="s">
        <v>342</v>
      </c>
      <c r="C538" s="52" t="s">
        <v>240</v>
      </c>
      <c r="D538" s="52" t="s">
        <v>7</v>
      </c>
      <c r="E538" s="52" t="s">
        <v>82</v>
      </c>
      <c r="F538" s="52" t="s">
        <v>71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</row>
    <row r="539" spans="1:26">
      <c r="A539" s="52" t="s">
        <v>347</v>
      </c>
      <c r="B539" s="52" t="s">
        <v>342</v>
      </c>
      <c r="C539" s="52" t="s">
        <v>240</v>
      </c>
      <c r="D539" s="52" t="s">
        <v>7</v>
      </c>
      <c r="E539" s="52" t="s">
        <v>82</v>
      </c>
      <c r="F539" s="52" t="s">
        <v>72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0.25979931360000003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</row>
    <row r="540" spans="1:26">
      <c r="A540" s="52" t="s">
        <v>347</v>
      </c>
      <c r="B540" s="52" t="s">
        <v>343</v>
      </c>
      <c r="C540" s="52" t="s">
        <v>240</v>
      </c>
      <c r="D540" s="52" t="s">
        <v>7</v>
      </c>
      <c r="E540" s="52" t="s">
        <v>82</v>
      </c>
      <c r="F540" s="52" t="s">
        <v>73</v>
      </c>
      <c r="G540" s="52">
        <v>0</v>
      </c>
      <c r="H540" s="52">
        <v>0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0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</row>
    <row r="541" spans="1:26">
      <c r="A541" s="52" t="s">
        <v>347</v>
      </c>
      <c r="B541" s="52" t="s">
        <v>337</v>
      </c>
      <c r="C541" s="52" t="s">
        <v>240</v>
      </c>
      <c r="D541" s="52" t="s">
        <v>7</v>
      </c>
      <c r="E541" s="52" t="s">
        <v>83</v>
      </c>
      <c r="F541" s="52" t="s">
        <v>63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>
        <v>0</v>
      </c>
      <c r="T541" s="52">
        <v>0</v>
      </c>
      <c r="U541" s="52">
        <v>0</v>
      </c>
      <c r="V541" s="52">
        <v>0</v>
      </c>
      <c r="W541" s="52">
        <v>0</v>
      </c>
      <c r="X541" s="52">
        <v>0</v>
      </c>
      <c r="Y541" s="52">
        <v>0</v>
      </c>
      <c r="Z541" s="52">
        <v>0</v>
      </c>
    </row>
    <row r="542" spans="1:26">
      <c r="A542" s="52" t="s">
        <v>347</v>
      </c>
      <c r="B542" s="52" t="s">
        <v>338</v>
      </c>
      <c r="C542" s="52" t="s">
        <v>240</v>
      </c>
      <c r="D542" s="52" t="s">
        <v>7</v>
      </c>
      <c r="E542" s="52" t="s">
        <v>83</v>
      </c>
      <c r="F542" s="52" t="s">
        <v>64</v>
      </c>
      <c r="G542" s="52">
        <v>0</v>
      </c>
      <c r="H542" s="52">
        <v>0</v>
      </c>
      <c r="I542" s="52">
        <v>0</v>
      </c>
      <c r="J542" s="52">
        <v>0</v>
      </c>
      <c r="K542" s="52">
        <v>0</v>
      </c>
      <c r="L542" s="52">
        <v>0</v>
      </c>
      <c r="M542" s="52">
        <v>0</v>
      </c>
      <c r="N542" s="52">
        <v>0</v>
      </c>
      <c r="O542" s="52">
        <v>0</v>
      </c>
      <c r="P542" s="52">
        <v>0</v>
      </c>
      <c r="Q542" s="52">
        <v>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</row>
    <row r="543" spans="1:26">
      <c r="A543" s="52" t="s">
        <v>347</v>
      </c>
      <c r="B543" s="52" t="s">
        <v>339</v>
      </c>
      <c r="C543" s="52" t="s">
        <v>240</v>
      </c>
      <c r="D543" s="52" t="s">
        <v>7</v>
      </c>
      <c r="E543" s="52" t="s">
        <v>83</v>
      </c>
      <c r="F543" s="52" t="s">
        <v>65</v>
      </c>
      <c r="G543" s="52">
        <v>0</v>
      </c>
      <c r="H543" s="52">
        <v>0</v>
      </c>
      <c r="I543" s="52">
        <v>0</v>
      </c>
      <c r="J543" s="52">
        <v>0</v>
      </c>
      <c r="K543" s="52">
        <v>0</v>
      </c>
      <c r="L543" s="52">
        <v>0</v>
      </c>
      <c r="M543" s="52">
        <v>0</v>
      </c>
      <c r="N543" s="52">
        <v>0</v>
      </c>
      <c r="O543" s="52">
        <v>0</v>
      </c>
      <c r="P543" s="52">
        <v>0</v>
      </c>
      <c r="Q543" s="52">
        <v>0</v>
      </c>
      <c r="R543" s="52">
        <v>0</v>
      </c>
      <c r="S543" s="52">
        <v>0</v>
      </c>
      <c r="T543" s="52">
        <v>0</v>
      </c>
      <c r="U543" s="52">
        <v>0</v>
      </c>
      <c r="V543" s="52">
        <v>0</v>
      </c>
      <c r="W543" s="52">
        <v>0</v>
      </c>
      <c r="X543" s="52">
        <v>0</v>
      </c>
      <c r="Y543" s="52">
        <v>0</v>
      </c>
      <c r="Z543" s="52">
        <v>0</v>
      </c>
    </row>
    <row r="544" spans="1:26">
      <c r="A544" s="52" t="s">
        <v>347</v>
      </c>
      <c r="B544" s="52" t="s">
        <v>340</v>
      </c>
      <c r="C544" s="52" t="s">
        <v>240</v>
      </c>
      <c r="D544" s="52" t="s">
        <v>7</v>
      </c>
      <c r="E544" s="52" t="s">
        <v>83</v>
      </c>
      <c r="F544" s="52" t="s">
        <v>66</v>
      </c>
      <c r="G544" s="52">
        <v>0</v>
      </c>
      <c r="H544" s="52">
        <v>0</v>
      </c>
      <c r="I544" s="52">
        <v>0</v>
      </c>
      <c r="J544" s="52">
        <v>0</v>
      </c>
      <c r="K544" s="52">
        <v>0</v>
      </c>
      <c r="L544" s="52">
        <v>0</v>
      </c>
      <c r="M544" s="52">
        <v>0</v>
      </c>
      <c r="N544" s="52">
        <v>0</v>
      </c>
      <c r="O544" s="52">
        <v>0</v>
      </c>
      <c r="P544" s="52">
        <v>0</v>
      </c>
      <c r="Q544" s="52">
        <v>0</v>
      </c>
      <c r="R544" s="52">
        <v>0</v>
      </c>
      <c r="S544" s="52">
        <v>0</v>
      </c>
      <c r="T544" s="52">
        <v>0</v>
      </c>
      <c r="U544" s="52">
        <v>0</v>
      </c>
      <c r="V544" s="52">
        <v>0</v>
      </c>
      <c r="W544" s="52">
        <v>0</v>
      </c>
      <c r="X544" s="52">
        <v>0.29109145680000004</v>
      </c>
      <c r="Y544" s="52">
        <v>0.59357519640000012</v>
      </c>
      <c r="Z544" s="52">
        <v>0.64937686680000006</v>
      </c>
    </row>
    <row r="545" spans="1:26">
      <c r="A545" s="52" t="s">
        <v>347</v>
      </c>
      <c r="B545" s="52" t="s">
        <v>341</v>
      </c>
      <c r="C545" s="52" t="s">
        <v>240</v>
      </c>
      <c r="D545" s="52" t="s">
        <v>7</v>
      </c>
      <c r="E545" s="52" t="s">
        <v>83</v>
      </c>
      <c r="F545" s="52" t="s">
        <v>67</v>
      </c>
      <c r="G545" s="52">
        <v>0</v>
      </c>
      <c r="H545" s="52">
        <v>0</v>
      </c>
      <c r="I545" s="52">
        <v>0</v>
      </c>
      <c r="J545" s="52">
        <v>0</v>
      </c>
      <c r="K545" s="52">
        <v>0</v>
      </c>
      <c r="L545" s="52">
        <v>0</v>
      </c>
      <c r="M545" s="52">
        <v>0</v>
      </c>
      <c r="N545" s="52">
        <v>0</v>
      </c>
      <c r="O545" s="52">
        <v>0</v>
      </c>
      <c r="P545" s="52">
        <v>0</v>
      </c>
      <c r="Q545" s="52">
        <v>0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</row>
    <row r="546" spans="1:26">
      <c r="A546" s="52" t="s">
        <v>347</v>
      </c>
      <c r="B546" s="52" t="s">
        <v>337</v>
      </c>
      <c r="C546" s="52" t="s">
        <v>240</v>
      </c>
      <c r="D546" s="52" t="s">
        <v>7</v>
      </c>
      <c r="E546" s="52" t="s">
        <v>83</v>
      </c>
      <c r="F546" s="52" t="s">
        <v>68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</row>
    <row r="547" spans="1:26">
      <c r="A547" s="52" t="s">
        <v>347</v>
      </c>
      <c r="B547" s="52" t="s">
        <v>337</v>
      </c>
      <c r="C547" s="52" t="s">
        <v>240</v>
      </c>
      <c r="D547" s="52" t="s">
        <v>7</v>
      </c>
      <c r="E547" s="52" t="s">
        <v>83</v>
      </c>
      <c r="F547" s="52" t="s">
        <v>69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</row>
    <row r="548" spans="1:26">
      <c r="A548" s="52" t="s">
        <v>347</v>
      </c>
      <c r="B548" s="52" t="s">
        <v>337</v>
      </c>
      <c r="C548" s="52" t="s">
        <v>240</v>
      </c>
      <c r="D548" s="52" t="s">
        <v>7</v>
      </c>
      <c r="E548" s="52" t="s">
        <v>83</v>
      </c>
      <c r="F548" s="52" t="s">
        <v>70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</row>
    <row r="549" spans="1:26">
      <c r="A549" s="52" t="s">
        <v>347</v>
      </c>
      <c r="B549" s="52" t="s">
        <v>342</v>
      </c>
      <c r="C549" s="52" t="s">
        <v>240</v>
      </c>
      <c r="D549" s="52" t="s">
        <v>7</v>
      </c>
      <c r="E549" s="52" t="s">
        <v>83</v>
      </c>
      <c r="F549" s="52" t="s">
        <v>71</v>
      </c>
      <c r="G549" s="52">
        <v>0</v>
      </c>
      <c r="H549" s="52">
        <v>0</v>
      </c>
      <c r="I549" s="52">
        <v>0</v>
      </c>
      <c r="J549" s="52">
        <v>0</v>
      </c>
      <c r="K549" s="52">
        <v>0</v>
      </c>
      <c r="L549" s="52">
        <v>0</v>
      </c>
      <c r="M549" s="52">
        <v>0</v>
      </c>
      <c r="N549" s="52">
        <v>0</v>
      </c>
      <c r="O549" s="52">
        <v>0</v>
      </c>
      <c r="P549" s="52">
        <v>0</v>
      </c>
      <c r="Q549" s="52">
        <v>0</v>
      </c>
      <c r="R549" s="52">
        <v>0</v>
      </c>
      <c r="S549" s="52">
        <v>0</v>
      </c>
      <c r="T549" s="52">
        <v>0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</row>
    <row r="550" spans="1:26">
      <c r="A550" s="52" t="s">
        <v>347</v>
      </c>
      <c r="B550" s="52" t="s">
        <v>342</v>
      </c>
      <c r="C550" s="52" t="s">
        <v>240</v>
      </c>
      <c r="D550" s="52" t="s">
        <v>7</v>
      </c>
      <c r="E550" s="52" t="s">
        <v>83</v>
      </c>
      <c r="F550" s="52" t="s">
        <v>72</v>
      </c>
      <c r="G550" s="52">
        <v>0</v>
      </c>
      <c r="H550" s="52">
        <v>0</v>
      </c>
      <c r="I550" s="52">
        <v>0</v>
      </c>
      <c r="J550" s="52">
        <v>0</v>
      </c>
      <c r="K550" s="52">
        <v>0</v>
      </c>
      <c r="L550" s="52">
        <v>0</v>
      </c>
      <c r="M550" s="52">
        <v>0</v>
      </c>
      <c r="N550" s="52">
        <v>0</v>
      </c>
      <c r="O550" s="52">
        <v>0</v>
      </c>
      <c r="P550" s="52">
        <v>0</v>
      </c>
      <c r="Q550" s="52">
        <v>0</v>
      </c>
      <c r="R550" s="52">
        <v>0</v>
      </c>
      <c r="S550" s="52">
        <v>0</v>
      </c>
      <c r="T550" s="52">
        <v>0</v>
      </c>
      <c r="U550" s="52">
        <v>0</v>
      </c>
      <c r="V550" s="52">
        <v>0</v>
      </c>
      <c r="W550" s="52">
        <v>0</v>
      </c>
      <c r="X550" s="52">
        <v>7.7069735172000007</v>
      </c>
      <c r="Y550" s="52">
        <v>8.0454888576000005</v>
      </c>
      <c r="Z550" s="52">
        <v>7.5872352240000014</v>
      </c>
    </row>
    <row r="551" spans="1:26">
      <c r="A551" s="52" t="s">
        <v>347</v>
      </c>
      <c r="B551" s="52" t="s">
        <v>343</v>
      </c>
      <c r="C551" s="52" t="s">
        <v>240</v>
      </c>
      <c r="D551" s="52" t="s">
        <v>7</v>
      </c>
      <c r="E551" s="52" t="s">
        <v>83</v>
      </c>
      <c r="F551" s="52" t="s">
        <v>73</v>
      </c>
      <c r="G551" s="52">
        <v>0</v>
      </c>
      <c r="H551" s="52">
        <v>0</v>
      </c>
      <c r="I551" s="52">
        <v>0</v>
      </c>
      <c r="J551" s="52">
        <v>0</v>
      </c>
      <c r="K551" s="52">
        <v>0</v>
      </c>
      <c r="L551" s="52">
        <v>0</v>
      </c>
      <c r="M551" s="52">
        <v>0</v>
      </c>
      <c r="N551" s="52">
        <v>0</v>
      </c>
      <c r="O551" s="52">
        <v>0</v>
      </c>
      <c r="P551" s="52">
        <v>0</v>
      </c>
      <c r="Q551" s="52">
        <v>0</v>
      </c>
      <c r="R551" s="52">
        <v>0</v>
      </c>
      <c r="S551" s="52">
        <v>0</v>
      </c>
      <c r="T551" s="52">
        <v>0</v>
      </c>
      <c r="U551" s="52">
        <v>0</v>
      </c>
      <c r="V551" s="52">
        <v>0</v>
      </c>
      <c r="W551" s="52">
        <v>0</v>
      </c>
      <c r="X551" s="52">
        <v>1.7223615972000001</v>
      </c>
      <c r="Y551" s="52">
        <v>1.7033200308000003</v>
      </c>
      <c r="Z551" s="52">
        <v>1.7547925500000001</v>
      </c>
    </row>
    <row r="552" spans="1:26">
      <c r="A552" s="52" t="s">
        <v>347</v>
      </c>
      <c r="B552" s="52" t="s">
        <v>337</v>
      </c>
      <c r="C552" s="52" t="s">
        <v>240</v>
      </c>
      <c r="D552" s="52" t="s">
        <v>7</v>
      </c>
      <c r="E552" s="52" t="s">
        <v>84</v>
      </c>
      <c r="F552" s="52" t="s">
        <v>63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0</v>
      </c>
      <c r="N552" s="52">
        <v>0</v>
      </c>
      <c r="O552" s="52">
        <v>0</v>
      </c>
      <c r="P552" s="52">
        <v>0</v>
      </c>
      <c r="Q552" s="52">
        <v>0</v>
      </c>
      <c r="R552" s="52">
        <v>0</v>
      </c>
      <c r="S552" s="52">
        <v>0</v>
      </c>
      <c r="T552" s="52">
        <v>0</v>
      </c>
      <c r="U552" s="52">
        <v>0</v>
      </c>
      <c r="V552" s="52">
        <v>0</v>
      </c>
      <c r="W552" s="52">
        <v>0</v>
      </c>
      <c r="X552" s="52">
        <v>0</v>
      </c>
      <c r="Y552" s="52">
        <v>0</v>
      </c>
      <c r="Z552" s="52">
        <v>0</v>
      </c>
    </row>
    <row r="553" spans="1:26">
      <c r="A553" s="52" t="s">
        <v>347</v>
      </c>
      <c r="B553" s="52" t="s">
        <v>338</v>
      </c>
      <c r="C553" s="52" t="s">
        <v>240</v>
      </c>
      <c r="D553" s="52" t="s">
        <v>7</v>
      </c>
      <c r="E553" s="52" t="s">
        <v>84</v>
      </c>
      <c r="F553" s="52" t="s">
        <v>64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0</v>
      </c>
      <c r="N553" s="52">
        <v>0</v>
      </c>
      <c r="O553" s="52">
        <v>0</v>
      </c>
      <c r="P553" s="52">
        <v>0</v>
      </c>
      <c r="Q553" s="52">
        <v>0</v>
      </c>
      <c r="R553" s="52">
        <v>0</v>
      </c>
      <c r="S553" s="52">
        <v>0</v>
      </c>
      <c r="T553" s="52">
        <v>0</v>
      </c>
      <c r="U553" s="52">
        <v>0</v>
      </c>
      <c r="V553" s="52">
        <v>0</v>
      </c>
      <c r="W553" s="52">
        <v>0</v>
      </c>
      <c r="X553" s="52">
        <v>0</v>
      </c>
      <c r="Y553" s="52">
        <v>0</v>
      </c>
      <c r="Z553" s="52">
        <v>0</v>
      </c>
    </row>
    <row r="554" spans="1:26">
      <c r="A554" s="52" t="s">
        <v>347</v>
      </c>
      <c r="B554" s="52" t="s">
        <v>339</v>
      </c>
      <c r="C554" s="52" t="s">
        <v>240</v>
      </c>
      <c r="D554" s="52" t="s">
        <v>7</v>
      </c>
      <c r="E554" s="52" t="s">
        <v>84</v>
      </c>
      <c r="F554" s="52" t="s">
        <v>65</v>
      </c>
      <c r="G554" s="52">
        <v>0</v>
      </c>
      <c r="H554" s="52">
        <v>0</v>
      </c>
      <c r="I554" s="52">
        <v>0</v>
      </c>
      <c r="J554" s="52">
        <v>0</v>
      </c>
      <c r="K554" s="52">
        <v>0</v>
      </c>
      <c r="L554" s="52">
        <v>0</v>
      </c>
      <c r="M554" s="52">
        <v>0</v>
      </c>
      <c r="N554" s="52">
        <v>0</v>
      </c>
      <c r="O554" s="52">
        <v>0</v>
      </c>
      <c r="P554" s="52">
        <v>0</v>
      </c>
      <c r="Q554" s="52">
        <v>0</v>
      </c>
      <c r="R554" s="52">
        <v>0</v>
      </c>
      <c r="S554" s="52">
        <v>0</v>
      </c>
      <c r="T554" s="52">
        <v>0</v>
      </c>
      <c r="U554" s="52">
        <v>0</v>
      </c>
      <c r="V554" s="52">
        <v>0</v>
      </c>
      <c r="W554" s="52">
        <v>0</v>
      </c>
      <c r="X554" s="52">
        <v>0</v>
      </c>
      <c r="Y554" s="52">
        <v>0</v>
      </c>
      <c r="Z554" s="52">
        <v>0</v>
      </c>
    </row>
    <row r="555" spans="1:26">
      <c r="A555" s="52" t="s">
        <v>347</v>
      </c>
      <c r="B555" s="52" t="s">
        <v>340</v>
      </c>
      <c r="C555" s="52" t="s">
        <v>240</v>
      </c>
      <c r="D555" s="52" t="s">
        <v>7</v>
      </c>
      <c r="E555" s="52" t="s">
        <v>84</v>
      </c>
      <c r="F555" s="52" t="s">
        <v>66</v>
      </c>
      <c r="G555" s="52">
        <v>0</v>
      </c>
      <c r="H555" s="52">
        <v>0</v>
      </c>
      <c r="I555" s="52">
        <v>0</v>
      </c>
      <c r="J555" s="52">
        <v>0</v>
      </c>
      <c r="K555" s="52">
        <v>0</v>
      </c>
      <c r="L555" s="52">
        <v>0</v>
      </c>
      <c r="M555" s="52">
        <v>0</v>
      </c>
      <c r="N555" s="52">
        <v>0</v>
      </c>
      <c r="O555" s="52">
        <v>0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</row>
    <row r="556" spans="1:26">
      <c r="A556" s="52" t="s">
        <v>347</v>
      </c>
      <c r="B556" s="52" t="s">
        <v>341</v>
      </c>
      <c r="C556" s="52" t="s">
        <v>240</v>
      </c>
      <c r="D556" s="52" t="s">
        <v>7</v>
      </c>
      <c r="E556" s="52" t="s">
        <v>84</v>
      </c>
      <c r="F556" s="52" t="s">
        <v>67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</row>
    <row r="557" spans="1:26">
      <c r="A557" s="52" t="s">
        <v>347</v>
      </c>
      <c r="B557" s="52" t="s">
        <v>337</v>
      </c>
      <c r="C557" s="52" t="s">
        <v>240</v>
      </c>
      <c r="D557" s="52" t="s">
        <v>7</v>
      </c>
      <c r="E557" s="52" t="s">
        <v>84</v>
      </c>
      <c r="F557" s="52" t="s">
        <v>68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2">
        <v>0</v>
      </c>
      <c r="P557" s="52">
        <v>0</v>
      </c>
      <c r="Q557" s="52">
        <v>0</v>
      </c>
      <c r="R557" s="52">
        <v>0</v>
      </c>
      <c r="S557" s="52">
        <v>0</v>
      </c>
      <c r="T557" s="52">
        <v>0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</row>
    <row r="558" spans="1:26">
      <c r="A558" s="52" t="s">
        <v>347</v>
      </c>
      <c r="B558" s="52" t="s">
        <v>337</v>
      </c>
      <c r="C558" s="52" t="s">
        <v>240</v>
      </c>
      <c r="D558" s="52" t="s">
        <v>7</v>
      </c>
      <c r="E558" s="52" t="s">
        <v>84</v>
      </c>
      <c r="F558" s="52" t="s">
        <v>69</v>
      </c>
      <c r="G558" s="52">
        <v>0</v>
      </c>
      <c r="H558" s="52">
        <v>0</v>
      </c>
      <c r="I558" s="52">
        <v>0</v>
      </c>
      <c r="J558" s="52">
        <v>0</v>
      </c>
      <c r="K558" s="52">
        <v>0</v>
      </c>
      <c r="L558" s="52">
        <v>0</v>
      </c>
      <c r="M558" s="52">
        <v>0</v>
      </c>
      <c r="N558" s="52">
        <v>0</v>
      </c>
      <c r="O558" s="52">
        <v>0</v>
      </c>
      <c r="P558" s="52">
        <v>0</v>
      </c>
      <c r="Q558" s="52">
        <v>0</v>
      </c>
      <c r="R558" s="52">
        <v>0</v>
      </c>
      <c r="S558" s="52">
        <v>0</v>
      </c>
      <c r="T558" s="52">
        <v>0</v>
      </c>
      <c r="U558" s="52">
        <v>0</v>
      </c>
      <c r="V558" s="52">
        <v>0</v>
      </c>
      <c r="W558" s="52">
        <v>0</v>
      </c>
      <c r="X558" s="52">
        <v>0</v>
      </c>
      <c r="Y558" s="52">
        <v>0</v>
      </c>
      <c r="Z558" s="52">
        <v>0</v>
      </c>
    </row>
    <row r="559" spans="1:26">
      <c r="A559" s="52" t="s">
        <v>347</v>
      </c>
      <c r="B559" s="52" t="s">
        <v>337</v>
      </c>
      <c r="C559" s="52" t="s">
        <v>240</v>
      </c>
      <c r="D559" s="52" t="s">
        <v>7</v>
      </c>
      <c r="E559" s="52" t="s">
        <v>84</v>
      </c>
      <c r="F559" s="52" t="s">
        <v>70</v>
      </c>
      <c r="G559" s="52">
        <v>0</v>
      </c>
      <c r="H559" s="52">
        <v>0</v>
      </c>
      <c r="I559" s="52">
        <v>0</v>
      </c>
      <c r="J559" s="52">
        <v>0</v>
      </c>
      <c r="K559" s="52">
        <v>0</v>
      </c>
      <c r="L559" s="52">
        <v>0</v>
      </c>
      <c r="M559" s="52">
        <v>0</v>
      </c>
      <c r="N559" s="52">
        <v>0</v>
      </c>
      <c r="O559" s="52">
        <v>0</v>
      </c>
      <c r="P559" s="52">
        <v>0</v>
      </c>
      <c r="Q559" s="52">
        <v>0</v>
      </c>
      <c r="R559" s="52">
        <v>0</v>
      </c>
      <c r="S559" s="52">
        <v>0</v>
      </c>
      <c r="T559" s="52">
        <v>0</v>
      </c>
      <c r="U559" s="52">
        <v>0</v>
      </c>
      <c r="V559" s="52">
        <v>0</v>
      </c>
      <c r="W559" s="52">
        <v>0</v>
      </c>
      <c r="X559" s="52">
        <v>0</v>
      </c>
      <c r="Y559" s="52">
        <v>0</v>
      </c>
      <c r="Z559" s="52">
        <v>0</v>
      </c>
    </row>
    <row r="560" spans="1:26">
      <c r="A560" s="52" t="s">
        <v>347</v>
      </c>
      <c r="B560" s="52" t="s">
        <v>342</v>
      </c>
      <c r="C560" s="52" t="s">
        <v>240</v>
      </c>
      <c r="D560" s="52" t="s">
        <v>7</v>
      </c>
      <c r="E560" s="52" t="s">
        <v>84</v>
      </c>
      <c r="F560" s="52" t="s">
        <v>71</v>
      </c>
      <c r="G560" s="52">
        <v>0</v>
      </c>
      <c r="H560" s="52">
        <v>0</v>
      </c>
      <c r="I560" s="52">
        <v>0</v>
      </c>
      <c r="J560" s="52">
        <v>0</v>
      </c>
      <c r="K560" s="52">
        <v>0</v>
      </c>
      <c r="L560" s="52">
        <v>0</v>
      </c>
      <c r="M560" s="52">
        <v>0</v>
      </c>
      <c r="N560" s="52">
        <v>0</v>
      </c>
      <c r="O560" s="52">
        <v>0</v>
      </c>
      <c r="P560" s="52">
        <v>0</v>
      </c>
      <c r="Q560" s="52">
        <v>0</v>
      </c>
      <c r="R560" s="52">
        <v>0</v>
      </c>
      <c r="S560" s="52">
        <v>0</v>
      </c>
      <c r="T560" s="52">
        <v>0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</row>
    <row r="561" spans="1:26">
      <c r="A561" s="52" t="s">
        <v>347</v>
      </c>
      <c r="B561" s="52" t="s">
        <v>342</v>
      </c>
      <c r="C561" s="52" t="s">
        <v>240</v>
      </c>
      <c r="D561" s="52" t="s">
        <v>7</v>
      </c>
      <c r="E561" s="52" t="s">
        <v>84</v>
      </c>
      <c r="F561" s="52" t="s">
        <v>72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0</v>
      </c>
      <c r="P561" s="52">
        <v>0</v>
      </c>
      <c r="Q561" s="52">
        <v>0</v>
      </c>
      <c r="R561" s="52">
        <v>0</v>
      </c>
      <c r="S561" s="52">
        <v>0</v>
      </c>
      <c r="T561" s="52">
        <v>0</v>
      </c>
      <c r="U561" s="52">
        <v>0</v>
      </c>
      <c r="V561" s="52">
        <v>0</v>
      </c>
      <c r="W561" s="52">
        <v>0</v>
      </c>
      <c r="X561" s="52">
        <v>0</v>
      </c>
      <c r="Y561" s="52">
        <v>0</v>
      </c>
      <c r="Z561" s="52">
        <v>0</v>
      </c>
    </row>
    <row r="562" spans="1:26">
      <c r="A562" s="52" t="s">
        <v>347</v>
      </c>
      <c r="B562" s="52" t="s">
        <v>343</v>
      </c>
      <c r="C562" s="52" t="s">
        <v>240</v>
      </c>
      <c r="D562" s="52" t="s">
        <v>7</v>
      </c>
      <c r="E562" s="52" t="s">
        <v>84</v>
      </c>
      <c r="F562" s="52" t="s">
        <v>73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0</v>
      </c>
      <c r="P562" s="52">
        <v>0</v>
      </c>
      <c r="Q562" s="52">
        <v>0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</row>
    <row r="563" spans="1:26">
      <c r="A563" s="52" t="s">
        <v>349</v>
      </c>
      <c r="B563" s="52" t="s">
        <v>337</v>
      </c>
      <c r="C563" s="52" t="s">
        <v>240</v>
      </c>
      <c r="D563" s="52" t="s">
        <v>7</v>
      </c>
      <c r="E563" s="52" t="s">
        <v>85</v>
      </c>
      <c r="F563" s="52" t="s">
        <v>63</v>
      </c>
      <c r="G563" s="52">
        <v>10.044463957200001</v>
      </c>
      <c r="H563" s="52">
        <v>18.614257405200004</v>
      </c>
      <c r="I563" s="52">
        <v>12.771217940400001</v>
      </c>
      <c r="J563" s="52">
        <v>8.7367379112000005</v>
      </c>
      <c r="K563" s="52">
        <v>9.8714988756000004</v>
      </c>
      <c r="L563" s="52">
        <v>9.4368462336000007</v>
      </c>
      <c r="M563" s="52">
        <v>10.115220877200001</v>
      </c>
      <c r="N563" s="52">
        <v>3.1541383404000003</v>
      </c>
      <c r="O563" s="52">
        <v>4.4215120079999997</v>
      </c>
      <c r="P563" s="52">
        <v>2.3108037768000003</v>
      </c>
      <c r="Q563" s="52">
        <v>9.2627507160000011</v>
      </c>
      <c r="R563" s="52">
        <v>6.600448332</v>
      </c>
      <c r="S563" s="52">
        <v>5.0950718316000003</v>
      </c>
      <c r="T563" s="52">
        <v>3.4456401036000006</v>
      </c>
      <c r="U563" s="52">
        <v>3.0926719296000003</v>
      </c>
      <c r="V563" s="52">
        <v>3.4288301016</v>
      </c>
      <c r="W563" s="52">
        <v>1.4454885132000002</v>
      </c>
      <c r="X563" s="52">
        <v>1.7439529248000001</v>
      </c>
      <c r="Y563" s="52">
        <v>1.8100248156000001</v>
      </c>
      <c r="Z563" s="52">
        <v>2.4646226220000003</v>
      </c>
    </row>
    <row r="564" spans="1:26">
      <c r="A564" s="52" t="s">
        <v>349</v>
      </c>
      <c r="B564" s="52" t="s">
        <v>338</v>
      </c>
      <c r="C564" s="52" t="s">
        <v>240</v>
      </c>
      <c r="D564" s="52" t="s">
        <v>7</v>
      </c>
      <c r="E564" s="52" t="s">
        <v>85</v>
      </c>
      <c r="F564" s="52" t="s">
        <v>64</v>
      </c>
      <c r="G564" s="52">
        <v>14.1340004064</v>
      </c>
      <c r="H564" s="52">
        <v>14.41400103</v>
      </c>
      <c r="I564" s="52">
        <v>15.974999168400002</v>
      </c>
      <c r="J564" s="52">
        <v>16.396999300800001</v>
      </c>
      <c r="K564" s="52">
        <v>16.050997962</v>
      </c>
      <c r="L564" s="52">
        <v>15.287999716800002</v>
      </c>
      <c r="M564" s="52">
        <v>15.019998462000002</v>
      </c>
      <c r="N564" s="52">
        <v>15.5479999968</v>
      </c>
      <c r="O564" s="52">
        <v>15.428998580400002</v>
      </c>
      <c r="P564" s="52">
        <v>14.261999256000001</v>
      </c>
      <c r="Q564" s="52">
        <v>15.088000467600001</v>
      </c>
      <c r="R564" s="52">
        <v>16.0199988948</v>
      </c>
      <c r="S564" s="52">
        <v>14.7219987852</v>
      </c>
      <c r="T564" s="52">
        <v>29.928000024000003</v>
      </c>
      <c r="U564" s="52">
        <v>24.9159984912</v>
      </c>
      <c r="V564" s="52">
        <v>19.054001196000002</v>
      </c>
      <c r="W564" s="52">
        <v>18.143623404</v>
      </c>
      <c r="X564" s="52">
        <v>17.686500206400002</v>
      </c>
      <c r="Y564" s="52">
        <v>25.371685616400001</v>
      </c>
      <c r="Z564" s="52">
        <v>19.913806630800003</v>
      </c>
    </row>
    <row r="565" spans="1:26">
      <c r="A565" s="52" t="s">
        <v>349</v>
      </c>
      <c r="B565" s="52" t="s">
        <v>339</v>
      </c>
      <c r="C565" s="52" t="s">
        <v>240</v>
      </c>
      <c r="D565" s="52" t="s">
        <v>7</v>
      </c>
      <c r="E565" s="52" t="s">
        <v>85</v>
      </c>
      <c r="F565" s="52" t="s">
        <v>65</v>
      </c>
      <c r="G565" s="52">
        <v>0</v>
      </c>
      <c r="H565" s="52">
        <v>0</v>
      </c>
      <c r="I565" s="52">
        <v>0</v>
      </c>
      <c r="J565" s="52">
        <v>0</v>
      </c>
      <c r="K565" s="52">
        <v>0</v>
      </c>
      <c r="L565" s="52">
        <v>0</v>
      </c>
      <c r="M565" s="52">
        <v>0</v>
      </c>
      <c r="N565" s="52">
        <v>0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7.9000729200000008E-2</v>
      </c>
      <c r="V565" s="52">
        <v>0</v>
      </c>
      <c r="W565" s="52">
        <v>0</v>
      </c>
      <c r="X565" s="52">
        <v>0</v>
      </c>
      <c r="Y565" s="52">
        <v>8.1726336000000014E-3</v>
      </c>
      <c r="Z565" s="52">
        <v>2.5526919600000003E-2</v>
      </c>
    </row>
    <row r="566" spans="1:26">
      <c r="A566" s="52" t="s">
        <v>349</v>
      </c>
      <c r="B566" s="52" t="s">
        <v>340</v>
      </c>
      <c r="C566" s="52" t="s">
        <v>240</v>
      </c>
      <c r="D566" s="52" t="s">
        <v>7</v>
      </c>
      <c r="E566" s="52" t="s">
        <v>85</v>
      </c>
      <c r="F566" s="52" t="s">
        <v>66</v>
      </c>
      <c r="G566" s="52">
        <v>25.552798210799999</v>
      </c>
      <c r="H566" s="52">
        <v>26.496000514800002</v>
      </c>
      <c r="I566" s="52">
        <v>26.020798714799998</v>
      </c>
      <c r="J566" s="52">
        <v>28.166399737199999</v>
      </c>
      <c r="K566" s="52">
        <v>29.872801252800002</v>
      </c>
      <c r="L566" s="52">
        <v>29.325599053200001</v>
      </c>
      <c r="M566" s="52">
        <v>31.989601278000002</v>
      </c>
      <c r="N566" s="52">
        <v>32.626798743599998</v>
      </c>
      <c r="O566" s="52">
        <v>32.659200388800002</v>
      </c>
      <c r="P566" s="52">
        <v>32.205598289999998</v>
      </c>
      <c r="Q566" s="52">
        <v>29.3687984556</v>
      </c>
      <c r="R566" s="52">
        <v>33.501601296000004</v>
      </c>
      <c r="S566" s="52">
        <v>34.6031986176</v>
      </c>
      <c r="T566" s="52">
        <v>36.262800082800005</v>
      </c>
      <c r="U566" s="52">
        <v>40.921201234800002</v>
      </c>
      <c r="V566" s="52">
        <v>40.229998236</v>
      </c>
      <c r="W566" s="52">
        <v>46.227601796400009</v>
      </c>
      <c r="X566" s="52">
        <v>33.254224218000004</v>
      </c>
      <c r="Y566" s="52">
        <v>38.679571767600002</v>
      </c>
      <c r="Z566" s="52">
        <v>37.133713098000001</v>
      </c>
    </row>
    <row r="567" spans="1:26">
      <c r="A567" s="52" t="s">
        <v>349</v>
      </c>
      <c r="B567" s="52" t="s">
        <v>341</v>
      </c>
      <c r="C567" s="52" t="s">
        <v>240</v>
      </c>
      <c r="D567" s="52" t="s">
        <v>7</v>
      </c>
      <c r="E567" s="52" t="s">
        <v>85</v>
      </c>
      <c r="F567" s="52" t="s">
        <v>67</v>
      </c>
      <c r="G567" s="52">
        <v>0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0</v>
      </c>
      <c r="N567" s="52">
        <v>0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</row>
    <row r="568" spans="1:26">
      <c r="A568" s="52" t="s">
        <v>349</v>
      </c>
      <c r="B568" s="52" t="s">
        <v>337</v>
      </c>
      <c r="C568" s="52" t="s">
        <v>240</v>
      </c>
      <c r="D568" s="52" t="s">
        <v>7</v>
      </c>
      <c r="E568" s="52" t="s">
        <v>85</v>
      </c>
      <c r="F568" s="52" t="s">
        <v>68</v>
      </c>
      <c r="G568" s="52">
        <v>0.26759094839999997</v>
      </c>
      <c r="H568" s="52">
        <v>0.33388892640000001</v>
      </c>
      <c r="I568" s="52">
        <v>0.33388892640000001</v>
      </c>
      <c r="J568" s="52">
        <v>1.0262684160000002</v>
      </c>
      <c r="K568" s="52">
        <v>0.20796254280000001</v>
      </c>
      <c r="L568" s="52">
        <v>0.20561793480000001</v>
      </c>
      <c r="M568" s="52">
        <v>0.17209841400000001</v>
      </c>
      <c r="N568" s="52">
        <v>0.21811134600000001</v>
      </c>
      <c r="O568" s="52">
        <v>0.10940108400000001</v>
      </c>
      <c r="P568" s="52">
        <v>0.31409373600000001</v>
      </c>
      <c r="Q568" s="52">
        <v>0.16996314600000001</v>
      </c>
      <c r="R568" s="52">
        <v>0.28592913240000001</v>
      </c>
      <c r="S568" s="52">
        <v>0.227615382</v>
      </c>
      <c r="T568" s="52">
        <v>0.19979409600000003</v>
      </c>
      <c r="U568" s="52">
        <v>5.7183314399999997E-2</v>
      </c>
      <c r="V568" s="52">
        <v>5.7183314399999997E-2</v>
      </c>
      <c r="W568" s="52">
        <v>5.7183314399999997E-2</v>
      </c>
      <c r="X568" s="52">
        <v>3.5483130000000002E-2</v>
      </c>
      <c r="Y568" s="52">
        <v>3.6546577199999999E-2</v>
      </c>
      <c r="Z568" s="52">
        <v>2.6770399199999999E-2</v>
      </c>
    </row>
    <row r="569" spans="1:26">
      <c r="A569" s="52" t="s">
        <v>349</v>
      </c>
      <c r="B569" s="52" t="s">
        <v>337</v>
      </c>
      <c r="C569" s="52" t="s">
        <v>240</v>
      </c>
      <c r="D569" s="52" t="s">
        <v>7</v>
      </c>
      <c r="E569" s="52" t="s">
        <v>85</v>
      </c>
      <c r="F569" s="52" t="s">
        <v>69</v>
      </c>
      <c r="G569" s="52">
        <v>0</v>
      </c>
      <c r="H569" s="52">
        <v>0</v>
      </c>
      <c r="I569" s="52">
        <v>0</v>
      </c>
      <c r="J569" s="52">
        <v>0</v>
      </c>
      <c r="K569" s="52">
        <v>0</v>
      </c>
      <c r="L569" s="52">
        <v>0</v>
      </c>
      <c r="M569" s="52">
        <v>0</v>
      </c>
      <c r="N569" s="52">
        <v>0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</row>
    <row r="570" spans="1:26">
      <c r="A570" s="52" t="s">
        <v>349</v>
      </c>
      <c r="B570" s="52" t="s">
        <v>337</v>
      </c>
      <c r="C570" s="52" t="s">
        <v>240</v>
      </c>
      <c r="D570" s="52" t="s">
        <v>7</v>
      </c>
      <c r="E570" s="52" t="s">
        <v>85</v>
      </c>
      <c r="F570" s="52" t="s">
        <v>70</v>
      </c>
      <c r="G570" s="52">
        <v>0</v>
      </c>
      <c r="H570" s="52">
        <v>0</v>
      </c>
      <c r="I570" s="52">
        <v>0</v>
      </c>
      <c r="J570" s="52">
        <v>0</v>
      </c>
      <c r="K570" s="52">
        <v>0</v>
      </c>
      <c r="L570" s="52">
        <v>0</v>
      </c>
      <c r="M570" s="52">
        <v>0</v>
      </c>
      <c r="N570" s="52">
        <v>0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52">
        <v>0</v>
      </c>
      <c r="W570" s="52">
        <v>0</v>
      </c>
      <c r="X570" s="52">
        <v>0</v>
      </c>
      <c r="Y570" s="52">
        <v>0</v>
      </c>
      <c r="Z570" s="52">
        <v>0</v>
      </c>
    </row>
    <row r="571" spans="1:26">
      <c r="A571" s="52" t="s">
        <v>349</v>
      </c>
      <c r="B571" s="52" t="s">
        <v>342</v>
      </c>
      <c r="C571" s="52" t="s">
        <v>240</v>
      </c>
      <c r="D571" s="52" t="s">
        <v>7</v>
      </c>
      <c r="E571" s="52" t="s">
        <v>85</v>
      </c>
      <c r="F571" s="52" t="s">
        <v>71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</row>
    <row r="572" spans="1:26">
      <c r="A572" s="52" t="s">
        <v>349</v>
      </c>
      <c r="B572" s="52" t="s">
        <v>342</v>
      </c>
      <c r="C572" s="52" t="s">
        <v>240</v>
      </c>
      <c r="D572" s="52" t="s">
        <v>7</v>
      </c>
      <c r="E572" s="52" t="s">
        <v>85</v>
      </c>
      <c r="F572" s="52" t="s">
        <v>72</v>
      </c>
      <c r="G572" s="52">
        <v>25.945599600000005</v>
      </c>
      <c r="H572" s="52">
        <v>30.895502515200004</v>
      </c>
      <c r="I572" s="52">
        <v>24.674101934399999</v>
      </c>
      <c r="J572" s="52">
        <v>35.947299581999999</v>
      </c>
      <c r="K572" s="52">
        <v>32.1941934468</v>
      </c>
      <c r="L572" s="52">
        <v>31.5837998748</v>
      </c>
      <c r="M572" s="52">
        <v>41.771598930000003</v>
      </c>
      <c r="N572" s="52">
        <v>58.096505721599996</v>
      </c>
      <c r="O572" s="52">
        <v>61.3539994068</v>
      </c>
      <c r="P572" s="52">
        <v>44.196802830000003</v>
      </c>
      <c r="Q572" s="52">
        <v>37.639398988800004</v>
      </c>
      <c r="R572" s="52">
        <v>48.061700712000004</v>
      </c>
      <c r="S572" s="52">
        <v>36.001104148800003</v>
      </c>
      <c r="T572" s="52">
        <v>48.937101976800001</v>
      </c>
      <c r="U572" s="52">
        <v>62.454097854000011</v>
      </c>
      <c r="V572" s="52">
        <v>51.566098366799999</v>
      </c>
      <c r="W572" s="52">
        <v>49.175100622800002</v>
      </c>
      <c r="X572" s="52">
        <v>34.170329552400005</v>
      </c>
      <c r="Y572" s="52">
        <v>27.156840840000001</v>
      </c>
      <c r="Z572" s="52">
        <v>29.016872794800001</v>
      </c>
    </row>
    <row r="573" spans="1:26">
      <c r="A573" s="52" t="s">
        <v>349</v>
      </c>
      <c r="B573" s="52" t="s">
        <v>343</v>
      </c>
      <c r="C573" s="52" t="s">
        <v>240</v>
      </c>
      <c r="D573" s="52" t="s">
        <v>7</v>
      </c>
      <c r="E573" s="52" t="s">
        <v>85</v>
      </c>
      <c r="F573" s="52" t="s">
        <v>73</v>
      </c>
      <c r="G573" s="52">
        <v>24.048899650800003</v>
      </c>
      <c r="H573" s="52">
        <v>22.219201062000003</v>
      </c>
      <c r="I573" s="52">
        <v>21.074400151200003</v>
      </c>
      <c r="J573" s="52">
        <v>19.651499424000001</v>
      </c>
      <c r="K573" s="52">
        <v>21.437998610399998</v>
      </c>
      <c r="L573" s="52">
        <v>16.482598426799999</v>
      </c>
      <c r="M573" s="52">
        <v>14.892301062000001</v>
      </c>
      <c r="N573" s="52">
        <v>3.0212995499999997</v>
      </c>
      <c r="O573" s="52">
        <v>1.3184986824000002</v>
      </c>
      <c r="P573" s="52">
        <v>0.82619799120000004</v>
      </c>
      <c r="Q573" s="52">
        <v>5.2659016452000005</v>
      </c>
      <c r="R573" s="52">
        <v>4.0338017676</v>
      </c>
      <c r="S573" s="52">
        <v>9.3582013824000008</v>
      </c>
      <c r="T573" s="52">
        <v>13.135498848000001</v>
      </c>
      <c r="U573" s="52">
        <v>12.9366007272</v>
      </c>
      <c r="V573" s="52">
        <v>16.850701882800003</v>
      </c>
      <c r="W573" s="52">
        <v>14.720399427600002</v>
      </c>
      <c r="X573" s="52">
        <v>13.935793107599999</v>
      </c>
      <c r="Y573" s="52">
        <v>13.966256264400002</v>
      </c>
      <c r="Z573" s="52">
        <v>15.902178156000002</v>
      </c>
    </row>
    <row r="574" spans="1:26">
      <c r="A574" s="52" t="s">
        <v>336</v>
      </c>
      <c r="B574" s="52" t="s">
        <v>337</v>
      </c>
      <c r="C574" s="52" t="s">
        <v>241</v>
      </c>
      <c r="D574" s="52" t="s">
        <v>7</v>
      </c>
      <c r="E574" s="52" t="s">
        <v>62</v>
      </c>
      <c r="F574" s="52" t="s">
        <v>63</v>
      </c>
      <c r="G574" s="52">
        <v>948.97742017104758</v>
      </c>
      <c r="H574" s="52">
        <v>971.57111979499837</v>
      </c>
      <c r="I574" s="52">
        <v>922.49744587123394</v>
      </c>
      <c r="J574" s="52">
        <v>1277.1525116955684</v>
      </c>
      <c r="K574" s="52">
        <v>1268.8469294098179</v>
      </c>
      <c r="L574" s="52">
        <v>1441.1112374381705</v>
      </c>
      <c r="M574" s="52">
        <v>1689.0193632806959</v>
      </c>
      <c r="N574" s="52">
        <v>1872.4625690836272</v>
      </c>
      <c r="O574" s="52">
        <v>2174.0507149685714</v>
      </c>
      <c r="P574" s="52">
        <v>2454.4316309285291</v>
      </c>
      <c r="Q574" s="52">
        <v>2563.5664455983442</v>
      </c>
      <c r="R574" s="52">
        <v>3142.2221203397503</v>
      </c>
      <c r="S574" s="52">
        <v>3241.1933019053968</v>
      </c>
      <c r="T574" s="52">
        <v>3184.4853388414258</v>
      </c>
      <c r="U574" s="52">
        <v>3103.6764312268347</v>
      </c>
      <c r="V574" s="52">
        <v>2980.9450951146723</v>
      </c>
      <c r="W574" s="52">
        <v>2382.7840932414961</v>
      </c>
      <c r="X574" s="52">
        <v>2358.8016163437096</v>
      </c>
      <c r="Y574" s="52">
        <v>2123.4533767644962</v>
      </c>
      <c r="Z574" s="52">
        <v>1807.6644918516743</v>
      </c>
    </row>
    <row r="575" spans="1:26">
      <c r="A575" s="52" t="s">
        <v>336</v>
      </c>
      <c r="B575" s="52" t="s">
        <v>338</v>
      </c>
      <c r="C575" s="52" t="s">
        <v>241</v>
      </c>
      <c r="D575" s="52" t="s">
        <v>7</v>
      </c>
      <c r="E575" s="52" t="s">
        <v>62</v>
      </c>
      <c r="F575" s="52" t="s">
        <v>64</v>
      </c>
      <c r="G575" s="52">
        <v>41.052748881145789</v>
      </c>
      <c r="H575" s="52">
        <v>60.257072540846444</v>
      </c>
      <c r="I575" s="52">
        <v>68.226099883200021</v>
      </c>
      <c r="J575" s="52">
        <v>24.098901948097524</v>
      </c>
      <c r="K575" s="52">
        <v>27.377360255066609</v>
      </c>
      <c r="L575" s="52">
        <v>33.372476197200008</v>
      </c>
      <c r="M575" s="52">
        <v>38.475646001289007</v>
      </c>
      <c r="N575" s="52">
        <v>34.490580982987879</v>
      </c>
      <c r="O575" s="52">
        <v>28.593951192355476</v>
      </c>
      <c r="P575" s="52">
        <v>31.026061026986515</v>
      </c>
      <c r="Q575" s="52">
        <v>36.811928063862005</v>
      </c>
      <c r="R575" s="52">
        <v>48.143217038112006</v>
      </c>
      <c r="S575" s="52">
        <v>49.26314484000001</v>
      </c>
      <c r="T575" s="52">
        <v>47.454865920000003</v>
      </c>
      <c r="U575" s="52">
        <v>44.034669000000001</v>
      </c>
      <c r="V575" s="52">
        <v>30.195620280000004</v>
      </c>
      <c r="W575" s="52">
        <v>26.095487040000005</v>
      </c>
      <c r="X575" s="52">
        <v>30.119420520000006</v>
      </c>
      <c r="Y575" s="52">
        <v>21.333002040000004</v>
      </c>
      <c r="Z575" s="52">
        <v>29.741352480000007</v>
      </c>
    </row>
    <row r="576" spans="1:26">
      <c r="A576" s="52" t="s">
        <v>336</v>
      </c>
      <c r="B576" s="52" t="s">
        <v>339</v>
      </c>
      <c r="C576" s="52" t="s">
        <v>241</v>
      </c>
      <c r="D576" s="52" t="s">
        <v>7</v>
      </c>
      <c r="E576" s="52" t="s">
        <v>62</v>
      </c>
      <c r="F576" s="52" t="s">
        <v>65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0</v>
      </c>
      <c r="P576" s="52">
        <v>0</v>
      </c>
      <c r="Q576" s="52">
        <v>0</v>
      </c>
      <c r="R576" s="52">
        <v>0</v>
      </c>
      <c r="S576" s="52">
        <v>0</v>
      </c>
      <c r="T576" s="52">
        <v>0</v>
      </c>
      <c r="U576" s="52">
        <v>0</v>
      </c>
      <c r="V576" s="52">
        <v>0</v>
      </c>
      <c r="W576" s="52">
        <v>0</v>
      </c>
      <c r="X576" s="52">
        <v>0</v>
      </c>
      <c r="Y576" s="52">
        <v>0</v>
      </c>
      <c r="Z576" s="52">
        <v>0</v>
      </c>
    </row>
    <row r="577" spans="1:26">
      <c r="A577" s="52" t="s">
        <v>336</v>
      </c>
      <c r="B577" s="52" t="s">
        <v>340</v>
      </c>
      <c r="C577" s="52" t="s">
        <v>241</v>
      </c>
      <c r="D577" s="52" t="s">
        <v>7</v>
      </c>
      <c r="E577" s="52" t="s">
        <v>62</v>
      </c>
      <c r="F577" s="52" t="s">
        <v>66</v>
      </c>
      <c r="G577" s="52">
        <v>403.59055383398044</v>
      </c>
      <c r="H577" s="52">
        <v>437.14890663897512</v>
      </c>
      <c r="I577" s="52">
        <v>497.34965166868267</v>
      </c>
      <c r="J577" s="52">
        <v>605.95391591632892</v>
      </c>
      <c r="K577" s="52">
        <v>751.42056242008573</v>
      </c>
      <c r="L577" s="52">
        <v>918.16813101159585</v>
      </c>
      <c r="M577" s="52">
        <v>1094.0404428515903</v>
      </c>
      <c r="N577" s="52">
        <v>1318.2103270943317</v>
      </c>
      <c r="O577" s="52">
        <v>1329.5160002180407</v>
      </c>
      <c r="P577" s="52">
        <v>1447.3872002373716</v>
      </c>
      <c r="Q577" s="52">
        <v>1660.1796002722692</v>
      </c>
      <c r="R577" s="52">
        <v>1889.3772003098582</v>
      </c>
      <c r="S577" s="52">
        <v>1879.3872003082195</v>
      </c>
      <c r="T577" s="52">
        <v>2053.5228003367779</v>
      </c>
      <c r="U577" s="52">
        <v>2086.4160003421725</v>
      </c>
      <c r="V577" s="52">
        <v>1919.7396003148376</v>
      </c>
      <c r="W577" s="52">
        <v>1901.4012003118298</v>
      </c>
      <c r="X577" s="52">
        <v>2010.0744003296525</v>
      </c>
      <c r="Y577" s="52">
        <v>2211.2496003626452</v>
      </c>
      <c r="Z577" s="52">
        <v>2325.48480038138</v>
      </c>
    </row>
    <row r="578" spans="1:26">
      <c r="A578" s="52" t="s">
        <v>336</v>
      </c>
      <c r="B578" s="52" t="s">
        <v>341</v>
      </c>
      <c r="C578" s="52" t="s">
        <v>241</v>
      </c>
      <c r="D578" s="52" t="s">
        <v>7</v>
      </c>
      <c r="E578" s="52" t="s">
        <v>62</v>
      </c>
      <c r="F578" s="52" t="s">
        <v>67</v>
      </c>
      <c r="G578" s="52">
        <v>128.3290445119016</v>
      </c>
      <c r="H578" s="52">
        <v>133.81015441163336</v>
      </c>
      <c r="I578" s="52">
        <v>132.6029402352417</v>
      </c>
      <c r="J578" s="52">
        <v>135.98643791417402</v>
      </c>
      <c r="K578" s="52">
        <v>118.44351511044852</v>
      </c>
      <c r="L578" s="52">
        <v>153.66862381696026</v>
      </c>
      <c r="M578" s="52">
        <v>162.31373219329635</v>
      </c>
      <c r="N578" s="52">
        <v>182.64000821488696</v>
      </c>
      <c r="O578" s="52">
        <v>164.98718109216003</v>
      </c>
      <c r="P578" s="52">
        <v>205.49940272388005</v>
      </c>
      <c r="Q578" s="52">
        <v>247.66829254872002</v>
      </c>
      <c r="R578" s="52">
        <v>269.41161229308005</v>
      </c>
      <c r="S578" s="52">
        <v>283.51620670967998</v>
      </c>
      <c r="T578" s="52">
        <v>296.66978792819998</v>
      </c>
      <c r="U578" s="52">
        <v>267.17679999999996</v>
      </c>
      <c r="V578" s="52">
        <v>236.9342</v>
      </c>
      <c r="W578" s="52">
        <v>203.0729</v>
      </c>
      <c r="X578" s="52">
        <v>209.71940000000001</v>
      </c>
      <c r="Y578" s="52">
        <v>184.15540000000004</v>
      </c>
      <c r="Z578" s="52">
        <v>194.72748427801878</v>
      </c>
    </row>
    <row r="579" spans="1:26">
      <c r="A579" s="52" t="s">
        <v>336</v>
      </c>
      <c r="B579" s="52" t="s">
        <v>337</v>
      </c>
      <c r="C579" s="52" t="s">
        <v>241</v>
      </c>
      <c r="D579" s="52" t="s">
        <v>7</v>
      </c>
      <c r="E579" s="52" t="s">
        <v>62</v>
      </c>
      <c r="F579" s="52" t="s">
        <v>68</v>
      </c>
      <c r="G579" s="52">
        <v>1.8187077363840001</v>
      </c>
      <c r="H579" s="52">
        <v>2.8788181842626859</v>
      </c>
      <c r="I579" s="52">
        <v>3.0706145679586236</v>
      </c>
      <c r="J579" s="52">
        <v>7.9266789898649588</v>
      </c>
      <c r="K579" s="52">
        <v>4.3597698297105358</v>
      </c>
      <c r="L579" s="52">
        <v>1.84411981708416</v>
      </c>
      <c r="M579" s="52">
        <v>22.107264518908799</v>
      </c>
      <c r="N579" s="52">
        <v>45.842207735628016</v>
      </c>
      <c r="O579" s="52">
        <v>90.933911694423031</v>
      </c>
      <c r="P579" s="52">
        <v>121.68585508307255</v>
      </c>
      <c r="Q579" s="52">
        <v>117.03081758860799</v>
      </c>
      <c r="R579" s="52">
        <v>100.14697013260039</v>
      </c>
      <c r="S579" s="52">
        <v>105.57758569881598</v>
      </c>
      <c r="T579" s="52">
        <v>112.18330303488</v>
      </c>
      <c r="U579" s="52">
        <v>202.57843504905222</v>
      </c>
      <c r="V579" s="52">
        <v>205.04708057724221</v>
      </c>
      <c r="W579" s="52">
        <v>168.83381625630702</v>
      </c>
      <c r="X579" s="52">
        <v>162.71237659128579</v>
      </c>
      <c r="Y579" s="52">
        <v>141.57238227091025</v>
      </c>
      <c r="Z579" s="52">
        <v>172.23219142648031</v>
      </c>
    </row>
    <row r="580" spans="1:26">
      <c r="A580" s="52" t="s">
        <v>336</v>
      </c>
      <c r="B580" s="52" t="s">
        <v>337</v>
      </c>
      <c r="C580" s="52" t="s">
        <v>241</v>
      </c>
      <c r="D580" s="52" t="s">
        <v>7</v>
      </c>
      <c r="E580" s="52" t="s">
        <v>62</v>
      </c>
      <c r="F580" s="52" t="s">
        <v>69</v>
      </c>
      <c r="G580" s="52">
        <v>0</v>
      </c>
      <c r="H580" s="52">
        <v>0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</row>
    <row r="581" spans="1:26">
      <c r="A581" s="52" t="s">
        <v>336</v>
      </c>
      <c r="B581" s="52" t="s">
        <v>337</v>
      </c>
      <c r="C581" s="52" t="s">
        <v>241</v>
      </c>
      <c r="D581" s="52" t="s">
        <v>7</v>
      </c>
      <c r="E581" s="52" t="s">
        <v>62</v>
      </c>
      <c r="F581" s="52" t="s">
        <v>70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0</v>
      </c>
      <c r="N581" s="52">
        <v>0</v>
      </c>
      <c r="O581" s="52">
        <v>0</v>
      </c>
      <c r="P581" s="52">
        <v>0</v>
      </c>
      <c r="Q581" s="52">
        <v>0</v>
      </c>
      <c r="R581" s="52">
        <v>0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</row>
    <row r="582" spans="1:26">
      <c r="A582" s="52" t="s">
        <v>336</v>
      </c>
      <c r="B582" s="52" t="s">
        <v>342</v>
      </c>
      <c r="C582" s="52" t="s">
        <v>241</v>
      </c>
      <c r="D582" s="52" t="s">
        <v>7</v>
      </c>
      <c r="E582" s="52" t="s">
        <v>62</v>
      </c>
      <c r="F582" s="52" t="s">
        <v>71</v>
      </c>
      <c r="G582" s="52">
        <v>4.2914700000000003</v>
      </c>
      <c r="H582" s="52">
        <v>4.1239980000000003</v>
      </c>
      <c r="I582" s="52">
        <v>5.6824738522796361</v>
      </c>
      <c r="J582" s="52">
        <v>3.5114045348612328</v>
      </c>
      <c r="K582" s="52">
        <v>4.5737418961744138E-2</v>
      </c>
      <c r="L582" s="52">
        <v>5.514015600000001E-2</v>
      </c>
      <c r="M582" s="52">
        <v>5.514015600000001E-2</v>
      </c>
      <c r="N582" s="52">
        <v>4.1868000000000002E-2</v>
      </c>
      <c r="O582" s="52">
        <v>6.2801999999999997E-2</v>
      </c>
      <c r="P582" s="52">
        <v>1.67472E-2</v>
      </c>
      <c r="Q582" s="52">
        <v>0.13816440000000002</v>
      </c>
      <c r="R582" s="52">
        <v>7.5362399999999996E-2</v>
      </c>
      <c r="S582" s="52">
        <v>4.1868000000000001E-3</v>
      </c>
      <c r="T582" s="52">
        <v>8.3736000000000001E-3</v>
      </c>
      <c r="U582" s="52">
        <v>8.3736000000000001E-3</v>
      </c>
      <c r="V582" s="52">
        <v>8.3736000000000001E-3</v>
      </c>
      <c r="W582" s="52">
        <v>8.3736000000000001E-3</v>
      </c>
      <c r="X582" s="52">
        <v>4.1868000000000001E-3</v>
      </c>
      <c r="Y582" s="52">
        <v>0</v>
      </c>
      <c r="Z582" s="52">
        <v>0</v>
      </c>
    </row>
    <row r="583" spans="1:26">
      <c r="A583" s="52" t="s">
        <v>336</v>
      </c>
      <c r="B583" s="52" t="s">
        <v>342</v>
      </c>
      <c r="C583" s="52" t="s">
        <v>241</v>
      </c>
      <c r="D583" s="52" t="s">
        <v>7</v>
      </c>
      <c r="E583" s="52" t="s">
        <v>62</v>
      </c>
      <c r="F583" s="52" t="s">
        <v>72</v>
      </c>
      <c r="G583" s="52">
        <v>170.87413202919748</v>
      </c>
      <c r="H583" s="52">
        <v>166.56443934240593</v>
      </c>
      <c r="I583" s="52">
        <v>150.58666046820528</v>
      </c>
      <c r="J583" s="52">
        <v>167.80728872621054</v>
      </c>
      <c r="K583" s="52">
        <v>139.01138993623906</v>
      </c>
      <c r="L583" s="52">
        <v>109.52521988328898</v>
      </c>
      <c r="M583" s="52">
        <v>98.039814806490938</v>
      </c>
      <c r="N583" s="52">
        <v>94.675203635237153</v>
      </c>
      <c r="O583" s="52">
        <v>116.8735221151229</v>
      </c>
      <c r="P583" s="52">
        <v>92.827686441599994</v>
      </c>
      <c r="Q583" s="52">
        <v>78.165569782080013</v>
      </c>
      <c r="R583" s="52">
        <v>75.128208829919998</v>
      </c>
      <c r="S583" s="52">
        <v>62.736586274160011</v>
      </c>
      <c r="T583" s="52">
        <v>58.866844264560008</v>
      </c>
      <c r="U583" s="52">
        <v>57.535039032179832</v>
      </c>
      <c r="V583" s="52">
        <v>52.768853772872433</v>
      </c>
      <c r="W583" s="52">
        <v>46.658545606496006</v>
      </c>
      <c r="X583" s="52">
        <v>42.649080982148327</v>
      </c>
      <c r="Y583" s="52">
        <v>34.885810877244388</v>
      </c>
      <c r="Z583" s="52">
        <v>37.027910702583164</v>
      </c>
    </row>
    <row r="584" spans="1:26">
      <c r="A584" s="52" t="s">
        <v>336</v>
      </c>
      <c r="B584" s="52" t="s">
        <v>343</v>
      </c>
      <c r="C584" s="52" t="s">
        <v>241</v>
      </c>
      <c r="D584" s="52" t="s">
        <v>7</v>
      </c>
      <c r="E584" s="52" t="s">
        <v>62</v>
      </c>
      <c r="F584" s="52" t="s">
        <v>73</v>
      </c>
      <c r="G584" s="52">
        <v>373.50422030986482</v>
      </c>
      <c r="H584" s="52">
        <v>461.91505498477653</v>
      </c>
      <c r="I584" s="52">
        <v>513.49952257892903</v>
      </c>
      <c r="J584" s="52">
        <v>524.13021611708155</v>
      </c>
      <c r="K584" s="52">
        <v>635.28689718208864</v>
      </c>
      <c r="L584" s="52">
        <v>818.39296229702393</v>
      </c>
      <c r="M584" s="52">
        <v>993.61435512745709</v>
      </c>
      <c r="N584" s="52">
        <v>1354.6009620089922</v>
      </c>
      <c r="O584" s="52">
        <v>1377.6334121017396</v>
      </c>
      <c r="P584" s="52">
        <v>1691.5114351324341</v>
      </c>
      <c r="Q584" s="52">
        <v>80.819639680753369</v>
      </c>
      <c r="R584" s="52">
        <v>106.92481866379671</v>
      </c>
      <c r="S584" s="52">
        <v>123.40950299679211</v>
      </c>
      <c r="T584" s="52">
        <v>141.47591206809298</v>
      </c>
      <c r="U584" s="52">
        <v>164.37225053394056</v>
      </c>
      <c r="V584" s="52">
        <v>163.76381372165002</v>
      </c>
      <c r="W584" s="52">
        <v>202.06143714576763</v>
      </c>
      <c r="X584" s="52">
        <v>230.57994192755268</v>
      </c>
      <c r="Y584" s="52">
        <v>407.29240303200703</v>
      </c>
      <c r="Z584" s="52">
        <v>540.4628124960509</v>
      </c>
    </row>
    <row r="585" spans="1:26">
      <c r="A585" s="52" t="s">
        <v>344</v>
      </c>
      <c r="B585" s="52" t="s">
        <v>337</v>
      </c>
      <c r="C585" s="52" t="s">
        <v>241</v>
      </c>
      <c r="D585" s="52" t="s">
        <v>7</v>
      </c>
      <c r="E585" s="52" t="s">
        <v>74</v>
      </c>
      <c r="F585" s="52" t="s">
        <v>63</v>
      </c>
      <c r="G585" s="52">
        <v>297.58204102451657</v>
      </c>
      <c r="H585" s="52">
        <v>309.21621080541956</v>
      </c>
      <c r="I585" s="52">
        <v>427.67813428313616</v>
      </c>
      <c r="J585" s="52">
        <v>608.35633663052931</v>
      </c>
      <c r="K585" s="52">
        <v>983.99188646673383</v>
      </c>
      <c r="L585" s="52">
        <v>1120.5152532491966</v>
      </c>
      <c r="M585" s="52">
        <v>1115.2709062746135</v>
      </c>
      <c r="N585" s="52">
        <v>1351.5304550692681</v>
      </c>
      <c r="O585" s="52">
        <v>1386.9780407308854</v>
      </c>
      <c r="P585" s="52">
        <v>1415.8946175210181</v>
      </c>
      <c r="Q585" s="52">
        <v>1791.2456926842617</v>
      </c>
      <c r="R585" s="52">
        <v>1829.0412491138322</v>
      </c>
      <c r="S585" s="52">
        <v>1639.5669120937268</v>
      </c>
      <c r="T585" s="52">
        <v>1691.9989008613252</v>
      </c>
      <c r="U585" s="52">
        <v>4555.3103273985544</v>
      </c>
      <c r="V585" s="52">
        <v>5050.4833485723466</v>
      </c>
      <c r="W585" s="52">
        <v>4215.3935265057171</v>
      </c>
      <c r="X585" s="52">
        <v>3596.6742825972665</v>
      </c>
      <c r="Y585" s="52">
        <v>3324.4123206619593</v>
      </c>
      <c r="Z585" s="52">
        <v>2707.6180057830293</v>
      </c>
    </row>
    <row r="586" spans="1:26">
      <c r="A586" s="52" t="s">
        <v>344</v>
      </c>
      <c r="B586" s="52" t="s">
        <v>338</v>
      </c>
      <c r="C586" s="52" t="s">
        <v>241</v>
      </c>
      <c r="D586" s="52" t="s">
        <v>7</v>
      </c>
      <c r="E586" s="52" t="s">
        <v>74</v>
      </c>
      <c r="F586" s="52" t="s">
        <v>64</v>
      </c>
      <c r="G586" s="52">
        <v>32.527268414641298</v>
      </c>
      <c r="H586" s="52">
        <v>47.743403933586251</v>
      </c>
      <c r="I586" s="52">
        <v>54.057492476568015</v>
      </c>
      <c r="J586" s="52">
        <v>49.29888133088896</v>
      </c>
      <c r="K586" s="52">
        <v>56.005590515051409</v>
      </c>
      <c r="L586" s="52">
        <v>68.269738899600014</v>
      </c>
      <c r="M586" s="52">
        <v>78.947536695211809</v>
      </c>
      <c r="N586" s="52">
        <v>51.98460631259443</v>
      </c>
      <c r="O586" s="52">
        <v>51.665237516181875</v>
      </c>
      <c r="P586" s="52">
        <v>54.060699727074784</v>
      </c>
      <c r="Q586" s="52">
        <v>64.111589447009976</v>
      </c>
      <c r="R586" s="52">
        <v>69.776900729143279</v>
      </c>
      <c r="S586" s="52">
        <v>78.183884520000021</v>
      </c>
      <c r="T586" s="52">
        <v>81.220151880000017</v>
      </c>
      <c r="U586" s="52">
        <v>89.382318480000009</v>
      </c>
      <c r="V586" s="52">
        <v>51.648783480000006</v>
      </c>
      <c r="W586" s="52">
        <v>35.591149440000009</v>
      </c>
      <c r="X586" s="52">
        <v>38.565870839999995</v>
      </c>
      <c r="Y586" s="52">
        <v>38.982038760000002</v>
      </c>
      <c r="Z586" s="52">
        <v>42.513604560000005</v>
      </c>
    </row>
    <row r="587" spans="1:26">
      <c r="A587" s="52" t="s">
        <v>344</v>
      </c>
      <c r="B587" s="52" t="s">
        <v>339</v>
      </c>
      <c r="C587" s="52" t="s">
        <v>241</v>
      </c>
      <c r="D587" s="52" t="s">
        <v>7</v>
      </c>
      <c r="E587" s="52" t="s">
        <v>74</v>
      </c>
      <c r="F587" s="52" t="s">
        <v>65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0</v>
      </c>
      <c r="R587" s="52">
        <v>0</v>
      </c>
      <c r="S587" s="52">
        <v>0</v>
      </c>
      <c r="T587" s="52">
        <v>0</v>
      </c>
      <c r="U587" s="52">
        <v>0</v>
      </c>
      <c r="V587" s="52">
        <v>0</v>
      </c>
      <c r="W587" s="52">
        <v>0</v>
      </c>
      <c r="X587" s="52">
        <v>0</v>
      </c>
      <c r="Y587" s="52">
        <v>0</v>
      </c>
      <c r="Z587" s="52">
        <v>0</v>
      </c>
    </row>
    <row r="588" spans="1:26">
      <c r="A588" s="52" t="s">
        <v>344</v>
      </c>
      <c r="B588" s="52" t="s">
        <v>340</v>
      </c>
      <c r="C588" s="52" t="s">
        <v>241</v>
      </c>
      <c r="D588" s="52" t="s">
        <v>7</v>
      </c>
      <c r="E588" s="52" t="s">
        <v>74</v>
      </c>
      <c r="F588" s="52" t="s">
        <v>66</v>
      </c>
      <c r="G588" s="52">
        <v>415.34598209706962</v>
      </c>
      <c r="H588" s="52">
        <v>444.94501108443387</v>
      </c>
      <c r="I588" s="52">
        <v>509.54742524506617</v>
      </c>
      <c r="J588" s="52">
        <v>599.46050198727391</v>
      </c>
      <c r="K588" s="52">
        <v>673.34110476549699</v>
      </c>
      <c r="L588" s="52">
        <v>766.71585755397643</v>
      </c>
      <c r="M588" s="52">
        <v>878.16001078755437</v>
      </c>
      <c r="N588" s="52">
        <v>1000.5582518693468</v>
      </c>
      <c r="O588" s="52">
        <v>994.08358306542993</v>
      </c>
      <c r="P588" s="52">
        <v>1046.5649204004753</v>
      </c>
      <c r="Q588" s="52">
        <v>1132.1748475171703</v>
      </c>
      <c r="R588" s="52">
        <v>1270.195829219585</v>
      </c>
      <c r="S588" s="52">
        <v>1417.0154121447908</v>
      </c>
      <c r="T588" s="52">
        <v>1562.895472330858</v>
      </c>
      <c r="U588" s="52">
        <v>2322.8424003809459</v>
      </c>
      <c r="V588" s="52">
        <v>2378.1492003900162</v>
      </c>
      <c r="W588" s="52">
        <v>2462.5620004038601</v>
      </c>
      <c r="X588" s="52">
        <v>2614.26600042874</v>
      </c>
      <c r="Y588" s="52">
        <v>2753.553600451583</v>
      </c>
      <c r="Z588" s="52">
        <v>2777.9832004555897</v>
      </c>
    </row>
    <row r="589" spans="1:26">
      <c r="A589" s="52" t="s">
        <v>344</v>
      </c>
      <c r="B589" s="52" t="s">
        <v>341</v>
      </c>
      <c r="C589" s="52" t="s">
        <v>241</v>
      </c>
      <c r="D589" s="52" t="s">
        <v>7</v>
      </c>
      <c r="E589" s="52" t="s">
        <v>74</v>
      </c>
      <c r="F589" s="52" t="s">
        <v>67</v>
      </c>
      <c r="G589" s="52">
        <v>221.65922230903425</v>
      </c>
      <c r="H589" s="52">
        <v>237.58167446592242</v>
      </c>
      <c r="I589" s="52">
        <v>280.3734868613796</v>
      </c>
      <c r="J589" s="52">
        <v>332.34393786608109</v>
      </c>
      <c r="K589" s="52">
        <v>390.54499487949749</v>
      </c>
      <c r="L589" s="52">
        <v>450.15407440308252</v>
      </c>
      <c r="M589" s="52">
        <v>475.20743984926162</v>
      </c>
      <c r="N589" s="52">
        <v>520.8148451751041</v>
      </c>
      <c r="O589" s="52">
        <v>527.91329003507997</v>
      </c>
      <c r="P589" s="52">
        <v>525.14300379888004</v>
      </c>
      <c r="Q589" s="52">
        <v>651.67569004860002</v>
      </c>
      <c r="R589" s="52">
        <v>738.70700644763986</v>
      </c>
      <c r="S589" s="52">
        <v>802.38576549167999</v>
      </c>
      <c r="T589" s="52">
        <v>842.77030479588007</v>
      </c>
      <c r="U589" s="52">
        <v>1084.0718999999999</v>
      </c>
      <c r="V589" s="52">
        <v>1148.7244000000001</v>
      </c>
      <c r="W589" s="52">
        <v>1338.5944999999999</v>
      </c>
      <c r="X589" s="52">
        <v>1418.4780000000003</v>
      </c>
      <c r="Y589" s="52">
        <v>1599.9227000000001</v>
      </c>
      <c r="Z589" s="52">
        <v>1700.2519358687193</v>
      </c>
    </row>
    <row r="590" spans="1:26">
      <c r="A590" s="52" t="s">
        <v>344</v>
      </c>
      <c r="B590" s="52" t="s">
        <v>337</v>
      </c>
      <c r="C590" s="52" t="s">
        <v>241</v>
      </c>
      <c r="D590" s="52" t="s">
        <v>7</v>
      </c>
      <c r="E590" s="52" t="s">
        <v>74</v>
      </c>
      <c r="F590" s="52" t="s">
        <v>68</v>
      </c>
      <c r="G590" s="52">
        <v>185.15741895627514</v>
      </c>
      <c r="H590" s="52">
        <v>187.41314332869695</v>
      </c>
      <c r="I590" s="52">
        <v>213.06000605894303</v>
      </c>
      <c r="J590" s="52">
        <v>165.44941628018063</v>
      </c>
      <c r="K590" s="52">
        <v>119.65940242776877</v>
      </c>
      <c r="L590" s="52">
        <v>205.63187199156303</v>
      </c>
      <c r="M590" s="52">
        <v>297.41829740501174</v>
      </c>
      <c r="N590" s="52">
        <v>377.46250557992477</v>
      </c>
      <c r="O590" s="52">
        <v>348.59893251193137</v>
      </c>
      <c r="P590" s="52">
        <v>306.49819976964875</v>
      </c>
      <c r="Q590" s="52">
        <v>146.94818205139563</v>
      </c>
      <c r="R590" s="52">
        <v>450.01903927663466</v>
      </c>
      <c r="S590" s="52">
        <v>738.88782871221076</v>
      </c>
      <c r="T590" s="52">
        <v>433.50192982090761</v>
      </c>
      <c r="U590" s="52">
        <v>539.64417253726629</v>
      </c>
      <c r="V590" s="52">
        <v>596.7497361509171</v>
      </c>
      <c r="W590" s="52">
        <v>496.27842399292905</v>
      </c>
      <c r="X590" s="52">
        <v>717.17041091920646</v>
      </c>
      <c r="Y590" s="52">
        <v>805.98299501254155</v>
      </c>
      <c r="Z590" s="52">
        <v>816.7333775789424</v>
      </c>
    </row>
    <row r="591" spans="1:26">
      <c r="A591" s="52" t="s">
        <v>344</v>
      </c>
      <c r="B591" s="52" t="s">
        <v>337</v>
      </c>
      <c r="C591" s="52" t="s">
        <v>241</v>
      </c>
      <c r="D591" s="52" t="s">
        <v>7</v>
      </c>
      <c r="E591" s="52" t="s">
        <v>74</v>
      </c>
      <c r="F591" s="52" t="s">
        <v>69</v>
      </c>
      <c r="G591" s="52">
        <v>0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0</v>
      </c>
      <c r="N591" s="52">
        <v>0</v>
      </c>
      <c r="O591" s="52">
        <v>0</v>
      </c>
      <c r="P591" s="52">
        <v>0</v>
      </c>
      <c r="Q591" s="52">
        <v>0</v>
      </c>
      <c r="R591" s="52">
        <v>0</v>
      </c>
      <c r="S591" s="52">
        <v>0</v>
      </c>
      <c r="T591" s="52">
        <v>0</v>
      </c>
      <c r="U591" s="52">
        <v>0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</row>
    <row r="592" spans="1:26">
      <c r="A592" s="52" t="s">
        <v>344</v>
      </c>
      <c r="B592" s="52" t="s">
        <v>337</v>
      </c>
      <c r="C592" s="52" t="s">
        <v>241</v>
      </c>
      <c r="D592" s="52" t="s">
        <v>7</v>
      </c>
      <c r="E592" s="52" t="s">
        <v>74</v>
      </c>
      <c r="F592" s="52" t="s">
        <v>70</v>
      </c>
      <c r="G592" s="52">
        <v>0</v>
      </c>
      <c r="H592" s="52">
        <v>0</v>
      </c>
      <c r="I592" s="52">
        <v>0</v>
      </c>
      <c r="J592" s="52">
        <v>0</v>
      </c>
      <c r="K592" s="52">
        <v>0</v>
      </c>
      <c r="L592" s="52">
        <v>0</v>
      </c>
      <c r="M592" s="52">
        <v>0</v>
      </c>
      <c r="N592" s="52">
        <v>0</v>
      </c>
      <c r="O592" s="52">
        <v>0</v>
      </c>
      <c r="P592" s="52">
        <v>0</v>
      </c>
      <c r="Q592" s="52">
        <v>0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0</v>
      </c>
      <c r="Y592" s="52">
        <v>0</v>
      </c>
      <c r="Z592" s="52">
        <v>0</v>
      </c>
    </row>
    <row r="593" spans="1:26">
      <c r="A593" s="52" t="s">
        <v>344</v>
      </c>
      <c r="B593" s="52" t="s">
        <v>342</v>
      </c>
      <c r="C593" s="52" t="s">
        <v>241</v>
      </c>
      <c r="D593" s="52" t="s">
        <v>7</v>
      </c>
      <c r="E593" s="52" t="s">
        <v>74</v>
      </c>
      <c r="F593" s="52" t="s">
        <v>71</v>
      </c>
      <c r="G593" s="52">
        <v>36.589781710295988</v>
      </c>
      <c r="H593" s="52">
        <v>38.317564543607986</v>
      </c>
      <c r="I593" s="52">
        <v>37.381624801090567</v>
      </c>
      <c r="J593" s="52">
        <v>43.276529575514665</v>
      </c>
      <c r="K593" s="52">
        <v>87.533224094834964</v>
      </c>
      <c r="L593" s="52">
        <v>92.145781428621234</v>
      </c>
      <c r="M593" s="52">
        <v>77.886676148399999</v>
      </c>
      <c r="N593" s="52">
        <v>88.820911305360028</v>
      </c>
      <c r="O593" s="52">
        <v>47.864421850335127</v>
      </c>
      <c r="P593" s="52">
        <v>64.783999554458774</v>
      </c>
      <c r="Q593" s="52">
        <v>68.953539636000016</v>
      </c>
      <c r="R593" s="52">
        <v>29.684746944000004</v>
      </c>
      <c r="S593" s="52">
        <v>19.474397783999997</v>
      </c>
      <c r="T593" s="52">
        <v>23.319554904000007</v>
      </c>
      <c r="U593" s="52">
        <v>130.7998188</v>
      </c>
      <c r="V593" s="52">
        <v>112.8091392</v>
      </c>
      <c r="W593" s="52">
        <v>101.1154068</v>
      </c>
      <c r="X593" s="52">
        <v>0.91272240000000004</v>
      </c>
      <c r="Y593" s="52">
        <v>0.71175600000000006</v>
      </c>
      <c r="Z593" s="52">
        <v>0.58196520000000007</v>
      </c>
    </row>
    <row r="594" spans="1:26">
      <c r="A594" s="52" t="s">
        <v>344</v>
      </c>
      <c r="B594" s="52" t="s">
        <v>342</v>
      </c>
      <c r="C594" s="52" t="s">
        <v>241</v>
      </c>
      <c r="D594" s="52" t="s">
        <v>7</v>
      </c>
      <c r="E594" s="52" t="s">
        <v>74</v>
      </c>
      <c r="F594" s="52" t="s">
        <v>72</v>
      </c>
      <c r="G594" s="52">
        <v>770.0326687067178</v>
      </c>
      <c r="H594" s="52">
        <v>758.61860208055589</v>
      </c>
      <c r="I594" s="52">
        <v>828.45131447639483</v>
      </c>
      <c r="J594" s="52">
        <v>1064.1250220726731</v>
      </c>
      <c r="K594" s="52">
        <v>1274.0680900793595</v>
      </c>
      <c r="L594" s="52">
        <v>1135.7115361837732</v>
      </c>
      <c r="M594" s="52">
        <v>1053.8625853901344</v>
      </c>
      <c r="N594" s="52">
        <v>995.75432157653631</v>
      </c>
      <c r="O594" s="52">
        <v>1075.3564130747081</v>
      </c>
      <c r="P594" s="52">
        <v>1213.5015561582622</v>
      </c>
      <c r="Q594" s="52">
        <v>1366.1868590343179</v>
      </c>
      <c r="R594" s="52">
        <v>1347.0755865728399</v>
      </c>
      <c r="S594" s="52">
        <v>1133.3341155203998</v>
      </c>
      <c r="T594" s="52">
        <v>1071.0040959964804</v>
      </c>
      <c r="U594" s="52">
        <v>700.29725857557628</v>
      </c>
      <c r="V594" s="52">
        <v>861.29148180461164</v>
      </c>
      <c r="W594" s="52">
        <v>872.52162771653889</v>
      </c>
      <c r="X594" s="52">
        <v>1117.3938524329765</v>
      </c>
      <c r="Y594" s="52">
        <v>1201.2071861455884</v>
      </c>
      <c r="Z594" s="52">
        <v>1691.4520125055203</v>
      </c>
    </row>
    <row r="595" spans="1:26">
      <c r="A595" s="52" t="s">
        <v>344</v>
      </c>
      <c r="B595" s="52" t="s">
        <v>343</v>
      </c>
      <c r="C595" s="52" t="s">
        <v>241</v>
      </c>
      <c r="D595" s="52" t="s">
        <v>7</v>
      </c>
      <c r="E595" s="52" t="s">
        <v>74</v>
      </c>
      <c r="F595" s="52" t="s">
        <v>73</v>
      </c>
      <c r="G595" s="52">
        <v>193.0951471259165</v>
      </c>
      <c r="H595" s="52">
        <v>204.41054346024532</v>
      </c>
      <c r="I595" s="52">
        <v>216.33331289911155</v>
      </c>
      <c r="J595" s="52">
        <v>259.43365116176324</v>
      </c>
      <c r="K595" s="52">
        <v>267.0446092214832</v>
      </c>
      <c r="L595" s="52">
        <v>302.36837027196543</v>
      </c>
      <c r="M595" s="52">
        <v>379.09836172391311</v>
      </c>
      <c r="N595" s="52">
        <v>445.69497034301116</v>
      </c>
      <c r="O595" s="52">
        <v>357.93362803142219</v>
      </c>
      <c r="P595" s="52">
        <v>376.336326808558</v>
      </c>
      <c r="Q595" s="52">
        <v>563.91488281287775</v>
      </c>
      <c r="R595" s="52">
        <v>770.41354982692201</v>
      </c>
      <c r="S595" s="52">
        <v>797.95659997163784</v>
      </c>
      <c r="T595" s="52">
        <v>905.63048366676048</v>
      </c>
      <c r="U595" s="52">
        <v>952.99132187092141</v>
      </c>
      <c r="V595" s="52">
        <v>770.5970260607794</v>
      </c>
      <c r="W595" s="52">
        <v>728.01949451129053</v>
      </c>
      <c r="X595" s="52">
        <v>872.41531452028926</v>
      </c>
      <c r="Y595" s="52">
        <v>957.76193048401592</v>
      </c>
      <c r="Z595" s="52">
        <v>1359.4654855563424</v>
      </c>
    </row>
    <row r="596" spans="1:26">
      <c r="A596" s="52" t="s">
        <v>345</v>
      </c>
      <c r="B596" s="52" t="s">
        <v>337</v>
      </c>
      <c r="C596" s="52" t="s">
        <v>241</v>
      </c>
      <c r="D596" s="52" t="s">
        <v>7</v>
      </c>
      <c r="E596" s="52" t="s">
        <v>75</v>
      </c>
      <c r="F596" s="52" t="s">
        <v>63</v>
      </c>
      <c r="G596" s="52">
        <v>190.19680381473032</v>
      </c>
      <c r="H596" s="52">
        <v>174.72588546880078</v>
      </c>
      <c r="I596" s="52">
        <v>210.14817493426261</v>
      </c>
      <c r="J596" s="52">
        <v>242.49976256702465</v>
      </c>
      <c r="K596" s="52">
        <v>305.96967170403417</v>
      </c>
      <c r="L596" s="52">
        <v>348.63785551421472</v>
      </c>
      <c r="M596" s="52">
        <v>463.56930291702457</v>
      </c>
      <c r="N596" s="52">
        <v>495.13071700363525</v>
      </c>
      <c r="O596" s="52">
        <v>519.17210381657969</v>
      </c>
      <c r="P596" s="52">
        <v>518.28506972361879</v>
      </c>
      <c r="Q596" s="52">
        <v>465.81559140156725</v>
      </c>
      <c r="R596" s="52">
        <v>491.42554520995554</v>
      </c>
      <c r="S596" s="52">
        <v>487.87748052887463</v>
      </c>
      <c r="T596" s="52">
        <v>440.53294664278945</v>
      </c>
      <c r="U596" s="52">
        <v>496.97389922140803</v>
      </c>
      <c r="V596" s="52">
        <v>465.84779681406962</v>
      </c>
      <c r="W596" s="52">
        <v>418.77900442224006</v>
      </c>
      <c r="X596" s="52">
        <v>444.13673617111681</v>
      </c>
      <c r="Y596" s="52">
        <v>501.92952206740568</v>
      </c>
      <c r="Z596" s="52">
        <v>448.72662250150563</v>
      </c>
    </row>
    <row r="597" spans="1:26">
      <c r="A597" s="52" t="s">
        <v>345</v>
      </c>
      <c r="B597" s="52" t="s">
        <v>338</v>
      </c>
      <c r="C597" s="52" t="s">
        <v>241</v>
      </c>
      <c r="D597" s="52" t="s">
        <v>7</v>
      </c>
      <c r="E597" s="52" t="s">
        <v>75</v>
      </c>
      <c r="F597" s="52" t="s">
        <v>64</v>
      </c>
      <c r="G597" s="52">
        <v>3.2831999103390439</v>
      </c>
      <c r="H597" s="52">
        <v>4.8190686508269378</v>
      </c>
      <c r="I597" s="52">
        <v>5.4563928390719996</v>
      </c>
      <c r="J597" s="52">
        <v>7.2743447796912424</v>
      </c>
      <c r="K597" s="52">
        <v>8.2639598302897888</v>
      </c>
      <c r="L597" s="52">
        <v>10.073608272000003</v>
      </c>
      <c r="M597" s="52">
        <v>9.6815007573958809</v>
      </c>
      <c r="N597" s="52">
        <v>8.1300925575141552</v>
      </c>
      <c r="O597" s="52">
        <v>11.410403970014279</v>
      </c>
      <c r="P597" s="52">
        <v>11.542313938721584</v>
      </c>
      <c r="Q597" s="52">
        <v>12.908129778182168</v>
      </c>
      <c r="R597" s="52">
        <v>12.806318141125136</v>
      </c>
      <c r="S597" s="52">
        <v>7.0748546400000007</v>
      </c>
      <c r="T597" s="52">
        <v>10.175598720000002</v>
      </c>
      <c r="U597" s="52">
        <v>10.62693576</v>
      </c>
      <c r="V597" s="52">
        <v>7.6023914400000026</v>
      </c>
      <c r="W597" s="52">
        <v>4.6335315600000007</v>
      </c>
      <c r="X597" s="52">
        <v>3.6048348000000008</v>
      </c>
      <c r="Y597" s="52">
        <v>2.9014524000000006</v>
      </c>
      <c r="Z597" s="52">
        <v>1.7467329600000003</v>
      </c>
    </row>
    <row r="598" spans="1:26">
      <c r="A598" s="52" t="s">
        <v>345</v>
      </c>
      <c r="B598" s="52" t="s">
        <v>339</v>
      </c>
      <c r="C598" s="52" t="s">
        <v>241</v>
      </c>
      <c r="D598" s="52" t="s">
        <v>7</v>
      </c>
      <c r="E598" s="52" t="s">
        <v>75</v>
      </c>
      <c r="F598" s="52" t="s">
        <v>65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0</v>
      </c>
      <c r="Z598" s="52">
        <v>0</v>
      </c>
    </row>
    <row r="599" spans="1:26">
      <c r="A599" s="52" t="s">
        <v>345</v>
      </c>
      <c r="B599" s="52" t="s">
        <v>340</v>
      </c>
      <c r="C599" s="52" t="s">
        <v>241</v>
      </c>
      <c r="D599" s="52" t="s">
        <v>7</v>
      </c>
      <c r="E599" s="52" t="s">
        <v>75</v>
      </c>
      <c r="F599" s="52" t="s">
        <v>66</v>
      </c>
      <c r="G599" s="52">
        <v>251.12950253782688</v>
      </c>
      <c r="H599" s="52">
        <v>269.23223314463951</v>
      </c>
      <c r="I599" s="52">
        <v>309.66557318830445</v>
      </c>
      <c r="J599" s="52">
        <v>394.03918296777499</v>
      </c>
      <c r="K599" s="52">
        <v>458.04454678653559</v>
      </c>
      <c r="L599" s="52">
        <v>530.31751506627938</v>
      </c>
      <c r="M599" s="52">
        <v>658.62180994720575</v>
      </c>
      <c r="N599" s="52">
        <v>863.43747539734761</v>
      </c>
      <c r="O599" s="52">
        <v>904.04213100906304</v>
      </c>
      <c r="P599" s="52">
        <v>927.41400015209604</v>
      </c>
      <c r="Q599" s="52">
        <v>1126.4724001847417</v>
      </c>
      <c r="R599" s="52">
        <v>1260.6480002067465</v>
      </c>
      <c r="S599" s="52">
        <v>1374.8688002254787</v>
      </c>
      <c r="T599" s="52">
        <v>1481.0076002428855</v>
      </c>
      <c r="U599" s="52">
        <v>2033.7732003335389</v>
      </c>
      <c r="V599" s="52">
        <v>1981.9728003250439</v>
      </c>
      <c r="W599" s="52">
        <v>2041.7112003348407</v>
      </c>
      <c r="X599" s="52">
        <v>2294.4456003762893</v>
      </c>
      <c r="Y599" s="52">
        <v>2411.3088003954549</v>
      </c>
      <c r="Z599" s="52">
        <v>2402.5212003940137</v>
      </c>
    </row>
    <row r="600" spans="1:26">
      <c r="A600" s="52" t="s">
        <v>345</v>
      </c>
      <c r="B600" s="52" t="s">
        <v>341</v>
      </c>
      <c r="C600" s="52" t="s">
        <v>241</v>
      </c>
      <c r="D600" s="52" t="s">
        <v>7</v>
      </c>
      <c r="E600" s="52" t="s">
        <v>75</v>
      </c>
      <c r="F600" s="52" t="s">
        <v>67</v>
      </c>
      <c r="G600" s="52">
        <v>63.335495589231357</v>
      </c>
      <c r="H600" s="52">
        <v>67.771276031589707</v>
      </c>
      <c r="I600" s="52">
        <v>79.667488527614253</v>
      </c>
      <c r="J600" s="52">
        <v>87.929206372376882</v>
      </c>
      <c r="K600" s="52">
        <v>72.542883932517256</v>
      </c>
      <c r="L600" s="52">
        <v>75.914441642372594</v>
      </c>
      <c r="M600" s="52">
        <v>87.302867039848294</v>
      </c>
      <c r="N600" s="52">
        <v>88.556712169741886</v>
      </c>
      <c r="O600" s="52">
        <v>86.364263844235253</v>
      </c>
      <c r="P600" s="52">
        <v>77.727837459811724</v>
      </c>
      <c r="Q600" s="52">
        <v>97.159796824764669</v>
      </c>
      <c r="R600" s="52">
        <v>112.705364316727</v>
      </c>
      <c r="S600" s="52">
        <v>113.94512332421098</v>
      </c>
      <c r="T600" s="52">
        <v>124.31412954671418</v>
      </c>
      <c r="U600" s="52">
        <v>120.2585</v>
      </c>
      <c r="V600" s="52">
        <v>146.71540000000002</v>
      </c>
      <c r="W600" s="52">
        <v>152.43729999999999</v>
      </c>
      <c r="X600" s="52">
        <v>182.89419999999998</v>
      </c>
      <c r="Y600" s="52">
        <v>234.87279999999998</v>
      </c>
      <c r="Z600" s="52">
        <v>218.58029460151056</v>
      </c>
    </row>
    <row r="601" spans="1:26">
      <c r="A601" s="52" t="s">
        <v>345</v>
      </c>
      <c r="B601" s="52" t="s">
        <v>337</v>
      </c>
      <c r="C601" s="52" t="s">
        <v>241</v>
      </c>
      <c r="D601" s="52" t="s">
        <v>7</v>
      </c>
      <c r="E601" s="52" t="s">
        <v>75</v>
      </c>
      <c r="F601" s="52" t="s">
        <v>68</v>
      </c>
      <c r="G601" s="52">
        <v>59.287126904849039</v>
      </c>
      <c r="H601" s="52">
        <v>66.107913089474707</v>
      </c>
      <c r="I601" s="52">
        <v>69.605155627411918</v>
      </c>
      <c r="J601" s="52">
        <v>76.9728755842211</v>
      </c>
      <c r="K601" s="52">
        <v>80.635471662709762</v>
      </c>
      <c r="L601" s="52">
        <v>105.49349760141195</v>
      </c>
      <c r="M601" s="52">
        <v>105.70204719227162</v>
      </c>
      <c r="N601" s="52">
        <v>141.31230867172658</v>
      </c>
      <c r="O601" s="52">
        <v>143.28503962441633</v>
      </c>
      <c r="P601" s="52">
        <v>178.78648937686674</v>
      </c>
      <c r="Q601" s="52">
        <v>161.96603117839203</v>
      </c>
      <c r="R601" s="52">
        <v>189.0561696615965</v>
      </c>
      <c r="S601" s="52">
        <v>170.60488237548003</v>
      </c>
      <c r="T601" s="52">
        <v>165.073618582992</v>
      </c>
      <c r="U601" s="52">
        <v>171.96114369467134</v>
      </c>
      <c r="V601" s="52">
        <v>165.54832746347935</v>
      </c>
      <c r="W601" s="52">
        <v>159.37654749909456</v>
      </c>
      <c r="X601" s="52">
        <v>158.05004570757637</v>
      </c>
      <c r="Y601" s="52">
        <v>123.12845739742062</v>
      </c>
      <c r="Z601" s="52">
        <v>123.51295437301179</v>
      </c>
    </row>
    <row r="602" spans="1:26">
      <c r="A602" s="52" t="s">
        <v>345</v>
      </c>
      <c r="B602" s="52" t="s">
        <v>337</v>
      </c>
      <c r="C602" s="52" t="s">
        <v>241</v>
      </c>
      <c r="D602" s="52" t="s">
        <v>7</v>
      </c>
      <c r="E602" s="52" t="s">
        <v>75</v>
      </c>
      <c r="F602" s="52" t="s">
        <v>69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</row>
    <row r="603" spans="1:26">
      <c r="A603" s="52" t="s">
        <v>345</v>
      </c>
      <c r="B603" s="52" t="s">
        <v>337</v>
      </c>
      <c r="C603" s="52" t="s">
        <v>241</v>
      </c>
      <c r="D603" s="52" t="s">
        <v>7</v>
      </c>
      <c r="E603" s="52" t="s">
        <v>75</v>
      </c>
      <c r="F603" s="52" t="s">
        <v>70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</row>
    <row r="604" spans="1:26">
      <c r="A604" s="52" t="s">
        <v>345</v>
      </c>
      <c r="B604" s="52" t="s">
        <v>342</v>
      </c>
      <c r="C604" s="52" t="s">
        <v>241</v>
      </c>
      <c r="D604" s="52" t="s">
        <v>7</v>
      </c>
      <c r="E604" s="52" t="s">
        <v>75</v>
      </c>
      <c r="F604" s="52" t="s">
        <v>71</v>
      </c>
      <c r="G604" s="52">
        <v>0.33494400000000002</v>
      </c>
      <c r="H604" s="52">
        <v>0.32238360000000005</v>
      </c>
      <c r="I604" s="52">
        <v>0.42186145896656535</v>
      </c>
      <c r="J604" s="52">
        <v>0.41867883211626011</v>
      </c>
      <c r="K604" s="52">
        <v>0.18278304128566517</v>
      </c>
      <c r="L604" s="52">
        <v>0.13029321599999999</v>
      </c>
      <c r="M604" s="52">
        <v>0.13029321599999999</v>
      </c>
      <c r="N604" s="52">
        <v>0.13072529376000003</v>
      </c>
      <c r="O604" s="52">
        <v>0.1594848583872</v>
      </c>
      <c r="P604" s="52">
        <v>0.25517577341952002</v>
      </c>
      <c r="Q604" s="52">
        <v>0.29726279999999999</v>
      </c>
      <c r="R604" s="52">
        <v>0.25958160000000002</v>
      </c>
      <c r="S604" s="52">
        <v>9.6296400000000018E-2</v>
      </c>
      <c r="T604" s="52">
        <v>0.10048320000000001</v>
      </c>
      <c r="U604" s="52">
        <v>2.5120800000000002E-2</v>
      </c>
      <c r="V604" s="52">
        <v>4.1868000000000001E-3</v>
      </c>
      <c r="W604" s="52">
        <v>4.1868000000000001E-3</v>
      </c>
      <c r="X604" s="52">
        <v>0</v>
      </c>
      <c r="Y604" s="52">
        <v>0.15072479999999999</v>
      </c>
      <c r="Z604" s="52">
        <v>0.12560399999999999</v>
      </c>
    </row>
    <row r="605" spans="1:26">
      <c r="A605" s="52" t="s">
        <v>345</v>
      </c>
      <c r="B605" s="52" t="s">
        <v>342</v>
      </c>
      <c r="C605" s="52" t="s">
        <v>241</v>
      </c>
      <c r="D605" s="52" t="s">
        <v>7</v>
      </c>
      <c r="E605" s="52" t="s">
        <v>75</v>
      </c>
      <c r="F605" s="52" t="s">
        <v>72</v>
      </c>
      <c r="G605" s="52">
        <v>50.161260453889511</v>
      </c>
      <c r="H605" s="52">
        <v>52.941604584792465</v>
      </c>
      <c r="I605" s="52">
        <v>56.772194363982123</v>
      </c>
      <c r="J605" s="52">
        <v>63.221640454317139</v>
      </c>
      <c r="K605" s="52">
        <v>72.948156398070026</v>
      </c>
      <c r="L605" s="52">
        <v>71.534858254766561</v>
      </c>
      <c r="M605" s="52">
        <v>80.709677835559432</v>
      </c>
      <c r="N605" s="52">
        <v>85.282878202690497</v>
      </c>
      <c r="O605" s="52">
        <v>89.676897560264479</v>
      </c>
      <c r="P605" s="52">
        <v>79.78712497738448</v>
      </c>
      <c r="Q605" s="52">
        <v>118.5997306402645</v>
      </c>
      <c r="R605" s="52">
        <v>84.786345028079992</v>
      </c>
      <c r="S605" s="52">
        <v>67.224904537680004</v>
      </c>
      <c r="T605" s="52">
        <v>56.812285208160006</v>
      </c>
      <c r="U605" s="52">
        <v>57.042870832356257</v>
      </c>
      <c r="V605" s="52">
        <v>52.682741894595061</v>
      </c>
      <c r="W605" s="52">
        <v>47.403548730475656</v>
      </c>
      <c r="X605" s="52">
        <v>40.454268964988096</v>
      </c>
      <c r="Y605" s="52">
        <v>35.559566044333422</v>
      </c>
      <c r="Z605" s="52">
        <v>30.864117572079852</v>
      </c>
    </row>
    <row r="606" spans="1:26">
      <c r="A606" s="52" t="s">
        <v>345</v>
      </c>
      <c r="B606" s="52" t="s">
        <v>343</v>
      </c>
      <c r="C606" s="52" t="s">
        <v>241</v>
      </c>
      <c r="D606" s="52" t="s">
        <v>7</v>
      </c>
      <c r="E606" s="52" t="s">
        <v>75</v>
      </c>
      <c r="F606" s="52" t="s">
        <v>73</v>
      </c>
      <c r="G606" s="52">
        <v>7.6542627017850222</v>
      </c>
      <c r="H606" s="52">
        <v>8.8766632925959108</v>
      </c>
      <c r="I606" s="52">
        <v>10.861791161554015</v>
      </c>
      <c r="J606" s="52">
        <v>4.9053302115668327</v>
      </c>
      <c r="K606" s="52">
        <v>12.176559221978222</v>
      </c>
      <c r="L606" s="52">
        <v>17.358971573199188</v>
      </c>
      <c r="M606" s="52">
        <v>25.464338021498797</v>
      </c>
      <c r="N606" s="52">
        <v>32.019524410893439</v>
      </c>
      <c r="O606" s="52">
        <v>46.458324959254639</v>
      </c>
      <c r="P606" s="52">
        <v>45.058497478747633</v>
      </c>
      <c r="Q606" s="52">
        <v>44.968383103500578</v>
      </c>
      <c r="R606" s="52">
        <v>62.0130538818009</v>
      </c>
      <c r="S606" s="52">
        <v>104.28061340511165</v>
      </c>
      <c r="T606" s="52">
        <v>145.0368342405103</v>
      </c>
      <c r="U606" s="52">
        <v>215.92980636944617</v>
      </c>
      <c r="V606" s="52">
        <v>245.2012410103859</v>
      </c>
      <c r="W606" s="52">
        <v>261.16982124732317</v>
      </c>
      <c r="X606" s="52">
        <v>281.78587227428437</v>
      </c>
      <c r="Y606" s="52">
        <v>340.87605710400356</v>
      </c>
      <c r="Z606" s="52">
        <v>351.78270232938041</v>
      </c>
    </row>
    <row r="607" spans="1:26">
      <c r="A607" s="52" t="s">
        <v>346</v>
      </c>
      <c r="B607" s="52" t="s">
        <v>337</v>
      </c>
      <c r="C607" s="52" t="s">
        <v>241</v>
      </c>
      <c r="D607" s="52" t="s">
        <v>7</v>
      </c>
      <c r="E607" s="52" t="s">
        <v>76</v>
      </c>
      <c r="F607" s="52" t="s">
        <v>63</v>
      </c>
      <c r="G607" s="52">
        <v>2063.8111912514855</v>
      </c>
      <c r="H607" s="52">
        <v>2371.9316440996622</v>
      </c>
      <c r="I607" s="52">
        <v>2397.5815091571453</v>
      </c>
      <c r="J607" s="52">
        <v>3117.76638272537</v>
      </c>
      <c r="K607" s="52">
        <v>4469.1693531387509</v>
      </c>
      <c r="L607" s="52">
        <v>5033.7995727873458</v>
      </c>
      <c r="M607" s="52">
        <v>5049.0647070395244</v>
      </c>
      <c r="N607" s="52">
        <v>5597.7803172584145</v>
      </c>
      <c r="O607" s="52">
        <v>5814.4221568012526</v>
      </c>
      <c r="P607" s="52">
        <v>6199.6511335063933</v>
      </c>
      <c r="Q607" s="52">
        <v>6116.2472444545347</v>
      </c>
      <c r="R607" s="52">
        <v>7280.5496265887623</v>
      </c>
      <c r="S607" s="52">
        <v>7148.9676016096055</v>
      </c>
      <c r="T607" s="52">
        <v>6470.5963561815888</v>
      </c>
      <c r="U607" s="52">
        <v>6908.6002302877405</v>
      </c>
      <c r="V607" s="52">
        <v>6621.7280570183748</v>
      </c>
      <c r="W607" s="52">
        <v>6419.0971945109022</v>
      </c>
      <c r="X607" s="52">
        <v>5650.4110075326143</v>
      </c>
      <c r="Y607" s="52">
        <v>5128.9349005754502</v>
      </c>
      <c r="Z607" s="52">
        <v>2935.7156793510503</v>
      </c>
    </row>
    <row r="608" spans="1:26">
      <c r="A608" s="52" t="s">
        <v>346</v>
      </c>
      <c r="B608" s="52" t="s">
        <v>338</v>
      </c>
      <c r="C608" s="52" t="s">
        <v>241</v>
      </c>
      <c r="D608" s="52" t="s">
        <v>7</v>
      </c>
      <c r="E608" s="52" t="s">
        <v>76</v>
      </c>
      <c r="F608" s="52" t="s">
        <v>64</v>
      </c>
      <c r="G608" s="52">
        <v>2.2361704590704585</v>
      </c>
      <c r="H608" s="52">
        <v>3.2822427057446237</v>
      </c>
      <c r="I608" s="52">
        <v>3.7163209104000008</v>
      </c>
      <c r="J608" s="52">
        <v>28.066797559961746</v>
      </c>
      <c r="K608" s="52">
        <v>31.885055578881172</v>
      </c>
      <c r="L608" s="52">
        <v>38.867270198400014</v>
      </c>
      <c r="M608" s="52">
        <v>43.059686415044041</v>
      </c>
      <c r="N608" s="52">
        <v>32.448855316352073</v>
      </c>
      <c r="O608" s="52">
        <v>27.815282845726703</v>
      </c>
      <c r="P608" s="52">
        <v>32.129911623512307</v>
      </c>
      <c r="Q608" s="52">
        <v>35.586047330618158</v>
      </c>
      <c r="R608" s="52">
        <v>27.154580570589381</v>
      </c>
      <c r="S608" s="52">
        <v>26.159963760000004</v>
      </c>
      <c r="T608" s="52">
        <v>31.294655280000004</v>
      </c>
      <c r="U608" s="52">
        <v>32.121129600000003</v>
      </c>
      <c r="V608" s="52">
        <v>19.759183920000002</v>
      </c>
      <c r="W608" s="52">
        <v>12.725359920000002</v>
      </c>
      <c r="X608" s="52">
        <v>11.075342040000002</v>
      </c>
      <c r="Y608" s="52">
        <v>15.20185212</v>
      </c>
      <c r="Z608" s="52">
        <v>26.388563040000005</v>
      </c>
    </row>
    <row r="609" spans="1:26">
      <c r="A609" s="52" t="s">
        <v>346</v>
      </c>
      <c r="B609" s="52" t="s">
        <v>339</v>
      </c>
      <c r="C609" s="52" t="s">
        <v>241</v>
      </c>
      <c r="D609" s="52" t="s">
        <v>7</v>
      </c>
      <c r="E609" s="52" t="s">
        <v>76</v>
      </c>
      <c r="F609" s="52" t="s">
        <v>65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</row>
    <row r="610" spans="1:26">
      <c r="A610" s="52" t="s">
        <v>346</v>
      </c>
      <c r="B610" s="52" t="s">
        <v>340</v>
      </c>
      <c r="C610" s="52" t="s">
        <v>241</v>
      </c>
      <c r="D610" s="52" t="s">
        <v>7</v>
      </c>
      <c r="E610" s="52" t="s">
        <v>76</v>
      </c>
      <c r="F610" s="52" t="s">
        <v>66</v>
      </c>
      <c r="G610" s="52">
        <v>274.94744575326092</v>
      </c>
      <c r="H610" s="52">
        <v>297.81794944465469</v>
      </c>
      <c r="I610" s="52">
        <v>330.65175805023011</v>
      </c>
      <c r="J610" s="52">
        <v>379.06314959685727</v>
      </c>
      <c r="K610" s="52">
        <v>440.31891138745254</v>
      </c>
      <c r="L610" s="52">
        <v>511.02241603892912</v>
      </c>
      <c r="M610" s="52">
        <v>603.17147678354127</v>
      </c>
      <c r="N610" s="52">
        <v>668.13189215748559</v>
      </c>
      <c r="O610" s="52">
        <v>705.48482171569958</v>
      </c>
      <c r="P610" s="52">
        <v>765.41760012552857</v>
      </c>
      <c r="Q610" s="52">
        <v>881.45280014455841</v>
      </c>
      <c r="R610" s="52">
        <v>1050.4548001722746</v>
      </c>
      <c r="S610" s="52">
        <v>1062.4536001742424</v>
      </c>
      <c r="T610" s="52">
        <v>1133.4564001858871</v>
      </c>
      <c r="U610" s="52">
        <v>1196.7912001962738</v>
      </c>
      <c r="V610" s="52">
        <v>1117.9512001833441</v>
      </c>
      <c r="W610" s="52">
        <v>1147.6764001882191</v>
      </c>
      <c r="X610" s="52">
        <v>1189.8288001951321</v>
      </c>
      <c r="Y610" s="52">
        <v>1262.3040002070179</v>
      </c>
      <c r="Z610" s="52">
        <v>1353.8304002220282</v>
      </c>
    </row>
    <row r="611" spans="1:26">
      <c r="A611" s="52" t="s">
        <v>346</v>
      </c>
      <c r="B611" s="52" t="s">
        <v>341</v>
      </c>
      <c r="C611" s="52" t="s">
        <v>241</v>
      </c>
      <c r="D611" s="52" t="s">
        <v>7</v>
      </c>
      <c r="E611" s="52" t="s">
        <v>76</v>
      </c>
      <c r="F611" s="52" t="s">
        <v>67</v>
      </c>
      <c r="G611" s="52">
        <v>11.666322265485832</v>
      </c>
      <c r="H611" s="52">
        <v>14.348175719904559</v>
      </c>
      <c r="I611" s="52">
        <v>15.872468993984672</v>
      </c>
      <c r="J611" s="52">
        <v>13.48285172280668</v>
      </c>
      <c r="K611" s="52">
        <v>6.3499103722200356</v>
      </c>
      <c r="L611" s="52">
        <v>6.2545253456270222</v>
      </c>
      <c r="M611" s="52">
        <v>7.0317072229760793</v>
      </c>
      <c r="N611" s="52">
        <v>9.6016317005759362</v>
      </c>
      <c r="O611" s="52">
        <v>10.613243249280002</v>
      </c>
      <c r="P611" s="52">
        <v>10.7299184796</v>
      </c>
      <c r="Q611" s="52">
        <v>13.346705742119999</v>
      </c>
      <c r="R611" s="52">
        <v>12.243994731719999</v>
      </c>
      <c r="S611" s="52">
        <v>10.745928802800002</v>
      </c>
      <c r="T611" s="52">
        <v>10.325457689760002</v>
      </c>
      <c r="U611" s="52">
        <v>10.453699999999998</v>
      </c>
      <c r="V611" s="52">
        <v>10.678900000000002</v>
      </c>
      <c r="W611" s="52">
        <v>13.0084</v>
      </c>
      <c r="X611" s="52">
        <v>13.978699999999998</v>
      </c>
      <c r="Y611" s="52">
        <v>17.820700000000002</v>
      </c>
      <c r="Z611" s="52">
        <v>25.186210900587355</v>
      </c>
    </row>
    <row r="612" spans="1:26">
      <c r="A612" s="52" t="s">
        <v>346</v>
      </c>
      <c r="B612" s="52" t="s">
        <v>337</v>
      </c>
      <c r="C612" s="52" t="s">
        <v>241</v>
      </c>
      <c r="D612" s="52" t="s">
        <v>7</v>
      </c>
      <c r="E612" s="52" t="s">
        <v>76</v>
      </c>
      <c r="F612" s="52" t="s">
        <v>68</v>
      </c>
      <c r="G612" s="52">
        <v>95.182877343415214</v>
      </c>
      <c r="H612" s="52">
        <v>105.51551429230108</v>
      </c>
      <c r="I612" s="52">
        <v>121.76100685617571</v>
      </c>
      <c r="J612" s="52">
        <v>101.74462563710024</v>
      </c>
      <c r="K612" s="52">
        <v>68.385480017204884</v>
      </c>
      <c r="L612" s="52">
        <v>64.876805046642176</v>
      </c>
      <c r="M612" s="52">
        <v>110.9639976454548</v>
      </c>
      <c r="N612" s="52">
        <v>121.99214041069574</v>
      </c>
      <c r="O612" s="52">
        <v>137.22617045926191</v>
      </c>
      <c r="P612" s="52">
        <v>135.55635567269258</v>
      </c>
      <c r="Q612" s="52">
        <v>139.93560327363122</v>
      </c>
      <c r="R612" s="52">
        <v>280.10144629297497</v>
      </c>
      <c r="S612" s="52">
        <v>301.03332171595201</v>
      </c>
      <c r="T612" s="52">
        <v>315.07117971285606</v>
      </c>
      <c r="U612" s="52">
        <v>339.05385011732568</v>
      </c>
      <c r="V612" s="52">
        <v>298.15657086290628</v>
      </c>
      <c r="W612" s="52">
        <v>286.94303379296753</v>
      </c>
      <c r="X612" s="52">
        <v>258.73216669556371</v>
      </c>
      <c r="Y612" s="52">
        <v>302.3545229527378</v>
      </c>
      <c r="Z612" s="52">
        <v>399.6049567039102</v>
      </c>
    </row>
    <row r="613" spans="1:26">
      <c r="A613" s="52" t="s">
        <v>346</v>
      </c>
      <c r="B613" s="52" t="s">
        <v>337</v>
      </c>
      <c r="C613" s="52" t="s">
        <v>241</v>
      </c>
      <c r="D613" s="52" t="s">
        <v>7</v>
      </c>
      <c r="E613" s="52" t="s">
        <v>76</v>
      </c>
      <c r="F613" s="52" t="s">
        <v>69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52">
        <v>0</v>
      </c>
      <c r="W613" s="52">
        <v>0</v>
      </c>
      <c r="X613" s="52">
        <v>0</v>
      </c>
      <c r="Y613" s="52">
        <v>0</v>
      </c>
      <c r="Z613" s="52">
        <v>0</v>
      </c>
    </row>
    <row r="614" spans="1:26">
      <c r="A614" s="52" t="s">
        <v>346</v>
      </c>
      <c r="B614" s="52" t="s">
        <v>337</v>
      </c>
      <c r="C614" s="52" t="s">
        <v>241</v>
      </c>
      <c r="D614" s="52" t="s">
        <v>7</v>
      </c>
      <c r="E614" s="52" t="s">
        <v>76</v>
      </c>
      <c r="F614" s="52" t="s">
        <v>70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52">
        <v>0</v>
      </c>
      <c r="W614" s="52">
        <v>0</v>
      </c>
      <c r="X614" s="52">
        <v>0</v>
      </c>
      <c r="Y614" s="52">
        <v>0</v>
      </c>
      <c r="Z614" s="52">
        <v>0</v>
      </c>
    </row>
    <row r="615" spans="1:26">
      <c r="A615" s="52" t="s">
        <v>346</v>
      </c>
      <c r="B615" s="52" t="s">
        <v>342</v>
      </c>
      <c r="C615" s="52" t="s">
        <v>241</v>
      </c>
      <c r="D615" s="52" t="s">
        <v>7</v>
      </c>
      <c r="E615" s="52" t="s">
        <v>76</v>
      </c>
      <c r="F615" s="52" t="s">
        <v>71</v>
      </c>
      <c r="G615" s="52">
        <v>3.8727900000000002</v>
      </c>
      <c r="H615" s="52">
        <v>3.6090215999999997</v>
      </c>
      <c r="I615" s="52">
        <v>4.0540886206686926</v>
      </c>
      <c r="J615" s="52">
        <v>4.1558106952250116</v>
      </c>
      <c r="K615" s="52">
        <v>4.86599212120717</v>
      </c>
      <c r="L615" s="52">
        <v>5.9326955999999997</v>
      </c>
      <c r="M615" s="52">
        <v>6.0989115600000012</v>
      </c>
      <c r="N615" s="52">
        <v>6.1386819732000006</v>
      </c>
      <c r="O615" s="52">
        <v>5.3517569531184002</v>
      </c>
      <c r="P615" s="52">
        <v>3.7225784765592</v>
      </c>
      <c r="Q615" s="52">
        <v>1.025766</v>
      </c>
      <c r="R615" s="52">
        <v>0.84992039999999991</v>
      </c>
      <c r="S615" s="52">
        <v>3.2573304000000003</v>
      </c>
      <c r="T615" s="52">
        <v>0.45217440000000003</v>
      </c>
      <c r="U615" s="52">
        <v>7.1175600000000006E-2</v>
      </c>
      <c r="V615" s="52">
        <v>8.7922800000000009E-2</v>
      </c>
      <c r="W615" s="52">
        <v>8.7922800000000009E-2</v>
      </c>
      <c r="X615" s="52">
        <v>0.17584560000000002</v>
      </c>
      <c r="Y615" s="52">
        <v>0.19259280000000004</v>
      </c>
      <c r="Z615" s="52">
        <v>4.1868000000000002E-2</v>
      </c>
    </row>
    <row r="616" spans="1:26">
      <c r="A616" s="52" t="s">
        <v>346</v>
      </c>
      <c r="B616" s="52" t="s">
        <v>342</v>
      </c>
      <c r="C616" s="52" t="s">
        <v>241</v>
      </c>
      <c r="D616" s="52" t="s">
        <v>7</v>
      </c>
      <c r="E616" s="52" t="s">
        <v>76</v>
      </c>
      <c r="F616" s="52" t="s">
        <v>72</v>
      </c>
      <c r="G616" s="52">
        <v>320.85388891938584</v>
      </c>
      <c r="H616" s="52">
        <v>335.08359461770345</v>
      </c>
      <c r="I616" s="52">
        <v>339.44062189387625</v>
      </c>
      <c r="J616" s="52">
        <v>356.52493613257258</v>
      </c>
      <c r="K616" s="52">
        <v>363.63607825639832</v>
      </c>
      <c r="L616" s="52">
        <v>377.61873438439926</v>
      </c>
      <c r="M616" s="52">
        <v>396.2980386218162</v>
      </c>
      <c r="N616" s="52">
        <v>397.46079048766239</v>
      </c>
      <c r="O616" s="52">
        <v>412.1411749523345</v>
      </c>
      <c r="P616" s="52">
        <v>353.86634757366863</v>
      </c>
      <c r="Q616" s="52">
        <v>389.54757487464002</v>
      </c>
      <c r="R616" s="52">
        <v>330.56435515464005</v>
      </c>
      <c r="S616" s="52">
        <v>291.95298552167998</v>
      </c>
      <c r="T616" s="52">
        <v>285.33094837416002</v>
      </c>
      <c r="U616" s="52">
        <v>311.06685526271923</v>
      </c>
      <c r="V616" s="52">
        <v>319.48005734284652</v>
      </c>
      <c r="W616" s="52">
        <v>301.94538360192149</v>
      </c>
      <c r="X616" s="52">
        <v>286.75951805497243</v>
      </c>
      <c r="Y616" s="52">
        <v>277.32834713754352</v>
      </c>
      <c r="Z616" s="52">
        <v>274.06169277149166</v>
      </c>
    </row>
    <row r="617" spans="1:26">
      <c r="A617" s="52" t="s">
        <v>346</v>
      </c>
      <c r="B617" s="52" t="s">
        <v>343</v>
      </c>
      <c r="C617" s="52" t="s">
        <v>241</v>
      </c>
      <c r="D617" s="52" t="s">
        <v>7</v>
      </c>
      <c r="E617" s="52" t="s">
        <v>76</v>
      </c>
      <c r="F617" s="52" t="s">
        <v>73</v>
      </c>
      <c r="G617" s="52">
        <v>11.810067620925109</v>
      </c>
      <c r="H617" s="52">
        <v>15.317328685320817</v>
      </c>
      <c r="I617" s="52">
        <v>18.950493322060019</v>
      </c>
      <c r="J617" s="52">
        <v>20.147268594984592</v>
      </c>
      <c r="K617" s="52">
        <v>75.910522333016374</v>
      </c>
      <c r="L617" s="52">
        <v>98.16744124381033</v>
      </c>
      <c r="M617" s="52">
        <v>98.735484846438155</v>
      </c>
      <c r="N617" s="52">
        <v>122.83124061434631</v>
      </c>
      <c r="O617" s="52">
        <v>217.95564403814748</v>
      </c>
      <c r="P617" s="52">
        <v>181.21254352706262</v>
      </c>
      <c r="Q617" s="52">
        <v>177.38543292030286</v>
      </c>
      <c r="R617" s="52">
        <v>245.76907377114406</v>
      </c>
      <c r="S617" s="52">
        <v>260.21558422229475</v>
      </c>
      <c r="T617" s="52">
        <v>303.33657589021317</v>
      </c>
      <c r="U617" s="52">
        <v>351.7175922687868</v>
      </c>
      <c r="V617" s="52">
        <v>318.05842288611018</v>
      </c>
      <c r="W617" s="52">
        <v>326.16284182462726</v>
      </c>
      <c r="X617" s="52">
        <v>407.10806760645136</v>
      </c>
      <c r="Y617" s="52">
        <v>519.37838344800866</v>
      </c>
      <c r="Z617" s="52">
        <v>721.20645388912442</v>
      </c>
    </row>
    <row r="618" spans="1:26">
      <c r="A618" s="52" t="s">
        <v>347</v>
      </c>
      <c r="B618" s="52" t="s">
        <v>337</v>
      </c>
      <c r="C618" s="52" t="s">
        <v>241</v>
      </c>
      <c r="D618" s="52" t="s">
        <v>7</v>
      </c>
      <c r="E618" s="52" t="s">
        <v>77</v>
      </c>
      <c r="F618" s="52" t="s">
        <v>63</v>
      </c>
      <c r="G618" s="52">
        <v>114.92663621946676</v>
      </c>
      <c r="H618" s="52">
        <v>115.04366266834991</v>
      </c>
      <c r="I618" s="52">
        <v>132.76051261380996</v>
      </c>
      <c r="J618" s="52">
        <v>102.58303320718609</v>
      </c>
      <c r="K618" s="52">
        <v>98.686324972530926</v>
      </c>
      <c r="L618" s="52">
        <v>111.16712100409332</v>
      </c>
      <c r="M618" s="52">
        <v>135.42947169491475</v>
      </c>
      <c r="N618" s="52">
        <v>130.92849584877979</v>
      </c>
      <c r="O618" s="52">
        <v>119.75065715289053</v>
      </c>
      <c r="P618" s="52">
        <v>118.90610996263001</v>
      </c>
      <c r="Q618" s="52">
        <v>123.85599647979467</v>
      </c>
      <c r="R618" s="52">
        <v>111.32358620616132</v>
      </c>
      <c r="S618" s="52">
        <v>114.27387874127508</v>
      </c>
      <c r="T618" s="52">
        <v>101.85750709015784</v>
      </c>
      <c r="U618" s="52">
        <v>84.160035980647208</v>
      </c>
      <c r="V618" s="52">
        <v>73.803917801829598</v>
      </c>
      <c r="W618" s="52">
        <v>55.042276194108013</v>
      </c>
      <c r="X618" s="52">
        <v>55.56842346217681</v>
      </c>
      <c r="Y618" s="52">
        <v>24.123638359951201</v>
      </c>
      <c r="Z618" s="52">
        <v>8.8161749552016015</v>
      </c>
    </row>
    <row r="619" spans="1:26">
      <c r="A619" s="52" t="s">
        <v>347</v>
      </c>
      <c r="B619" s="52" t="s">
        <v>338</v>
      </c>
      <c r="C619" s="52" t="s">
        <v>241</v>
      </c>
      <c r="D619" s="52" t="s">
        <v>7</v>
      </c>
      <c r="E619" s="52" t="s">
        <v>77</v>
      </c>
      <c r="F619" s="52" t="s">
        <v>64</v>
      </c>
      <c r="G619" s="52">
        <v>0</v>
      </c>
      <c r="H619" s="52">
        <v>0</v>
      </c>
      <c r="I619" s="52">
        <v>0</v>
      </c>
      <c r="J619" s="52">
        <v>3.1909171995029895</v>
      </c>
      <c r="K619" s="52">
        <v>3.6250153597466332</v>
      </c>
      <c r="L619" s="52">
        <v>4.4188240824000005</v>
      </c>
      <c r="M619" s="52">
        <v>0.51985578799224008</v>
      </c>
      <c r="N619" s="52">
        <v>0.59954609487528021</v>
      </c>
      <c r="O619" s="52">
        <v>0.83037768875434825</v>
      </c>
      <c r="P619" s="52">
        <v>0.88025837447356214</v>
      </c>
      <c r="Q619" s="52">
        <v>0.94302082715400015</v>
      </c>
      <c r="R619" s="52">
        <v>1.3973545546002002</v>
      </c>
      <c r="S619" s="52">
        <v>1.6382948400000001</v>
      </c>
      <c r="T619" s="52">
        <v>2.1160087200000004</v>
      </c>
      <c r="U619" s="52">
        <v>2.1658316400000004</v>
      </c>
      <c r="V619" s="52">
        <v>1.74966372</v>
      </c>
      <c r="W619" s="52">
        <v>1.9958475600000005</v>
      </c>
      <c r="X619" s="52">
        <v>1.4096955600000001</v>
      </c>
      <c r="Y619" s="52">
        <v>1.3247035200000001</v>
      </c>
      <c r="Z619" s="52">
        <v>0.97008156000000001</v>
      </c>
    </row>
    <row r="620" spans="1:26">
      <c r="A620" s="52" t="s">
        <v>347</v>
      </c>
      <c r="B620" s="52" t="s">
        <v>339</v>
      </c>
      <c r="C620" s="52" t="s">
        <v>241</v>
      </c>
      <c r="D620" s="52" t="s">
        <v>7</v>
      </c>
      <c r="E620" s="52" t="s">
        <v>77</v>
      </c>
      <c r="F620" s="52" t="s">
        <v>65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52">
        <v>0</v>
      </c>
      <c r="W620" s="52">
        <v>0</v>
      </c>
      <c r="X620" s="52">
        <v>0</v>
      </c>
      <c r="Y620" s="52">
        <v>0</v>
      </c>
      <c r="Z620" s="52">
        <v>0</v>
      </c>
    </row>
    <row r="621" spans="1:26">
      <c r="A621" s="52" t="s">
        <v>347</v>
      </c>
      <c r="B621" s="52" t="s">
        <v>340</v>
      </c>
      <c r="C621" s="52" t="s">
        <v>241</v>
      </c>
      <c r="D621" s="52" t="s">
        <v>7</v>
      </c>
      <c r="E621" s="52" t="s">
        <v>77</v>
      </c>
      <c r="F621" s="52" t="s">
        <v>66</v>
      </c>
      <c r="G621" s="52">
        <v>73.232685468209667</v>
      </c>
      <c r="H621" s="52">
        <v>85.704574014575513</v>
      </c>
      <c r="I621" s="52">
        <v>97.179981593294983</v>
      </c>
      <c r="J621" s="52">
        <v>103.87501951416135</v>
      </c>
      <c r="K621" s="52">
        <v>130.23681210332865</v>
      </c>
      <c r="L621" s="52">
        <v>108.2575221283913</v>
      </c>
      <c r="M621" s="52">
        <v>124.34972354230246</v>
      </c>
      <c r="N621" s="52">
        <v>150.36850057001698</v>
      </c>
      <c r="O621" s="52">
        <v>169.89528185186285</v>
      </c>
      <c r="P621" s="52">
        <v>203.54338540394116</v>
      </c>
      <c r="Q621" s="52">
        <v>284.50357029691463</v>
      </c>
      <c r="R621" s="52">
        <v>310.10889162363696</v>
      </c>
      <c r="S621" s="52">
        <v>294.7608000483408</v>
      </c>
      <c r="T621" s="52">
        <v>318.53880005224039</v>
      </c>
      <c r="U621" s="52">
        <v>328.26960005383626</v>
      </c>
      <c r="V621" s="52">
        <v>342.65160005619492</v>
      </c>
      <c r="W621" s="52">
        <v>363.3768000595939</v>
      </c>
      <c r="X621" s="52">
        <v>381.57480006257828</v>
      </c>
      <c r="Y621" s="52">
        <v>422.28720006925511</v>
      </c>
      <c r="Z621" s="52">
        <v>431.13240007070584</v>
      </c>
    </row>
    <row r="622" spans="1:26">
      <c r="A622" s="52" t="s">
        <v>347</v>
      </c>
      <c r="B622" s="52" t="s">
        <v>341</v>
      </c>
      <c r="C622" s="52" t="s">
        <v>241</v>
      </c>
      <c r="D622" s="52" t="s">
        <v>7</v>
      </c>
      <c r="E622" s="52" t="s">
        <v>77</v>
      </c>
      <c r="F622" s="52" t="s">
        <v>67</v>
      </c>
      <c r="G622" s="52">
        <v>23.332544449283152</v>
      </c>
      <c r="H622" s="52">
        <v>25.693829086023307</v>
      </c>
      <c r="I622" s="52">
        <v>28.038479588795195</v>
      </c>
      <c r="J622" s="52">
        <v>27.864685090098778</v>
      </c>
      <c r="K622" s="52">
        <v>19.033010845864904</v>
      </c>
      <c r="L622" s="52">
        <v>26.182701273957949</v>
      </c>
      <c r="M622" s="52">
        <v>29.717897641721052</v>
      </c>
      <c r="N622" s="52">
        <v>27.24242667981347</v>
      </c>
      <c r="O622" s="52">
        <v>24.998118386400002</v>
      </c>
      <c r="P622" s="52">
        <v>24.658799599079998</v>
      </c>
      <c r="Q622" s="52">
        <v>30.823499498850005</v>
      </c>
      <c r="R622" s="52">
        <v>35.447024423677505</v>
      </c>
      <c r="S622" s="52">
        <v>48.642664010760001</v>
      </c>
      <c r="T622" s="52">
        <v>51.598770060600003</v>
      </c>
      <c r="U622" s="52">
        <v>48.727300000000007</v>
      </c>
      <c r="V622" s="52">
        <v>46.078400000000009</v>
      </c>
      <c r="W622" s="52">
        <v>42.2607</v>
      </c>
      <c r="X622" s="52">
        <v>44.218500000000006</v>
      </c>
      <c r="Y622" s="52">
        <v>50.859199999999994</v>
      </c>
      <c r="Z622" s="52">
        <v>36.492215793824158</v>
      </c>
    </row>
    <row r="623" spans="1:26">
      <c r="A623" s="52" t="s">
        <v>347</v>
      </c>
      <c r="B623" s="52" t="s">
        <v>337</v>
      </c>
      <c r="C623" s="52" t="s">
        <v>241</v>
      </c>
      <c r="D623" s="52" t="s">
        <v>7</v>
      </c>
      <c r="E623" s="52" t="s">
        <v>77</v>
      </c>
      <c r="F623" s="52" t="s">
        <v>68</v>
      </c>
      <c r="G623" s="52">
        <v>9.1915752578053915</v>
      </c>
      <c r="H623" s="52">
        <v>12.134201097201712</v>
      </c>
      <c r="I623" s="52">
        <v>12.440093036352069</v>
      </c>
      <c r="J623" s="52">
        <v>15.872818196771172</v>
      </c>
      <c r="K623" s="52">
        <v>17.636415025374031</v>
      </c>
      <c r="L623" s="52">
        <v>27.146108010077359</v>
      </c>
      <c r="M623" s="52">
        <v>29.207691939041286</v>
      </c>
      <c r="N623" s="52">
        <v>40.448757367045445</v>
      </c>
      <c r="O623" s="52">
        <v>54.181464414617167</v>
      </c>
      <c r="P623" s="52">
        <v>56.404459640815567</v>
      </c>
      <c r="Q623" s="52">
        <v>48.910892692536002</v>
      </c>
      <c r="R623" s="52">
        <v>50.677286223650292</v>
      </c>
      <c r="S623" s="52">
        <v>56.589037830864008</v>
      </c>
      <c r="T623" s="52">
        <v>59.305017084264009</v>
      </c>
      <c r="U623" s="52">
        <v>48.66952017544407</v>
      </c>
      <c r="V623" s="52">
        <v>37.966916721976091</v>
      </c>
      <c r="W623" s="52">
        <v>35.834562551933956</v>
      </c>
      <c r="X623" s="52">
        <v>20.307333695099842</v>
      </c>
      <c r="Y623" s="52">
        <v>9.2667130516659864</v>
      </c>
      <c r="Z623" s="52">
        <v>4.3770636144239647</v>
      </c>
    </row>
    <row r="624" spans="1:26">
      <c r="A624" s="52" t="s">
        <v>347</v>
      </c>
      <c r="B624" s="52" t="s">
        <v>337</v>
      </c>
      <c r="C624" s="52" t="s">
        <v>241</v>
      </c>
      <c r="D624" s="52" t="s">
        <v>7</v>
      </c>
      <c r="E624" s="52" t="s">
        <v>77</v>
      </c>
      <c r="F624" s="52" t="s">
        <v>69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</row>
    <row r="625" spans="1:26">
      <c r="A625" s="52" t="s">
        <v>347</v>
      </c>
      <c r="B625" s="52" t="s">
        <v>337</v>
      </c>
      <c r="C625" s="52" t="s">
        <v>241</v>
      </c>
      <c r="D625" s="52" t="s">
        <v>7</v>
      </c>
      <c r="E625" s="52" t="s">
        <v>77</v>
      </c>
      <c r="F625" s="52" t="s">
        <v>70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</row>
    <row r="626" spans="1:26">
      <c r="A626" s="52" t="s">
        <v>347</v>
      </c>
      <c r="B626" s="52" t="s">
        <v>342</v>
      </c>
      <c r="C626" s="52" t="s">
        <v>241</v>
      </c>
      <c r="D626" s="52" t="s">
        <v>7</v>
      </c>
      <c r="E626" s="52" t="s">
        <v>77</v>
      </c>
      <c r="F626" s="52" t="s">
        <v>71</v>
      </c>
      <c r="G626" s="52">
        <v>2.5120800000000002E-2</v>
      </c>
      <c r="H626" s="52">
        <v>2.9307600000000003E-2</v>
      </c>
      <c r="I626" s="52">
        <v>2.1093072948328268E-2</v>
      </c>
      <c r="J626" s="52">
        <v>0.11289375651706297</v>
      </c>
      <c r="K626" s="52">
        <v>4.3573263063708075E-2</v>
      </c>
      <c r="L626" s="52">
        <v>6.2801999999999997E-2</v>
      </c>
      <c r="M626" s="52">
        <v>6.2801999999999997E-2</v>
      </c>
      <c r="N626" s="52">
        <v>4.6054800000000007E-2</v>
      </c>
      <c r="O626" s="52">
        <v>1.6644623399999999E-2</v>
      </c>
      <c r="P626" s="52">
        <v>4.1868000000000002E-2</v>
      </c>
      <c r="Q626" s="52">
        <v>7.1175600000000006E-2</v>
      </c>
      <c r="R626" s="52">
        <v>6.6988800000000001E-2</v>
      </c>
      <c r="S626" s="52">
        <v>3.3494400000000001E-2</v>
      </c>
      <c r="T626" s="52">
        <v>9.2109600000000014E-2</v>
      </c>
      <c r="U626" s="52">
        <v>1.2560400000000001E-2</v>
      </c>
      <c r="V626" s="52">
        <v>1.2560400000000001E-2</v>
      </c>
      <c r="W626" s="52">
        <v>1.2560400000000001E-2</v>
      </c>
      <c r="X626" s="52">
        <v>2.93076E-2</v>
      </c>
      <c r="Y626" s="52">
        <v>1.2560400000000001E-2</v>
      </c>
      <c r="Z626" s="52">
        <v>8.3736000000000001E-3</v>
      </c>
    </row>
    <row r="627" spans="1:26">
      <c r="A627" s="52" t="s">
        <v>347</v>
      </c>
      <c r="B627" s="52" t="s">
        <v>342</v>
      </c>
      <c r="C627" s="52" t="s">
        <v>241</v>
      </c>
      <c r="D627" s="52" t="s">
        <v>7</v>
      </c>
      <c r="E627" s="52" t="s">
        <v>77</v>
      </c>
      <c r="F627" s="52" t="s">
        <v>72</v>
      </c>
      <c r="G627" s="52">
        <v>41.736589468537041</v>
      </c>
      <c r="H627" s="52">
        <v>43.279964878033574</v>
      </c>
      <c r="I627" s="52">
        <v>40.008708284331277</v>
      </c>
      <c r="J627" s="52">
        <v>41.660371724358306</v>
      </c>
      <c r="K627" s="52">
        <v>57.838476179975444</v>
      </c>
      <c r="L627" s="52">
        <v>58.909807556415771</v>
      </c>
      <c r="M627" s="52">
        <v>64.621816967319049</v>
      </c>
      <c r="N627" s="52">
        <v>65.595149619373601</v>
      </c>
      <c r="O627" s="52">
        <v>86.822081974926874</v>
      </c>
      <c r="P627" s="52">
        <v>76.190974243034404</v>
      </c>
      <c r="Q627" s="52">
        <v>88.979021112784906</v>
      </c>
      <c r="R627" s="52">
        <v>86.083628462774485</v>
      </c>
      <c r="S627" s="52">
        <v>72.061330937760005</v>
      </c>
      <c r="T627" s="52">
        <v>62.88699204000001</v>
      </c>
      <c r="U627" s="52">
        <v>60.321849332661877</v>
      </c>
      <c r="V627" s="52">
        <v>57.920385764656729</v>
      </c>
      <c r="W627" s="52">
        <v>55.295412375080986</v>
      </c>
      <c r="X627" s="52">
        <v>54.724320193105903</v>
      </c>
      <c r="Y627" s="52">
        <v>54.064940893468588</v>
      </c>
      <c r="Z627" s="52">
        <v>38.512792530180484</v>
      </c>
    </row>
    <row r="628" spans="1:26">
      <c r="A628" s="52" t="s">
        <v>347</v>
      </c>
      <c r="B628" s="52" t="s">
        <v>343</v>
      </c>
      <c r="C628" s="52" t="s">
        <v>241</v>
      </c>
      <c r="D628" s="52" t="s">
        <v>7</v>
      </c>
      <c r="E628" s="52" t="s">
        <v>77</v>
      </c>
      <c r="F628" s="52" t="s">
        <v>73</v>
      </c>
      <c r="G628" s="52">
        <v>5.9348965959507654</v>
      </c>
      <c r="H628" s="52">
        <v>7.4476951524532691</v>
      </c>
      <c r="I628" s="52">
        <v>6.9947615343467993</v>
      </c>
      <c r="J628" s="52">
        <v>7.000454975464006</v>
      </c>
      <c r="K628" s="52">
        <v>12.517852384944428</v>
      </c>
      <c r="L628" s="52">
        <v>18.221266216397371</v>
      </c>
      <c r="M628" s="52">
        <v>21.102634501835585</v>
      </c>
      <c r="N628" s="52">
        <v>24.619711348342857</v>
      </c>
      <c r="O628" s="52">
        <v>40.829722789790495</v>
      </c>
      <c r="P628" s="52">
        <v>45.483996680302369</v>
      </c>
      <c r="Q628" s="52">
        <v>47.941026120000828</v>
      </c>
      <c r="R628" s="52">
        <v>68.76795024000117</v>
      </c>
      <c r="S628" s="52">
        <v>91.719737640001554</v>
      </c>
      <c r="T628" s="52">
        <v>109.32173424000186</v>
      </c>
      <c r="U628" s="52">
        <v>129.5485040880022</v>
      </c>
      <c r="V628" s="52">
        <v>118.49388588000204</v>
      </c>
      <c r="W628" s="52">
        <v>124.70294298600213</v>
      </c>
      <c r="X628" s="52">
        <v>167.61547663728064</v>
      </c>
      <c r="Y628" s="52">
        <v>427.24242309600726</v>
      </c>
      <c r="Z628" s="52">
        <v>192.97855784959316</v>
      </c>
    </row>
    <row r="629" spans="1:26">
      <c r="A629" s="52" t="s">
        <v>347</v>
      </c>
      <c r="B629" s="52" t="s">
        <v>337</v>
      </c>
      <c r="C629" s="52" t="s">
        <v>241</v>
      </c>
      <c r="D629" s="52" t="s">
        <v>7</v>
      </c>
      <c r="E629" s="52" t="s">
        <v>78</v>
      </c>
      <c r="F629" s="52" t="s">
        <v>63</v>
      </c>
      <c r="G629" s="52">
        <v>225.76809998713662</v>
      </c>
      <c r="H629" s="52">
        <v>215.76708669443724</v>
      </c>
      <c r="I629" s="52">
        <v>215.4260590859104</v>
      </c>
      <c r="J629" s="52">
        <v>230.29611861815465</v>
      </c>
      <c r="K629" s="52">
        <v>291.84653092542811</v>
      </c>
      <c r="L629" s="52">
        <v>331.38469025688204</v>
      </c>
      <c r="M629" s="52">
        <v>414.33462827348188</v>
      </c>
      <c r="N629" s="52">
        <v>444.12031498623401</v>
      </c>
      <c r="O629" s="52">
        <v>461.33051889503838</v>
      </c>
      <c r="P629" s="52">
        <v>449.77830622282187</v>
      </c>
      <c r="Q629" s="52">
        <v>443.43785561092221</v>
      </c>
      <c r="R629" s="52">
        <v>457.12512662136209</v>
      </c>
      <c r="S629" s="52">
        <v>308.1167598728955</v>
      </c>
      <c r="T629" s="52">
        <v>263.27344361377698</v>
      </c>
      <c r="U629" s="52">
        <v>330.87818969422563</v>
      </c>
      <c r="V629" s="52">
        <v>289.95205971659772</v>
      </c>
      <c r="W629" s="52">
        <v>227.04324022185122</v>
      </c>
      <c r="X629" s="52">
        <v>150.09313286177283</v>
      </c>
      <c r="Y629" s="52">
        <v>100.69303753419121</v>
      </c>
      <c r="Z629" s="52">
        <v>58.120023831307215</v>
      </c>
    </row>
    <row r="630" spans="1:26">
      <c r="A630" s="52" t="s">
        <v>347</v>
      </c>
      <c r="B630" s="52" t="s">
        <v>338</v>
      </c>
      <c r="C630" s="52" t="s">
        <v>241</v>
      </c>
      <c r="D630" s="52" t="s">
        <v>7</v>
      </c>
      <c r="E630" s="52" t="s">
        <v>78</v>
      </c>
      <c r="F630" s="52" t="s">
        <v>64</v>
      </c>
      <c r="G630" s="52">
        <v>0.19552295456651125</v>
      </c>
      <c r="H630" s="52">
        <v>0.28698786750735278</v>
      </c>
      <c r="I630" s="52">
        <v>0.32494215348000005</v>
      </c>
      <c r="J630" s="52">
        <v>6.9282568005736742</v>
      </c>
      <c r="K630" s="52">
        <v>7.8707894151125259</v>
      </c>
      <c r="L630" s="52">
        <v>9.5943410892000003</v>
      </c>
      <c r="M630" s="52">
        <v>10.096361461720802</v>
      </c>
      <c r="N630" s="52">
        <v>3.2344719442128582</v>
      </c>
      <c r="O630" s="52">
        <v>2.3357776034146687</v>
      </c>
      <c r="P630" s="52">
        <v>4.5942413890466529</v>
      </c>
      <c r="Q630" s="52">
        <v>6.1452444664566652</v>
      </c>
      <c r="R630" s="52">
        <v>6.3283914410610622</v>
      </c>
      <c r="S630" s="52">
        <v>7.030893240000001</v>
      </c>
      <c r="T630" s="52">
        <v>9.507385440000002</v>
      </c>
      <c r="U630" s="52">
        <v>11.602878840000002</v>
      </c>
      <c r="V630" s="52">
        <v>7.3679306400000009</v>
      </c>
      <c r="W630" s="52">
        <v>6.7964324400000011</v>
      </c>
      <c r="X630" s="52">
        <v>8.8860643200000009</v>
      </c>
      <c r="Y630" s="52">
        <v>8.6340189600000024</v>
      </c>
      <c r="Z630" s="52">
        <v>7.4236150800000003</v>
      </c>
    </row>
    <row r="631" spans="1:26">
      <c r="A631" s="52" t="s">
        <v>347</v>
      </c>
      <c r="B631" s="52" t="s">
        <v>339</v>
      </c>
      <c r="C631" s="52" t="s">
        <v>241</v>
      </c>
      <c r="D631" s="52" t="s">
        <v>7</v>
      </c>
      <c r="E631" s="52" t="s">
        <v>78</v>
      </c>
      <c r="F631" s="52" t="s">
        <v>65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52">
        <v>0</v>
      </c>
      <c r="W631" s="52">
        <v>0</v>
      </c>
      <c r="X631" s="52">
        <v>0</v>
      </c>
      <c r="Y631" s="52">
        <v>0</v>
      </c>
      <c r="Z631" s="52">
        <v>0</v>
      </c>
    </row>
    <row r="632" spans="1:26">
      <c r="A632" s="52" t="s">
        <v>347</v>
      </c>
      <c r="B632" s="52" t="s">
        <v>340</v>
      </c>
      <c r="C632" s="52" t="s">
        <v>241</v>
      </c>
      <c r="D632" s="52" t="s">
        <v>7</v>
      </c>
      <c r="E632" s="52" t="s">
        <v>78</v>
      </c>
      <c r="F632" s="52" t="s">
        <v>66</v>
      </c>
      <c r="G632" s="52">
        <v>178.99034528013709</v>
      </c>
      <c r="H632" s="52">
        <v>193.98255064073692</v>
      </c>
      <c r="I632" s="52">
        <v>231.75769795128625</v>
      </c>
      <c r="J632" s="52">
        <v>290.41892865089011</v>
      </c>
      <c r="K632" s="52">
        <v>352.31703046612142</v>
      </c>
      <c r="L632" s="52">
        <v>411.79503056744397</v>
      </c>
      <c r="M632" s="52">
        <v>479.75251221208219</v>
      </c>
      <c r="N632" s="52">
        <v>561.38540264442861</v>
      </c>
      <c r="O632" s="52">
        <v>627.05134882283653</v>
      </c>
      <c r="P632" s="52">
        <v>651.59011487305293</v>
      </c>
      <c r="Q632" s="52">
        <v>793.30725645960445</v>
      </c>
      <c r="R632" s="52">
        <v>893.50819967657583</v>
      </c>
      <c r="S632" s="52">
        <v>917.62634452993268</v>
      </c>
      <c r="T632" s="52">
        <v>971.26275086365126</v>
      </c>
      <c r="U632" s="52">
        <v>1503.8460002466306</v>
      </c>
      <c r="V632" s="52">
        <v>1512.6372002480725</v>
      </c>
      <c r="W632" s="52">
        <v>1600.0596002624102</v>
      </c>
      <c r="X632" s="52">
        <v>1845.8064003027118</v>
      </c>
      <c r="Y632" s="52">
        <v>1923.9048003155203</v>
      </c>
      <c r="Z632" s="52">
        <v>2021.0328003314496</v>
      </c>
    </row>
    <row r="633" spans="1:26">
      <c r="A633" s="52" t="s">
        <v>347</v>
      </c>
      <c r="B633" s="52" t="s">
        <v>341</v>
      </c>
      <c r="C633" s="52" t="s">
        <v>241</v>
      </c>
      <c r="D633" s="52" t="s">
        <v>7</v>
      </c>
      <c r="E633" s="52" t="s">
        <v>78</v>
      </c>
      <c r="F633" s="52" t="s">
        <v>67</v>
      </c>
      <c r="G633" s="52">
        <v>31.192960264354671</v>
      </c>
      <c r="H633" s="52">
        <v>32.826283357122719</v>
      </c>
      <c r="I633" s="52">
        <v>34.020354166276988</v>
      </c>
      <c r="J633" s="52">
        <v>34.921700507657974</v>
      </c>
      <c r="K633" s="52">
        <v>36.209069087539895</v>
      </c>
      <c r="L633" s="52">
        <v>40.085129061125294</v>
      </c>
      <c r="M633" s="52">
        <v>44.274945720935001</v>
      </c>
      <c r="N633" s="52">
        <v>44.388478807493627</v>
      </c>
      <c r="O633" s="52">
        <v>47.607745912143834</v>
      </c>
      <c r="P633" s="52">
        <v>50.216621843564234</v>
      </c>
      <c r="Q633" s="52">
        <v>61.347387376925099</v>
      </c>
      <c r="R633" s="52">
        <v>50.317210570999997</v>
      </c>
      <c r="S633" s="52">
        <v>45.085566218005376</v>
      </c>
      <c r="T633" s="52">
        <v>45.510385953979224</v>
      </c>
      <c r="U633" s="52">
        <v>47.870699999999999</v>
      </c>
      <c r="V633" s="52">
        <v>45.245800000000003</v>
      </c>
      <c r="W633" s="52">
        <v>46.547999999999995</v>
      </c>
      <c r="X633" s="52">
        <v>38.050900000000006</v>
      </c>
      <c r="Y633" s="52">
        <v>53.1785</v>
      </c>
      <c r="Z633" s="52">
        <v>49.670521497392386</v>
      </c>
    </row>
    <row r="634" spans="1:26">
      <c r="A634" s="52" t="s">
        <v>347</v>
      </c>
      <c r="B634" s="52" t="s">
        <v>337</v>
      </c>
      <c r="C634" s="52" t="s">
        <v>241</v>
      </c>
      <c r="D634" s="52" t="s">
        <v>7</v>
      </c>
      <c r="E634" s="52" t="s">
        <v>78</v>
      </c>
      <c r="F634" s="52" t="s">
        <v>68</v>
      </c>
      <c r="G634" s="52">
        <v>84.729199667639307</v>
      </c>
      <c r="H634" s="52">
        <v>91.592063642282525</v>
      </c>
      <c r="I634" s="52">
        <v>94.179446029799408</v>
      </c>
      <c r="J634" s="52">
        <v>100.44740810132427</v>
      </c>
      <c r="K634" s="52">
        <v>99.475100582969603</v>
      </c>
      <c r="L634" s="52">
        <v>156.68284145506439</v>
      </c>
      <c r="M634" s="52">
        <v>171.64794325916159</v>
      </c>
      <c r="N634" s="52">
        <v>189.09589769900461</v>
      </c>
      <c r="O634" s="52">
        <v>209.23518279253071</v>
      </c>
      <c r="P634" s="52">
        <v>225.37511514821273</v>
      </c>
      <c r="Q634" s="52">
        <v>238.541609567016</v>
      </c>
      <c r="R634" s="52">
        <v>371.02057052633688</v>
      </c>
      <c r="S634" s="52">
        <v>261.64533869913595</v>
      </c>
      <c r="T634" s="52">
        <v>223.55966995437603</v>
      </c>
      <c r="U634" s="52">
        <v>258.98589793527225</v>
      </c>
      <c r="V634" s="52">
        <v>252.14945695133875</v>
      </c>
      <c r="W634" s="52">
        <v>241.86491378396022</v>
      </c>
      <c r="X634" s="52">
        <v>168.04434923913743</v>
      </c>
      <c r="Y634" s="52">
        <v>229.25700231826926</v>
      </c>
      <c r="Z634" s="52">
        <v>206.90212697904909</v>
      </c>
    </row>
    <row r="635" spans="1:26">
      <c r="A635" s="52" t="s">
        <v>347</v>
      </c>
      <c r="B635" s="52" t="s">
        <v>337</v>
      </c>
      <c r="C635" s="52" t="s">
        <v>241</v>
      </c>
      <c r="D635" s="52" t="s">
        <v>7</v>
      </c>
      <c r="E635" s="52" t="s">
        <v>78</v>
      </c>
      <c r="F635" s="52" t="s">
        <v>69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52">
        <v>0</v>
      </c>
      <c r="W635" s="52">
        <v>0</v>
      </c>
      <c r="X635" s="52">
        <v>0</v>
      </c>
      <c r="Y635" s="52">
        <v>0</v>
      </c>
      <c r="Z635" s="52">
        <v>0</v>
      </c>
    </row>
    <row r="636" spans="1:26">
      <c r="A636" s="52" t="s">
        <v>347</v>
      </c>
      <c r="B636" s="52" t="s">
        <v>337</v>
      </c>
      <c r="C636" s="52" t="s">
        <v>241</v>
      </c>
      <c r="D636" s="52" t="s">
        <v>7</v>
      </c>
      <c r="E636" s="52" t="s">
        <v>78</v>
      </c>
      <c r="F636" s="52" t="s">
        <v>70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</row>
    <row r="637" spans="1:26">
      <c r="A637" s="52" t="s">
        <v>347</v>
      </c>
      <c r="B637" s="52" t="s">
        <v>342</v>
      </c>
      <c r="C637" s="52" t="s">
        <v>241</v>
      </c>
      <c r="D637" s="52" t="s">
        <v>7</v>
      </c>
      <c r="E637" s="52" t="s">
        <v>78</v>
      </c>
      <c r="F637" s="52" t="s">
        <v>71</v>
      </c>
      <c r="G637" s="52">
        <v>0.36843840000000005</v>
      </c>
      <c r="H637" s="52">
        <v>0.34750440000000005</v>
      </c>
      <c r="I637" s="52">
        <v>0.35436362553191497</v>
      </c>
      <c r="J637" s="52">
        <v>0.33740242358238809</v>
      </c>
      <c r="K637" s="52">
        <v>0.41742794968097002</v>
      </c>
      <c r="L637" s="52">
        <v>0.40706975239200005</v>
      </c>
      <c r="M637" s="52">
        <v>0.40706975239200005</v>
      </c>
      <c r="N637" s="52">
        <v>0.41857233639825664</v>
      </c>
      <c r="O637" s="52">
        <v>0.22716530100000004</v>
      </c>
      <c r="P637" s="52">
        <v>0.20515320000000004</v>
      </c>
      <c r="Q637" s="52">
        <v>0.23864760000000007</v>
      </c>
      <c r="R637" s="52">
        <v>8.3736000000000005E-2</v>
      </c>
      <c r="S637" s="52">
        <v>5.8615200000000006E-2</v>
      </c>
      <c r="T637" s="52">
        <v>0.12560400000000002</v>
      </c>
      <c r="U637" s="52">
        <v>8.7922800000000009E-2</v>
      </c>
      <c r="V637" s="52">
        <v>5.8615200000000006E-2</v>
      </c>
      <c r="W637" s="52">
        <v>5.8615200000000006E-2</v>
      </c>
      <c r="X637" s="52">
        <v>5.8615200000000006E-2</v>
      </c>
      <c r="Y637" s="52">
        <v>1.2560400000000001E-2</v>
      </c>
      <c r="Z637" s="52">
        <v>0</v>
      </c>
    </row>
    <row r="638" spans="1:26">
      <c r="A638" s="52" t="s">
        <v>347</v>
      </c>
      <c r="B638" s="52" t="s">
        <v>342</v>
      </c>
      <c r="C638" s="52" t="s">
        <v>241</v>
      </c>
      <c r="D638" s="52" t="s">
        <v>7</v>
      </c>
      <c r="E638" s="52" t="s">
        <v>78</v>
      </c>
      <c r="F638" s="52" t="s">
        <v>72</v>
      </c>
      <c r="G638" s="52">
        <v>119.26254776163907</v>
      </c>
      <c r="H638" s="52">
        <v>124.46958003812151</v>
      </c>
      <c r="I638" s="52">
        <v>141.1594441710119</v>
      </c>
      <c r="J638" s="52">
        <v>148.75123505349606</v>
      </c>
      <c r="K638" s="52">
        <v>172.5520584989936</v>
      </c>
      <c r="L638" s="52">
        <v>160.38743841276928</v>
      </c>
      <c r="M638" s="52">
        <v>218.26534210616029</v>
      </c>
      <c r="N638" s="52">
        <v>210.13019282563437</v>
      </c>
      <c r="O638" s="52">
        <v>214.86877931300879</v>
      </c>
      <c r="P638" s="52">
        <v>217.29963387822457</v>
      </c>
      <c r="Q638" s="52">
        <v>225.97870509221735</v>
      </c>
      <c r="R638" s="52">
        <v>159.30773992096982</v>
      </c>
      <c r="S638" s="52">
        <v>129.63050577088987</v>
      </c>
      <c r="T638" s="52">
        <v>132.72426291904981</v>
      </c>
      <c r="U638" s="52">
        <v>171.79875706348164</v>
      </c>
      <c r="V638" s="52">
        <v>165.67575942106896</v>
      </c>
      <c r="W638" s="52">
        <v>145.92913943623918</v>
      </c>
      <c r="X638" s="52">
        <v>125.69673755923357</v>
      </c>
      <c r="Y638" s="52">
        <v>102.28460701673778</v>
      </c>
      <c r="Z638" s="52">
        <v>90.321058009040996</v>
      </c>
    </row>
    <row r="639" spans="1:26">
      <c r="A639" s="52" t="s">
        <v>347</v>
      </c>
      <c r="B639" s="52" t="s">
        <v>343</v>
      </c>
      <c r="C639" s="52" t="s">
        <v>241</v>
      </c>
      <c r="D639" s="52" t="s">
        <v>7</v>
      </c>
      <c r="E639" s="52" t="s">
        <v>78</v>
      </c>
      <c r="F639" s="52" t="s">
        <v>73</v>
      </c>
      <c r="G639" s="52">
        <v>23.531650875932055</v>
      </c>
      <c r="H639" s="52">
        <v>28.127299490298356</v>
      </c>
      <c r="I639" s="52">
        <v>35.548733178563275</v>
      </c>
      <c r="J639" s="52">
        <v>37.602256983603375</v>
      </c>
      <c r="K639" s="52">
        <v>35.897707504293493</v>
      </c>
      <c r="L639" s="52">
        <v>45.43032867136418</v>
      </c>
      <c r="M639" s="52">
        <v>53.569471836201451</v>
      </c>
      <c r="N639" s="52">
        <v>63.745406195421339</v>
      </c>
      <c r="O639" s="52">
        <v>92.614814434347807</v>
      </c>
      <c r="P639" s="52">
        <v>83.645245181683222</v>
      </c>
      <c r="Q639" s="52">
        <v>101.49772980384175</v>
      </c>
      <c r="R639" s="52">
        <v>113.95190737946731</v>
      </c>
      <c r="S639" s="52">
        <v>101.31957661084927</v>
      </c>
      <c r="T639" s="52">
        <v>122.5069912897615</v>
      </c>
      <c r="U639" s="52">
        <v>131.41401637632714</v>
      </c>
      <c r="V639" s="52">
        <v>127.11678162407749</v>
      </c>
      <c r="W639" s="52">
        <v>173.48434716450481</v>
      </c>
      <c r="X639" s="52">
        <v>203.94648743322574</v>
      </c>
      <c r="Y639" s="52">
        <v>466.23474450000788</v>
      </c>
      <c r="Z639" s="52">
        <v>609.17944653481459</v>
      </c>
    </row>
    <row r="640" spans="1:26">
      <c r="A640" s="52" t="s">
        <v>113</v>
      </c>
      <c r="B640" s="52" t="s">
        <v>337</v>
      </c>
      <c r="C640" s="52" t="s">
        <v>241</v>
      </c>
      <c r="D640" s="52" t="s">
        <v>7</v>
      </c>
      <c r="E640" s="52" t="s">
        <v>79</v>
      </c>
      <c r="F640" s="52" t="s">
        <v>63</v>
      </c>
      <c r="G640" s="52">
        <v>115.02559430222257</v>
      </c>
      <c r="H640" s="52">
        <v>113.9654381143509</v>
      </c>
      <c r="I640" s="52">
        <v>117.51577841533741</v>
      </c>
      <c r="J640" s="52">
        <v>138.19963502557241</v>
      </c>
      <c r="K640" s="52">
        <v>171.4822054981482</v>
      </c>
      <c r="L640" s="52">
        <v>194.70490439125419</v>
      </c>
      <c r="M640" s="52">
        <v>246.3417728886642</v>
      </c>
      <c r="N640" s="52">
        <v>267.52050334737174</v>
      </c>
      <c r="O640" s="52">
        <v>276.88334410944969</v>
      </c>
      <c r="P640" s="52">
        <v>275.64076738717114</v>
      </c>
      <c r="Q640" s="52">
        <v>270.98032149601494</v>
      </c>
      <c r="R640" s="52">
        <v>274.65050238684847</v>
      </c>
      <c r="S640" s="52">
        <v>293.92135941525896</v>
      </c>
      <c r="T640" s="52">
        <v>257.17821829079327</v>
      </c>
      <c r="U640" s="52">
        <v>279.82693302132242</v>
      </c>
      <c r="V640" s="52">
        <v>237.55976915312883</v>
      </c>
      <c r="W640" s="52">
        <v>195.25624551437758</v>
      </c>
      <c r="X640" s="52">
        <v>147.45170247126481</v>
      </c>
      <c r="Y640" s="52">
        <v>180.45781889743441</v>
      </c>
      <c r="Z640" s="52">
        <v>106.9233911597376</v>
      </c>
    </row>
    <row r="641" spans="1:26">
      <c r="A641" s="52" t="s">
        <v>113</v>
      </c>
      <c r="B641" s="52" t="s">
        <v>338</v>
      </c>
      <c r="C641" s="52" t="s">
        <v>241</v>
      </c>
      <c r="D641" s="52" t="s">
        <v>7</v>
      </c>
      <c r="E641" s="52" t="s">
        <v>79</v>
      </c>
      <c r="F641" s="52" t="s">
        <v>64</v>
      </c>
      <c r="G641" s="52">
        <v>0.1831995398595383</v>
      </c>
      <c r="H641" s="52">
        <v>0.268899605108679</v>
      </c>
      <c r="I641" s="52">
        <v>0.30446170952400031</v>
      </c>
      <c r="J641" s="52">
        <v>1.1905993665515258</v>
      </c>
      <c r="K641" s="52">
        <v>1.3525706626690706</v>
      </c>
      <c r="L641" s="52">
        <v>1.6487576531999997</v>
      </c>
      <c r="M641" s="52">
        <v>2.0481199652466007</v>
      </c>
      <c r="N641" s="52">
        <v>2.0109256534521003</v>
      </c>
      <c r="O641" s="52">
        <v>1.3477967071884003</v>
      </c>
      <c r="P641" s="52">
        <v>2.0028166581654001</v>
      </c>
      <c r="Q641" s="52">
        <v>2.41395105794598</v>
      </c>
      <c r="R641" s="52">
        <v>3.3056261114310002</v>
      </c>
      <c r="S641" s="52">
        <v>3.0567826800000004</v>
      </c>
      <c r="T641" s="52">
        <v>3.4289892000000011</v>
      </c>
      <c r="U641" s="52">
        <v>2.0310166800000005</v>
      </c>
      <c r="V641" s="52">
        <v>1.1605809600000001</v>
      </c>
      <c r="W641" s="52">
        <v>0.9378432000000001</v>
      </c>
      <c r="X641" s="52">
        <v>1.1078272800000002</v>
      </c>
      <c r="Y641" s="52">
        <v>0.92025864000000024</v>
      </c>
      <c r="Z641" s="52">
        <v>1.0667966400000002</v>
      </c>
    </row>
    <row r="642" spans="1:26">
      <c r="A642" s="52" t="s">
        <v>113</v>
      </c>
      <c r="B642" s="52" t="s">
        <v>339</v>
      </c>
      <c r="C642" s="52" t="s">
        <v>241</v>
      </c>
      <c r="D642" s="52" t="s">
        <v>7</v>
      </c>
      <c r="E642" s="52" t="s">
        <v>79</v>
      </c>
      <c r="F642" s="52" t="s">
        <v>65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52">
        <v>0</v>
      </c>
      <c r="W642" s="52">
        <v>0</v>
      </c>
      <c r="X642" s="52">
        <v>0</v>
      </c>
      <c r="Y642" s="52">
        <v>0</v>
      </c>
      <c r="Z642" s="52">
        <v>0</v>
      </c>
    </row>
    <row r="643" spans="1:26">
      <c r="A643" s="52" t="s">
        <v>113</v>
      </c>
      <c r="B643" s="52" t="s">
        <v>340</v>
      </c>
      <c r="C643" s="52" t="s">
        <v>241</v>
      </c>
      <c r="D643" s="52" t="s">
        <v>7</v>
      </c>
      <c r="E643" s="52" t="s">
        <v>79</v>
      </c>
      <c r="F643" s="52" t="s">
        <v>66</v>
      </c>
      <c r="G643" s="52">
        <v>91.770235612297483</v>
      </c>
      <c r="H643" s="52">
        <v>98.664283283013845</v>
      </c>
      <c r="I643" s="52">
        <v>105.07376418509935</v>
      </c>
      <c r="J643" s="52">
        <v>138.88037231842029</v>
      </c>
      <c r="K643" s="52">
        <v>158.85708618648249</v>
      </c>
      <c r="L643" s="52">
        <v>181.96646036154198</v>
      </c>
      <c r="M643" s="52">
        <v>209.70366784472623</v>
      </c>
      <c r="N643" s="52">
        <v>244.36879400648985</v>
      </c>
      <c r="O643" s="52">
        <v>267.44760004386126</v>
      </c>
      <c r="P643" s="52">
        <v>265.42800004353023</v>
      </c>
      <c r="Q643" s="52">
        <v>302.69520004964198</v>
      </c>
      <c r="R643" s="52">
        <v>378.66600006210138</v>
      </c>
      <c r="S643" s="52">
        <v>401.74200006588586</v>
      </c>
      <c r="T643" s="52">
        <v>433.09080007102688</v>
      </c>
      <c r="U643" s="52">
        <v>440.341200072216</v>
      </c>
      <c r="V643" s="52">
        <v>372.46320006108391</v>
      </c>
      <c r="W643" s="52">
        <v>353.03040005789705</v>
      </c>
      <c r="X643" s="52">
        <v>384.47280006305357</v>
      </c>
      <c r="Y643" s="52">
        <v>451.23840007400315</v>
      </c>
      <c r="Z643" s="52">
        <v>473.66280007768074</v>
      </c>
    </row>
    <row r="644" spans="1:26">
      <c r="A644" s="52" t="s">
        <v>113</v>
      </c>
      <c r="B644" s="52" t="s">
        <v>341</v>
      </c>
      <c r="C644" s="52" t="s">
        <v>241</v>
      </c>
      <c r="D644" s="52" t="s">
        <v>7</v>
      </c>
      <c r="E644" s="52" t="s">
        <v>79</v>
      </c>
      <c r="F644" s="52" t="s">
        <v>67</v>
      </c>
      <c r="G644" s="52">
        <v>13.568074510430943</v>
      </c>
      <c r="H644" s="52">
        <v>14.320153112022819</v>
      </c>
      <c r="I644" s="52">
        <v>14.505177657424198</v>
      </c>
      <c r="J644" s="52">
        <v>14.082186118258187</v>
      </c>
      <c r="K644" s="52">
        <v>9.2678708133915606</v>
      </c>
      <c r="L644" s="52">
        <v>12.702468138732195</v>
      </c>
      <c r="M644" s="52">
        <v>15.87872561112394</v>
      </c>
      <c r="N644" s="52">
        <v>16.580982382356574</v>
      </c>
      <c r="O644" s="52">
        <v>15.837417078201687</v>
      </c>
      <c r="P644" s="52">
        <v>18.215141878649639</v>
      </c>
      <c r="Q644" s="52">
        <v>22.690822001946479</v>
      </c>
      <c r="R644" s="52">
        <v>29.857999812741078</v>
      </c>
      <c r="S644" s="52">
        <v>47.388536504265353</v>
      </c>
      <c r="T644" s="52">
        <v>44.538438882129782</v>
      </c>
      <c r="U644" s="52">
        <v>41.705500000000001</v>
      </c>
      <c r="V644" s="52">
        <v>37.364800000000002</v>
      </c>
      <c r="W644" s="52">
        <v>36.363500000000002</v>
      </c>
      <c r="X644" s="52">
        <v>36.865400000000001</v>
      </c>
      <c r="Y644" s="52">
        <v>30.6967</v>
      </c>
      <c r="Z644" s="52">
        <v>26.878811633144636</v>
      </c>
    </row>
    <row r="645" spans="1:26">
      <c r="A645" s="52" t="s">
        <v>113</v>
      </c>
      <c r="B645" s="52" t="s">
        <v>337</v>
      </c>
      <c r="C645" s="52" t="s">
        <v>241</v>
      </c>
      <c r="D645" s="52" t="s">
        <v>7</v>
      </c>
      <c r="E645" s="52" t="s">
        <v>79</v>
      </c>
      <c r="F645" s="52" t="s">
        <v>68</v>
      </c>
      <c r="G645" s="52">
        <v>29.040673639602815</v>
      </c>
      <c r="H645" s="52">
        <v>30.2975690132984</v>
      </c>
      <c r="I645" s="52">
        <v>32.553689846415047</v>
      </c>
      <c r="J645" s="52">
        <v>32.34766465720152</v>
      </c>
      <c r="K645" s="52">
        <v>24.798945593253855</v>
      </c>
      <c r="L645" s="52">
        <v>32.272288227331522</v>
      </c>
      <c r="M645" s="52">
        <v>43.985237822966162</v>
      </c>
      <c r="N645" s="52">
        <v>41.507969197653374</v>
      </c>
      <c r="O645" s="52">
        <v>37.898131560188403</v>
      </c>
      <c r="P645" s="52">
        <v>33.659615857827959</v>
      </c>
      <c r="Q645" s="52">
        <v>111.467803114584</v>
      </c>
      <c r="R645" s="52">
        <v>61.86898123419909</v>
      </c>
      <c r="S645" s="52">
        <v>56.090468076552007</v>
      </c>
      <c r="T645" s="52">
        <v>60.219906571944016</v>
      </c>
      <c r="U645" s="52">
        <v>61.401981250289623</v>
      </c>
      <c r="V645" s="52">
        <v>52.160179427775361</v>
      </c>
      <c r="W645" s="52">
        <v>50.128945118147115</v>
      </c>
      <c r="X645" s="52">
        <v>38.410948011645146</v>
      </c>
      <c r="Y645" s="52">
        <v>41.71475481118879</v>
      </c>
      <c r="Z645" s="52">
        <v>47.157005885736496</v>
      </c>
    </row>
    <row r="646" spans="1:26">
      <c r="A646" s="52" t="s">
        <v>113</v>
      </c>
      <c r="B646" s="52" t="s">
        <v>337</v>
      </c>
      <c r="C646" s="52" t="s">
        <v>241</v>
      </c>
      <c r="D646" s="52" t="s">
        <v>7</v>
      </c>
      <c r="E646" s="52" t="s">
        <v>79</v>
      </c>
      <c r="F646" s="52" t="s">
        <v>69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>
        <v>0</v>
      </c>
      <c r="T646" s="52">
        <v>0</v>
      </c>
      <c r="U646" s="52">
        <v>0</v>
      </c>
      <c r="V646" s="52">
        <v>0</v>
      </c>
      <c r="W646" s="52">
        <v>0</v>
      </c>
      <c r="X646" s="52">
        <v>0</v>
      </c>
      <c r="Y646" s="52">
        <v>0</v>
      </c>
      <c r="Z646" s="52">
        <v>0</v>
      </c>
    </row>
    <row r="647" spans="1:26">
      <c r="A647" s="52" t="s">
        <v>113</v>
      </c>
      <c r="B647" s="52" t="s">
        <v>337</v>
      </c>
      <c r="C647" s="52" t="s">
        <v>241</v>
      </c>
      <c r="D647" s="52" t="s">
        <v>7</v>
      </c>
      <c r="E647" s="52" t="s">
        <v>79</v>
      </c>
      <c r="F647" s="52" t="s">
        <v>70</v>
      </c>
      <c r="G647" s="52">
        <v>0</v>
      </c>
      <c r="H647" s="52">
        <v>0</v>
      </c>
      <c r="I647" s="52">
        <v>0</v>
      </c>
      <c r="J647" s="52">
        <v>0</v>
      </c>
      <c r="K647" s="52">
        <v>0</v>
      </c>
      <c r="L647" s="52">
        <v>0</v>
      </c>
      <c r="M647" s="52">
        <v>0</v>
      </c>
      <c r="N647" s="52">
        <v>0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52">
        <v>0</v>
      </c>
      <c r="W647" s="52">
        <v>0</v>
      </c>
      <c r="X647" s="52">
        <v>0</v>
      </c>
      <c r="Y647" s="52">
        <v>0</v>
      </c>
      <c r="Z647" s="52">
        <v>0</v>
      </c>
    </row>
    <row r="648" spans="1:26">
      <c r="A648" s="52" t="s">
        <v>113</v>
      </c>
      <c r="B648" s="52" t="s">
        <v>342</v>
      </c>
      <c r="C648" s="52" t="s">
        <v>241</v>
      </c>
      <c r="D648" s="52" t="s">
        <v>7</v>
      </c>
      <c r="E648" s="52" t="s">
        <v>79</v>
      </c>
      <c r="F648" s="52" t="s">
        <v>71</v>
      </c>
      <c r="G648" s="52">
        <v>0</v>
      </c>
      <c r="H648" s="52">
        <v>0</v>
      </c>
      <c r="I648" s="52">
        <v>0</v>
      </c>
      <c r="J648" s="52">
        <v>0</v>
      </c>
      <c r="K648" s="52">
        <v>1.8840591103888528E-4</v>
      </c>
      <c r="L648" s="52">
        <v>1.8840600000030465E-4</v>
      </c>
      <c r="M648" s="52">
        <v>0</v>
      </c>
      <c r="N648" s="52">
        <v>0</v>
      </c>
      <c r="O648" s="52">
        <v>0</v>
      </c>
      <c r="P648" s="52">
        <v>0</v>
      </c>
      <c r="Q648" s="52">
        <v>0</v>
      </c>
      <c r="R648" s="52">
        <v>2.5120800000000953E-2</v>
      </c>
      <c r="S648" s="52">
        <v>0.3809987999999867</v>
      </c>
      <c r="T648" s="52">
        <v>0.33494400000000479</v>
      </c>
      <c r="U648" s="52">
        <v>0.53591040000000001</v>
      </c>
      <c r="V648" s="52">
        <v>0.20096640000000002</v>
      </c>
      <c r="W648" s="52">
        <v>0.58196519999999996</v>
      </c>
      <c r="X648" s="52">
        <v>6.6988800000000001E-2</v>
      </c>
      <c r="Y648" s="52">
        <v>5.0241600000000004E-2</v>
      </c>
      <c r="Z648" s="52">
        <v>4.1868000000000002E-2</v>
      </c>
    </row>
    <row r="649" spans="1:26">
      <c r="A649" s="52" t="s">
        <v>113</v>
      </c>
      <c r="B649" s="52" t="s">
        <v>342</v>
      </c>
      <c r="C649" s="52" t="s">
        <v>241</v>
      </c>
      <c r="D649" s="52" t="s">
        <v>7</v>
      </c>
      <c r="E649" s="52" t="s">
        <v>79</v>
      </c>
      <c r="F649" s="52" t="s">
        <v>72</v>
      </c>
      <c r="G649" s="52">
        <v>47.355799882554635</v>
      </c>
      <c r="H649" s="52">
        <v>49.224835221290519</v>
      </c>
      <c r="I649" s="52">
        <v>53.441872913904142</v>
      </c>
      <c r="J649" s="52">
        <v>56.397125755966357</v>
      </c>
      <c r="K649" s="52">
        <v>56.578527765711236</v>
      </c>
      <c r="L649" s="52">
        <v>53.294733015026623</v>
      </c>
      <c r="M649" s="52">
        <v>54.409241161140706</v>
      </c>
      <c r="N649" s="52">
        <v>58.122306542068436</v>
      </c>
      <c r="O649" s="52">
        <v>76.068010958277625</v>
      </c>
      <c r="P649" s="52">
        <v>77.228185769286284</v>
      </c>
      <c r="Q649" s="52">
        <v>84.699304891466682</v>
      </c>
      <c r="R649" s="52">
        <v>100.50879055896</v>
      </c>
      <c r="S649" s="52">
        <v>166.15698640991997</v>
      </c>
      <c r="T649" s="52">
        <v>152.97412648031994</v>
      </c>
      <c r="U649" s="52">
        <v>177.0749916047514</v>
      </c>
      <c r="V649" s="52">
        <v>152.02735371469922</v>
      </c>
      <c r="W649" s="52">
        <v>128.39481945801444</v>
      </c>
      <c r="X649" s="52">
        <v>131.36393080926649</v>
      </c>
      <c r="Y649" s="52">
        <v>140.10123265832135</v>
      </c>
      <c r="Z649" s="52">
        <v>144.51278026233624</v>
      </c>
    </row>
    <row r="650" spans="1:26">
      <c r="A650" s="52" t="s">
        <v>113</v>
      </c>
      <c r="B650" s="52" t="s">
        <v>343</v>
      </c>
      <c r="C650" s="52" t="s">
        <v>241</v>
      </c>
      <c r="D650" s="52" t="s">
        <v>7</v>
      </c>
      <c r="E650" s="52" t="s">
        <v>79</v>
      </c>
      <c r="F650" s="52" t="s">
        <v>73</v>
      </c>
      <c r="G650" s="52">
        <v>0.14642051438280632</v>
      </c>
      <c r="H650" s="52">
        <v>1.5111107147850464</v>
      </c>
      <c r="I650" s="52">
        <v>1.492834722078701</v>
      </c>
      <c r="J650" s="52">
        <v>3.113035306678551</v>
      </c>
      <c r="K650" s="52">
        <v>4.0245162237141576</v>
      </c>
      <c r="L650" s="52">
        <v>4.9818053472809254</v>
      </c>
      <c r="M650" s="52">
        <v>4.0765241965243391</v>
      </c>
      <c r="N650" s="52">
        <v>2.5360736524109355</v>
      </c>
      <c r="O650" s="52">
        <v>5.4283910212782285</v>
      </c>
      <c r="P650" s="52">
        <v>7.8260791809168984</v>
      </c>
      <c r="Q650" s="52">
        <v>1.4985702675000305</v>
      </c>
      <c r="R650" s="52">
        <v>0.88361146350000941</v>
      </c>
      <c r="S650" s="52">
        <v>8.6636392607521717</v>
      </c>
      <c r="T650" s="52">
        <v>10.102578558026586</v>
      </c>
      <c r="U650" s="52">
        <v>11.401048369526498</v>
      </c>
      <c r="V650" s="52">
        <v>12.239281507657582</v>
      </c>
      <c r="W650" s="52">
        <v>8.7989877097687614</v>
      </c>
      <c r="X650" s="52">
        <v>9.1612597368835189</v>
      </c>
      <c r="Y650" s="52">
        <v>12.834132480000218</v>
      </c>
      <c r="Z650" s="52">
        <v>17.956668097335186</v>
      </c>
    </row>
    <row r="651" spans="1:26">
      <c r="A651" s="52" t="s">
        <v>347</v>
      </c>
      <c r="B651" s="52" t="s">
        <v>337</v>
      </c>
      <c r="C651" s="52" t="s">
        <v>241</v>
      </c>
      <c r="D651" s="52" t="s">
        <v>7</v>
      </c>
      <c r="E651" s="52" t="s">
        <v>80</v>
      </c>
      <c r="F651" s="52" t="s">
        <v>63</v>
      </c>
      <c r="G651" s="52">
        <v>447.97846413670828</v>
      </c>
      <c r="H651" s="52">
        <v>463.37499672598477</v>
      </c>
      <c r="I651" s="52">
        <v>468.82247926517522</v>
      </c>
      <c r="J651" s="52">
        <v>453.41440636120535</v>
      </c>
      <c r="K651" s="52">
        <v>696.3965855300637</v>
      </c>
      <c r="L651" s="52">
        <v>791.82506227992394</v>
      </c>
      <c r="M651" s="52">
        <v>840.4238578630526</v>
      </c>
      <c r="N651" s="52">
        <v>934.80529891738638</v>
      </c>
      <c r="O651" s="52">
        <v>1001.2443884386728</v>
      </c>
      <c r="P651" s="52">
        <v>1018.1370755298785</v>
      </c>
      <c r="Q651" s="52">
        <v>943.54141018390749</v>
      </c>
      <c r="R651" s="52">
        <v>944.74624354139917</v>
      </c>
      <c r="S651" s="52">
        <v>886.66209218230381</v>
      </c>
      <c r="T651" s="52">
        <v>862.33397249791994</v>
      </c>
      <c r="U651" s="52">
        <v>1037.6287157426905</v>
      </c>
      <c r="V651" s="52">
        <v>949.84553556648018</v>
      </c>
      <c r="W651" s="52">
        <v>902.00677156284257</v>
      </c>
      <c r="X651" s="52">
        <v>755.4897290759111</v>
      </c>
      <c r="Y651" s="52">
        <v>579.64960103929207</v>
      </c>
      <c r="Z651" s="52">
        <v>504.52175982715926</v>
      </c>
    </row>
    <row r="652" spans="1:26">
      <c r="A652" s="52" t="s">
        <v>347</v>
      </c>
      <c r="B652" s="52" t="s">
        <v>338</v>
      </c>
      <c r="C652" s="52" t="s">
        <v>241</v>
      </c>
      <c r="D652" s="52" t="s">
        <v>7</v>
      </c>
      <c r="E652" s="52" t="s">
        <v>80</v>
      </c>
      <c r="F652" s="52" t="s">
        <v>64</v>
      </c>
      <c r="G652" s="52">
        <v>14.805795285870616</v>
      </c>
      <c r="H652" s="52">
        <v>21.731891405093357</v>
      </c>
      <c r="I652" s="52">
        <v>24.605944682256006</v>
      </c>
      <c r="J652" s="52">
        <v>21.690211728119049</v>
      </c>
      <c r="K652" s="52">
        <v>24.640987451142561</v>
      </c>
      <c r="L652" s="52">
        <v>30.036890318400005</v>
      </c>
      <c r="M652" s="52">
        <v>35.491515396309012</v>
      </c>
      <c r="N652" s="52">
        <v>80.11985722484475</v>
      </c>
      <c r="O652" s="52">
        <v>92.849362030203793</v>
      </c>
      <c r="P652" s="52">
        <v>95.64888006417209</v>
      </c>
      <c r="Q652" s="52">
        <v>110.14912743155058</v>
      </c>
      <c r="R652" s="52">
        <v>111.71529914305545</v>
      </c>
      <c r="S652" s="52">
        <v>129.90593700000002</v>
      </c>
      <c r="T652" s="52">
        <v>143.24382576000002</v>
      </c>
      <c r="U652" s="52">
        <v>144.68575967999999</v>
      </c>
      <c r="V652" s="52">
        <v>115.4865978</v>
      </c>
      <c r="W652" s="52">
        <v>82.881892800000017</v>
      </c>
      <c r="X652" s="52">
        <v>67.035273480000001</v>
      </c>
      <c r="Y652" s="52">
        <v>84.101088960000027</v>
      </c>
      <c r="Z652" s="52">
        <v>80.997414120000016</v>
      </c>
    </row>
    <row r="653" spans="1:26">
      <c r="A653" s="52" t="s">
        <v>347</v>
      </c>
      <c r="B653" s="52" t="s">
        <v>339</v>
      </c>
      <c r="C653" s="52" t="s">
        <v>241</v>
      </c>
      <c r="D653" s="52" t="s">
        <v>7</v>
      </c>
      <c r="E653" s="52" t="s">
        <v>80</v>
      </c>
      <c r="F653" s="52" t="s">
        <v>65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52">
        <v>0</v>
      </c>
      <c r="W653" s="52">
        <v>0</v>
      </c>
      <c r="X653" s="52">
        <v>0</v>
      </c>
      <c r="Y653" s="52">
        <v>0</v>
      </c>
      <c r="Z653" s="52">
        <v>0</v>
      </c>
    </row>
    <row r="654" spans="1:26">
      <c r="A654" s="52" t="s">
        <v>347</v>
      </c>
      <c r="B654" s="52" t="s">
        <v>340</v>
      </c>
      <c r="C654" s="52" t="s">
        <v>241</v>
      </c>
      <c r="D654" s="52" t="s">
        <v>7</v>
      </c>
      <c r="E654" s="52" t="s">
        <v>80</v>
      </c>
      <c r="F654" s="52" t="s">
        <v>66</v>
      </c>
      <c r="G654" s="52">
        <v>126.68449419680886</v>
      </c>
      <c r="H654" s="52">
        <v>133.96456352738375</v>
      </c>
      <c r="I654" s="52">
        <v>153.34988315012035</v>
      </c>
      <c r="J654" s="52">
        <v>132.35627014867748</v>
      </c>
      <c r="K654" s="52">
        <v>145.66540079368372</v>
      </c>
      <c r="L654" s="52">
        <v>173.00767779230276</v>
      </c>
      <c r="M654" s="52">
        <v>199.45009509214867</v>
      </c>
      <c r="N654" s="52">
        <v>224.8273894627022</v>
      </c>
      <c r="O654" s="52">
        <v>244.19267140004769</v>
      </c>
      <c r="P654" s="52">
        <v>257.25537124890991</v>
      </c>
      <c r="Q654" s="52">
        <v>283.41659093785785</v>
      </c>
      <c r="R654" s="52">
        <v>311.98618292714423</v>
      </c>
      <c r="S654" s="52">
        <v>343.47536567888449</v>
      </c>
      <c r="T654" s="52">
        <v>369.29780556811232</v>
      </c>
      <c r="U654" s="52">
        <v>379.69920006227068</v>
      </c>
      <c r="V654" s="52">
        <v>394.42680006468612</v>
      </c>
      <c r="W654" s="52">
        <v>411.23160006744212</v>
      </c>
      <c r="X654" s="52">
        <v>427.6656000701372</v>
      </c>
      <c r="Y654" s="52">
        <v>454.78080007458408</v>
      </c>
      <c r="Z654" s="52">
        <v>477.30240007827763</v>
      </c>
    </row>
    <row r="655" spans="1:26">
      <c r="A655" s="52" t="s">
        <v>347</v>
      </c>
      <c r="B655" s="52" t="s">
        <v>341</v>
      </c>
      <c r="C655" s="52" t="s">
        <v>241</v>
      </c>
      <c r="D655" s="52" t="s">
        <v>7</v>
      </c>
      <c r="E655" s="52" t="s">
        <v>80</v>
      </c>
      <c r="F655" s="52" t="s">
        <v>67</v>
      </c>
      <c r="G655" s="52">
        <v>49.530027313669912</v>
      </c>
      <c r="H655" s="52">
        <v>53.131665189715079</v>
      </c>
      <c r="I655" s="52">
        <v>54.916633035291888</v>
      </c>
      <c r="J655" s="52">
        <v>51.679855076337311</v>
      </c>
      <c r="K655" s="52">
        <v>63.512413401570008</v>
      </c>
      <c r="L655" s="52">
        <v>82.853274806741794</v>
      </c>
      <c r="M655" s="52">
        <v>103.72363128334152</v>
      </c>
      <c r="N655" s="52">
        <v>108.92572232250842</v>
      </c>
      <c r="O655" s="52">
        <v>112.68348354560619</v>
      </c>
      <c r="P655" s="52">
        <v>118.71325328456936</v>
      </c>
      <c r="Q655" s="52">
        <v>130.26666106440229</v>
      </c>
      <c r="R655" s="52">
        <v>140.49589348931829</v>
      </c>
      <c r="S655" s="52">
        <v>144.40961761756938</v>
      </c>
      <c r="T655" s="52">
        <v>160.13129118452372</v>
      </c>
      <c r="U655" s="52">
        <v>141.99699999999999</v>
      </c>
      <c r="V655" s="52">
        <v>151.6294</v>
      </c>
      <c r="W655" s="52">
        <v>151.39849999999998</v>
      </c>
      <c r="X655" s="52">
        <v>163.523</v>
      </c>
      <c r="Y655" s="52">
        <v>193.68300000000005</v>
      </c>
      <c r="Z655" s="52">
        <v>206.32208929616164</v>
      </c>
    </row>
    <row r="656" spans="1:26">
      <c r="A656" s="52" t="s">
        <v>347</v>
      </c>
      <c r="B656" s="52" t="s">
        <v>337</v>
      </c>
      <c r="C656" s="52" t="s">
        <v>241</v>
      </c>
      <c r="D656" s="52" t="s">
        <v>7</v>
      </c>
      <c r="E656" s="52" t="s">
        <v>80</v>
      </c>
      <c r="F656" s="52" t="s">
        <v>68</v>
      </c>
      <c r="G656" s="52">
        <v>10.03207874557139</v>
      </c>
      <c r="H656" s="52">
        <v>11.115466748550586</v>
      </c>
      <c r="I656" s="52">
        <v>9.4146659118255336</v>
      </c>
      <c r="J656" s="52">
        <v>9.3842251222125714</v>
      </c>
      <c r="K656" s="52">
        <v>3.3038631188619543</v>
      </c>
      <c r="L656" s="52">
        <v>5.5216182418439157</v>
      </c>
      <c r="M656" s="52">
        <v>13.068434146340163</v>
      </c>
      <c r="N656" s="52">
        <v>12.928549287224881</v>
      </c>
      <c r="O656" s="52">
        <v>18.075694926144248</v>
      </c>
      <c r="P656" s="52">
        <v>15.528859982403482</v>
      </c>
      <c r="Q656" s="52">
        <v>10.283770726992001</v>
      </c>
      <c r="R656" s="52">
        <v>8.5606665899598156</v>
      </c>
      <c r="S656" s="52">
        <v>8.2787070990959997</v>
      </c>
      <c r="T656" s="52">
        <v>7.1740028369520008</v>
      </c>
      <c r="U656" s="52">
        <v>7.2376724888372248</v>
      </c>
      <c r="V656" s="52">
        <v>44.731775643792517</v>
      </c>
      <c r="W656" s="52">
        <v>43.7622929939781</v>
      </c>
      <c r="X656" s="52">
        <v>42.458763967483577</v>
      </c>
      <c r="Y656" s="52">
        <v>41.551780866753866</v>
      </c>
      <c r="Z656" s="52">
        <v>38.057888422125188</v>
      </c>
    </row>
    <row r="657" spans="1:26">
      <c r="A657" s="52" t="s">
        <v>347</v>
      </c>
      <c r="B657" s="52" t="s">
        <v>337</v>
      </c>
      <c r="C657" s="52" t="s">
        <v>241</v>
      </c>
      <c r="D657" s="52" t="s">
        <v>7</v>
      </c>
      <c r="E657" s="52" t="s">
        <v>80</v>
      </c>
      <c r="F657" s="52" t="s">
        <v>69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52">
        <v>0</v>
      </c>
      <c r="W657" s="52">
        <v>0</v>
      </c>
      <c r="X657" s="52">
        <v>0</v>
      </c>
      <c r="Y657" s="52">
        <v>0</v>
      </c>
      <c r="Z657" s="52">
        <v>0</v>
      </c>
    </row>
    <row r="658" spans="1:26">
      <c r="A658" s="52" t="s">
        <v>347</v>
      </c>
      <c r="B658" s="52" t="s">
        <v>337</v>
      </c>
      <c r="C658" s="52" t="s">
        <v>241</v>
      </c>
      <c r="D658" s="52" t="s">
        <v>7</v>
      </c>
      <c r="E658" s="52" t="s">
        <v>80</v>
      </c>
      <c r="F658" s="52" t="s">
        <v>70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2">
        <v>0</v>
      </c>
      <c r="W658" s="52">
        <v>0</v>
      </c>
      <c r="X658" s="52">
        <v>0</v>
      </c>
      <c r="Y658" s="52">
        <v>0</v>
      </c>
      <c r="Z658" s="52">
        <v>0</v>
      </c>
    </row>
    <row r="659" spans="1:26">
      <c r="A659" s="52" t="s">
        <v>347</v>
      </c>
      <c r="B659" s="52" t="s">
        <v>342</v>
      </c>
      <c r="C659" s="52" t="s">
        <v>241</v>
      </c>
      <c r="D659" s="52" t="s">
        <v>7</v>
      </c>
      <c r="E659" s="52" t="s">
        <v>80</v>
      </c>
      <c r="F659" s="52" t="s">
        <v>71</v>
      </c>
      <c r="G659" s="52">
        <v>0.59452559999999999</v>
      </c>
      <c r="H659" s="52">
        <v>0.565218</v>
      </c>
      <c r="I659" s="52">
        <v>0.55685712583586633</v>
      </c>
      <c r="J659" s="52">
        <v>0.56339625232650448</v>
      </c>
      <c r="K659" s="52">
        <v>0.32400750671624096</v>
      </c>
      <c r="L659" s="52">
        <v>0.28146725964000002</v>
      </c>
      <c r="M659" s="52">
        <v>0.2679552</v>
      </c>
      <c r="N659" s="52">
        <v>0.26970360768000001</v>
      </c>
      <c r="O659" s="52">
        <v>8.6106566160000009E-2</v>
      </c>
      <c r="P659" s="52">
        <v>0.12560400000000002</v>
      </c>
      <c r="Q659" s="52">
        <v>5.0241600000000004E-2</v>
      </c>
      <c r="R659" s="52">
        <v>5.8615200000000006E-2</v>
      </c>
      <c r="S659" s="52">
        <v>3.3494400000000001E-2</v>
      </c>
      <c r="T659" s="52">
        <v>0.10048320000000001</v>
      </c>
      <c r="U659" s="52">
        <v>8.3736000000000001E-3</v>
      </c>
      <c r="V659" s="52">
        <v>1.2560400000000001E-2</v>
      </c>
      <c r="W659" s="52">
        <v>8.3736000000000001E-3</v>
      </c>
      <c r="X659" s="52">
        <v>8.3736000000000001E-3</v>
      </c>
      <c r="Y659" s="52">
        <v>2.5120800000000002E-2</v>
      </c>
      <c r="Z659" s="52">
        <v>0</v>
      </c>
    </row>
    <row r="660" spans="1:26">
      <c r="A660" s="52" t="s">
        <v>347</v>
      </c>
      <c r="B660" s="52" t="s">
        <v>342</v>
      </c>
      <c r="C660" s="52" t="s">
        <v>241</v>
      </c>
      <c r="D660" s="52" t="s">
        <v>7</v>
      </c>
      <c r="E660" s="52" t="s">
        <v>80</v>
      </c>
      <c r="F660" s="52" t="s">
        <v>72</v>
      </c>
      <c r="G660" s="52">
        <v>85.05539555559227</v>
      </c>
      <c r="H660" s="52">
        <v>88.498497452024026</v>
      </c>
      <c r="I660" s="52">
        <v>91.599584832926894</v>
      </c>
      <c r="J660" s="52">
        <v>75.738115031061255</v>
      </c>
      <c r="K660" s="52">
        <v>78.899851873252089</v>
      </c>
      <c r="L660" s="52">
        <v>86.278663041604545</v>
      </c>
      <c r="M660" s="52">
        <v>95.860320064224993</v>
      </c>
      <c r="N660" s="52">
        <v>93.038361796971444</v>
      </c>
      <c r="O660" s="52">
        <v>80.815688471672985</v>
      </c>
      <c r="P660" s="52">
        <v>90.726442726462594</v>
      </c>
      <c r="Q660" s="52">
        <v>95.852829728662599</v>
      </c>
      <c r="R660" s="52">
        <v>76.520101533622608</v>
      </c>
      <c r="S660" s="52">
        <v>70.640176943520018</v>
      </c>
      <c r="T660" s="52">
        <v>68.849574693120005</v>
      </c>
      <c r="U660" s="52">
        <v>71.488262059780496</v>
      </c>
      <c r="V660" s="52">
        <v>66.863119508831033</v>
      </c>
      <c r="W660" s="52">
        <v>59.641355195811791</v>
      </c>
      <c r="X660" s="52">
        <v>50.440613268734218</v>
      </c>
      <c r="Y660" s="52">
        <v>35.081504005562252</v>
      </c>
      <c r="Z660" s="52">
        <v>28.419354700968675</v>
      </c>
    </row>
    <row r="661" spans="1:26">
      <c r="A661" s="52" t="s">
        <v>347</v>
      </c>
      <c r="B661" s="52" t="s">
        <v>343</v>
      </c>
      <c r="C661" s="52" t="s">
        <v>241</v>
      </c>
      <c r="D661" s="52" t="s">
        <v>7</v>
      </c>
      <c r="E661" s="52" t="s">
        <v>80</v>
      </c>
      <c r="F661" s="52" t="s">
        <v>73</v>
      </c>
      <c r="G661" s="52">
        <v>1.2396214516581145</v>
      </c>
      <c r="H661" s="52">
        <v>1.3432319594056024</v>
      </c>
      <c r="I661" s="52">
        <v>1.4747130502291907</v>
      </c>
      <c r="J661" s="52">
        <v>8.0461488945485798E-2</v>
      </c>
      <c r="K661" s="52">
        <v>8.9725360376102845</v>
      </c>
      <c r="L661" s="52">
        <v>8.7505652783232915</v>
      </c>
      <c r="M661" s="52">
        <v>9.0216699828224431</v>
      </c>
      <c r="N661" s="52">
        <v>10.167329133399079</v>
      </c>
      <c r="O661" s="52">
        <v>34.756375166154598</v>
      </c>
      <c r="P661" s="52">
        <v>18.272367208172113</v>
      </c>
      <c r="Q661" s="52">
        <v>22.075740712800378</v>
      </c>
      <c r="R661" s="52">
        <v>31.672065373690135</v>
      </c>
      <c r="S661" s="52">
        <v>47.866743080468609</v>
      </c>
      <c r="T661" s="52">
        <v>57.754455147632996</v>
      </c>
      <c r="U661" s="52">
        <v>69.205485300215656</v>
      </c>
      <c r="V661" s="52">
        <v>87.600316668071713</v>
      </c>
      <c r="W661" s="52">
        <v>124.76444023511891</v>
      </c>
      <c r="X661" s="52">
        <v>173.26224841738039</v>
      </c>
      <c r="Y661" s="52">
        <v>210.81070497600371</v>
      </c>
      <c r="Z661" s="52">
        <v>287.59544451882766</v>
      </c>
    </row>
    <row r="662" spans="1:26">
      <c r="A662" s="52" t="s">
        <v>348</v>
      </c>
      <c r="B662" s="52" t="s">
        <v>337</v>
      </c>
      <c r="C662" s="52" t="s">
        <v>241</v>
      </c>
      <c r="D662" s="52" t="s">
        <v>7</v>
      </c>
      <c r="E662" s="52" t="s">
        <v>81</v>
      </c>
      <c r="F662" s="52" t="s">
        <v>63</v>
      </c>
      <c r="G662" s="52">
        <v>279.09494734718442</v>
      </c>
      <c r="H662" s="52">
        <v>297.55944410671867</v>
      </c>
      <c r="I662" s="52">
        <v>319.4273414785352</v>
      </c>
      <c r="J662" s="52">
        <v>312.14630412294315</v>
      </c>
      <c r="K662" s="52">
        <v>413.92774742111402</v>
      </c>
      <c r="L662" s="52">
        <v>463.7727401783136</v>
      </c>
      <c r="M662" s="52">
        <v>481.00939523352167</v>
      </c>
      <c r="N662" s="52">
        <v>502.37829314277661</v>
      </c>
      <c r="O662" s="52">
        <v>545.30668950202971</v>
      </c>
      <c r="P662" s="52">
        <v>605.36650084265034</v>
      </c>
      <c r="Q662" s="52">
        <v>557.65437464771571</v>
      </c>
      <c r="R662" s="52">
        <v>573.0344388003092</v>
      </c>
      <c r="S662" s="52">
        <v>491.3311401621084</v>
      </c>
      <c r="T662" s="52">
        <v>421.59250895875437</v>
      </c>
      <c r="U662" s="52">
        <v>449.51156578354329</v>
      </c>
      <c r="V662" s="52">
        <v>393.19669761991923</v>
      </c>
      <c r="W662" s="52">
        <v>360.410878627128</v>
      </c>
      <c r="X662" s="52">
        <v>334.73660299339679</v>
      </c>
      <c r="Y662" s="52">
        <v>235.31615742872162</v>
      </c>
      <c r="Z662" s="52">
        <v>146.14061192115841</v>
      </c>
    </row>
    <row r="663" spans="1:26">
      <c r="A663" s="52" t="s">
        <v>348</v>
      </c>
      <c r="B663" s="52" t="s">
        <v>338</v>
      </c>
      <c r="C663" s="52" t="s">
        <v>241</v>
      </c>
      <c r="D663" s="52" t="s">
        <v>7</v>
      </c>
      <c r="E663" s="52" t="s">
        <v>81</v>
      </c>
      <c r="F663" s="52" t="s">
        <v>64</v>
      </c>
      <c r="G663" s="52">
        <v>0.74084035981159857</v>
      </c>
      <c r="H663" s="52">
        <v>1.0874027323138986</v>
      </c>
      <c r="I663" s="52">
        <v>1.2312122760000002</v>
      </c>
      <c r="J663" s="52">
        <v>4.7211073269497943</v>
      </c>
      <c r="K663" s="52">
        <v>5.3633753260257055</v>
      </c>
      <c r="L663" s="52">
        <v>6.5378514852000009</v>
      </c>
      <c r="M663" s="52">
        <v>8.6188572036075595</v>
      </c>
      <c r="N663" s="52">
        <v>27.115405944087037</v>
      </c>
      <c r="O663" s="52">
        <v>26.143620157346081</v>
      </c>
      <c r="P663" s="52">
        <v>27.956785757111071</v>
      </c>
      <c r="Q663" s="52">
        <v>31.228280771859616</v>
      </c>
      <c r="R663" s="52">
        <v>29.528668088883055</v>
      </c>
      <c r="S663" s="52">
        <v>32.30576748</v>
      </c>
      <c r="T663" s="52">
        <v>31.848568920000005</v>
      </c>
      <c r="U663" s="52">
        <v>33.601163400000004</v>
      </c>
      <c r="V663" s="52">
        <v>39.105130680000009</v>
      </c>
      <c r="W663" s="52">
        <v>29.676875760000005</v>
      </c>
      <c r="X663" s="52">
        <v>30.40370424</v>
      </c>
      <c r="Y663" s="52">
        <v>27.713266560000005</v>
      </c>
      <c r="Z663" s="52">
        <v>30.942964080000003</v>
      </c>
    </row>
    <row r="664" spans="1:26">
      <c r="A664" s="52" t="s">
        <v>348</v>
      </c>
      <c r="B664" s="52" t="s">
        <v>339</v>
      </c>
      <c r="C664" s="52" t="s">
        <v>241</v>
      </c>
      <c r="D664" s="52" t="s">
        <v>7</v>
      </c>
      <c r="E664" s="52" t="s">
        <v>81</v>
      </c>
      <c r="F664" s="52" t="s">
        <v>65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52">
        <v>0</v>
      </c>
      <c r="W664" s="52">
        <v>0</v>
      </c>
      <c r="X664" s="52">
        <v>0</v>
      </c>
      <c r="Y664" s="52">
        <v>0</v>
      </c>
      <c r="Z664" s="52">
        <v>0</v>
      </c>
    </row>
    <row r="665" spans="1:26">
      <c r="A665" s="52" t="s">
        <v>348</v>
      </c>
      <c r="B665" s="52" t="s">
        <v>340</v>
      </c>
      <c r="C665" s="52" t="s">
        <v>241</v>
      </c>
      <c r="D665" s="52" t="s">
        <v>7</v>
      </c>
      <c r="E665" s="52" t="s">
        <v>81</v>
      </c>
      <c r="F665" s="52" t="s">
        <v>66</v>
      </c>
      <c r="G665" s="52">
        <v>96.702347438512419</v>
      </c>
      <c r="H665" s="52">
        <v>107.53441753165235</v>
      </c>
      <c r="I665" s="52">
        <v>119.82386079949967</v>
      </c>
      <c r="J665" s="52">
        <v>143.25956597046121</v>
      </c>
      <c r="K665" s="52">
        <v>159.37778582947109</v>
      </c>
      <c r="L665" s="52">
        <v>168.639959387537</v>
      </c>
      <c r="M665" s="52">
        <v>185.1479669168514</v>
      </c>
      <c r="N665" s="52">
        <v>183.55024825124454</v>
      </c>
      <c r="O665" s="52">
        <v>197.65800003241597</v>
      </c>
      <c r="P665" s="52">
        <v>203.66640003340132</v>
      </c>
      <c r="Q665" s="52">
        <v>227.1204000372478</v>
      </c>
      <c r="R665" s="52">
        <v>245.83680004031726</v>
      </c>
      <c r="S665" s="52">
        <v>247.00320004050855</v>
      </c>
      <c r="T665" s="52">
        <v>255.45960004189538</v>
      </c>
      <c r="U665" s="52">
        <v>293.9364000482056</v>
      </c>
      <c r="V665" s="52">
        <v>295.20360004841342</v>
      </c>
      <c r="W665" s="52">
        <v>312.65280005127511</v>
      </c>
      <c r="X665" s="52">
        <v>329.85720005409667</v>
      </c>
      <c r="Y665" s="52">
        <v>339.4548000556706</v>
      </c>
      <c r="Z665" s="52">
        <v>347.55840005699963</v>
      </c>
    </row>
    <row r="666" spans="1:26">
      <c r="A666" s="52" t="s">
        <v>348</v>
      </c>
      <c r="B666" s="52" t="s">
        <v>341</v>
      </c>
      <c r="C666" s="52" t="s">
        <v>241</v>
      </c>
      <c r="D666" s="52" t="s">
        <v>7</v>
      </c>
      <c r="E666" s="52" t="s">
        <v>81</v>
      </c>
      <c r="F666" s="52" t="s">
        <v>67</v>
      </c>
      <c r="G666" s="52">
        <v>48.1111692157546</v>
      </c>
      <c r="H666" s="52">
        <v>48.913462057574002</v>
      </c>
      <c r="I666" s="52">
        <v>64.765694301108724</v>
      </c>
      <c r="J666" s="52">
        <v>66.365695337715096</v>
      </c>
      <c r="K666" s="52">
        <v>81.439140653630474</v>
      </c>
      <c r="L666" s="52">
        <v>99.441963888957545</v>
      </c>
      <c r="M666" s="52">
        <v>114.43531299104909</v>
      </c>
      <c r="N666" s="52">
        <v>117.92660277988674</v>
      </c>
      <c r="O666" s="52">
        <v>116.83862336321758</v>
      </c>
      <c r="P666" s="52">
        <v>129.87532087772908</v>
      </c>
      <c r="Q666" s="52">
        <v>151.33202533923259</v>
      </c>
      <c r="R666" s="52">
        <v>160.84602848516633</v>
      </c>
      <c r="S666" s="52">
        <v>162.83883158811199</v>
      </c>
      <c r="T666" s="52">
        <v>180.83160096656354</v>
      </c>
      <c r="U666" s="52">
        <v>199.62</v>
      </c>
      <c r="V666" s="52">
        <v>205.39070000000001</v>
      </c>
      <c r="W666" s="52">
        <v>206.39580000000001</v>
      </c>
      <c r="X666" s="52">
        <v>215.85049999999998</v>
      </c>
      <c r="Y666" s="52">
        <v>233.65279999999998</v>
      </c>
      <c r="Z666" s="52">
        <v>219.91709518007761</v>
      </c>
    </row>
    <row r="667" spans="1:26">
      <c r="A667" s="52" t="s">
        <v>348</v>
      </c>
      <c r="B667" s="52" t="s">
        <v>337</v>
      </c>
      <c r="C667" s="52" t="s">
        <v>241</v>
      </c>
      <c r="D667" s="52" t="s">
        <v>7</v>
      </c>
      <c r="E667" s="52" t="s">
        <v>81</v>
      </c>
      <c r="F667" s="52" t="s">
        <v>68</v>
      </c>
      <c r="G667" s="52">
        <v>0.5344853189879285</v>
      </c>
      <c r="H667" s="52">
        <v>0.57935854162879574</v>
      </c>
      <c r="I667" s="52">
        <v>0.57070379521444259</v>
      </c>
      <c r="J667" s="52">
        <v>0.60492391276764845</v>
      </c>
      <c r="K667" s="52">
        <v>2.0672671912711214</v>
      </c>
      <c r="L667" s="52">
        <v>2.0194596579901867</v>
      </c>
      <c r="M667" s="52">
        <v>4.7550256941247202</v>
      </c>
      <c r="N667" s="52">
        <v>3.3415196248681207</v>
      </c>
      <c r="O667" s="52">
        <v>3.816979802344441</v>
      </c>
      <c r="P667" s="52">
        <v>3.1861676312859606</v>
      </c>
      <c r="Q667" s="52">
        <v>3.1294432542239998</v>
      </c>
      <c r="R667" s="52">
        <v>3.2016853105274015</v>
      </c>
      <c r="S667" s="52">
        <v>3.2216813052480004</v>
      </c>
      <c r="T667" s="52">
        <v>3.3878905663679992</v>
      </c>
      <c r="U667" s="52">
        <v>4.5947417140383564</v>
      </c>
      <c r="V667" s="52">
        <v>4.4429075098625157</v>
      </c>
      <c r="W667" s="52">
        <v>3.4641198483745552</v>
      </c>
      <c r="X667" s="52">
        <v>3.5692325009515473</v>
      </c>
      <c r="Y667" s="52">
        <v>2.4897720670064367</v>
      </c>
      <c r="Z667" s="52">
        <v>2.1572491898416697</v>
      </c>
    </row>
    <row r="668" spans="1:26">
      <c r="A668" s="52" t="s">
        <v>348</v>
      </c>
      <c r="B668" s="52" t="s">
        <v>337</v>
      </c>
      <c r="C668" s="52" t="s">
        <v>241</v>
      </c>
      <c r="D668" s="52" t="s">
        <v>7</v>
      </c>
      <c r="E668" s="52" t="s">
        <v>81</v>
      </c>
      <c r="F668" s="52" t="s">
        <v>69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52">
        <v>0</v>
      </c>
      <c r="W668" s="52">
        <v>0</v>
      </c>
      <c r="X668" s="52">
        <v>0</v>
      </c>
      <c r="Y668" s="52">
        <v>0</v>
      </c>
      <c r="Z668" s="52">
        <v>0</v>
      </c>
    </row>
    <row r="669" spans="1:26">
      <c r="A669" s="52" t="s">
        <v>348</v>
      </c>
      <c r="B669" s="52" t="s">
        <v>337</v>
      </c>
      <c r="C669" s="52" t="s">
        <v>241</v>
      </c>
      <c r="D669" s="52" t="s">
        <v>7</v>
      </c>
      <c r="E669" s="52" t="s">
        <v>81</v>
      </c>
      <c r="F669" s="52" t="s">
        <v>70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52">
        <v>0</v>
      </c>
      <c r="W669" s="52">
        <v>0</v>
      </c>
      <c r="X669" s="52">
        <v>0</v>
      </c>
      <c r="Y669" s="52">
        <v>0</v>
      </c>
      <c r="Z669" s="52">
        <v>0</v>
      </c>
    </row>
    <row r="670" spans="1:26">
      <c r="A670" s="52" t="s">
        <v>348</v>
      </c>
      <c r="B670" s="52" t="s">
        <v>342</v>
      </c>
      <c r="C670" s="52" t="s">
        <v>241</v>
      </c>
      <c r="D670" s="52" t="s">
        <v>7</v>
      </c>
      <c r="E670" s="52" t="s">
        <v>81</v>
      </c>
      <c r="F670" s="52" t="s">
        <v>71</v>
      </c>
      <c r="G670" s="52">
        <v>0.20096640000000002</v>
      </c>
      <c r="H670" s="52">
        <v>0.21352679999999999</v>
      </c>
      <c r="I670" s="52">
        <v>0.21093072948328268</v>
      </c>
      <c r="J670" s="52">
        <v>0.2617145872882326</v>
      </c>
      <c r="K670" s="52">
        <v>0.15959739119445973</v>
      </c>
      <c r="L670" s="52">
        <v>0.21423855600000005</v>
      </c>
      <c r="M670" s="52">
        <v>0.20934000000000003</v>
      </c>
      <c r="N670" s="52">
        <v>0.21853273073703236</v>
      </c>
      <c r="O670" s="52">
        <v>0.25202713073703237</v>
      </c>
      <c r="P670" s="52">
        <v>0.15154393073703232</v>
      </c>
      <c r="Q670" s="52">
        <v>5.4428400000000002E-2</v>
      </c>
      <c r="R670" s="52">
        <v>2.9307600000000003E-2</v>
      </c>
      <c r="S670" s="52">
        <v>4.6054800000000007E-2</v>
      </c>
      <c r="T670" s="52">
        <v>3.7681199999999998E-2</v>
      </c>
      <c r="U670" s="52">
        <v>2.5120800000000006E-2</v>
      </c>
      <c r="V670" s="52">
        <v>1.67472E-2</v>
      </c>
      <c r="W670" s="52">
        <v>2.0934000000000001E-2</v>
      </c>
      <c r="X670" s="52">
        <v>1.67472E-2</v>
      </c>
      <c r="Y670" s="52">
        <v>1.2560400000000001E-2</v>
      </c>
      <c r="Z670" s="52">
        <v>1.2560400000000001E-2</v>
      </c>
    </row>
    <row r="671" spans="1:26">
      <c r="A671" s="52" t="s">
        <v>348</v>
      </c>
      <c r="B671" s="52" t="s">
        <v>342</v>
      </c>
      <c r="C671" s="52" t="s">
        <v>241</v>
      </c>
      <c r="D671" s="52" t="s">
        <v>7</v>
      </c>
      <c r="E671" s="52" t="s">
        <v>81</v>
      </c>
      <c r="F671" s="52" t="s">
        <v>72</v>
      </c>
      <c r="G671" s="52">
        <v>37.505423637291898</v>
      </c>
      <c r="H671" s="52">
        <v>38.194777800186273</v>
      </c>
      <c r="I671" s="52">
        <v>44.898635228567144</v>
      </c>
      <c r="J671" s="52">
        <v>45.204758862866484</v>
      </c>
      <c r="K671" s="52">
        <v>37.919133916838518</v>
      </c>
      <c r="L671" s="52">
        <v>37.44162106642753</v>
      </c>
      <c r="M671" s="52">
        <v>40.951157249103034</v>
      </c>
      <c r="N671" s="52">
        <v>38.723380919370143</v>
      </c>
      <c r="O671" s="52">
        <v>43.665514997168167</v>
      </c>
      <c r="P671" s="52">
        <v>38.732363128800003</v>
      </c>
      <c r="Q671" s="52">
        <v>36.922249553040004</v>
      </c>
      <c r="R671" s="52">
        <v>26.161687884240003</v>
      </c>
      <c r="S671" s="52">
        <v>22.420360054800003</v>
      </c>
      <c r="T671" s="52">
        <v>22.104892211039996</v>
      </c>
      <c r="U671" s="52">
        <v>32.819317646593504</v>
      </c>
      <c r="V671" s="52">
        <v>31.285977062943676</v>
      </c>
      <c r="W671" s="52">
        <v>29.632346291937264</v>
      </c>
      <c r="X671" s="52">
        <v>26.595577276244747</v>
      </c>
      <c r="Y671" s="52">
        <v>20.668659148520753</v>
      </c>
      <c r="Z671" s="52">
        <v>22.227785753656224</v>
      </c>
    </row>
    <row r="672" spans="1:26">
      <c r="A672" s="52" t="s">
        <v>348</v>
      </c>
      <c r="B672" s="52" t="s">
        <v>343</v>
      </c>
      <c r="C672" s="52" t="s">
        <v>241</v>
      </c>
      <c r="D672" s="52" t="s">
        <v>7</v>
      </c>
      <c r="E672" s="52" t="s">
        <v>81</v>
      </c>
      <c r="F672" s="52" t="s">
        <v>73</v>
      </c>
      <c r="G672" s="52">
        <v>1.3949514126366167</v>
      </c>
      <c r="H672" s="52">
        <v>1.284794070385602</v>
      </c>
      <c r="I672" s="52">
        <v>1.3462092917117967</v>
      </c>
      <c r="J672" s="52">
        <v>7.7247176887096543E-3</v>
      </c>
      <c r="K672" s="52">
        <v>2.0172981716038492</v>
      </c>
      <c r="L672" s="52">
        <v>2.5862521733804442</v>
      </c>
      <c r="M672" s="52">
        <v>3.0409318073119729</v>
      </c>
      <c r="N672" s="52">
        <v>3.5554873022226232</v>
      </c>
      <c r="O672" s="52">
        <v>13.775733563178834</v>
      </c>
      <c r="P672" s="52">
        <v>5.8770455401314994</v>
      </c>
      <c r="Q672" s="52">
        <v>8.4211975814401452</v>
      </c>
      <c r="R672" s="52">
        <v>11.585223065088197</v>
      </c>
      <c r="S672" s="52">
        <v>16.44105176156188</v>
      </c>
      <c r="T672" s="52">
        <v>23.526872950396246</v>
      </c>
      <c r="U672" s="52">
        <v>27.745244686172054</v>
      </c>
      <c r="V672" s="52">
        <v>41.190860863897697</v>
      </c>
      <c r="W672" s="52">
        <v>48.081170940048963</v>
      </c>
      <c r="X672" s="52">
        <v>84.125418819631605</v>
      </c>
      <c r="Y672" s="52">
        <v>145.57988736000249</v>
      </c>
      <c r="Z672" s="52">
        <v>162.24990376982433</v>
      </c>
    </row>
    <row r="673" spans="1:26">
      <c r="A673" s="52" t="s">
        <v>347</v>
      </c>
      <c r="B673" s="52" t="s">
        <v>337</v>
      </c>
      <c r="C673" s="52" t="s">
        <v>241</v>
      </c>
      <c r="D673" s="52" t="s">
        <v>7</v>
      </c>
      <c r="E673" s="52" t="s">
        <v>82</v>
      </c>
      <c r="F673" s="52" t="s">
        <v>63</v>
      </c>
      <c r="G673" s="52">
        <v>61.142896876386317</v>
      </c>
      <c r="H673" s="52">
        <v>64.181849406655971</v>
      </c>
      <c r="I673" s="52">
        <v>65.820500120922446</v>
      </c>
      <c r="J673" s="52">
        <v>78.16320265426242</v>
      </c>
      <c r="K673" s="52">
        <v>106.84483045976083</v>
      </c>
      <c r="L673" s="52">
        <v>121.63051676348397</v>
      </c>
      <c r="M673" s="52">
        <v>130.51107459717386</v>
      </c>
      <c r="N673" s="52">
        <v>135.43730078554773</v>
      </c>
      <c r="O673" s="52">
        <v>146.23932566042507</v>
      </c>
      <c r="P673" s="52">
        <v>155.38379323110374</v>
      </c>
      <c r="Q673" s="52">
        <v>142.93758473396846</v>
      </c>
      <c r="R673" s="52">
        <v>158.67244645766343</v>
      </c>
      <c r="S673" s="52">
        <v>151.10048658117108</v>
      </c>
      <c r="T673" s="52">
        <v>130.66764079734767</v>
      </c>
      <c r="U673" s="52">
        <v>118.0387869001992</v>
      </c>
      <c r="V673" s="52">
        <v>106.92552996977039</v>
      </c>
      <c r="W673" s="52">
        <v>74.548223693243997</v>
      </c>
      <c r="X673" s="52">
        <v>45.948055934642404</v>
      </c>
      <c r="Y673" s="52">
        <v>14.244474818448003</v>
      </c>
      <c r="Z673" s="52">
        <v>10.604220142622399</v>
      </c>
    </row>
    <row r="674" spans="1:26">
      <c r="A674" s="52" t="s">
        <v>347</v>
      </c>
      <c r="B674" s="52" t="s">
        <v>338</v>
      </c>
      <c r="C674" s="52" t="s">
        <v>241</v>
      </c>
      <c r="D674" s="52" t="s">
        <v>7</v>
      </c>
      <c r="E674" s="52" t="s">
        <v>82</v>
      </c>
      <c r="F674" s="52" t="s">
        <v>64</v>
      </c>
      <c r="G674" s="52">
        <v>7.8034244041093159E-2</v>
      </c>
      <c r="H674" s="52">
        <v>0.11453837397022142</v>
      </c>
      <c r="I674" s="52">
        <v>0.12968613000000001</v>
      </c>
      <c r="J674" s="52">
        <v>3.7080492101272058</v>
      </c>
      <c r="K674" s="52">
        <v>4.2124989465414977</v>
      </c>
      <c r="L674" s="52">
        <v>5.1349552884000005</v>
      </c>
      <c r="M674" s="52">
        <v>18.76530740819112</v>
      </c>
      <c r="N674" s="52">
        <v>36.879190320981941</v>
      </c>
      <c r="O674" s="52">
        <v>42.869110442051763</v>
      </c>
      <c r="P674" s="52">
        <v>44.53022628850389</v>
      </c>
      <c r="Q674" s="52">
        <v>53.586529706416528</v>
      </c>
      <c r="R674" s="52">
        <v>54.673703094808353</v>
      </c>
      <c r="S674" s="52">
        <v>64.371212639999996</v>
      </c>
      <c r="T674" s="52">
        <v>65.610924120000007</v>
      </c>
      <c r="U674" s="52">
        <v>61.361322119999997</v>
      </c>
      <c r="V674" s="52">
        <v>60.33555612</v>
      </c>
      <c r="W674" s="52">
        <v>46.628391600000008</v>
      </c>
      <c r="X674" s="52">
        <v>39.424583520000006</v>
      </c>
      <c r="Y674" s="52">
        <v>39.459752640000005</v>
      </c>
      <c r="Z674" s="52">
        <v>32.217844680000013</v>
      </c>
    </row>
    <row r="675" spans="1:26">
      <c r="A675" s="52" t="s">
        <v>347</v>
      </c>
      <c r="B675" s="52" t="s">
        <v>339</v>
      </c>
      <c r="C675" s="52" t="s">
        <v>241</v>
      </c>
      <c r="D675" s="52" t="s">
        <v>7</v>
      </c>
      <c r="E675" s="52" t="s">
        <v>82</v>
      </c>
      <c r="F675" s="52" t="s">
        <v>65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0</v>
      </c>
      <c r="O675" s="52">
        <v>0</v>
      </c>
      <c r="P675" s="52">
        <v>0</v>
      </c>
      <c r="Q675" s="52">
        <v>0</v>
      </c>
      <c r="R675" s="52">
        <v>0</v>
      </c>
      <c r="S675" s="52">
        <v>0</v>
      </c>
      <c r="T675" s="52">
        <v>0</v>
      </c>
      <c r="U675" s="52">
        <v>0</v>
      </c>
      <c r="V675" s="52">
        <v>0</v>
      </c>
      <c r="W675" s="52">
        <v>0</v>
      </c>
      <c r="X675" s="52">
        <v>0</v>
      </c>
      <c r="Y675" s="52">
        <v>0</v>
      </c>
      <c r="Z675" s="52">
        <v>0</v>
      </c>
    </row>
    <row r="676" spans="1:26">
      <c r="A676" s="52" t="s">
        <v>347</v>
      </c>
      <c r="B676" s="52" t="s">
        <v>340</v>
      </c>
      <c r="C676" s="52" t="s">
        <v>241</v>
      </c>
      <c r="D676" s="52" t="s">
        <v>7</v>
      </c>
      <c r="E676" s="52" t="s">
        <v>82</v>
      </c>
      <c r="F676" s="52" t="s">
        <v>66</v>
      </c>
      <c r="G676" s="52">
        <v>16.099581428168417</v>
      </c>
      <c r="H676" s="52">
        <v>19.152279707051751</v>
      </c>
      <c r="I676" s="52">
        <v>18.34364716571692</v>
      </c>
      <c r="J676" s="52">
        <v>25.12986926314229</v>
      </c>
      <c r="K676" s="52">
        <v>29.912920050013827</v>
      </c>
      <c r="L676" s="52">
        <v>46.747090204552698</v>
      </c>
      <c r="M676" s="52">
        <v>56.100211870168827</v>
      </c>
      <c r="N676" s="52">
        <v>64.23475154344321</v>
      </c>
      <c r="O676" s="52">
        <v>75.706335084415841</v>
      </c>
      <c r="P676" s="52">
        <v>81.764381786849356</v>
      </c>
      <c r="Q676" s="52">
        <v>92.412577231955666</v>
      </c>
      <c r="R676" s="52">
        <v>101.5114865499519</v>
      </c>
      <c r="S676" s="52">
        <v>111.56628655160085</v>
      </c>
      <c r="T676" s="52">
        <v>114.6518824586112</v>
      </c>
      <c r="U676" s="52">
        <v>127.18800002085882</v>
      </c>
      <c r="V676" s="52">
        <v>124.97040002049515</v>
      </c>
      <c r="W676" s="52">
        <v>124.95960002049338</v>
      </c>
      <c r="X676" s="52">
        <v>123.7968000203027</v>
      </c>
      <c r="Y676" s="52">
        <v>136.3320000223585</v>
      </c>
      <c r="Z676" s="52">
        <v>142.08480002330194</v>
      </c>
    </row>
    <row r="677" spans="1:26">
      <c r="A677" s="52" t="s">
        <v>347</v>
      </c>
      <c r="B677" s="52" t="s">
        <v>341</v>
      </c>
      <c r="C677" s="52" t="s">
        <v>241</v>
      </c>
      <c r="D677" s="52" t="s">
        <v>7</v>
      </c>
      <c r="E677" s="52" t="s">
        <v>82</v>
      </c>
      <c r="F677" s="52" t="s">
        <v>67</v>
      </c>
      <c r="G677" s="52">
        <v>10.068518108526103</v>
      </c>
      <c r="H677" s="52">
        <v>10.578534475356163</v>
      </c>
      <c r="I677" s="52">
        <v>11.633885866623427</v>
      </c>
      <c r="J677" s="52">
        <v>8.7167496627058689</v>
      </c>
      <c r="K677" s="52">
        <v>7.8851675457984287</v>
      </c>
      <c r="L677" s="52">
        <v>5.3068617170843799</v>
      </c>
      <c r="M677" s="52">
        <v>6.8786952081569313</v>
      </c>
      <c r="N677" s="52">
        <v>7.3523550488344194</v>
      </c>
      <c r="O677" s="52">
        <v>7.0764193598770291</v>
      </c>
      <c r="P677" s="52">
        <v>6.3935255511854745</v>
      </c>
      <c r="Q677" s="52">
        <v>6.54101181323961</v>
      </c>
      <c r="R677" s="52">
        <v>5.1583063549244841</v>
      </c>
      <c r="S677" s="52">
        <v>4.3361195605753213</v>
      </c>
      <c r="T677" s="52">
        <v>4.6413787568288534</v>
      </c>
      <c r="U677" s="52">
        <v>4.4263999999999992</v>
      </c>
      <c r="V677" s="52">
        <v>6.5302000000000007</v>
      </c>
      <c r="W677" s="52">
        <v>10.0449</v>
      </c>
      <c r="X677" s="52">
        <v>9.5401000000000007</v>
      </c>
      <c r="Y677" s="52">
        <v>10.6708</v>
      </c>
      <c r="Z677" s="52">
        <v>7.3261031707360811</v>
      </c>
    </row>
    <row r="678" spans="1:26">
      <c r="A678" s="52" t="s">
        <v>347</v>
      </c>
      <c r="B678" s="52" t="s">
        <v>337</v>
      </c>
      <c r="C678" s="52" t="s">
        <v>241</v>
      </c>
      <c r="D678" s="52" t="s">
        <v>7</v>
      </c>
      <c r="E678" s="52" t="s">
        <v>82</v>
      </c>
      <c r="F678" s="52" t="s">
        <v>68</v>
      </c>
      <c r="G678" s="52">
        <v>0.71585555601428552</v>
      </c>
      <c r="H678" s="52">
        <v>0.77053080756655257</v>
      </c>
      <c r="I678" s="52">
        <v>0.77145387393309051</v>
      </c>
      <c r="J678" s="52">
        <v>0.97177646802897988</v>
      </c>
      <c r="K678" s="52">
        <v>0.77046694244501746</v>
      </c>
      <c r="L678" s="52">
        <v>1.0756103661707765</v>
      </c>
      <c r="M678" s="52">
        <v>5.7839629757364008</v>
      </c>
      <c r="N678" s="52">
        <v>8.1176767672248022</v>
      </c>
      <c r="O678" s="52">
        <v>7.5658648715172028</v>
      </c>
      <c r="P678" s="52">
        <v>6.4521061733098808</v>
      </c>
      <c r="Q678" s="52">
        <v>3.6254491796880002</v>
      </c>
      <c r="R678" s="52">
        <v>1.5919973490230208</v>
      </c>
      <c r="S678" s="52">
        <v>1.3427077648320003</v>
      </c>
      <c r="T678" s="52">
        <v>0.97296425553600008</v>
      </c>
      <c r="U678" s="52">
        <v>1.0284357447120276</v>
      </c>
      <c r="V678" s="52">
        <v>1.1320823012418879</v>
      </c>
      <c r="W678" s="52">
        <v>0.87191764682120743</v>
      </c>
      <c r="X678" s="52">
        <v>0.4734028309513113</v>
      </c>
      <c r="Y678" s="52">
        <v>0.36064965914491692</v>
      </c>
      <c r="Z678" s="52">
        <v>0.28157868697290661</v>
      </c>
    </row>
    <row r="679" spans="1:26">
      <c r="A679" s="52" t="s">
        <v>347</v>
      </c>
      <c r="B679" s="52" t="s">
        <v>337</v>
      </c>
      <c r="C679" s="52" t="s">
        <v>241</v>
      </c>
      <c r="D679" s="52" t="s">
        <v>7</v>
      </c>
      <c r="E679" s="52" t="s">
        <v>82</v>
      </c>
      <c r="F679" s="52" t="s">
        <v>69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52">
        <v>0</v>
      </c>
      <c r="W679" s="52">
        <v>0</v>
      </c>
      <c r="X679" s="52">
        <v>0</v>
      </c>
      <c r="Y679" s="52">
        <v>0</v>
      </c>
      <c r="Z679" s="52">
        <v>0</v>
      </c>
    </row>
    <row r="680" spans="1:26">
      <c r="A680" s="52" t="s">
        <v>347</v>
      </c>
      <c r="B680" s="52" t="s">
        <v>337</v>
      </c>
      <c r="C680" s="52" t="s">
        <v>241</v>
      </c>
      <c r="D680" s="52" t="s">
        <v>7</v>
      </c>
      <c r="E680" s="52" t="s">
        <v>82</v>
      </c>
      <c r="F680" s="52" t="s">
        <v>70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52">
        <v>0</v>
      </c>
      <c r="W680" s="52">
        <v>0</v>
      </c>
      <c r="X680" s="52">
        <v>0</v>
      </c>
      <c r="Y680" s="52">
        <v>0</v>
      </c>
      <c r="Z680" s="52">
        <v>0</v>
      </c>
    </row>
    <row r="681" spans="1:26">
      <c r="A681" s="52" t="s">
        <v>347</v>
      </c>
      <c r="B681" s="52" t="s">
        <v>342</v>
      </c>
      <c r="C681" s="52" t="s">
        <v>241</v>
      </c>
      <c r="D681" s="52" t="s">
        <v>7</v>
      </c>
      <c r="E681" s="52" t="s">
        <v>82</v>
      </c>
      <c r="F681" s="52" t="s">
        <v>71</v>
      </c>
      <c r="G681" s="52">
        <v>0</v>
      </c>
      <c r="H681" s="52">
        <v>0</v>
      </c>
      <c r="I681" s="52">
        <v>0</v>
      </c>
      <c r="J681" s="52">
        <v>0</v>
      </c>
      <c r="K681" s="52">
        <v>5.8615172320574317E-2</v>
      </c>
      <c r="L681" s="52">
        <v>6.1294752000000001E-2</v>
      </c>
      <c r="M681" s="52">
        <v>5.6521800000000004E-2</v>
      </c>
      <c r="N681" s="52">
        <v>7.1175600000000006E-2</v>
      </c>
      <c r="O681" s="52">
        <v>0.10701712008</v>
      </c>
      <c r="P681" s="52">
        <v>0.11723040000000001</v>
      </c>
      <c r="Q681" s="52">
        <v>9.6296400000000018E-2</v>
      </c>
      <c r="R681" s="52">
        <v>5.4428400000000002E-2</v>
      </c>
      <c r="S681" s="52">
        <v>7.1175600000000006E-2</v>
      </c>
      <c r="T681" s="52">
        <v>7.1175600000000006E-2</v>
      </c>
      <c r="U681" s="52">
        <v>0.13816440000000002</v>
      </c>
      <c r="V681" s="52">
        <v>2.0934000000000001E-2</v>
      </c>
      <c r="W681" s="52">
        <v>4.1868000000000001E-3</v>
      </c>
      <c r="X681" s="52">
        <v>0</v>
      </c>
      <c r="Y681" s="52">
        <v>0</v>
      </c>
      <c r="Z681" s="52">
        <v>0</v>
      </c>
    </row>
    <row r="682" spans="1:26">
      <c r="A682" s="52" t="s">
        <v>347</v>
      </c>
      <c r="B682" s="52" t="s">
        <v>342</v>
      </c>
      <c r="C682" s="52" t="s">
        <v>241</v>
      </c>
      <c r="D682" s="52" t="s">
        <v>7</v>
      </c>
      <c r="E682" s="52" t="s">
        <v>82</v>
      </c>
      <c r="F682" s="52" t="s">
        <v>72</v>
      </c>
      <c r="G682" s="52">
        <v>9.0184786038832581</v>
      </c>
      <c r="H682" s="52">
        <v>10.040067118837475</v>
      </c>
      <c r="I682" s="52">
        <v>9.6306019854787692</v>
      </c>
      <c r="J682" s="52">
        <v>9.9690575643306136</v>
      </c>
      <c r="K682" s="52">
        <v>11.643879844707895</v>
      </c>
      <c r="L682" s="52">
        <v>14.405726261131898</v>
      </c>
      <c r="M682" s="52">
        <v>16.806603336193437</v>
      </c>
      <c r="N682" s="52">
        <v>16.738141112741353</v>
      </c>
      <c r="O682" s="52">
        <v>18.931300128852484</v>
      </c>
      <c r="P682" s="52">
        <v>19.833826692816004</v>
      </c>
      <c r="Q682" s="52">
        <v>22.774122046080002</v>
      </c>
      <c r="R682" s="52">
        <v>17.212555283760004</v>
      </c>
      <c r="S682" s="52">
        <v>15.935913715680002</v>
      </c>
      <c r="T682" s="52">
        <v>15.75323944488</v>
      </c>
      <c r="U682" s="52">
        <v>16.321636628659348</v>
      </c>
      <c r="V682" s="52">
        <v>16.598370666294365</v>
      </c>
      <c r="W682" s="52">
        <v>14.086222453193727</v>
      </c>
      <c r="X682" s="52">
        <v>12.273790303624477</v>
      </c>
      <c r="Y682" s="52">
        <v>8.0385824908520771</v>
      </c>
      <c r="Z682" s="52">
        <v>6.6038460953656211</v>
      </c>
    </row>
    <row r="683" spans="1:26">
      <c r="A683" s="52" t="s">
        <v>347</v>
      </c>
      <c r="B683" s="52" t="s">
        <v>343</v>
      </c>
      <c r="C683" s="52" t="s">
        <v>241</v>
      </c>
      <c r="D683" s="52" t="s">
        <v>7</v>
      </c>
      <c r="E683" s="52" t="s">
        <v>82</v>
      </c>
      <c r="F683" s="52" t="s">
        <v>73</v>
      </c>
      <c r="G683" s="52">
        <v>0</v>
      </c>
      <c r="H683" s="52">
        <v>0</v>
      </c>
      <c r="I683" s="52">
        <v>0</v>
      </c>
      <c r="J683" s="52">
        <v>6.0397960451991578E-3</v>
      </c>
      <c r="K683" s="52">
        <v>0.39091849411341739</v>
      </c>
      <c r="L683" s="52">
        <v>0.55469577189242014</v>
      </c>
      <c r="M683" s="52">
        <v>0.64782726760359932</v>
      </c>
      <c r="N683" s="52">
        <v>0.76350502663493769</v>
      </c>
      <c r="O683" s="52">
        <v>2.7624017829960472</v>
      </c>
      <c r="P683" s="52">
        <v>2.9086507503792496</v>
      </c>
      <c r="Q683" s="52">
        <v>2.4463425600000419</v>
      </c>
      <c r="R683" s="52">
        <v>3.715865280000064</v>
      </c>
      <c r="S683" s="52">
        <v>3.8546215200000664</v>
      </c>
      <c r="T683" s="52">
        <v>4.294140480000074</v>
      </c>
      <c r="U683" s="52">
        <v>5.914801440000101</v>
      </c>
      <c r="V683" s="52">
        <v>8.2917696060001411</v>
      </c>
      <c r="W683" s="52">
        <v>9.325917180000161</v>
      </c>
      <c r="X683" s="52">
        <v>14.865586795686886</v>
      </c>
      <c r="Y683" s="52">
        <v>17.321428800000295</v>
      </c>
      <c r="Z683" s="52">
        <v>17.158095517960895</v>
      </c>
    </row>
    <row r="684" spans="1:26">
      <c r="A684" s="52" t="s">
        <v>347</v>
      </c>
      <c r="B684" s="52" t="s">
        <v>337</v>
      </c>
      <c r="C684" s="52" t="s">
        <v>241</v>
      </c>
      <c r="D684" s="52" t="s">
        <v>7</v>
      </c>
      <c r="E684" s="52" t="s">
        <v>83</v>
      </c>
      <c r="F684" s="52" t="s">
        <v>63</v>
      </c>
      <c r="G684" s="52">
        <v>119.37674032754401</v>
      </c>
      <c r="H684" s="52">
        <v>112.32100856159998</v>
      </c>
      <c r="I684" s="52">
        <v>114.21048837420003</v>
      </c>
      <c r="J684" s="52">
        <v>117.21728149956</v>
      </c>
      <c r="K684" s="52">
        <v>127.16565937144702</v>
      </c>
      <c r="L684" s="52">
        <v>134.28532351979996</v>
      </c>
      <c r="M684" s="52">
        <v>145.06593827731302</v>
      </c>
      <c r="N684" s="52">
        <v>141.90541362228362</v>
      </c>
      <c r="O684" s="52">
        <v>138.70957412751162</v>
      </c>
      <c r="P684" s="52">
        <v>146.29483410803888</v>
      </c>
      <c r="Q684" s="52">
        <v>153.93945941493524</v>
      </c>
      <c r="R684" s="52">
        <v>185.53959733361393</v>
      </c>
      <c r="S684" s="52">
        <v>181.36755042495042</v>
      </c>
      <c r="T684" s="52">
        <v>177.64513595431299</v>
      </c>
      <c r="U684" s="52">
        <v>195.40168459660799</v>
      </c>
      <c r="V684" s="52">
        <v>187.8003537400368</v>
      </c>
      <c r="W684" s="52">
        <v>172.23409432131842</v>
      </c>
      <c r="X684" s="52">
        <v>156.73627682364963</v>
      </c>
      <c r="Y684" s="52">
        <v>139.07826119285284</v>
      </c>
      <c r="Z684" s="52">
        <v>127.60996179697921</v>
      </c>
    </row>
    <row r="685" spans="1:26">
      <c r="A685" s="52" t="s">
        <v>347</v>
      </c>
      <c r="B685" s="52" t="s">
        <v>338</v>
      </c>
      <c r="C685" s="52" t="s">
        <v>241</v>
      </c>
      <c r="D685" s="52" t="s">
        <v>7</v>
      </c>
      <c r="E685" s="52" t="s">
        <v>83</v>
      </c>
      <c r="F685" s="52" t="s">
        <v>64</v>
      </c>
      <c r="G685" s="52">
        <v>0.2933690759999999</v>
      </c>
      <c r="H685" s="52">
        <v>0.93813627600000005</v>
      </c>
      <c r="I685" s="52">
        <v>1.6119180000000004</v>
      </c>
      <c r="J685" s="52">
        <v>2.3446080000000005</v>
      </c>
      <c r="K685" s="52">
        <v>3.370374</v>
      </c>
      <c r="L685" s="52">
        <v>3.8099880000000006</v>
      </c>
      <c r="M685" s="52">
        <v>4.6892160000000009</v>
      </c>
      <c r="N685" s="52">
        <v>5.714982</v>
      </c>
      <c r="O685" s="52">
        <v>6.1545960000000006</v>
      </c>
      <c r="P685" s="52">
        <v>7.0924392000000021</v>
      </c>
      <c r="Q685" s="52">
        <v>7.6199760000000012</v>
      </c>
      <c r="R685" s="52">
        <v>8.3526660000000028</v>
      </c>
      <c r="S685" s="52">
        <v>9.0853560000000009</v>
      </c>
      <c r="T685" s="52">
        <v>9.9645840000000021</v>
      </c>
      <c r="U685" s="52">
        <v>10.243006200000002</v>
      </c>
      <c r="V685" s="52">
        <v>10.448159400000002</v>
      </c>
      <c r="W685" s="52">
        <v>10.814504400000001</v>
      </c>
      <c r="X685" s="52">
        <v>9.4077396000000011</v>
      </c>
      <c r="Y685" s="52">
        <v>9.0648406800000014</v>
      </c>
      <c r="Z685" s="52">
        <v>8.912441160000002</v>
      </c>
    </row>
    <row r="686" spans="1:26">
      <c r="A686" s="52" t="s">
        <v>347</v>
      </c>
      <c r="B686" s="52" t="s">
        <v>339</v>
      </c>
      <c r="C686" s="52" t="s">
        <v>241</v>
      </c>
      <c r="D686" s="52" t="s">
        <v>7</v>
      </c>
      <c r="E686" s="52" t="s">
        <v>83</v>
      </c>
      <c r="F686" s="52" t="s">
        <v>65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0</v>
      </c>
      <c r="S686" s="52">
        <v>0</v>
      </c>
      <c r="T686" s="52">
        <v>0</v>
      </c>
      <c r="U686" s="52">
        <v>0</v>
      </c>
      <c r="V686" s="52">
        <v>0</v>
      </c>
      <c r="W686" s="52">
        <v>0</v>
      </c>
      <c r="X686" s="52">
        <v>0</v>
      </c>
      <c r="Y686" s="52">
        <v>0</v>
      </c>
      <c r="Z686" s="52">
        <v>0</v>
      </c>
    </row>
    <row r="687" spans="1:26">
      <c r="A687" s="52" t="s">
        <v>347</v>
      </c>
      <c r="B687" s="52" t="s">
        <v>340</v>
      </c>
      <c r="C687" s="52" t="s">
        <v>241</v>
      </c>
      <c r="D687" s="52" t="s">
        <v>7</v>
      </c>
      <c r="E687" s="52" t="s">
        <v>83</v>
      </c>
      <c r="F687" s="52" t="s">
        <v>66</v>
      </c>
      <c r="G687" s="52">
        <v>57.51720000943282</v>
      </c>
      <c r="H687" s="52">
        <v>55.767600009145902</v>
      </c>
      <c r="I687" s="52">
        <v>55.490400009100419</v>
      </c>
      <c r="J687" s="52">
        <v>64.720800010614226</v>
      </c>
      <c r="K687" s="52">
        <v>72.770400011934356</v>
      </c>
      <c r="L687" s="52">
        <v>84.21479037738996</v>
      </c>
      <c r="M687" s="52">
        <v>97.576290016002531</v>
      </c>
      <c r="N687" s="52">
        <v>111.24000001824336</v>
      </c>
      <c r="O687" s="52">
        <v>132.2421120216878</v>
      </c>
      <c r="P687" s="52">
        <v>151.88252073412531</v>
      </c>
      <c r="Q687" s="52">
        <v>173.96623924886714</v>
      </c>
      <c r="R687" s="52">
        <v>205.85491433445489</v>
      </c>
      <c r="S687" s="52">
        <v>219.02556892783625</v>
      </c>
      <c r="T687" s="52">
        <v>243.0237380008376</v>
      </c>
      <c r="U687" s="52">
        <v>259.80120004260743</v>
      </c>
      <c r="V687" s="52">
        <v>251.5212000412495</v>
      </c>
      <c r="W687" s="52">
        <v>261.22320004284063</v>
      </c>
      <c r="X687" s="52">
        <v>284.11920004659561</v>
      </c>
      <c r="Y687" s="52">
        <v>319.61520005241692</v>
      </c>
      <c r="Z687" s="52">
        <v>356.82840005851989</v>
      </c>
    </row>
    <row r="688" spans="1:26">
      <c r="A688" s="52" t="s">
        <v>347</v>
      </c>
      <c r="B688" s="52" t="s">
        <v>341</v>
      </c>
      <c r="C688" s="52" t="s">
        <v>241</v>
      </c>
      <c r="D688" s="52" t="s">
        <v>7</v>
      </c>
      <c r="E688" s="52" t="s">
        <v>83</v>
      </c>
      <c r="F688" s="52" t="s">
        <v>67</v>
      </c>
      <c r="G688" s="52">
        <v>1.3572751492800001</v>
      </c>
      <c r="H688" s="52">
        <v>1.5704125768800001</v>
      </c>
      <c r="I688" s="52">
        <v>1.8178721348400002</v>
      </c>
      <c r="J688" s="52">
        <v>2.16069318036</v>
      </c>
      <c r="K688" s="52">
        <v>4.1784942261600007</v>
      </c>
      <c r="L688" s="52">
        <v>4.6573029543600004</v>
      </c>
      <c r="M688" s="52">
        <v>4.9442029428780039</v>
      </c>
      <c r="N688" s="52">
        <v>5.9329797261532864</v>
      </c>
      <c r="O688" s="52">
        <v>4.9441840311482936</v>
      </c>
      <c r="P688" s="52">
        <v>6.4215655379028593</v>
      </c>
      <c r="Q688" s="52">
        <v>6.6216519258752884</v>
      </c>
      <c r="R688" s="52">
        <v>6.2296509308357582</v>
      </c>
      <c r="S688" s="52">
        <v>6.8819716226977148</v>
      </c>
      <c r="T688" s="52">
        <v>7.7985841219077887</v>
      </c>
      <c r="U688" s="52">
        <v>8.1411999999999995</v>
      </c>
      <c r="V688" s="52">
        <v>9.036699999999998</v>
      </c>
      <c r="W688" s="52">
        <v>9.4885999999999999</v>
      </c>
      <c r="X688" s="52">
        <v>10.6035</v>
      </c>
      <c r="Y688" s="52">
        <v>23.028500000000001</v>
      </c>
      <c r="Z688" s="52">
        <v>23.00230995539544</v>
      </c>
    </row>
    <row r="689" spans="1:26">
      <c r="A689" s="52" t="s">
        <v>347</v>
      </c>
      <c r="B689" s="52" t="s">
        <v>337</v>
      </c>
      <c r="C689" s="52" t="s">
        <v>241</v>
      </c>
      <c r="D689" s="52" t="s">
        <v>7</v>
      </c>
      <c r="E689" s="52" t="s">
        <v>83</v>
      </c>
      <c r="F689" s="52" t="s">
        <v>68</v>
      </c>
      <c r="G689" s="52">
        <v>5.4034926210720018</v>
      </c>
      <c r="H689" s="52">
        <v>6.807034171224001</v>
      </c>
      <c r="I689" s="52">
        <v>6.6561463372320002</v>
      </c>
      <c r="J689" s="52">
        <v>5.9187888088560001</v>
      </c>
      <c r="K689" s="52">
        <v>4.7800127032560003</v>
      </c>
      <c r="L689" s="52">
        <v>5.2326762052319999</v>
      </c>
      <c r="M689" s="52">
        <v>5.2668394884000005</v>
      </c>
      <c r="N689" s="52">
        <v>4.9765979520000014</v>
      </c>
      <c r="O689" s="52">
        <v>3.0463156800000002</v>
      </c>
      <c r="P689" s="52">
        <v>1.6171096320000002</v>
      </c>
      <c r="Q689" s="52">
        <v>1.654072293384</v>
      </c>
      <c r="R689" s="52">
        <v>1.3693782669840002</v>
      </c>
      <c r="S689" s="52">
        <v>1.796419306584</v>
      </c>
      <c r="T689" s="52">
        <v>2.1892970630160002</v>
      </c>
      <c r="U689" s="52">
        <v>2.7586851158160002</v>
      </c>
      <c r="V689" s="52">
        <v>1.9017560963519999</v>
      </c>
      <c r="W689" s="52">
        <v>2.0070928861200001</v>
      </c>
      <c r="X689" s="52">
        <v>3.5786039118480004</v>
      </c>
      <c r="Y689" s="52">
        <v>3.0291444408960002</v>
      </c>
      <c r="Z689" s="52">
        <v>2.7615320560800001</v>
      </c>
    </row>
    <row r="690" spans="1:26">
      <c r="A690" s="52" t="s">
        <v>347</v>
      </c>
      <c r="B690" s="52" t="s">
        <v>337</v>
      </c>
      <c r="C690" s="52" t="s">
        <v>241</v>
      </c>
      <c r="D690" s="52" t="s">
        <v>7</v>
      </c>
      <c r="E690" s="52" t="s">
        <v>83</v>
      </c>
      <c r="F690" s="52" t="s">
        <v>69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52">
        <v>0</v>
      </c>
      <c r="W690" s="52">
        <v>0</v>
      </c>
      <c r="X690" s="52">
        <v>0</v>
      </c>
      <c r="Y690" s="52">
        <v>0</v>
      </c>
      <c r="Z690" s="52">
        <v>0</v>
      </c>
    </row>
    <row r="691" spans="1:26">
      <c r="A691" s="52" t="s">
        <v>347</v>
      </c>
      <c r="B691" s="52" t="s">
        <v>337</v>
      </c>
      <c r="C691" s="52" t="s">
        <v>241</v>
      </c>
      <c r="D691" s="52" t="s">
        <v>7</v>
      </c>
      <c r="E691" s="52" t="s">
        <v>83</v>
      </c>
      <c r="F691" s="52" t="s">
        <v>70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52">
        <v>0</v>
      </c>
      <c r="W691" s="52">
        <v>0</v>
      </c>
      <c r="X691" s="52">
        <v>0</v>
      </c>
      <c r="Y691" s="52">
        <v>0</v>
      </c>
      <c r="Z691" s="52">
        <v>0</v>
      </c>
    </row>
    <row r="692" spans="1:26">
      <c r="A692" s="52" t="s">
        <v>347</v>
      </c>
      <c r="B692" s="52" t="s">
        <v>342</v>
      </c>
      <c r="C692" s="52" t="s">
        <v>241</v>
      </c>
      <c r="D692" s="52" t="s">
        <v>7</v>
      </c>
      <c r="E692" s="52" t="s">
        <v>83</v>
      </c>
      <c r="F692" s="52" t="s">
        <v>71</v>
      </c>
      <c r="G692" s="52">
        <v>1.3816440000000001</v>
      </c>
      <c r="H692" s="52">
        <v>1.4109516000000002</v>
      </c>
      <c r="I692" s="52">
        <v>1.758456</v>
      </c>
      <c r="J692" s="52">
        <v>1.6747200000000002</v>
      </c>
      <c r="K692" s="52">
        <v>0</v>
      </c>
      <c r="L692" s="52">
        <v>0</v>
      </c>
      <c r="M692" s="52">
        <v>0</v>
      </c>
      <c r="N692" s="52">
        <v>0</v>
      </c>
      <c r="O692" s="52">
        <v>0</v>
      </c>
      <c r="P692" s="52">
        <v>0</v>
      </c>
      <c r="Q692" s="52">
        <v>0</v>
      </c>
      <c r="R692" s="52">
        <v>0</v>
      </c>
      <c r="S692" s="52">
        <v>0</v>
      </c>
      <c r="T692" s="52">
        <v>0</v>
      </c>
      <c r="U692" s="52">
        <v>0</v>
      </c>
      <c r="V692" s="52">
        <v>0</v>
      </c>
      <c r="W692" s="52">
        <v>0</v>
      </c>
      <c r="X692" s="52">
        <v>0</v>
      </c>
      <c r="Y692" s="52">
        <v>0</v>
      </c>
      <c r="Z692" s="52">
        <v>0</v>
      </c>
    </row>
    <row r="693" spans="1:26">
      <c r="A693" s="52" t="s">
        <v>347</v>
      </c>
      <c r="B693" s="52" t="s">
        <v>342</v>
      </c>
      <c r="C693" s="52" t="s">
        <v>241</v>
      </c>
      <c r="D693" s="52" t="s">
        <v>7</v>
      </c>
      <c r="E693" s="52" t="s">
        <v>83</v>
      </c>
      <c r="F693" s="52" t="s">
        <v>72</v>
      </c>
      <c r="G693" s="52">
        <v>150.94071327600003</v>
      </c>
      <c r="H693" s="52">
        <v>158.65443172800002</v>
      </c>
      <c r="I693" s="52">
        <v>166.187238552</v>
      </c>
      <c r="J693" s="52">
        <v>178.88873371200003</v>
      </c>
      <c r="K693" s="52">
        <v>223.0682241240001</v>
      </c>
      <c r="L693" s="52">
        <v>248.46170705856002</v>
      </c>
      <c r="M693" s="52">
        <v>271.64024918197987</v>
      </c>
      <c r="N693" s="52">
        <v>278.86708784394801</v>
      </c>
      <c r="O693" s="52">
        <v>265.99973941433655</v>
      </c>
      <c r="P693" s="52">
        <v>300.94732070336789</v>
      </c>
      <c r="Q693" s="52">
        <v>371.45624020269332</v>
      </c>
      <c r="R693" s="52">
        <v>389.83982538387488</v>
      </c>
      <c r="S693" s="52">
        <v>387.24021569537609</v>
      </c>
      <c r="T693" s="52">
        <v>445.0879438156976</v>
      </c>
      <c r="U693" s="52">
        <v>503.43386342512434</v>
      </c>
      <c r="V693" s="52">
        <v>551.99705944775712</v>
      </c>
      <c r="W693" s="52">
        <v>566.46248215294679</v>
      </c>
      <c r="X693" s="52">
        <v>597.24608070355566</v>
      </c>
      <c r="Y693" s="52">
        <v>597.04739259056339</v>
      </c>
      <c r="Z693" s="52">
        <v>602.09853220216655</v>
      </c>
    </row>
    <row r="694" spans="1:26">
      <c r="A694" s="52" t="s">
        <v>347</v>
      </c>
      <c r="B694" s="52" t="s">
        <v>343</v>
      </c>
      <c r="C694" s="52" t="s">
        <v>241</v>
      </c>
      <c r="D694" s="52" t="s">
        <v>7</v>
      </c>
      <c r="E694" s="52" t="s">
        <v>83</v>
      </c>
      <c r="F694" s="52" t="s">
        <v>73</v>
      </c>
      <c r="G694" s="52">
        <v>3.0553200000000529</v>
      </c>
      <c r="H694" s="52">
        <v>2.682720000000046</v>
      </c>
      <c r="I694" s="52">
        <v>2.5336800000000435</v>
      </c>
      <c r="J694" s="52">
        <v>2.6082000000000445</v>
      </c>
      <c r="K694" s="52">
        <v>5.1791400000000882</v>
      </c>
      <c r="L694" s="52">
        <v>5.5517400000000956</v>
      </c>
      <c r="M694" s="52">
        <v>6.1851600000001055</v>
      </c>
      <c r="N694" s="52">
        <v>7.7873400000001327</v>
      </c>
      <c r="O694" s="52">
        <v>3.6887400000000632</v>
      </c>
      <c r="P694" s="52">
        <v>3.6142200000000622</v>
      </c>
      <c r="Q694" s="52">
        <v>4.3221600000000731</v>
      </c>
      <c r="R694" s="52">
        <v>4.7644503588000813</v>
      </c>
      <c r="S694" s="52">
        <v>4.7059380000000806</v>
      </c>
      <c r="T694" s="52">
        <v>7.3774800000001264</v>
      </c>
      <c r="U694" s="52">
        <v>7.0086060000001194</v>
      </c>
      <c r="V694" s="52">
        <v>8.0598969000001368</v>
      </c>
      <c r="W694" s="52">
        <v>7.2539072100001238</v>
      </c>
      <c r="X694" s="52">
        <v>6.6939055733881156</v>
      </c>
      <c r="Y694" s="52">
        <v>9.2777400000001595</v>
      </c>
      <c r="Z694" s="52">
        <v>10.47006000000018</v>
      </c>
    </row>
    <row r="695" spans="1:26">
      <c r="A695" s="52" t="s">
        <v>347</v>
      </c>
      <c r="B695" s="52" t="s">
        <v>337</v>
      </c>
      <c r="C695" s="52" t="s">
        <v>241</v>
      </c>
      <c r="D695" s="52" t="s">
        <v>7</v>
      </c>
      <c r="E695" s="52" t="s">
        <v>84</v>
      </c>
      <c r="F695" s="52" t="s">
        <v>63</v>
      </c>
      <c r="G695" s="52">
        <v>337.25522156266277</v>
      </c>
      <c r="H695" s="52">
        <v>358.68941189182942</v>
      </c>
      <c r="I695" s="52">
        <v>371.88944909686677</v>
      </c>
      <c r="J695" s="52">
        <v>405.9581436807099</v>
      </c>
      <c r="K695" s="52">
        <v>575.63825729125767</v>
      </c>
      <c r="L695" s="52">
        <v>654.48686793292086</v>
      </c>
      <c r="M695" s="52">
        <v>680.75536952742425</v>
      </c>
      <c r="N695" s="52">
        <v>701.38448202552252</v>
      </c>
      <c r="O695" s="52">
        <v>669.78631790630141</v>
      </c>
      <c r="P695" s="52">
        <v>674.64916358163759</v>
      </c>
      <c r="Q695" s="52">
        <v>622.94983611700195</v>
      </c>
      <c r="R695" s="52">
        <v>666.7343227185786</v>
      </c>
      <c r="S695" s="52">
        <v>604.10329664728113</v>
      </c>
      <c r="T695" s="52">
        <v>531.75589343322019</v>
      </c>
      <c r="U695" s="52">
        <v>444.46397410613531</v>
      </c>
      <c r="V695" s="52">
        <v>411.72948655413126</v>
      </c>
      <c r="W695" s="52">
        <v>337.33097956318323</v>
      </c>
      <c r="X695" s="52">
        <v>239.91887661930721</v>
      </c>
      <c r="Y695" s="52">
        <v>146.22402551243761</v>
      </c>
      <c r="Z695" s="52">
        <v>92.133519782925603</v>
      </c>
    </row>
    <row r="696" spans="1:26">
      <c r="A696" s="52" t="s">
        <v>347</v>
      </c>
      <c r="B696" s="52" t="s">
        <v>338</v>
      </c>
      <c r="C696" s="52" t="s">
        <v>241</v>
      </c>
      <c r="D696" s="52" t="s">
        <v>7</v>
      </c>
      <c r="E696" s="52" t="s">
        <v>84</v>
      </c>
      <c r="F696" s="52" t="s">
        <v>64</v>
      </c>
      <c r="G696" s="52">
        <v>0.84328706601165382</v>
      </c>
      <c r="H696" s="52">
        <v>1.2377736276938822</v>
      </c>
      <c r="I696" s="52">
        <v>1.4014697959080005</v>
      </c>
      <c r="J696" s="52">
        <v>4.5614916271696497</v>
      </c>
      <c r="K696" s="52">
        <v>5.1820452170997022</v>
      </c>
      <c r="L696" s="52">
        <v>6.3168135660000004</v>
      </c>
      <c r="M696" s="52">
        <v>6.2529795323604009</v>
      </c>
      <c r="N696" s="52">
        <v>11.045836344773463</v>
      </c>
      <c r="O696" s="52">
        <v>13.902742015320566</v>
      </c>
      <c r="P696" s="52">
        <v>14.081713980954406</v>
      </c>
      <c r="Q696" s="52">
        <v>15.758921651897845</v>
      </c>
      <c r="R696" s="52">
        <v>15.827649902631002</v>
      </c>
      <c r="S696" s="52">
        <v>18.730487160000003</v>
      </c>
      <c r="T696" s="52">
        <v>19.929168000000004</v>
      </c>
      <c r="U696" s="52">
        <v>20.102082839999998</v>
      </c>
      <c r="V696" s="52">
        <v>23.202826920000003</v>
      </c>
      <c r="W696" s="52">
        <v>18.809617680000002</v>
      </c>
      <c r="X696" s="52">
        <v>20.828911320000003</v>
      </c>
      <c r="Y696" s="52">
        <v>25.702765200000005</v>
      </c>
      <c r="Z696" s="52">
        <v>24.460122960000003</v>
      </c>
    </row>
    <row r="697" spans="1:26">
      <c r="A697" s="52" t="s">
        <v>347</v>
      </c>
      <c r="B697" s="52" t="s">
        <v>339</v>
      </c>
      <c r="C697" s="52" t="s">
        <v>241</v>
      </c>
      <c r="D697" s="52" t="s">
        <v>7</v>
      </c>
      <c r="E697" s="52" t="s">
        <v>84</v>
      </c>
      <c r="F697" s="52" t="s">
        <v>65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0</v>
      </c>
      <c r="P697" s="52">
        <v>0</v>
      </c>
      <c r="Q697" s="52">
        <v>0</v>
      </c>
      <c r="R697" s="52">
        <v>0</v>
      </c>
      <c r="S697" s="52">
        <v>0</v>
      </c>
      <c r="T697" s="52">
        <v>0</v>
      </c>
      <c r="U697" s="52">
        <v>0</v>
      </c>
      <c r="V697" s="52">
        <v>0</v>
      </c>
      <c r="W697" s="52">
        <v>0</v>
      </c>
      <c r="X697" s="52">
        <v>0</v>
      </c>
      <c r="Y697" s="52">
        <v>0</v>
      </c>
      <c r="Z697" s="52">
        <v>0</v>
      </c>
    </row>
    <row r="698" spans="1:26">
      <c r="A698" s="52" t="s">
        <v>347</v>
      </c>
      <c r="B698" s="52" t="s">
        <v>340</v>
      </c>
      <c r="C698" s="52" t="s">
        <v>241</v>
      </c>
      <c r="D698" s="52" t="s">
        <v>7</v>
      </c>
      <c r="E698" s="52" t="s">
        <v>84</v>
      </c>
      <c r="F698" s="52" t="s">
        <v>66</v>
      </c>
      <c r="G698" s="52">
        <v>160.77860662343019</v>
      </c>
      <c r="H698" s="52">
        <v>176.49389052392513</v>
      </c>
      <c r="I698" s="52">
        <v>206.28333384430601</v>
      </c>
      <c r="J698" s="52">
        <v>240.14925250016924</v>
      </c>
      <c r="K698" s="52">
        <v>304.89330913546053</v>
      </c>
      <c r="L698" s="52">
        <v>347.76889879691686</v>
      </c>
      <c r="M698" s="52">
        <v>433.94511533231713</v>
      </c>
      <c r="N698" s="52">
        <v>476.12246162721675</v>
      </c>
      <c r="O698" s="52">
        <v>480.03865175544632</v>
      </c>
      <c r="P698" s="52">
        <v>489.0581469387833</v>
      </c>
      <c r="Q698" s="52">
        <v>546.49213683709411</v>
      </c>
      <c r="R698" s="52">
        <v>587.12188063124313</v>
      </c>
      <c r="S698" s="52">
        <v>647.33400010616288</v>
      </c>
      <c r="T698" s="52">
        <v>683.60400011211118</v>
      </c>
      <c r="U698" s="52">
        <v>686.03040011250903</v>
      </c>
      <c r="V698" s="52">
        <v>697.24440011434831</v>
      </c>
      <c r="W698" s="52">
        <v>710.58960011653676</v>
      </c>
      <c r="X698" s="52">
        <v>737.27280012091285</v>
      </c>
      <c r="Y698" s="52">
        <v>770.1336001263021</v>
      </c>
      <c r="Z698" s="52">
        <v>773.47800012685059</v>
      </c>
    </row>
    <row r="699" spans="1:26">
      <c r="A699" s="52" t="s">
        <v>347</v>
      </c>
      <c r="B699" s="52" t="s">
        <v>341</v>
      </c>
      <c r="C699" s="52" t="s">
        <v>241</v>
      </c>
      <c r="D699" s="52" t="s">
        <v>7</v>
      </c>
      <c r="E699" s="52" t="s">
        <v>84</v>
      </c>
      <c r="F699" s="52" t="s">
        <v>67</v>
      </c>
      <c r="G699" s="52">
        <v>66.87168188912851</v>
      </c>
      <c r="H699" s="52">
        <v>75.380214717421111</v>
      </c>
      <c r="I699" s="52">
        <v>87.456905838928492</v>
      </c>
      <c r="J699" s="52">
        <v>89.977082317576958</v>
      </c>
      <c r="K699" s="52">
        <v>116.70454342910726</v>
      </c>
      <c r="L699" s="52">
        <v>154.41801059307005</v>
      </c>
      <c r="M699" s="52">
        <v>177.42610309795896</v>
      </c>
      <c r="N699" s="52">
        <v>209.9561180351302</v>
      </c>
      <c r="O699" s="52">
        <v>216.23691835800358</v>
      </c>
      <c r="P699" s="52">
        <v>198.1736910399047</v>
      </c>
      <c r="Q699" s="52">
        <v>220.70383431547179</v>
      </c>
      <c r="R699" s="52">
        <v>213.72446426191811</v>
      </c>
      <c r="S699" s="52">
        <v>242.45891706897962</v>
      </c>
      <c r="T699" s="52">
        <v>241.37969158723411</v>
      </c>
      <c r="U699" s="52">
        <v>246.05080000000004</v>
      </c>
      <c r="V699" s="52">
        <v>288.42580000000004</v>
      </c>
      <c r="W699" s="52">
        <v>320.20370000000003</v>
      </c>
      <c r="X699" s="52">
        <v>331.41649999999993</v>
      </c>
      <c r="Y699" s="52">
        <v>318.9631</v>
      </c>
      <c r="Z699" s="52">
        <v>331.98734368406014</v>
      </c>
    </row>
    <row r="700" spans="1:26">
      <c r="A700" s="52" t="s">
        <v>347</v>
      </c>
      <c r="B700" s="52" t="s">
        <v>337</v>
      </c>
      <c r="C700" s="52" t="s">
        <v>241</v>
      </c>
      <c r="D700" s="52" t="s">
        <v>7</v>
      </c>
      <c r="E700" s="52" t="s">
        <v>84</v>
      </c>
      <c r="F700" s="52" t="s">
        <v>68</v>
      </c>
      <c r="G700" s="52">
        <v>2.1910036521019998</v>
      </c>
      <c r="H700" s="52">
        <v>2.3535922570942671</v>
      </c>
      <c r="I700" s="52">
        <v>2.3828407877282616</v>
      </c>
      <c r="J700" s="52">
        <v>2.1104467000155567</v>
      </c>
      <c r="K700" s="52">
        <v>1.0187104637383069</v>
      </c>
      <c r="L700" s="52">
        <v>2.4788569656845159</v>
      </c>
      <c r="M700" s="52">
        <v>6.0613893210729604</v>
      </c>
      <c r="N700" s="52">
        <v>8.3824678375048816</v>
      </c>
      <c r="O700" s="52">
        <v>10.74865084956396</v>
      </c>
      <c r="P700" s="52">
        <v>10.331268918337081</v>
      </c>
      <c r="Q700" s="52">
        <v>11.233982320343999</v>
      </c>
      <c r="R700" s="52">
        <v>7.9667469385904752</v>
      </c>
      <c r="S700" s="52">
        <v>5.7125043354959999</v>
      </c>
      <c r="T700" s="52">
        <v>5.7139761631680006</v>
      </c>
      <c r="U700" s="52">
        <v>5.1067730525378146</v>
      </c>
      <c r="V700" s="52">
        <v>5.1690060883732132</v>
      </c>
      <c r="W700" s="52">
        <v>3.8097196516466316</v>
      </c>
      <c r="X700" s="52">
        <v>3.4926924424747612</v>
      </c>
      <c r="Y700" s="52">
        <v>3.2411607452995037</v>
      </c>
      <c r="Z700" s="52">
        <v>3.002788376199145</v>
      </c>
    </row>
    <row r="701" spans="1:26">
      <c r="A701" s="52" t="s">
        <v>347</v>
      </c>
      <c r="B701" s="52" t="s">
        <v>337</v>
      </c>
      <c r="C701" s="52" t="s">
        <v>241</v>
      </c>
      <c r="D701" s="52" t="s">
        <v>7</v>
      </c>
      <c r="E701" s="52" t="s">
        <v>84</v>
      </c>
      <c r="F701" s="52" t="s">
        <v>69</v>
      </c>
      <c r="G701" s="52">
        <v>0</v>
      </c>
      <c r="H701" s="52">
        <v>0</v>
      </c>
      <c r="I701" s="52">
        <v>0</v>
      </c>
      <c r="J701" s="52">
        <v>0</v>
      </c>
      <c r="K701" s="52">
        <v>0</v>
      </c>
      <c r="L701" s="52">
        <v>0</v>
      </c>
      <c r="M701" s="52">
        <v>0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</row>
    <row r="702" spans="1:26">
      <c r="A702" s="52" t="s">
        <v>347</v>
      </c>
      <c r="B702" s="52" t="s">
        <v>337</v>
      </c>
      <c r="C702" s="52" t="s">
        <v>241</v>
      </c>
      <c r="D702" s="52" t="s">
        <v>7</v>
      </c>
      <c r="E702" s="52" t="s">
        <v>84</v>
      </c>
      <c r="F702" s="52" t="s">
        <v>70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0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</row>
    <row r="703" spans="1:26">
      <c r="A703" s="52" t="s">
        <v>347</v>
      </c>
      <c r="B703" s="52" t="s">
        <v>342</v>
      </c>
      <c r="C703" s="52" t="s">
        <v>241</v>
      </c>
      <c r="D703" s="52" t="s">
        <v>7</v>
      </c>
      <c r="E703" s="52" t="s">
        <v>84</v>
      </c>
      <c r="F703" s="52" t="s">
        <v>71</v>
      </c>
      <c r="G703" s="52">
        <v>8.7922800000000009E-2</v>
      </c>
      <c r="H703" s="52">
        <v>9.6296400000000018E-2</v>
      </c>
      <c r="I703" s="52">
        <v>7.1716448024316107E-2</v>
      </c>
      <c r="J703" s="52">
        <v>0.18010401887956681</v>
      </c>
      <c r="K703" s="52">
        <v>0.30982305369446422</v>
      </c>
      <c r="L703" s="52">
        <v>0.199626624</v>
      </c>
      <c r="M703" s="52">
        <v>0.19049940000000004</v>
      </c>
      <c r="N703" s="52">
        <v>0.20153915423999999</v>
      </c>
      <c r="O703" s="52">
        <v>0.20698994916000002</v>
      </c>
      <c r="P703" s="52">
        <v>0.23446080000000002</v>
      </c>
      <c r="Q703" s="52">
        <v>4.1868000000000002E-2</v>
      </c>
      <c r="R703" s="52">
        <v>5.8615200000000006E-2</v>
      </c>
      <c r="S703" s="52">
        <v>6.2802000000000011E-2</v>
      </c>
      <c r="T703" s="52">
        <v>3.3494400000000001E-2</v>
      </c>
      <c r="U703" s="52">
        <v>1.2560400000000001E-2</v>
      </c>
      <c r="V703" s="52">
        <v>1.2560400000000001E-2</v>
      </c>
      <c r="W703" s="52">
        <v>8.3736000000000001E-3</v>
      </c>
      <c r="X703" s="52">
        <v>8.3736000000000001E-3</v>
      </c>
      <c r="Y703" s="52">
        <v>2.9307600000000003E-2</v>
      </c>
      <c r="Z703" s="52">
        <v>0</v>
      </c>
    </row>
    <row r="704" spans="1:26">
      <c r="A704" s="52" t="s">
        <v>347</v>
      </c>
      <c r="B704" s="52" t="s">
        <v>342</v>
      </c>
      <c r="C704" s="52" t="s">
        <v>241</v>
      </c>
      <c r="D704" s="52" t="s">
        <v>7</v>
      </c>
      <c r="E704" s="52" t="s">
        <v>84</v>
      </c>
      <c r="F704" s="52" t="s">
        <v>72</v>
      </c>
      <c r="G704" s="52">
        <v>93.670604212170673</v>
      </c>
      <c r="H704" s="52">
        <v>97.693004415490392</v>
      </c>
      <c r="I704" s="52">
        <v>98.959476895367047</v>
      </c>
      <c r="J704" s="52">
        <v>86.006491261441326</v>
      </c>
      <c r="K704" s="52">
        <v>93.741962843785558</v>
      </c>
      <c r="L704" s="52">
        <v>81.211591306504445</v>
      </c>
      <c r="M704" s="52">
        <v>87.292656850060425</v>
      </c>
      <c r="N704" s="52">
        <v>87.467773278064371</v>
      </c>
      <c r="O704" s="52">
        <v>84.855513828688572</v>
      </c>
      <c r="P704" s="52">
        <v>79.612725060360006</v>
      </c>
      <c r="Q704" s="52">
        <v>79.888323305627992</v>
      </c>
      <c r="R704" s="52">
        <v>62.30113981488001</v>
      </c>
      <c r="S704" s="52">
        <v>48.930016236480014</v>
      </c>
      <c r="T704" s="52">
        <v>41.011096017600003</v>
      </c>
      <c r="U704" s="52">
        <v>41.909414611517093</v>
      </c>
      <c r="V704" s="52">
        <v>39.85615805542826</v>
      </c>
      <c r="W704" s="52">
        <v>34.927979190785933</v>
      </c>
      <c r="X704" s="52">
        <v>36.721307879215288</v>
      </c>
      <c r="Y704" s="52">
        <v>20.081740076236958</v>
      </c>
      <c r="Z704" s="52">
        <v>17.12025125413107</v>
      </c>
    </row>
    <row r="705" spans="1:26">
      <c r="A705" s="52" t="s">
        <v>347</v>
      </c>
      <c r="B705" s="52" t="s">
        <v>343</v>
      </c>
      <c r="C705" s="52" t="s">
        <v>241</v>
      </c>
      <c r="D705" s="52" t="s">
        <v>7</v>
      </c>
      <c r="E705" s="52" t="s">
        <v>84</v>
      </c>
      <c r="F705" s="52" t="s">
        <v>73</v>
      </c>
      <c r="G705" s="52">
        <v>4.126473690122749</v>
      </c>
      <c r="H705" s="52">
        <v>3.9656494037668426</v>
      </c>
      <c r="I705" s="52">
        <v>2.9880750505344729</v>
      </c>
      <c r="J705" s="52">
        <v>3.4687177073006654</v>
      </c>
      <c r="K705" s="52">
        <v>2.2867189757234092</v>
      </c>
      <c r="L705" s="52">
        <v>2.672205966897188</v>
      </c>
      <c r="M705" s="52">
        <v>2.5472170593550589</v>
      </c>
      <c r="N705" s="52">
        <v>3.1002161063814446</v>
      </c>
      <c r="O705" s="52">
        <v>17.480874353592899</v>
      </c>
      <c r="P705" s="52">
        <v>6.1928179974667064</v>
      </c>
      <c r="Q705" s="52">
        <v>7.4995158150001275</v>
      </c>
      <c r="R705" s="52">
        <v>9.3976140160684594</v>
      </c>
      <c r="S705" s="52">
        <v>11.86160189736599</v>
      </c>
      <c r="T705" s="52">
        <v>16.833785998847866</v>
      </c>
      <c r="U705" s="52">
        <v>24.397536180271697</v>
      </c>
      <c r="V705" s="52">
        <v>30.446513310911165</v>
      </c>
      <c r="W705" s="52">
        <v>85.599440863359391</v>
      </c>
      <c r="X705" s="52">
        <v>143.34910107951089</v>
      </c>
      <c r="Y705" s="52">
        <v>167.19277392000288</v>
      </c>
      <c r="Z705" s="52">
        <v>228.42334450985328</v>
      </c>
    </row>
    <row r="706" spans="1:26">
      <c r="A706" s="52" t="s">
        <v>349</v>
      </c>
      <c r="B706" s="52" t="s">
        <v>337</v>
      </c>
      <c r="C706" s="52" t="s">
        <v>241</v>
      </c>
      <c r="D706" s="52" t="s">
        <v>7</v>
      </c>
      <c r="E706" s="52" t="s">
        <v>85</v>
      </c>
      <c r="F706" s="52" t="s">
        <v>63</v>
      </c>
      <c r="G706" s="52">
        <v>1084.7040989136262</v>
      </c>
      <c r="H706" s="52">
        <v>937.81508699915491</v>
      </c>
      <c r="I706" s="52">
        <v>808.89808468205774</v>
      </c>
      <c r="J706" s="52">
        <v>863.53520218626807</v>
      </c>
      <c r="K706" s="52">
        <v>1262.934783780169</v>
      </c>
      <c r="L706" s="52">
        <v>1645.184001298144</v>
      </c>
      <c r="M706" s="52">
        <v>1762.4071107402067</v>
      </c>
      <c r="N706" s="52">
        <v>1592.4087791834072</v>
      </c>
      <c r="O706" s="52">
        <v>2067.3011769208738</v>
      </c>
      <c r="P706" s="52">
        <v>2301.6628857858427</v>
      </c>
      <c r="Q706" s="52">
        <v>2913.9143812748157</v>
      </c>
      <c r="R706" s="52">
        <v>4240.2936678705755</v>
      </c>
      <c r="S706" s="52">
        <v>6857.1749303678171</v>
      </c>
      <c r="T706" s="52">
        <v>5426.6980005628502</v>
      </c>
      <c r="U706" s="52">
        <v>7.2912034018152019</v>
      </c>
      <c r="V706" s="52">
        <v>6.8912459256816003</v>
      </c>
      <c r="W706" s="52">
        <v>6.2838238763664007</v>
      </c>
      <c r="X706" s="52">
        <v>5.5117134545255997</v>
      </c>
      <c r="Y706" s="52">
        <v>0.83413591279200006</v>
      </c>
      <c r="Z706" s="52">
        <v>0.31012745475600001</v>
      </c>
    </row>
    <row r="707" spans="1:26">
      <c r="A707" s="52" t="s">
        <v>349</v>
      </c>
      <c r="B707" s="52" t="s">
        <v>338</v>
      </c>
      <c r="C707" s="52" t="s">
        <v>241</v>
      </c>
      <c r="D707" s="52" t="s">
        <v>7</v>
      </c>
      <c r="E707" s="52" t="s">
        <v>85</v>
      </c>
      <c r="F707" s="52" t="s">
        <v>64</v>
      </c>
      <c r="G707" s="52">
        <v>1.1131651043177204</v>
      </c>
      <c r="H707" s="52">
        <v>1.6338996113270796</v>
      </c>
      <c r="I707" s="52">
        <v>1.8500422499999798</v>
      </c>
      <c r="J707" s="52">
        <v>5.9859908497235441</v>
      </c>
      <c r="K707" s="52">
        <v>6.8003358961901617</v>
      </c>
      <c r="L707" s="52">
        <v>8.2894788144000202</v>
      </c>
      <c r="M707" s="52">
        <v>9.5816692361652471</v>
      </c>
      <c r="N707" s="52">
        <v>16.06488871141983</v>
      </c>
      <c r="O707" s="52">
        <v>10.655778095783296</v>
      </c>
      <c r="P707" s="52">
        <v>11.247633257266362</v>
      </c>
      <c r="Q707" s="52">
        <v>13.517764470672004</v>
      </c>
      <c r="R707" s="52">
        <v>15.602751476162407</v>
      </c>
      <c r="S707" s="52">
        <v>17.842466880000021</v>
      </c>
      <c r="T707" s="52">
        <v>24.492361320000079</v>
      </c>
      <c r="U707" s="52">
        <v>0.34289892</v>
      </c>
      <c r="V707" s="52">
        <v>0.25790688000000006</v>
      </c>
      <c r="W707" s="52">
        <v>0.31066056000000009</v>
      </c>
      <c r="X707" s="52">
        <v>0.31066056000000009</v>
      </c>
      <c r="Y707" s="52">
        <v>0.35755272000000005</v>
      </c>
      <c r="Z707" s="52">
        <v>0.30479904000000008</v>
      </c>
    </row>
    <row r="708" spans="1:26">
      <c r="A708" s="52" t="s">
        <v>349</v>
      </c>
      <c r="B708" s="52" t="s">
        <v>339</v>
      </c>
      <c r="C708" s="52" t="s">
        <v>241</v>
      </c>
      <c r="D708" s="52" t="s">
        <v>7</v>
      </c>
      <c r="E708" s="52" t="s">
        <v>85</v>
      </c>
      <c r="F708" s="52" t="s">
        <v>65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0</v>
      </c>
      <c r="P708" s="52">
        <v>0</v>
      </c>
      <c r="Q708" s="52">
        <v>0</v>
      </c>
      <c r="R708" s="52">
        <v>0</v>
      </c>
      <c r="S708" s="52">
        <v>0</v>
      </c>
      <c r="T708" s="52">
        <v>0</v>
      </c>
      <c r="U708" s="52">
        <v>0</v>
      </c>
      <c r="V708" s="52">
        <v>0</v>
      </c>
      <c r="W708" s="52">
        <v>0</v>
      </c>
      <c r="X708" s="52">
        <v>0</v>
      </c>
      <c r="Y708" s="52">
        <v>0</v>
      </c>
      <c r="Z708" s="52">
        <v>0</v>
      </c>
    </row>
    <row r="709" spans="1:26">
      <c r="A709" s="52" t="s">
        <v>349</v>
      </c>
      <c r="B709" s="52" t="s">
        <v>340</v>
      </c>
      <c r="C709" s="52" t="s">
        <v>241</v>
      </c>
      <c r="D709" s="52" t="s">
        <v>7</v>
      </c>
      <c r="E709" s="52" t="s">
        <v>85</v>
      </c>
      <c r="F709" s="52" t="s">
        <v>66</v>
      </c>
      <c r="G709" s="52">
        <v>391.74150158026498</v>
      </c>
      <c r="H709" s="52">
        <v>429.42790917276005</v>
      </c>
      <c r="I709" s="52">
        <v>465.85345912738262</v>
      </c>
      <c r="J709" s="52">
        <v>515.32380635091636</v>
      </c>
      <c r="K709" s="52">
        <v>583.63011720508473</v>
      </c>
      <c r="L709" s="52">
        <v>697.46176366494694</v>
      </c>
      <c r="M709" s="52">
        <v>771.60718969221989</v>
      </c>
      <c r="N709" s="52">
        <v>840.86204983045047</v>
      </c>
      <c r="O709" s="52">
        <v>897.62780191856928</v>
      </c>
      <c r="P709" s="52">
        <v>934.61453673639608</v>
      </c>
      <c r="Q709" s="52">
        <v>1106.9055957077144</v>
      </c>
      <c r="R709" s="52">
        <v>1164.546861539374</v>
      </c>
      <c r="S709" s="52">
        <v>1269.6638249468365</v>
      </c>
      <c r="T709" s="52">
        <v>1378.0379533643722</v>
      </c>
      <c r="U709" s="52">
        <v>158.64840002601835</v>
      </c>
      <c r="V709" s="52">
        <v>164.12040002691577</v>
      </c>
      <c r="W709" s="52">
        <v>172.36080002826719</v>
      </c>
      <c r="X709" s="52">
        <v>173.56680002846497</v>
      </c>
      <c r="Y709" s="52">
        <v>186.84360003064236</v>
      </c>
      <c r="Z709" s="52">
        <v>208.22760003414933</v>
      </c>
    </row>
    <row r="710" spans="1:26">
      <c r="A710" s="52" t="s">
        <v>349</v>
      </c>
      <c r="B710" s="52" t="s">
        <v>341</v>
      </c>
      <c r="C710" s="52" t="s">
        <v>241</v>
      </c>
      <c r="D710" s="52" t="s">
        <v>7</v>
      </c>
      <c r="E710" s="52" t="s">
        <v>85</v>
      </c>
      <c r="F710" s="52" t="s">
        <v>67</v>
      </c>
      <c r="G710" s="52">
        <v>122.63950060216138</v>
      </c>
      <c r="H710" s="52">
        <v>129.06142326384537</v>
      </c>
      <c r="I710" s="52">
        <v>129.65148445962259</v>
      </c>
      <c r="J710" s="52">
        <v>144.34466056927783</v>
      </c>
      <c r="K710" s="52">
        <v>109.47349897136421</v>
      </c>
      <c r="L710" s="52">
        <v>110.80602604461724</v>
      </c>
      <c r="M710" s="52">
        <v>127.4046550019152</v>
      </c>
      <c r="N710" s="52">
        <v>127.83176464807505</v>
      </c>
      <c r="O710" s="52">
        <v>119.74912351110235</v>
      </c>
      <c r="P710" s="52">
        <v>126.78837099359814</v>
      </c>
      <c r="Q710" s="52">
        <v>139.19557423091919</v>
      </c>
      <c r="R710" s="52">
        <v>155.59188144927487</v>
      </c>
      <c r="S710" s="52">
        <v>162.53012540529821</v>
      </c>
      <c r="T710" s="52">
        <v>173.75886995618981</v>
      </c>
      <c r="U710" s="52">
        <v>0.53130000000000011</v>
      </c>
      <c r="V710" s="52">
        <v>0.56770000000000009</v>
      </c>
      <c r="W710" s="52">
        <v>0.8609</v>
      </c>
      <c r="X710" s="52">
        <v>0.76379999999999992</v>
      </c>
      <c r="Y710" s="52">
        <v>1.6456999999999997</v>
      </c>
      <c r="Z710" s="52">
        <v>0.68840029793952018</v>
      </c>
    </row>
    <row r="711" spans="1:26">
      <c r="A711" s="52" t="s">
        <v>349</v>
      </c>
      <c r="B711" s="52" t="s">
        <v>337</v>
      </c>
      <c r="C711" s="52" t="s">
        <v>241</v>
      </c>
      <c r="D711" s="52" t="s">
        <v>7</v>
      </c>
      <c r="E711" s="52" t="s">
        <v>85</v>
      </c>
      <c r="F711" s="52" t="s">
        <v>68</v>
      </c>
      <c r="G711" s="52">
        <v>55.493042050883318</v>
      </c>
      <c r="H711" s="52">
        <v>61.938027864163907</v>
      </c>
      <c r="I711" s="52">
        <v>61.998362847702182</v>
      </c>
      <c r="J711" s="52">
        <v>58.323777970648244</v>
      </c>
      <c r="K711" s="52">
        <v>37.365087038298199</v>
      </c>
      <c r="L711" s="52">
        <v>42.877333712546076</v>
      </c>
      <c r="M711" s="52">
        <v>46.449646294333874</v>
      </c>
      <c r="N711" s="52">
        <v>45.539036759030402</v>
      </c>
      <c r="O711" s="52">
        <v>46.207175655657068</v>
      </c>
      <c r="P711" s="52">
        <v>47.235810330020513</v>
      </c>
      <c r="Q711" s="52">
        <v>43.337003926605782</v>
      </c>
      <c r="R711" s="52">
        <v>38.853520854384669</v>
      </c>
      <c r="S711" s="52">
        <v>54.458142608522962</v>
      </c>
      <c r="T711" s="52">
        <v>63.981352980219597</v>
      </c>
      <c r="U711" s="52">
        <v>13.026114526297363</v>
      </c>
      <c r="V711" s="52">
        <v>13.292922564887155</v>
      </c>
      <c r="W711" s="52">
        <v>9.7508414265681171</v>
      </c>
      <c r="X711" s="52">
        <v>9.994203567240211</v>
      </c>
      <c r="Y711" s="52">
        <v>8.6086627457173925</v>
      </c>
      <c r="Z711" s="52">
        <v>8.9088981979230759</v>
      </c>
    </row>
    <row r="712" spans="1:26">
      <c r="A712" s="52" t="s">
        <v>349</v>
      </c>
      <c r="B712" s="52" t="s">
        <v>337</v>
      </c>
      <c r="C712" s="52" t="s">
        <v>241</v>
      </c>
      <c r="D712" s="52" t="s">
        <v>7</v>
      </c>
      <c r="E712" s="52" t="s">
        <v>85</v>
      </c>
      <c r="F712" s="52" t="s">
        <v>69</v>
      </c>
      <c r="G712" s="52">
        <v>0</v>
      </c>
      <c r="H712" s="52">
        <v>0</v>
      </c>
      <c r="I712" s="52">
        <v>0</v>
      </c>
      <c r="J712" s="52">
        <v>0</v>
      </c>
      <c r="K712" s="52">
        <v>0</v>
      </c>
      <c r="L712" s="52">
        <v>0</v>
      </c>
      <c r="M712" s="52">
        <v>0</v>
      </c>
      <c r="N712" s="52">
        <v>0</v>
      </c>
      <c r="O712" s="52">
        <v>0</v>
      </c>
      <c r="P712" s="52">
        <v>0</v>
      </c>
      <c r="Q712" s="52">
        <v>0</v>
      </c>
      <c r="R712" s="52">
        <v>0</v>
      </c>
      <c r="S712" s="52">
        <v>0</v>
      </c>
      <c r="T712" s="52">
        <v>0</v>
      </c>
      <c r="U712" s="52">
        <v>0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</row>
    <row r="713" spans="1:26">
      <c r="A713" s="52" t="s">
        <v>349</v>
      </c>
      <c r="B713" s="52" t="s">
        <v>337</v>
      </c>
      <c r="C713" s="52" t="s">
        <v>241</v>
      </c>
      <c r="D713" s="52" t="s">
        <v>7</v>
      </c>
      <c r="E713" s="52" t="s">
        <v>85</v>
      </c>
      <c r="F713" s="52" t="s">
        <v>70</v>
      </c>
      <c r="G713" s="52">
        <v>0</v>
      </c>
      <c r="H713" s="52">
        <v>0</v>
      </c>
      <c r="I713" s="52">
        <v>0</v>
      </c>
      <c r="J713" s="52">
        <v>0</v>
      </c>
      <c r="K713" s="52">
        <v>0</v>
      </c>
      <c r="L713" s="52">
        <v>0</v>
      </c>
      <c r="M713" s="52">
        <v>0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52">
        <v>0</v>
      </c>
      <c r="W713" s="52">
        <v>0</v>
      </c>
      <c r="X713" s="52">
        <v>0</v>
      </c>
      <c r="Y713" s="52">
        <v>0</v>
      </c>
      <c r="Z713" s="52">
        <v>0</v>
      </c>
    </row>
    <row r="714" spans="1:26">
      <c r="A714" s="52" t="s">
        <v>349</v>
      </c>
      <c r="B714" s="52" t="s">
        <v>342</v>
      </c>
      <c r="C714" s="52" t="s">
        <v>241</v>
      </c>
      <c r="D714" s="52" t="s">
        <v>7</v>
      </c>
      <c r="E714" s="52" t="s">
        <v>85</v>
      </c>
      <c r="F714" s="52" t="s">
        <v>71</v>
      </c>
      <c r="G714" s="52">
        <v>3.55878000000002</v>
      </c>
      <c r="H714" s="52">
        <v>3.0982320000000092</v>
      </c>
      <c r="I714" s="52">
        <v>3.5984782449848276</v>
      </c>
      <c r="J714" s="52">
        <v>3.3042060263382043</v>
      </c>
      <c r="K714" s="52">
        <v>3.9739525157687101</v>
      </c>
      <c r="L714" s="52">
        <v>4.8920882313599963</v>
      </c>
      <c r="M714" s="52">
        <v>5.4153745920000169</v>
      </c>
      <c r="N714" s="52">
        <v>5.4619048832574837</v>
      </c>
      <c r="O714" s="52">
        <v>6.5564271741451829</v>
      </c>
      <c r="P714" s="52">
        <v>4.4813752974151617</v>
      </c>
      <c r="Q714" s="52">
        <v>0.13423225204252034</v>
      </c>
      <c r="R714" s="52">
        <v>0.12167185204262339</v>
      </c>
      <c r="S714" s="52">
        <v>3.3749052042613005E-2</v>
      </c>
      <c r="T714" s="52">
        <v>2.5375452042613763E-2</v>
      </c>
      <c r="U714" s="52">
        <v>0</v>
      </c>
      <c r="V714" s="52">
        <v>0</v>
      </c>
      <c r="W714" s="52">
        <v>0</v>
      </c>
      <c r="X714" s="52">
        <v>0</v>
      </c>
      <c r="Y714" s="52">
        <v>0</v>
      </c>
      <c r="Z714" s="52">
        <v>0</v>
      </c>
    </row>
    <row r="715" spans="1:26">
      <c r="A715" s="52" t="s">
        <v>349</v>
      </c>
      <c r="B715" s="52" t="s">
        <v>342</v>
      </c>
      <c r="C715" s="52" t="s">
        <v>241</v>
      </c>
      <c r="D715" s="52" t="s">
        <v>7</v>
      </c>
      <c r="E715" s="52" t="s">
        <v>85</v>
      </c>
      <c r="F715" s="52" t="s">
        <v>72</v>
      </c>
      <c r="G715" s="52">
        <v>287.85766275615293</v>
      </c>
      <c r="H715" s="52">
        <v>290.65870469406173</v>
      </c>
      <c r="I715" s="52">
        <v>314.15696946184102</v>
      </c>
      <c r="J715" s="52">
        <v>181.9698288139725</v>
      </c>
      <c r="K715" s="52">
        <v>131.60509929656277</v>
      </c>
      <c r="L715" s="52">
        <v>134.0148609379803</v>
      </c>
      <c r="M715" s="52">
        <v>176.58663397890064</v>
      </c>
      <c r="N715" s="52">
        <v>178.79540708366201</v>
      </c>
      <c r="O715" s="52">
        <v>164.65013470165457</v>
      </c>
      <c r="P715" s="52">
        <v>157.6607741023536</v>
      </c>
      <c r="Q715" s="52">
        <v>164.64483448209535</v>
      </c>
      <c r="R715" s="52">
        <v>109.49481612509793</v>
      </c>
      <c r="S715" s="52">
        <v>96.27095528177756</v>
      </c>
      <c r="T715" s="52">
        <v>89.725676832056848</v>
      </c>
      <c r="U715" s="52">
        <v>5.1501657239590521</v>
      </c>
      <c r="V715" s="52">
        <v>5.5663841289155416</v>
      </c>
      <c r="W715" s="52">
        <v>5.2145748816782458</v>
      </c>
      <c r="X715" s="52">
        <v>4.646705461054788</v>
      </c>
      <c r="Y715" s="52">
        <v>4.4342556952671561</v>
      </c>
      <c r="Z715" s="52">
        <v>5.1127965652792833</v>
      </c>
    </row>
    <row r="716" spans="1:26">
      <c r="A716" s="52" t="s">
        <v>349</v>
      </c>
      <c r="B716" s="52" t="s">
        <v>343</v>
      </c>
      <c r="C716" s="52" t="s">
        <v>241</v>
      </c>
      <c r="D716" s="52" t="s">
        <v>7</v>
      </c>
      <c r="E716" s="52" t="s">
        <v>85</v>
      </c>
      <c r="F716" s="52" t="s">
        <v>73</v>
      </c>
      <c r="G716" s="52">
        <v>11.595854608071422</v>
      </c>
      <c r="H716" s="52">
        <v>11.247832552850328</v>
      </c>
      <c r="I716" s="52">
        <v>11.886426147218947</v>
      </c>
      <c r="J716" s="52">
        <v>11.132312971954052</v>
      </c>
      <c r="K716" s="52">
        <v>9.396571795293422</v>
      </c>
      <c r="L716" s="52">
        <v>11.458671742863743</v>
      </c>
      <c r="M716" s="52">
        <v>13.036076166457448</v>
      </c>
      <c r="N716" s="52">
        <v>15.814730761460936</v>
      </c>
      <c r="O716" s="52">
        <v>49.954363445112563</v>
      </c>
      <c r="P716" s="52">
        <v>28.229868663869169</v>
      </c>
      <c r="Q716" s="52">
        <v>39.114294726204115</v>
      </c>
      <c r="R716" s="52">
        <v>50.094834636580437</v>
      </c>
      <c r="S716" s="52">
        <v>80.205246165544992</v>
      </c>
      <c r="T716" s="52">
        <v>110.84387011246412</v>
      </c>
      <c r="U716" s="52">
        <v>136.32261252888691</v>
      </c>
      <c r="V716" s="52">
        <v>154.59795532845553</v>
      </c>
      <c r="W716" s="52">
        <v>214.29078692721646</v>
      </c>
      <c r="X716" s="52">
        <v>288.78109923989689</v>
      </c>
      <c r="Y716" s="52">
        <v>13.565620800000236</v>
      </c>
      <c r="Z716" s="52">
        <v>17.953478266512473</v>
      </c>
    </row>
    <row r="717" spans="1:26">
      <c r="A717" s="52" t="s">
        <v>336</v>
      </c>
      <c r="B717" s="52" t="s">
        <v>337</v>
      </c>
      <c r="C717" s="52" t="s">
        <v>242</v>
      </c>
      <c r="D717" s="52" t="s">
        <v>7</v>
      </c>
      <c r="E717" s="52" t="s">
        <v>62</v>
      </c>
      <c r="F717" s="52" t="s">
        <v>63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0</v>
      </c>
      <c r="S717" s="52">
        <v>0</v>
      </c>
      <c r="T717" s="52">
        <v>0</v>
      </c>
      <c r="U717" s="52">
        <v>0</v>
      </c>
      <c r="V717" s="52">
        <v>0</v>
      </c>
      <c r="W717" s="52">
        <v>0</v>
      </c>
      <c r="X717" s="52">
        <v>0</v>
      </c>
      <c r="Y717" s="52">
        <v>0</v>
      </c>
      <c r="Z717" s="52">
        <v>0</v>
      </c>
    </row>
    <row r="718" spans="1:26">
      <c r="A718" s="52" t="s">
        <v>336</v>
      </c>
      <c r="B718" s="52" t="s">
        <v>338</v>
      </c>
      <c r="C718" s="52" t="s">
        <v>242</v>
      </c>
      <c r="D718" s="52" t="s">
        <v>7</v>
      </c>
      <c r="E718" s="52" t="s">
        <v>62</v>
      </c>
      <c r="F718" s="52" t="s">
        <v>64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</row>
    <row r="719" spans="1:26">
      <c r="A719" s="52" t="s">
        <v>336</v>
      </c>
      <c r="B719" s="52" t="s">
        <v>339</v>
      </c>
      <c r="C719" s="52" t="s">
        <v>242</v>
      </c>
      <c r="D719" s="52" t="s">
        <v>7</v>
      </c>
      <c r="E719" s="52" t="s">
        <v>62</v>
      </c>
      <c r="F719" s="52" t="s">
        <v>65</v>
      </c>
      <c r="G719" s="52">
        <v>0</v>
      </c>
      <c r="H719" s="52">
        <v>0</v>
      </c>
      <c r="I719" s="52">
        <v>0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0</v>
      </c>
      <c r="P719" s="52">
        <v>0</v>
      </c>
      <c r="Q719" s="52">
        <v>0</v>
      </c>
      <c r="R719" s="52">
        <v>0</v>
      </c>
      <c r="S719" s="52">
        <v>0</v>
      </c>
      <c r="T719" s="52">
        <v>0</v>
      </c>
      <c r="U719" s="52">
        <v>0</v>
      </c>
      <c r="V719" s="52">
        <v>0</v>
      </c>
      <c r="W719" s="52">
        <v>0</v>
      </c>
      <c r="X719" s="52">
        <v>0</v>
      </c>
      <c r="Y719" s="52">
        <v>0</v>
      </c>
      <c r="Z719" s="52">
        <v>0</v>
      </c>
    </row>
    <row r="720" spans="1:26">
      <c r="A720" s="52" t="s">
        <v>336</v>
      </c>
      <c r="B720" s="52" t="s">
        <v>340</v>
      </c>
      <c r="C720" s="52" t="s">
        <v>242</v>
      </c>
      <c r="D720" s="52" t="s">
        <v>7</v>
      </c>
      <c r="E720" s="52" t="s">
        <v>62</v>
      </c>
      <c r="F720" s="52" t="s">
        <v>66</v>
      </c>
      <c r="G720" s="52">
        <v>0</v>
      </c>
      <c r="H720" s="52">
        <v>0</v>
      </c>
      <c r="I720" s="52">
        <v>0</v>
      </c>
      <c r="J720" s="52">
        <v>0</v>
      </c>
      <c r="K720" s="52">
        <v>0</v>
      </c>
      <c r="L720" s="52">
        <v>0</v>
      </c>
      <c r="M720" s="52">
        <v>0</v>
      </c>
      <c r="N720" s="52">
        <v>0</v>
      </c>
      <c r="O720" s="52">
        <v>0</v>
      </c>
      <c r="P720" s="52">
        <v>0</v>
      </c>
      <c r="Q720" s="52">
        <v>0</v>
      </c>
      <c r="R720" s="52">
        <v>0</v>
      </c>
      <c r="S720" s="52">
        <v>0</v>
      </c>
      <c r="T720" s="52">
        <v>0</v>
      </c>
      <c r="U720" s="52">
        <v>0</v>
      </c>
      <c r="V720" s="52">
        <v>0</v>
      </c>
      <c r="W720" s="52">
        <v>0</v>
      </c>
      <c r="X720" s="52">
        <v>0</v>
      </c>
      <c r="Y720" s="52">
        <v>0</v>
      </c>
      <c r="Z720" s="52">
        <v>0</v>
      </c>
    </row>
    <row r="721" spans="1:26">
      <c r="A721" s="52" t="s">
        <v>336</v>
      </c>
      <c r="B721" s="52" t="s">
        <v>341</v>
      </c>
      <c r="C721" s="52" t="s">
        <v>242</v>
      </c>
      <c r="D721" s="52" t="s">
        <v>7</v>
      </c>
      <c r="E721" s="52" t="s">
        <v>62</v>
      </c>
      <c r="F721" s="52" t="s">
        <v>67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>
        <v>0</v>
      </c>
      <c r="T721" s="52">
        <v>0</v>
      </c>
      <c r="U721" s="52">
        <v>0</v>
      </c>
      <c r="V721" s="52">
        <v>0</v>
      </c>
      <c r="W721" s="52">
        <v>0</v>
      </c>
      <c r="X721" s="52">
        <v>0</v>
      </c>
      <c r="Y721" s="52">
        <v>0</v>
      </c>
      <c r="Z721" s="52">
        <v>0</v>
      </c>
    </row>
    <row r="722" spans="1:26">
      <c r="A722" s="52" t="s">
        <v>336</v>
      </c>
      <c r="B722" s="52" t="s">
        <v>337</v>
      </c>
      <c r="C722" s="52" t="s">
        <v>242</v>
      </c>
      <c r="D722" s="52" t="s">
        <v>7</v>
      </c>
      <c r="E722" s="52" t="s">
        <v>62</v>
      </c>
      <c r="F722" s="52" t="s">
        <v>68</v>
      </c>
      <c r="G722" s="52">
        <v>0</v>
      </c>
      <c r="H722" s="52">
        <v>0</v>
      </c>
      <c r="I722" s="52">
        <v>0</v>
      </c>
      <c r="J722" s="52">
        <v>0</v>
      </c>
      <c r="K722" s="52">
        <v>0</v>
      </c>
      <c r="L722" s="52">
        <v>0</v>
      </c>
      <c r="M722" s="52">
        <v>0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52">
        <v>0</v>
      </c>
      <c r="W722" s="52">
        <v>0</v>
      </c>
      <c r="X722" s="52">
        <v>0</v>
      </c>
      <c r="Y722" s="52">
        <v>0</v>
      </c>
      <c r="Z722" s="52">
        <v>0</v>
      </c>
    </row>
    <row r="723" spans="1:26">
      <c r="A723" s="52" t="s">
        <v>336</v>
      </c>
      <c r="B723" s="52" t="s">
        <v>337</v>
      </c>
      <c r="C723" s="52" t="s">
        <v>242</v>
      </c>
      <c r="D723" s="52" t="s">
        <v>7</v>
      </c>
      <c r="E723" s="52" t="s">
        <v>62</v>
      </c>
      <c r="F723" s="52" t="s">
        <v>69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0</v>
      </c>
      <c r="O723" s="52">
        <v>0</v>
      </c>
      <c r="P723" s="52">
        <v>0</v>
      </c>
      <c r="Q723" s="52">
        <v>0</v>
      </c>
      <c r="R723" s="52">
        <v>0</v>
      </c>
      <c r="S723" s="52">
        <v>0</v>
      </c>
      <c r="T723" s="52">
        <v>0</v>
      </c>
      <c r="U723" s="52">
        <v>0</v>
      </c>
      <c r="V723" s="52">
        <v>0</v>
      </c>
      <c r="W723" s="52">
        <v>0</v>
      </c>
      <c r="X723" s="52">
        <v>0</v>
      </c>
      <c r="Y723" s="52">
        <v>0</v>
      </c>
      <c r="Z723" s="52">
        <v>0</v>
      </c>
    </row>
    <row r="724" spans="1:26">
      <c r="A724" s="52" t="s">
        <v>336</v>
      </c>
      <c r="B724" s="52" t="s">
        <v>337</v>
      </c>
      <c r="C724" s="52" t="s">
        <v>242</v>
      </c>
      <c r="D724" s="52" t="s">
        <v>7</v>
      </c>
      <c r="E724" s="52" t="s">
        <v>62</v>
      </c>
      <c r="F724" s="52" t="s">
        <v>70</v>
      </c>
      <c r="G724" s="52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0</v>
      </c>
      <c r="M724" s="52">
        <v>0</v>
      </c>
      <c r="N724" s="52">
        <v>0</v>
      </c>
      <c r="O724" s="52">
        <v>0</v>
      </c>
      <c r="P724" s="52">
        <v>0</v>
      </c>
      <c r="Q724" s="52">
        <v>0</v>
      </c>
      <c r="R724" s="52">
        <v>0</v>
      </c>
      <c r="S724" s="52">
        <v>0</v>
      </c>
      <c r="T724" s="52">
        <v>0</v>
      </c>
      <c r="U724" s="52">
        <v>0</v>
      </c>
      <c r="V724" s="52">
        <v>0</v>
      </c>
      <c r="W724" s="52">
        <v>0</v>
      </c>
      <c r="X724" s="52">
        <v>0</v>
      </c>
      <c r="Y724" s="52">
        <v>0</v>
      </c>
      <c r="Z724" s="52">
        <v>0</v>
      </c>
    </row>
    <row r="725" spans="1:26">
      <c r="A725" s="52" t="s">
        <v>336</v>
      </c>
      <c r="B725" s="52" t="s">
        <v>342</v>
      </c>
      <c r="C725" s="52" t="s">
        <v>242</v>
      </c>
      <c r="D725" s="52" t="s">
        <v>7</v>
      </c>
      <c r="E725" s="52" t="s">
        <v>62</v>
      </c>
      <c r="F725" s="52" t="s">
        <v>71</v>
      </c>
      <c r="G725" s="52">
        <v>0</v>
      </c>
      <c r="H725" s="52">
        <v>0</v>
      </c>
      <c r="I725" s="52">
        <v>0</v>
      </c>
      <c r="J725" s="52">
        <v>0</v>
      </c>
      <c r="K725" s="52">
        <v>0</v>
      </c>
      <c r="L725" s="52">
        <v>0</v>
      </c>
      <c r="M725" s="52">
        <v>0</v>
      </c>
      <c r="N725" s="52">
        <v>0</v>
      </c>
      <c r="O725" s="52">
        <v>0</v>
      </c>
      <c r="P725" s="52">
        <v>0</v>
      </c>
      <c r="Q725" s="52">
        <v>0</v>
      </c>
      <c r="R725" s="52">
        <v>0</v>
      </c>
      <c r="S725" s="52">
        <v>0</v>
      </c>
      <c r="T725" s="52">
        <v>0</v>
      </c>
      <c r="U725" s="52">
        <v>0</v>
      </c>
      <c r="V725" s="52">
        <v>0</v>
      </c>
      <c r="W725" s="52">
        <v>0</v>
      </c>
      <c r="X725" s="52">
        <v>0</v>
      </c>
      <c r="Y725" s="52">
        <v>0</v>
      </c>
      <c r="Z725" s="52">
        <v>0</v>
      </c>
    </row>
    <row r="726" spans="1:26">
      <c r="A726" s="52" t="s">
        <v>336</v>
      </c>
      <c r="B726" s="52" t="s">
        <v>342</v>
      </c>
      <c r="C726" s="52" t="s">
        <v>242</v>
      </c>
      <c r="D726" s="52" t="s">
        <v>7</v>
      </c>
      <c r="E726" s="52" t="s">
        <v>62</v>
      </c>
      <c r="F726" s="52" t="s">
        <v>72</v>
      </c>
      <c r="G726" s="52">
        <v>0</v>
      </c>
      <c r="H726" s="52">
        <v>0</v>
      </c>
      <c r="I726" s="52">
        <v>0</v>
      </c>
      <c r="J726" s="52">
        <v>0</v>
      </c>
      <c r="K726" s="52">
        <v>0</v>
      </c>
      <c r="L726" s="52">
        <v>0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0</v>
      </c>
      <c r="S726" s="52">
        <v>0</v>
      </c>
      <c r="T726" s="52">
        <v>0</v>
      </c>
      <c r="U726" s="52">
        <v>0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</row>
    <row r="727" spans="1:26">
      <c r="A727" s="52" t="s">
        <v>336</v>
      </c>
      <c r="B727" s="52" t="s">
        <v>343</v>
      </c>
      <c r="C727" s="52" t="s">
        <v>242</v>
      </c>
      <c r="D727" s="52" t="s">
        <v>7</v>
      </c>
      <c r="E727" s="52" t="s">
        <v>62</v>
      </c>
      <c r="F727" s="52" t="s">
        <v>73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0</v>
      </c>
      <c r="P727" s="52">
        <v>0</v>
      </c>
      <c r="Q727" s="52">
        <v>0</v>
      </c>
      <c r="R727" s="52">
        <v>0</v>
      </c>
      <c r="S727" s="52">
        <v>0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</row>
    <row r="728" spans="1:26">
      <c r="A728" s="52" t="s">
        <v>344</v>
      </c>
      <c r="B728" s="52" t="s">
        <v>337</v>
      </c>
      <c r="C728" s="52" t="s">
        <v>242</v>
      </c>
      <c r="D728" s="52" t="s">
        <v>7</v>
      </c>
      <c r="E728" s="52" t="s">
        <v>74</v>
      </c>
      <c r="F728" s="52" t="s">
        <v>63</v>
      </c>
      <c r="G728" s="52">
        <v>0</v>
      </c>
      <c r="H728" s="52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2">
        <v>0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52">
        <v>0</v>
      </c>
      <c r="W728" s="52">
        <v>0</v>
      </c>
      <c r="X728" s="52">
        <v>0</v>
      </c>
      <c r="Y728" s="52">
        <v>0</v>
      </c>
      <c r="Z728" s="52">
        <v>0</v>
      </c>
    </row>
    <row r="729" spans="1:26">
      <c r="A729" s="52" t="s">
        <v>344</v>
      </c>
      <c r="B729" s="52" t="s">
        <v>338</v>
      </c>
      <c r="C729" s="52" t="s">
        <v>242</v>
      </c>
      <c r="D729" s="52" t="s">
        <v>7</v>
      </c>
      <c r="E729" s="52" t="s">
        <v>74</v>
      </c>
      <c r="F729" s="52" t="s">
        <v>64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0</v>
      </c>
      <c r="P729" s="52">
        <v>0</v>
      </c>
      <c r="Q729" s="52">
        <v>0</v>
      </c>
      <c r="R729" s="52">
        <v>0</v>
      </c>
      <c r="S729" s="52">
        <v>0</v>
      </c>
      <c r="T729" s="52">
        <v>0</v>
      </c>
      <c r="U729" s="52">
        <v>0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</row>
    <row r="730" spans="1:26">
      <c r="A730" s="52" t="s">
        <v>344</v>
      </c>
      <c r="B730" s="52" t="s">
        <v>339</v>
      </c>
      <c r="C730" s="52" t="s">
        <v>242</v>
      </c>
      <c r="D730" s="52" t="s">
        <v>7</v>
      </c>
      <c r="E730" s="52" t="s">
        <v>74</v>
      </c>
      <c r="F730" s="52" t="s">
        <v>65</v>
      </c>
      <c r="G730" s="52">
        <v>0</v>
      </c>
      <c r="H730" s="52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2">
        <v>0</v>
      </c>
      <c r="O730" s="52">
        <v>0</v>
      </c>
      <c r="P730" s="52">
        <v>0</v>
      </c>
      <c r="Q730" s="52">
        <v>0</v>
      </c>
      <c r="R730" s="52">
        <v>0</v>
      </c>
      <c r="S730" s="52">
        <v>0</v>
      </c>
      <c r="T730" s="52">
        <v>0</v>
      </c>
      <c r="U730" s="52">
        <v>0</v>
      </c>
      <c r="V730" s="52">
        <v>0</v>
      </c>
      <c r="W730" s="52">
        <v>0</v>
      </c>
      <c r="X730" s="52">
        <v>0</v>
      </c>
      <c r="Y730" s="52">
        <v>0</v>
      </c>
      <c r="Z730" s="52">
        <v>0</v>
      </c>
    </row>
    <row r="731" spans="1:26">
      <c r="A731" s="52" t="s">
        <v>344</v>
      </c>
      <c r="B731" s="52" t="s">
        <v>340</v>
      </c>
      <c r="C731" s="52" t="s">
        <v>242</v>
      </c>
      <c r="D731" s="52" t="s">
        <v>7</v>
      </c>
      <c r="E731" s="52" t="s">
        <v>74</v>
      </c>
      <c r="F731" s="52" t="s">
        <v>66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</row>
    <row r="732" spans="1:26">
      <c r="A732" s="52" t="s">
        <v>344</v>
      </c>
      <c r="B732" s="52" t="s">
        <v>341</v>
      </c>
      <c r="C732" s="52" t="s">
        <v>242</v>
      </c>
      <c r="D732" s="52" t="s">
        <v>7</v>
      </c>
      <c r="E732" s="52" t="s">
        <v>74</v>
      </c>
      <c r="F732" s="52" t="s">
        <v>67</v>
      </c>
      <c r="G732" s="52">
        <v>0</v>
      </c>
      <c r="H732" s="52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52">
        <v>0</v>
      </c>
      <c r="W732" s="52">
        <v>0</v>
      </c>
      <c r="X732" s="52">
        <v>0</v>
      </c>
      <c r="Y732" s="52">
        <v>0</v>
      </c>
      <c r="Z732" s="52">
        <v>0</v>
      </c>
    </row>
    <row r="733" spans="1:26">
      <c r="A733" s="52" t="s">
        <v>344</v>
      </c>
      <c r="B733" s="52" t="s">
        <v>337</v>
      </c>
      <c r="C733" s="52" t="s">
        <v>242</v>
      </c>
      <c r="D733" s="52" t="s">
        <v>7</v>
      </c>
      <c r="E733" s="52" t="s">
        <v>74</v>
      </c>
      <c r="F733" s="52" t="s">
        <v>68</v>
      </c>
      <c r="G733" s="52">
        <v>0</v>
      </c>
      <c r="H733" s="52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2">
        <v>0</v>
      </c>
      <c r="O733" s="52">
        <v>0</v>
      </c>
      <c r="P733" s="52">
        <v>0</v>
      </c>
      <c r="Q733" s="52">
        <v>0</v>
      </c>
      <c r="R733" s="52">
        <v>0</v>
      </c>
      <c r="S733" s="52">
        <v>0</v>
      </c>
      <c r="T733" s="52">
        <v>0</v>
      </c>
      <c r="U733" s="52">
        <v>0</v>
      </c>
      <c r="V733" s="52">
        <v>0</v>
      </c>
      <c r="W733" s="52">
        <v>0</v>
      </c>
      <c r="X733" s="52">
        <v>0</v>
      </c>
      <c r="Y733" s="52">
        <v>0</v>
      </c>
      <c r="Z733" s="52">
        <v>0</v>
      </c>
    </row>
    <row r="734" spans="1:26">
      <c r="A734" s="52" t="s">
        <v>344</v>
      </c>
      <c r="B734" s="52" t="s">
        <v>337</v>
      </c>
      <c r="C734" s="52" t="s">
        <v>242</v>
      </c>
      <c r="D734" s="52" t="s">
        <v>7</v>
      </c>
      <c r="E734" s="52" t="s">
        <v>74</v>
      </c>
      <c r="F734" s="52" t="s">
        <v>69</v>
      </c>
      <c r="G734" s="52">
        <v>0</v>
      </c>
      <c r="H734" s="52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0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52">
        <v>0</v>
      </c>
      <c r="W734" s="52">
        <v>0</v>
      </c>
      <c r="X734" s="52">
        <v>0</v>
      </c>
      <c r="Y734" s="52">
        <v>0</v>
      </c>
      <c r="Z734" s="52">
        <v>0</v>
      </c>
    </row>
    <row r="735" spans="1:26">
      <c r="A735" s="52" t="s">
        <v>344</v>
      </c>
      <c r="B735" s="52" t="s">
        <v>337</v>
      </c>
      <c r="C735" s="52" t="s">
        <v>242</v>
      </c>
      <c r="D735" s="52" t="s">
        <v>7</v>
      </c>
      <c r="E735" s="52" t="s">
        <v>74</v>
      </c>
      <c r="F735" s="52" t="s">
        <v>70</v>
      </c>
      <c r="G735" s="52">
        <v>0</v>
      </c>
      <c r="H735" s="52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2">
        <v>0</v>
      </c>
      <c r="O735" s="52">
        <v>0</v>
      </c>
      <c r="P735" s="52">
        <v>0</v>
      </c>
      <c r="Q735" s="52">
        <v>0</v>
      </c>
      <c r="R735" s="52">
        <v>0</v>
      </c>
      <c r="S735" s="52">
        <v>0</v>
      </c>
      <c r="T735" s="52">
        <v>0</v>
      </c>
      <c r="U735" s="52">
        <v>0</v>
      </c>
      <c r="V735" s="52">
        <v>0</v>
      </c>
      <c r="W735" s="52">
        <v>0</v>
      </c>
      <c r="X735" s="52">
        <v>0</v>
      </c>
      <c r="Y735" s="52">
        <v>0</v>
      </c>
      <c r="Z735" s="52">
        <v>0</v>
      </c>
    </row>
    <row r="736" spans="1:26">
      <c r="A736" s="52" t="s">
        <v>344</v>
      </c>
      <c r="B736" s="52" t="s">
        <v>342</v>
      </c>
      <c r="C736" s="52" t="s">
        <v>242</v>
      </c>
      <c r="D736" s="52" t="s">
        <v>7</v>
      </c>
      <c r="E736" s="52" t="s">
        <v>74</v>
      </c>
      <c r="F736" s="52" t="s">
        <v>71</v>
      </c>
      <c r="G736" s="52">
        <v>0</v>
      </c>
      <c r="H736" s="52">
        <v>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2">
        <v>0</v>
      </c>
      <c r="O736" s="52">
        <v>0</v>
      </c>
      <c r="P736" s="52">
        <v>0</v>
      </c>
      <c r="Q736" s="52">
        <v>0</v>
      </c>
      <c r="R736" s="52">
        <v>0</v>
      </c>
      <c r="S736" s="52">
        <v>0</v>
      </c>
      <c r="T736" s="52">
        <v>0</v>
      </c>
      <c r="U736" s="52">
        <v>0</v>
      </c>
      <c r="V736" s="52">
        <v>0</v>
      </c>
      <c r="W736" s="52">
        <v>0</v>
      </c>
      <c r="X736" s="52">
        <v>0</v>
      </c>
      <c r="Y736" s="52">
        <v>0</v>
      </c>
      <c r="Z736" s="52">
        <v>0</v>
      </c>
    </row>
    <row r="737" spans="1:26">
      <c r="A737" s="52" t="s">
        <v>344</v>
      </c>
      <c r="B737" s="52" t="s">
        <v>342</v>
      </c>
      <c r="C737" s="52" t="s">
        <v>242</v>
      </c>
      <c r="D737" s="52" t="s">
        <v>7</v>
      </c>
      <c r="E737" s="52" t="s">
        <v>74</v>
      </c>
      <c r="F737" s="52" t="s">
        <v>72</v>
      </c>
      <c r="G737" s="52">
        <v>0</v>
      </c>
      <c r="H737" s="52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2">
        <v>0</v>
      </c>
      <c r="O737" s="52">
        <v>0</v>
      </c>
      <c r="P737" s="52">
        <v>0</v>
      </c>
      <c r="Q737" s="52">
        <v>0</v>
      </c>
      <c r="R737" s="52">
        <v>0</v>
      </c>
      <c r="S737" s="52">
        <v>0</v>
      </c>
      <c r="T737" s="52">
        <v>0</v>
      </c>
      <c r="U737" s="52">
        <v>0</v>
      </c>
      <c r="V737" s="52">
        <v>0</v>
      </c>
      <c r="W737" s="52">
        <v>0</v>
      </c>
      <c r="X737" s="52">
        <v>0</v>
      </c>
      <c r="Y737" s="52">
        <v>0</v>
      </c>
      <c r="Z737" s="52">
        <v>0</v>
      </c>
    </row>
    <row r="738" spans="1:26">
      <c r="A738" s="52" t="s">
        <v>344</v>
      </c>
      <c r="B738" s="52" t="s">
        <v>343</v>
      </c>
      <c r="C738" s="52" t="s">
        <v>242</v>
      </c>
      <c r="D738" s="52" t="s">
        <v>7</v>
      </c>
      <c r="E738" s="52" t="s">
        <v>74</v>
      </c>
      <c r="F738" s="52" t="s">
        <v>73</v>
      </c>
      <c r="G738" s="52">
        <v>0</v>
      </c>
      <c r="H738" s="52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2">
        <v>0</v>
      </c>
      <c r="O738" s="52">
        <v>0</v>
      </c>
      <c r="P738" s="52">
        <v>0</v>
      </c>
      <c r="Q738" s="52">
        <v>0</v>
      </c>
      <c r="R738" s="52">
        <v>0</v>
      </c>
      <c r="S738" s="52">
        <v>0</v>
      </c>
      <c r="T738" s="52">
        <v>0</v>
      </c>
      <c r="U738" s="52">
        <v>0</v>
      </c>
      <c r="V738" s="52">
        <v>0</v>
      </c>
      <c r="W738" s="52">
        <v>0</v>
      </c>
      <c r="X738" s="52">
        <v>0</v>
      </c>
      <c r="Y738" s="52">
        <v>0</v>
      </c>
      <c r="Z738" s="52">
        <v>0</v>
      </c>
    </row>
    <row r="739" spans="1:26">
      <c r="A739" s="52" t="s">
        <v>345</v>
      </c>
      <c r="B739" s="52" t="s">
        <v>337</v>
      </c>
      <c r="C739" s="52" t="s">
        <v>242</v>
      </c>
      <c r="D739" s="52" t="s">
        <v>7</v>
      </c>
      <c r="E739" s="52" t="s">
        <v>75</v>
      </c>
      <c r="F739" s="52" t="s">
        <v>63</v>
      </c>
      <c r="G739" s="52">
        <v>0</v>
      </c>
      <c r="H739" s="52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2">
        <v>0</v>
      </c>
      <c r="O739" s="52">
        <v>0</v>
      </c>
      <c r="P739" s="52">
        <v>0</v>
      </c>
      <c r="Q739" s="52">
        <v>0</v>
      </c>
      <c r="R739" s="52">
        <v>0</v>
      </c>
      <c r="S739" s="52">
        <v>0</v>
      </c>
      <c r="T739" s="52">
        <v>0</v>
      </c>
      <c r="U739" s="52">
        <v>0</v>
      </c>
      <c r="V739" s="52">
        <v>0</v>
      </c>
      <c r="W739" s="52">
        <v>0</v>
      </c>
      <c r="X739" s="52">
        <v>0</v>
      </c>
      <c r="Y739" s="52">
        <v>0</v>
      </c>
      <c r="Z739" s="52">
        <v>0</v>
      </c>
    </row>
    <row r="740" spans="1:26">
      <c r="A740" s="52" t="s">
        <v>345</v>
      </c>
      <c r="B740" s="52" t="s">
        <v>338</v>
      </c>
      <c r="C740" s="52" t="s">
        <v>242</v>
      </c>
      <c r="D740" s="52" t="s">
        <v>7</v>
      </c>
      <c r="E740" s="52" t="s">
        <v>75</v>
      </c>
      <c r="F740" s="52" t="s">
        <v>64</v>
      </c>
      <c r="G740" s="52">
        <v>0</v>
      </c>
      <c r="H740" s="52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2">
        <v>0</v>
      </c>
      <c r="O740" s="52">
        <v>0</v>
      </c>
      <c r="P740" s="52">
        <v>0</v>
      </c>
      <c r="Q740" s="52">
        <v>0</v>
      </c>
      <c r="R740" s="52">
        <v>0</v>
      </c>
      <c r="S740" s="52">
        <v>0</v>
      </c>
      <c r="T740" s="52">
        <v>0</v>
      </c>
      <c r="U740" s="52">
        <v>0</v>
      </c>
      <c r="V740" s="52">
        <v>0</v>
      </c>
      <c r="W740" s="52">
        <v>0</v>
      </c>
      <c r="X740" s="52">
        <v>0</v>
      </c>
      <c r="Y740" s="52">
        <v>0</v>
      </c>
      <c r="Z740" s="52">
        <v>0</v>
      </c>
    </row>
    <row r="741" spans="1:26">
      <c r="A741" s="52" t="s">
        <v>345</v>
      </c>
      <c r="B741" s="52" t="s">
        <v>339</v>
      </c>
      <c r="C741" s="52" t="s">
        <v>242</v>
      </c>
      <c r="D741" s="52" t="s">
        <v>7</v>
      </c>
      <c r="E741" s="52" t="s">
        <v>75</v>
      </c>
      <c r="F741" s="52" t="s">
        <v>65</v>
      </c>
      <c r="G741" s="52">
        <v>0</v>
      </c>
      <c r="H741" s="52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2">
        <v>0</v>
      </c>
      <c r="O741" s="52">
        <v>0</v>
      </c>
      <c r="P741" s="52">
        <v>0</v>
      </c>
      <c r="Q741" s="52">
        <v>0</v>
      </c>
      <c r="R741" s="52">
        <v>0</v>
      </c>
      <c r="S741" s="52">
        <v>0</v>
      </c>
      <c r="T741" s="52">
        <v>0</v>
      </c>
      <c r="U741" s="52">
        <v>0</v>
      </c>
      <c r="V741" s="52">
        <v>0</v>
      </c>
      <c r="W741" s="52">
        <v>0</v>
      </c>
      <c r="X741" s="52">
        <v>0</v>
      </c>
      <c r="Y741" s="52">
        <v>0</v>
      </c>
      <c r="Z741" s="52">
        <v>0</v>
      </c>
    </row>
    <row r="742" spans="1:26">
      <c r="A742" s="52" t="s">
        <v>345</v>
      </c>
      <c r="B742" s="52" t="s">
        <v>340</v>
      </c>
      <c r="C742" s="52" t="s">
        <v>242</v>
      </c>
      <c r="D742" s="52" t="s">
        <v>7</v>
      </c>
      <c r="E742" s="52" t="s">
        <v>75</v>
      </c>
      <c r="F742" s="52" t="s">
        <v>66</v>
      </c>
      <c r="G742" s="52">
        <v>0</v>
      </c>
      <c r="H742" s="52">
        <v>0</v>
      </c>
      <c r="I742" s="52">
        <v>0</v>
      </c>
      <c r="J742" s="52">
        <v>0</v>
      </c>
      <c r="K742" s="52">
        <v>0</v>
      </c>
      <c r="L742" s="52">
        <v>0</v>
      </c>
      <c r="M742" s="52">
        <v>0</v>
      </c>
      <c r="N742" s="52">
        <v>0</v>
      </c>
      <c r="O742" s="52">
        <v>0</v>
      </c>
      <c r="P742" s="52">
        <v>0</v>
      </c>
      <c r="Q742" s="52">
        <v>0</v>
      </c>
      <c r="R742" s="52">
        <v>0</v>
      </c>
      <c r="S742" s="52">
        <v>0</v>
      </c>
      <c r="T742" s="52">
        <v>0</v>
      </c>
      <c r="U742" s="52">
        <v>0</v>
      </c>
      <c r="V742" s="52">
        <v>0</v>
      </c>
      <c r="W742" s="52">
        <v>0</v>
      </c>
      <c r="X742" s="52">
        <v>0</v>
      </c>
      <c r="Y742" s="52">
        <v>0</v>
      </c>
      <c r="Z742" s="52">
        <v>0</v>
      </c>
    </row>
    <row r="743" spans="1:26">
      <c r="A743" s="52" t="s">
        <v>345</v>
      </c>
      <c r="B743" s="52" t="s">
        <v>341</v>
      </c>
      <c r="C743" s="52" t="s">
        <v>242</v>
      </c>
      <c r="D743" s="52" t="s">
        <v>7</v>
      </c>
      <c r="E743" s="52" t="s">
        <v>75</v>
      </c>
      <c r="F743" s="52" t="s">
        <v>67</v>
      </c>
      <c r="G743" s="52">
        <v>0</v>
      </c>
      <c r="H743" s="52">
        <v>0</v>
      </c>
      <c r="I743" s="52">
        <v>0</v>
      </c>
      <c r="J743" s="52">
        <v>0</v>
      </c>
      <c r="K743" s="52">
        <v>0</v>
      </c>
      <c r="L743" s="52">
        <v>0</v>
      </c>
      <c r="M743" s="52">
        <v>0</v>
      </c>
      <c r="N743" s="52">
        <v>0</v>
      </c>
      <c r="O743" s="52">
        <v>0</v>
      </c>
      <c r="P743" s="52">
        <v>0</v>
      </c>
      <c r="Q743" s="52">
        <v>0</v>
      </c>
      <c r="R743" s="52">
        <v>0</v>
      </c>
      <c r="S743" s="52">
        <v>0</v>
      </c>
      <c r="T743" s="52">
        <v>0</v>
      </c>
      <c r="U743" s="52">
        <v>0</v>
      </c>
      <c r="V743" s="52">
        <v>0</v>
      </c>
      <c r="W743" s="52">
        <v>0</v>
      </c>
      <c r="X743" s="52">
        <v>0</v>
      </c>
      <c r="Y743" s="52">
        <v>0</v>
      </c>
      <c r="Z743" s="52">
        <v>0</v>
      </c>
    </row>
    <row r="744" spans="1:26">
      <c r="A744" s="52" t="s">
        <v>345</v>
      </c>
      <c r="B744" s="52" t="s">
        <v>337</v>
      </c>
      <c r="C744" s="52" t="s">
        <v>242</v>
      </c>
      <c r="D744" s="52" t="s">
        <v>7</v>
      </c>
      <c r="E744" s="52" t="s">
        <v>75</v>
      </c>
      <c r="F744" s="52" t="s">
        <v>68</v>
      </c>
      <c r="G744" s="52">
        <v>0</v>
      </c>
      <c r="H744" s="52">
        <v>0</v>
      </c>
      <c r="I744" s="52">
        <v>0</v>
      </c>
      <c r="J744" s="52">
        <v>0</v>
      </c>
      <c r="K744" s="52">
        <v>0</v>
      </c>
      <c r="L744" s="52">
        <v>0</v>
      </c>
      <c r="M744" s="52">
        <v>0</v>
      </c>
      <c r="N744" s="52">
        <v>0</v>
      </c>
      <c r="O744" s="52">
        <v>0</v>
      </c>
      <c r="P744" s="52">
        <v>0</v>
      </c>
      <c r="Q744" s="52">
        <v>0</v>
      </c>
      <c r="R744" s="52">
        <v>0</v>
      </c>
      <c r="S744" s="52">
        <v>0</v>
      </c>
      <c r="T744" s="52">
        <v>0</v>
      </c>
      <c r="U744" s="52">
        <v>0</v>
      </c>
      <c r="V744" s="52">
        <v>0</v>
      </c>
      <c r="W744" s="52">
        <v>0</v>
      </c>
      <c r="X744" s="52">
        <v>0</v>
      </c>
      <c r="Y744" s="52">
        <v>0</v>
      </c>
      <c r="Z744" s="52">
        <v>0</v>
      </c>
    </row>
    <row r="745" spans="1:26">
      <c r="A745" s="52" t="s">
        <v>345</v>
      </c>
      <c r="B745" s="52" t="s">
        <v>337</v>
      </c>
      <c r="C745" s="52" t="s">
        <v>242</v>
      </c>
      <c r="D745" s="52" t="s">
        <v>7</v>
      </c>
      <c r="E745" s="52" t="s">
        <v>75</v>
      </c>
      <c r="F745" s="52" t="s">
        <v>69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52">
        <v>0</v>
      </c>
      <c r="W745" s="52">
        <v>0</v>
      </c>
      <c r="X745" s="52">
        <v>0</v>
      </c>
      <c r="Y745" s="52">
        <v>0</v>
      </c>
      <c r="Z745" s="52">
        <v>0</v>
      </c>
    </row>
    <row r="746" spans="1:26">
      <c r="A746" s="52" t="s">
        <v>345</v>
      </c>
      <c r="B746" s="52" t="s">
        <v>337</v>
      </c>
      <c r="C746" s="52" t="s">
        <v>242</v>
      </c>
      <c r="D746" s="52" t="s">
        <v>7</v>
      </c>
      <c r="E746" s="52" t="s">
        <v>75</v>
      </c>
      <c r="F746" s="52" t="s">
        <v>70</v>
      </c>
      <c r="G746" s="52">
        <v>0</v>
      </c>
      <c r="H746" s="52">
        <v>0</v>
      </c>
      <c r="I746" s="52">
        <v>0</v>
      </c>
      <c r="J746" s="52">
        <v>0</v>
      </c>
      <c r="K746" s="52">
        <v>0</v>
      </c>
      <c r="L746" s="52">
        <v>0</v>
      </c>
      <c r="M746" s="52">
        <v>0</v>
      </c>
      <c r="N746" s="52">
        <v>0</v>
      </c>
      <c r="O746" s="52">
        <v>0</v>
      </c>
      <c r="P746" s="52">
        <v>0</v>
      </c>
      <c r="Q746" s="52">
        <v>0</v>
      </c>
      <c r="R746" s="52">
        <v>0</v>
      </c>
      <c r="S746" s="52">
        <v>0</v>
      </c>
      <c r="T746" s="52">
        <v>0</v>
      </c>
      <c r="U746" s="52">
        <v>0</v>
      </c>
      <c r="V746" s="52">
        <v>0</v>
      </c>
      <c r="W746" s="52">
        <v>0</v>
      </c>
      <c r="X746" s="52">
        <v>0</v>
      </c>
      <c r="Y746" s="52">
        <v>0</v>
      </c>
      <c r="Z746" s="52">
        <v>0</v>
      </c>
    </row>
    <row r="747" spans="1:26">
      <c r="A747" s="52" t="s">
        <v>345</v>
      </c>
      <c r="B747" s="52" t="s">
        <v>342</v>
      </c>
      <c r="C747" s="52" t="s">
        <v>242</v>
      </c>
      <c r="D747" s="52" t="s">
        <v>7</v>
      </c>
      <c r="E747" s="52" t="s">
        <v>75</v>
      </c>
      <c r="F747" s="52" t="s">
        <v>71</v>
      </c>
      <c r="G747" s="52">
        <v>0</v>
      </c>
      <c r="H747" s="52">
        <v>0</v>
      </c>
      <c r="I747" s="52">
        <v>0</v>
      </c>
      <c r="J747" s="52">
        <v>0</v>
      </c>
      <c r="K747" s="52">
        <v>0</v>
      </c>
      <c r="L747" s="52">
        <v>0</v>
      </c>
      <c r="M747" s="52">
        <v>0</v>
      </c>
      <c r="N747" s="52">
        <v>0</v>
      </c>
      <c r="O747" s="52">
        <v>0</v>
      </c>
      <c r="P747" s="52">
        <v>0</v>
      </c>
      <c r="Q747" s="52">
        <v>0</v>
      </c>
      <c r="R747" s="52">
        <v>0</v>
      </c>
      <c r="S747" s="52">
        <v>0</v>
      </c>
      <c r="T747" s="52">
        <v>0</v>
      </c>
      <c r="U747" s="52">
        <v>0</v>
      </c>
      <c r="V747" s="52">
        <v>0</v>
      </c>
      <c r="W747" s="52">
        <v>0</v>
      </c>
      <c r="X747" s="52">
        <v>0</v>
      </c>
      <c r="Y747" s="52">
        <v>0</v>
      </c>
      <c r="Z747" s="52">
        <v>0</v>
      </c>
    </row>
    <row r="748" spans="1:26">
      <c r="A748" s="52" t="s">
        <v>345</v>
      </c>
      <c r="B748" s="52" t="s">
        <v>342</v>
      </c>
      <c r="C748" s="52" t="s">
        <v>242</v>
      </c>
      <c r="D748" s="52" t="s">
        <v>7</v>
      </c>
      <c r="E748" s="52" t="s">
        <v>75</v>
      </c>
      <c r="F748" s="52" t="s">
        <v>72</v>
      </c>
      <c r="G748" s="52">
        <v>0</v>
      </c>
      <c r="H748" s="52">
        <v>0</v>
      </c>
      <c r="I748" s="52">
        <v>0</v>
      </c>
      <c r="J748" s="52">
        <v>0</v>
      </c>
      <c r="K748" s="52">
        <v>0</v>
      </c>
      <c r="L748" s="52">
        <v>0</v>
      </c>
      <c r="M748" s="52">
        <v>0</v>
      </c>
      <c r="N748" s="52">
        <v>0</v>
      </c>
      <c r="O748" s="52">
        <v>0</v>
      </c>
      <c r="P748" s="52">
        <v>0</v>
      </c>
      <c r="Q748" s="52">
        <v>0</v>
      </c>
      <c r="R748" s="52">
        <v>0</v>
      </c>
      <c r="S748" s="52">
        <v>0</v>
      </c>
      <c r="T748" s="52">
        <v>0</v>
      </c>
      <c r="U748" s="52">
        <v>0</v>
      </c>
      <c r="V748" s="52">
        <v>0</v>
      </c>
      <c r="W748" s="52">
        <v>0</v>
      </c>
      <c r="X748" s="52">
        <v>0</v>
      </c>
      <c r="Y748" s="52">
        <v>0</v>
      </c>
      <c r="Z748" s="52">
        <v>0</v>
      </c>
    </row>
    <row r="749" spans="1:26">
      <c r="A749" s="52" t="s">
        <v>345</v>
      </c>
      <c r="B749" s="52" t="s">
        <v>343</v>
      </c>
      <c r="C749" s="52" t="s">
        <v>242</v>
      </c>
      <c r="D749" s="52" t="s">
        <v>7</v>
      </c>
      <c r="E749" s="52" t="s">
        <v>75</v>
      </c>
      <c r="F749" s="52" t="s">
        <v>73</v>
      </c>
      <c r="G749" s="52">
        <v>0</v>
      </c>
      <c r="H749" s="52">
        <v>0</v>
      </c>
      <c r="I749" s="52">
        <v>0</v>
      </c>
      <c r="J749" s="52">
        <v>0</v>
      </c>
      <c r="K749" s="52">
        <v>0</v>
      </c>
      <c r="L749" s="52">
        <v>0</v>
      </c>
      <c r="M749" s="52">
        <v>0</v>
      </c>
      <c r="N749" s="52">
        <v>0</v>
      </c>
      <c r="O749" s="52">
        <v>0</v>
      </c>
      <c r="P749" s="52">
        <v>0</v>
      </c>
      <c r="Q749" s="52">
        <v>0</v>
      </c>
      <c r="R749" s="52">
        <v>0</v>
      </c>
      <c r="S749" s="52">
        <v>0</v>
      </c>
      <c r="T749" s="52">
        <v>0</v>
      </c>
      <c r="U749" s="52">
        <v>0</v>
      </c>
      <c r="V749" s="52">
        <v>0</v>
      </c>
      <c r="W749" s="52">
        <v>0</v>
      </c>
      <c r="X749" s="52">
        <v>0</v>
      </c>
      <c r="Y749" s="52">
        <v>0</v>
      </c>
      <c r="Z749" s="52">
        <v>0</v>
      </c>
    </row>
    <row r="750" spans="1:26">
      <c r="A750" s="52" t="s">
        <v>346</v>
      </c>
      <c r="B750" s="52" t="s">
        <v>337</v>
      </c>
      <c r="C750" s="52" t="s">
        <v>242</v>
      </c>
      <c r="D750" s="52" t="s">
        <v>7</v>
      </c>
      <c r="E750" s="52" t="s">
        <v>76</v>
      </c>
      <c r="F750" s="52" t="s">
        <v>63</v>
      </c>
      <c r="G750" s="52">
        <v>0</v>
      </c>
      <c r="H750" s="52">
        <v>0</v>
      </c>
      <c r="I750" s="52">
        <v>0</v>
      </c>
      <c r="J750" s="52">
        <v>0</v>
      </c>
      <c r="K750" s="52">
        <v>0</v>
      </c>
      <c r="L750" s="52">
        <v>0</v>
      </c>
      <c r="M750" s="52">
        <v>0</v>
      </c>
      <c r="N750" s="52">
        <v>0</v>
      </c>
      <c r="O750" s="52">
        <v>0</v>
      </c>
      <c r="P750" s="52">
        <v>0</v>
      </c>
      <c r="Q750" s="52">
        <v>0</v>
      </c>
      <c r="R750" s="52">
        <v>0</v>
      </c>
      <c r="S750" s="52">
        <v>0</v>
      </c>
      <c r="T750" s="52">
        <v>0</v>
      </c>
      <c r="U750" s="52">
        <v>0</v>
      </c>
      <c r="V750" s="52">
        <v>0</v>
      </c>
      <c r="W750" s="52">
        <v>0</v>
      </c>
      <c r="X750" s="52">
        <v>0</v>
      </c>
      <c r="Y750" s="52">
        <v>0</v>
      </c>
      <c r="Z750" s="52">
        <v>0</v>
      </c>
    </row>
    <row r="751" spans="1:26">
      <c r="A751" s="52" t="s">
        <v>346</v>
      </c>
      <c r="B751" s="52" t="s">
        <v>338</v>
      </c>
      <c r="C751" s="52" t="s">
        <v>242</v>
      </c>
      <c r="D751" s="52" t="s">
        <v>7</v>
      </c>
      <c r="E751" s="52" t="s">
        <v>76</v>
      </c>
      <c r="F751" s="52" t="s">
        <v>64</v>
      </c>
      <c r="G751" s="52">
        <v>0</v>
      </c>
      <c r="H751" s="52">
        <v>0</v>
      </c>
      <c r="I751" s="52">
        <v>0</v>
      </c>
      <c r="J751" s="52">
        <v>0</v>
      </c>
      <c r="K751" s="52">
        <v>0</v>
      </c>
      <c r="L751" s="52">
        <v>0</v>
      </c>
      <c r="M751" s="52">
        <v>0</v>
      </c>
      <c r="N751" s="52">
        <v>0</v>
      </c>
      <c r="O751" s="52">
        <v>0</v>
      </c>
      <c r="P751" s="52">
        <v>0</v>
      </c>
      <c r="Q751" s="52">
        <v>0</v>
      </c>
      <c r="R751" s="52">
        <v>0</v>
      </c>
      <c r="S751" s="52">
        <v>0</v>
      </c>
      <c r="T751" s="52">
        <v>0</v>
      </c>
      <c r="U751" s="52">
        <v>0</v>
      </c>
      <c r="V751" s="52">
        <v>0</v>
      </c>
      <c r="W751" s="52">
        <v>0</v>
      </c>
      <c r="X751" s="52">
        <v>0</v>
      </c>
      <c r="Y751" s="52">
        <v>0</v>
      </c>
      <c r="Z751" s="52">
        <v>0</v>
      </c>
    </row>
    <row r="752" spans="1:26">
      <c r="A752" s="52" t="s">
        <v>346</v>
      </c>
      <c r="B752" s="52" t="s">
        <v>339</v>
      </c>
      <c r="C752" s="52" t="s">
        <v>242</v>
      </c>
      <c r="D752" s="52" t="s">
        <v>7</v>
      </c>
      <c r="E752" s="52" t="s">
        <v>76</v>
      </c>
      <c r="F752" s="52" t="s">
        <v>65</v>
      </c>
      <c r="G752" s="52">
        <v>0</v>
      </c>
      <c r="H752" s="52">
        <v>0</v>
      </c>
      <c r="I752" s="52">
        <v>0</v>
      </c>
      <c r="J752" s="52">
        <v>0</v>
      </c>
      <c r="K752" s="52">
        <v>0</v>
      </c>
      <c r="L752" s="52">
        <v>0</v>
      </c>
      <c r="M752" s="52">
        <v>0</v>
      </c>
      <c r="N752" s="52">
        <v>0</v>
      </c>
      <c r="O752" s="52">
        <v>0</v>
      </c>
      <c r="P752" s="52">
        <v>0</v>
      </c>
      <c r="Q752" s="52">
        <v>0</v>
      </c>
      <c r="R752" s="52">
        <v>0</v>
      </c>
      <c r="S752" s="52">
        <v>0</v>
      </c>
      <c r="T752" s="52">
        <v>0</v>
      </c>
      <c r="U752" s="52">
        <v>0</v>
      </c>
      <c r="V752" s="52">
        <v>0</v>
      </c>
      <c r="W752" s="52">
        <v>0</v>
      </c>
      <c r="X752" s="52">
        <v>0</v>
      </c>
      <c r="Y752" s="52">
        <v>0</v>
      </c>
      <c r="Z752" s="52">
        <v>0</v>
      </c>
    </row>
    <row r="753" spans="1:26">
      <c r="A753" s="52" t="s">
        <v>346</v>
      </c>
      <c r="B753" s="52" t="s">
        <v>340</v>
      </c>
      <c r="C753" s="52" t="s">
        <v>242</v>
      </c>
      <c r="D753" s="52" t="s">
        <v>7</v>
      </c>
      <c r="E753" s="52" t="s">
        <v>76</v>
      </c>
      <c r="F753" s="52" t="s">
        <v>66</v>
      </c>
      <c r="G753" s="52">
        <v>0</v>
      </c>
      <c r="H753" s="52">
        <v>0</v>
      </c>
      <c r="I753" s="52">
        <v>0</v>
      </c>
      <c r="J753" s="52">
        <v>0</v>
      </c>
      <c r="K753" s="52">
        <v>0</v>
      </c>
      <c r="L753" s="52">
        <v>0</v>
      </c>
      <c r="M753" s="52">
        <v>0</v>
      </c>
      <c r="N753" s="52">
        <v>0</v>
      </c>
      <c r="O753" s="52">
        <v>0</v>
      </c>
      <c r="P753" s="52">
        <v>0</v>
      </c>
      <c r="Q753" s="52">
        <v>0</v>
      </c>
      <c r="R753" s="52">
        <v>0</v>
      </c>
      <c r="S753" s="52">
        <v>0</v>
      </c>
      <c r="T753" s="52">
        <v>0</v>
      </c>
      <c r="U753" s="52">
        <v>0</v>
      </c>
      <c r="V753" s="52">
        <v>0</v>
      </c>
      <c r="W753" s="52">
        <v>0</v>
      </c>
      <c r="X753" s="52">
        <v>0</v>
      </c>
      <c r="Y753" s="52">
        <v>0</v>
      </c>
      <c r="Z753" s="52">
        <v>0</v>
      </c>
    </row>
    <row r="754" spans="1:26">
      <c r="A754" s="52" t="s">
        <v>346</v>
      </c>
      <c r="B754" s="52" t="s">
        <v>341</v>
      </c>
      <c r="C754" s="52" t="s">
        <v>242</v>
      </c>
      <c r="D754" s="52" t="s">
        <v>7</v>
      </c>
      <c r="E754" s="52" t="s">
        <v>76</v>
      </c>
      <c r="F754" s="52" t="s">
        <v>67</v>
      </c>
      <c r="G754" s="52">
        <v>0</v>
      </c>
      <c r="H754" s="52">
        <v>0</v>
      </c>
      <c r="I754" s="52">
        <v>0</v>
      </c>
      <c r="J754" s="52">
        <v>0</v>
      </c>
      <c r="K754" s="52">
        <v>0</v>
      </c>
      <c r="L754" s="52">
        <v>0</v>
      </c>
      <c r="M754" s="52">
        <v>0</v>
      </c>
      <c r="N754" s="52">
        <v>0</v>
      </c>
      <c r="O754" s="52">
        <v>0</v>
      </c>
      <c r="P754" s="52">
        <v>0</v>
      </c>
      <c r="Q754" s="52">
        <v>0</v>
      </c>
      <c r="R754" s="52">
        <v>0</v>
      </c>
      <c r="S754" s="52">
        <v>0</v>
      </c>
      <c r="T754" s="52">
        <v>0</v>
      </c>
      <c r="U754" s="52">
        <v>0</v>
      </c>
      <c r="V754" s="52">
        <v>0</v>
      </c>
      <c r="W754" s="52">
        <v>0</v>
      </c>
      <c r="X754" s="52">
        <v>0</v>
      </c>
      <c r="Y754" s="52">
        <v>0</v>
      </c>
      <c r="Z754" s="52">
        <v>0</v>
      </c>
    </row>
    <row r="755" spans="1:26">
      <c r="A755" s="52" t="s">
        <v>346</v>
      </c>
      <c r="B755" s="52" t="s">
        <v>337</v>
      </c>
      <c r="C755" s="52" t="s">
        <v>242</v>
      </c>
      <c r="D755" s="52" t="s">
        <v>7</v>
      </c>
      <c r="E755" s="52" t="s">
        <v>76</v>
      </c>
      <c r="F755" s="52" t="s">
        <v>68</v>
      </c>
      <c r="G755" s="52">
        <v>0</v>
      </c>
      <c r="H755" s="52">
        <v>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52">
        <v>0</v>
      </c>
      <c r="W755" s="52">
        <v>0</v>
      </c>
      <c r="X755" s="52">
        <v>0</v>
      </c>
      <c r="Y755" s="52">
        <v>0</v>
      </c>
      <c r="Z755" s="52">
        <v>0</v>
      </c>
    </row>
    <row r="756" spans="1:26">
      <c r="A756" s="52" t="s">
        <v>346</v>
      </c>
      <c r="B756" s="52" t="s">
        <v>337</v>
      </c>
      <c r="C756" s="52" t="s">
        <v>242</v>
      </c>
      <c r="D756" s="52" t="s">
        <v>7</v>
      </c>
      <c r="E756" s="52" t="s">
        <v>76</v>
      </c>
      <c r="F756" s="52" t="s">
        <v>69</v>
      </c>
      <c r="G756" s="52">
        <v>0</v>
      </c>
      <c r="H756" s="52">
        <v>0</v>
      </c>
      <c r="I756" s="52">
        <v>0</v>
      </c>
      <c r="J756" s="52">
        <v>0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52">
        <v>0</v>
      </c>
      <c r="W756" s="52">
        <v>0</v>
      </c>
      <c r="X756" s="52">
        <v>0</v>
      </c>
      <c r="Y756" s="52">
        <v>0</v>
      </c>
      <c r="Z756" s="52">
        <v>0</v>
      </c>
    </row>
    <row r="757" spans="1:26">
      <c r="A757" s="52" t="s">
        <v>346</v>
      </c>
      <c r="B757" s="52" t="s">
        <v>337</v>
      </c>
      <c r="C757" s="52" t="s">
        <v>242</v>
      </c>
      <c r="D757" s="52" t="s">
        <v>7</v>
      </c>
      <c r="E757" s="52" t="s">
        <v>76</v>
      </c>
      <c r="F757" s="52" t="s">
        <v>70</v>
      </c>
      <c r="G757" s="52">
        <v>0</v>
      </c>
      <c r="H757" s="52">
        <v>0</v>
      </c>
      <c r="I757" s="52">
        <v>0</v>
      </c>
      <c r="J757" s="52">
        <v>0</v>
      </c>
      <c r="K757" s="52">
        <v>0</v>
      </c>
      <c r="L757" s="52">
        <v>0</v>
      </c>
      <c r="M757" s="52">
        <v>0</v>
      </c>
      <c r="N757" s="52">
        <v>0</v>
      </c>
      <c r="O757" s="52">
        <v>0</v>
      </c>
      <c r="P757" s="52">
        <v>0</v>
      </c>
      <c r="Q757" s="52">
        <v>0</v>
      </c>
      <c r="R757" s="52">
        <v>0</v>
      </c>
      <c r="S757" s="52">
        <v>0</v>
      </c>
      <c r="T757" s="52">
        <v>0</v>
      </c>
      <c r="U757" s="52">
        <v>0</v>
      </c>
      <c r="V757" s="52">
        <v>0</v>
      </c>
      <c r="W757" s="52">
        <v>0</v>
      </c>
      <c r="X757" s="52">
        <v>0</v>
      </c>
      <c r="Y757" s="52">
        <v>0</v>
      </c>
      <c r="Z757" s="52">
        <v>0</v>
      </c>
    </row>
    <row r="758" spans="1:26">
      <c r="A758" s="52" t="s">
        <v>346</v>
      </c>
      <c r="B758" s="52" t="s">
        <v>342</v>
      </c>
      <c r="C758" s="52" t="s">
        <v>242</v>
      </c>
      <c r="D758" s="52" t="s">
        <v>7</v>
      </c>
      <c r="E758" s="52" t="s">
        <v>76</v>
      </c>
      <c r="F758" s="52" t="s">
        <v>71</v>
      </c>
      <c r="G758" s="52">
        <v>0</v>
      </c>
      <c r="H758" s="52">
        <v>0</v>
      </c>
      <c r="I758" s="52">
        <v>0</v>
      </c>
      <c r="J758" s="52">
        <v>0</v>
      </c>
      <c r="K758" s="52">
        <v>0</v>
      </c>
      <c r="L758" s="52">
        <v>0</v>
      </c>
      <c r="M758" s="52">
        <v>0</v>
      </c>
      <c r="N758" s="52">
        <v>0</v>
      </c>
      <c r="O758" s="52">
        <v>0</v>
      </c>
      <c r="P758" s="52">
        <v>0</v>
      </c>
      <c r="Q758" s="52">
        <v>0</v>
      </c>
      <c r="R758" s="52">
        <v>0</v>
      </c>
      <c r="S758" s="52">
        <v>0</v>
      </c>
      <c r="T758" s="52">
        <v>0</v>
      </c>
      <c r="U758" s="52">
        <v>0</v>
      </c>
      <c r="V758" s="52">
        <v>0</v>
      </c>
      <c r="W758" s="52">
        <v>0</v>
      </c>
      <c r="X758" s="52">
        <v>0</v>
      </c>
      <c r="Y758" s="52">
        <v>0</v>
      </c>
      <c r="Z758" s="52">
        <v>0</v>
      </c>
    </row>
    <row r="759" spans="1:26">
      <c r="A759" s="52" t="s">
        <v>346</v>
      </c>
      <c r="B759" s="52" t="s">
        <v>342</v>
      </c>
      <c r="C759" s="52" t="s">
        <v>242</v>
      </c>
      <c r="D759" s="52" t="s">
        <v>7</v>
      </c>
      <c r="E759" s="52" t="s">
        <v>76</v>
      </c>
      <c r="F759" s="52" t="s">
        <v>72</v>
      </c>
      <c r="G759" s="52">
        <v>0</v>
      </c>
      <c r="H759" s="52">
        <v>0</v>
      </c>
      <c r="I759" s="52">
        <v>0</v>
      </c>
      <c r="J759" s="52">
        <v>0</v>
      </c>
      <c r="K759" s="52">
        <v>0</v>
      </c>
      <c r="L759" s="52">
        <v>0</v>
      </c>
      <c r="M759" s="52">
        <v>0</v>
      </c>
      <c r="N759" s="52">
        <v>0</v>
      </c>
      <c r="O759" s="52">
        <v>0</v>
      </c>
      <c r="P759" s="52">
        <v>0</v>
      </c>
      <c r="Q759" s="52">
        <v>0</v>
      </c>
      <c r="R759" s="52">
        <v>0</v>
      </c>
      <c r="S759" s="52">
        <v>0</v>
      </c>
      <c r="T759" s="52">
        <v>0</v>
      </c>
      <c r="U759" s="52">
        <v>0</v>
      </c>
      <c r="V759" s="52">
        <v>0</v>
      </c>
      <c r="W759" s="52">
        <v>0</v>
      </c>
      <c r="X759" s="52">
        <v>0</v>
      </c>
      <c r="Y759" s="52">
        <v>0</v>
      </c>
      <c r="Z759" s="52">
        <v>0</v>
      </c>
    </row>
    <row r="760" spans="1:26">
      <c r="A760" s="52" t="s">
        <v>346</v>
      </c>
      <c r="B760" s="52" t="s">
        <v>343</v>
      </c>
      <c r="C760" s="52" t="s">
        <v>242</v>
      </c>
      <c r="D760" s="52" t="s">
        <v>7</v>
      </c>
      <c r="E760" s="52" t="s">
        <v>76</v>
      </c>
      <c r="F760" s="52" t="s">
        <v>73</v>
      </c>
      <c r="G760" s="52">
        <v>0</v>
      </c>
      <c r="H760" s="52">
        <v>0</v>
      </c>
      <c r="I760" s="52">
        <v>0</v>
      </c>
      <c r="J760" s="52">
        <v>0</v>
      </c>
      <c r="K760" s="52">
        <v>0</v>
      </c>
      <c r="L760" s="52">
        <v>0</v>
      </c>
      <c r="M760" s="52">
        <v>0</v>
      </c>
      <c r="N760" s="52">
        <v>0</v>
      </c>
      <c r="O760" s="52">
        <v>0</v>
      </c>
      <c r="P760" s="52">
        <v>0</v>
      </c>
      <c r="Q760" s="52">
        <v>0</v>
      </c>
      <c r="R760" s="52">
        <v>0</v>
      </c>
      <c r="S760" s="52">
        <v>0</v>
      </c>
      <c r="T760" s="52">
        <v>0</v>
      </c>
      <c r="U760" s="52">
        <v>0</v>
      </c>
      <c r="V760" s="52">
        <v>0</v>
      </c>
      <c r="W760" s="52">
        <v>0</v>
      </c>
      <c r="X760" s="52">
        <v>0</v>
      </c>
      <c r="Y760" s="52">
        <v>0</v>
      </c>
      <c r="Z760" s="52">
        <v>0</v>
      </c>
    </row>
    <row r="761" spans="1:26">
      <c r="A761" s="52" t="s">
        <v>347</v>
      </c>
      <c r="B761" s="52" t="s">
        <v>337</v>
      </c>
      <c r="C761" s="52" t="s">
        <v>242</v>
      </c>
      <c r="D761" s="52" t="s">
        <v>7</v>
      </c>
      <c r="E761" s="52" t="s">
        <v>77</v>
      </c>
      <c r="F761" s="52" t="s">
        <v>63</v>
      </c>
      <c r="G761" s="52">
        <v>0</v>
      </c>
      <c r="H761" s="52">
        <v>0</v>
      </c>
      <c r="I761" s="52">
        <v>0</v>
      </c>
      <c r="J761" s="52">
        <v>0</v>
      </c>
      <c r="K761" s="52">
        <v>0</v>
      </c>
      <c r="L761" s="52">
        <v>0</v>
      </c>
      <c r="M761" s="52">
        <v>0</v>
      </c>
      <c r="N761" s="52">
        <v>0</v>
      </c>
      <c r="O761" s="52">
        <v>0</v>
      </c>
      <c r="P761" s="52">
        <v>0</v>
      </c>
      <c r="Q761" s="52">
        <v>0</v>
      </c>
      <c r="R761" s="52">
        <v>0</v>
      </c>
      <c r="S761" s="52">
        <v>0</v>
      </c>
      <c r="T761" s="52">
        <v>0</v>
      </c>
      <c r="U761" s="52">
        <v>0</v>
      </c>
      <c r="V761" s="52">
        <v>0</v>
      </c>
      <c r="W761" s="52">
        <v>0</v>
      </c>
      <c r="X761" s="52">
        <v>0</v>
      </c>
      <c r="Y761" s="52">
        <v>0</v>
      </c>
      <c r="Z761" s="52">
        <v>0</v>
      </c>
    </row>
    <row r="762" spans="1:26">
      <c r="A762" s="52" t="s">
        <v>347</v>
      </c>
      <c r="B762" s="52" t="s">
        <v>338</v>
      </c>
      <c r="C762" s="52" t="s">
        <v>242</v>
      </c>
      <c r="D762" s="52" t="s">
        <v>7</v>
      </c>
      <c r="E762" s="52" t="s">
        <v>77</v>
      </c>
      <c r="F762" s="52" t="s">
        <v>64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0</v>
      </c>
      <c r="U762" s="52">
        <v>0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</row>
    <row r="763" spans="1:26">
      <c r="A763" s="52" t="s">
        <v>347</v>
      </c>
      <c r="B763" s="52" t="s">
        <v>339</v>
      </c>
      <c r="C763" s="52" t="s">
        <v>242</v>
      </c>
      <c r="D763" s="52" t="s">
        <v>7</v>
      </c>
      <c r="E763" s="52" t="s">
        <v>77</v>
      </c>
      <c r="F763" s="52" t="s">
        <v>65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0</v>
      </c>
      <c r="U763" s="52">
        <v>0</v>
      </c>
      <c r="V763" s="52">
        <v>0</v>
      </c>
      <c r="W763" s="52">
        <v>0</v>
      </c>
      <c r="X763" s="52">
        <v>0</v>
      </c>
      <c r="Y763" s="52">
        <v>0</v>
      </c>
      <c r="Z763" s="52">
        <v>0</v>
      </c>
    </row>
    <row r="764" spans="1:26">
      <c r="A764" s="52" t="s">
        <v>347</v>
      </c>
      <c r="B764" s="52" t="s">
        <v>340</v>
      </c>
      <c r="C764" s="52" t="s">
        <v>242</v>
      </c>
      <c r="D764" s="52" t="s">
        <v>7</v>
      </c>
      <c r="E764" s="52" t="s">
        <v>77</v>
      </c>
      <c r="F764" s="52" t="s">
        <v>66</v>
      </c>
      <c r="G764" s="52">
        <v>0</v>
      </c>
      <c r="H764" s="52">
        <v>0</v>
      </c>
      <c r="I764" s="52">
        <v>0</v>
      </c>
      <c r="J764" s="52">
        <v>0</v>
      </c>
      <c r="K764" s="52">
        <v>0</v>
      </c>
      <c r="L764" s="52">
        <v>0</v>
      </c>
      <c r="M764" s="52">
        <v>0</v>
      </c>
      <c r="N764" s="52">
        <v>0</v>
      </c>
      <c r="O764" s="52">
        <v>0</v>
      </c>
      <c r="P764" s="52">
        <v>0</v>
      </c>
      <c r="Q764" s="52">
        <v>0</v>
      </c>
      <c r="R764" s="52">
        <v>0</v>
      </c>
      <c r="S764" s="52">
        <v>0</v>
      </c>
      <c r="T764" s="52">
        <v>0</v>
      </c>
      <c r="U764" s="52">
        <v>0</v>
      </c>
      <c r="V764" s="52">
        <v>0</v>
      </c>
      <c r="W764" s="52">
        <v>0</v>
      </c>
      <c r="X764" s="52">
        <v>0</v>
      </c>
      <c r="Y764" s="52">
        <v>0</v>
      </c>
      <c r="Z764" s="52">
        <v>0</v>
      </c>
    </row>
    <row r="765" spans="1:26">
      <c r="A765" s="52" t="s">
        <v>347</v>
      </c>
      <c r="B765" s="52" t="s">
        <v>341</v>
      </c>
      <c r="C765" s="52" t="s">
        <v>242</v>
      </c>
      <c r="D765" s="52" t="s">
        <v>7</v>
      </c>
      <c r="E765" s="52" t="s">
        <v>77</v>
      </c>
      <c r="F765" s="52" t="s">
        <v>67</v>
      </c>
      <c r="G765" s="52">
        <v>0</v>
      </c>
      <c r="H765" s="52">
        <v>0</v>
      </c>
      <c r="I765" s="52">
        <v>0</v>
      </c>
      <c r="J765" s="52">
        <v>0</v>
      </c>
      <c r="K765" s="52">
        <v>0</v>
      </c>
      <c r="L765" s="52">
        <v>0</v>
      </c>
      <c r="M765" s="52">
        <v>0</v>
      </c>
      <c r="N765" s="52">
        <v>0</v>
      </c>
      <c r="O765" s="52">
        <v>0</v>
      </c>
      <c r="P765" s="52">
        <v>0</v>
      </c>
      <c r="Q765" s="52">
        <v>0</v>
      </c>
      <c r="R765" s="52">
        <v>0</v>
      </c>
      <c r="S765" s="52">
        <v>0</v>
      </c>
      <c r="T765" s="52">
        <v>0</v>
      </c>
      <c r="U765" s="52">
        <v>0</v>
      </c>
      <c r="V765" s="52">
        <v>0</v>
      </c>
      <c r="W765" s="52">
        <v>0</v>
      </c>
      <c r="X765" s="52">
        <v>0</v>
      </c>
      <c r="Y765" s="52">
        <v>0</v>
      </c>
      <c r="Z765" s="52">
        <v>0</v>
      </c>
    </row>
    <row r="766" spans="1:26">
      <c r="A766" s="52" t="s">
        <v>347</v>
      </c>
      <c r="B766" s="52" t="s">
        <v>337</v>
      </c>
      <c r="C766" s="52" t="s">
        <v>242</v>
      </c>
      <c r="D766" s="52" t="s">
        <v>7</v>
      </c>
      <c r="E766" s="52" t="s">
        <v>77</v>
      </c>
      <c r="F766" s="52" t="s">
        <v>68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0</v>
      </c>
      <c r="U766" s="52">
        <v>0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</row>
    <row r="767" spans="1:26">
      <c r="A767" s="52" t="s">
        <v>347</v>
      </c>
      <c r="B767" s="52" t="s">
        <v>337</v>
      </c>
      <c r="C767" s="52" t="s">
        <v>242</v>
      </c>
      <c r="D767" s="52" t="s">
        <v>7</v>
      </c>
      <c r="E767" s="52" t="s">
        <v>77</v>
      </c>
      <c r="F767" s="52" t="s">
        <v>69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0</v>
      </c>
      <c r="U767" s="52">
        <v>0</v>
      </c>
      <c r="V767" s="52">
        <v>0</v>
      </c>
      <c r="W767" s="52">
        <v>0</v>
      </c>
      <c r="X767" s="52">
        <v>0</v>
      </c>
      <c r="Y767" s="52">
        <v>0</v>
      </c>
      <c r="Z767" s="52">
        <v>0</v>
      </c>
    </row>
    <row r="768" spans="1:26">
      <c r="A768" s="52" t="s">
        <v>347</v>
      </c>
      <c r="B768" s="52" t="s">
        <v>337</v>
      </c>
      <c r="C768" s="52" t="s">
        <v>242</v>
      </c>
      <c r="D768" s="52" t="s">
        <v>7</v>
      </c>
      <c r="E768" s="52" t="s">
        <v>77</v>
      </c>
      <c r="F768" s="52" t="s">
        <v>70</v>
      </c>
      <c r="G768" s="52">
        <v>0</v>
      </c>
      <c r="H768" s="52">
        <v>0</v>
      </c>
      <c r="I768" s="52">
        <v>0</v>
      </c>
      <c r="J768" s="52">
        <v>0</v>
      </c>
      <c r="K768" s="52">
        <v>0</v>
      </c>
      <c r="L768" s="52">
        <v>0</v>
      </c>
      <c r="M768" s="52">
        <v>0</v>
      </c>
      <c r="N768" s="52">
        <v>0</v>
      </c>
      <c r="O768" s="52">
        <v>0</v>
      </c>
      <c r="P768" s="52">
        <v>0</v>
      </c>
      <c r="Q768" s="52">
        <v>0</v>
      </c>
      <c r="R768" s="52">
        <v>0</v>
      </c>
      <c r="S768" s="52">
        <v>0</v>
      </c>
      <c r="T768" s="52">
        <v>0</v>
      </c>
      <c r="U768" s="52">
        <v>0</v>
      </c>
      <c r="V768" s="52">
        <v>0</v>
      </c>
      <c r="W768" s="52">
        <v>0</v>
      </c>
      <c r="X768" s="52">
        <v>0</v>
      </c>
      <c r="Y768" s="52">
        <v>0</v>
      </c>
      <c r="Z768" s="52">
        <v>0</v>
      </c>
    </row>
    <row r="769" spans="1:26">
      <c r="A769" s="52" t="s">
        <v>347</v>
      </c>
      <c r="B769" s="52" t="s">
        <v>342</v>
      </c>
      <c r="C769" s="52" t="s">
        <v>242</v>
      </c>
      <c r="D769" s="52" t="s">
        <v>7</v>
      </c>
      <c r="E769" s="52" t="s">
        <v>77</v>
      </c>
      <c r="F769" s="52" t="s">
        <v>71</v>
      </c>
      <c r="G769" s="52">
        <v>0</v>
      </c>
      <c r="H769" s="52">
        <v>0</v>
      </c>
      <c r="I769" s="52">
        <v>0</v>
      </c>
      <c r="J769" s="52">
        <v>0</v>
      </c>
      <c r="K769" s="52">
        <v>0</v>
      </c>
      <c r="L769" s="52">
        <v>0</v>
      </c>
      <c r="M769" s="52">
        <v>0</v>
      </c>
      <c r="N769" s="52">
        <v>0</v>
      </c>
      <c r="O769" s="52">
        <v>0</v>
      </c>
      <c r="P769" s="52">
        <v>0</v>
      </c>
      <c r="Q769" s="52">
        <v>0</v>
      </c>
      <c r="R769" s="52">
        <v>0</v>
      </c>
      <c r="S769" s="52">
        <v>0</v>
      </c>
      <c r="T769" s="52">
        <v>0</v>
      </c>
      <c r="U769" s="52">
        <v>0</v>
      </c>
      <c r="V769" s="52">
        <v>0</v>
      </c>
      <c r="W769" s="52">
        <v>0</v>
      </c>
      <c r="X769" s="52">
        <v>0</v>
      </c>
      <c r="Y769" s="52">
        <v>0</v>
      </c>
      <c r="Z769" s="52">
        <v>0</v>
      </c>
    </row>
    <row r="770" spans="1:26">
      <c r="A770" s="52" t="s">
        <v>347</v>
      </c>
      <c r="B770" s="52" t="s">
        <v>342</v>
      </c>
      <c r="C770" s="52" t="s">
        <v>242</v>
      </c>
      <c r="D770" s="52" t="s">
        <v>7</v>
      </c>
      <c r="E770" s="52" t="s">
        <v>77</v>
      </c>
      <c r="F770" s="52" t="s">
        <v>72</v>
      </c>
      <c r="G770" s="52">
        <v>0</v>
      </c>
      <c r="H770" s="52">
        <v>0</v>
      </c>
      <c r="I770" s="52">
        <v>0</v>
      </c>
      <c r="J770" s="52">
        <v>0</v>
      </c>
      <c r="K770" s="52">
        <v>0</v>
      </c>
      <c r="L770" s="52">
        <v>0</v>
      </c>
      <c r="M770" s="52">
        <v>0</v>
      </c>
      <c r="N770" s="52">
        <v>0</v>
      </c>
      <c r="O770" s="52">
        <v>0</v>
      </c>
      <c r="P770" s="52">
        <v>0</v>
      </c>
      <c r="Q770" s="52">
        <v>0</v>
      </c>
      <c r="R770" s="52">
        <v>0</v>
      </c>
      <c r="S770" s="52">
        <v>0</v>
      </c>
      <c r="T770" s="52">
        <v>0</v>
      </c>
      <c r="U770" s="52">
        <v>0</v>
      </c>
      <c r="V770" s="52">
        <v>0</v>
      </c>
      <c r="W770" s="52">
        <v>0</v>
      </c>
      <c r="X770" s="52">
        <v>0</v>
      </c>
      <c r="Y770" s="52">
        <v>0</v>
      </c>
      <c r="Z770" s="52">
        <v>0</v>
      </c>
    </row>
    <row r="771" spans="1:26">
      <c r="A771" s="52" t="s">
        <v>347</v>
      </c>
      <c r="B771" s="52" t="s">
        <v>343</v>
      </c>
      <c r="C771" s="52" t="s">
        <v>242</v>
      </c>
      <c r="D771" s="52" t="s">
        <v>7</v>
      </c>
      <c r="E771" s="52" t="s">
        <v>77</v>
      </c>
      <c r="F771" s="52" t="s">
        <v>73</v>
      </c>
      <c r="G771" s="52">
        <v>0</v>
      </c>
      <c r="H771" s="52">
        <v>0</v>
      </c>
      <c r="I771" s="52">
        <v>0</v>
      </c>
      <c r="J771" s="52">
        <v>0</v>
      </c>
      <c r="K771" s="52">
        <v>0</v>
      </c>
      <c r="L771" s="52">
        <v>0</v>
      </c>
      <c r="M771" s="52">
        <v>0</v>
      </c>
      <c r="N771" s="52">
        <v>0</v>
      </c>
      <c r="O771" s="52">
        <v>0</v>
      </c>
      <c r="P771" s="52">
        <v>0</v>
      </c>
      <c r="Q771" s="52">
        <v>0</v>
      </c>
      <c r="R771" s="52">
        <v>0</v>
      </c>
      <c r="S771" s="52">
        <v>0</v>
      </c>
      <c r="T771" s="52">
        <v>0</v>
      </c>
      <c r="U771" s="52">
        <v>0</v>
      </c>
      <c r="V771" s="52">
        <v>0</v>
      </c>
      <c r="W771" s="52">
        <v>0</v>
      </c>
      <c r="X771" s="52">
        <v>0</v>
      </c>
      <c r="Y771" s="52">
        <v>0</v>
      </c>
      <c r="Z771" s="52">
        <v>0</v>
      </c>
    </row>
    <row r="772" spans="1:26">
      <c r="A772" s="52" t="s">
        <v>347</v>
      </c>
      <c r="B772" s="52" t="s">
        <v>337</v>
      </c>
      <c r="C772" s="52" t="s">
        <v>242</v>
      </c>
      <c r="D772" s="52" t="s">
        <v>7</v>
      </c>
      <c r="E772" s="52" t="s">
        <v>78</v>
      </c>
      <c r="F772" s="52" t="s">
        <v>63</v>
      </c>
      <c r="G772" s="52">
        <v>0</v>
      </c>
      <c r="H772" s="52">
        <v>0</v>
      </c>
      <c r="I772" s="52">
        <v>0</v>
      </c>
      <c r="J772" s="52">
        <v>0</v>
      </c>
      <c r="K772" s="52">
        <v>0</v>
      </c>
      <c r="L772" s="52">
        <v>0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0</v>
      </c>
      <c r="S772" s="52">
        <v>0</v>
      </c>
      <c r="T772" s="52">
        <v>0</v>
      </c>
      <c r="U772" s="52">
        <v>0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</row>
    <row r="773" spans="1:26">
      <c r="A773" s="52" t="s">
        <v>347</v>
      </c>
      <c r="B773" s="52" t="s">
        <v>338</v>
      </c>
      <c r="C773" s="52" t="s">
        <v>242</v>
      </c>
      <c r="D773" s="52" t="s">
        <v>7</v>
      </c>
      <c r="E773" s="52" t="s">
        <v>78</v>
      </c>
      <c r="F773" s="52" t="s">
        <v>64</v>
      </c>
      <c r="G773" s="52">
        <v>0</v>
      </c>
      <c r="H773" s="52">
        <v>0</v>
      </c>
      <c r="I773" s="52">
        <v>0</v>
      </c>
      <c r="J773" s="52">
        <v>0</v>
      </c>
      <c r="K773" s="52">
        <v>0</v>
      </c>
      <c r="L773" s="52">
        <v>0</v>
      </c>
      <c r="M773" s="52">
        <v>0</v>
      </c>
      <c r="N773" s="52">
        <v>0</v>
      </c>
      <c r="O773" s="52">
        <v>0</v>
      </c>
      <c r="P773" s="52">
        <v>0</v>
      </c>
      <c r="Q773" s="52">
        <v>0</v>
      </c>
      <c r="R773" s="52">
        <v>0</v>
      </c>
      <c r="S773" s="52">
        <v>0</v>
      </c>
      <c r="T773" s="52">
        <v>0</v>
      </c>
      <c r="U773" s="52">
        <v>0</v>
      </c>
      <c r="V773" s="52">
        <v>0</v>
      </c>
      <c r="W773" s="52">
        <v>0</v>
      </c>
      <c r="X773" s="52">
        <v>0</v>
      </c>
      <c r="Y773" s="52">
        <v>0</v>
      </c>
      <c r="Z773" s="52">
        <v>0</v>
      </c>
    </row>
    <row r="774" spans="1:26">
      <c r="A774" s="52" t="s">
        <v>347</v>
      </c>
      <c r="B774" s="52" t="s">
        <v>339</v>
      </c>
      <c r="C774" s="52" t="s">
        <v>242</v>
      </c>
      <c r="D774" s="52" t="s">
        <v>7</v>
      </c>
      <c r="E774" s="52" t="s">
        <v>78</v>
      </c>
      <c r="F774" s="52" t="s">
        <v>65</v>
      </c>
      <c r="G774" s="52">
        <v>0</v>
      </c>
      <c r="H774" s="52">
        <v>0</v>
      </c>
      <c r="I774" s="52">
        <v>0</v>
      </c>
      <c r="J774" s="52">
        <v>0</v>
      </c>
      <c r="K774" s="52">
        <v>0</v>
      </c>
      <c r="L774" s="52">
        <v>0</v>
      </c>
      <c r="M774" s="52">
        <v>0</v>
      </c>
      <c r="N774" s="52">
        <v>0</v>
      </c>
      <c r="O774" s="52">
        <v>0</v>
      </c>
      <c r="P774" s="52">
        <v>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</row>
    <row r="775" spans="1:26">
      <c r="A775" s="52" t="s">
        <v>347</v>
      </c>
      <c r="B775" s="52" t="s">
        <v>340</v>
      </c>
      <c r="C775" s="52" t="s">
        <v>242</v>
      </c>
      <c r="D775" s="52" t="s">
        <v>7</v>
      </c>
      <c r="E775" s="52" t="s">
        <v>78</v>
      </c>
      <c r="F775" s="52" t="s">
        <v>66</v>
      </c>
      <c r="G775" s="52">
        <v>0</v>
      </c>
      <c r="H775" s="52">
        <v>0</v>
      </c>
      <c r="I775" s="52">
        <v>0</v>
      </c>
      <c r="J775" s="52">
        <v>0</v>
      </c>
      <c r="K775" s="52">
        <v>0</v>
      </c>
      <c r="L775" s="52">
        <v>0</v>
      </c>
      <c r="M775" s="52">
        <v>0</v>
      </c>
      <c r="N775" s="52">
        <v>0</v>
      </c>
      <c r="O775" s="52">
        <v>0</v>
      </c>
      <c r="P775" s="52">
        <v>0</v>
      </c>
      <c r="Q775" s="52">
        <v>0</v>
      </c>
      <c r="R775" s="52">
        <v>0</v>
      </c>
      <c r="S775" s="52">
        <v>0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</row>
    <row r="776" spans="1:26">
      <c r="A776" s="52" t="s">
        <v>347</v>
      </c>
      <c r="B776" s="52" t="s">
        <v>341</v>
      </c>
      <c r="C776" s="52" t="s">
        <v>242</v>
      </c>
      <c r="D776" s="52" t="s">
        <v>7</v>
      </c>
      <c r="E776" s="52" t="s">
        <v>78</v>
      </c>
      <c r="F776" s="52" t="s">
        <v>67</v>
      </c>
      <c r="G776" s="52">
        <v>0</v>
      </c>
      <c r="H776" s="52">
        <v>0</v>
      </c>
      <c r="I776" s="52">
        <v>0</v>
      </c>
      <c r="J776" s="52">
        <v>0</v>
      </c>
      <c r="K776" s="52">
        <v>0</v>
      </c>
      <c r="L776" s="52">
        <v>0</v>
      </c>
      <c r="M776" s="52">
        <v>0</v>
      </c>
      <c r="N776" s="52">
        <v>0</v>
      </c>
      <c r="O776" s="52">
        <v>0</v>
      </c>
      <c r="P776" s="52">
        <v>0</v>
      </c>
      <c r="Q776" s="52">
        <v>0</v>
      </c>
      <c r="R776" s="52">
        <v>0</v>
      </c>
      <c r="S776" s="52">
        <v>0</v>
      </c>
      <c r="T776" s="52">
        <v>0</v>
      </c>
      <c r="U776" s="52">
        <v>0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</row>
    <row r="777" spans="1:26">
      <c r="A777" s="52" t="s">
        <v>347</v>
      </c>
      <c r="B777" s="52" t="s">
        <v>337</v>
      </c>
      <c r="C777" s="52" t="s">
        <v>242</v>
      </c>
      <c r="D777" s="52" t="s">
        <v>7</v>
      </c>
      <c r="E777" s="52" t="s">
        <v>78</v>
      </c>
      <c r="F777" s="52" t="s">
        <v>68</v>
      </c>
      <c r="G777" s="52">
        <v>0</v>
      </c>
      <c r="H777" s="52">
        <v>0</v>
      </c>
      <c r="I777" s="52">
        <v>0</v>
      </c>
      <c r="J777" s="52">
        <v>0</v>
      </c>
      <c r="K777" s="52">
        <v>0</v>
      </c>
      <c r="L777" s="52">
        <v>0</v>
      </c>
      <c r="M777" s="52">
        <v>0</v>
      </c>
      <c r="N777" s="52">
        <v>0</v>
      </c>
      <c r="O777" s="52">
        <v>0</v>
      </c>
      <c r="P777" s="52">
        <v>0</v>
      </c>
      <c r="Q777" s="52">
        <v>0</v>
      </c>
      <c r="R777" s="52">
        <v>0</v>
      </c>
      <c r="S777" s="52">
        <v>0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</row>
    <row r="778" spans="1:26">
      <c r="A778" s="52" t="s">
        <v>347</v>
      </c>
      <c r="B778" s="52" t="s">
        <v>337</v>
      </c>
      <c r="C778" s="52" t="s">
        <v>242</v>
      </c>
      <c r="D778" s="52" t="s">
        <v>7</v>
      </c>
      <c r="E778" s="52" t="s">
        <v>78</v>
      </c>
      <c r="F778" s="52" t="s">
        <v>69</v>
      </c>
      <c r="G778" s="52">
        <v>0</v>
      </c>
      <c r="H778" s="52">
        <v>0</v>
      </c>
      <c r="I778" s="52">
        <v>0</v>
      </c>
      <c r="J778" s="52">
        <v>0</v>
      </c>
      <c r="K778" s="52">
        <v>0</v>
      </c>
      <c r="L778" s="52">
        <v>0</v>
      </c>
      <c r="M778" s="52">
        <v>0</v>
      </c>
      <c r="N778" s="52">
        <v>0</v>
      </c>
      <c r="O778" s="52">
        <v>0</v>
      </c>
      <c r="P778" s="52">
        <v>0</v>
      </c>
      <c r="Q778" s="52">
        <v>0</v>
      </c>
      <c r="R778" s="52">
        <v>0</v>
      </c>
      <c r="S778" s="52">
        <v>0</v>
      </c>
      <c r="T778" s="52">
        <v>0</v>
      </c>
      <c r="U778" s="52">
        <v>0</v>
      </c>
      <c r="V778" s="52">
        <v>0</v>
      </c>
      <c r="W778" s="52">
        <v>0</v>
      </c>
      <c r="X778" s="52">
        <v>0</v>
      </c>
      <c r="Y778" s="52">
        <v>0</v>
      </c>
      <c r="Z778" s="52">
        <v>0</v>
      </c>
    </row>
    <row r="779" spans="1:26">
      <c r="A779" s="52" t="s">
        <v>347</v>
      </c>
      <c r="B779" s="52" t="s">
        <v>337</v>
      </c>
      <c r="C779" s="52" t="s">
        <v>242</v>
      </c>
      <c r="D779" s="52" t="s">
        <v>7</v>
      </c>
      <c r="E779" s="52" t="s">
        <v>78</v>
      </c>
      <c r="F779" s="52" t="s">
        <v>70</v>
      </c>
      <c r="G779" s="52">
        <v>0</v>
      </c>
      <c r="H779" s="52">
        <v>0</v>
      </c>
      <c r="I779" s="52">
        <v>0</v>
      </c>
      <c r="J779" s="52">
        <v>0</v>
      </c>
      <c r="K779" s="52">
        <v>0</v>
      </c>
      <c r="L779" s="52">
        <v>0</v>
      </c>
      <c r="M779" s="52">
        <v>0</v>
      </c>
      <c r="N779" s="52">
        <v>0</v>
      </c>
      <c r="O779" s="52">
        <v>0</v>
      </c>
      <c r="P779" s="52">
        <v>0</v>
      </c>
      <c r="Q779" s="52">
        <v>0</v>
      </c>
      <c r="R779" s="52">
        <v>0</v>
      </c>
      <c r="S779" s="52">
        <v>0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</row>
    <row r="780" spans="1:26">
      <c r="A780" s="52" t="s">
        <v>347</v>
      </c>
      <c r="B780" s="52" t="s">
        <v>342</v>
      </c>
      <c r="C780" s="52" t="s">
        <v>242</v>
      </c>
      <c r="D780" s="52" t="s">
        <v>7</v>
      </c>
      <c r="E780" s="52" t="s">
        <v>78</v>
      </c>
      <c r="F780" s="52" t="s">
        <v>71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</row>
    <row r="781" spans="1:26">
      <c r="A781" s="52" t="s">
        <v>347</v>
      </c>
      <c r="B781" s="52" t="s">
        <v>342</v>
      </c>
      <c r="C781" s="52" t="s">
        <v>242</v>
      </c>
      <c r="D781" s="52" t="s">
        <v>7</v>
      </c>
      <c r="E781" s="52" t="s">
        <v>78</v>
      </c>
      <c r="F781" s="52" t="s">
        <v>72</v>
      </c>
      <c r="G781" s="52">
        <v>0</v>
      </c>
      <c r="H781" s="52">
        <v>0</v>
      </c>
      <c r="I781" s="52">
        <v>0</v>
      </c>
      <c r="J781" s="52">
        <v>0</v>
      </c>
      <c r="K781" s="52">
        <v>0</v>
      </c>
      <c r="L781" s="52">
        <v>0</v>
      </c>
      <c r="M781" s="52">
        <v>0</v>
      </c>
      <c r="N781" s="52">
        <v>0</v>
      </c>
      <c r="O781" s="52">
        <v>0</v>
      </c>
      <c r="P781" s="52">
        <v>0</v>
      </c>
      <c r="Q781" s="52">
        <v>0</v>
      </c>
      <c r="R781" s="52">
        <v>0</v>
      </c>
      <c r="S781" s="52">
        <v>0</v>
      </c>
      <c r="T781" s="52">
        <v>0</v>
      </c>
      <c r="U781" s="52">
        <v>0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</row>
    <row r="782" spans="1:26">
      <c r="A782" s="52" t="s">
        <v>347</v>
      </c>
      <c r="B782" s="52" t="s">
        <v>343</v>
      </c>
      <c r="C782" s="52" t="s">
        <v>242</v>
      </c>
      <c r="D782" s="52" t="s">
        <v>7</v>
      </c>
      <c r="E782" s="52" t="s">
        <v>78</v>
      </c>
      <c r="F782" s="52" t="s">
        <v>73</v>
      </c>
      <c r="G782" s="52">
        <v>0</v>
      </c>
      <c r="H782" s="52">
        <v>0</v>
      </c>
      <c r="I782" s="52">
        <v>0</v>
      </c>
      <c r="J782" s="52">
        <v>0</v>
      </c>
      <c r="K782" s="52">
        <v>0</v>
      </c>
      <c r="L782" s="52">
        <v>0</v>
      </c>
      <c r="M782" s="52">
        <v>0</v>
      </c>
      <c r="N782" s="52">
        <v>0</v>
      </c>
      <c r="O782" s="52">
        <v>0</v>
      </c>
      <c r="P782" s="52">
        <v>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</row>
    <row r="783" spans="1:26">
      <c r="A783" s="52" t="s">
        <v>113</v>
      </c>
      <c r="B783" s="52" t="s">
        <v>337</v>
      </c>
      <c r="C783" s="52" t="s">
        <v>242</v>
      </c>
      <c r="D783" s="52" t="s">
        <v>7</v>
      </c>
      <c r="E783" s="52" t="s">
        <v>79</v>
      </c>
      <c r="F783" s="52" t="s">
        <v>63</v>
      </c>
      <c r="G783" s="52">
        <v>0</v>
      </c>
      <c r="H783" s="52">
        <v>0</v>
      </c>
      <c r="I783" s="52">
        <v>0</v>
      </c>
      <c r="J783" s="52">
        <v>0</v>
      </c>
      <c r="K783" s="52">
        <v>0</v>
      </c>
      <c r="L783" s="52">
        <v>0</v>
      </c>
      <c r="M783" s="52">
        <v>0</v>
      </c>
      <c r="N783" s="52">
        <v>0</v>
      </c>
      <c r="O783" s="52">
        <v>0</v>
      </c>
      <c r="P783" s="52">
        <v>0</v>
      </c>
      <c r="Q783" s="52">
        <v>0</v>
      </c>
      <c r="R783" s="52">
        <v>0</v>
      </c>
      <c r="S783" s="52">
        <v>0</v>
      </c>
      <c r="T783" s="52">
        <v>0</v>
      </c>
      <c r="U783" s="52">
        <v>0</v>
      </c>
      <c r="V783" s="52">
        <v>0</v>
      </c>
      <c r="W783" s="52">
        <v>0</v>
      </c>
      <c r="X783" s="52">
        <v>0</v>
      </c>
      <c r="Y783" s="52">
        <v>0</v>
      </c>
      <c r="Z783" s="52">
        <v>0</v>
      </c>
    </row>
    <row r="784" spans="1:26">
      <c r="A784" s="52" t="s">
        <v>113</v>
      </c>
      <c r="B784" s="52" t="s">
        <v>338</v>
      </c>
      <c r="C784" s="52" t="s">
        <v>242</v>
      </c>
      <c r="D784" s="52" t="s">
        <v>7</v>
      </c>
      <c r="E784" s="52" t="s">
        <v>79</v>
      </c>
      <c r="F784" s="52" t="s">
        <v>64</v>
      </c>
      <c r="G784" s="52">
        <v>0</v>
      </c>
      <c r="H784" s="52">
        <v>0</v>
      </c>
      <c r="I784" s="52">
        <v>0</v>
      </c>
      <c r="J784" s="52">
        <v>0</v>
      </c>
      <c r="K784" s="52">
        <v>0</v>
      </c>
      <c r="L784" s="52">
        <v>0</v>
      </c>
      <c r="M784" s="52">
        <v>0</v>
      </c>
      <c r="N784" s="52">
        <v>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</row>
    <row r="785" spans="1:26">
      <c r="A785" s="52" t="s">
        <v>113</v>
      </c>
      <c r="B785" s="52" t="s">
        <v>339</v>
      </c>
      <c r="C785" s="52" t="s">
        <v>242</v>
      </c>
      <c r="D785" s="52" t="s">
        <v>7</v>
      </c>
      <c r="E785" s="52" t="s">
        <v>79</v>
      </c>
      <c r="F785" s="52" t="s">
        <v>65</v>
      </c>
      <c r="G785" s="52">
        <v>0</v>
      </c>
      <c r="H785" s="52">
        <v>0</v>
      </c>
      <c r="I785" s="52">
        <v>0</v>
      </c>
      <c r="J785" s="52">
        <v>0</v>
      </c>
      <c r="K785" s="52">
        <v>0</v>
      </c>
      <c r="L785" s="52">
        <v>0</v>
      </c>
      <c r="M785" s="52">
        <v>0</v>
      </c>
      <c r="N785" s="52">
        <v>0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52">
        <v>0</v>
      </c>
      <c r="W785" s="52">
        <v>0</v>
      </c>
      <c r="X785" s="52">
        <v>0</v>
      </c>
      <c r="Y785" s="52">
        <v>0</v>
      </c>
      <c r="Z785" s="52">
        <v>0</v>
      </c>
    </row>
    <row r="786" spans="1:26">
      <c r="A786" s="52" t="s">
        <v>113</v>
      </c>
      <c r="B786" s="52" t="s">
        <v>340</v>
      </c>
      <c r="C786" s="52" t="s">
        <v>242</v>
      </c>
      <c r="D786" s="52" t="s">
        <v>7</v>
      </c>
      <c r="E786" s="52" t="s">
        <v>79</v>
      </c>
      <c r="F786" s="52" t="s">
        <v>66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0</v>
      </c>
      <c r="P786" s="52">
        <v>0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0</v>
      </c>
      <c r="X786" s="52">
        <v>0</v>
      </c>
      <c r="Y786" s="52">
        <v>0</v>
      </c>
      <c r="Z786" s="52">
        <v>0</v>
      </c>
    </row>
    <row r="787" spans="1:26">
      <c r="A787" s="52" t="s">
        <v>113</v>
      </c>
      <c r="B787" s="52" t="s">
        <v>341</v>
      </c>
      <c r="C787" s="52" t="s">
        <v>242</v>
      </c>
      <c r="D787" s="52" t="s">
        <v>7</v>
      </c>
      <c r="E787" s="52" t="s">
        <v>79</v>
      </c>
      <c r="F787" s="52" t="s">
        <v>67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0</v>
      </c>
      <c r="P787" s="52">
        <v>0</v>
      </c>
      <c r="Q787" s="52">
        <v>0</v>
      </c>
      <c r="R787" s="52">
        <v>0</v>
      </c>
      <c r="S787" s="52">
        <v>0</v>
      </c>
      <c r="T787" s="52">
        <v>0</v>
      </c>
      <c r="U787" s="52">
        <v>0</v>
      </c>
      <c r="V787" s="52">
        <v>0</v>
      </c>
      <c r="W787" s="52">
        <v>0</v>
      </c>
      <c r="X787" s="52">
        <v>0</v>
      </c>
      <c r="Y787" s="52">
        <v>0</v>
      </c>
      <c r="Z787" s="52">
        <v>0</v>
      </c>
    </row>
    <row r="788" spans="1:26">
      <c r="A788" s="52" t="s">
        <v>113</v>
      </c>
      <c r="B788" s="52" t="s">
        <v>337</v>
      </c>
      <c r="C788" s="52" t="s">
        <v>242</v>
      </c>
      <c r="D788" s="52" t="s">
        <v>7</v>
      </c>
      <c r="E788" s="52" t="s">
        <v>79</v>
      </c>
      <c r="F788" s="52" t="s">
        <v>68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0</v>
      </c>
      <c r="P788" s="52">
        <v>0</v>
      </c>
      <c r="Q788" s="52">
        <v>0</v>
      </c>
      <c r="R788" s="52">
        <v>0</v>
      </c>
      <c r="S788" s="52">
        <v>0</v>
      </c>
      <c r="T788" s="52">
        <v>0</v>
      </c>
      <c r="U788" s="52">
        <v>0</v>
      </c>
      <c r="V788" s="52">
        <v>0</v>
      </c>
      <c r="W788" s="52">
        <v>0</v>
      </c>
      <c r="X788" s="52">
        <v>0</v>
      </c>
      <c r="Y788" s="52">
        <v>0</v>
      </c>
      <c r="Z788" s="52">
        <v>0</v>
      </c>
    </row>
    <row r="789" spans="1:26">
      <c r="A789" s="52" t="s">
        <v>113</v>
      </c>
      <c r="B789" s="52" t="s">
        <v>337</v>
      </c>
      <c r="C789" s="52" t="s">
        <v>242</v>
      </c>
      <c r="D789" s="52" t="s">
        <v>7</v>
      </c>
      <c r="E789" s="52" t="s">
        <v>79</v>
      </c>
      <c r="F789" s="52" t="s">
        <v>69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0</v>
      </c>
      <c r="P789" s="52">
        <v>0</v>
      </c>
      <c r="Q789" s="52">
        <v>0</v>
      </c>
      <c r="R789" s="52">
        <v>0</v>
      </c>
      <c r="S789" s="52">
        <v>0</v>
      </c>
      <c r="T789" s="52">
        <v>0</v>
      </c>
      <c r="U789" s="52">
        <v>0</v>
      </c>
      <c r="V789" s="52">
        <v>0</v>
      </c>
      <c r="W789" s="52">
        <v>0</v>
      </c>
      <c r="X789" s="52">
        <v>0</v>
      </c>
      <c r="Y789" s="52">
        <v>0</v>
      </c>
      <c r="Z789" s="52">
        <v>0</v>
      </c>
    </row>
    <row r="790" spans="1:26">
      <c r="A790" s="52" t="s">
        <v>113</v>
      </c>
      <c r="B790" s="52" t="s">
        <v>337</v>
      </c>
      <c r="C790" s="52" t="s">
        <v>242</v>
      </c>
      <c r="D790" s="52" t="s">
        <v>7</v>
      </c>
      <c r="E790" s="52" t="s">
        <v>79</v>
      </c>
      <c r="F790" s="52" t="s">
        <v>70</v>
      </c>
      <c r="G790" s="52">
        <v>0</v>
      </c>
      <c r="H790" s="52">
        <v>0</v>
      </c>
      <c r="I790" s="52">
        <v>0</v>
      </c>
      <c r="J790" s="52">
        <v>0</v>
      </c>
      <c r="K790" s="52">
        <v>0</v>
      </c>
      <c r="L790" s="52">
        <v>0</v>
      </c>
      <c r="M790" s="52">
        <v>0</v>
      </c>
      <c r="N790" s="52">
        <v>0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</row>
    <row r="791" spans="1:26">
      <c r="A791" s="52" t="s">
        <v>113</v>
      </c>
      <c r="B791" s="52" t="s">
        <v>342</v>
      </c>
      <c r="C791" s="52" t="s">
        <v>242</v>
      </c>
      <c r="D791" s="52" t="s">
        <v>7</v>
      </c>
      <c r="E791" s="52" t="s">
        <v>79</v>
      </c>
      <c r="F791" s="52" t="s">
        <v>71</v>
      </c>
      <c r="G791" s="52">
        <v>0</v>
      </c>
      <c r="H791" s="52">
        <v>0</v>
      </c>
      <c r="I791" s="52">
        <v>0</v>
      </c>
      <c r="J791" s="52">
        <v>0</v>
      </c>
      <c r="K791" s="52">
        <v>0</v>
      </c>
      <c r="L791" s="52">
        <v>0</v>
      </c>
      <c r="M791" s="52">
        <v>0</v>
      </c>
      <c r="N791" s="52">
        <v>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52">
        <v>0</v>
      </c>
      <c r="W791" s="52">
        <v>0</v>
      </c>
      <c r="X791" s="52">
        <v>0</v>
      </c>
      <c r="Y791" s="52">
        <v>0</v>
      </c>
      <c r="Z791" s="52">
        <v>0</v>
      </c>
    </row>
    <row r="792" spans="1:26">
      <c r="A792" s="52" t="s">
        <v>113</v>
      </c>
      <c r="B792" s="52" t="s">
        <v>342</v>
      </c>
      <c r="C792" s="52" t="s">
        <v>242</v>
      </c>
      <c r="D792" s="52" t="s">
        <v>7</v>
      </c>
      <c r="E792" s="52" t="s">
        <v>79</v>
      </c>
      <c r="F792" s="52" t="s">
        <v>72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0</v>
      </c>
      <c r="P792" s="52">
        <v>0</v>
      </c>
      <c r="Q792" s="52">
        <v>0</v>
      </c>
      <c r="R792" s="52">
        <v>0</v>
      </c>
      <c r="S792" s="52">
        <v>0</v>
      </c>
      <c r="T792" s="52">
        <v>0</v>
      </c>
      <c r="U792" s="52">
        <v>0</v>
      </c>
      <c r="V792" s="52">
        <v>0</v>
      </c>
      <c r="W792" s="52">
        <v>0</v>
      </c>
      <c r="X792" s="52">
        <v>0</v>
      </c>
      <c r="Y792" s="52">
        <v>0</v>
      </c>
      <c r="Z792" s="52">
        <v>0</v>
      </c>
    </row>
    <row r="793" spans="1:26">
      <c r="A793" s="52" t="s">
        <v>113</v>
      </c>
      <c r="B793" s="52" t="s">
        <v>343</v>
      </c>
      <c r="C793" s="52" t="s">
        <v>242</v>
      </c>
      <c r="D793" s="52" t="s">
        <v>7</v>
      </c>
      <c r="E793" s="52" t="s">
        <v>79</v>
      </c>
      <c r="F793" s="52" t="s">
        <v>73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52">
        <v>0</v>
      </c>
      <c r="W793" s="52">
        <v>0</v>
      </c>
      <c r="X793" s="52">
        <v>0</v>
      </c>
      <c r="Y793" s="52">
        <v>0</v>
      </c>
      <c r="Z793" s="52">
        <v>0</v>
      </c>
    </row>
    <row r="794" spans="1:26">
      <c r="A794" s="52" t="s">
        <v>347</v>
      </c>
      <c r="B794" s="52" t="s">
        <v>337</v>
      </c>
      <c r="C794" s="52" t="s">
        <v>242</v>
      </c>
      <c r="D794" s="52" t="s">
        <v>7</v>
      </c>
      <c r="E794" s="52" t="s">
        <v>80</v>
      </c>
      <c r="F794" s="52" t="s">
        <v>63</v>
      </c>
      <c r="G794" s="52">
        <v>0</v>
      </c>
      <c r="H794" s="52">
        <v>0</v>
      </c>
      <c r="I794" s="52">
        <v>0</v>
      </c>
      <c r="J794" s="52">
        <v>0</v>
      </c>
      <c r="K794" s="52">
        <v>0</v>
      </c>
      <c r="L794" s="52">
        <v>0</v>
      </c>
      <c r="M794" s="52">
        <v>0</v>
      </c>
      <c r="N794" s="52">
        <v>0</v>
      </c>
      <c r="O794" s="52">
        <v>0</v>
      </c>
      <c r="P794" s="52">
        <v>0</v>
      </c>
      <c r="Q794" s="52">
        <v>0</v>
      </c>
      <c r="R794" s="52">
        <v>0</v>
      </c>
      <c r="S794" s="52">
        <v>0</v>
      </c>
      <c r="T794" s="52">
        <v>0</v>
      </c>
      <c r="U794" s="52">
        <v>0</v>
      </c>
      <c r="V794" s="52">
        <v>0</v>
      </c>
      <c r="W794" s="52">
        <v>0</v>
      </c>
      <c r="X794" s="52">
        <v>0</v>
      </c>
      <c r="Y794" s="52">
        <v>0</v>
      </c>
      <c r="Z794" s="52">
        <v>0</v>
      </c>
    </row>
    <row r="795" spans="1:26">
      <c r="A795" s="52" t="s">
        <v>347</v>
      </c>
      <c r="B795" s="52" t="s">
        <v>338</v>
      </c>
      <c r="C795" s="52" t="s">
        <v>242</v>
      </c>
      <c r="D795" s="52" t="s">
        <v>7</v>
      </c>
      <c r="E795" s="52" t="s">
        <v>80</v>
      </c>
      <c r="F795" s="52" t="s">
        <v>64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0</v>
      </c>
      <c r="U795" s="52">
        <v>0</v>
      </c>
      <c r="V795" s="52">
        <v>0</v>
      </c>
      <c r="W795" s="52">
        <v>0</v>
      </c>
      <c r="X795" s="52">
        <v>0</v>
      </c>
      <c r="Y795" s="52">
        <v>0</v>
      </c>
      <c r="Z795" s="52">
        <v>0</v>
      </c>
    </row>
    <row r="796" spans="1:26">
      <c r="A796" s="52" t="s">
        <v>347</v>
      </c>
      <c r="B796" s="52" t="s">
        <v>339</v>
      </c>
      <c r="C796" s="52" t="s">
        <v>242</v>
      </c>
      <c r="D796" s="52" t="s">
        <v>7</v>
      </c>
      <c r="E796" s="52" t="s">
        <v>80</v>
      </c>
      <c r="F796" s="52" t="s">
        <v>65</v>
      </c>
      <c r="G796" s="52">
        <v>0</v>
      </c>
      <c r="H796" s="52">
        <v>0</v>
      </c>
      <c r="I796" s="52">
        <v>0</v>
      </c>
      <c r="J796" s="52">
        <v>0</v>
      </c>
      <c r="K796" s="52">
        <v>0</v>
      </c>
      <c r="L796" s="52">
        <v>0</v>
      </c>
      <c r="M796" s="52">
        <v>0</v>
      </c>
      <c r="N796" s="52">
        <v>0</v>
      </c>
      <c r="O796" s="52">
        <v>0</v>
      </c>
      <c r="P796" s="52">
        <v>0</v>
      </c>
      <c r="Q796" s="52">
        <v>0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0</v>
      </c>
      <c r="X796" s="52">
        <v>0</v>
      </c>
      <c r="Y796" s="52">
        <v>0</v>
      </c>
      <c r="Z796" s="52">
        <v>0</v>
      </c>
    </row>
    <row r="797" spans="1:26">
      <c r="A797" s="52" t="s">
        <v>347</v>
      </c>
      <c r="B797" s="52" t="s">
        <v>340</v>
      </c>
      <c r="C797" s="52" t="s">
        <v>242</v>
      </c>
      <c r="D797" s="52" t="s">
        <v>7</v>
      </c>
      <c r="E797" s="52" t="s">
        <v>80</v>
      </c>
      <c r="F797" s="52" t="s">
        <v>66</v>
      </c>
      <c r="G797" s="52">
        <v>0</v>
      </c>
      <c r="H797" s="52">
        <v>0</v>
      </c>
      <c r="I797" s="52">
        <v>0</v>
      </c>
      <c r="J797" s="52">
        <v>0</v>
      </c>
      <c r="K797" s="52">
        <v>0</v>
      </c>
      <c r="L797" s="52">
        <v>0</v>
      </c>
      <c r="M797" s="52">
        <v>0</v>
      </c>
      <c r="N797" s="52">
        <v>0</v>
      </c>
      <c r="O797" s="52">
        <v>0</v>
      </c>
      <c r="P797" s="52">
        <v>0</v>
      </c>
      <c r="Q797" s="52">
        <v>0</v>
      </c>
      <c r="R797" s="52">
        <v>0</v>
      </c>
      <c r="S797" s="52">
        <v>0</v>
      </c>
      <c r="T797" s="52">
        <v>0</v>
      </c>
      <c r="U797" s="52">
        <v>0</v>
      </c>
      <c r="V797" s="52">
        <v>0</v>
      </c>
      <c r="W797" s="52">
        <v>0</v>
      </c>
      <c r="X797" s="52">
        <v>0</v>
      </c>
      <c r="Y797" s="52">
        <v>0</v>
      </c>
      <c r="Z797" s="52">
        <v>0</v>
      </c>
    </row>
    <row r="798" spans="1:26">
      <c r="A798" s="52" t="s">
        <v>347</v>
      </c>
      <c r="B798" s="52" t="s">
        <v>341</v>
      </c>
      <c r="C798" s="52" t="s">
        <v>242</v>
      </c>
      <c r="D798" s="52" t="s">
        <v>7</v>
      </c>
      <c r="E798" s="52" t="s">
        <v>80</v>
      </c>
      <c r="F798" s="52" t="s">
        <v>67</v>
      </c>
      <c r="G798" s="52">
        <v>0</v>
      </c>
      <c r="H798" s="52">
        <v>0</v>
      </c>
      <c r="I798" s="52">
        <v>0</v>
      </c>
      <c r="J798" s="52">
        <v>0</v>
      </c>
      <c r="K798" s="52">
        <v>0</v>
      </c>
      <c r="L798" s="52">
        <v>0</v>
      </c>
      <c r="M798" s="52">
        <v>0</v>
      </c>
      <c r="N798" s="52">
        <v>0</v>
      </c>
      <c r="O798" s="52">
        <v>0</v>
      </c>
      <c r="P798" s="52">
        <v>0</v>
      </c>
      <c r="Q798" s="52">
        <v>0</v>
      </c>
      <c r="R798" s="52">
        <v>0</v>
      </c>
      <c r="S798" s="52">
        <v>0</v>
      </c>
      <c r="T798" s="52">
        <v>0</v>
      </c>
      <c r="U798" s="52">
        <v>0</v>
      </c>
      <c r="V798" s="52">
        <v>0</v>
      </c>
      <c r="W798" s="52">
        <v>0</v>
      </c>
      <c r="X798" s="52">
        <v>0</v>
      </c>
      <c r="Y798" s="52">
        <v>0</v>
      </c>
      <c r="Z798" s="52">
        <v>0</v>
      </c>
    </row>
    <row r="799" spans="1:26">
      <c r="A799" s="52" t="s">
        <v>347</v>
      </c>
      <c r="B799" s="52" t="s">
        <v>337</v>
      </c>
      <c r="C799" s="52" t="s">
        <v>242</v>
      </c>
      <c r="D799" s="52" t="s">
        <v>7</v>
      </c>
      <c r="E799" s="52" t="s">
        <v>80</v>
      </c>
      <c r="F799" s="52" t="s">
        <v>68</v>
      </c>
      <c r="G799" s="52">
        <v>0</v>
      </c>
      <c r="H799" s="52">
        <v>0</v>
      </c>
      <c r="I799" s="52">
        <v>0</v>
      </c>
      <c r="J799" s="52">
        <v>0</v>
      </c>
      <c r="K799" s="52">
        <v>0</v>
      </c>
      <c r="L799" s="52">
        <v>0</v>
      </c>
      <c r="M799" s="52">
        <v>0</v>
      </c>
      <c r="N799" s="52">
        <v>0</v>
      </c>
      <c r="O799" s="52">
        <v>0</v>
      </c>
      <c r="P799" s="52">
        <v>0</v>
      </c>
      <c r="Q799" s="52">
        <v>0</v>
      </c>
      <c r="R799" s="52">
        <v>0</v>
      </c>
      <c r="S799" s="52">
        <v>0</v>
      </c>
      <c r="T799" s="52">
        <v>0</v>
      </c>
      <c r="U799" s="52">
        <v>0</v>
      </c>
      <c r="V799" s="52">
        <v>0</v>
      </c>
      <c r="W799" s="52">
        <v>0</v>
      </c>
      <c r="X799" s="52">
        <v>0</v>
      </c>
      <c r="Y799" s="52">
        <v>0</v>
      </c>
      <c r="Z799" s="52">
        <v>0</v>
      </c>
    </row>
    <row r="800" spans="1:26">
      <c r="A800" s="52" t="s">
        <v>347</v>
      </c>
      <c r="B800" s="52" t="s">
        <v>337</v>
      </c>
      <c r="C800" s="52" t="s">
        <v>242</v>
      </c>
      <c r="D800" s="52" t="s">
        <v>7</v>
      </c>
      <c r="E800" s="52" t="s">
        <v>80</v>
      </c>
      <c r="F800" s="52" t="s">
        <v>69</v>
      </c>
      <c r="G800" s="52">
        <v>0</v>
      </c>
      <c r="H800" s="52">
        <v>0</v>
      </c>
      <c r="I800" s="52">
        <v>0</v>
      </c>
      <c r="J800" s="52">
        <v>0</v>
      </c>
      <c r="K800" s="52">
        <v>0</v>
      </c>
      <c r="L800" s="52">
        <v>0</v>
      </c>
      <c r="M800" s="52">
        <v>0</v>
      </c>
      <c r="N800" s="52">
        <v>0</v>
      </c>
      <c r="O800" s="52">
        <v>0</v>
      </c>
      <c r="P800" s="52">
        <v>0</v>
      </c>
      <c r="Q800" s="52">
        <v>0</v>
      </c>
      <c r="R800" s="52">
        <v>0</v>
      </c>
      <c r="S800" s="52">
        <v>0</v>
      </c>
      <c r="T800" s="52">
        <v>0</v>
      </c>
      <c r="U800" s="52">
        <v>0</v>
      </c>
      <c r="V800" s="52">
        <v>0</v>
      </c>
      <c r="W800" s="52">
        <v>0</v>
      </c>
      <c r="X800" s="52">
        <v>0</v>
      </c>
      <c r="Y800" s="52">
        <v>0</v>
      </c>
      <c r="Z800" s="52">
        <v>0</v>
      </c>
    </row>
    <row r="801" spans="1:26">
      <c r="A801" s="52" t="s">
        <v>347</v>
      </c>
      <c r="B801" s="52" t="s">
        <v>337</v>
      </c>
      <c r="C801" s="52" t="s">
        <v>242</v>
      </c>
      <c r="D801" s="52" t="s">
        <v>7</v>
      </c>
      <c r="E801" s="52" t="s">
        <v>80</v>
      </c>
      <c r="F801" s="52" t="s">
        <v>70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52">
        <v>0</v>
      </c>
      <c r="W801" s="52">
        <v>0</v>
      </c>
      <c r="X801" s="52">
        <v>0</v>
      </c>
      <c r="Y801" s="52">
        <v>0</v>
      </c>
      <c r="Z801" s="52">
        <v>0</v>
      </c>
    </row>
    <row r="802" spans="1:26">
      <c r="A802" s="52" t="s">
        <v>347</v>
      </c>
      <c r="B802" s="52" t="s">
        <v>342</v>
      </c>
      <c r="C802" s="52" t="s">
        <v>242</v>
      </c>
      <c r="D802" s="52" t="s">
        <v>7</v>
      </c>
      <c r="E802" s="52" t="s">
        <v>80</v>
      </c>
      <c r="F802" s="52" t="s">
        <v>71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52">
        <v>0</v>
      </c>
      <c r="W802" s="52">
        <v>0</v>
      </c>
      <c r="X802" s="52">
        <v>0</v>
      </c>
      <c r="Y802" s="52">
        <v>0</v>
      </c>
      <c r="Z802" s="52">
        <v>0</v>
      </c>
    </row>
    <row r="803" spans="1:26">
      <c r="A803" s="52" t="s">
        <v>347</v>
      </c>
      <c r="B803" s="52" t="s">
        <v>342</v>
      </c>
      <c r="C803" s="52" t="s">
        <v>242</v>
      </c>
      <c r="D803" s="52" t="s">
        <v>7</v>
      </c>
      <c r="E803" s="52" t="s">
        <v>80</v>
      </c>
      <c r="F803" s="52" t="s">
        <v>72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52">
        <v>0</v>
      </c>
      <c r="W803" s="52">
        <v>0</v>
      </c>
      <c r="X803" s="52">
        <v>0</v>
      </c>
      <c r="Y803" s="52">
        <v>0</v>
      </c>
      <c r="Z803" s="52">
        <v>0</v>
      </c>
    </row>
    <row r="804" spans="1:26">
      <c r="A804" s="52" t="s">
        <v>347</v>
      </c>
      <c r="B804" s="52" t="s">
        <v>343</v>
      </c>
      <c r="C804" s="52" t="s">
        <v>242</v>
      </c>
      <c r="D804" s="52" t="s">
        <v>7</v>
      </c>
      <c r="E804" s="52" t="s">
        <v>80</v>
      </c>
      <c r="F804" s="52" t="s">
        <v>73</v>
      </c>
      <c r="G804" s="52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</row>
    <row r="805" spans="1:26">
      <c r="A805" s="52" t="s">
        <v>348</v>
      </c>
      <c r="B805" s="52" t="s">
        <v>337</v>
      </c>
      <c r="C805" s="52" t="s">
        <v>242</v>
      </c>
      <c r="D805" s="52" t="s">
        <v>7</v>
      </c>
      <c r="E805" s="52" t="s">
        <v>81</v>
      </c>
      <c r="F805" s="52" t="s">
        <v>63</v>
      </c>
      <c r="G805" s="52">
        <v>0</v>
      </c>
      <c r="H805" s="52">
        <v>0</v>
      </c>
      <c r="I805" s="52">
        <v>0</v>
      </c>
      <c r="J805" s="52">
        <v>0</v>
      </c>
      <c r="K805" s="52">
        <v>0</v>
      </c>
      <c r="L805" s="52">
        <v>0</v>
      </c>
      <c r="M805" s="52">
        <v>0</v>
      </c>
      <c r="N805" s="52">
        <v>0</v>
      </c>
      <c r="O805" s="52">
        <v>0</v>
      </c>
      <c r="P805" s="52">
        <v>0</v>
      </c>
      <c r="Q805" s="52">
        <v>0</v>
      </c>
      <c r="R805" s="52">
        <v>0</v>
      </c>
      <c r="S805" s="52">
        <v>0</v>
      </c>
      <c r="T805" s="52">
        <v>0</v>
      </c>
      <c r="U805" s="52">
        <v>0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</row>
    <row r="806" spans="1:26">
      <c r="A806" s="52" t="s">
        <v>348</v>
      </c>
      <c r="B806" s="52" t="s">
        <v>338</v>
      </c>
      <c r="C806" s="52" t="s">
        <v>242</v>
      </c>
      <c r="D806" s="52" t="s">
        <v>7</v>
      </c>
      <c r="E806" s="52" t="s">
        <v>81</v>
      </c>
      <c r="F806" s="52" t="s">
        <v>64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52">
        <v>0</v>
      </c>
      <c r="W806" s="52">
        <v>0</v>
      </c>
      <c r="X806" s="52">
        <v>0</v>
      </c>
      <c r="Y806" s="52">
        <v>0</v>
      </c>
      <c r="Z806" s="52">
        <v>0</v>
      </c>
    </row>
    <row r="807" spans="1:26">
      <c r="A807" s="52" t="s">
        <v>348</v>
      </c>
      <c r="B807" s="52" t="s">
        <v>339</v>
      </c>
      <c r="C807" s="52" t="s">
        <v>242</v>
      </c>
      <c r="D807" s="52" t="s">
        <v>7</v>
      </c>
      <c r="E807" s="52" t="s">
        <v>81</v>
      </c>
      <c r="F807" s="52" t="s">
        <v>65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52">
        <v>0</v>
      </c>
      <c r="W807" s="52">
        <v>0</v>
      </c>
      <c r="X807" s="52">
        <v>0</v>
      </c>
      <c r="Y807" s="52">
        <v>0</v>
      </c>
      <c r="Z807" s="52">
        <v>0</v>
      </c>
    </row>
    <row r="808" spans="1:26">
      <c r="A808" s="52" t="s">
        <v>348</v>
      </c>
      <c r="B808" s="52" t="s">
        <v>340</v>
      </c>
      <c r="C808" s="52" t="s">
        <v>242</v>
      </c>
      <c r="D808" s="52" t="s">
        <v>7</v>
      </c>
      <c r="E808" s="52" t="s">
        <v>81</v>
      </c>
      <c r="F808" s="52" t="s">
        <v>66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52">
        <v>0</v>
      </c>
      <c r="W808" s="52">
        <v>0</v>
      </c>
      <c r="X808" s="52">
        <v>0</v>
      </c>
      <c r="Y808" s="52">
        <v>0</v>
      </c>
      <c r="Z808" s="52">
        <v>0</v>
      </c>
    </row>
    <row r="809" spans="1:26">
      <c r="A809" s="52" t="s">
        <v>348</v>
      </c>
      <c r="B809" s="52" t="s">
        <v>341</v>
      </c>
      <c r="C809" s="52" t="s">
        <v>242</v>
      </c>
      <c r="D809" s="52" t="s">
        <v>7</v>
      </c>
      <c r="E809" s="52" t="s">
        <v>81</v>
      </c>
      <c r="F809" s="52" t="s">
        <v>67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52">
        <v>0</v>
      </c>
      <c r="W809" s="52">
        <v>0</v>
      </c>
      <c r="X809" s="52">
        <v>0</v>
      </c>
      <c r="Y809" s="52">
        <v>0</v>
      </c>
      <c r="Z809" s="52">
        <v>0</v>
      </c>
    </row>
    <row r="810" spans="1:26">
      <c r="A810" s="52" t="s">
        <v>348</v>
      </c>
      <c r="B810" s="52" t="s">
        <v>337</v>
      </c>
      <c r="C810" s="52" t="s">
        <v>242</v>
      </c>
      <c r="D810" s="52" t="s">
        <v>7</v>
      </c>
      <c r="E810" s="52" t="s">
        <v>81</v>
      </c>
      <c r="F810" s="52" t="s">
        <v>68</v>
      </c>
      <c r="G810" s="52">
        <v>0</v>
      </c>
      <c r="H810" s="52">
        <v>0</v>
      </c>
      <c r="I810" s="52">
        <v>0</v>
      </c>
      <c r="J810" s="52">
        <v>0</v>
      </c>
      <c r="K810" s="52">
        <v>0</v>
      </c>
      <c r="L810" s="52">
        <v>0</v>
      </c>
      <c r="M810" s="52">
        <v>0</v>
      </c>
      <c r="N810" s="52">
        <v>0</v>
      </c>
      <c r="O810" s="52">
        <v>0</v>
      </c>
      <c r="P810" s="52">
        <v>0</v>
      </c>
      <c r="Q810" s="52">
        <v>0</v>
      </c>
      <c r="R810" s="52">
        <v>0</v>
      </c>
      <c r="S810" s="52">
        <v>0</v>
      </c>
      <c r="T810" s="52">
        <v>0</v>
      </c>
      <c r="U810" s="52">
        <v>0</v>
      </c>
      <c r="V810" s="52">
        <v>0</v>
      </c>
      <c r="W810" s="52">
        <v>0</v>
      </c>
      <c r="X810" s="52">
        <v>0</v>
      </c>
      <c r="Y810" s="52">
        <v>0</v>
      </c>
      <c r="Z810" s="52">
        <v>0</v>
      </c>
    </row>
    <row r="811" spans="1:26">
      <c r="A811" s="52" t="s">
        <v>348</v>
      </c>
      <c r="B811" s="52" t="s">
        <v>337</v>
      </c>
      <c r="C811" s="52" t="s">
        <v>242</v>
      </c>
      <c r="D811" s="52" t="s">
        <v>7</v>
      </c>
      <c r="E811" s="52" t="s">
        <v>81</v>
      </c>
      <c r="F811" s="52" t="s">
        <v>69</v>
      </c>
      <c r="G811" s="52">
        <v>0</v>
      </c>
      <c r="H811" s="52">
        <v>0</v>
      </c>
      <c r="I811" s="52">
        <v>0</v>
      </c>
      <c r="J811" s="52">
        <v>0</v>
      </c>
      <c r="K811" s="52">
        <v>0</v>
      </c>
      <c r="L811" s="52">
        <v>0</v>
      </c>
      <c r="M811" s="52">
        <v>0</v>
      </c>
      <c r="N811" s="52">
        <v>0</v>
      </c>
      <c r="O811" s="52">
        <v>0</v>
      </c>
      <c r="P811" s="52">
        <v>0</v>
      </c>
      <c r="Q811" s="52">
        <v>0</v>
      </c>
      <c r="R811" s="52">
        <v>0</v>
      </c>
      <c r="S811" s="52">
        <v>0</v>
      </c>
      <c r="T811" s="52">
        <v>0</v>
      </c>
      <c r="U811" s="52">
        <v>0</v>
      </c>
      <c r="V811" s="52">
        <v>0</v>
      </c>
      <c r="W811" s="52">
        <v>0</v>
      </c>
      <c r="X811" s="52">
        <v>0</v>
      </c>
      <c r="Y811" s="52">
        <v>0</v>
      </c>
      <c r="Z811" s="52">
        <v>0</v>
      </c>
    </row>
    <row r="812" spans="1:26">
      <c r="A812" s="52" t="s">
        <v>348</v>
      </c>
      <c r="B812" s="52" t="s">
        <v>337</v>
      </c>
      <c r="C812" s="52" t="s">
        <v>242</v>
      </c>
      <c r="D812" s="52" t="s">
        <v>7</v>
      </c>
      <c r="E812" s="52" t="s">
        <v>81</v>
      </c>
      <c r="F812" s="52" t="s">
        <v>70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</row>
    <row r="813" spans="1:26">
      <c r="A813" s="52" t="s">
        <v>348</v>
      </c>
      <c r="B813" s="52" t="s">
        <v>342</v>
      </c>
      <c r="C813" s="52" t="s">
        <v>242</v>
      </c>
      <c r="D813" s="52" t="s">
        <v>7</v>
      </c>
      <c r="E813" s="52" t="s">
        <v>81</v>
      </c>
      <c r="F813" s="52" t="s">
        <v>71</v>
      </c>
      <c r="G813" s="52">
        <v>0</v>
      </c>
      <c r="H813" s="52">
        <v>0</v>
      </c>
      <c r="I813" s="52">
        <v>0</v>
      </c>
      <c r="J813" s="52">
        <v>0</v>
      </c>
      <c r="K813" s="52">
        <v>0</v>
      </c>
      <c r="L813" s="52">
        <v>0</v>
      </c>
      <c r="M813" s="52">
        <v>0</v>
      </c>
      <c r="N813" s="52">
        <v>0</v>
      </c>
      <c r="O813" s="52">
        <v>0</v>
      </c>
      <c r="P813" s="52">
        <v>0</v>
      </c>
      <c r="Q813" s="52">
        <v>0</v>
      </c>
      <c r="R813" s="52">
        <v>0</v>
      </c>
      <c r="S813" s="52">
        <v>0</v>
      </c>
      <c r="T813" s="52">
        <v>0</v>
      </c>
      <c r="U813" s="52">
        <v>0</v>
      </c>
      <c r="V813" s="52">
        <v>0</v>
      </c>
      <c r="W813" s="52">
        <v>0</v>
      </c>
      <c r="X813" s="52">
        <v>0</v>
      </c>
      <c r="Y813" s="52">
        <v>0</v>
      </c>
      <c r="Z813" s="52">
        <v>0</v>
      </c>
    </row>
    <row r="814" spans="1:26">
      <c r="A814" s="52" t="s">
        <v>348</v>
      </c>
      <c r="B814" s="52" t="s">
        <v>342</v>
      </c>
      <c r="C814" s="52" t="s">
        <v>242</v>
      </c>
      <c r="D814" s="52" t="s">
        <v>7</v>
      </c>
      <c r="E814" s="52" t="s">
        <v>81</v>
      </c>
      <c r="F814" s="52" t="s">
        <v>72</v>
      </c>
      <c r="G814" s="52">
        <v>0</v>
      </c>
      <c r="H814" s="52">
        <v>0</v>
      </c>
      <c r="I814" s="52">
        <v>0</v>
      </c>
      <c r="J814" s="52">
        <v>0</v>
      </c>
      <c r="K814" s="52">
        <v>0</v>
      </c>
      <c r="L814" s="52">
        <v>0</v>
      </c>
      <c r="M814" s="52">
        <v>0</v>
      </c>
      <c r="N814" s="52">
        <v>0</v>
      </c>
      <c r="O814" s="52">
        <v>0</v>
      </c>
      <c r="P814" s="52">
        <v>0</v>
      </c>
      <c r="Q814" s="52">
        <v>0</v>
      </c>
      <c r="R814" s="52">
        <v>0</v>
      </c>
      <c r="S814" s="52">
        <v>0</v>
      </c>
      <c r="T814" s="52">
        <v>0</v>
      </c>
      <c r="U814" s="52">
        <v>0</v>
      </c>
      <c r="V814" s="52">
        <v>0</v>
      </c>
      <c r="W814" s="52">
        <v>0</v>
      </c>
      <c r="X814" s="52">
        <v>0</v>
      </c>
      <c r="Y814" s="52">
        <v>0</v>
      </c>
      <c r="Z814" s="52">
        <v>0</v>
      </c>
    </row>
    <row r="815" spans="1:26">
      <c r="A815" s="52" t="s">
        <v>348</v>
      </c>
      <c r="B815" s="52" t="s">
        <v>343</v>
      </c>
      <c r="C815" s="52" t="s">
        <v>242</v>
      </c>
      <c r="D815" s="52" t="s">
        <v>7</v>
      </c>
      <c r="E815" s="52" t="s">
        <v>81</v>
      </c>
      <c r="F815" s="52" t="s">
        <v>73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52">
        <v>0</v>
      </c>
      <c r="W815" s="52">
        <v>0</v>
      </c>
      <c r="X815" s="52">
        <v>0</v>
      </c>
      <c r="Y815" s="52">
        <v>0</v>
      </c>
      <c r="Z815" s="52">
        <v>0</v>
      </c>
    </row>
    <row r="816" spans="1:26">
      <c r="A816" s="52" t="s">
        <v>347</v>
      </c>
      <c r="B816" s="52" t="s">
        <v>337</v>
      </c>
      <c r="C816" s="52" t="s">
        <v>242</v>
      </c>
      <c r="D816" s="52" t="s">
        <v>7</v>
      </c>
      <c r="E816" s="52" t="s">
        <v>82</v>
      </c>
      <c r="F816" s="52" t="s">
        <v>63</v>
      </c>
      <c r="G816" s="52">
        <v>0</v>
      </c>
      <c r="H816" s="52">
        <v>0</v>
      </c>
      <c r="I816" s="52">
        <v>0</v>
      </c>
      <c r="J816" s="52">
        <v>0</v>
      </c>
      <c r="K816" s="52">
        <v>0</v>
      </c>
      <c r="L816" s="52">
        <v>0</v>
      </c>
      <c r="M816" s="52">
        <v>0</v>
      </c>
      <c r="N816" s="52">
        <v>0</v>
      </c>
      <c r="O816" s="52">
        <v>0</v>
      </c>
      <c r="P816" s="52">
        <v>0</v>
      </c>
      <c r="Q816" s="52">
        <v>0</v>
      </c>
      <c r="R816" s="52">
        <v>0</v>
      </c>
      <c r="S816" s="52">
        <v>0</v>
      </c>
      <c r="T816" s="52">
        <v>0</v>
      </c>
      <c r="U816" s="52">
        <v>0</v>
      </c>
      <c r="V816" s="52">
        <v>0</v>
      </c>
      <c r="W816" s="52">
        <v>0</v>
      </c>
      <c r="X816" s="52">
        <v>0</v>
      </c>
      <c r="Y816" s="52">
        <v>0</v>
      </c>
      <c r="Z816" s="52">
        <v>0</v>
      </c>
    </row>
    <row r="817" spans="1:26">
      <c r="A817" s="52" t="s">
        <v>347</v>
      </c>
      <c r="B817" s="52" t="s">
        <v>338</v>
      </c>
      <c r="C817" s="52" t="s">
        <v>242</v>
      </c>
      <c r="D817" s="52" t="s">
        <v>7</v>
      </c>
      <c r="E817" s="52" t="s">
        <v>82</v>
      </c>
      <c r="F817" s="52" t="s">
        <v>64</v>
      </c>
      <c r="G817" s="52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0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0</v>
      </c>
      <c r="T817" s="52">
        <v>0</v>
      </c>
      <c r="U817" s="52">
        <v>0</v>
      </c>
      <c r="V817" s="52">
        <v>0</v>
      </c>
      <c r="W817" s="52">
        <v>0</v>
      </c>
      <c r="X817" s="52">
        <v>0</v>
      </c>
      <c r="Y817" s="52">
        <v>0</v>
      </c>
      <c r="Z817" s="52">
        <v>0</v>
      </c>
    </row>
    <row r="818" spans="1:26">
      <c r="A818" s="52" t="s">
        <v>347</v>
      </c>
      <c r="B818" s="52" t="s">
        <v>339</v>
      </c>
      <c r="C818" s="52" t="s">
        <v>242</v>
      </c>
      <c r="D818" s="52" t="s">
        <v>7</v>
      </c>
      <c r="E818" s="52" t="s">
        <v>82</v>
      </c>
      <c r="F818" s="52" t="s">
        <v>65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52">
        <v>0</v>
      </c>
      <c r="W818" s="52">
        <v>0</v>
      </c>
      <c r="X818" s="52">
        <v>0</v>
      </c>
      <c r="Y818" s="52">
        <v>0</v>
      </c>
      <c r="Z818" s="52">
        <v>0</v>
      </c>
    </row>
    <row r="819" spans="1:26">
      <c r="A819" s="52" t="s">
        <v>347</v>
      </c>
      <c r="B819" s="52" t="s">
        <v>340</v>
      </c>
      <c r="C819" s="52" t="s">
        <v>242</v>
      </c>
      <c r="D819" s="52" t="s">
        <v>7</v>
      </c>
      <c r="E819" s="52" t="s">
        <v>82</v>
      </c>
      <c r="F819" s="52" t="s">
        <v>66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0</v>
      </c>
      <c r="X819" s="52">
        <v>0</v>
      </c>
      <c r="Y819" s="52">
        <v>0</v>
      </c>
      <c r="Z819" s="52">
        <v>0</v>
      </c>
    </row>
    <row r="820" spans="1:26">
      <c r="A820" s="52" t="s">
        <v>347</v>
      </c>
      <c r="B820" s="52" t="s">
        <v>341</v>
      </c>
      <c r="C820" s="52" t="s">
        <v>242</v>
      </c>
      <c r="D820" s="52" t="s">
        <v>7</v>
      </c>
      <c r="E820" s="52" t="s">
        <v>82</v>
      </c>
      <c r="F820" s="52" t="s">
        <v>67</v>
      </c>
      <c r="G820" s="52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</row>
    <row r="821" spans="1:26">
      <c r="A821" s="52" t="s">
        <v>347</v>
      </c>
      <c r="B821" s="52" t="s">
        <v>337</v>
      </c>
      <c r="C821" s="52" t="s">
        <v>242</v>
      </c>
      <c r="D821" s="52" t="s">
        <v>7</v>
      </c>
      <c r="E821" s="52" t="s">
        <v>82</v>
      </c>
      <c r="F821" s="52" t="s">
        <v>68</v>
      </c>
      <c r="G821" s="52">
        <v>0</v>
      </c>
      <c r="H821" s="52">
        <v>0</v>
      </c>
      <c r="I821" s="52">
        <v>0</v>
      </c>
      <c r="J821" s="52">
        <v>0</v>
      </c>
      <c r="K821" s="52">
        <v>0</v>
      </c>
      <c r="L821" s="52">
        <v>0</v>
      </c>
      <c r="M821" s="52">
        <v>0</v>
      </c>
      <c r="N821" s="52">
        <v>0</v>
      </c>
      <c r="O821" s="52">
        <v>0</v>
      </c>
      <c r="P821" s="52">
        <v>0</v>
      </c>
      <c r="Q821" s="52">
        <v>0</v>
      </c>
      <c r="R821" s="52">
        <v>0</v>
      </c>
      <c r="S821" s="52">
        <v>0</v>
      </c>
      <c r="T821" s="52">
        <v>0</v>
      </c>
      <c r="U821" s="52">
        <v>0</v>
      </c>
      <c r="V821" s="52">
        <v>0</v>
      </c>
      <c r="W821" s="52">
        <v>0</v>
      </c>
      <c r="X821" s="52">
        <v>0</v>
      </c>
      <c r="Y821" s="52">
        <v>0</v>
      </c>
      <c r="Z821" s="52">
        <v>0</v>
      </c>
    </row>
    <row r="822" spans="1:26">
      <c r="A822" s="52" t="s">
        <v>347</v>
      </c>
      <c r="B822" s="52" t="s">
        <v>337</v>
      </c>
      <c r="C822" s="52" t="s">
        <v>242</v>
      </c>
      <c r="D822" s="52" t="s">
        <v>7</v>
      </c>
      <c r="E822" s="52" t="s">
        <v>82</v>
      </c>
      <c r="F822" s="52" t="s">
        <v>69</v>
      </c>
      <c r="G822" s="52">
        <v>0</v>
      </c>
      <c r="H822" s="52">
        <v>0</v>
      </c>
      <c r="I822" s="52">
        <v>0</v>
      </c>
      <c r="J822" s="52">
        <v>0</v>
      </c>
      <c r="K822" s="52">
        <v>0</v>
      </c>
      <c r="L822" s="52">
        <v>0</v>
      </c>
      <c r="M822" s="52">
        <v>0</v>
      </c>
      <c r="N822" s="52">
        <v>0</v>
      </c>
      <c r="O822" s="52">
        <v>0</v>
      </c>
      <c r="P822" s="52">
        <v>0</v>
      </c>
      <c r="Q822" s="52">
        <v>0</v>
      </c>
      <c r="R822" s="52">
        <v>0</v>
      </c>
      <c r="S822" s="52">
        <v>0</v>
      </c>
      <c r="T822" s="52">
        <v>0</v>
      </c>
      <c r="U822" s="52">
        <v>0</v>
      </c>
      <c r="V822" s="52">
        <v>0</v>
      </c>
      <c r="W822" s="52">
        <v>0</v>
      </c>
      <c r="X822" s="52">
        <v>0</v>
      </c>
      <c r="Y822" s="52">
        <v>0</v>
      </c>
      <c r="Z822" s="52">
        <v>0</v>
      </c>
    </row>
    <row r="823" spans="1:26">
      <c r="A823" s="52" t="s">
        <v>347</v>
      </c>
      <c r="B823" s="52" t="s">
        <v>337</v>
      </c>
      <c r="C823" s="52" t="s">
        <v>242</v>
      </c>
      <c r="D823" s="52" t="s">
        <v>7</v>
      </c>
      <c r="E823" s="52" t="s">
        <v>82</v>
      </c>
      <c r="F823" s="52" t="s">
        <v>70</v>
      </c>
      <c r="G823" s="52">
        <v>0</v>
      </c>
      <c r="H823" s="52">
        <v>0</v>
      </c>
      <c r="I823" s="52">
        <v>0</v>
      </c>
      <c r="J823" s="52">
        <v>0</v>
      </c>
      <c r="K823" s="52">
        <v>0</v>
      </c>
      <c r="L823" s="52">
        <v>0</v>
      </c>
      <c r="M823" s="52">
        <v>0</v>
      </c>
      <c r="N823" s="52">
        <v>0</v>
      </c>
      <c r="O823" s="52">
        <v>0</v>
      </c>
      <c r="P823" s="52">
        <v>0</v>
      </c>
      <c r="Q823" s="52">
        <v>0</v>
      </c>
      <c r="R823" s="52">
        <v>0</v>
      </c>
      <c r="S823" s="52">
        <v>0</v>
      </c>
      <c r="T823" s="52">
        <v>0</v>
      </c>
      <c r="U823" s="52">
        <v>0</v>
      </c>
      <c r="V823" s="52">
        <v>0</v>
      </c>
      <c r="W823" s="52">
        <v>0</v>
      </c>
      <c r="X823" s="52">
        <v>0</v>
      </c>
      <c r="Y823" s="52">
        <v>0</v>
      </c>
      <c r="Z823" s="52">
        <v>0</v>
      </c>
    </row>
    <row r="824" spans="1:26">
      <c r="A824" s="52" t="s">
        <v>347</v>
      </c>
      <c r="B824" s="52" t="s">
        <v>342</v>
      </c>
      <c r="C824" s="52" t="s">
        <v>242</v>
      </c>
      <c r="D824" s="52" t="s">
        <v>7</v>
      </c>
      <c r="E824" s="52" t="s">
        <v>82</v>
      </c>
      <c r="F824" s="52" t="s">
        <v>71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52">
        <v>0</v>
      </c>
      <c r="W824" s="52">
        <v>0</v>
      </c>
      <c r="X824" s="52">
        <v>0</v>
      </c>
      <c r="Y824" s="52">
        <v>0</v>
      </c>
      <c r="Z824" s="52">
        <v>0</v>
      </c>
    </row>
    <row r="825" spans="1:26">
      <c r="A825" s="52" t="s">
        <v>347</v>
      </c>
      <c r="B825" s="52" t="s">
        <v>342</v>
      </c>
      <c r="C825" s="52" t="s">
        <v>242</v>
      </c>
      <c r="D825" s="52" t="s">
        <v>7</v>
      </c>
      <c r="E825" s="52" t="s">
        <v>82</v>
      </c>
      <c r="F825" s="52" t="s">
        <v>72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52">
        <v>0</v>
      </c>
      <c r="W825" s="52">
        <v>0</v>
      </c>
      <c r="X825" s="52">
        <v>0</v>
      </c>
      <c r="Y825" s="52">
        <v>0</v>
      </c>
      <c r="Z825" s="52">
        <v>0</v>
      </c>
    </row>
    <row r="826" spans="1:26">
      <c r="A826" s="52" t="s">
        <v>347</v>
      </c>
      <c r="B826" s="52" t="s">
        <v>343</v>
      </c>
      <c r="C826" s="52" t="s">
        <v>242</v>
      </c>
      <c r="D826" s="52" t="s">
        <v>7</v>
      </c>
      <c r="E826" s="52" t="s">
        <v>82</v>
      </c>
      <c r="F826" s="52" t="s">
        <v>73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52">
        <v>0</v>
      </c>
      <c r="W826" s="52">
        <v>0</v>
      </c>
      <c r="X826" s="52">
        <v>0</v>
      </c>
      <c r="Y826" s="52">
        <v>0</v>
      </c>
      <c r="Z826" s="52">
        <v>0</v>
      </c>
    </row>
    <row r="827" spans="1:26">
      <c r="A827" s="52" t="s">
        <v>347</v>
      </c>
      <c r="B827" s="52" t="s">
        <v>337</v>
      </c>
      <c r="C827" s="52" t="s">
        <v>242</v>
      </c>
      <c r="D827" s="52" t="s">
        <v>7</v>
      </c>
      <c r="E827" s="52" t="s">
        <v>83</v>
      </c>
      <c r="F827" s="52" t="s">
        <v>63</v>
      </c>
      <c r="G827" s="52">
        <v>0</v>
      </c>
      <c r="H827" s="52">
        <v>0</v>
      </c>
      <c r="I827" s="52">
        <v>0</v>
      </c>
      <c r="J827" s="52">
        <v>0</v>
      </c>
      <c r="K827" s="52">
        <v>0</v>
      </c>
      <c r="L827" s="52">
        <v>0</v>
      </c>
      <c r="M827" s="52">
        <v>0</v>
      </c>
      <c r="N827" s="52">
        <v>0</v>
      </c>
      <c r="O827" s="52">
        <v>0</v>
      </c>
      <c r="P827" s="52">
        <v>0</v>
      </c>
      <c r="Q827" s="52">
        <v>0</v>
      </c>
      <c r="R827" s="52">
        <v>0</v>
      </c>
      <c r="S827" s="52">
        <v>0</v>
      </c>
      <c r="T827" s="52">
        <v>0</v>
      </c>
      <c r="U827" s="52">
        <v>0</v>
      </c>
      <c r="V827" s="52">
        <v>0</v>
      </c>
      <c r="W827" s="52">
        <v>0</v>
      </c>
      <c r="X827" s="52">
        <v>0</v>
      </c>
      <c r="Y827" s="52">
        <v>0</v>
      </c>
      <c r="Z827" s="52">
        <v>0</v>
      </c>
    </row>
    <row r="828" spans="1:26">
      <c r="A828" s="52" t="s">
        <v>347</v>
      </c>
      <c r="B828" s="52" t="s">
        <v>338</v>
      </c>
      <c r="C828" s="52" t="s">
        <v>242</v>
      </c>
      <c r="D828" s="52" t="s">
        <v>7</v>
      </c>
      <c r="E828" s="52" t="s">
        <v>83</v>
      </c>
      <c r="F828" s="52" t="s">
        <v>64</v>
      </c>
      <c r="G828" s="52">
        <v>0</v>
      </c>
      <c r="H828" s="52">
        <v>0</v>
      </c>
      <c r="I828" s="52">
        <v>0</v>
      </c>
      <c r="J828" s="52">
        <v>0</v>
      </c>
      <c r="K828" s="52">
        <v>0</v>
      </c>
      <c r="L828" s="52">
        <v>0</v>
      </c>
      <c r="M828" s="52">
        <v>0</v>
      </c>
      <c r="N828" s="52">
        <v>0</v>
      </c>
      <c r="O828" s="52">
        <v>0</v>
      </c>
      <c r="P828" s="52">
        <v>0</v>
      </c>
      <c r="Q828" s="52">
        <v>0</v>
      </c>
      <c r="R828" s="52">
        <v>0</v>
      </c>
      <c r="S828" s="52">
        <v>0</v>
      </c>
      <c r="T828" s="52">
        <v>0</v>
      </c>
      <c r="U828" s="52">
        <v>0</v>
      </c>
      <c r="V828" s="52">
        <v>0</v>
      </c>
      <c r="W828" s="52">
        <v>0</v>
      </c>
      <c r="X828" s="52">
        <v>0</v>
      </c>
      <c r="Y828" s="52">
        <v>0</v>
      </c>
      <c r="Z828" s="52">
        <v>0</v>
      </c>
    </row>
    <row r="829" spans="1:26">
      <c r="A829" s="52" t="s">
        <v>347</v>
      </c>
      <c r="B829" s="52" t="s">
        <v>339</v>
      </c>
      <c r="C829" s="52" t="s">
        <v>242</v>
      </c>
      <c r="D829" s="52" t="s">
        <v>7</v>
      </c>
      <c r="E829" s="52" t="s">
        <v>83</v>
      </c>
      <c r="F829" s="52" t="s">
        <v>65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52">
        <v>0</v>
      </c>
      <c r="W829" s="52">
        <v>0</v>
      </c>
      <c r="X829" s="52">
        <v>0</v>
      </c>
      <c r="Y829" s="52">
        <v>0</v>
      </c>
      <c r="Z829" s="52">
        <v>0</v>
      </c>
    </row>
    <row r="830" spans="1:26">
      <c r="A830" s="52" t="s">
        <v>347</v>
      </c>
      <c r="B830" s="52" t="s">
        <v>340</v>
      </c>
      <c r="C830" s="52" t="s">
        <v>242</v>
      </c>
      <c r="D830" s="52" t="s">
        <v>7</v>
      </c>
      <c r="E830" s="52" t="s">
        <v>83</v>
      </c>
      <c r="F830" s="52" t="s">
        <v>66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52">
        <v>0</v>
      </c>
      <c r="W830" s="52">
        <v>0</v>
      </c>
      <c r="X830" s="52">
        <v>0</v>
      </c>
      <c r="Y830" s="52">
        <v>0</v>
      </c>
      <c r="Z830" s="52">
        <v>0</v>
      </c>
    </row>
    <row r="831" spans="1:26">
      <c r="A831" s="52" t="s">
        <v>347</v>
      </c>
      <c r="B831" s="52" t="s">
        <v>341</v>
      </c>
      <c r="C831" s="52" t="s">
        <v>242</v>
      </c>
      <c r="D831" s="52" t="s">
        <v>7</v>
      </c>
      <c r="E831" s="52" t="s">
        <v>83</v>
      </c>
      <c r="F831" s="52" t="s">
        <v>67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52">
        <v>0</v>
      </c>
      <c r="W831" s="52">
        <v>0</v>
      </c>
      <c r="X831" s="52">
        <v>0</v>
      </c>
      <c r="Y831" s="52">
        <v>0</v>
      </c>
      <c r="Z831" s="52">
        <v>0</v>
      </c>
    </row>
    <row r="832" spans="1:26">
      <c r="A832" s="52" t="s">
        <v>347</v>
      </c>
      <c r="B832" s="52" t="s">
        <v>337</v>
      </c>
      <c r="C832" s="52" t="s">
        <v>242</v>
      </c>
      <c r="D832" s="52" t="s">
        <v>7</v>
      </c>
      <c r="E832" s="52" t="s">
        <v>83</v>
      </c>
      <c r="F832" s="52" t="s">
        <v>68</v>
      </c>
      <c r="G832" s="52">
        <v>0</v>
      </c>
      <c r="H832" s="52">
        <v>0</v>
      </c>
      <c r="I832" s="52">
        <v>0</v>
      </c>
      <c r="J832" s="52">
        <v>0</v>
      </c>
      <c r="K832" s="52">
        <v>0</v>
      </c>
      <c r="L832" s="52">
        <v>0</v>
      </c>
      <c r="M832" s="52">
        <v>0</v>
      </c>
      <c r="N832" s="52">
        <v>0</v>
      </c>
      <c r="O832" s="52">
        <v>0</v>
      </c>
      <c r="P832" s="52">
        <v>0</v>
      </c>
      <c r="Q832" s="52">
        <v>0</v>
      </c>
      <c r="R832" s="52">
        <v>0</v>
      </c>
      <c r="S832" s="52">
        <v>0</v>
      </c>
      <c r="T832" s="52">
        <v>0</v>
      </c>
      <c r="U832" s="52">
        <v>0</v>
      </c>
      <c r="V832" s="52">
        <v>0</v>
      </c>
      <c r="W832" s="52">
        <v>0</v>
      </c>
      <c r="X832" s="52">
        <v>0</v>
      </c>
      <c r="Y832" s="52">
        <v>0</v>
      </c>
      <c r="Z832" s="52">
        <v>0</v>
      </c>
    </row>
    <row r="833" spans="1:26">
      <c r="A833" s="52" t="s">
        <v>347</v>
      </c>
      <c r="B833" s="52" t="s">
        <v>337</v>
      </c>
      <c r="C833" s="52" t="s">
        <v>242</v>
      </c>
      <c r="D833" s="52" t="s">
        <v>7</v>
      </c>
      <c r="E833" s="52" t="s">
        <v>83</v>
      </c>
      <c r="F833" s="52" t="s">
        <v>69</v>
      </c>
      <c r="G833" s="52">
        <v>0</v>
      </c>
      <c r="H833" s="52">
        <v>0</v>
      </c>
      <c r="I833" s="52">
        <v>0</v>
      </c>
      <c r="J833" s="52">
        <v>0</v>
      </c>
      <c r="K833" s="52">
        <v>0</v>
      </c>
      <c r="L833" s="52">
        <v>0</v>
      </c>
      <c r="M833" s="52">
        <v>0</v>
      </c>
      <c r="N833" s="52">
        <v>0</v>
      </c>
      <c r="O833" s="52">
        <v>0</v>
      </c>
      <c r="P833" s="52">
        <v>0</v>
      </c>
      <c r="Q833" s="52">
        <v>0</v>
      </c>
      <c r="R833" s="52">
        <v>0</v>
      </c>
      <c r="S833" s="52">
        <v>0</v>
      </c>
      <c r="T833" s="52">
        <v>0</v>
      </c>
      <c r="U833" s="52">
        <v>0</v>
      </c>
      <c r="V833" s="52">
        <v>0</v>
      </c>
      <c r="W833" s="52">
        <v>0</v>
      </c>
      <c r="X833" s="52">
        <v>0</v>
      </c>
      <c r="Y833" s="52">
        <v>0</v>
      </c>
      <c r="Z833" s="52">
        <v>0</v>
      </c>
    </row>
    <row r="834" spans="1:26">
      <c r="A834" s="52" t="s">
        <v>347</v>
      </c>
      <c r="B834" s="52" t="s">
        <v>337</v>
      </c>
      <c r="C834" s="52" t="s">
        <v>242</v>
      </c>
      <c r="D834" s="52" t="s">
        <v>7</v>
      </c>
      <c r="E834" s="52" t="s">
        <v>83</v>
      </c>
      <c r="F834" s="52" t="s">
        <v>70</v>
      </c>
      <c r="G834" s="52">
        <v>0</v>
      </c>
      <c r="H834" s="52">
        <v>0</v>
      </c>
      <c r="I834" s="52">
        <v>0</v>
      </c>
      <c r="J834" s="52">
        <v>0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52">
        <v>0</v>
      </c>
      <c r="W834" s="52">
        <v>0</v>
      </c>
      <c r="X834" s="52">
        <v>0</v>
      </c>
      <c r="Y834" s="52">
        <v>0</v>
      </c>
      <c r="Z834" s="52">
        <v>0</v>
      </c>
    </row>
    <row r="835" spans="1:26">
      <c r="A835" s="52" t="s">
        <v>347</v>
      </c>
      <c r="B835" s="52" t="s">
        <v>342</v>
      </c>
      <c r="C835" s="52" t="s">
        <v>242</v>
      </c>
      <c r="D835" s="52" t="s">
        <v>7</v>
      </c>
      <c r="E835" s="52" t="s">
        <v>83</v>
      </c>
      <c r="F835" s="52" t="s">
        <v>71</v>
      </c>
      <c r="G835" s="52">
        <v>0</v>
      </c>
      <c r="H835" s="52">
        <v>0</v>
      </c>
      <c r="I835" s="52">
        <v>0</v>
      </c>
      <c r="J835" s="52">
        <v>0</v>
      </c>
      <c r="K835" s="52">
        <v>0</v>
      </c>
      <c r="L835" s="52">
        <v>0</v>
      </c>
      <c r="M835" s="52">
        <v>0</v>
      </c>
      <c r="N835" s="52">
        <v>0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52">
        <v>0</v>
      </c>
      <c r="W835" s="52">
        <v>0</v>
      </c>
      <c r="X835" s="52">
        <v>0</v>
      </c>
      <c r="Y835" s="52">
        <v>0</v>
      </c>
      <c r="Z835" s="52">
        <v>0</v>
      </c>
    </row>
    <row r="836" spans="1:26">
      <c r="A836" s="52" t="s">
        <v>347</v>
      </c>
      <c r="B836" s="52" t="s">
        <v>342</v>
      </c>
      <c r="C836" s="52" t="s">
        <v>242</v>
      </c>
      <c r="D836" s="52" t="s">
        <v>7</v>
      </c>
      <c r="E836" s="52" t="s">
        <v>83</v>
      </c>
      <c r="F836" s="52" t="s">
        <v>72</v>
      </c>
      <c r="G836" s="52">
        <v>0</v>
      </c>
      <c r="H836" s="52">
        <v>0</v>
      </c>
      <c r="I836" s="52">
        <v>0</v>
      </c>
      <c r="J836" s="52">
        <v>0</v>
      </c>
      <c r="K836" s="52">
        <v>0</v>
      </c>
      <c r="L836" s="52">
        <v>0</v>
      </c>
      <c r="M836" s="52">
        <v>0</v>
      </c>
      <c r="N836" s="52">
        <v>0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52">
        <v>0</v>
      </c>
      <c r="W836" s="52">
        <v>0</v>
      </c>
      <c r="X836" s="52">
        <v>0</v>
      </c>
      <c r="Y836" s="52">
        <v>0</v>
      </c>
      <c r="Z836" s="52">
        <v>0</v>
      </c>
    </row>
    <row r="837" spans="1:26">
      <c r="A837" s="52" t="s">
        <v>347</v>
      </c>
      <c r="B837" s="52" t="s">
        <v>343</v>
      </c>
      <c r="C837" s="52" t="s">
        <v>242</v>
      </c>
      <c r="D837" s="52" t="s">
        <v>7</v>
      </c>
      <c r="E837" s="52" t="s">
        <v>83</v>
      </c>
      <c r="F837" s="52" t="s">
        <v>73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0</v>
      </c>
      <c r="P837" s="52">
        <v>0</v>
      </c>
      <c r="Q837" s="52">
        <v>0</v>
      </c>
      <c r="R837" s="52">
        <v>0</v>
      </c>
      <c r="S837" s="52">
        <v>0</v>
      </c>
      <c r="T837" s="52">
        <v>0</v>
      </c>
      <c r="U837" s="52">
        <v>0</v>
      </c>
      <c r="V837" s="52">
        <v>0</v>
      </c>
      <c r="W837" s="52">
        <v>0</v>
      </c>
      <c r="X837" s="52">
        <v>0</v>
      </c>
      <c r="Y837" s="52">
        <v>0</v>
      </c>
      <c r="Z837" s="52">
        <v>0</v>
      </c>
    </row>
    <row r="838" spans="1:26">
      <c r="A838" s="52" t="s">
        <v>347</v>
      </c>
      <c r="B838" s="52" t="s">
        <v>337</v>
      </c>
      <c r="C838" s="52" t="s">
        <v>242</v>
      </c>
      <c r="D838" s="52" t="s">
        <v>7</v>
      </c>
      <c r="E838" s="52" t="s">
        <v>84</v>
      </c>
      <c r="F838" s="52" t="s">
        <v>63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0</v>
      </c>
      <c r="P838" s="52">
        <v>0</v>
      </c>
      <c r="Q838" s="52">
        <v>0</v>
      </c>
      <c r="R838" s="52">
        <v>0</v>
      </c>
      <c r="S838" s="52">
        <v>0</v>
      </c>
      <c r="T838" s="52">
        <v>0</v>
      </c>
      <c r="U838" s="52">
        <v>0</v>
      </c>
      <c r="V838" s="52">
        <v>0</v>
      </c>
      <c r="W838" s="52">
        <v>0</v>
      </c>
      <c r="X838" s="52">
        <v>0</v>
      </c>
      <c r="Y838" s="52">
        <v>0</v>
      </c>
      <c r="Z838" s="52">
        <v>0</v>
      </c>
    </row>
    <row r="839" spans="1:26">
      <c r="A839" s="52" t="s">
        <v>347</v>
      </c>
      <c r="B839" s="52" t="s">
        <v>338</v>
      </c>
      <c r="C839" s="52" t="s">
        <v>242</v>
      </c>
      <c r="D839" s="52" t="s">
        <v>7</v>
      </c>
      <c r="E839" s="52" t="s">
        <v>84</v>
      </c>
      <c r="F839" s="52" t="s">
        <v>64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0</v>
      </c>
      <c r="P839" s="52">
        <v>0</v>
      </c>
      <c r="Q839" s="52">
        <v>0</v>
      </c>
      <c r="R839" s="52">
        <v>0</v>
      </c>
      <c r="S839" s="52">
        <v>0</v>
      </c>
      <c r="T839" s="52">
        <v>0</v>
      </c>
      <c r="U839" s="52">
        <v>0</v>
      </c>
      <c r="V839" s="52">
        <v>0</v>
      </c>
      <c r="W839" s="52">
        <v>0</v>
      </c>
      <c r="X839" s="52">
        <v>0</v>
      </c>
      <c r="Y839" s="52">
        <v>0</v>
      </c>
      <c r="Z839" s="52">
        <v>0</v>
      </c>
    </row>
    <row r="840" spans="1:26">
      <c r="A840" s="52" t="s">
        <v>347</v>
      </c>
      <c r="B840" s="52" t="s">
        <v>339</v>
      </c>
      <c r="C840" s="52" t="s">
        <v>242</v>
      </c>
      <c r="D840" s="52" t="s">
        <v>7</v>
      </c>
      <c r="E840" s="52" t="s">
        <v>84</v>
      </c>
      <c r="F840" s="52" t="s">
        <v>65</v>
      </c>
      <c r="G840" s="52">
        <v>0</v>
      </c>
      <c r="H840" s="52">
        <v>0</v>
      </c>
      <c r="I840" s="52">
        <v>0</v>
      </c>
      <c r="J840" s="52">
        <v>0</v>
      </c>
      <c r="K840" s="52">
        <v>0</v>
      </c>
      <c r="L840" s="52">
        <v>0</v>
      </c>
      <c r="M840" s="52">
        <v>0</v>
      </c>
      <c r="N840" s="52">
        <v>0</v>
      </c>
      <c r="O840" s="52">
        <v>0</v>
      </c>
      <c r="P840" s="52">
        <v>0</v>
      </c>
      <c r="Q840" s="52">
        <v>0</v>
      </c>
      <c r="R840" s="52">
        <v>0</v>
      </c>
      <c r="S840" s="52">
        <v>0</v>
      </c>
      <c r="T840" s="52">
        <v>0</v>
      </c>
      <c r="U840" s="52">
        <v>0</v>
      </c>
      <c r="V840" s="52">
        <v>0</v>
      </c>
      <c r="W840" s="52">
        <v>0</v>
      </c>
      <c r="X840" s="52">
        <v>0</v>
      </c>
      <c r="Y840" s="52">
        <v>0</v>
      </c>
      <c r="Z840" s="52">
        <v>0</v>
      </c>
    </row>
    <row r="841" spans="1:26">
      <c r="A841" s="52" t="s">
        <v>347</v>
      </c>
      <c r="B841" s="52" t="s">
        <v>340</v>
      </c>
      <c r="C841" s="52" t="s">
        <v>242</v>
      </c>
      <c r="D841" s="52" t="s">
        <v>7</v>
      </c>
      <c r="E841" s="52" t="s">
        <v>84</v>
      </c>
      <c r="F841" s="52" t="s">
        <v>66</v>
      </c>
      <c r="G841" s="52">
        <v>0</v>
      </c>
      <c r="H841" s="52">
        <v>0</v>
      </c>
      <c r="I841" s="52">
        <v>0</v>
      </c>
      <c r="J841" s="52">
        <v>0</v>
      </c>
      <c r="K841" s="52">
        <v>0</v>
      </c>
      <c r="L841" s="52">
        <v>0</v>
      </c>
      <c r="M841" s="52">
        <v>0</v>
      </c>
      <c r="N841" s="52">
        <v>0</v>
      </c>
      <c r="O841" s="52">
        <v>0</v>
      </c>
      <c r="P841" s="52">
        <v>0</v>
      </c>
      <c r="Q841" s="52">
        <v>0</v>
      </c>
      <c r="R841" s="52">
        <v>0</v>
      </c>
      <c r="S841" s="52">
        <v>0</v>
      </c>
      <c r="T841" s="52">
        <v>0</v>
      </c>
      <c r="U841" s="52">
        <v>0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</row>
    <row r="842" spans="1:26">
      <c r="A842" s="52" t="s">
        <v>347</v>
      </c>
      <c r="B842" s="52" t="s">
        <v>341</v>
      </c>
      <c r="C842" s="52" t="s">
        <v>242</v>
      </c>
      <c r="D842" s="52" t="s">
        <v>7</v>
      </c>
      <c r="E842" s="52" t="s">
        <v>84</v>
      </c>
      <c r="F842" s="52" t="s">
        <v>67</v>
      </c>
      <c r="G842" s="52">
        <v>0</v>
      </c>
      <c r="H842" s="52">
        <v>0</v>
      </c>
      <c r="I842" s="52">
        <v>0</v>
      </c>
      <c r="J842" s="52">
        <v>0</v>
      </c>
      <c r="K842" s="52">
        <v>0</v>
      </c>
      <c r="L842" s="52">
        <v>0</v>
      </c>
      <c r="M842" s="52">
        <v>0</v>
      </c>
      <c r="N842" s="52">
        <v>0</v>
      </c>
      <c r="O842" s="52">
        <v>0</v>
      </c>
      <c r="P842" s="52">
        <v>0</v>
      </c>
      <c r="Q842" s="52">
        <v>0</v>
      </c>
      <c r="R842" s="52">
        <v>0</v>
      </c>
      <c r="S842" s="52">
        <v>0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</row>
    <row r="843" spans="1:26">
      <c r="A843" s="52" t="s">
        <v>347</v>
      </c>
      <c r="B843" s="52" t="s">
        <v>337</v>
      </c>
      <c r="C843" s="52" t="s">
        <v>242</v>
      </c>
      <c r="D843" s="52" t="s">
        <v>7</v>
      </c>
      <c r="E843" s="52" t="s">
        <v>84</v>
      </c>
      <c r="F843" s="52" t="s">
        <v>68</v>
      </c>
      <c r="G843" s="52">
        <v>0</v>
      </c>
      <c r="H843" s="52">
        <v>0</v>
      </c>
      <c r="I843" s="52">
        <v>0</v>
      </c>
      <c r="J843" s="52">
        <v>0</v>
      </c>
      <c r="K843" s="52">
        <v>0</v>
      </c>
      <c r="L843" s="52">
        <v>0</v>
      </c>
      <c r="M843" s="52">
        <v>0</v>
      </c>
      <c r="N843" s="52">
        <v>0</v>
      </c>
      <c r="O843" s="52">
        <v>0</v>
      </c>
      <c r="P843" s="52">
        <v>0</v>
      </c>
      <c r="Q843" s="52">
        <v>0</v>
      </c>
      <c r="R843" s="52">
        <v>0</v>
      </c>
      <c r="S843" s="52">
        <v>0</v>
      </c>
      <c r="T843" s="52">
        <v>0</v>
      </c>
      <c r="U843" s="52">
        <v>0</v>
      </c>
      <c r="V843" s="52">
        <v>0</v>
      </c>
      <c r="W843" s="52">
        <v>0</v>
      </c>
      <c r="X843" s="52">
        <v>0</v>
      </c>
      <c r="Y843" s="52">
        <v>0</v>
      </c>
      <c r="Z843" s="52">
        <v>0</v>
      </c>
    </row>
    <row r="844" spans="1:26">
      <c r="A844" s="52" t="s">
        <v>347</v>
      </c>
      <c r="B844" s="52" t="s">
        <v>337</v>
      </c>
      <c r="C844" s="52" t="s">
        <v>242</v>
      </c>
      <c r="D844" s="52" t="s">
        <v>7</v>
      </c>
      <c r="E844" s="52" t="s">
        <v>84</v>
      </c>
      <c r="F844" s="52" t="s">
        <v>69</v>
      </c>
      <c r="G844" s="52">
        <v>0</v>
      </c>
      <c r="H844" s="52">
        <v>0</v>
      </c>
      <c r="I844" s="52">
        <v>0</v>
      </c>
      <c r="J844" s="52">
        <v>0</v>
      </c>
      <c r="K844" s="52">
        <v>0</v>
      </c>
      <c r="L844" s="52">
        <v>0</v>
      </c>
      <c r="M844" s="52">
        <v>0</v>
      </c>
      <c r="N844" s="52">
        <v>0</v>
      </c>
      <c r="O844" s="52">
        <v>0</v>
      </c>
      <c r="P844" s="52">
        <v>0</v>
      </c>
      <c r="Q844" s="52">
        <v>0</v>
      </c>
      <c r="R844" s="52">
        <v>0</v>
      </c>
      <c r="S844" s="52">
        <v>0</v>
      </c>
      <c r="T844" s="52">
        <v>0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</row>
    <row r="845" spans="1:26">
      <c r="A845" s="52" t="s">
        <v>347</v>
      </c>
      <c r="B845" s="52" t="s">
        <v>337</v>
      </c>
      <c r="C845" s="52" t="s">
        <v>242</v>
      </c>
      <c r="D845" s="52" t="s">
        <v>7</v>
      </c>
      <c r="E845" s="52" t="s">
        <v>84</v>
      </c>
      <c r="F845" s="52" t="s">
        <v>70</v>
      </c>
      <c r="G845" s="52">
        <v>0</v>
      </c>
      <c r="H845" s="52">
        <v>0</v>
      </c>
      <c r="I845" s="52">
        <v>0</v>
      </c>
      <c r="J845" s="52">
        <v>0</v>
      </c>
      <c r="K845" s="52">
        <v>0</v>
      </c>
      <c r="L845" s="52">
        <v>0</v>
      </c>
      <c r="M845" s="52">
        <v>0</v>
      </c>
      <c r="N845" s="52">
        <v>0</v>
      </c>
      <c r="O845" s="52">
        <v>0</v>
      </c>
      <c r="P845" s="52">
        <v>0</v>
      </c>
      <c r="Q845" s="52">
        <v>0</v>
      </c>
      <c r="R845" s="52">
        <v>0</v>
      </c>
      <c r="S845" s="52">
        <v>0</v>
      </c>
      <c r="T845" s="52">
        <v>0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</row>
    <row r="846" spans="1:26">
      <c r="A846" s="52" t="s">
        <v>347</v>
      </c>
      <c r="B846" s="52" t="s">
        <v>342</v>
      </c>
      <c r="C846" s="52" t="s">
        <v>242</v>
      </c>
      <c r="D846" s="52" t="s">
        <v>7</v>
      </c>
      <c r="E846" s="52" t="s">
        <v>84</v>
      </c>
      <c r="F846" s="52" t="s">
        <v>71</v>
      </c>
      <c r="G846" s="52">
        <v>0</v>
      </c>
      <c r="H846" s="52">
        <v>0</v>
      </c>
      <c r="I846" s="52">
        <v>0</v>
      </c>
      <c r="J846" s="52">
        <v>0</v>
      </c>
      <c r="K846" s="52">
        <v>0</v>
      </c>
      <c r="L846" s="52">
        <v>0</v>
      </c>
      <c r="M846" s="52">
        <v>0</v>
      </c>
      <c r="N846" s="52">
        <v>0</v>
      </c>
      <c r="O846" s="52">
        <v>0</v>
      </c>
      <c r="P846" s="52">
        <v>0</v>
      </c>
      <c r="Q846" s="52">
        <v>0</v>
      </c>
      <c r="R846" s="52">
        <v>0</v>
      </c>
      <c r="S846" s="52">
        <v>0</v>
      </c>
      <c r="T846" s="52">
        <v>0</v>
      </c>
      <c r="U846" s="52">
        <v>0</v>
      </c>
      <c r="V846" s="52">
        <v>0</v>
      </c>
      <c r="W846" s="52">
        <v>0</v>
      </c>
      <c r="X846" s="52">
        <v>0</v>
      </c>
      <c r="Y846" s="52">
        <v>0</v>
      </c>
      <c r="Z846" s="52">
        <v>0</v>
      </c>
    </row>
    <row r="847" spans="1:26">
      <c r="A847" s="52" t="s">
        <v>347</v>
      </c>
      <c r="B847" s="52" t="s">
        <v>342</v>
      </c>
      <c r="C847" s="52" t="s">
        <v>242</v>
      </c>
      <c r="D847" s="52" t="s">
        <v>7</v>
      </c>
      <c r="E847" s="52" t="s">
        <v>84</v>
      </c>
      <c r="F847" s="52" t="s">
        <v>72</v>
      </c>
      <c r="G847" s="52">
        <v>0</v>
      </c>
      <c r="H847" s="52">
        <v>0</v>
      </c>
      <c r="I847" s="52">
        <v>0</v>
      </c>
      <c r="J847" s="52">
        <v>0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52">
        <v>0</v>
      </c>
      <c r="W847" s="52">
        <v>0</v>
      </c>
      <c r="X847" s="52">
        <v>0</v>
      </c>
      <c r="Y847" s="52">
        <v>0</v>
      </c>
      <c r="Z847" s="52">
        <v>0</v>
      </c>
    </row>
    <row r="848" spans="1:26">
      <c r="A848" s="52" t="s">
        <v>347</v>
      </c>
      <c r="B848" s="52" t="s">
        <v>343</v>
      </c>
      <c r="C848" s="52" t="s">
        <v>242</v>
      </c>
      <c r="D848" s="52" t="s">
        <v>7</v>
      </c>
      <c r="E848" s="52" t="s">
        <v>84</v>
      </c>
      <c r="F848" s="52" t="s">
        <v>73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0</v>
      </c>
      <c r="U848" s="52">
        <v>0</v>
      </c>
      <c r="V848" s="52">
        <v>0</v>
      </c>
      <c r="W848" s="52">
        <v>0</v>
      </c>
      <c r="X848" s="52">
        <v>0</v>
      </c>
      <c r="Y848" s="52">
        <v>0</v>
      </c>
      <c r="Z848" s="52">
        <v>0</v>
      </c>
    </row>
    <row r="849" spans="1:26">
      <c r="A849" s="52" t="s">
        <v>349</v>
      </c>
      <c r="B849" s="52" t="s">
        <v>337</v>
      </c>
      <c r="C849" s="52" t="s">
        <v>242</v>
      </c>
      <c r="D849" s="52" t="s">
        <v>7</v>
      </c>
      <c r="E849" s="52" t="s">
        <v>85</v>
      </c>
      <c r="F849" s="52" t="s">
        <v>63</v>
      </c>
      <c r="G849" s="52">
        <v>0</v>
      </c>
      <c r="H849" s="52">
        <v>0</v>
      </c>
      <c r="I849" s="52">
        <v>0</v>
      </c>
      <c r="J849" s="52">
        <v>0</v>
      </c>
      <c r="K849" s="52">
        <v>1.1880000000000003E-2</v>
      </c>
      <c r="L849" s="52">
        <v>4.200000000000001E-2</v>
      </c>
      <c r="M849" s="52">
        <v>3.6654314140538119E-3</v>
      </c>
      <c r="N849" s="52">
        <v>0.10402965000000006</v>
      </c>
      <c r="O849" s="52">
        <v>0</v>
      </c>
      <c r="P849" s="52">
        <v>1.1397700000000002E-2</v>
      </c>
      <c r="Q849" s="52">
        <v>2.9007000000000004E-3</v>
      </c>
      <c r="R849" s="52">
        <v>4.7759000000000005E-3</v>
      </c>
      <c r="S849" s="52">
        <v>2.6370000000000001E-4</v>
      </c>
      <c r="T849" s="52">
        <v>5.8600000000000008E-5</v>
      </c>
      <c r="U849" s="52">
        <v>3.8383000000000011E-3</v>
      </c>
      <c r="V849" s="52">
        <v>4.1020000000000006E-3</v>
      </c>
      <c r="W849" s="52">
        <v>0</v>
      </c>
      <c r="X849" s="52">
        <v>0</v>
      </c>
      <c r="Y849" s="52">
        <v>8.7899999989880974E-5</v>
      </c>
      <c r="Z849" s="52">
        <v>1.1133999998718255E-3</v>
      </c>
    </row>
    <row r="850" spans="1:26">
      <c r="A850" s="52" t="s">
        <v>349</v>
      </c>
      <c r="B850" s="52" t="s">
        <v>338</v>
      </c>
      <c r="C850" s="52" t="s">
        <v>242</v>
      </c>
      <c r="D850" s="52" t="s">
        <v>7</v>
      </c>
      <c r="E850" s="52" t="s">
        <v>85</v>
      </c>
      <c r="F850" s="52" t="s">
        <v>64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0</v>
      </c>
      <c r="U850" s="52">
        <v>0</v>
      </c>
      <c r="V850" s="52">
        <v>0</v>
      </c>
      <c r="W850" s="52">
        <v>0</v>
      </c>
      <c r="X850" s="52">
        <v>0</v>
      </c>
      <c r="Y850" s="52">
        <v>0</v>
      </c>
      <c r="Z850" s="52">
        <v>0</v>
      </c>
    </row>
    <row r="851" spans="1:26">
      <c r="A851" s="52" t="s">
        <v>349</v>
      </c>
      <c r="B851" s="52" t="s">
        <v>339</v>
      </c>
      <c r="C851" s="52" t="s">
        <v>242</v>
      </c>
      <c r="D851" s="52" t="s">
        <v>7</v>
      </c>
      <c r="E851" s="52" t="s">
        <v>85</v>
      </c>
      <c r="F851" s="52" t="s">
        <v>65</v>
      </c>
      <c r="G851" s="52">
        <v>0</v>
      </c>
      <c r="H851" s="52">
        <v>0</v>
      </c>
      <c r="I851" s="52">
        <v>0</v>
      </c>
      <c r="J851" s="52">
        <v>0</v>
      </c>
      <c r="K851" s="52">
        <v>0</v>
      </c>
      <c r="L851" s="52">
        <v>0</v>
      </c>
      <c r="M851" s="52">
        <v>0</v>
      </c>
      <c r="N851" s="52">
        <v>0</v>
      </c>
      <c r="O851" s="52">
        <v>0</v>
      </c>
      <c r="P851" s="52">
        <v>0</v>
      </c>
      <c r="Q851" s="52">
        <v>0</v>
      </c>
      <c r="R851" s="52">
        <v>0</v>
      </c>
      <c r="S851" s="52">
        <v>0</v>
      </c>
      <c r="T851" s="52">
        <v>0</v>
      </c>
      <c r="U851" s="52">
        <v>0</v>
      </c>
      <c r="V851" s="52">
        <v>0</v>
      </c>
      <c r="W851" s="52">
        <v>0</v>
      </c>
      <c r="X851" s="52">
        <v>0</v>
      </c>
      <c r="Y851" s="52">
        <v>0.10899999998745194</v>
      </c>
      <c r="Z851" s="52">
        <v>1.5208625998249183E-2</v>
      </c>
    </row>
    <row r="852" spans="1:26">
      <c r="A852" s="52" t="s">
        <v>349</v>
      </c>
      <c r="B852" s="52" t="s">
        <v>340</v>
      </c>
      <c r="C852" s="52" t="s">
        <v>242</v>
      </c>
      <c r="D852" s="52" t="s">
        <v>7</v>
      </c>
      <c r="E852" s="52" t="s">
        <v>85</v>
      </c>
      <c r="F852" s="52" t="s">
        <v>66</v>
      </c>
      <c r="G852" s="52">
        <v>17.769000001714115</v>
      </c>
      <c r="H852" s="52">
        <v>16.759000003548476</v>
      </c>
      <c r="I852" s="52">
        <v>16.112000004242372</v>
      </c>
      <c r="J852" s="52">
        <v>14.851000003235566</v>
      </c>
      <c r="K852" s="52">
        <v>15.431234402530722</v>
      </c>
      <c r="L852" s="52">
        <v>14.637171602400496</v>
      </c>
      <c r="M852" s="52">
        <v>14.014800002298427</v>
      </c>
      <c r="N852" s="52">
        <v>13.104000002149057</v>
      </c>
      <c r="O852" s="52">
        <v>12.182000001997855</v>
      </c>
      <c r="P852" s="52">
        <v>11.283646015060247</v>
      </c>
      <c r="Q852" s="52">
        <v>11.080075317057142</v>
      </c>
      <c r="R852" s="52">
        <v>9.4277677719536666</v>
      </c>
      <c r="S852" s="52">
        <v>9.2539381272586425</v>
      </c>
      <c r="T852" s="52">
        <v>9.046035599476749</v>
      </c>
      <c r="U852" s="52">
        <v>9.1325715208832481</v>
      </c>
      <c r="V852" s="52">
        <v>8.7084133616879384</v>
      </c>
      <c r="W852" s="52">
        <v>8.6076470211126122</v>
      </c>
      <c r="X852" s="52">
        <v>7.8588005538161951</v>
      </c>
      <c r="Y852" s="52">
        <v>7.8336894786371571</v>
      </c>
      <c r="Z852" s="52">
        <v>7.3972053104624438</v>
      </c>
    </row>
    <row r="853" spans="1:26">
      <c r="A853" s="52" t="s">
        <v>349</v>
      </c>
      <c r="B853" s="52" t="s">
        <v>341</v>
      </c>
      <c r="C853" s="52" t="s">
        <v>242</v>
      </c>
      <c r="D853" s="52" t="s">
        <v>7</v>
      </c>
      <c r="E853" s="52" t="s">
        <v>85</v>
      </c>
      <c r="F853" s="52" t="s">
        <v>67</v>
      </c>
      <c r="G853" s="52">
        <v>0</v>
      </c>
      <c r="H853" s="52">
        <v>0</v>
      </c>
      <c r="I853" s="52">
        <v>0</v>
      </c>
      <c r="J853" s="52">
        <v>0</v>
      </c>
      <c r="K853" s="52">
        <v>0</v>
      </c>
      <c r="L853" s="52">
        <v>0</v>
      </c>
      <c r="M853" s="52">
        <v>0</v>
      </c>
      <c r="N853" s="52">
        <v>0</v>
      </c>
      <c r="O853" s="52">
        <v>0</v>
      </c>
      <c r="P853" s="52">
        <v>0</v>
      </c>
      <c r="Q853" s="52">
        <v>0</v>
      </c>
      <c r="R853" s="52">
        <v>0</v>
      </c>
      <c r="S853" s="52">
        <v>0</v>
      </c>
      <c r="T853" s="52">
        <v>0</v>
      </c>
      <c r="U853" s="52">
        <v>0</v>
      </c>
      <c r="V853" s="52">
        <v>0</v>
      </c>
      <c r="W853" s="52">
        <v>0</v>
      </c>
      <c r="X853" s="52">
        <v>0</v>
      </c>
      <c r="Y853" s="52">
        <v>0</v>
      </c>
      <c r="Z853" s="52">
        <v>0</v>
      </c>
    </row>
    <row r="854" spans="1:26">
      <c r="A854" s="52" t="s">
        <v>349</v>
      </c>
      <c r="B854" s="52" t="s">
        <v>337</v>
      </c>
      <c r="C854" s="52" t="s">
        <v>242</v>
      </c>
      <c r="D854" s="52" t="s">
        <v>7</v>
      </c>
      <c r="E854" s="52" t="s">
        <v>85</v>
      </c>
      <c r="F854" s="52" t="s">
        <v>68</v>
      </c>
      <c r="G854" s="52">
        <v>0</v>
      </c>
      <c r="H854" s="52">
        <v>0</v>
      </c>
      <c r="I854" s="52">
        <v>0</v>
      </c>
      <c r="J854" s="52">
        <v>0</v>
      </c>
      <c r="K854" s="52">
        <v>0</v>
      </c>
      <c r="L854" s="52">
        <v>0</v>
      </c>
      <c r="M854" s="52">
        <v>0</v>
      </c>
      <c r="N854" s="52">
        <v>0</v>
      </c>
      <c r="O854" s="52">
        <v>0</v>
      </c>
      <c r="P854" s="52">
        <v>0</v>
      </c>
      <c r="Q854" s="52">
        <v>0</v>
      </c>
      <c r="R854" s="52">
        <v>0</v>
      </c>
      <c r="S854" s="52">
        <v>0</v>
      </c>
      <c r="T854" s="52">
        <v>0</v>
      </c>
      <c r="U854" s="52">
        <v>0</v>
      </c>
      <c r="V854" s="52">
        <v>0</v>
      </c>
      <c r="W854" s="52">
        <v>0</v>
      </c>
      <c r="X854" s="52">
        <v>0</v>
      </c>
      <c r="Y854" s="52">
        <v>0</v>
      </c>
      <c r="Z854" s="52">
        <v>0</v>
      </c>
    </row>
    <row r="855" spans="1:26">
      <c r="A855" s="52" t="s">
        <v>349</v>
      </c>
      <c r="B855" s="52" t="s">
        <v>337</v>
      </c>
      <c r="C855" s="52" t="s">
        <v>242</v>
      </c>
      <c r="D855" s="52" t="s">
        <v>7</v>
      </c>
      <c r="E855" s="52" t="s">
        <v>85</v>
      </c>
      <c r="F855" s="52" t="s">
        <v>69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0</v>
      </c>
      <c r="U855" s="52">
        <v>0</v>
      </c>
      <c r="V855" s="52">
        <v>0</v>
      </c>
      <c r="W855" s="52">
        <v>0</v>
      </c>
      <c r="X855" s="52">
        <v>0</v>
      </c>
      <c r="Y855" s="52">
        <v>0</v>
      </c>
      <c r="Z855" s="52">
        <v>0</v>
      </c>
    </row>
    <row r="856" spans="1:26">
      <c r="A856" s="52" t="s">
        <v>349</v>
      </c>
      <c r="B856" s="52" t="s">
        <v>337</v>
      </c>
      <c r="C856" s="52" t="s">
        <v>242</v>
      </c>
      <c r="D856" s="52" t="s">
        <v>7</v>
      </c>
      <c r="E856" s="52" t="s">
        <v>85</v>
      </c>
      <c r="F856" s="52" t="s">
        <v>70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0</v>
      </c>
      <c r="U856" s="52">
        <v>0</v>
      </c>
      <c r="V856" s="52">
        <v>0</v>
      </c>
      <c r="W856" s="52">
        <v>0</v>
      </c>
      <c r="X856" s="52">
        <v>0</v>
      </c>
      <c r="Y856" s="52">
        <v>0</v>
      </c>
      <c r="Z856" s="52">
        <v>0</v>
      </c>
    </row>
    <row r="857" spans="1:26">
      <c r="A857" s="52" t="s">
        <v>349</v>
      </c>
      <c r="B857" s="52" t="s">
        <v>342</v>
      </c>
      <c r="C857" s="52" t="s">
        <v>242</v>
      </c>
      <c r="D857" s="52" t="s">
        <v>7</v>
      </c>
      <c r="E857" s="52" t="s">
        <v>85</v>
      </c>
      <c r="F857" s="52" t="s">
        <v>71</v>
      </c>
      <c r="G857" s="52">
        <v>0</v>
      </c>
      <c r="H857" s="52">
        <v>0</v>
      </c>
      <c r="I857" s="52">
        <v>0</v>
      </c>
      <c r="J857" s="52">
        <v>0</v>
      </c>
      <c r="K857" s="52">
        <v>0</v>
      </c>
      <c r="L857" s="52">
        <v>0</v>
      </c>
      <c r="M857" s="52">
        <v>0</v>
      </c>
      <c r="N857" s="52">
        <v>0</v>
      </c>
      <c r="O857" s="52">
        <v>0</v>
      </c>
      <c r="P857" s="52">
        <v>0</v>
      </c>
      <c r="Q857" s="52">
        <v>0</v>
      </c>
      <c r="R857" s="52">
        <v>0</v>
      </c>
      <c r="S857" s="52">
        <v>0</v>
      </c>
      <c r="T857" s="52">
        <v>0</v>
      </c>
      <c r="U857" s="52">
        <v>0</v>
      </c>
      <c r="V857" s="52">
        <v>0</v>
      </c>
      <c r="W857" s="52">
        <v>0</v>
      </c>
      <c r="X857" s="52">
        <v>0</v>
      </c>
      <c r="Y857" s="52">
        <v>0</v>
      </c>
      <c r="Z857" s="52">
        <v>0</v>
      </c>
    </row>
    <row r="858" spans="1:26">
      <c r="A858" s="52" t="s">
        <v>349</v>
      </c>
      <c r="B858" s="52" t="s">
        <v>342</v>
      </c>
      <c r="C858" s="52" t="s">
        <v>242</v>
      </c>
      <c r="D858" s="52" t="s">
        <v>7</v>
      </c>
      <c r="E858" s="52" t="s">
        <v>85</v>
      </c>
      <c r="F858" s="52" t="s">
        <v>72</v>
      </c>
      <c r="G858" s="52">
        <v>55.914468776185807</v>
      </c>
      <c r="H858" s="52">
        <v>49.039987819923198</v>
      </c>
      <c r="I858" s="52">
        <v>36.519294280090485</v>
      </c>
      <c r="J858" s="52">
        <v>35.959252523453024</v>
      </c>
      <c r="K858" s="52">
        <v>13.171782581306376</v>
      </c>
      <c r="L858" s="52">
        <v>8.5417018186722444</v>
      </c>
      <c r="M858" s="52">
        <v>8.0143428386759918</v>
      </c>
      <c r="N858" s="52">
        <v>13.369254936551481</v>
      </c>
      <c r="O858" s="52">
        <v>34.080735907192732</v>
      </c>
      <c r="P858" s="52">
        <v>4.0417357862159928</v>
      </c>
      <c r="Q858" s="52">
        <v>4.0518546667562703</v>
      </c>
      <c r="R858" s="52">
        <v>4.2000354024584103</v>
      </c>
      <c r="S858" s="52">
        <v>4.2247366798226604</v>
      </c>
      <c r="T858" s="52">
        <v>4.1921956471808057</v>
      </c>
      <c r="U858" s="52">
        <v>4.2241175153844859</v>
      </c>
      <c r="V858" s="52">
        <v>4.2825745597487934</v>
      </c>
      <c r="W858" s="52">
        <v>4.1013500258485287</v>
      </c>
      <c r="X858" s="52">
        <v>3.1055839824743647</v>
      </c>
      <c r="Y858" s="52">
        <v>3.2932854610108726</v>
      </c>
      <c r="Z858" s="52">
        <v>3.2164414864433697</v>
      </c>
    </row>
    <row r="859" spans="1:26">
      <c r="A859" s="52" t="s">
        <v>349</v>
      </c>
      <c r="B859" s="52" t="s">
        <v>343</v>
      </c>
      <c r="C859" s="52" t="s">
        <v>242</v>
      </c>
      <c r="D859" s="52" t="s">
        <v>7</v>
      </c>
      <c r="E859" s="52" t="s">
        <v>85</v>
      </c>
      <c r="F859" s="52" t="s">
        <v>73</v>
      </c>
      <c r="G859" s="52">
        <v>0.79542000000000035</v>
      </c>
      <c r="H859" s="52">
        <v>0.81891000000000169</v>
      </c>
      <c r="I859" s="52">
        <v>0.79947000000000146</v>
      </c>
      <c r="J859" s="52">
        <v>0.82215000000000171</v>
      </c>
      <c r="K859" s="52">
        <v>0.85931976600000004</v>
      </c>
      <c r="L859" s="52">
        <v>0.8080356528</v>
      </c>
      <c r="M859" s="52">
        <v>0.81270000000000064</v>
      </c>
      <c r="N859" s="52">
        <v>0.80535501006743715</v>
      </c>
      <c r="O859" s="52">
        <v>0.81435339006819052</v>
      </c>
      <c r="P859" s="52">
        <v>0.82532947209875507</v>
      </c>
      <c r="Q859" s="52">
        <v>0.82515108894370237</v>
      </c>
      <c r="R859" s="52">
        <v>0.83398312131758945</v>
      </c>
      <c r="S859" s="52">
        <v>0.98359895444995249</v>
      </c>
      <c r="T859" s="52">
        <v>1.085233643318146</v>
      </c>
      <c r="U859" s="52">
        <v>1.107172565440369</v>
      </c>
      <c r="V859" s="52">
        <v>1.1061204157579463</v>
      </c>
      <c r="W859" s="52">
        <v>0.92436217290703204</v>
      </c>
      <c r="X859" s="52">
        <v>0.96631507492501723</v>
      </c>
      <c r="Y859" s="52">
        <v>1.0457278773700649</v>
      </c>
      <c r="Z859" s="52">
        <v>1.1936152989262825</v>
      </c>
    </row>
    <row r="860" spans="1:26">
      <c r="A860" s="52" t="s">
        <v>336</v>
      </c>
      <c r="B860" s="52" t="s">
        <v>337</v>
      </c>
      <c r="C860" s="52" t="s">
        <v>243</v>
      </c>
      <c r="D860" s="52" t="s">
        <v>7</v>
      </c>
      <c r="E860" s="52" t="s">
        <v>62</v>
      </c>
      <c r="F860" s="52" t="s">
        <v>63</v>
      </c>
      <c r="G860" s="52">
        <v>4.3333210057788012</v>
      </c>
      <c r="H860" s="52">
        <v>5.5173629926548005</v>
      </c>
      <c r="I860" s="52">
        <v>5.9185214883748811</v>
      </c>
      <c r="J860" s="52">
        <v>4.9788531986155213</v>
      </c>
      <c r="K860" s="52">
        <v>2.934036237988801</v>
      </c>
      <c r="L860" s="52">
        <v>5.4482664980822406</v>
      </c>
      <c r="M860" s="52">
        <v>7.3852719703660812</v>
      </c>
      <c r="N860" s="52">
        <v>6.9603505384593607</v>
      </c>
      <c r="O860" s="52">
        <v>6.0548654054348203</v>
      </c>
      <c r="P860" s="52">
        <v>6.3172004263200012</v>
      </c>
      <c r="Q860" s="52">
        <v>8.2471586400000021</v>
      </c>
      <c r="R860" s="52">
        <v>4.0874887690560007</v>
      </c>
      <c r="S860" s="52">
        <v>7.1238483989506305</v>
      </c>
      <c r="T860" s="52">
        <v>7.3855152000000022</v>
      </c>
      <c r="U860" s="52">
        <v>4.3137317180160011</v>
      </c>
      <c r="V860" s="52">
        <v>9.8227352160000017</v>
      </c>
      <c r="W860" s="52">
        <v>9.6011697600000012</v>
      </c>
      <c r="X860" s="52">
        <v>7.3855152000000022</v>
      </c>
      <c r="Y860" s="52">
        <v>43.082172000000014</v>
      </c>
      <c r="Z860" s="52">
        <v>247.77788803598372</v>
      </c>
    </row>
    <row r="861" spans="1:26">
      <c r="A861" s="52" t="s">
        <v>336</v>
      </c>
      <c r="B861" s="52" t="s">
        <v>338</v>
      </c>
      <c r="C861" s="52" t="s">
        <v>243</v>
      </c>
      <c r="D861" s="52" t="s">
        <v>7</v>
      </c>
      <c r="E861" s="52" t="s">
        <v>62</v>
      </c>
      <c r="F861" s="52" t="s">
        <v>64</v>
      </c>
      <c r="G861" s="52">
        <v>0</v>
      </c>
      <c r="H861" s="52">
        <v>0</v>
      </c>
      <c r="I861" s="52">
        <v>0</v>
      </c>
      <c r="J861" s="52">
        <v>0</v>
      </c>
      <c r="K861" s="52">
        <v>0</v>
      </c>
      <c r="L861" s="52">
        <v>0</v>
      </c>
      <c r="M861" s="52">
        <v>0</v>
      </c>
      <c r="N861" s="52">
        <v>0</v>
      </c>
      <c r="O861" s="52">
        <v>0</v>
      </c>
      <c r="P861" s="52">
        <v>0</v>
      </c>
      <c r="Q861" s="52">
        <v>0</v>
      </c>
      <c r="R861" s="52">
        <v>0</v>
      </c>
      <c r="S861" s="52">
        <v>0</v>
      </c>
      <c r="T861" s="52">
        <v>0</v>
      </c>
      <c r="U861" s="52">
        <v>0</v>
      </c>
      <c r="V861" s="52">
        <v>0</v>
      </c>
      <c r="W861" s="52">
        <v>0</v>
      </c>
      <c r="X861" s="52">
        <v>0</v>
      </c>
      <c r="Y861" s="52">
        <v>0</v>
      </c>
      <c r="Z861" s="52">
        <v>0</v>
      </c>
    </row>
    <row r="862" spans="1:26">
      <c r="A862" s="52" t="s">
        <v>336</v>
      </c>
      <c r="B862" s="52" t="s">
        <v>339</v>
      </c>
      <c r="C862" s="52" t="s">
        <v>243</v>
      </c>
      <c r="D862" s="52" t="s">
        <v>7</v>
      </c>
      <c r="E862" s="52" t="s">
        <v>62</v>
      </c>
      <c r="F862" s="52" t="s">
        <v>65</v>
      </c>
      <c r="G862" s="52">
        <v>0</v>
      </c>
      <c r="H862" s="52">
        <v>0</v>
      </c>
      <c r="I862" s="52">
        <v>0</v>
      </c>
      <c r="J862" s="52">
        <v>0</v>
      </c>
      <c r="K862" s="52">
        <v>0</v>
      </c>
      <c r="L862" s="52">
        <v>0</v>
      </c>
      <c r="M862" s="52">
        <v>0</v>
      </c>
      <c r="N862" s="52">
        <v>0</v>
      </c>
      <c r="O862" s="52">
        <v>0</v>
      </c>
      <c r="P862" s="52">
        <v>0</v>
      </c>
      <c r="Q862" s="52">
        <v>0</v>
      </c>
      <c r="R862" s="52">
        <v>0</v>
      </c>
      <c r="S862" s="52">
        <v>0</v>
      </c>
      <c r="T862" s="52">
        <v>0</v>
      </c>
      <c r="U862" s="52">
        <v>0</v>
      </c>
      <c r="V862" s="52">
        <v>0</v>
      </c>
      <c r="W862" s="52">
        <v>0</v>
      </c>
      <c r="X862" s="52">
        <v>0</v>
      </c>
      <c r="Y862" s="52">
        <v>0</v>
      </c>
      <c r="Z862" s="52">
        <v>0</v>
      </c>
    </row>
    <row r="863" spans="1:26">
      <c r="A863" s="52" t="s">
        <v>336</v>
      </c>
      <c r="B863" s="52" t="s">
        <v>340</v>
      </c>
      <c r="C863" s="52" t="s">
        <v>243</v>
      </c>
      <c r="D863" s="52" t="s">
        <v>7</v>
      </c>
      <c r="E863" s="52" t="s">
        <v>62</v>
      </c>
      <c r="F863" s="52" t="s">
        <v>66</v>
      </c>
      <c r="G863" s="52">
        <v>0</v>
      </c>
      <c r="H863" s="52">
        <v>0</v>
      </c>
      <c r="I863" s="52">
        <v>0</v>
      </c>
      <c r="J863" s="52">
        <v>0</v>
      </c>
      <c r="K863" s="52">
        <v>0</v>
      </c>
      <c r="L863" s="52">
        <v>0</v>
      </c>
      <c r="M863" s="52">
        <v>0</v>
      </c>
      <c r="N863" s="52">
        <v>0</v>
      </c>
      <c r="O863" s="52">
        <v>0</v>
      </c>
      <c r="P863" s="52">
        <v>0</v>
      </c>
      <c r="Q863" s="52">
        <v>0</v>
      </c>
      <c r="R863" s="52">
        <v>0</v>
      </c>
      <c r="S863" s="52">
        <v>0</v>
      </c>
      <c r="T863" s="52">
        <v>0</v>
      </c>
      <c r="U863" s="52">
        <v>0</v>
      </c>
      <c r="V863" s="52">
        <v>0</v>
      </c>
      <c r="W863" s="52">
        <v>0</v>
      </c>
      <c r="X863" s="52">
        <v>0</v>
      </c>
      <c r="Y863" s="52">
        <v>0</v>
      </c>
      <c r="Z863" s="52">
        <v>0</v>
      </c>
    </row>
    <row r="864" spans="1:26">
      <c r="A864" s="52" t="s">
        <v>336</v>
      </c>
      <c r="B864" s="52" t="s">
        <v>341</v>
      </c>
      <c r="C864" s="52" t="s">
        <v>243</v>
      </c>
      <c r="D864" s="52" t="s">
        <v>7</v>
      </c>
      <c r="E864" s="52" t="s">
        <v>62</v>
      </c>
      <c r="F864" s="52" t="s">
        <v>67</v>
      </c>
      <c r="G864" s="52">
        <v>0</v>
      </c>
      <c r="H864" s="52">
        <v>0</v>
      </c>
      <c r="I864" s="52">
        <v>0</v>
      </c>
      <c r="J864" s="52">
        <v>0</v>
      </c>
      <c r="K864" s="52">
        <v>0</v>
      </c>
      <c r="L864" s="52">
        <v>0</v>
      </c>
      <c r="M864" s="52">
        <v>0</v>
      </c>
      <c r="N864" s="52">
        <v>0</v>
      </c>
      <c r="O864" s="52">
        <v>0</v>
      </c>
      <c r="P864" s="52">
        <v>0</v>
      </c>
      <c r="Q864" s="52">
        <v>0</v>
      </c>
      <c r="R864" s="52">
        <v>0</v>
      </c>
      <c r="S864" s="52">
        <v>0</v>
      </c>
      <c r="T864" s="52">
        <v>0</v>
      </c>
      <c r="U864" s="52">
        <v>0</v>
      </c>
      <c r="V864" s="52">
        <v>0</v>
      </c>
      <c r="W864" s="52">
        <v>0</v>
      </c>
      <c r="X864" s="52">
        <v>0</v>
      </c>
      <c r="Y864" s="52">
        <v>0</v>
      </c>
      <c r="Z864" s="52">
        <v>0</v>
      </c>
    </row>
    <row r="865" spans="1:26">
      <c r="A865" s="52" t="s">
        <v>336</v>
      </c>
      <c r="B865" s="52" t="s">
        <v>337</v>
      </c>
      <c r="C865" s="52" t="s">
        <v>243</v>
      </c>
      <c r="D865" s="52" t="s">
        <v>7</v>
      </c>
      <c r="E865" s="52" t="s">
        <v>62</v>
      </c>
      <c r="F865" s="52" t="s">
        <v>68</v>
      </c>
      <c r="G865" s="52">
        <v>0</v>
      </c>
      <c r="H865" s="52">
        <v>0</v>
      </c>
      <c r="I865" s="52">
        <v>0</v>
      </c>
      <c r="J865" s="52">
        <v>0</v>
      </c>
      <c r="K865" s="52">
        <v>0</v>
      </c>
      <c r="L865" s="52">
        <v>0</v>
      </c>
      <c r="M865" s="52">
        <v>0</v>
      </c>
      <c r="N865" s="52">
        <v>0</v>
      </c>
      <c r="O865" s="52">
        <v>0</v>
      </c>
      <c r="P865" s="52">
        <v>0</v>
      </c>
      <c r="Q865" s="52">
        <v>0</v>
      </c>
      <c r="R865" s="52">
        <v>0</v>
      </c>
      <c r="S865" s="52">
        <v>0</v>
      </c>
      <c r="T865" s="52">
        <v>0</v>
      </c>
      <c r="U865" s="52">
        <v>0</v>
      </c>
      <c r="V865" s="52">
        <v>0</v>
      </c>
      <c r="W865" s="52">
        <v>0</v>
      </c>
      <c r="X865" s="52">
        <v>0</v>
      </c>
      <c r="Y865" s="52">
        <v>0</v>
      </c>
      <c r="Z865" s="52">
        <v>0</v>
      </c>
    </row>
    <row r="866" spans="1:26">
      <c r="A866" s="52" t="s">
        <v>336</v>
      </c>
      <c r="B866" s="52" t="s">
        <v>337</v>
      </c>
      <c r="C866" s="52" t="s">
        <v>243</v>
      </c>
      <c r="D866" s="52" t="s">
        <v>7</v>
      </c>
      <c r="E866" s="52" t="s">
        <v>62</v>
      </c>
      <c r="F866" s="52" t="s">
        <v>69</v>
      </c>
      <c r="G866" s="52">
        <v>0</v>
      </c>
      <c r="H866" s="52">
        <v>0</v>
      </c>
      <c r="I866" s="52">
        <v>0</v>
      </c>
      <c r="J866" s="52">
        <v>0</v>
      </c>
      <c r="K866" s="52">
        <v>0</v>
      </c>
      <c r="L866" s="52">
        <v>0</v>
      </c>
      <c r="M866" s="52">
        <v>0</v>
      </c>
      <c r="N866" s="52">
        <v>0</v>
      </c>
      <c r="O866" s="52">
        <v>0</v>
      </c>
      <c r="P866" s="52">
        <v>0</v>
      </c>
      <c r="Q866" s="52">
        <v>0</v>
      </c>
      <c r="R866" s="52">
        <v>0</v>
      </c>
      <c r="S866" s="52">
        <v>0</v>
      </c>
      <c r="T866" s="52">
        <v>0</v>
      </c>
      <c r="U866" s="52">
        <v>0</v>
      </c>
      <c r="V866" s="52">
        <v>0</v>
      </c>
      <c r="W866" s="52">
        <v>0</v>
      </c>
      <c r="X866" s="52">
        <v>0</v>
      </c>
      <c r="Y866" s="52">
        <v>0</v>
      </c>
      <c r="Z866" s="52">
        <v>0</v>
      </c>
    </row>
    <row r="867" spans="1:26">
      <c r="A867" s="52" t="s">
        <v>336</v>
      </c>
      <c r="B867" s="52" t="s">
        <v>337</v>
      </c>
      <c r="C867" s="52" t="s">
        <v>243</v>
      </c>
      <c r="D867" s="52" t="s">
        <v>7</v>
      </c>
      <c r="E867" s="52" t="s">
        <v>62</v>
      </c>
      <c r="F867" s="52" t="s">
        <v>70</v>
      </c>
      <c r="G867" s="52">
        <v>0</v>
      </c>
      <c r="H867" s="52">
        <v>0</v>
      </c>
      <c r="I867" s="52">
        <v>0</v>
      </c>
      <c r="J867" s="52">
        <v>0</v>
      </c>
      <c r="K867" s="52">
        <v>0</v>
      </c>
      <c r="L867" s="52">
        <v>0</v>
      </c>
      <c r="M867" s="52">
        <v>0</v>
      </c>
      <c r="N867" s="52">
        <v>0</v>
      </c>
      <c r="O867" s="52">
        <v>0</v>
      </c>
      <c r="P867" s="52">
        <v>0</v>
      </c>
      <c r="Q867" s="52">
        <v>0</v>
      </c>
      <c r="R867" s="52">
        <v>0</v>
      </c>
      <c r="S867" s="52">
        <v>0</v>
      </c>
      <c r="T867" s="52">
        <v>0</v>
      </c>
      <c r="U867" s="52">
        <v>0</v>
      </c>
      <c r="V867" s="52">
        <v>0</v>
      </c>
      <c r="W867" s="52">
        <v>0</v>
      </c>
      <c r="X867" s="52">
        <v>0</v>
      </c>
      <c r="Y867" s="52">
        <v>0</v>
      </c>
      <c r="Z867" s="52">
        <v>0</v>
      </c>
    </row>
    <row r="868" spans="1:26">
      <c r="A868" s="52" t="s">
        <v>336</v>
      </c>
      <c r="B868" s="52" t="s">
        <v>342</v>
      </c>
      <c r="C868" s="52" t="s">
        <v>243</v>
      </c>
      <c r="D868" s="52" t="s">
        <v>7</v>
      </c>
      <c r="E868" s="52" t="s">
        <v>62</v>
      </c>
      <c r="F868" s="52" t="s">
        <v>71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0</v>
      </c>
      <c r="P868" s="52">
        <v>0</v>
      </c>
      <c r="Q868" s="52">
        <v>0</v>
      </c>
      <c r="R868" s="52">
        <v>0</v>
      </c>
      <c r="S868" s="52">
        <v>0</v>
      </c>
      <c r="T868" s="52">
        <v>0</v>
      </c>
      <c r="U868" s="52">
        <v>0</v>
      </c>
      <c r="V868" s="52">
        <v>0</v>
      </c>
      <c r="W868" s="52">
        <v>0</v>
      </c>
      <c r="X868" s="52">
        <v>0</v>
      </c>
      <c r="Y868" s="52">
        <v>0</v>
      </c>
      <c r="Z868" s="52">
        <v>0</v>
      </c>
    </row>
    <row r="869" spans="1:26">
      <c r="A869" s="52" t="s">
        <v>336</v>
      </c>
      <c r="B869" s="52" t="s">
        <v>342</v>
      </c>
      <c r="C869" s="52" t="s">
        <v>243</v>
      </c>
      <c r="D869" s="52" t="s">
        <v>7</v>
      </c>
      <c r="E869" s="52" t="s">
        <v>62</v>
      </c>
      <c r="F869" s="52" t="s">
        <v>72</v>
      </c>
      <c r="G869" s="52">
        <v>0</v>
      </c>
      <c r="H869" s="52">
        <v>0</v>
      </c>
      <c r="I869" s="52">
        <v>0</v>
      </c>
      <c r="J869" s="52">
        <v>0</v>
      </c>
      <c r="K869" s="52">
        <v>0</v>
      </c>
      <c r="L869" s="52">
        <v>0</v>
      </c>
      <c r="M869" s="52">
        <v>0</v>
      </c>
      <c r="N869" s="52">
        <v>0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52">
        <v>0</v>
      </c>
      <c r="W869" s="52">
        <v>0</v>
      </c>
      <c r="X869" s="52">
        <v>0</v>
      </c>
      <c r="Y869" s="52">
        <v>0</v>
      </c>
      <c r="Z869" s="52">
        <v>0</v>
      </c>
    </row>
    <row r="870" spans="1:26">
      <c r="A870" s="52" t="s">
        <v>336</v>
      </c>
      <c r="B870" s="52" t="s">
        <v>343</v>
      </c>
      <c r="C870" s="52" t="s">
        <v>243</v>
      </c>
      <c r="D870" s="52" t="s">
        <v>7</v>
      </c>
      <c r="E870" s="52" t="s">
        <v>62</v>
      </c>
      <c r="F870" s="52" t="s">
        <v>73</v>
      </c>
      <c r="G870" s="52">
        <v>0</v>
      </c>
      <c r="H870" s="52">
        <v>0</v>
      </c>
      <c r="I870" s="52">
        <v>30.435874661510379</v>
      </c>
      <c r="J870" s="52">
        <v>29.166793984340689</v>
      </c>
      <c r="K870" s="52">
        <v>27.617663442665016</v>
      </c>
      <c r="L870" s="52">
        <v>13.448178238504852</v>
      </c>
      <c r="M870" s="52">
        <v>11.300169928917343</v>
      </c>
      <c r="N870" s="52">
        <v>41.576681020836567</v>
      </c>
      <c r="O870" s="52">
        <v>65.190497160174942</v>
      </c>
      <c r="P870" s="52">
        <v>61.552221989235015</v>
      </c>
      <c r="Q870" s="52">
        <v>58.791938948777577</v>
      </c>
      <c r="R870" s="52">
        <v>46.353404496193399</v>
      </c>
      <c r="S870" s="52">
        <v>41.969641137857671</v>
      </c>
      <c r="T870" s="52">
        <v>44.527020798290756</v>
      </c>
      <c r="U870" s="52">
        <v>36.198735320865985</v>
      </c>
      <c r="V870" s="52">
        <v>30.591801949905594</v>
      </c>
      <c r="W870" s="52">
        <v>26.802002148851283</v>
      </c>
      <c r="X870" s="52">
        <v>27.363561299778883</v>
      </c>
      <c r="Y870" s="52">
        <v>28.782094241934814</v>
      </c>
      <c r="Z870" s="52">
        <v>27.030806072262322</v>
      </c>
    </row>
    <row r="871" spans="1:26">
      <c r="A871" s="52" t="s">
        <v>344</v>
      </c>
      <c r="B871" s="52" t="s">
        <v>337</v>
      </c>
      <c r="C871" s="52" t="s">
        <v>243</v>
      </c>
      <c r="D871" s="52" t="s">
        <v>7</v>
      </c>
      <c r="E871" s="52" t="s">
        <v>74</v>
      </c>
      <c r="F871" s="52" t="s">
        <v>63</v>
      </c>
      <c r="G871" s="52">
        <v>0</v>
      </c>
      <c r="H871" s="52">
        <v>0</v>
      </c>
      <c r="I871" s="52">
        <v>0</v>
      </c>
      <c r="J871" s="52">
        <v>0</v>
      </c>
      <c r="K871" s="52">
        <v>0</v>
      </c>
      <c r="L871" s="52">
        <v>0</v>
      </c>
      <c r="M871" s="52">
        <v>0</v>
      </c>
      <c r="N871" s="52">
        <v>0</v>
      </c>
      <c r="O871" s="52">
        <v>0</v>
      </c>
      <c r="P871" s="52">
        <v>0</v>
      </c>
      <c r="Q871" s="52">
        <v>0</v>
      </c>
      <c r="R871" s="52">
        <v>0</v>
      </c>
      <c r="S871" s="52">
        <v>0</v>
      </c>
      <c r="T871" s="52">
        <v>0</v>
      </c>
      <c r="U871" s="52">
        <v>0</v>
      </c>
      <c r="V871" s="52">
        <v>0</v>
      </c>
      <c r="W871" s="52">
        <v>0</v>
      </c>
      <c r="X871" s="52">
        <v>0</v>
      </c>
      <c r="Y871" s="52">
        <v>0</v>
      </c>
      <c r="Z871" s="52">
        <v>0</v>
      </c>
    </row>
    <row r="872" spans="1:26">
      <c r="A872" s="52" t="s">
        <v>344</v>
      </c>
      <c r="B872" s="52" t="s">
        <v>338</v>
      </c>
      <c r="C872" s="52" t="s">
        <v>243</v>
      </c>
      <c r="D872" s="52" t="s">
        <v>7</v>
      </c>
      <c r="E872" s="52" t="s">
        <v>74</v>
      </c>
      <c r="F872" s="52" t="s">
        <v>64</v>
      </c>
      <c r="G872" s="52">
        <v>0</v>
      </c>
      <c r="H872" s="52">
        <v>0</v>
      </c>
      <c r="I872" s="52">
        <v>0</v>
      </c>
      <c r="J872" s="52">
        <v>0</v>
      </c>
      <c r="K872" s="52">
        <v>0</v>
      </c>
      <c r="L872" s="52">
        <v>0</v>
      </c>
      <c r="M872" s="52">
        <v>0</v>
      </c>
      <c r="N872" s="52">
        <v>0</v>
      </c>
      <c r="O872" s="52">
        <v>0</v>
      </c>
      <c r="P872" s="52">
        <v>0</v>
      </c>
      <c r="Q872" s="52">
        <v>0</v>
      </c>
      <c r="R872" s="52">
        <v>0</v>
      </c>
      <c r="S872" s="52">
        <v>0</v>
      </c>
      <c r="T872" s="52">
        <v>0</v>
      </c>
      <c r="U872" s="52">
        <v>0</v>
      </c>
      <c r="V872" s="52">
        <v>0</v>
      </c>
      <c r="W872" s="52">
        <v>0</v>
      </c>
      <c r="X872" s="52">
        <v>0</v>
      </c>
      <c r="Y872" s="52">
        <v>0</v>
      </c>
      <c r="Z872" s="52">
        <v>0</v>
      </c>
    </row>
    <row r="873" spans="1:26">
      <c r="A873" s="52" t="s">
        <v>344</v>
      </c>
      <c r="B873" s="52" t="s">
        <v>339</v>
      </c>
      <c r="C873" s="52" t="s">
        <v>243</v>
      </c>
      <c r="D873" s="52" t="s">
        <v>7</v>
      </c>
      <c r="E873" s="52" t="s">
        <v>74</v>
      </c>
      <c r="F873" s="52" t="s">
        <v>65</v>
      </c>
      <c r="G873" s="52">
        <v>0</v>
      </c>
      <c r="H873" s="52">
        <v>0</v>
      </c>
      <c r="I873" s="52">
        <v>0</v>
      </c>
      <c r="J873" s="52">
        <v>0</v>
      </c>
      <c r="K873" s="52">
        <v>0</v>
      </c>
      <c r="L873" s="52">
        <v>0</v>
      </c>
      <c r="M873" s="52">
        <v>0</v>
      </c>
      <c r="N873" s="52">
        <v>0</v>
      </c>
      <c r="O873" s="52">
        <v>0</v>
      </c>
      <c r="P873" s="52">
        <v>0</v>
      </c>
      <c r="Q873" s="52">
        <v>0</v>
      </c>
      <c r="R873" s="52">
        <v>0</v>
      </c>
      <c r="S873" s="52">
        <v>0</v>
      </c>
      <c r="T873" s="52">
        <v>0</v>
      </c>
      <c r="U873" s="52">
        <v>0</v>
      </c>
      <c r="V873" s="52">
        <v>0</v>
      </c>
      <c r="W873" s="52">
        <v>0</v>
      </c>
      <c r="X873" s="52">
        <v>0</v>
      </c>
      <c r="Y873" s="52">
        <v>0</v>
      </c>
      <c r="Z873" s="52">
        <v>0</v>
      </c>
    </row>
    <row r="874" spans="1:26">
      <c r="A874" s="52" t="s">
        <v>344</v>
      </c>
      <c r="B874" s="52" t="s">
        <v>340</v>
      </c>
      <c r="C874" s="52" t="s">
        <v>243</v>
      </c>
      <c r="D874" s="52" t="s">
        <v>7</v>
      </c>
      <c r="E874" s="52" t="s">
        <v>74</v>
      </c>
      <c r="F874" s="52" t="s">
        <v>66</v>
      </c>
      <c r="G874" s="52">
        <v>0</v>
      </c>
      <c r="H874" s="52">
        <v>0</v>
      </c>
      <c r="I874" s="52">
        <v>0</v>
      </c>
      <c r="J874" s="52">
        <v>0</v>
      </c>
      <c r="K874" s="52">
        <v>0</v>
      </c>
      <c r="L874" s="52">
        <v>0</v>
      </c>
      <c r="M874" s="52">
        <v>0</v>
      </c>
      <c r="N874" s="52">
        <v>0</v>
      </c>
      <c r="O874" s="52">
        <v>0</v>
      </c>
      <c r="P874" s="52">
        <v>0</v>
      </c>
      <c r="Q874" s="52">
        <v>0</v>
      </c>
      <c r="R874" s="52">
        <v>0</v>
      </c>
      <c r="S874" s="52">
        <v>0</v>
      </c>
      <c r="T874" s="52">
        <v>0</v>
      </c>
      <c r="U874" s="52">
        <v>0</v>
      </c>
      <c r="V874" s="52">
        <v>0</v>
      </c>
      <c r="W874" s="52">
        <v>0</v>
      </c>
      <c r="X874" s="52">
        <v>0</v>
      </c>
      <c r="Y874" s="52">
        <v>0</v>
      </c>
      <c r="Z874" s="52">
        <v>0</v>
      </c>
    </row>
    <row r="875" spans="1:26">
      <c r="A875" s="52" t="s">
        <v>344</v>
      </c>
      <c r="B875" s="52" t="s">
        <v>341</v>
      </c>
      <c r="C875" s="52" t="s">
        <v>243</v>
      </c>
      <c r="D875" s="52" t="s">
        <v>7</v>
      </c>
      <c r="E875" s="52" t="s">
        <v>74</v>
      </c>
      <c r="F875" s="52" t="s">
        <v>67</v>
      </c>
      <c r="G875" s="52">
        <v>0</v>
      </c>
      <c r="H875" s="52">
        <v>0</v>
      </c>
      <c r="I875" s="52">
        <v>0</v>
      </c>
      <c r="J875" s="52">
        <v>0</v>
      </c>
      <c r="K875" s="52">
        <v>0</v>
      </c>
      <c r="L875" s="52">
        <v>0</v>
      </c>
      <c r="M875" s="52">
        <v>0</v>
      </c>
      <c r="N875" s="52">
        <v>0</v>
      </c>
      <c r="O875" s="52">
        <v>0</v>
      </c>
      <c r="P875" s="52">
        <v>0</v>
      </c>
      <c r="Q875" s="52">
        <v>0</v>
      </c>
      <c r="R875" s="52">
        <v>0</v>
      </c>
      <c r="S875" s="52">
        <v>0</v>
      </c>
      <c r="T875" s="52">
        <v>0</v>
      </c>
      <c r="U875" s="52">
        <v>0</v>
      </c>
      <c r="V875" s="52">
        <v>0</v>
      </c>
      <c r="W875" s="52">
        <v>0</v>
      </c>
      <c r="X875" s="52">
        <v>0</v>
      </c>
      <c r="Y875" s="52">
        <v>0</v>
      </c>
      <c r="Z875" s="52">
        <v>0</v>
      </c>
    </row>
    <row r="876" spans="1:26">
      <c r="A876" s="52" t="s">
        <v>344</v>
      </c>
      <c r="B876" s="52" t="s">
        <v>337</v>
      </c>
      <c r="C876" s="52" t="s">
        <v>243</v>
      </c>
      <c r="D876" s="52" t="s">
        <v>7</v>
      </c>
      <c r="E876" s="52" t="s">
        <v>74</v>
      </c>
      <c r="F876" s="52" t="s">
        <v>68</v>
      </c>
      <c r="G876" s="52">
        <v>0</v>
      </c>
      <c r="H876" s="52">
        <v>0</v>
      </c>
      <c r="I876" s="52">
        <v>0</v>
      </c>
      <c r="J876" s="52">
        <v>0</v>
      </c>
      <c r="K876" s="52">
        <v>0</v>
      </c>
      <c r="L876" s="52">
        <v>0</v>
      </c>
      <c r="M876" s="52">
        <v>0</v>
      </c>
      <c r="N876" s="52">
        <v>0</v>
      </c>
      <c r="O876" s="52">
        <v>0</v>
      </c>
      <c r="P876" s="52">
        <v>0</v>
      </c>
      <c r="Q876" s="52">
        <v>0</v>
      </c>
      <c r="R876" s="52">
        <v>0</v>
      </c>
      <c r="S876" s="52">
        <v>0</v>
      </c>
      <c r="T876" s="52">
        <v>0</v>
      </c>
      <c r="U876" s="52">
        <v>0</v>
      </c>
      <c r="V876" s="52">
        <v>0</v>
      </c>
      <c r="W876" s="52">
        <v>0</v>
      </c>
      <c r="X876" s="52">
        <v>0</v>
      </c>
      <c r="Y876" s="52">
        <v>0</v>
      </c>
      <c r="Z876" s="52">
        <v>0</v>
      </c>
    </row>
    <row r="877" spans="1:26">
      <c r="A877" s="52" t="s">
        <v>344</v>
      </c>
      <c r="B877" s="52" t="s">
        <v>337</v>
      </c>
      <c r="C877" s="52" t="s">
        <v>243</v>
      </c>
      <c r="D877" s="52" t="s">
        <v>7</v>
      </c>
      <c r="E877" s="52" t="s">
        <v>74</v>
      </c>
      <c r="F877" s="52" t="s">
        <v>69</v>
      </c>
      <c r="G877" s="52">
        <v>0</v>
      </c>
      <c r="H877" s="52">
        <v>0</v>
      </c>
      <c r="I877" s="52">
        <v>0</v>
      </c>
      <c r="J877" s="52">
        <v>0</v>
      </c>
      <c r="K877" s="52">
        <v>0</v>
      </c>
      <c r="L877" s="52">
        <v>0</v>
      </c>
      <c r="M877" s="52">
        <v>0</v>
      </c>
      <c r="N877" s="52">
        <v>0</v>
      </c>
      <c r="O877" s="52">
        <v>0</v>
      </c>
      <c r="P877" s="52">
        <v>0</v>
      </c>
      <c r="Q877" s="52">
        <v>0</v>
      </c>
      <c r="R877" s="52">
        <v>0</v>
      </c>
      <c r="S877" s="52">
        <v>0</v>
      </c>
      <c r="T877" s="52">
        <v>0</v>
      </c>
      <c r="U877" s="52">
        <v>0</v>
      </c>
      <c r="V877" s="52">
        <v>0</v>
      </c>
      <c r="W877" s="52">
        <v>0</v>
      </c>
      <c r="X877" s="52">
        <v>0</v>
      </c>
      <c r="Y877" s="52">
        <v>0</v>
      </c>
      <c r="Z877" s="52">
        <v>0</v>
      </c>
    </row>
    <row r="878" spans="1:26">
      <c r="A878" s="52" t="s">
        <v>344</v>
      </c>
      <c r="B878" s="52" t="s">
        <v>337</v>
      </c>
      <c r="C878" s="52" t="s">
        <v>243</v>
      </c>
      <c r="D878" s="52" t="s">
        <v>7</v>
      </c>
      <c r="E878" s="52" t="s">
        <v>74</v>
      </c>
      <c r="F878" s="52" t="s">
        <v>70</v>
      </c>
      <c r="G878" s="52">
        <v>0</v>
      </c>
      <c r="H878" s="52">
        <v>0</v>
      </c>
      <c r="I878" s="52">
        <v>0</v>
      </c>
      <c r="J878" s="52">
        <v>0</v>
      </c>
      <c r="K878" s="52">
        <v>0</v>
      </c>
      <c r="L878" s="52">
        <v>0</v>
      </c>
      <c r="M878" s="52">
        <v>0</v>
      </c>
      <c r="N878" s="52">
        <v>0</v>
      </c>
      <c r="O878" s="52">
        <v>0</v>
      </c>
      <c r="P878" s="52">
        <v>0</v>
      </c>
      <c r="Q878" s="52">
        <v>0</v>
      </c>
      <c r="R878" s="52">
        <v>0</v>
      </c>
      <c r="S878" s="52">
        <v>0</v>
      </c>
      <c r="T878" s="52">
        <v>0</v>
      </c>
      <c r="U878" s="52">
        <v>0</v>
      </c>
      <c r="V878" s="52">
        <v>0</v>
      </c>
      <c r="W878" s="52">
        <v>0</v>
      </c>
      <c r="X878" s="52">
        <v>0</v>
      </c>
      <c r="Y878" s="52">
        <v>0</v>
      </c>
      <c r="Z878" s="52">
        <v>0</v>
      </c>
    </row>
    <row r="879" spans="1:26">
      <c r="A879" s="52" t="s">
        <v>344</v>
      </c>
      <c r="B879" s="52" t="s">
        <v>342</v>
      </c>
      <c r="C879" s="52" t="s">
        <v>243</v>
      </c>
      <c r="D879" s="52" t="s">
        <v>7</v>
      </c>
      <c r="E879" s="52" t="s">
        <v>74</v>
      </c>
      <c r="F879" s="52" t="s">
        <v>71</v>
      </c>
      <c r="G879" s="52">
        <v>0</v>
      </c>
      <c r="H879" s="52">
        <v>0</v>
      </c>
      <c r="I879" s="52">
        <v>0</v>
      </c>
      <c r="J879" s="52">
        <v>0</v>
      </c>
      <c r="K879" s="52">
        <v>0</v>
      </c>
      <c r="L879" s="52">
        <v>0</v>
      </c>
      <c r="M879" s="52">
        <v>0</v>
      </c>
      <c r="N879" s="52">
        <v>0</v>
      </c>
      <c r="O879" s="52">
        <v>0</v>
      </c>
      <c r="P879" s="52">
        <v>0</v>
      </c>
      <c r="Q879" s="52">
        <v>0</v>
      </c>
      <c r="R879" s="52">
        <v>0</v>
      </c>
      <c r="S879" s="52">
        <v>0</v>
      </c>
      <c r="T879" s="52">
        <v>0</v>
      </c>
      <c r="U879" s="52">
        <v>0</v>
      </c>
      <c r="V879" s="52">
        <v>0</v>
      </c>
      <c r="W879" s="52">
        <v>0</v>
      </c>
      <c r="X879" s="52">
        <v>0</v>
      </c>
      <c r="Y879" s="52">
        <v>0</v>
      </c>
      <c r="Z879" s="52">
        <v>0</v>
      </c>
    </row>
    <row r="880" spans="1:26">
      <c r="A880" s="52" t="s">
        <v>344</v>
      </c>
      <c r="B880" s="52" t="s">
        <v>342</v>
      </c>
      <c r="C880" s="52" t="s">
        <v>243</v>
      </c>
      <c r="D880" s="52" t="s">
        <v>7</v>
      </c>
      <c r="E880" s="52" t="s">
        <v>74</v>
      </c>
      <c r="F880" s="52" t="s">
        <v>72</v>
      </c>
      <c r="G880" s="52">
        <v>0</v>
      </c>
      <c r="H880" s="52">
        <v>0</v>
      </c>
      <c r="I880" s="52">
        <v>0</v>
      </c>
      <c r="J880" s="52">
        <v>0</v>
      </c>
      <c r="K880" s="52">
        <v>0</v>
      </c>
      <c r="L880" s="52">
        <v>0</v>
      </c>
      <c r="M880" s="52">
        <v>0</v>
      </c>
      <c r="N880" s="52">
        <v>0</v>
      </c>
      <c r="O880" s="52">
        <v>0</v>
      </c>
      <c r="P880" s="52">
        <v>0</v>
      </c>
      <c r="Q880" s="52">
        <v>0</v>
      </c>
      <c r="R880" s="52">
        <v>0</v>
      </c>
      <c r="S880" s="52">
        <v>0</v>
      </c>
      <c r="T880" s="52">
        <v>0</v>
      </c>
      <c r="U880" s="52">
        <v>0</v>
      </c>
      <c r="V880" s="52">
        <v>0</v>
      </c>
      <c r="W880" s="52">
        <v>0</v>
      </c>
      <c r="X880" s="52">
        <v>0</v>
      </c>
      <c r="Y880" s="52">
        <v>0</v>
      </c>
      <c r="Z880" s="52">
        <v>0</v>
      </c>
    </row>
    <row r="881" spans="1:26">
      <c r="A881" s="52" t="s">
        <v>344</v>
      </c>
      <c r="B881" s="52" t="s">
        <v>343</v>
      </c>
      <c r="C881" s="52" t="s">
        <v>243</v>
      </c>
      <c r="D881" s="52" t="s">
        <v>7</v>
      </c>
      <c r="E881" s="52" t="s">
        <v>74</v>
      </c>
      <c r="F881" s="52" t="s">
        <v>73</v>
      </c>
      <c r="G881" s="52">
        <v>107.21000219043012</v>
      </c>
      <c r="H881" s="52">
        <v>105.21802778468528</v>
      </c>
      <c r="I881" s="52">
        <v>124.26440853647574</v>
      </c>
      <c r="J881" s="52">
        <v>121.13896209102701</v>
      </c>
      <c r="K881" s="52">
        <v>137.02200630573793</v>
      </c>
      <c r="L881" s="52">
        <v>145.88273354135362</v>
      </c>
      <c r="M881" s="52">
        <v>141.15622599350925</v>
      </c>
      <c r="N881" s="52">
        <v>138.66525179349918</v>
      </c>
      <c r="O881" s="52">
        <v>146.89235041418632</v>
      </c>
      <c r="P881" s="52">
        <v>170.37661948207941</v>
      </c>
      <c r="Q881" s="52">
        <v>141.15190786322754</v>
      </c>
      <c r="R881" s="52">
        <v>141.25577770241378</v>
      </c>
      <c r="S881" s="52">
        <v>144.31768343251568</v>
      </c>
      <c r="T881" s="52">
        <v>135.48351776905784</v>
      </c>
      <c r="U881" s="52">
        <v>137.30801160548521</v>
      </c>
      <c r="V881" s="52">
        <v>143.52603833908427</v>
      </c>
      <c r="W881" s="52">
        <v>158.65245057149431</v>
      </c>
      <c r="X881" s="52">
        <v>160.34283044706655</v>
      </c>
      <c r="Y881" s="52">
        <v>188.19902891108131</v>
      </c>
      <c r="Z881" s="52">
        <v>206.76838998292777</v>
      </c>
    </row>
    <row r="882" spans="1:26">
      <c r="A882" s="52" t="s">
        <v>345</v>
      </c>
      <c r="B882" s="52" t="s">
        <v>337</v>
      </c>
      <c r="C882" s="52" t="s">
        <v>243</v>
      </c>
      <c r="D882" s="52" t="s">
        <v>7</v>
      </c>
      <c r="E882" s="52" t="s">
        <v>75</v>
      </c>
      <c r="F882" s="52" t="s">
        <v>63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0</v>
      </c>
      <c r="P882" s="52">
        <v>0</v>
      </c>
      <c r="Q882" s="52">
        <v>0</v>
      </c>
      <c r="R882" s="52">
        <v>0</v>
      </c>
      <c r="S882" s="52">
        <v>0</v>
      </c>
      <c r="T882" s="52">
        <v>0</v>
      </c>
      <c r="U882" s="52">
        <v>0</v>
      </c>
      <c r="V882" s="52">
        <v>0</v>
      </c>
      <c r="W882" s="52">
        <v>0</v>
      </c>
      <c r="X882" s="52">
        <v>0</v>
      </c>
      <c r="Y882" s="52">
        <v>0</v>
      </c>
      <c r="Z882" s="52">
        <v>0</v>
      </c>
    </row>
    <row r="883" spans="1:26">
      <c r="A883" s="52" t="s">
        <v>345</v>
      </c>
      <c r="B883" s="52" t="s">
        <v>338</v>
      </c>
      <c r="C883" s="52" t="s">
        <v>243</v>
      </c>
      <c r="D883" s="52" t="s">
        <v>7</v>
      </c>
      <c r="E883" s="52" t="s">
        <v>75</v>
      </c>
      <c r="F883" s="52" t="s">
        <v>64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0</v>
      </c>
      <c r="P883" s="52">
        <v>0</v>
      </c>
      <c r="Q883" s="52">
        <v>0</v>
      </c>
      <c r="R883" s="52">
        <v>0</v>
      </c>
      <c r="S883" s="52">
        <v>0</v>
      </c>
      <c r="T883" s="52">
        <v>0</v>
      </c>
      <c r="U883" s="52">
        <v>0</v>
      </c>
      <c r="V883" s="52">
        <v>0</v>
      </c>
      <c r="W883" s="52">
        <v>0</v>
      </c>
      <c r="X883" s="52">
        <v>0</v>
      </c>
      <c r="Y883" s="52">
        <v>0</v>
      </c>
      <c r="Z883" s="52">
        <v>0</v>
      </c>
    </row>
    <row r="884" spans="1:26">
      <c r="A884" s="52" t="s">
        <v>345</v>
      </c>
      <c r="B884" s="52" t="s">
        <v>339</v>
      </c>
      <c r="C884" s="52" t="s">
        <v>243</v>
      </c>
      <c r="D884" s="52" t="s">
        <v>7</v>
      </c>
      <c r="E884" s="52" t="s">
        <v>75</v>
      </c>
      <c r="F884" s="52" t="s">
        <v>65</v>
      </c>
      <c r="G884" s="52">
        <v>0</v>
      </c>
      <c r="H884" s="52">
        <v>0</v>
      </c>
      <c r="I884" s="52">
        <v>0</v>
      </c>
      <c r="J884" s="52">
        <v>0</v>
      </c>
      <c r="K884" s="52">
        <v>0</v>
      </c>
      <c r="L884" s="52">
        <v>0</v>
      </c>
      <c r="M884" s="52">
        <v>0</v>
      </c>
      <c r="N884" s="52">
        <v>0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52">
        <v>0</v>
      </c>
      <c r="W884" s="52">
        <v>0</v>
      </c>
      <c r="X884" s="52">
        <v>0</v>
      </c>
      <c r="Y884" s="52">
        <v>0</v>
      </c>
      <c r="Z884" s="52">
        <v>0</v>
      </c>
    </row>
    <row r="885" spans="1:26">
      <c r="A885" s="52" t="s">
        <v>345</v>
      </c>
      <c r="B885" s="52" t="s">
        <v>340</v>
      </c>
      <c r="C885" s="52" t="s">
        <v>243</v>
      </c>
      <c r="D885" s="52" t="s">
        <v>7</v>
      </c>
      <c r="E885" s="52" t="s">
        <v>75</v>
      </c>
      <c r="F885" s="52" t="s">
        <v>66</v>
      </c>
      <c r="G885" s="52">
        <v>0</v>
      </c>
      <c r="H885" s="52">
        <v>0</v>
      </c>
      <c r="I885" s="52">
        <v>0</v>
      </c>
      <c r="J885" s="52">
        <v>0</v>
      </c>
      <c r="K885" s="52">
        <v>0</v>
      </c>
      <c r="L885" s="52">
        <v>0</v>
      </c>
      <c r="M885" s="52">
        <v>0</v>
      </c>
      <c r="N885" s="52">
        <v>0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52">
        <v>0</v>
      </c>
      <c r="W885" s="52">
        <v>0</v>
      </c>
      <c r="X885" s="52">
        <v>0</v>
      </c>
      <c r="Y885" s="52">
        <v>0</v>
      </c>
      <c r="Z885" s="52">
        <v>0</v>
      </c>
    </row>
    <row r="886" spans="1:26">
      <c r="A886" s="52" t="s">
        <v>345</v>
      </c>
      <c r="B886" s="52" t="s">
        <v>341</v>
      </c>
      <c r="C886" s="52" t="s">
        <v>243</v>
      </c>
      <c r="D886" s="52" t="s">
        <v>7</v>
      </c>
      <c r="E886" s="52" t="s">
        <v>75</v>
      </c>
      <c r="F886" s="52" t="s">
        <v>67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0</v>
      </c>
      <c r="P886" s="52">
        <v>0</v>
      </c>
      <c r="Q886" s="52">
        <v>0</v>
      </c>
      <c r="R886" s="52">
        <v>0</v>
      </c>
      <c r="S886" s="52">
        <v>0</v>
      </c>
      <c r="T886" s="52">
        <v>0</v>
      </c>
      <c r="U886" s="52">
        <v>0</v>
      </c>
      <c r="V886" s="52">
        <v>0</v>
      </c>
      <c r="W886" s="52">
        <v>0</v>
      </c>
      <c r="X886" s="52">
        <v>0</v>
      </c>
      <c r="Y886" s="52">
        <v>0</v>
      </c>
      <c r="Z886" s="52">
        <v>0</v>
      </c>
    </row>
    <row r="887" spans="1:26">
      <c r="A887" s="52" t="s">
        <v>345</v>
      </c>
      <c r="B887" s="52" t="s">
        <v>337</v>
      </c>
      <c r="C887" s="52" t="s">
        <v>243</v>
      </c>
      <c r="D887" s="52" t="s">
        <v>7</v>
      </c>
      <c r="E887" s="52" t="s">
        <v>75</v>
      </c>
      <c r="F887" s="52" t="s">
        <v>68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0</v>
      </c>
      <c r="P887" s="52">
        <v>0</v>
      </c>
      <c r="Q887" s="52">
        <v>0</v>
      </c>
      <c r="R887" s="52">
        <v>0</v>
      </c>
      <c r="S887" s="52">
        <v>0</v>
      </c>
      <c r="T887" s="52">
        <v>0</v>
      </c>
      <c r="U887" s="52">
        <v>0</v>
      </c>
      <c r="V887" s="52">
        <v>0</v>
      </c>
      <c r="W887" s="52">
        <v>0</v>
      </c>
      <c r="X887" s="52">
        <v>0</v>
      </c>
      <c r="Y887" s="52">
        <v>0</v>
      </c>
      <c r="Z887" s="52">
        <v>0</v>
      </c>
    </row>
    <row r="888" spans="1:26">
      <c r="A888" s="52" t="s">
        <v>345</v>
      </c>
      <c r="B888" s="52" t="s">
        <v>337</v>
      </c>
      <c r="C888" s="52" t="s">
        <v>243</v>
      </c>
      <c r="D888" s="52" t="s">
        <v>7</v>
      </c>
      <c r="E888" s="52" t="s">
        <v>75</v>
      </c>
      <c r="F888" s="52" t="s">
        <v>69</v>
      </c>
      <c r="G888" s="52">
        <v>0</v>
      </c>
      <c r="H888" s="52">
        <v>0</v>
      </c>
      <c r="I888" s="52">
        <v>0</v>
      </c>
      <c r="J888" s="52">
        <v>0</v>
      </c>
      <c r="K888" s="52">
        <v>0</v>
      </c>
      <c r="L888" s="52">
        <v>0</v>
      </c>
      <c r="M888" s="52">
        <v>0</v>
      </c>
      <c r="N888" s="52">
        <v>0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52">
        <v>0</v>
      </c>
      <c r="W888" s="52">
        <v>0</v>
      </c>
      <c r="X888" s="52">
        <v>0</v>
      </c>
      <c r="Y888" s="52">
        <v>0</v>
      </c>
      <c r="Z888" s="52">
        <v>0</v>
      </c>
    </row>
    <row r="889" spans="1:26">
      <c r="A889" s="52" t="s">
        <v>345</v>
      </c>
      <c r="B889" s="52" t="s">
        <v>337</v>
      </c>
      <c r="C889" s="52" t="s">
        <v>243</v>
      </c>
      <c r="D889" s="52" t="s">
        <v>7</v>
      </c>
      <c r="E889" s="52" t="s">
        <v>75</v>
      </c>
      <c r="F889" s="52" t="s">
        <v>70</v>
      </c>
      <c r="G889" s="52">
        <v>0</v>
      </c>
      <c r="H889" s="52">
        <v>0</v>
      </c>
      <c r="I889" s="52">
        <v>0</v>
      </c>
      <c r="J889" s="52">
        <v>0</v>
      </c>
      <c r="K889" s="52">
        <v>0</v>
      </c>
      <c r="L889" s="52">
        <v>0</v>
      </c>
      <c r="M889" s="52">
        <v>0</v>
      </c>
      <c r="N889" s="52">
        <v>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52">
        <v>0</v>
      </c>
      <c r="W889" s="52">
        <v>0</v>
      </c>
      <c r="X889" s="52">
        <v>0</v>
      </c>
      <c r="Y889" s="52">
        <v>0</v>
      </c>
      <c r="Z889" s="52">
        <v>0</v>
      </c>
    </row>
    <row r="890" spans="1:26">
      <c r="A890" s="52" t="s">
        <v>345</v>
      </c>
      <c r="B890" s="52" t="s">
        <v>342</v>
      </c>
      <c r="C890" s="52" t="s">
        <v>243</v>
      </c>
      <c r="D890" s="52" t="s">
        <v>7</v>
      </c>
      <c r="E890" s="52" t="s">
        <v>75</v>
      </c>
      <c r="F890" s="52" t="s">
        <v>71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0</v>
      </c>
      <c r="P890" s="52">
        <v>0</v>
      </c>
      <c r="Q890" s="52">
        <v>0</v>
      </c>
      <c r="R890" s="52">
        <v>0</v>
      </c>
      <c r="S890" s="52">
        <v>0</v>
      </c>
      <c r="T890" s="52">
        <v>0</v>
      </c>
      <c r="U890" s="52">
        <v>0</v>
      </c>
      <c r="V890" s="52">
        <v>0</v>
      </c>
      <c r="W890" s="52">
        <v>0</v>
      </c>
      <c r="X890" s="52">
        <v>0</v>
      </c>
      <c r="Y890" s="52">
        <v>0</v>
      </c>
      <c r="Z890" s="52">
        <v>0</v>
      </c>
    </row>
    <row r="891" spans="1:26">
      <c r="A891" s="52" t="s">
        <v>345</v>
      </c>
      <c r="B891" s="52" t="s">
        <v>342</v>
      </c>
      <c r="C891" s="52" t="s">
        <v>243</v>
      </c>
      <c r="D891" s="52" t="s">
        <v>7</v>
      </c>
      <c r="E891" s="52" t="s">
        <v>75</v>
      </c>
      <c r="F891" s="52" t="s">
        <v>72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0</v>
      </c>
      <c r="P891" s="52">
        <v>0</v>
      </c>
      <c r="Q891" s="52">
        <v>0</v>
      </c>
      <c r="R891" s="52">
        <v>0</v>
      </c>
      <c r="S891" s="52">
        <v>0</v>
      </c>
      <c r="T891" s="52">
        <v>0</v>
      </c>
      <c r="U891" s="52">
        <v>0</v>
      </c>
      <c r="V891" s="52">
        <v>0</v>
      </c>
      <c r="W891" s="52">
        <v>0</v>
      </c>
      <c r="X891" s="52">
        <v>0</v>
      </c>
      <c r="Y891" s="52">
        <v>0</v>
      </c>
      <c r="Z891" s="52">
        <v>0</v>
      </c>
    </row>
    <row r="892" spans="1:26">
      <c r="A892" s="52" t="s">
        <v>345</v>
      </c>
      <c r="B892" s="52" t="s">
        <v>343</v>
      </c>
      <c r="C892" s="52" t="s">
        <v>243</v>
      </c>
      <c r="D892" s="52" t="s">
        <v>7</v>
      </c>
      <c r="E892" s="52" t="s">
        <v>75</v>
      </c>
      <c r="F892" s="52" t="s">
        <v>73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0</v>
      </c>
      <c r="P892" s="52">
        <v>0</v>
      </c>
      <c r="Q892" s="52">
        <v>0</v>
      </c>
      <c r="R892" s="52">
        <v>0</v>
      </c>
      <c r="S892" s="52">
        <v>0</v>
      </c>
      <c r="T892" s="52">
        <v>0</v>
      </c>
      <c r="U892" s="52">
        <v>0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</row>
    <row r="893" spans="1:26">
      <c r="A893" s="52" t="s">
        <v>346</v>
      </c>
      <c r="B893" s="52" t="s">
        <v>337</v>
      </c>
      <c r="C893" s="52" t="s">
        <v>243</v>
      </c>
      <c r="D893" s="52" t="s">
        <v>7</v>
      </c>
      <c r="E893" s="52" t="s">
        <v>76</v>
      </c>
      <c r="F893" s="52" t="s">
        <v>63</v>
      </c>
      <c r="G893" s="52">
        <v>54.864105422908331</v>
      </c>
      <c r="H893" s="52">
        <v>126.60587427700803</v>
      </c>
      <c r="I893" s="52">
        <v>115.33638851900929</v>
      </c>
      <c r="J893" s="52">
        <v>117.5188407568762</v>
      </c>
      <c r="K893" s="52">
        <v>136.61502802072275</v>
      </c>
      <c r="L893" s="52">
        <v>126.83790254620804</v>
      </c>
      <c r="M893" s="52">
        <v>130.4910324258509</v>
      </c>
      <c r="N893" s="52">
        <v>158.63751839577603</v>
      </c>
      <c r="O893" s="52">
        <v>168.4489119222672</v>
      </c>
      <c r="P893" s="52">
        <v>169.86684960000005</v>
      </c>
      <c r="Q893" s="52">
        <v>155.29276627200002</v>
      </c>
      <c r="R893" s="52">
        <v>144.58730664759702</v>
      </c>
      <c r="S893" s="52">
        <v>163.46606976000004</v>
      </c>
      <c r="T893" s="52">
        <v>177.00618096000002</v>
      </c>
      <c r="U893" s="52">
        <v>104.04199781902079</v>
      </c>
      <c r="V893" s="52">
        <v>176.75999712000001</v>
      </c>
      <c r="W893" s="52">
        <v>259.47776736000003</v>
      </c>
      <c r="X893" s="52">
        <v>241.30939996800006</v>
      </c>
      <c r="Y893" s="52">
        <v>468.48784752000006</v>
      </c>
      <c r="Z893" s="52">
        <v>554.288796872077</v>
      </c>
    </row>
    <row r="894" spans="1:26">
      <c r="A894" s="52" t="s">
        <v>346</v>
      </c>
      <c r="B894" s="52" t="s">
        <v>338</v>
      </c>
      <c r="C894" s="52" t="s">
        <v>243</v>
      </c>
      <c r="D894" s="52" t="s">
        <v>7</v>
      </c>
      <c r="E894" s="52" t="s">
        <v>76</v>
      </c>
      <c r="F894" s="52" t="s">
        <v>64</v>
      </c>
      <c r="G894" s="52">
        <v>0</v>
      </c>
      <c r="H894" s="52">
        <v>0</v>
      </c>
      <c r="I894" s="52">
        <v>0</v>
      </c>
      <c r="J894" s="52">
        <v>0</v>
      </c>
      <c r="K894" s="52">
        <v>0</v>
      </c>
      <c r="L894" s="52">
        <v>0</v>
      </c>
      <c r="M894" s="52">
        <v>0</v>
      </c>
      <c r="N894" s="52">
        <v>0</v>
      </c>
      <c r="O894" s="52">
        <v>0</v>
      </c>
      <c r="P894" s="52">
        <v>0</v>
      </c>
      <c r="Q894" s="52">
        <v>0</v>
      </c>
      <c r="R894" s="52">
        <v>0</v>
      </c>
      <c r="S894" s="52">
        <v>0</v>
      </c>
      <c r="T894" s="52">
        <v>0</v>
      </c>
      <c r="U894" s="52">
        <v>0</v>
      </c>
      <c r="V894" s="52">
        <v>0</v>
      </c>
      <c r="W894" s="52">
        <v>0</v>
      </c>
      <c r="X894" s="52">
        <v>0</v>
      </c>
      <c r="Y894" s="52">
        <v>0</v>
      </c>
      <c r="Z894" s="52">
        <v>0</v>
      </c>
    </row>
    <row r="895" spans="1:26">
      <c r="A895" s="52" t="s">
        <v>346</v>
      </c>
      <c r="B895" s="52" t="s">
        <v>339</v>
      </c>
      <c r="C895" s="52" t="s">
        <v>243</v>
      </c>
      <c r="D895" s="52" t="s">
        <v>7</v>
      </c>
      <c r="E895" s="52" t="s">
        <v>76</v>
      </c>
      <c r="F895" s="52" t="s">
        <v>65</v>
      </c>
      <c r="G895" s="52">
        <v>0</v>
      </c>
      <c r="H895" s="52">
        <v>0</v>
      </c>
      <c r="I895" s="52">
        <v>0</v>
      </c>
      <c r="J895" s="52">
        <v>0</v>
      </c>
      <c r="K895" s="52">
        <v>0</v>
      </c>
      <c r="L895" s="52">
        <v>0</v>
      </c>
      <c r="M895" s="52">
        <v>0</v>
      </c>
      <c r="N895" s="52">
        <v>0</v>
      </c>
      <c r="O895" s="52">
        <v>0</v>
      </c>
      <c r="P895" s="52">
        <v>0</v>
      </c>
      <c r="Q895" s="52">
        <v>0</v>
      </c>
      <c r="R895" s="52">
        <v>0</v>
      </c>
      <c r="S895" s="52">
        <v>0</v>
      </c>
      <c r="T895" s="52">
        <v>0</v>
      </c>
      <c r="U895" s="52">
        <v>0</v>
      </c>
      <c r="V895" s="52">
        <v>0</v>
      </c>
      <c r="W895" s="52">
        <v>0</v>
      </c>
      <c r="X895" s="52">
        <v>0</v>
      </c>
      <c r="Y895" s="52">
        <v>0</v>
      </c>
      <c r="Z895" s="52">
        <v>0</v>
      </c>
    </row>
    <row r="896" spans="1:26">
      <c r="A896" s="52" t="s">
        <v>346</v>
      </c>
      <c r="B896" s="52" t="s">
        <v>340</v>
      </c>
      <c r="C896" s="52" t="s">
        <v>243</v>
      </c>
      <c r="D896" s="52" t="s">
        <v>7</v>
      </c>
      <c r="E896" s="52" t="s">
        <v>76</v>
      </c>
      <c r="F896" s="52" t="s">
        <v>66</v>
      </c>
      <c r="G896" s="52">
        <v>0</v>
      </c>
      <c r="H896" s="52">
        <v>0</v>
      </c>
      <c r="I896" s="52">
        <v>0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52">
        <v>0</v>
      </c>
      <c r="W896" s="52">
        <v>0</v>
      </c>
      <c r="X896" s="52">
        <v>0</v>
      </c>
      <c r="Y896" s="52">
        <v>0</v>
      </c>
      <c r="Z896" s="52">
        <v>0</v>
      </c>
    </row>
    <row r="897" spans="1:26">
      <c r="A897" s="52" t="s">
        <v>346</v>
      </c>
      <c r="B897" s="52" t="s">
        <v>341</v>
      </c>
      <c r="C897" s="52" t="s">
        <v>243</v>
      </c>
      <c r="D897" s="52" t="s">
        <v>7</v>
      </c>
      <c r="E897" s="52" t="s">
        <v>76</v>
      </c>
      <c r="F897" s="52" t="s">
        <v>67</v>
      </c>
      <c r="G897" s="52">
        <v>0</v>
      </c>
      <c r="H897" s="52">
        <v>0</v>
      </c>
      <c r="I897" s="52">
        <v>0</v>
      </c>
      <c r="J897" s="52">
        <v>0</v>
      </c>
      <c r="K897" s="52">
        <v>0</v>
      </c>
      <c r="L897" s="52">
        <v>0</v>
      </c>
      <c r="M897" s="52">
        <v>0</v>
      </c>
      <c r="N897" s="52">
        <v>0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52">
        <v>0</v>
      </c>
      <c r="W897" s="52">
        <v>0</v>
      </c>
      <c r="X897" s="52">
        <v>0</v>
      </c>
      <c r="Y897" s="52">
        <v>0</v>
      </c>
      <c r="Z897" s="52">
        <v>0</v>
      </c>
    </row>
    <row r="898" spans="1:26">
      <c r="A898" s="52" t="s">
        <v>346</v>
      </c>
      <c r="B898" s="52" t="s">
        <v>337</v>
      </c>
      <c r="C898" s="52" t="s">
        <v>243</v>
      </c>
      <c r="D898" s="52" t="s">
        <v>7</v>
      </c>
      <c r="E898" s="52" t="s">
        <v>76</v>
      </c>
      <c r="F898" s="52" t="s">
        <v>68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0</v>
      </c>
      <c r="P898" s="52">
        <v>0</v>
      </c>
      <c r="Q898" s="52">
        <v>0</v>
      </c>
      <c r="R898" s="52">
        <v>0</v>
      </c>
      <c r="S898" s="52">
        <v>0</v>
      </c>
      <c r="T898" s="52">
        <v>0</v>
      </c>
      <c r="U898" s="52">
        <v>0</v>
      </c>
      <c r="V898" s="52">
        <v>0</v>
      </c>
      <c r="W898" s="52">
        <v>0</v>
      </c>
      <c r="X898" s="52">
        <v>0</v>
      </c>
      <c r="Y898" s="52">
        <v>0</v>
      </c>
      <c r="Z898" s="52">
        <v>0</v>
      </c>
    </row>
    <row r="899" spans="1:26">
      <c r="A899" s="52" t="s">
        <v>346</v>
      </c>
      <c r="B899" s="52" t="s">
        <v>337</v>
      </c>
      <c r="C899" s="52" t="s">
        <v>243</v>
      </c>
      <c r="D899" s="52" t="s">
        <v>7</v>
      </c>
      <c r="E899" s="52" t="s">
        <v>76</v>
      </c>
      <c r="F899" s="52" t="s">
        <v>69</v>
      </c>
      <c r="G899" s="52">
        <v>0</v>
      </c>
      <c r="H899" s="52">
        <v>0</v>
      </c>
      <c r="I899" s="52">
        <v>0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52">
        <v>0</v>
      </c>
      <c r="W899" s="52">
        <v>0</v>
      </c>
      <c r="X899" s="52">
        <v>0</v>
      </c>
      <c r="Y899" s="52">
        <v>0</v>
      </c>
      <c r="Z899" s="52">
        <v>0</v>
      </c>
    </row>
    <row r="900" spans="1:26">
      <c r="A900" s="52" t="s">
        <v>346</v>
      </c>
      <c r="B900" s="52" t="s">
        <v>337</v>
      </c>
      <c r="C900" s="52" t="s">
        <v>243</v>
      </c>
      <c r="D900" s="52" t="s">
        <v>7</v>
      </c>
      <c r="E900" s="52" t="s">
        <v>76</v>
      </c>
      <c r="F900" s="52" t="s">
        <v>70</v>
      </c>
      <c r="G900" s="52">
        <v>0</v>
      </c>
      <c r="H900" s="52">
        <v>0</v>
      </c>
      <c r="I900" s="52">
        <v>0</v>
      </c>
      <c r="J900" s="52">
        <v>0</v>
      </c>
      <c r="K900" s="52">
        <v>0</v>
      </c>
      <c r="L900" s="52">
        <v>0</v>
      </c>
      <c r="M900" s="52">
        <v>0</v>
      </c>
      <c r="N900" s="52">
        <v>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52">
        <v>0</v>
      </c>
      <c r="W900" s="52">
        <v>0</v>
      </c>
      <c r="X900" s="52">
        <v>0</v>
      </c>
      <c r="Y900" s="52">
        <v>0</v>
      </c>
      <c r="Z900" s="52">
        <v>0</v>
      </c>
    </row>
    <row r="901" spans="1:26">
      <c r="A901" s="52" t="s">
        <v>346</v>
      </c>
      <c r="B901" s="52" t="s">
        <v>342</v>
      </c>
      <c r="C901" s="52" t="s">
        <v>243</v>
      </c>
      <c r="D901" s="52" t="s">
        <v>7</v>
      </c>
      <c r="E901" s="52" t="s">
        <v>76</v>
      </c>
      <c r="F901" s="52" t="s">
        <v>71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0</v>
      </c>
      <c r="P901" s="52">
        <v>0</v>
      </c>
      <c r="Q901" s="52">
        <v>0</v>
      </c>
      <c r="R901" s="52">
        <v>0</v>
      </c>
      <c r="S901" s="52">
        <v>0</v>
      </c>
      <c r="T901" s="52">
        <v>0</v>
      </c>
      <c r="U901" s="52">
        <v>0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</row>
    <row r="902" spans="1:26">
      <c r="A902" s="52" t="s">
        <v>346</v>
      </c>
      <c r="B902" s="52" t="s">
        <v>342</v>
      </c>
      <c r="C902" s="52" t="s">
        <v>243</v>
      </c>
      <c r="D902" s="52" t="s">
        <v>7</v>
      </c>
      <c r="E902" s="52" t="s">
        <v>76</v>
      </c>
      <c r="F902" s="52" t="s">
        <v>72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</row>
    <row r="903" spans="1:26">
      <c r="A903" s="52" t="s">
        <v>346</v>
      </c>
      <c r="B903" s="52" t="s">
        <v>343</v>
      </c>
      <c r="C903" s="52" t="s">
        <v>243</v>
      </c>
      <c r="D903" s="52" t="s">
        <v>7</v>
      </c>
      <c r="E903" s="52" t="s">
        <v>76</v>
      </c>
      <c r="F903" s="52" t="s">
        <v>73</v>
      </c>
      <c r="G903" s="52">
        <v>2.8790268553961402</v>
      </c>
      <c r="H903" s="52">
        <v>3.4891370152260639</v>
      </c>
      <c r="I903" s="52">
        <v>2.8071825710215803</v>
      </c>
      <c r="J903" s="52">
        <v>2.9305532137448682</v>
      </c>
      <c r="K903" s="52">
        <v>37.627377947745615</v>
      </c>
      <c r="L903" s="52">
        <v>32.207071010873356</v>
      </c>
      <c r="M903" s="52">
        <v>26.481634534212304</v>
      </c>
      <c r="N903" s="52">
        <v>33.317871498864534</v>
      </c>
      <c r="O903" s="52">
        <v>47.659177093883791</v>
      </c>
      <c r="P903" s="52">
        <v>45.884945866243392</v>
      </c>
      <c r="Q903" s="52">
        <v>44.544410074307848</v>
      </c>
      <c r="R903" s="52">
        <v>49.914282734554448</v>
      </c>
      <c r="S903" s="52">
        <v>51.466007193504787</v>
      </c>
      <c r="T903" s="52">
        <v>52.192471283522622</v>
      </c>
      <c r="U903" s="52">
        <v>53.030600124105206</v>
      </c>
      <c r="V903" s="52">
        <v>44.524131552089671</v>
      </c>
      <c r="W903" s="52">
        <v>43.085825490844037</v>
      </c>
      <c r="X903" s="52">
        <v>43.975736147943394</v>
      </c>
      <c r="Y903" s="52">
        <v>44.860532618817842</v>
      </c>
      <c r="Z903" s="52">
        <v>43.543527510910458</v>
      </c>
    </row>
    <row r="904" spans="1:26">
      <c r="A904" s="52" t="s">
        <v>347</v>
      </c>
      <c r="B904" s="52" t="s">
        <v>337</v>
      </c>
      <c r="C904" s="52" t="s">
        <v>243</v>
      </c>
      <c r="D904" s="52" t="s">
        <v>7</v>
      </c>
      <c r="E904" s="52" t="s">
        <v>77</v>
      </c>
      <c r="F904" s="52" t="s">
        <v>63</v>
      </c>
      <c r="G904" s="52">
        <v>0</v>
      </c>
      <c r="H904" s="52">
        <v>0</v>
      </c>
      <c r="I904" s="52">
        <v>0</v>
      </c>
      <c r="J904" s="52">
        <v>0</v>
      </c>
      <c r="K904" s="52">
        <v>0</v>
      </c>
      <c r="L904" s="52">
        <v>0</v>
      </c>
      <c r="M904" s="52">
        <v>0</v>
      </c>
      <c r="N904" s="52">
        <v>0</v>
      </c>
      <c r="O904" s="52">
        <v>0</v>
      </c>
      <c r="P904" s="52">
        <v>0</v>
      </c>
      <c r="Q904" s="52">
        <v>0</v>
      </c>
      <c r="R904" s="52">
        <v>0</v>
      </c>
      <c r="S904" s="52">
        <v>0</v>
      </c>
      <c r="T904" s="52">
        <v>0</v>
      </c>
      <c r="U904" s="52">
        <v>0</v>
      </c>
      <c r="V904" s="52">
        <v>0</v>
      </c>
      <c r="W904" s="52">
        <v>0</v>
      </c>
      <c r="X904" s="52">
        <v>0</v>
      </c>
      <c r="Y904" s="52">
        <v>0</v>
      </c>
      <c r="Z904" s="52">
        <v>0</v>
      </c>
    </row>
    <row r="905" spans="1:26">
      <c r="A905" s="52" t="s">
        <v>347</v>
      </c>
      <c r="B905" s="52" t="s">
        <v>338</v>
      </c>
      <c r="C905" s="52" t="s">
        <v>243</v>
      </c>
      <c r="D905" s="52" t="s">
        <v>7</v>
      </c>
      <c r="E905" s="52" t="s">
        <v>77</v>
      </c>
      <c r="F905" s="52" t="s">
        <v>64</v>
      </c>
      <c r="G905" s="52">
        <v>0</v>
      </c>
      <c r="H905" s="52">
        <v>0</v>
      </c>
      <c r="I905" s="52">
        <v>0</v>
      </c>
      <c r="J905" s="52">
        <v>0</v>
      </c>
      <c r="K905" s="52">
        <v>0</v>
      </c>
      <c r="L905" s="52">
        <v>0</v>
      </c>
      <c r="M905" s="52">
        <v>0</v>
      </c>
      <c r="N905" s="52">
        <v>0</v>
      </c>
      <c r="O905" s="52">
        <v>0</v>
      </c>
      <c r="P905" s="52">
        <v>0</v>
      </c>
      <c r="Q905" s="52">
        <v>0</v>
      </c>
      <c r="R905" s="52">
        <v>0</v>
      </c>
      <c r="S905" s="52">
        <v>0</v>
      </c>
      <c r="T905" s="52">
        <v>0</v>
      </c>
      <c r="U905" s="52">
        <v>0</v>
      </c>
      <c r="V905" s="52">
        <v>0</v>
      </c>
      <c r="W905" s="52">
        <v>0</v>
      </c>
      <c r="X905" s="52">
        <v>0</v>
      </c>
      <c r="Y905" s="52">
        <v>0</v>
      </c>
      <c r="Z905" s="52">
        <v>0</v>
      </c>
    </row>
    <row r="906" spans="1:26">
      <c r="A906" s="52" t="s">
        <v>347</v>
      </c>
      <c r="B906" s="52" t="s">
        <v>339</v>
      </c>
      <c r="C906" s="52" t="s">
        <v>243</v>
      </c>
      <c r="D906" s="52" t="s">
        <v>7</v>
      </c>
      <c r="E906" s="52" t="s">
        <v>77</v>
      </c>
      <c r="F906" s="52" t="s">
        <v>65</v>
      </c>
      <c r="G906" s="52">
        <v>0</v>
      </c>
      <c r="H906" s="52">
        <v>0</v>
      </c>
      <c r="I906" s="52">
        <v>0</v>
      </c>
      <c r="J906" s="52">
        <v>0</v>
      </c>
      <c r="K906" s="52">
        <v>0</v>
      </c>
      <c r="L906" s="52">
        <v>0</v>
      </c>
      <c r="M906" s="52">
        <v>0</v>
      </c>
      <c r="N906" s="52">
        <v>0</v>
      </c>
      <c r="O906" s="52">
        <v>0</v>
      </c>
      <c r="P906" s="52">
        <v>0</v>
      </c>
      <c r="Q906" s="52">
        <v>0</v>
      </c>
      <c r="R906" s="52">
        <v>0</v>
      </c>
      <c r="S906" s="52">
        <v>0</v>
      </c>
      <c r="T906" s="52">
        <v>0</v>
      </c>
      <c r="U906" s="52">
        <v>0</v>
      </c>
      <c r="V906" s="52">
        <v>0</v>
      </c>
      <c r="W906" s="52">
        <v>0</v>
      </c>
      <c r="X906" s="52">
        <v>0</v>
      </c>
      <c r="Y906" s="52">
        <v>0</v>
      </c>
      <c r="Z906" s="52">
        <v>0</v>
      </c>
    </row>
    <row r="907" spans="1:26">
      <c r="A907" s="52" t="s">
        <v>347</v>
      </c>
      <c r="B907" s="52" t="s">
        <v>340</v>
      </c>
      <c r="C907" s="52" t="s">
        <v>243</v>
      </c>
      <c r="D907" s="52" t="s">
        <v>7</v>
      </c>
      <c r="E907" s="52" t="s">
        <v>77</v>
      </c>
      <c r="F907" s="52" t="s">
        <v>66</v>
      </c>
      <c r="G907" s="52">
        <v>0</v>
      </c>
      <c r="H907" s="52">
        <v>0</v>
      </c>
      <c r="I907" s="52">
        <v>0</v>
      </c>
      <c r="J907" s="52">
        <v>0</v>
      </c>
      <c r="K907" s="52">
        <v>0</v>
      </c>
      <c r="L907" s="52">
        <v>0</v>
      </c>
      <c r="M907" s="52">
        <v>0</v>
      </c>
      <c r="N907" s="52">
        <v>0</v>
      </c>
      <c r="O907" s="52">
        <v>0</v>
      </c>
      <c r="P907" s="52">
        <v>0</v>
      </c>
      <c r="Q907" s="52">
        <v>0</v>
      </c>
      <c r="R907" s="52">
        <v>0</v>
      </c>
      <c r="S907" s="52">
        <v>0</v>
      </c>
      <c r="T907" s="52">
        <v>0</v>
      </c>
      <c r="U907" s="52">
        <v>0</v>
      </c>
      <c r="V907" s="52">
        <v>0</v>
      </c>
      <c r="W907" s="52">
        <v>0</v>
      </c>
      <c r="X907" s="52">
        <v>0</v>
      </c>
      <c r="Y907" s="52">
        <v>0</v>
      </c>
      <c r="Z907" s="52">
        <v>0</v>
      </c>
    </row>
    <row r="908" spans="1:26">
      <c r="A908" s="52" t="s">
        <v>347</v>
      </c>
      <c r="B908" s="52" t="s">
        <v>341</v>
      </c>
      <c r="C908" s="52" t="s">
        <v>243</v>
      </c>
      <c r="D908" s="52" t="s">
        <v>7</v>
      </c>
      <c r="E908" s="52" t="s">
        <v>77</v>
      </c>
      <c r="F908" s="52" t="s">
        <v>67</v>
      </c>
      <c r="G908" s="52">
        <v>0</v>
      </c>
      <c r="H908" s="52">
        <v>0</v>
      </c>
      <c r="I908" s="52">
        <v>0</v>
      </c>
      <c r="J908" s="52">
        <v>0</v>
      </c>
      <c r="K908" s="52">
        <v>0</v>
      </c>
      <c r="L908" s="52">
        <v>0</v>
      </c>
      <c r="M908" s="52">
        <v>0</v>
      </c>
      <c r="N908" s="52">
        <v>0</v>
      </c>
      <c r="O908" s="52">
        <v>0</v>
      </c>
      <c r="P908" s="52">
        <v>0</v>
      </c>
      <c r="Q908" s="52">
        <v>0</v>
      </c>
      <c r="R908" s="52">
        <v>0</v>
      </c>
      <c r="S908" s="52">
        <v>0</v>
      </c>
      <c r="T908" s="52">
        <v>0</v>
      </c>
      <c r="U908" s="52">
        <v>0</v>
      </c>
      <c r="V908" s="52">
        <v>0</v>
      </c>
      <c r="W908" s="52">
        <v>0</v>
      </c>
      <c r="X908" s="52">
        <v>0</v>
      </c>
      <c r="Y908" s="52">
        <v>0</v>
      </c>
      <c r="Z908" s="52">
        <v>0</v>
      </c>
    </row>
    <row r="909" spans="1:26">
      <c r="A909" s="52" t="s">
        <v>347</v>
      </c>
      <c r="B909" s="52" t="s">
        <v>337</v>
      </c>
      <c r="C909" s="52" t="s">
        <v>243</v>
      </c>
      <c r="D909" s="52" t="s">
        <v>7</v>
      </c>
      <c r="E909" s="52" t="s">
        <v>77</v>
      </c>
      <c r="F909" s="52" t="s">
        <v>68</v>
      </c>
      <c r="G909" s="52">
        <v>0</v>
      </c>
      <c r="H909" s="52">
        <v>0</v>
      </c>
      <c r="I909" s="52">
        <v>0</v>
      </c>
      <c r="J909" s="52">
        <v>0</v>
      </c>
      <c r="K909" s="52">
        <v>0</v>
      </c>
      <c r="L909" s="52">
        <v>0</v>
      </c>
      <c r="M909" s="52">
        <v>0</v>
      </c>
      <c r="N909" s="52">
        <v>0</v>
      </c>
      <c r="O909" s="52">
        <v>0</v>
      </c>
      <c r="P909" s="52">
        <v>0</v>
      </c>
      <c r="Q909" s="52">
        <v>0</v>
      </c>
      <c r="R909" s="52">
        <v>0</v>
      </c>
      <c r="S909" s="52">
        <v>0</v>
      </c>
      <c r="T909" s="52">
        <v>0</v>
      </c>
      <c r="U909" s="52">
        <v>0</v>
      </c>
      <c r="V909" s="52">
        <v>0</v>
      </c>
      <c r="W909" s="52">
        <v>0</v>
      </c>
      <c r="X909" s="52">
        <v>0</v>
      </c>
      <c r="Y909" s="52">
        <v>0</v>
      </c>
      <c r="Z909" s="52">
        <v>0</v>
      </c>
    </row>
    <row r="910" spans="1:26">
      <c r="A910" s="52" t="s">
        <v>347</v>
      </c>
      <c r="B910" s="52" t="s">
        <v>337</v>
      </c>
      <c r="C910" s="52" t="s">
        <v>243</v>
      </c>
      <c r="D910" s="52" t="s">
        <v>7</v>
      </c>
      <c r="E910" s="52" t="s">
        <v>77</v>
      </c>
      <c r="F910" s="52" t="s">
        <v>69</v>
      </c>
      <c r="G910" s="52">
        <v>0</v>
      </c>
      <c r="H910" s="52">
        <v>0</v>
      </c>
      <c r="I910" s="52">
        <v>0</v>
      </c>
      <c r="J910" s="52">
        <v>0</v>
      </c>
      <c r="K910" s="52">
        <v>0</v>
      </c>
      <c r="L910" s="52">
        <v>0</v>
      </c>
      <c r="M910" s="52">
        <v>0</v>
      </c>
      <c r="N910" s="52">
        <v>0</v>
      </c>
      <c r="O910" s="52">
        <v>0</v>
      </c>
      <c r="P910" s="52">
        <v>0</v>
      </c>
      <c r="Q910" s="52">
        <v>0</v>
      </c>
      <c r="R910" s="52">
        <v>0</v>
      </c>
      <c r="S910" s="52">
        <v>0</v>
      </c>
      <c r="T910" s="52">
        <v>0</v>
      </c>
      <c r="U910" s="52">
        <v>0</v>
      </c>
      <c r="V910" s="52">
        <v>0</v>
      </c>
      <c r="W910" s="52">
        <v>0</v>
      </c>
      <c r="X910" s="52">
        <v>0</v>
      </c>
      <c r="Y910" s="52">
        <v>0</v>
      </c>
      <c r="Z910" s="52">
        <v>0</v>
      </c>
    </row>
    <row r="911" spans="1:26">
      <c r="A911" s="52" t="s">
        <v>347</v>
      </c>
      <c r="B911" s="52" t="s">
        <v>337</v>
      </c>
      <c r="C911" s="52" t="s">
        <v>243</v>
      </c>
      <c r="D911" s="52" t="s">
        <v>7</v>
      </c>
      <c r="E911" s="52" t="s">
        <v>77</v>
      </c>
      <c r="F911" s="52" t="s">
        <v>70</v>
      </c>
      <c r="G911" s="52">
        <v>0</v>
      </c>
      <c r="H911" s="52">
        <v>0</v>
      </c>
      <c r="I911" s="52">
        <v>0</v>
      </c>
      <c r="J911" s="52">
        <v>0</v>
      </c>
      <c r="K911" s="52">
        <v>0</v>
      </c>
      <c r="L911" s="52">
        <v>0</v>
      </c>
      <c r="M911" s="52">
        <v>0</v>
      </c>
      <c r="N911" s="52">
        <v>0</v>
      </c>
      <c r="O911" s="52">
        <v>0</v>
      </c>
      <c r="P911" s="52">
        <v>0</v>
      </c>
      <c r="Q911" s="52">
        <v>0</v>
      </c>
      <c r="R911" s="52">
        <v>0</v>
      </c>
      <c r="S911" s="52">
        <v>0</v>
      </c>
      <c r="T911" s="52">
        <v>0</v>
      </c>
      <c r="U911" s="52">
        <v>0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</row>
    <row r="912" spans="1:26">
      <c r="A912" s="52" t="s">
        <v>347</v>
      </c>
      <c r="B912" s="52" t="s">
        <v>342</v>
      </c>
      <c r="C912" s="52" t="s">
        <v>243</v>
      </c>
      <c r="D912" s="52" t="s">
        <v>7</v>
      </c>
      <c r="E912" s="52" t="s">
        <v>77</v>
      </c>
      <c r="F912" s="52" t="s">
        <v>71</v>
      </c>
      <c r="G912" s="52">
        <v>0</v>
      </c>
      <c r="H912" s="52">
        <v>0</v>
      </c>
      <c r="I912" s="52">
        <v>0</v>
      </c>
      <c r="J912" s="52">
        <v>0</v>
      </c>
      <c r="K912" s="52">
        <v>0</v>
      </c>
      <c r="L912" s="52">
        <v>0</v>
      </c>
      <c r="M912" s="52">
        <v>0</v>
      </c>
      <c r="N912" s="52">
        <v>0</v>
      </c>
      <c r="O912" s="52">
        <v>0</v>
      </c>
      <c r="P912" s="52">
        <v>0</v>
      </c>
      <c r="Q912" s="52">
        <v>0</v>
      </c>
      <c r="R912" s="52">
        <v>0</v>
      </c>
      <c r="S912" s="52">
        <v>0</v>
      </c>
      <c r="T912" s="52">
        <v>0</v>
      </c>
      <c r="U912" s="52">
        <v>0</v>
      </c>
      <c r="V912" s="52">
        <v>0</v>
      </c>
      <c r="W912" s="52">
        <v>0</v>
      </c>
      <c r="X912" s="52">
        <v>0</v>
      </c>
      <c r="Y912" s="52">
        <v>0</v>
      </c>
      <c r="Z912" s="52">
        <v>0</v>
      </c>
    </row>
    <row r="913" spans="1:26">
      <c r="A913" s="52" t="s">
        <v>347</v>
      </c>
      <c r="B913" s="52" t="s">
        <v>342</v>
      </c>
      <c r="C913" s="52" t="s">
        <v>243</v>
      </c>
      <c r="D913" s="52" t="s">
        <v>7</v>
      </c>
      <c r="E913" s="52" t="s">
        <v>77</v>
      </c>
      <c r="F913" s="52" t="s">
        <v>72</v>
      </c>
      <c r="G913" s="52">
        <v>0</v>
      </c>
      <c r="H913" s="52">
        <v>0</v>
      </c>
      <c r="I913" s="52">
        <v>0</v>
      </c>
      <c r="J913" s="52">
        <v>0</v>
      </c>
      <c r="K913" s="52">
        <v>0</v>
      </c>
      <c r="L913" s="52">
        <v>0</v>
      </c>
      <c r="M913" s="52">
        <v>0</v>
      </c>
      <c r="N913" s="52">
        <v>0</v>
      </c>
      <c r="O913" s="52">
        <v>0</v>
      </c>
      <c r="P913" s="52">
        <v>0</v>
      </c>
      <c r="Q913" s="52">
        <v>0</v>
      </c>
      <c r="R913" s="52">
        <v>0</v>
      </c>
      <c r="S913" s="52">
        <v>0</v>
      </c>
      <c r="T913" s="52">
        <v>0</v>
      </c>
      <c r="U913" s="52">
        <v>0</v>
      </c>
      <c r="V913" s="52">
        <v>0</v>
      </c>
      <c r="W913" s="52">
        <v>0</v>
      </c>
      <c r="X913" s="52">
        <v>0</v>
      </c>
      <c r="Y913" s="52">
        <v>0</v>
      </c>
      <c r="Z913" s="52">
        <v>0</v>
      </c>
    </row>
    <row r="914" spans="1:26">
      <c r="A914" s="52" t="s">
        <v>347</v>
      </c>
      <c r="B914" s="52" t="s">
        <v>343</v>
      </c>
      <c r="C914" s="52" t="s">
        <v>243</v>
      </c>
      <c r="D914" s="52" t="s">
        <v>7</v>
      </c>
      <c r="E914" s="52" t="s">
        <v>77</v>
      </c>
      <c r="F914" s="52" t="s">
        <v>73</v>
      </c>
      <c r="G914" s="52">
        <v>0</v>
      </c>
      <c r="H914" s="52">
        <v>0</v>
      </c>
      <c r="I914" s="52">
        <v>0</v>
      </c>
      <c r="J914" s="52">
        <v>0</v>
      </c>
      <c r="K914" s="52">
        <v>0</v>
      </c>
      <c r="L914" s="52">
        <v>0</v>
      </c>
      <c r="M914" s="52">
        <v>0</v>
      </c>
      <c r="N914" s="52">
        <v>0</v>
      </c>
      <c r="O914" s="52">
        <v>0</v>
      </c>
      <c r="P914" s="52">
        <v>0</v>
      </c>
      <c r="Q914" s="52">
        <v>0</v>
      </c>
      <c r="R914" s="52">
        <v>0</v>
      </c>
      <c r="S914" s="52">
        <v>0</v>
      </c>
      <c r="T914" s="52">
        <v>0</v>
      </c>
      <c r="U914" s="52">
        <v>0</v>
      </c>
      <c r="V914" s="52">
        <v>0</v>
      </c>
      <c r="W914" s="52">
        <v>0</v>
      </c>
      <c r="X914" s="52">
        <v>0</v>
      </c>
      <c r="Y914" s="52">
        <v>0</v>
      </c>
      <c r="Z914" s="52">
        <v>0</v>
      </c>
    </row>
    <row r="915" spans="1:26">
      <c r="A915" s="52" t="s">
        <v>347</v>
      </c>
      <c r="B915" s="52" t="s">
        <v>337</v>
      </c>
      <c r="C915" s="52" t="s">
        <v>243</v>
      </c>
      <c r="D915" s="52" t="s">
        <v>7</v>
      </c>
      <c r="E915" s="52" t="s">
        <v>78</v>
      </c>
      <c r="F915" s="52" t="s">
        <v>63</v>
      </c>
      <c r="G915" s="52">
        <v>0</v>
      </c>
      <c r="H915" s="52">
        <v>0</v>
      </c>
      <c r="I915" s="52">
        <v>0</v>
      </c>
      <c r="J915" s="52">
        <v>0</v>
      </c>
      <c r="K915" s="52">
        <v>0</v>
      </c>
      <c r="L915" s="52">
        <v>0</v>
      </c>
      <c r="M915" s="52">
        <v>0</v>
      </c>
      <c r="N915" s="52">
        <v>0</v>
      </c>
      <c r="O915" s="52">
        <v>0</v>
      </c>
      <c r="P915" s="52">
        <v>0</v>
      </c>
      <c r="Q915" s="52">
        <v>0</v>
      </c>
      <c r="R915" s="52">
        <v>0</v>
      </c>
      <c r="S915" s="52">
        <v>0</v>
      </c>
      <c r="T915" s="52">
        <v>0</v>
      </c>
      <c r="U915" s="52">
        <v>0</v>
      </c>
      <c r="V915" s="52">
        <v>0</v>
      </c>
      <c r="W915" s="52">
        <v>0</v>
      </c>
      <c r="X915" s="52">
        <v>0</v>
      </c>
      <c r="Y915" s="52">
        <v>0</v>
      </c>
      <c r="Z915" s="52">
        <v>0</v>
      </c>
    </row>
    <row r="916" spans="1:26">
      <c r="A916" s="52" t="s">
        <v>347</v>
      </c>
      <c r="B916" s="52" t="s">
        <v>338</v>
      </c>
      <c r="C916" s="52" t="s">
        <v>243</v>
      </c>
      <c r="D916" s="52" t="s">
        <v>7</v>
      </c>
      <c r="E916" s="52" t="s">
        <v>78</v>
      </c>
      <c r="F916" s="52" t="s">
        <v>64</v>
      </c>
      <c r="G916" s="52">
        <v>0</v>
      </c>
      <c r="H916" s="52">
        <v>0</v>
      </c>
      <c r="I916" s="52">
        <v>0</v>
      </c>
      <c r="J916" s="52">
        <v>0</v>
      </c>
      <c r="K916" s="52">
        <v>0</v>
      </c>
      <c r="L916" s="52">
        <v>0</v>
      </c>
      <c r="M916" s="52">
        <v>0</v>
      </c>
      <c r="N916" s="52">
        <v>0</v>
      </c>
      <c r="O916" s="52">
        <v>0</v>
      </c>
      <c r="P916" s="52">
        <v>0</v>
      </c>
      <c r="Q916" s="52">
        <v>0</v>
      </c>
      <c r="R916" s="52">
        <v>0</v>
      </c>
      <c r="S916" s="52">
        <v>0</v>
      </c>
      <c r="T916" s="52">
        <v>0</v>
      </c>
      <c r="U916" s="52">
        <v>0</v>
      </c>
      <c r="V916" s="52">
        <v>0</v>
      </c>
      <c r="W916" s="52">
        <v>0</v>
      </c>
      <c r="X916" s="52">
        <v>0</v>
      </c>
      <c r="Y916" s="52">
        <v>0</v>
      </c>
      <c r="Z916" s="52">
        <v>0</v>
      </c>
    </row>
    <row r="917" spans="1:26">
      <c r="A917" s="52" t="s">
        <v>347</v>
      </c>
      <c r="B917" s="52" t="s">
        <v>339</v>
      </c>
      <c r="C917" s="52" t="s">
        <v>243</v>
      </c>
      <c r="D917" s="52" t="s">
        <v>7</v>
      </c>
      <c r="E917" s="52" t="s">
        <v>78</v>
      </c>
      <c r="F917" s="52" t="s">
        <v>65</v>
      </c>
      <c r="G917" s="52">
        <v>0</v>
      </c>
      <c r="H917" s="52">
        <v>0</v>
      </c>
      <c r="I917" s="52">
        <v>0</v>
      </c>
      <c r="J917" s="52">
        <v>0</v>
      </c>
      <c r="K917" s="52">
        <v>0</v>
      </c>
      <c r="L917" s="52">
        <v>0</v>
      </c>
      <c r="M917" s="52">
        <v>0</v>
      </c>
      <c r="N917" s="52">
        <v>0</v>
      </c>
      <c r="O917" s="52">
        <v>0</v>
      </c>
      <c r="P917" s="52">
        <v>0</v>
      </c>
      <c r="Q917" s="52">
        <v>0</v>
      </c>
      <c r="R917" s="52">
        <v>0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</row>
    <row r="918" spans="1:26">
      <c r="A918" s="52" t="s">
        <v>347</v>
      </c>
      <c r="B918" s="52" t="s">
        <v>340</v>
      </c>
      <c r="C918" s="52" t="s">
        <v>243</v>
      </c>
      <c r="D918" s="52" t="s">
        <v>7</v>
      </c>
      <c r="E918" s="52" t="s">
        <v>78</v>
      </c>
      <c r="F918" s="52" t="s">
        <v>66</v>
      </c>
      <c r="G918" s="52">
        <v>0</v>
      </c>
      <c r="H918" s="52">
        <v>0</v>
      </c>
      <c r="I918" s="52">
        <v>0</v>
      </c>
      <c r="J918" s="52">
        <v>0</v>
      </c>
      <c r="K918" s="52">
        <v>0</v>
      </c>
      <c r="L918" s="52">
        <v>0</v>
      </c>
      <c r="M918" s="52">
        <v>0</v>
      </c>
      <c r="N918" s="52">
        <v>0</v>
      </c>
      <c r="O918" s="52">
        <v>0</v>
      </c>
      <c r="P918" s="52">
        <v>0</v>
      </c>
      <c r="Q918" s="52">
        <v>0</v>
      </c>
      <c r="R918" s="52">
        <v>0</v>
      </c>
      <c r="S918" s="52">
        <v>0</v>
      </c>
      <c r="T918" s="52">
        <v>0</v>
      </c>
      <c r="U918" s="52">
        <v>0</v>
      </c>
      <c r="V918" s="52">
        <v>0</v>
      </c>
      <c r="W918" s="52">
        <v>0</v>
      </c>
      <c r="X918" s="52">
        <v>0</v>
      </c>
      <c r="Y918" s="52">
        <v>0</v>
      </c>
      <c r="Z918" s="52">
        <v>0</v>
      </c>
    </row>
    <row r="919" spans="1:26">
      <c r="A919" s="52" t="s">
        <v>347</v>
      </c>
      <c r="B919" s="52" t="s">
        <v>341</v>
      </c>
      <c r="C919" s="52" t="s">
        <v>243</v>
      </c>
      <c r="D919" s="52" t="s">
        <v>7</v>
      </c>
      <c r="E919" s="52" t="s">
        <v>78</v>
      </c>
      <c r="F919" s="52" t="s">
        <v>67</v>
      </c>
      <c r="G919" s="52">
        <v>0</v>
      </c>
      <c r="H919" s="52">
        <v>0</v>
      </c>
      <c r="I919" s="52">
        <v>0</v>
      </c>
      <c r="J919" s="52">
        <v>0</v>
      </c>
      <c r="K919" s="52">
        <v>0</v>
      </c>
      <c r="L919" s="52">
        <v>0</v>
      </c>
      <c r="M919" s="52">
        <v>0</v>
      </c>
      <c r="N919" s="52">
        <v>0</v>
      </c>
      <c r="O919" s="52">
        <v>0</v>
      </c>
      <c r="P919" s="52">
        <v>0</v>
      </c>
      <c r="Q919" s="52">
        <v>0</v>
      </c>
      <c r="R919" s="52">
        <v>0</v>
      </c>
      <c r="S919" s="52">
        <v>0</v>
      </c>
      <c r="T919" s="52">
        <v>0</v>
      </c>
      <c r="U919" s="52">
        <v>0</v>
      </c>
      <c r="V919" s="52">
        <v>0</v>
      </c>
      <c r="W919" s="52">
        <v>0</v>
      </c>
      <c r="X919" s="52">
        <v>0</v>
      </c>
      <c r="Y919" s="52">
        <v>0</v>
      </c>
      <c r="Z919" s="52">
        <v>0</v>
      </c>
    </row>
    <row r="920" spans="1:26">
      <c r="A920" s="52" t="s">
        <v>347</v>
      </c>
      <c r="B920" s="52" t="s">
        <v>337</v>
      </c>
      <c r="C920" s="52" t="s">
        <v>243</v>
      </c>
      <c r="D920" s="52" t="s">
        <v>7</v>
      </c>
      <c r="E920" s="52" t="s">
        <v>78</v>
      </c>
      <c r="F920" s="52" t="s">
        <v>68</v>
      </c>
      <c r="G920" s="52">
        <v>0</v>
      </c>
      <c r="H920" s="52">
        <v>0</v>
      </c>
      <c r="I920" s="52">
        <v>0</v>
      </c>
      <c r="J920" s="52">
        <v>0</v>
      </c>
      <c r="K920" s="52">
        <v>0</v>
      </c>
      <c r="L920" s="52">
        <v>0</v>
      </c>
      <c r="M920" s="52">
        <v>0</v>
      </c>
      <c r="N920" s="52">
        <v>0</v>
      </c>
      <c r="O920" s="52">
        <v>0</v>
      </c>
      <c r="P920" s="52">
        <v>0</v>
      </c>
      <c r="Q920" s="52">
        <v>0</v>
      </c>
      <c r="R920" s="52">
        <v>0</v>
      </c>
      <c r="S920" s="52">
        <v>0</v>
      </c>
      <c r="T920" s="52">
        <v>0</v>
      </c>
      <c r="U920" s="52">
        <v>0</v>
      </c>
      <c r="V920" s="52">
        <v>0</v>
      </c>
      <c r="W920" s="52">
        <v>0</v>
      </c>
      <c r="X920" s="52">
        <v>0</v>
      </c>
      <c r="Y920" s="52">
        <v>0</v>
      </c>
      <c r="Z920" s="52">
        <v>0</v>
      </c>
    </row>
    <row r="921" spans="1:26">
      <c r="A921" s="52" t="s">
        <v>347</v>
      </c>
      <c r="B921" s="52" t="s">
        <v>337</v>
      </c>
      <c r="C921" s="52" t="s">
        <v>243</v>
      </c>
      <c r="D921" s="52" t="s">
        <v>7</v>
      </c>
      <c r="E921" s="52" t="s">
        <v>78</v>
      </c>
      <c r="F921" s="52" t="s">
        <v>69</v>
      </c>
      <c r="G921" s="52">
        <v>0</v>
      </c>
      <c r="H921" s="52">
        <v>0</v>
      </c>
      <c r="I921" s="52">
        <v>0</v>
      </c>
      <c r="J921" s="52">
        <v>0</v>
      </c>
      <c r="K921" s="52">
        <v>0</v>
      </c>
      <c r="L921" s="52">
        <v>0</v>
      </c>
      <c r="M921" s="52">
        <v>0</v>
      </c>
      <c r="N921" s="52">
        <v>0</v>
      </c>
      <c r="O921" s="52">
        <v>0</v>
      </c>
      <c r="P921" s="52">
        <v>0</v>
      </c>
      <c r="Q921" s="52">
        <v>0</v>
      </c>
      <c r="R921" s="52">
        <v>0</v>
      </c>
      <c r="S921" s="52">
        <v>0</v>
      </c>
      <c r="T921" s="52">
        <v>0</v>
      </c>
      <c r="U921" s="52">
        <v>0</v>
      </c>
      <c r="V921" s="52">
        <v>0</v>
      </c>
      <c r="W921" s="52">
        <v>0</v>
      </c>
      <c r="X921" s="52">
        <v>0</v>
      </c>
      <c r="Y921" s="52">
        <v>0</v>
      </c>
      <c r="Z921" s="52">
        <v>0</v>
      </c>
    </row>
    <row r="922" spans="1:26">
      <c r="A922" s="52" t="s">
        <v>347</v>
      </c>
      <c r="B922" s="52" t="s">
        <v>337</v>
      </c>
      <c r="C922" s="52" t="s">
        <v>243</v>
      </c>
      <c r="D922" s="52" t="s">
        <v>7</v>
      </c>
      <c r="E922" s="52" t="s">
        <v>78</v>
      </c>
      <c r="F922" s="52" t="s">
        <v>70</v>
      </c>
      <c r="G922" s="52">
        <v>0</v>
      </c>
      <c r="H922" s="52">
        <v>0</v>
      </c>
      <c r="I922" s="52">
        <v>0</v>
      </c>
      <c r="J922" s="52">
        <v>0</v>
      </c>
      <c r="K922" s="52">
        <v>0</v>
      </c>
      <c r="L922" s="52">
        <v>0</v>
      </c>
      <c r="M922" s="52">
        <v>0</v>
      </c>
      <c r="N922" s="52">
        <v>0</v>
      </c>
      <c r="O922" s="52">
        <v>0</v>
      </c>
      <c r="P922" s="52">
        <v>0</v>
      </c>
      <c r="Q922" s="52">
        <v>0</v>
      </c>
      <c r="R922" s="52">
        <v>0</v>
      </c>
      <c r="S922" s="52">
        <v>0</v>
      </c>
      <c r="T922" s="52">
        <v>0</v>
      </c>
      <c r="U922" s="52">
        <v>0</v>
      </c>
      <c r="V922" s="52">
        <v>0</v>
      </c>
      <c r="W922" s="52">
        <v>0</v>
      </c>
      <c r="X922" s="52">
        <v>0</v>
      </c>
      <c r="Y922" s="52">
        <v>0</v>
      </c>
      <c r="Z922" s="52">
        <v>0</v>
      </c>
    </row>
    <row r="923" spans="1:26">
      <c r="A923" s="52" t="s">
        <v>347</v>
      </c>
      <c r="B923" s="52" t="s">
        <v>342</v>
      </c>
      <c r="C923" s="52" t="s">
        <v>243</v>
      </c>
      <c r="D923" s="52" t="s">
        <v>7</v>
      </c>
      <c r="E923" s="52" t="s">
        <v>78</v>
      </c>
      <c r="F923" s="52" t="s">
        <v>71</v>
      </c>
      <c r="G923" s="52">
        <v>0</v>
      </c>
      <c r="H923" s="52">
        <v>0</v>
      </c>
      <c r="I923" s="52">
        <v>0</v>
      </c>
      <c r="J923" s="52">
        <v>0</v>
      </c>
      <c r="K923" s="52">
        <v>0</v>
      </c>
      <c r="L923" s="52">
        <v>0</v>
      </c>
      <c r="M923" s="52">
        <v>0</v>
      </c>
      <c r="N923" s="52">
        <v>0</v>
      </c>
      <c r="O923" s="52">
        <v>0</v>
      </c>
      <c r="P923" s="52">
        <v>0</v>
      </c>
      <c r="Q923" s="52">
        <v>0</v>
      </c>
      <c r="R923" s="52">
        <v>0</v>
      </c>
      <c r="S923" s="52">
        <v>0</v>
      </c>
      <c r="T923" s="52">
        <v>0</v>
      </c>
      <c r="U923" s="52">
        <v>0</v>
      </c>
      <c r="V923" s="52">
        <v>0</v>
      </c>
      <c r="W923" s="52">
        <v>0</v>
      </c>
      <c r="X923" s="52">
        <v>0</v>
      </c>
      <c r="Y923" s="52">
        <v>0</v>
      </c>
      <c r="Z923" s="52">
        <v>0</v>
      </c>
    </row>
    <row r="924" spans="1:26">
      <c r="A924" s="52" t="s">
        <v>347</v>
      </c>
      <c r="B924" s="52" t="s">
        <v>342</v>
      </c>
      <c r="C924" s="52" t="s">
        <v>243</v>
      </c>
      <c r="D924" s="52" t="s">
        <v>7</v>
      </c>
      <c r="E924" s="52" t="s">
        <v>78</v>
      </c>
      <c r="F924" s="52" t="s">
        <v>72</v>
      </c>
      <c r="G924" s="52">
        <v>0</v>
      </c>
      <c r="H924" s="52">
        <v>0</v>
      </c>
      <c r="I924" s="52">
        <v>0</v>
      </c>
      <c r="J924" s="52">
        <v>0</v>
      </c>
      <c r="K924" s="52">
        <v>0</v>
      </c>
      <c r="L924" s="52">
        <v>0</v>
      </c>
      <c r="M924" s="52">
        <v>0</v>
      </c>
      <c r="N924" s="52">
        <v>0</v>
      </c>
      <c r="O924" s="52">
        <v>0</v>
      </c>
      <c r="P924" s="52">
        <v>0</v>
      </c>
      <c r="Q924" s="52">
        <v>0</v>
      </c>
      <c r="R924" s="52">
        <v>0</v>
      </c>
      <c r="S924" s="52">
        <v>0</v>
      </c>
      <c r="T924" s="52">
        <v>0</v>
      </c>
      <c r="U924" s="52">
        <v>0</v>
      </c>
      <c r="V924" s="52">
        <v>0</v>
      </c>
      <c r="W924" s="52">
        <v>0</v>
      </c>
      <c r="X924" s="52">
        <v>0</v>
      </c>
      <c r="Y924" s="52">
        <v>0</v>
      </c>
      <c r="Z924" s="52">
        <v>0</v>
      </c>
    </row>
    <row r="925" spans="1:26">
      <c r="A925" s="52" t="s">
        <v>347</v>
      </c>
      <c r="B925" s="52" t="s">
        <v>343</v>
      </c>
      <c r="C925" s="52" t="s">
        <v>243</v>
      </c>
      <c r="D925" s="52" t="s">
        <v>7</v>
      </c>
      <c r="E925" s="52" t="s">
        <v>78</v>
      </c>
      <c r="F925" s="52" t="s">
        <v>73</v>
      </c>
      <c r="G925" s="52">
        <v>0</v>
      </c>
      <c r="H925" s="52">
        <v>0</v>
      </c>
      <c r="I925" s="52">
        <v>0</v>
      </c>
      <c r="J925" s="52">
        <v>0</v>
      </c>
      <c r="K925" s="52">
        <v>0</v>
      </c>
      <c r="L925" s="52">
        <v>0</v>
      </c>
      <c r="M925" s="52">
        <v>0</v>
      </c>
      <c r="N925" s="52">
        <v>0</v>
      </c>
      <c r="O925" s="52">
        <v>0</v>
      </c>
      <c r="P925" s="52">
        <v>0</v>
      </c>
      <c r="Q925" s="52">
        <v>0</v>
      </c>
      <c r="R925" s="52">
        <v>0</v>
      </c>
      <c r="S925" s="52">
        <v>0</v>
      </c>
      <c r="T925" s="52">
        <v>0</v>
      </c>
      <c r="U925" s="52">
        <v>0</v>
      </c>
      <c r="V925" s="52">
        <v>0</v>
      </c>
      <c r="W925" s="52">
        <v>0</v>
      </c>
      <c r="X925" s="52">
        <v>0</v>
      </c>
      <c r="Y925" s="52">
        <v>0</v>
      </c>
      <c r="Z925" s="52">
        <v>0</v>
      </c>
    </row>
    <row r="926" spans="1:26">
      <c r="A926" s="52" t="s">
        <v>113</v>
      </c>
      <c r="B926" s="52" t="s">
        <v>337</v>
      </c>
      <c r="C926" s="52" t="s">
        <v>243</v>
      </c>
      <c r="D926" s="52" t="s">
        <v>7</v>
      </c>
      <c r="E926" s="52" t="s">
        <v>79</v>
      </c>
      <c r="F926" s="52" t="s">
        <v>63</v>
      </c>
      <c r="G926" s="52">
        <v>0</v>
      </c>
      <c r="H926" s="52">
        <v>0</v>
      </c>
      <c r="I926" s="52">
        <v>0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52">
        <v>0</v>
      </c>
      <c r="W926" s="52">
        <v>0</v>
      </c>
      <c r="X926" s="52">
        <v>0</v>
      </c>
      <c r="Y926" s="52">
        <v>0</v>
      </c>
      <c r="Z926" s="52">
        <v>0</v>
      </c>
    </row>
    <row r="927" spans="1:26">
      <c r="A927" s="52" t="s">
        <v>113</v>
      </c>
      <c r="B927" s="52" t="s">
        <v>338</v>
      </c>
      <c r="C927" s="52" t="s">
        <v>243</v>
      </c>
      <c r="D927" s="52" t="s">
        <v>7</v>
      </c>
      <c r="E927" s="52" t="s">
        <v>79</v>
      </c>
      <c r="F927" s="52" t="s">
        <v>64</v>
      </c>
      <c r="G927" s="52">
        <v>0</v>
      </c>
      <c r="H927" s="52">
        <v>0</v>
      </c>
      <c r="I927" s="52">
        <v>0</v>
      </c>
      <c r="J927" s="52">
        <v>0</v>
      </c>
      <c r="K927" s="52">
        <v>0</v>
      </c>
      <c r="L927" s="52">
        <v>0</v>
      </c>
      <c r="M927" s="52">
        <v>0</v>
      </c>
      <c r="N927" s="52">
        <v>0</v>
      </c>
      <c r="O927" s="52">
        <v>0</v>
      </c>
      <c r="P927" s="52">
        <v>0</v>
      </c>
      <c r="Q927" s="52">
        <v>0</v>
      </c>
      <c r="R927" s="52">
        <v>0</v>
      </c>
      <c r="S927" s="52">
        <v>0</v>
      </c>
      <c r="T927" s="52">
        <v>0</v>
      </c>
      <c r="U927" s="52">
        <v>0</v>
      </c>
      <c r="V927" s="52">
        <v>0</v>
      </c>
      <c r="W927" s="52">
        <v>0</v>
      </c>
      <c r="X927" s="52">
        <v>0</v>
      </c>
      <c r="Y927" s="52">
        <v>0</v>
      </c>
      <c r="Z927" s="52">
        <v>0</v>
      </c>
    </row>
    <row r="928" spans="1:26">
      <c r="A928" s="52" t="s">
        <v>113</v>
      </c>
      <c r="B928" s="52" t="s">
        <v>339</v>
      </c>
      <c r="C928" s="52" t="s">
        <v>243</v>
      </c>
      <c r="D928" s="52" t="s">
        <v>7</v>
      </c>
      <c r="E928" s="52" t="s">
        <v>79</v>
      </c>
      <c r="F928" s="52" t="s">
        <v>65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52">
        <v>0</v>
      </c>
      <c r="W928" s="52">
        <v>0</v>
      </c>
      <c r="X928" s="52">
        <v>0</v>
      </c>
      <c r="Y928" s="52">
        <v>0</v>
      </c>
      <c r="Z928" s="52">
        <v>0</v>
      </c>
    </row>
    <row r="929" spans="1:26">
      <c r="A929" s="52" t="s">
        <v>113</v>
      </c>
      <c r="B929" s="52" t="s">
        <v>340</v>
      </c>
      <c r="C929" s="52" t="s">
        <v>243</v>
      </c>
      <c r="D929" s="52" t="s">
        <v>7</v>
      </c>
      <c r="E929" s="52" t="s">
        <v>79</v>
      </c>
      <c r="F929" s="52" t="s">
        <v>66</v>
      </c>
      <c r="G929" s="52">
        <v>0</v>
      </c>
      <c r="H929" s="52">
        <v>0</v>
      </c>
      <c r="I929" s="52">
        <v>0</v>
      </c>
      <c r="J929" s="52">
        <v>0</v>
      </c>
      <c r="K929" s="52">
        <v>0</v>
      </c>
      <c r="L929" s="52">
        <v>0</v>
      </c>
      <c r="M929" s="52">
        <v>0</v>
      </c>
      <c r="N929" s="52">
        <v>0</v>
      </c>
      <c r="O929" s="52">
        <v>0</v>
      </c>
      <c r="P929" s="52">
        <v>0</v>
      </c>
      <c r="Q929" s="52">
        <v>0</v>
      </c>
      <c r="R929" s="52">
        <v>0</v>
      </c>
      <c r="S929" s="52">
        <v>0</v>
      </c>
      <c r="T929" s="52">
        <v>0</v>
      </c>
      <c r="U929" s="52">
        <v>0</v>
      </c>
      <c r="V929" s="52">
        <v>0</v>
      </c>
      <c r="W929" s="52">
        <v>0</v>
      </c>
      <c r="X929" s="52">
        <v>0</v>
      </c>
      <c r="Y929" s="52">
        <v>0</v>
      </c>
      <c r="Z929" s="52">
        <v>0</v>
      </c>
    </row>
    <row r="930" spans="1:26">
      <c r="A930" s="52" t="s">
        <v>113</v>
      </c>
      <c r="B930" s="52" t="s">
        <v>341</v>
      </c>
      <c r="C930" s="52" t="s">
        <v>243</v>
      </c>
      <c r="D930" s="52" t="s">
        <v>7</v>
      </c>
      <c r="E930" s="52" t="s">
        <v>79</v>
      </c>
      <c r="F930" s="52" t="s">
        <v>67</v>
      </c>
      <c r="G930" s="52">
        <v>0</v>
      </c>
      <c r="H930" s="52">
        <v>0</v>
      </c>
      <c r="I930" s="52">
        <v>0</v>
      </c>
      <c r="J930" s="52">
        <v>0</v>
      </c>
      <c r="K930" s="52">
        <v>0</v>
      </c>
      <c r="L930" s="52">
        <v>0</v>
      </c>
      <c r="M930" s="52">
        <v>0</v>
      </c>
      <c r="N930" s="52">
        <v>0</v>
      </c>
      <c r="O930" s="52">
        <v>0</v>
      </c>
      <c r="P930" s="52">
        <v>0</v>
      </c>
      <c r="Q930" s="52">
        <v>0</v>
      </c>
      <c r="R930" s="52">
        <v>0</v>
      </c>
      <c r="S930" s="52">
        <v>0</v>
      </c>
      <c r="T930" s="52">
        <v>0</v>
      </c>
      <c r="U930" s="52">
        <v>0</v>
      </c>
      <c r="V930" s="52">
        <v>0</v>
      </c>
      <c r="W930" s="52">
        <v>0</v>
      </c>
      <c r="X930" s="52">
        <v>0</v>
      </c>
      <c r="Y930" s="52">
        <v>0</v>
      </c>
      <c r="Z930" s="52">
        <v>0</v>
      </c>
    </row>
    <row r="931" spans="1:26">
      <c r="A931" s="52" t="s">
        <v>113</v>
      </c>
      <c r="B931" s="52" t="s">
        <v>337</v>
      </c>
      <c r="C931" s="52" t="s">
        <v>243</v>
      </c>
      <c r="D931" s="52" t="s">
        <v>7</v>
      </c>
      <c r="E931" s="52" t="s">
        <v>79</v>
      </c>
      <c r="F931" s="52" t="s">
        <v>68</v>
      </c>
      <c r="G931" s="52">
        <v>0</v>
      </c>
      <c r="H931" s="52">
        <v>0</v>
      </c>
      <c r="I931" s="52">
        <v>0</v>
      </c>
      <c r="J931" s="52">
        <v>0</v>
      </c>
      <c r="K931" s="52">
        <v>0</v>
      </c>
      <c r="L931" s="52">
        <v>0</v>
      </c>
      <c r="M931" s="52">
        <v>0</v>
      </c>
      <c r="N931" s="52">
        <v>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52">
        <v>0</v>
      </c>
      <c r="W931" s="52">
        <v>0</v>
      </c>
      <c r="X931" s="52">
        <v>0</v>
      </c>
      <c r="Y931" s="52">
        <v>0</v>
      </c>
      <c r="Z931" s="52">
        <v>0</v>
      </c>
    </row>
    <row r="932" spans="1:26">
      <c r="A932" s="52" t="s">
        <v>113</v>
      </c>
      <c r="B932" s="52" t="s">
        <v>337</v>
      </c>
      <c r="C932" s="52" t="s">
        <v>243</v>
      </c>
      <c r="D932" s="52" t="s">
        <v>7</v>
      </c>
      <c r="E932" s="52" t="s">
        <v>79</v>
      </c>
      <c r="F932" s="52" t="s">
        <v>69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0</v>
      </c>
      <c r="P932" s="52">
        <v>0</v>
      </c>
      <c r="Q932" s="52">
        <v>0</v>
      </c>
      <c r="R932" s="52">
        <v>0</v>
      </c>
      <c r="S932" s="52">
        <v>0</v>
      </c>
      <c r="T932" s="52">
        <v>0</v>
      </c>
      <c r="U932" s="52">
        <v>0</v>
      </c>
      <c r="V932" s="52">
        <v>0</v>
      </c>
      <c r="W932" s="52">
        <v>0</v>
      </c>
      <c r="X932" s="52">
        <v>0</v>
      </c>
      <c r="Y932" s="52">
        <v>0</v>
      </c>
      <c r="Z932" s="52">
        <v>0</v>
      </c>
    </row>
    <row r="933" spans="1:26">
      <c r="A933" s="52" t="s">
        <v>113</v>
      </c>
      <c r="B933" s="52" t="s">
        <v>337</v>
      </c>
      <c r="C933" s="52" t="s">
        <v>243</v>
      </c>
      <c r="D933" s="52" t="s">
        <v>7</v>
      </c>
      <c r="E933" s="52" t="s">
        <v>79</v>
      </c>
      <c r="F933" s="52" t="s">
        <v>70</v>
      </c>
      <c r="G933" s="52">
        <v>0</v>
      </c>
      <c r="H933" s="52">
        <v>0</v>
      </c>
      <c r="I933" s="52">
        <v>0</v>
      </c>
      <c r="J933" s="52">
        <v>0</v>
      </c>
      <c r="K933" s="52">
        <v>0</v>
      </c>
      <c r="L933" s="52">
        <v>0</v>
      </c>
      <c r="M933" s="52">
        <v>0</v>
      </c>
      <c r="N933" s="52">
        <v>0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52">
        <v>0</v>
      </c>
      <c r="W933" s="52">
        <v>0</v>
      </c>
      <c r="X933" s="52">
        <v>0</v>
      </c>
      <c r="Y933" s="52">
        <v>0</v>
      </c>
      <c r="Z933" s="52">
        <v>0</v>
      </c>
    </row>
    <row r="934" spans="1:26">
      <c r="A934" s="52" t="s">
        <v>113</v>
      </c>
      <c r="B934" s="52" t="s">
        <v>342</v>
      </c>
      <c r="C934" s="52" t="s">
        <v>243</v>
      </c>
      <c r="D934" s="52" t="s">
        <v>7</v>
      </c>
      <c r="E934" s="52" t="s">
        <v>79</v>
      </c>
      <c r="F934" s="52" t="s">
        <v>71</v>
      </c>
      <c r="G934" s="52">
        <v>0</v>
      </c>
      <c r="H934" s="52">
        <v>0</v>
      </c>
      <c r="I934" s="52">
        <v>0</v>
      </c>
      <c r="J934" s="52">
        <v>0</v>
      </c>
      <c r="K934" s="52">
        <v>0</v>
      </c>
      <c r="L934" s="52">
        <v>0</v>
      </c>
      <c r="M934" s="52">
        <v>0</v>
      </c>
      <c r="N934" s="52">
        <v>0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52">
        <v>0</v>
      </c>
      <c r="W934" s="52">
        <v>0</v>
      </c>
      <c r="X934" s="52">
        <v>0</v>
      </c>
      <c r="Y934" s="52">
        <v>0</v>
      </c>
      <c r="Z934" s="52">
        <v>0</v>
      </c>
    </row>
    <row r="935" spans="1:26">
      <c r="A935" s="52" t="s">
        <v>113</v>
      </c>
      <c r="B935" s="52" t="s">
        <v>342</v>
      </c>
      <c r="C935" s="52" t="s">
        <v>243</v>
      </c>
      <c r="D935" s="52" t="s">
        <v>7</v>
      </c>
      <c r="E935" s="52" t="s">
        <v>79</v>
      </c>
      <c r="F935" s="52" t="s">
        <v>72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0</v>
      </c>
      <c r="P935" s="52">
        <v>0</v>
      </c>
      <c r="Q935" s="52">
        <v>0</v>
      </c>
      <c r="R935" s="52">
        <v>0</v>
      </c>
      <c r="S935" s="52">
        <v>0</v>
      </c>
      <c r="T935" s="52">
        <v>0</v>
      </c>
      <c r="U935" s="52">
        <v>0</v>
      </c>
      <c r="V935" s="52">
        <v>0</v>
      </c>
      <c r="W935" s="52">
        <v>0</v>
      </c>
      <c r="X935" s="52">
        <v>0</v>
      </c>
      <c r="Y935" s="52">
        <v>0</v>
      </c>
      <c r="Z935" s="52">
        <v>0</v>
      </c>
    </row>
    <row r="936" spans="1:26">
      <c r="A936" s="52" t="s">
        <v>113</v>
      </c>
      <c r="B936" s="52" t="s">
        <v>343</v>
      </c>
      <c r="C936" s="52" t="s">
        <v>243</v>
      </c>
      <c r="D936" s="52" t="s">
        <v>7</v>
      </c>
      <c r="E936" s="52" t="s">
        <v>79</v>
      </c>
      <c r="F936" s="52" t="s">
        <v>73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0</v>
      </c>
      <c r="P936" s="52">
        <v>0</v>
      </c>
      <c r="Q936" s="52">
        <v>0</v>
      </c>
      <c r="R936" s="52">
        <v>0</v>
      </c>
      <c r="S936" s="52">
        <v>0</v>
      </c>
      <c r="T936" s="52">
        <v>0</v>
      </c>
      <c r="U936" s="52">
        <v>0</v>
      </c>
      <c r="V936" s="52">
        <v>0</v>
      </c>
      <c r="W936" s="52">
        <v>0</v>
      </c>
      <c r="X936" s="52">
        <v>0</v>
      </c>
      <c r="Y936" s="52">
        <v>0</v>
      </c>
      <c r="Z936" s="52">
        <v>0</v>
      </c>
    </row>
    <row r="937" spans="1:26">
      <c r="A937" s="52" t="s">
        <v>347</v>
      </c>
      <c r="B937" s="52" t="s">
        <v>337</v>
      </c>
      <c r="C937" s="52" t="s">
        <v>243</v>
      </c>
      <c r="D937" s="52" t="s">
        <v>7</v>
      </c>
      <c r="E937" s="52" t="s">
        <v>80</v>
      </c>
      <c r="F937" s="52" t="s">
        <v>63</v>
      </c>
      <c r="G937" s="52">
        <v>0</v>
      </c>
      <c r="H937" s="52">
        <v>0</v>
      </c>
      <c r="I937" s="52">
        <v>0</v>
      </c>
      <c r="J937" s="52">
        <v>0</v>
      </c>
      <c r="K937" s="52">
        <v>0</v>
      </c>
      <c r="L937" s="52">
        <v>0</v>
      </c>
      <c r="M937" s="52">
        <v>0</v>
      </c>
      <c r="N937" s="52">
        <v>0</v>
      </c>
      <c r="O937" s="52">
        <v>0</v>
      </c>
      <c r="P937" s="52">
        <v>0</v>
      </c>
      <c r="Q937" s="52">
        <v>0</v>
      </c>
      <c r="R937" s="52">
        <v>0</v>
      </c>
      <c r="S937" s="52">
        <v>0</v>
      </c>
      <c r="T937" s="52">
        <v>0</v>
      </c>
      <c r="U937" s="52">
        <v>0</v>
      </c>
      <c r="V937" s="52">
        <v>0</v>
      </c>
      <c r="W937" s="52">
        <v>0</v>
      </c>
      <c r="X937" s="52">
        <v>0</v>
      </c>
      <c r="Y937" s="52">
        <v>0</v>
      </c>
      <c r="Z937" s="52">
        <v>0</v>
      </c>
    </row>
    <row r="938" spans="1:26">
      <c r="A938" s="52" t="s">
        <v>347</v>
      </c>
      <c r="B938" s="52" t="s">
        <v>338</v>
      </c>
      <c r="C938" s="52" t="s">
        <v>243</v>
      </c>
      <c r="D938" s="52" t="s">
        <v>7</v>
      </c>
      <c r="E938" s="52" t="s">
        <v>80</v>
      </c>
      <c r="F938" s="52" t="s">
        <v>64</v>
      </c>
      <c r="G938" s="52">
        <v>0</v>
      </c>
      <c r="H938" s="52">
        <v>0</v>
      </c>
      <c r="I938" s="52">
        <v>0</v>
      </c>
      <c r="J938" s="52">
        <v>0</v>
      </c>
      <c r="K938" s="52">
        <v>0</v>
      </c>
      <c r="L938" s="52">
        <v>0</v>
      </c>
      <c r="M938" s="52">
        <v>0</v>
      </c>
      <c r="N938" s="52">
        <v>0</v>
      </c>
      <c r="O938" s="52">
        <v>0</v>
      </c>
      <c r="P938" s="52">
        <v>0</v>
      </c>
      <c r="Q938" s="52">
        <v>0</v>
      </c>
      <c r="R938" s="52">
        <v>0</v>
      </c>
      <c r="S938" s="52">
        <v>0</v>
      </c>
      <c r="T938" s="52">
        <v>0</v>
      </c>
      <c r="U938" s="52">
        <v>0</v>
      </c>
      <c r="V938" s="52">
        <v>0</v>
      </c>
      <c r="W938" s="52">
        <v>0</v>
      </c>
      <c r="X938" s="52">
        <v>0</v>
      </c>
      <c r="Y938" s="52">
        <v>0</v>
      </c>
      <c r="Z938" s="52">
        <v>0</v>
      </c>
    </row>
    <row r="939" spans="1:26">
      <c r="A939" s="52" t="s">
        <v>347</v>
      </c>
      <c r="B939" s="52" t="s">
        <v>339</v>
      </c>
      <c r="C939" s="52" t="s">
        <v>243</v>
      </c>
      <c r="D939" s="52" t="s">
        <v>7</v>
      </c>
      <c r="E939" s="52" t="s">
        <v>80</v>
      </c>
      <c r="F939" s="52" t="s">
        <v>65</v>
      </c>
      <c r="G939" s="52">
        <v>0</v>
      </c>
      <c r="H939" s="52">
        <v>0</v>
      </c>
      <c r="I939" s="52">
        <v>0</v>
      </c>
      <c r="J939" s="52">
        <v>0</v>
      </c>
      <c r="K939" s="52">
        <v>0</v>
      </c>
      <c r="L939" s="52">
        <v>0</v>
      </c>
      <c r="M939" s="52">
        <v>0</v>
      </c>
      <c r="N939" s="52">
        <v>0</v>
      </c>
      <c r="O939" s="52">
        <v>0</v>
      </c>
      <c r="P939" s="52">
        <v>0</v>
      </c>
      <c r="Q939" s="52">
        <v>0</v>
      </c>
      <c r="R939" s="52">
        <v>0</v>
      </c>
      <c r="S939" s="52">
        <v>0</v>
      </c>
      <c r="T939" s="52">
        <v>0</v>
      </c>
      <c r="U939" s="52">
        <v>0</v>
      </c>
      <c r="V939" s="52">
        <v>0</v>
      </c>
      <c r="W939" s="52">
        <v>0</v>
      </c>
      <c r="X939" s="52">
        <v>0</v>
      </c>
      <c r="Y939" s="52">
        <v>0</v>
      </c>
      <c r="Z939" s="52">
        <v>0</v>
      </c>
    </row>
    <row r="940" spans="1:26">
      <c r="A940" s="52" t="s">
        <v>347</v>
      </c>
      <c r="B940" s="52" t="s">
        <v>340</v>
      </c>
      <c r="C940" s="52" t="s">
        <v>243</v>
      </c>
      <c r="D940" s="52" t="s">
        <v>7</v>
      </c>
      <c r="E940" s="52" t="s">
        <v>80</v>
      </c>
      <c r="F940" s="52" t="s">
        <v>66</v>
      </c>
      <c r="G940" s="52">
        <v>0</v>
      </c>
      <c r="H940" s="52">
        <v>0</v>
      </c>
      <c r="I940" s="52">
        <v>0</v>
      </c>
      <c r="J940" s="52">
        <v>0</v>
      </c>
      <c r="K940" s="52">
        <v>0</v>
      </c>
      <c r="L940" s="52">
        <v>0</v>
      </c>
      <c r="M940" s="52">
        <v>0</v>
      </c>
      <c r="N940" s="52">
        <v>0</v>
      </c>
      <c r="O940" s="52">
        <v>0</v>
      </c>
      <c r="P940" s="52">
        <v>0</v>
      </c>
      <c r="Q940" s="52">
        <v>0</v>
      </c>
      <c r="R940" s="52">
        <v>0</v>
      </c>
      <c r="S940" s="52">
        <v>0</v>
      </c>
      <c r="T940" s="52">
        <v>0</v>
      </c>
      <c r="U940" s="52">
        <v>0</v>
      </c>
      <c r="V940" s="52">
        <v>0</v>
      </c>
      <c r="W940" s="52">
        <v>0</v>
      </c>
      <c r="X940" s="52">
        <v>0</v>
      </c>
      <c r="Y940" s="52">
        <v>0</v>
      </c>
      <c r="Z940" s="52">
        <v>0</v>
      </c>
    </row>
    <row r="941" spans="1:26">
      <c r="A941" s="52" t="s">
        <v>347</v>
      </c>
      <c r="B941" s="52" t="s">
        <v>341</v>
      </c>
      <c r="C941" s="52" t="s">
        <v>243</v>
      </c>
      <c r="D941" s="52" t="s">
        <v>7</v>
      </c>
      <c r="E941" s="52" t="s">
        <v>80</v>
      </c>
      <c r="F941" s="52" t="s">
        <v>67</v>
      </c>
      <c r="G941" s="52">
        <v>0</v>
      </c>
      <c r="H941" s="52">
        <v>0</v>
      </c>
      <c r="I941" s="52">
        <v>0</v>
      </c>
      <c r="J941" s="52">
        <v>0</v>
      </c>
      <c r="K941" s="52">
        <v>0</v>
      </c>
      <c r="L941" s="52">
        <v>0</v>
      </c>
      <c r="M941" s="52">
        <v>0</v>
      </c>
      <c r="N941" s="52">
        <v>0</v>
      </c>
      <c r="O941" s="52">
        <v>0</v>
      </c>
      <c r="P941" s="52">
        <v>0</v>
      </c>
      <c r="Q941" s="52">
        <v>0</v>
      </c>
      <c r="R941" s="52">
        <v>0</v>
      </c>
      <c r="S941" s="52">
        <v>0</v>
      </c>
      <c r="T941" s="52">
        <v>0</v>
      </c>
      <c r="U941" s="52">
        <v>0</v>
      </c>
      <c r="V941" s="52">
        <v>0</v>
      </c>
      <c r="W941" s="52">
        <v>0</v>
      </c>
      <c r="X941" s="52">
        <v>0</v>
      </c>
      <c r="Y941" s="52">
        <v>0</v>
      </c>
      <c r="Z941" s="52">
        <v>0</v>
      </c>
    </row>
    <row r="942" spans="1:26">
      <c r="A942" s="52" t="s">
        <v>347</v>
      </c>
      <c r="B942" s="52" t="s">
        <v>337</v>
      </c>
      <c r="C942" s="52" t="s">
        <v>243</v>
      </c>
      <c r="D942" s="52" t="s">
        <v>7</v>
      </c>
      <c r="E942" s="52" t="s">
        <v>80</v>
      </c>
      <c r="F942" s="52" t="s">
        <v>68</v>
      </c>
      <c r="G942" s="52">
        <v>0</v>
      </c>
      <c r="H942" s="52">
        <v>0</v>
      </c>
      <c r="I942" s="52">
        <v>0</v>
      </c>
      <c r="J942" s="52">
        <v>0</v>
      </c>
      <c r="K942" s="52">
        <v>0</v>
      </c>
      <c r="L942" s="52">
        <v>0</v>
      </c>
      <c r="M942" s="52">
        <v>0</v>
      </c>
      <c r="N942" s="52">
        <v>0</v>
      </c>
      <c r="O942" s="52">
        <v>0</v>
      </c>
      <c r="P942" s="52">
        <v>0</v>
      </c>
      <c r="Q942" s="52">
        <v>0</v>
      </c>
      <c r="R942" s="52">
        <v>0</v>
      </c>
      <c r="S942" s="52">
        <v>0</v>
      </c>
      <c r="T942" s="52">
        <v>0</v>
      </c>
      <c r="U942" s="52">
        <v>0</v>
      </c>
      <c r="V942" s="52">
        <v>0</v>
      </c>
      <c r="W942" s="52">
        <v>0</v>
      </c>
      <c r="X942" s="52">
        <v>0</v>
      </c>
      <c r="Y942" s="52">
        <v>0</v>
      </c>
      <c r="Z942" s="52">
        <v>0</v>
      </c>
    </row>
    <row r="943" spans="1:26">
      <c r="A943" s="52" t="s">
        <v>347</v>
      </c>
      <c r="B943" s="52" t="s">
        <v>337</v>
      </c>
      <c r="C943" s="52" t="s">
        <v>243</v>
      </c>
      <c r="D943" s="52" t="s">
        <v>7</v>
      </c>
      <c r="E943" s="52" t="s">
        <v>80</v>
      </c>
      <c r="F943" s="52" t="s">
        <v>69</v>
      </c>
      <c r="G943" s="52">
        <v>0</v>
      </c>
      <c r="H943" s="52">
        <v>0</v>
      </c>
      <c r="I943" s="52">
        <v>0</v>
      </c>
      <c r="J943" s="52">
        <v>0</v>
      </c>
      <c r="K943" s="52">
        <v>0</v>
      </c>
      <c r="L943" s="52">
        <v>0</v>
      </c>
      <c r="M943" s="52">
        <v>0</v>
      </c>
      <c r="N943" s="52">
        <v>0</v>
      </c>
      <c r="O943" s="52">
        <v>0</v>
      </c>
      <c r="P943" s="52">
        <v>0</v>
      </c>
      <c r="Q943" s="52">
        <v>0</v>
      </c>
      <c r="R943" s="52">
        <v>0</v>
      </c>
      <c r="S943" s="52">
        <v>0</v>
      </c>
      <c r="T943" s="52">
        <v>0</v>
      </c>
      <c r="U943" s="52">
        <v>0</v>
      </c>
      <c r="V943" s="52">
        <v>0</v>
      </c>
      <c r="W943" s="52">
        <v>0</v>
      </c>
      <c r="X943" s="52">
        <v>0</v>
      </c>
      <c r="Y943" s="52">
        <v>0</v>
      </c>
      <c r="Z943" s="52">
        <v>0</v>
      </c>
    </row>
    <row r="944" spans="1:26">
      <c r="A944" s="52" t="s">
        <v>347</v>
      </c>
      <c r="B944" s="52" t="s">
        <v>337</v>
      </c>
      <c r="C944" s="52" t="s">
        <v>243</v>
      </c>
      <c r="D944" s="52" t="s">
        <v>7</v>
      </c>
      <c r="E944" s="52" t="s">
        <v>80</v>
      </c>
      <c r="F944" s="52" t="s">
        <v>70</v>
      </c>
      <c r="G944" s="52">
        <v>0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52">
        <v>0</v>
      </c>
      <c r="W944" s="52">
        <v>0</v>
      </c>
      <c r="X944" s="52">
        <v>0</v>
      </c>
      <c r="Y944" s="52">
        <v>0</v>
      </c>
      <c r="Z944" s="52">
        <v>0</v>
      </c>
    </row>
    <row r="945" spans="1:26">
      <c r="A945" s="52" t="s">
        <v>347</v>
      </c>
      <c r="B945" s="52" t="s">
        <v>342</v>
      </c>
      <c r="C945" s="52" t="s">
        <v>243</v>
      </c>
      <c r="D945" s="52" t="s">
        <v>7</v>
      </c>
      <c r="E945" s="52" t="s">
        <v>80</v>
      </c>
      <c r="F945" s="52" t="s">
        <v>71</v>
      </c>
      <c r="G945" s="52">
        <v>0</v>
      </c>
      <c r="H945" s="52">
        <v>0</v>
      </c>
      <c r="I945" s="52">
        <v>0</v>
      </c>
      <c r="J945" s="52">
        <v>0</v>
      </c>
      <c r="K945" s="52">
        <v>0</v>
      </c>
      <c r="L945" s="52">
        <v>0</v>
      </c>
      <c r="M945" s="52">
        <v>0</v>
      </c>
      <c r="N945" s="52">
        <v>0</v>
      </c>
      <c r="O945" s="52">
        <v>0</v>
      </c>
      <c r="P945" s="52">
        <v>0</v>
      </c>
      <c r="Q945" s="52">
        <v>0</v>
      </c>
      <c r="R945" s="52">
        <v>0</v>
      </c>
      <c r="S945" s="52">
        <v>0</v>
      </c>
      <c r="T945" s="52">
        <v>0</v>
      </c>
      <c r="U945" s="52">
        <v>0</v>
      </c>
      <c r="V945" s="52">
        <v>0</v>
      </c>
      <c r="W945" s="52">
        <v>0</v>
      </c>
      <c r="X945" s="52">
        <v>0</v>
      </c>
      <c r="Y945" s="52">
        <v>0</v>
      </c>
      <c r="Z945" s="52">
        <v>0</v>
      </c>
    </row>
    <row r="946" spans="1:26">
      <c r="A946" s="52" t="s">
        <v>347</v>
      </c>
      <c r="B946" s="52" t="s">
        <v>342</v>
      </c>
      <c r="C946" s="52" t="s">
        <v>243</v>
      </c>
      <c r="D946" s="52" t="s">
        <v>7</v>
      </c>
      <c r="E946" s="52" t="s">
        <v>80</v>
      </c>
      <c r="F946" s="52" t="s">
        <v>72</v>
      </c>
      <c r="G946" s="52">
        <v>0</v>
      </c>
      <c r="H946" s="52">
        <v>0</v>
      </c>
      <c r="I946" s="52">
        <v>0</v>
      </c>
      <c r="J946" s="52">
        <v>0</v>
      </c>
      <c r="K946" s="52">
        <v>0</v>
      </c>
      <c r="L946" s="52">
        <v>0</v>
      </c>
      <c r="M946" s="52">
        <v>0</v>
      </c>
      <c r="N946" s="52">
        <v>0</v>
      </c>
      <c r="O946" s="52">
        <v>0</v>
      </c>
      <c r="P946" s="52">
        <v>0</v>
      </c>
      <c r="Q946" s="52">
        <v>0</v>
      </c>
      <c r="R946" s="52">
        <v>0</v>
      </c>
      <c r="S946" s="52">
        <v>0</v>
      </c>
      <c r="T946" s="52">
        <v>0</v>
      </c>
      <c r="U946" s="52">
        <v>0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</row>
    <row r="947" spans="1:26">
      <c r="A947" s="52" t="s">
        <v>347</v>
      </c>
      <c r="B947" s="52" t="s">
        <v>343</v>
      </c>
      <c r="C947" s="52" t="s">
        <v>243</v>
      </c>
      <c r="D947" s="52" t="s">
        <v>7</v>
      </c>
      <c r="E947" s="52" t="s">
        <v>80</v>
      </c>
      <c r="F947" s="52" t="s">
        <v>73</v>
      </c>
      <c r="G947" s="52">
        <v>0</v>
      </c>
      <c r="H947" s="52">
        <v>0</v>
      </c>
      <c r="I947" s="52">
        <v>0</v>
      </c>
      <c r="J947" s="52">
        <v>0</v>
      </c>
      <c r="K947" s="52">
        <v>7.9931241904928738</v>
      </c>
      <c r="L947" s="52">
        <v>8.6748864604686258</v>
      </c>
      <c r="M947" s="52">
        <v>10.260210573239405</v>
      </c>
      <c r="N947" s="52">
        <v>11.985884807970592</v>
      </c>
      <c r="O947" s="52">
        <v>14.857733774143192</v>
      </c>
      <c r="P947" s="52">
        <v>20.074877884663632</v>
      </c>
      <c r="Q947" s="52">
        <v>21.912447767648167</v>
      </c>
      <c r="R947" s="52">
        <v>24.569036856292957</v>
      </c>
      <c r="S947" s="52">
        <v>23.278379237477736</v>
      </c>
      <c r="T947" s="52">
        <v>21.870844938050787</v>
      </c>
      <c r="U947" s="52">
        <v>22.689701058943417</v>
      </c>
      <c r="V947" s="52">
        <v>26.35042784647591</v>
      </c>
      <c r="W947" s="52">
        <v>26.846059709821002</v>
      </c>
      <c r="X947" s="52">
        <v>27.834579521591515</v>
      </c>
      <c r="Y947" s="52">
        <v>28.605805644190951</v>
      </c>
      <c r="Z947" s="52">
        <v>27.737308906477804</v>
      </c>
    </row>
    <row r="948" spans="1:26">
      <c r="A948" s="52" t="s">
        <v>348</v>
      </c>
      <c r="B948" s="52" t="s">
        <v>337</v>
      </c>
      <c r="C948" s="52" t="s">
        <v>243</v>
      </c>
      <c r="D948" s="52" t="s">
        <v>7</v>
      </c>
      <c r="E948" s="52" t="s">
        <v>81</v>
      </c>
      <c r="F948" s="52" t="s">
        <v>63</v>
      </c>
      <c r="G948" s="52">
        <v>19.218979578113284</v>
      </c>
      <c r="H948" s="52">
        <v>20.256449486112004</v>
      </c>
      <c r="I948" s="52">
        <v>12.298976109191521</v>
      </c>
      <c r="J948" s="52">
        <v>41.961986291232009</v>
      </c>
      <c r="K948" s="52">
        <v>28.579693949886252</v>
      </c>
      <c r="L948" s="52">
        <v>29.254581344126887</v>
      </c>
      <c r="M948" s="52">
        <v>29.945405682818489</v>
      </c>
      <c r="N948" s="52">
        <v>37.569986631161854</v>
      </c>
      <c r="O948" s="52">
        <v>30.797598384000004</v>
      </c>
      <c r="P948" s="52">
        <v>28.803509280000004</v>
      </c>
      <c r="Q948" s="52">
        <v>42.885224928000007</v>
      </c>
      <c r="R948" s="52">
        <v>30.756438120002116</v>
      </c>
      <c r="S948" s="52">
        <v>65.748331586895588</v>
      </c>
      <c r="T948" s="52">
        <v>35.942840640000007</v>
      </c>
      <c r="U948" s="52">
        <v>21.107899930400649</v>
      </c>
      <c r="V948" s="52">
        <v>106.10523504000004</v>
      </c>
      <c r="W948" s="52">
        <v>103.15102896000002</v>
      </c>
      <c r="X948" s="52">
        <v>95.962460832000019</v>
      </c>
      <c r="Y948" s="52">
        <v>77.547909600000011</v>
      </c>
      <c r="Z948" s="52">
        <v>81.363266752320015</v>
      </c>
    </row>
    <row r="949" spans="1:26">
      <c r="A949" s="52" t="s">
        <v>348</v>
      </c>
      <c r="B949" s="52" t="s">
        <v>338</v>
      </c>
      <c r="C949" s="52" t="s">
        <v>243</v>
      </c>
      <c r="D949" s="52" t="s">
        <v>7</v>
      </c>
      <c r="E949" s="52" t="s">
        <v>81</v>
      </c>
      <c r="F949" s="52" t="s">
        <v>64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0</v>
      </c>
      <c r="P949" s="52">
        <v>0</v>
      </c>
      <c r="Q949" s="52">
        <v>0</v>
      </c>
      <c r="R949" s="52">
        <v>0</v>
      </c>
      <c r="S949" s="52">
        <v>0</v>
      </c>
      <c r="T949" s="52">
        <v>0</v>
      </c>
      <c r="U949" s="52">
        <v>0</v>
      </c>
      <c r="V949" s="52">
        <v>0</v>
      </c>
      <c r="W949" s="52">
        <v>0</v>
      </c>
      <c r="X949" s="52">
        <v>0</v>
      </c>
      <c r="Y949" s="52">
        <v>0</v>
      </c>
      <c r="Z949" s="52">
        <v>0</v>
      </c>
    </row>
    <row r="950" spans="1:26">
      <c r="A950" s="52" t="s">
        <v>348</v>
      </c>
      <c r="B950" s="52" t="s">
        <v>339</v>
      </c>
      <c r="C950" s="52" t="s">
        <v>243</v>
      </c>
      <c r="D950" s="52" t="s">
        <v>7</v>
      </c>
      <c r="E950" s="52" t="s">
        <v>81</v>
      </c>
      <c r="F950" s="52" t="s">
        <v>65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0</v>
      </c>
      <c r="P950" s="52">
        <v>0</v>
      </c>
      <c r="Q950" s="52">
        <v>0</v>
      </c>
      <c r="R950" s="52">
        <v>0</v>
      </c>
      <c r="S950" s="52">
        <v>0</v>
      </c>
      <c r="T950" s="52">
        <v>0</v>
      </c>
      <c r="U950" s="52">
        <v>0</v>
      </c>
      <c r="V950" s="52">
        <v>0</v>
      </c>
      <c r="W950" s="52">
        <v>0</v>
      </c>
      <c r="X950" s="52">
        <v>0</v>
      </c>
      <c r="Y950" s="52">
        <v>0</v>
      </c>
      <c r="Z950" s="52">
        <v>0</v>
      </c>
    </row>
    <row r="951" spans="1:26">
      <c r="A951" s="52" t="s">
        <v>348</v>
      </c>
      <c r="B951" s="52" t="s">
        <v>340</v>
      </c>
      <c r="C951" s="52" t="s">
        <v>243</v>
      </c>
      <c r="D951" s="52" t="s">
        <v>7</v>
      </c>
      <c r="E951" s="52" t="s">
        <v>81</v>
      </c>
      <c r="F951" s="52" t="s">
        <v>66</v>
      </c>
      <c r="G951" s="52">
        <v>0</v>
      </c>
      <c r="H951" s="52">
        <v>0</v>
      </c>
      <c r="I951" s="52">
        <v>0</v>
      </c>
      <c r="J951" s="52">
        <v>0</v>
      </c>
      <c r="K951" s="52">
        <v>0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</row>
    <row r="952" spans="1:26">
      <c r="A952" s="52" t="s">
        <v>348</v>
      </c>
      <c r="B952" s="52" t="s">
        <v>341</v>
      </c>
      <c r="C952" s="52" t="s">
        <v>243</v>
      </c>
      <c r="D952" s="52" t="s">
        <v>7</v>
      </c>
      <c r="E952" s="52" t="s">
        <v>81</v>
      </c>
      <c r="F952" s="52" t="s">
        <v>67</v>
      </c>
      <c r="G952" s="52">
        <v>0</v>
      </c>
      <c r="H952" s="52">
        <v>0</v>
      </c>
      <c r="I952" s="52">
        <v>0</v>
      </c>
      <c r="J952" s="52">
        <v>0</v>
      </c>
      <c r="K952" s="52">
        <v>0</v>
      </c>
      <c r="L952" s="52">
        <v>0</v>
      </c>
      <c r="M952" s="52">
        <v>0</v>
      </c>
      <c r="N952" s="52">
        <v>0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52">
        <v>0</v>
      </c>
      <c r="W952" s="52">
        <v>0</v>
      </c>
      <c r="X952" s="52">
        <v>0</v>
      </c>
      <c r="Y952" s="52">
        <v>0</v>
      </c>
      <c r="Z952" s="52">
        <v>0</v>
      </c>
    </row>
    <row r="953" spans="1:26">
      <c r="A953" s="52" t="s">
        <v>348</v>
      </c>
      <c r="B953" s="52" t="s">
        <v>337</v>
      </c>
      <c r="C953" s="52" t="s">
        <v>243</v>
      </c>
      <c r="D953" s="52" t="s">
        <v>7</v>
      </c>
      <c r="E953" s="52" t="s">
        <v>81</v>
      </c>
      <c r="F953" s="52" t="s">
        <v>68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0</v>
      </c>
      <c r="P953" s="52">
        <v>0</v>
      </c>
      <c r="Q953" s="52">
        <v>0</v>
      </c>
      <c r="R953" s="52">
        <v>0</v>
      </c>
      <c r="S953" s="52">
        <v>0</v>
      </c>
      <c r="T953" s="52">
        <v>0</v>
      </c>
      <c r="U953" s="52">
        <v>0</v>
      </c>
      <c r="V953" s="52">
        <v>0</v>
      </c>
      <c r="W953" s="52">
        <v>0</v>
      </c>
      <c r="X953" s="52">
        <v>0</v>
      </c>
      <c r="Y953" s="52">
        <v>0</v>
      </c>
      <c r="Z953" s="52">
        <v>0</v>
      </c>
    </row>
    <row r="954" spans="1:26">
      <c r="A954" s="52" t="s">
        <v>348</v>
      </c>
      <c r="B954" s="52" t="s">
        <v>337</v>
      </c>
      <c r="C954" s="52" t="s">
        <v>243</v>
      </c>
      <c r="D954" s="52" t="s">
        <v>7</v>
      </c>
      <c r="E954" s="52" t="s">
        <v>81</v>
      </c>
      <c r="F954" s="52" t="s">
        <v>69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0</v>
      </c>
      <c r="P954" s="52">
        <v>0</v>
      </c>
      <c r="Q954" s="52">
        <v>0</v>
      </c>
      <c r="R954" s="52">
        <v>0</v>
      </c>
      <c r="S954" s="52">
        <v>0</v>
      </c>
      <c r="T954" s="52">
        <v>0</v>
      </c>
      <c r="U954" s="52">
        <v>0</v>
      </c>
      <c r="V954" s="52">
        <v>0</v>
      </c>
      <c r="W954" s="52">
        <v>0</v>
      </c>
      <c r="X954" s="52">
        <v>0</v>
      </c>
      <c r="Y954" s="52">
        <v>0</v>
      </c>
      <c r="Z954" s="52">
        <v>0</v>
      </c>
    </row>
    <row r="955" spans="1:26">
      <c r="A955" s="52" t="s">
        <v>348</v>
      </c>
      <c r="B955" s="52" t="s">
        <v>337</v>
      </c>
      <c r="C955" s="52" t="s">
        <v>243</v>
      </c>
      <c r="D955" s="52" t="s">
        <v>7</v>
      </c>
      <c r="E955" s="52" t="s">
        <v>81</v>
      </c>
      <c r="F955" s="52" t="s">
        <v>70</v>
      </c>
      <c r="G955" s="52">
        <v>0</v>
      </c>
      <c r="H955" s="52">
        <v>0</v>
      </c>
      <c r="I955" s="52">
        <v>0</v>
      </c>
      <c r="J955" s="52">
        <v>0</v>
      </c>
      <c r="K955" s="52">
        <v>0</v>
      </c>
      <c r="L955" s="52">
        <v>0</v>
      </c>
      <c r="M955" s="52">
        <v>0</v>
      </c>
      <c r="N955" s="52">
        <v>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52">
        <v>0</v>
      </c>
      <c r="W955" s="52">
        <v>0</v>
      </c>
      <c r="X955" s="52">
        <v>0</v>
      </c>
      <c r="Y955" s="52">
        <v>0</v>
      </c>
      <c r="Z955" s="52">
        <v>0</v>
      </c>
    </row>
    <row r="956" spans="1:26">
      <c r="A956" s="52" t="s">
        <v>348</v>
      </c>
      <c r="B956" s="52" t="s">
        <v>342</v>
      </c>
      <c r="C956" s="52" t="s">
        <v>243</v>
      </c>
      <c r="D956" s="52" t="s">
        <v>7</v>
      </c>
      <c r="E956" s="52" t="s">
        <v>81</v>
      </c>
      <c r="F956" s="52" t="s">
        <v>71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</row>
    <row r="957" spans="1:26">
      <c r="A957" s="52" t="s">
        <v>348</v>
      </c>
      <c r="B957" s="52" t="s">
        <v>342</v>
      </c>
      <c r="C957" s="52" t="s">
        <v>243</v>
      </c>
      <c r="D957" s="52" t="s">
        <v>7</v>
      </c>
      <c r="E957" s="52" t="s">
        <v>81</v>
      </c>
      <c r="F957" s="52" t="s">
        <v>72</v>
      </c>
      <c r="G957" s="52">
        <v>0</v>
      </c>
      <c r="H957" s="52">
        <v>0</v>
      </c>
      <c r="I957" s="52">
        <v>0</v>
      </c>
      <c r="J957" s="52">
        <v>0</v>
      </c>
      <c r="K957" s="52">
        <v>0</v>
      </c>
      <c r="L957" s="52">
        <v>0</v>
      </c>
      <c r="M957" s="52">
        <v>0</v>
      </c>
      <c r="N957" s="52">
        <v>0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52">
        <v>0</v>
      </c>
      <c r="W957" s="52">
        <v>0</v>
      </c>
      <c r="X957" s="52">
        <v>0</v>
      </c>
      <c r="Y957" s="52">
        <v>0</v>
      </c>
      <c r="Z957" s="52">
        <v>0</v>
      </c>
    </row>
    <row r="958" spans="1:26">
      <c r="A958" s="52" t="s">
        <v>348</v>
      </c>
      <c r="B958" s="52" t="s">
        <v>343</v>
      </c>
      <c r="C958" s="52" t="s">
        <v>243</v>
      </c>
      <c r="D958" s="52" t="s">
        <v>7</v>
      </c>
      <c r="E958" s="52" t="s">
        <v>81</v>
      </c>
      <c r="F958" s="52" t="s">
        <v>73</v>
      </c>
      <c r="G958" s="52">
        <v>0</v>
      </c>
      <c r="H958" s="52">
        <v>0</v>
      </c>
      <c r="I958" s="52">
        <v>0</v>
      </c>
      <c r="J958" s="52">
        <v>0</v>
      </c>
      <c r="K958" s="52">
        <v>10.569006594695583</v>
      </c>
      <c r="L958" s="52">
        <v>18.279431445465647</v>
      </c>
      <c r="M958" s="52">
        <v>16.961000486664549</v>
      </c>
      <c r="N958" s="52">
        <v>20.404712299116831</v>
      </c>
      <c r="O958" s="52">
        <v>15.162485828806686</v>
      </c>
      <c r="P958" s="52">
        <v>14.658599457407604</v>
      </c>
      <c r="Q958" s="52">
        <v>13.551400852599723</v>
      </c>
      <c r="R958" s="52">
        <v>13.582040376201453</v>
      </c>
      <c r="S958" s="52">
        <v>12.969371848750754</v>
      </c>
      <c r="T958" s="52">
        <v>11.835689484383083</v>
      </c>
      <c r="U958" s="52">
        <v>11.091093669834196</v>
      </c>
      <c r="V958" s="52">
        <v>10.130644882686422</v>
      </c>
      <c r="W958" s="52">
        <v>9.4773331307903703</v>
      </c>
      <c r="X958" s="52">
        <v>10.99461432493213</v>
      </c>
      <c r="Y958" s="52">
        <v>12.129773728592184</v>
      </c>
      <c r="Z958" s="52">
        <v>13.541803321699504</v>
      </c>
    </row>
    <row r="959" spans="1:26">
      <c r="A959" s="52" t="s">
        <v>347</v>
      </c>
      <c r="B959" s="52" t="s">
        <v>337</v>
      </c>
      <c r="C959" s="52" t="s">
        <v>243</v>
      </c>
      <c r="D959" s="52" t="s">
        <v>7</v>
      </c>
      <c r="E959" s="52" t="s">
        <v>82</v>
      </c>
      <c r="F959" s="52" t="s">
        <v>63</v>
      </c>
      <c r="G959" s="52">
        <v>0</v>
      </c>
      <c r="H959" s="52">
        <v>0</v>
      </c>
      <c r="I959" s="52">
        <v>0</v>
      </c>
      <c r="J959" s="52">
        <v>0</v>
      </c>
      <c r="K959" s="52">
        <v>0</v>
      </c>
      <c r="L959" s="52">
        <v>0</v>
      </c>
      <c r="M959" s="52">
        <v>0</v>
      </c>
      <c r="N959" s="52">
        <v>0</v>
      </c>
      <c r="O959" s="52">
        <v>0</v>
      </c>
      <c r="P959" s="52">
        <v>0</v>
      </c>
      <c r="Q959" s="52">
        <v>0</v>
      </c>
      <c r="R959" s="52">
        <v>0</v>
      </c>
      <c r="S959" s="52">
        <v>0</v>
      </c>
      <c r="T959" s="52">
        <v>0</v>
      </c>
      <c r="U959" s="52">
        <v>0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</row>
    <row r="960" spans="1:26">
      <c r="A960" s="52" t="s">
        <v>347</v>
      </c>
      <c r="B960" s="52" t="s">
        <v>338</v>
      </c>
      <c r="C960" s="52" t="s">
        <v>243</v>
      </c>
      <c r="D960" s="52" t="s">
        <v>7</v>
      </c>
      <c r="E960" s="52" t="s">
        <v>82</v>
      </c>
      <c r="F960" s="52" t="s">
        <v>64</v>
      </c>
      <c r="G960" s="52">
        <v>0</v>
      </c>
      <c r="H960" s="52">
        <v>0</v>
      </c>
      <c r="I960" s="52">
        <v>0</v>
      </c>
      <c r="J960" s="52">
        <v>0</v>
      </c>
      <c r="K960" s="52">
        <v>0</v>
      </c>
      <c r="L960" s="52">
        <v>0</v>
      </c>
      <c r="M960" s="52">
        <v>0</v>
      </c>
      <c r="N960" s="52">
        <v>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52">
        <v>0</v>
      </c>
      <c r="W960" s="52">
        <v>0</v>
      </c>
      <c r="X960" s="52">
        <v>0</v>
      </c>
      <c r="Y960" s="52">
        <v>0</v>
      </c>
      <c r="Z960" s="52">
        <v>0</v>
      </c>
    </row>
    <row r="961" spans="1:26">
      <c r="A961" s="52" t="s">
        <v>347</v>
      </c>
      <c r="B961" s="52" t="s">
        <v>339</v>
      </c>
      <c r="C961" s="52" t="s">
        <v>243</v>
      </c>
      <c r="D961" s="52" t="s">
        <v>7</v>
      </c>
      <c r="E961" s="52" t="s">
        <v>82</v>
      </c>
      <c r="F961" s="52" t="s">
        <v>65</v>
      </c>
      <c r="G961" s="52">
        <v>0</v>
      </c>
      <c r="H961" s="52">
        <v>0</v>
      </c>
      <c r="I961" s="52">
        <v>0</v>
      </c>
      <c r="J961" s="52">
        <v>0</v>
      </c>
      <c r="K961" s="52">
        <v>0</v>
      </c>
      <c r="L961" s="52">
        <v>0</v>
      </c>
      <c r="M961" s="52">
        <v>0</v>
      </c>
      <c r="N961" s="52">
        <v>0</v>
      </c>
      <c r="O961" s="52">
        <v>0</v>
      </c>
      <c r="P961" s="52">
        <v>0</v>
      </c>
      <c r="Q961" s="52">
        <v>0</v>
      </c>
      <c r="R961" s="52">
        <v>0</v>
      </c>
      <c r="S961" s="52">
        <v>0</v>
      </c>
      <c r="T961" s="52">
        <v>0</v>
      </c>
      <c r="U961" s="52">
        <v>0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</row>
    <row r="962" spans="1:26">
      <c r="A962" s="52" t="s">
        <v>347</v>
      </c>
      <c r="B962" s="52" t="s">
        <v>340</v>
      </c>
      <c r="C962" s="52" t="s">
        <v>243</v>
      </c>
      <c r="D962" s="52" t="s">
        <v>7</v>
      </c>
      <c r="E962" s="52" t="s">
        <v>82</v>
      </c>
      <c r="F962" s="52" t="s">
        <v>66</v>
      </c>
      <c r="G962" s="52">
        <v>0</v>
      </c>
      <c r="H962" s="52">
        <v>0</v>
      </c>
      <c r="I962" s="52">
        <v>0</v>
      </c>
      <c r="J962" s="52">
        <v>0</v>
      </c>
      <c r="K962" s="52">
        <v>0</v>
      </c>
      <c r="L962" s="52">
        <v>0</v>
      </c>
      <c r="M962" s="52">
        <v>0</v>
      </c>
      <c r="N962" s="52">
        <v>0</v>
      </c>
      <c r="O962" s="52">
        <v>0</v>
      </c>
      <c r="P962" s="52">
        <v>0</v>
      </c>
      <c r="Q962" s="52">
        <v>0</v>
      </c>
      <c r="R962" s="52">
        <v>0</v>
      </c>
      <c r="S962" s="52">
        <v>0</v>
      </c>
      <c r="T962" s="52">
        <v>0</v>
      </c>
      <c r="U962" s="52">
        <v>0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</row>
    <row r="963" spans="1:26">
      <c r="A963" s="52" t="s">
        <v>347</v>
      </c>
      <c r="B963" s="52" t="s">
        <v>341</v>
      </c>
      <c r="C963" s="52" t="s">
        <v>243</v>
      </c>
      <c r="D963" s="52" t="s">
        <v>7</v>
      </c>
      <c r="E963" s="52" t="s">
        <v>82</v>
      </c>
      <c r="F963" s="52" t="s">
        <v>67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0</v>
      </c>
      <c r="X963" s="52">
        <v>0</v>
      </c>
      <c r="Y963" s="52">
        <v>0</v>
      </c>
      <c r="Z963" s="52">
        <v>0</v>
      </c>
    </row>
    <row r="964" spans="1:26">
      <c r="A964" s="52" t="s">
        <v>347</v>
      </c>
      <c r="B964" s="52" t="s">
        <v>337</v>
      </c>
      <c r="C964" s="52" t="s">
        <v>243</v>
      </c>
      <c r="D964" s="52" t="s">
        <v>7</v>
      </c>
      <c r="E964" s="52" t="s">
        <v>82</v>
      </c>
      <c r="F964" s="52" t="s">
        <v>68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</row>
    <row r="965" spans="1:26">
      <c r="A965" s="52" t="s">
        <v>347</v>
      </c>
      <c r="B965" s="52" t="s">
        <v>337</v>
      </c>
      <c r="C965" s="52" t="s">
        <v>243</v>
      </c>
      <c r="D965" s="52" t="s">
        <v>7</v>
      </c>
      <c r="E965" s="52" t="s">
        <v>82</v>
      </c>
      <c r="F965" s="52" t="s">
        <v>69</v>
      </c>
      <c r="G965" s="52">
        <v>0</v>
      </c>
      <c r="H965" s="52">
        <v>0</v>
      </c>
      <c r="I965" s="52">
        <v>0</v>
      </c>
      <c r="J965" s="52">
        <v>0</v>
      </c>
      <c r="K965" s="52">
        <v>0</v>
      </c>
      <c r="L965" s="52">
        <v>0</v>
      </c>
      <c r="M965" s="52">
        <v>0</v>
      </c>
      <c r="N965" s="52">
        <v>0</v>
      </c>
      <c r="O965" s="52">
        <v>0</v>
      </c>
      <c r="P965" s="52">
        <v>0</v>
      </c>
      <c r="Q965" s="52">
        <v>0</v>
      </c>
      <c r="R965" s="52">
        <v>0</v>
      </c>
      <c r="S965" s="52">
        <v>0</v>
      </c>
      <c r="T965" s="52">
        <v>0</v>
      </c>
      <c r="U965" s="52">
        <v>0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</row>
    <row r="966" spans="1:26">
      <c r="A966" s="52" t="s">
        <v>347</v>
      </c>
      <c r="B966" s="52" t="s">
        <v>337</v>
      </c>
      <c r="C966" s="52" t="s">
        <v>243</v>
      </c>
      <c r="D966" s="52" t="s">
        <v>7</v>
      </c>
      <c r="E966" s="52" t="s">
        <v>82</v>
      </c>
      <c r="F966" s="52" t="s">
        <v>70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52">
        <v>0</v>
      </c>
      <c r="W966" s="52">
        <v>0</v>
      </c>
      <c r="X966" s="52">
        <v>0</v>
      </c>
      <c r="Y966" s="52">
        <v>0</v>
      </c>
      <c r="Z966" s="52">
        <v>0</v>
      </c>
    </row>
    <row r="967" spans="1:26">
      <c r="A967" s="52" t="s">
        <v>347</v>
      </c>
      <c r="B967" s="52" t="s">
        <v>342</v>
      </c>
      <c r="C967" s="52" t="s">
        <v>243</v>
      </c>
      <c r="D967" s="52" t="s">
        <v>7</v>
      </c>
      <c r="E967" s="52" t="s">
        <v>82</v>
      </c>
      <c r="F967" s="52" t="s">
        <v>71</v>
      </c>
      <c r="G967" s="52">
        <v>0</v>
      </c>
      <c r="H967" s="52">
        <v>0</v>
      </c>
      <c r="I967" s="52">
        <v>0</v>
      </c>
      <c r="J967" s="52">
        <v>0</v>
      </c>
      <c r="K967" s="52">
        <v>0</v>
      </c>
      <c r="L967" s="52">
        <v>0</v>
      </c>
      <c r="M967" s="52">
        <v>0</v>
      </c>
      <c r="N967" s="52">
        <v>0</v>
      </c>
      <c r="O967" s="52">
        <v>0</v>
      </c>
      <c r="P967" s="52">
        <v>0</v>
      </c>
      <c r="Q967" s="52">
        <v>0</v>
      </c>
      <c r="R967" s="52">
        <v>0</v>
      </c>
      <c r="S967" s="52">
        <v>0</v>
      </c>
      <c r="T967" s="52">
        <v>0</v>
      </c>
      <c r="U967" s="52">
        <v>0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</row>
    <row r="968" spans="1:26">
      <c r="A968" s="52" t="s">
        <v>347</v>
      </c>
      <c r="B968" s="52" t="s">
        <v>342</v>
      </c>
      <c r="C968" s="52" t="s">
        <v>243</v>
      </c>
      <c r="D968" s="52" t="s">
        <v>7</v>
      </c>
      <c r="E968" s="52" t="s">
        <v>82</v>
      </c>
      <c r="F968" s="52" t="s">
        <v>72</v>
      </c>
      <c r="G968" s="52">
        <v>0</v>
      </c>
      <c r="H968" s="52">
        <v>0</v>
      </c>
      <c r="I968" s="52">
        <v>0</v>
      </c>
      <c r="J968" s="52">
        <v>0</v>
      </c>
      <c r="K968" s="52">
        <v>0</v>
      </c>
      <c r="L968" s="52">
        <v>0</v>
      </c>
      <c r="M968" s="52">
        <v>0</v>
      </c>
      <c r="N968" s="52">
        <v>0</v>
      </c>
      <c r="O968" s="52">
        <v>0</v>
      </c>
      <c r="P968" s="52">
        <v>0</v>
      </c>
      <c r="Q968" s="52">
        <v>0</v>
      </c>
      <c r="R968" s="52">
        <v>0</v>
      </c>
      <c r="S968" s="52">
        <v>0</v>
      </c>
      <c r="T968" s="52">
        <v>0</v>
      </c>
      <c r="U968" s="52">
        <v>0</v>
      </c>
      <c r="V968" s="52">
        <v>0</v>
      </c>
      <c r="W968" s="52">
        <v>0</v>
      </c>
      <c r="X968" s="52">
        <v>0</v>
      </c>
      <c r="Y968" s="52">
        <v>0</v>
      </c>
      <c r="Z968" s="52">
        <v>0</v>
      </c>
    </row>
    <row r="969" spans="1:26">
      <c r="A969" s="52" t="s">
        <v>347</v>
      </c>
      <c r="B969" s="52" t="s">
        <v>343</v>
      </c>
      <c r="C969" s="52" t="s">
        <v>243</v>
      </c>
      <c r="D969" s="52" t="s">
        <v>7</v>
      </c>
      <c r="E969" s="52" t="s">
        <v>82</v>
      </c>
      <c r="F969" s="52" t="s">
        <v>73</v>
      </c>
      <c r="G969" s="52">
        <v>0</v>
      </c>
      <c r="H969" s="52">
        <v>0</v>
      </c>
      <c r="I969" s="52">
        <v>0</v>
      </c>
      <c r="J969" s="52">
        <v>0</v>
      </c>
      <c r="K969" s="52">
        <v>1.2351198894251705E-2</v>
      </c>
      <c r="L969" s="52">
        <v>4.7343214430085226E-2</v>
      </c>
      <c r="M969" s="52">
        <v>9.1485904301986928E-2</v>
      </c>
      <c r="N969" s="52">
        <v>8.3697450373957386E-2</v>
      </c>
      <c r="O969" s="52">
        <v>7.4398189166525228E-2</v>
      </c>
      <c r="P969" s="52">
        <v>7.7115002636398464E-2</v>
      </c>
      <c r="Q969" s="52">
        <v>9.766474991694625E-2</v>
      </c>
      <c r="R969" s="52">
        <v>0.10968772631715513</v>
      </c>
      <c r="S969" s="52">
        <v>0.13449380403824601</v>
      </c>
      <c r="T969" s="52">
        <v>0.17507622626104452</v>
      </c>
      <c r="U969" s="52">
        <v>0.17525095700699228</v>
      </c>
      <c r="V969" s="52">
        <v>0.16247704926697928</v>
      </c>
      <c r="W969" s="52">
        <v>0.1167922724166429</v>
      </c>
      <c r="X969" s="52">
        <v>9.3751499495021054E-2</v>
      </c>
      <c r="Y969" s="52">
        <v>9.079295211727452E-2</v>
      </c>
      <c r="Z969" s="52">
        <v>7.2954155171789381E-2</v>
      </c>
    </row>
    <row r="970" spans="1:26">
      <c r="A970" s="52" t="s">
        <v>347</v>
      </c>
      <c r="B970" s="52" t="s">
        <v>337</v>
      </c>
      <c r="C970" s="52" t="s">
        <v>243</v>
      </c>
      <c r="D970" s="52" t="s">
        <v>7</v>
      </c>
      <c r="E970" s="52" t="s">
        <v>83</v>
      </c>
      <c r="F970" s="52" t="s">
        <v>63</v>
      </c>
      <c r="G970" s="52">
        <v>0</v>
      </c>
      <c r="H970" s="52">
        <v>0</v>
      </c>
      <c r="I970" s="52">
        <v>0</v>
      </c>
      <c r="J970" s="52">
        <v>0</v>
      </c>
      <c r="K970" s="52">
        <v>0</v>
      </c>
      <c r="L970" s="52">
        <v>0</v>
      </c>
      <c r="M970" s="52">
        <v>0</v>
      </c>
      <c r="N970" s="52">
        <v>0</v>
      </c>
      <c r="O970" s="52">
        <v>0</v>
      </c>
      <c r="P970" s="52">
        <v>0</v>
      </c>
      <c r="Q970" s="52">
        <v>0</v>
      </c>
      <c r="R970" s="52">
        <v>0</v>
      </c>
      <c r="S970" s="52">
        <v>0</v>
      </c>
      <c r="T970" s="52">
        <v>0</v>
      </c>
      <c r="U970" s="52">
        <v>0</v>
      </c>
      <c r="V970" s="52">
        <v>0</v>
      </c>
      <c r="W970" s="52">
        <v>0</v>
      </c>
      <c r="X970" s="52">
        <v>0</v>
      </c>
      <c r="Y970" s="52">
        <v>0</v>
      </c>
      <c r="Z970" s="52">
        <v>0</v>
      </c>
    </row>
    <row r="971" spans="1:26">
      <c r="A971" s="52" t="s">
        <v>347</v>
      </c>
      <c r="B971" s="52" t="s">
        <v>338</v>
      </c>
      <c r="C971" s="52" t="s">
        <v>243</v>
      </c>
      <c r="D971" s="52" t="s">
        <v>7</v>
      </c>
      <c r="E971" s="52" t="s">
        <v>83</v>
      </c>
      <c r="F971" s="52" t="s">
        <v>64</v>
      </c>
      <c r="G971" s="52">
        <v>0</v>
      </c>
      <c r="H971" s="52">
        <v>0</v>
      </c>
      <c r="I971" s="52">
        <v>0</v>
      </c>
      <c r="J971" s="52">
        <v>0</v>
      </c>
      <c r="K971" s="52">
        <v>0</v>
      </c>
      <c r="L971" s="52">
        <v>0</v>
      </c>
      <c r="M971" s="52">
        <v>0</v>
      </c>
      <c r="N971" s="52">
        <v>0</v>
      </c>
      <c r="O971" s="52">
        <v>0</v>
      </c>
      <c r="P971" s="52">
        <v>0</v>
      </c>
      <c r="Q971" s="52">
        <v>0</v>
      </c>
      <c r="R971" s="52">
        <v>0</v>
      </c>
      <c r="S971" s="52">
        <v>0</v>
      </c>
      <c r="T971" s="52">
        <v>0</v>
      </c>
      <c r="U971" s="52">
        <v>0</v>
      </c>
      <c r="V971" s="52">
        <v>0</v>
      </c>
      <c r="W971" s="52">
        <v>0</v>
      </c>
      <c r="X971" s="52">
        <v>0</v>
      </c>
      <c r="Y971" s="52">
        <v>0</v>
      </c>
      <c r="Z971" s="52">
        <v>0</v>
      </c>
    </row>
    <row r="972" spans="1:26">
      <c r="A972" s="52" t="s">
        <v>347</v>
      </c>
      <c r="B972" s="52" t="s">
        <v>339</v>
      </c>
      <c r="C972" s="52" t="s">
        <v>243</v>
      </c>
      <c r="D972" s="52" t="s">
        <v>7</v>
      </c>
      <c r="E972" s="52" t="s">
        <v>83</v>
      </c>
      <c r="F972" s="52" t="s">
        <v>65</v>
      </c>
      <c r="G972" s="52">
        <v>0</v>
      </c>
      <c r="H972" s="52">
        <v>0</v>
      </c>
      <c r="I972" s="52">
        <v>0</v>
      </c>
      <c r="J972" s="52">
        <v>0</v>
      </c>
      <c r="K972" s="52">
        <v>0</v>
      </c>
      <c r="L972" s="52">
        <v>0</v>
      </c>
      <c r="M972" s="52">
        <v>0</v>
      </c>
      <c r="N972" s="52">
        <v>0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0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</row>
    <row r="973" spans="1:26">
      <c r="A973" s="52" t="s">
        <v>347</v>
      </c>
      <c r="B973" s="52" t="s">
        <v>340</v>
      </c>
      <c r="C973" s="52" t="s">
        <v>243</v>
      </c>
      <c r="D973" s="52" t="s">
        <v>7</v>
      </c>
      <c r="E973" s="52" t="s">
        <v>83</v>
      </c>
      <c r="F973" s="52" t="s">
        <v>66</v>
      </c>
      <c r="G973" s="52">
        <v>0</v>
      </c>
      <c r="H973" s="52">
        <v>0</v>
      </c>
      <c r="I973" s="52">
        <v>0</v>
      </c>
      <c r="J973" s="52">
        <v>0</v>
      </c>
      <c r="K973" s="52">
        <v>0</v>
      </c>
      <c r="L973" s="52">
        <v>0</v>
      </c>
      <c r="M973" s="52">
        <v>0</v>
      </c>
      <c r="N973" s="52">
        <v>0</v>
      </c>
      <c r="O973" s="52">
        <v>0</v>
      </c>
      <c r="P973" s="52">
        <v>0</v>
      </c>
      <c r="Q973" s="52">
        <v>0</v>
      </c>
      <c r="R973" s="52">
        <v>0</v>
      </c>
      <c r="S973" s="52">
        <v>0</v>
      </c>
      <c r="T973" s="52">
        <v>0</v>
      </c>
      <c r="U973" s="52">
        <v>0</v>
      </c>
      <c r="V973" s="52">
        <v>0</v>
      </c>
      <c r="W973" s="52">
        <v>0</v>
      </c>
      <c r="X973" s="52">
        <v>0</v>
      </c>
      <c r="Y973" s="52">
        <v>0</v>
      </c>
      <c r="Z973" s="52">
        <v>0</v>
      </c>
    </row>
    <row r="974" spans="1:26">
      <c r="A974" s="52" t="s">
        <v>347</v>
      </c>
      <c r="B974" s="52" t="s">
        <v>341</v>
      </c>
      <c r="C974" s="52" t="s">
        <v>243</v>
      </c>
      <c r="D974" s="52" t="s">
        <v>7</v>
      </c>
      <c r="E974" s="52" t="s">
        <v>83</v>
      </c>
      <c r="F974" s="52" t="s">
        <v>67</v>
      </c>
      <c r="G974" s="52">
        <v>0</v>
      </c>
      <c r="H974" s="52">
        <v>0</v>
      </c>
      <c r="I974" s="52">
        <v>0</v>
      </c>
      <c r="J974" s="52">
        <v>0</v>
      </c>
      <c r="K974" s="52">
        <v>0</v>
      </c>
      <c r="L974" s="52">
        <v>0</v>
      </c>
      <c r="M974" s="52">
        <v>0</v>
      </c>
      <c r="N974" s="52">
        <v>0</v>
      </c>
      <c r="O974" s="52">
        <v>0</v>
      </c>
      <c r="P974" s="52">
        <v>0</v>
      </c>
      <c r="Q974" s="52">
        <v>0</v>
      </c>
      <c r="R974" s="52">
        <v>0</v>
      </c>
      <c r="S974" s="52">
        <v>0</v>
      </c>
      <c r="T974" s="52">
        <v>0</v>
      </c>
      <c r="U974" s="52">
        <v>0</v>
      </c>
      <c r="V974" s="52">
        <v>0</v>
      </c>
      <c r="W974" s="52">
        <v>0</v>
      </c>
      <c r="X974" s="52">
        <v>0</v>
      </c>
      <c r="Y974" s="52">
        <v>0</v>
      </c>
      <c r="Z974" s="52">
        <v>0</v>
      </c>
    </row>
    <row r="975" spans="1:26">
      <c r="A975" s="52" t="s">
        <v>347</v>
      </c>
      <c r="B975" s="52" t="s">
        <v>337</v>
      </c>
      <c r="C975" s="52" t="s">
        <v>243</v>
      </c>
      <c r="D975" s="52" t="s">
        <v>7</v>
      </c>
      <c r="E975" s="52" t="s">
        <v>83</v>
      </c>
      <c r="F975" s="52" t="s">
        <v>68</v>
      </c>
      <c r="G975" s="52">
        <v>0</v>
      </c>
      <c r="H975" s="52">
        <v>0</v>
      </c>
      <c r="I975" s="52">
        <v>0</v>
      </c>
      <c r="J975" s="52">
        <v>0</v>
      </c>
      <c r="K975" s="52">
        <v>0</v>
      </c>
      <c r="L975" s="52">
        <v>0</v>
      </c>
      <c r="M975" s="52">
        <v>0</v>
      </c>
      <c r="N975" s="52">
        <v>0</v>
      </c>
      <c r="O975" s="52">
        <v>0</v>
      </c>
      <c r="P975" s="52">
        <v>0</v>
      </c>
      <c r="Q975" s="52">
        <v>0</v>
      </c>
      <c r="R975" s="52">
        <v>0</v>
      </c>
      <c r="S975" s="52">
        <v>0</v>
      </c>
      <c r="T975" s="52">
        <v>0</v>
      </c>
      <c r="U975" s="52">
        <v>0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</row>
    <row r="976" spans="1:26">
      <c r="A976" s="52" t="s">
        <v>347</v>
      </c>
      <c r="B976" s="52" t="s">
        <v>337</v>
      </c>
      <c r="C976" s="52" t="s">
        <v>243</v>
      </c>
      <c r="D976" s="52" t="s">
        <v>7</v>
      </c>
      <c r="E976" s="52" t="s">
        <v>83</v>
      </c>
      <c r="F976" s="52" t="s">
        <v>69</v>
      </c>
      <c r="G976" s="52">
        <v>0</v>
      </c>
      <c r="H976" s="52">
        <v>0</v>
      </c>
      <c r="I976" s="52">
        <v>0</v>
      </c>
      <c r="J976" s="52">
        <v>0</v>
      </c>
      <c r="K976" s="52">
        <v>0</v>
      </c>
      <c r="L976" s="52">
        <v>0</v>
      </c>
      <c r="M976" s="52">
        <v>0</v>
      </c>
      <c r="N976" s="52">
        <v>0</v>
      </c>
      <c r="O976" s="52">
        <v>0</v>
      </c>
      <c r="P976" s="52">
        <v>0</v>
      </c>
      <c r="Q976" s="52">
        <v>0</v>
      </c>
      <c r="R976" s="52">
        <v>0</v>
      </c>
      <c r="S976" s="52">
        <v>0</v>
      </c>
      <c r="T976" s="52">
        <v>0</v>
      </c>
      <c r="U976" s="52">
        <v>0</v>
      </c>
      <c r="V976" s="52">
        <v>0</v>
      </c>
      <c r="W976" s="52">
        <v>0</v>
      </c>
      <c r="X976" s="52">
        <v>0</v>
      </c>
      <c r="Y976" s="52">
        <v>0</v>
      </c>
      <c r="Z976" s="52">
        <v>0</v>
      </c>
    </row>
    <row r="977" spans="1:26">
      <c r="A977" s="52" t="s">
        <v>347</v>
      </c>
      <c r="B977" s="52" t="s">
        <v>337</v>
      </c>
      <c r="C977" s="52" t="s">
        <v>243</v>
      </c>
      <c r="D977" s="52" t="s">
        <v>7</v>
      </c>
      <c r="E977" s="52" t="s">
        <v>83</v>
      </c>
      <c r="F977" s="52" t="s">
        <v>70</v>
      </c>
      <c r="G977" s="52">
        <v>0</v>
      </c>
      <c r="H977" s="52">
        <v>0</v>
      </c>
      <c r="I977" s="52">
        <v>0</v>
      </c>
      <c r="J977" s="52">
        <v>0</v>
      </c>
      <c r="K977" s="52">
        <v>0</v>
      </c>
      <c r="L977" s="52">
        <v>0</v>
      </c>
      <c r="M977" s="52">
        <v>0</v>
      </c>
      <c r="N977" s="52">
        <v>0</v>
      </c>
      <c r="O977" s="52">
        <v>0</v>
      </c>
      <c r="P977" s="52">
        <v>0</v>
      </c>
      <c r="Q977" s="52">
        <v>0</v>
      </c>
      <c r="R977" s="52">
        <v>0</v>
      </c>
      <c r="S977" s="52">
        <v>0</v>
      </c>
      <c r="T977" s="52">
        <v>0</v>
      </c>
      <c r="U977" s="52">
        <v>0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</row>
    <row r="978" spans="1:26">
      <c r="A978" s="52" t="s">
        <v>347</v>
      </c>
      <c r="B978" s="52" t="s">
        <v>342</v>
      </c>
      <c r="C978" s="52" t="s">
        <v>243</v>
      </c>
      <c r="D978" s="52" t="s">
        <v>7</v>
      </c>
      <c r="E978" s="52" t="s">
        <v>83</v>
      </c>
      <c r="F978" s="52" t="s">
        <v>71</v>
      </c>
      <c r="G978" s="52">
        <v>0</v>
      </c>
      <c r="H978" s="52">
        <v>0</v>
      </c>
      <c r="I978" s="52">
        <v>0</v>
      </c>
      <c r="J978" s="52">
        <v>0</v>
      </c>
      <c r="K978" s="52">
        <v>0</v>
      </c>
      <c r="L978" s="52">
        <v>0</v>
      </c>
      <c r="M978" s="52">
        <v>0</v>
      </c>
      <c r="N978" s="52">
        <v>0</v>
      </c>
      <c r="O978" s="52">
        <v>0</v>
      </c>
      <c r="P978" s="52">
        <v>0</v>
      </c>
      <c r="Q978" s="52">
        <v>0</v>
      </c>
      <c r="R978" s="52">
        <v>0</v>
      </c>
      <c r="S978" s="52">
        <v>0</v>
      </c>
      <c r="T978" s="52">
        <v>0</v>
      </c>
      <c r="U978" s="52">
        <v>0</v>
      </c>
      <c r="V978" s="52">
        <v>0</v>
      </c>
      <c r="W978" s="52">
        <v>0</v>
      </c>
      <c r="X978" s="52">
        <v>0</v>
      </c>
      <c r="Y978" s="52">
        <v>0</v>
      </c>
      <c r="Z978" s="52">
        <v>0</v>
      </c>
    </row>
    <row r="979" spans="1:26">
      <c r="A979" s="52" t="s">
        <v>347</v>
      </c>
      <c r="B979" s="52" t="s">
        <v>342</v>
      </c>
      <c r="C979" s="52" t="s">
        <v>243</v>
      </c>
      <c r="D979" s="52" t="s">
        <v>7</v>
      </c>
      <c r="E979" s="52" t="s">
        <v>83</v>
      </c>
      <c r="F979" s="52" t="s">
        <v>72</v>
      </c>
      <c r="G979" s="52">
        <v>0</v>
      </c>
      <c r="H979" s="52">
        <v>0</v>
      </c>
      <c r="I979" s="52">
        <v>0</v>
      </c>
      <c r="J979" s="52">
        <v>0</v>
      </c>
      <c r="K979" s="52">
        <v>0</v>
      </c>
      <c r="L979" s="52">
        <v>0</v>
      </c>
      <c r="M979" s="52">
        <v>0</v>
      </c>
      <c r="N979" s="52">
        <v>0</v>
      </c>
      <c r="O979" s="52">
        <v>0</v>
      </c>
      <c r="P979" s="52">
        <v>0</v>
      </c>
      <c r="Q979" s="52">
        <v>0</v>
      </c>
      <c r="R979" s="52">
        <v>0</v>
      </c>
      <c r="S979" s="52">
        <v>0</v>
      </c>
      <c r="T979" s="52">
        <v>0</v>
      </c>
      <c r="U979" s="52">
        <v>0</v>
      </c>
      <c r="V979" s="52">
        <v>0</v>
      </c>
      <c r="W979" s="52">
        <v>0</v>
      </c>
      <c r="X979" s="52">
        <v>0</v>
      </c>
      <c r="Y979" s="52">
        <v>0</v>
      </c>
      <c r="Z979" s="52">
        <v>0</v>
      </c>
    </row>
    <row r="980" spans="1:26">
      <c r="A980" s="52" t="s">
        <v>347</v>
      </c>
      <c r="B980" s="52" t="s">
        <v>343</v>
      </c>
      <c r="C980" s="52" t="s">
        <v>243</v>
      </c>
      <c r="D980" s="52" t="s">
        <v>7</v>
      </c>
      <c r="E980" s="52" t="s">
        <v>83</v>
      </c>
      <c r="F980" s="52" t="s">
        <v>73</v>
      </c>
      <c r="G980" s="52">
        <v>0</v>
      </c>
      <c r="H980" s="52">
        <v>0</v>
      </c>
      <c r="I980" s="52">
        <v>0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0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</row>
    <row r="981" spans="1:26">
      <c r="A981" s="52" t="s">
        <v>347</v>
      </c>
      <c r="B981" s="52" t="s">
        <v>337</v>
      </c>
      <c r="C981" s="52" t="s">
        <v>243</v>
      </c>
      <c r="D981" s="52" t="s">
        <v>7</v>
      </c>
      <c r="E981" s="52" t="s">
        <v>84</v>
      </c>
      <c r="F981" s="52" t="s">
        <v>63</v>
      </c>
      <c r="G981" s="52">
        <v>0</v>
      </c>
      <c r="H981" s="52">
        <v>0</v>
      </c>
      <c r="I981" s="52">
        <v>0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52">
        <v>0</v>
      </c>
      <c r="W981" s="52">
        <v>0</v>
      </c>
      <c r="X981" s="52">
        <v>0</v>
      </c>
      <c r="Y981" s="52">
        <v>0</v>
      </c>
      <c r="Z981" s="52">
        <v>0</v>
      </c>
    </row>
    <row r="982" spans="1:26">
      <c r="A982" s="52" t="s">
        <v>347</v>
      </c>
      <c r="B982" s="52" t="s">
        <v>338</v>
      </c>
      <c r="C982" s="52" t="s">
        <v>243</v>
      </c>
      <c r="D982" s="52" t="s">
        <v>7</v>
      </c>
      <c r="E982" s="52" t="s">
        <v>84</v>
      </c>
      <c r="F982" s="52" t="s">
        <v>64</v>
      </c>
      <c r="G982" s="52">
        <v>0</v>
      </c>
      <c r="H982" s="52">
        <v>0</v>
      </c>
      <c r="I982" s="52">
        <v>0</v>
      </c>
      <c r="J982" s="52">
        <v>0</v>
      </c>
      <c r="K982" s="52">
        <v>0</v>
      </c>
      <c r="L982" s="52">
        <v>0</v>
      </c>
      <c r="M982" s="52">
        <v>0</v>
      </c>
      <c r="N982" s="52">
        <v>0</v>
      </c>
      <c r="O982" s="52">
        <v>0</v>
      </c>
      <c r="P982" s="52">
        <v>0</v>
      </c>
      <c r="Q982" s="52">
        <v>0</v>
      </c>
      <c r="R982" s="52">
        <v>0</v>
      </c>
      <c r="S982" s="52">
        <v>0</v>
      </c>
      <c r="T982" s="52">
        <v>0</v>
      </c>
      <c r="U982" s="52">
        <v>0</v>
      </c>
      <c r="V982" s="52">
        <v>0</v>
      </c>
      <c r="W982" s="52">
        <v>0</v>
      </c>
      <c r="X982" s="52">
        <v>0</v>
      </c>
      <c r="Y982" s="52">
        <v>0</v>
      </c>
      <c r="Z982" s="52">
        <v>0</v>
      </c>
    </row>
    <row r="983" spans="1:26">
      <c r="A983" s="52" t="s">
        <v>347</v>
      </c>
      <c r="B983" s="52" t="s">
        <v>339</v>
      </c>
      <c r="C983" s="52" t="s">
        <v>243</v>
      </c>
      <c r="D983" s="52" t="s">
        <v>7</v>
      </c>
      <c r="E983" s="52" t="s">
        <v>84</v>
      </c>
      <c r="F983" s="52" t="s">
        <v>65</v>
      </c>
      <c r="G983" s="52">
        <v>0</v>
      </c>
      <c r="H983" s="52">
        <v>0</v>
      </c>
      <c r="I983" s="52">
        <v>0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52">
        <v>0</v>
      </c>
      <c r="W983" s="52">
        <v>0</v>
      </c>
      <c r="X983" s="52">
        <v>0</v>
      </c>
      <c r="Y983" s="52">
        <v>0</v>
      </c>
      <c r="Z983" s="52">
        <v>0</v>
      </c>
    </row>
    <row r="984" spans="1:26">
      <c r="A984" s="52" t="s">
        <v>347</v>
      </c>
      <c r="B984" s="52" t="s">
        <v>340</v>
      </c>
      <c r="C984" s="52" t="s">
        <v>243</v>
      </c>
      <c r="D984" s="52" t="s">
        <v>7</v>
      </c>
      <c r="E984" s="52" t="s">
        <v>84</v>
      </c>
      <c r="F984" s="52" t="s">
        <v>66</v>
      </c>
      <c r="G984" s="52">
        <v>0</v>
      </c>
      <c r="H984" s="52">
        <v>0</v>
      </c>
      <c r="I984" s="52">
        <v>0</v>
      </c>
      <c r="J984" s="52">
        <v>0</v>
      </c>
      <c r="K984" s="52">
        <v>0</v>
      </c>
      <c r="L984" s="52">
        <v>0</v>
      </c>
      <c r="M984" s="52">
        <v>0</v>
      </c>
      <c r="N984" s="52">
        <v>0</v>
      </c>
      <c r="O984" s="52">
        <v>0</v>
      </c>
      <c r="P984" s="52">
        <v>0</v>
      </c>
      <c r="Q984" s="52">
        <v>0</v>
      </c>
      <c r="R984" s="52">
        <v>0</v>
      </c>
      <c r="S984" s="52">
        <v>0</v>
      </c>
      <c r="T984" s="52">
        <v>0</v>
      </c>
      <c r="U984" s="52">
        <v>0</v>
      </c>
      <c r="V984" s="52">
        <v>0</v>
      </c>
      <c r="W984" s="52">
        <v>0</v>
      </c>
      <c r="X984" s="52">
        <v>0</v>
      </c>
      <c r="Y984" s="52">
        <v>0</v>
      </c>
      <c r="Z984" s="52">
        <v>0</v>
      </c>
    </row>
    <row r="985" spans="1:26">
      <c r="A985" s="52" t="s">
        <v>347</v>
      </c>
      <c r="B985" s="52" t="s">
        <v>341</v>
      </c>
      <c r="C985" s="52" t="s">
        <v>243</v>
      </c>
      <c r="D985" s="52" t="s">
        <v>7</v>
      </c>
      <c r="E985" s="52" t="s">
        <v>84</v>
      </c>
      <c r="F985" s="52" t="s">
        <v>67</v>
      </c>
      <c r="G985" s="52">
        <v>0</v>
      </c>
      <c r="H985" s="52">
        <v>0</v>
      </c>
      <c r="I985" s="52">
        <v>0</v>
      </c>
      <c r="J985" s="52">
        <v>0</v>
      </c>
      <c r="K985" s="52">
        <v>0</v>
      </c>
      <c r="L985" s="52">
        <v>0</v>
      </c>
      <c r="M985" s="52">
        <v>0</v>
      </c>
      <c r="N985" s="52">
        <v>0</v>
      </c>
      <c r="O985" s="52">
        <v>0</v>
      </c>
      <c r="P985" s="52">
        <v>0</v>
      </c>
      <c r="Q985" s="52">
        <v>0</v>
      </c>
      <c r="R985" s="52">
        <v>0</v>
      </c>
      <c r="S985" s="52">
        <v>0</v>
      </c>
      <c r="T985" s="52">
        <v>0</v>
      </c>
      <c r="U985" s="52">
        <v>0</v>
      </c>
      <c r="V985" s="52">
        <v>0</v>
      </c>
      <c r="W985" s="52">
        <v>0</v>
      </c>
      <c r="X985" s="52">
        <v>0</v>
      </c>
      <c r="Y985" s="52">
        <v>0</v>
      </c>
      <c r="Z985" s="52">
        <v>0</v>
      </c>
    </row>
    <row r="986" spans="1:26">
      <c r="A986" s="52" t="s">
        <v>347</v>
      </c>
      <c r="B986" s="52" t="s">
        <v>337</v>
      </c>
      <c r="C986" s="52" t="s">
        <v>243</v>
      </c>
      <c r="D986" s="52" t="s">
        <v>7</v>
      </c>
      <c r="E986" s="52" t="s">
        <v>84</v>
      </c>
      <c r="F986" s="52" t="s">
        <v>68</v>
      </c>
      <c r="G986" s="52">
        <v>0</v>
      </c>
      <c r="H986" s="52">
        <v>0</v>
      </c>
      <c r="I986" s="52">
        <v>0</v>
      </c>
      <c r="J986" s="52">
        <v>0</v>
      </c>
      <c r="K986" s="52">
        <v>0</v>
      </c>
      <c r="L986" s="52">
        <v>0</v>
      </c>
      <c r="M986" s="52">
        <v>0</v>
      </c>
      <c r="N986" s="52">
        <v>0</v>
      </c>
      <c r="O986" s="52">
        <v>0</v>
      </c>
      <c r="P986" s="52">
        <v>0</v>
      </c>
      <c r="Q986" s="52">
        <v>0</v>
      </c>
      <c r="R986" s="52">
        <v>0</v>
      </c>
      <c r="S986" s="52">
        <v>0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</row>
    <row r="987" spans="1:26">
      <c r="A987" s="52" t="s">
        <v>347</v>
      </c>
      <c r="B987" s="52" t="s">
        <v>337</v>
      </c>
      <c r="C987" s="52" t="s">
        <v>243</v>
      </c>
      <c r="D987" s="52" t="s">
        <v>7</v>
      </c>
      <c r="E987" s="52" t="s">
        <v>84</v>
      </c>
      <c r="F987" s="52" t="s">
        <v>69</v>
      </c>
      <c r="G987" s="52">
        <v>0</v>
      </c>
      <c r="H987" s="52">
        <v>0</v>
      </c>
      <c r="I987" s="52">
        <v>0</v>
      </c>
      <c r="J987" s="52">
        <v>0</v>
      </c>
      <c r="K987" s="52">
        <v>0</v>
      </c>
      <c r="L987" s="52">
        <v>0</v>
      </c>
      <c r="M987" s="52">
        <v>0</v>
      </c>
      <c r="N987" s="52">
        <v>0</v>
      </c>
      <c r="O987" s="52">
        <v>0</v>
      </c>
      <c r="P987" s="52">
        <v>0</v>
      </c>
      <c r="Q987" s="52">
        <v>0</v>
      </c>
      <c r="R987" s="52">
        <v>0</v>
      </c>
      <c r="S987" s="52">
        <v>0</v>
      </c>
      <c r="T987" s="52">
        <v>0</v>
      </c>
      <c r="U987" s="52">
        <v>0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</row>
    <row r="988" spans="1:26">
      <c r="A988" s="52" t="s">
        <v>347</v>
      </c>
      <c r="B988" s="52" t="s">
        <v>337</v>
      </c>
      <c r="C988" s="52" t="s">
        <v>243</v>
      </c>
      <c r="D988" s="52" t="s">
        <v>7</v>
      </c>
      <c r="E988" s="52" t="s">
        <v>84</v>
      </c>
      <c r="F988" s="52" t="s">
        <v>70</v>
      </c>
      <c r="G988" s="52">
        <v>0</v>
      </c>
      <c r="H988" s="52">
        <v>0</v>
      </c>
      <c r="I988" s="52">
        <v>0</v>
      </c>
      <c r="J988" s="52">
        <v>0</v>
      </c>
      <c r="K988" s="52">
        <v>0</v>
      </c>
      <c r="L988" s="52">
        <v>0</v>
      </c>
      <c r="M988" s="52">
        <v>0</v>
      </c>
      <c r="N988" s="52">
        <v>0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0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</row>
    <row r="989" spans="1:26">
      <c r="A989" s="52" t="s">
        <v>347</v>
      </c>
      <c r="B989" s="52" t="s">
        <v>342</v>
      </c>
      <c r="C989" s="52" t="s">
        <v>243</v>
      </c>
      <c r="D989" s="52" t="s">
        <v>7</v>
      </c>
      <c r="E989" s="52" t="s">
        <v>84</v>
      </c>
      <c r="F989" s="52" t="s">
        <v>71</v>
      </c>
      <c r="G989" s="52">
        <v>0</v>
      </c>
      <c r="H989" s="52">
        <v>0</v>
      </c>
      <c r="I989" s="52">
        <v>0</v>
      </c>
      <c r="J989" s="52">
        <v>0</v>
      </c>
      <c r="K989" s="52">
        <v>0</v>
      </c>
      <c r="L989" s="52">
        <v>0</v>
      </c>
      <c r="M989" s="52">
        <v>0</v>
      </c>
      <c r="N989" s="52">
        <v>0</v>
      </c>
      <c r="O989" s="52">
        <v>0</v>
      </c>
      <c r="P989" s="52">
        <v>0</v>
      </c>
      <c r="Q989" s="52">
        <v>0</v>
      </c>
      <c r="R989" s="52">
        <v>0</v>
      </c>
      <c r="S989" s="52">
        <v>0</v>
      </c>
      <c r="T989" s="52">
        <v>0</v>
      </c>
      <c r="U989" s="52">
        <v>0</v>
      </c>
      <c r="V989" s="52">
        <v>0</v>
      </c>
      <c r="W989" s="52">
        <v>0</v>
      </c>
      <c r="X989" s="52">
        <v>0</v>
      </c>
      <c r="Y989" s="52">
        <v>0</v>
      </c>
      <c r="Z989" s="52">
        <v>0</v>
      </c>
    </row>
    <row r="990" spans="1:26">
      <c r="A990" s="52" t="s">
        <v>347</v>
      </c>
      <c r="B990" s="52" t="s">
        <v>342</v>
      </c>
      <c r="C990" s="52" t="s">
        <v>243</v>
      </c>
      <c r="D990" s="52" t="s">
        <v>7</v>
      </c>
      <c r="E990" s="52" t="s">
        <v>84</v>
      </c>
      <c r="F990" s="52" t="s">
        <v>72</v>
      </c>
      <c r="G990" s="52">
        <v>0</v>
      </c>
      <c r="H990" s="52">
        <v>0</v>
      </c>
      <c r="I990" s="52">
        <v>0</v>
      </c>
      <c r="J990" s="52">
        <v>0</v>
      </c>
      <c r="K990" s="52">
        <v>0</v>
      </c>
      <c r="L990" s="52">
        <v>0</v>
      </c>
      <c r="M990" s="52">
        <v>0</v>
      </c>
      <c r="N990" s="52">
        <v>0</v>
      </c>
      <c r="O990" s="52">
        <v>0</v>
      </c>
      <c r="P990" s="52">
        <v>0</v>
      </c>
      <c r="Q990" s="52">
        <v>0</v>
      </c>
      <c r="R990" s="52">
        <v>0</v>
      </c>
      <c r="S990" s="52">
        <v>0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</row>
    <row r="991" spans="1:26">
      <c r="A991" s="52" t="s">
        <v>347</v>
      </c>
      <c r="B991" s="52" t="s">
        <v>343</v>
      </c>
      <c r="C991" s="52" t="s">
        <v>243</v>
      </c>
      <c r="D991" s="52" t="s">
        <v>7</v>
      </c>
      <c r="E991" s="52" t="s">
        <v>84</v>
      </c>
      <c r="F991" s="52" t="s">
        <v>73</v>
      </c>
      <c r="G991" s="52">
        <v>0</v>
      </c>
      <c r="H991" s="52">
        <v>0</v>
      </c>
      <c r="I991" s="52">
        <v>0</v>
      </c>
      <c r="J991" s="52">
        <v>0</v>
      </c>
      <c r="K991" s="52">
        <v>6.8880926818022203</v>
      </c>
      <c r="L991" s="52">
        <v>7.5020205773290272</v>
      </c>
      <c r="M991" s="52">
        <v>3.7119185438230162</v>
      </c>
      <c r="N991" s="52">
        <v>5.9215932853815456</v>
      </c>
      <c r="O991" s="52">
        <v>8.5172198460839574</v>
      </c>
      <c r="P991" s="52">
        <v>8.4687704809499937</v>
      </c>
      <c r="Q991" s="52">
        <v>7.6722918011871766</v>
      </c>
      <c r="R991" s="52">
        <v>8.5244680734825184</v>
      </c>
      <c r="S991" s="52">
        <v>8.548843976145573</v>
      </c>
      <c r="T991" s="52">
        <v>7.0182665905264239</v>
      </c>
      <c r="U991" s="52">
        <v>6.6136669590077002</v>
      </c>
      <c r="V991" s="52">
        <v>7.4925301413406196</v>
      </c>
      <c r="W991" s="52">
        <v>6.372260815795066</v>
      </c>
      <c r="X991" s="52">
        <v>5.6295393301682237</v>
      </c>
      <c r="Y991" s="52">
        <v>5.5405029213096766</v>
      </c>
      <c r="Z991" s="52">
        <v>4.8307122733292491</v>
      </c>
    </row>
    <row r="992" spans="1:26">
      <c r="A992" s="52" t="s">
        <v>349</v>
      </c>
      <c r="B992" s="52" t="s">
        <v>337</v>
      </c>
      <c r="C992" s="52" t="s">
        <v>243</v>
      </c>
      <c r="D992" s="52" t="s">
        <v>7</v>
      </c>
      <c r="E992" s="52" t="s">
        <v>85</v>
      </c>
      <c r="F992" s="52" t="s">
        <v>63</v>
      </c>
      <c r="G992" s="52">
        <v>133.0036416474193</v>
      </c>
      <c r="H992" s="52">
        <v>64.705311073872011</v>
      </c>
      <c r="I992" s="52">
        <v>93.364761448586819</v>
      </c>
      <c r="J992" s="52">
        <v>235.67756058120966</v>
      </c>
      <c r="K992" s="52">
        <v>156.27033768225601</v>
      </c>
      <c r="L992" s="52">
        <v>223.81805487650115</v>
      </c>
      <c r="M992" s="52">
        <v>354.10610578468123</v>
      </c>
      <c r="N992" s="52">
        <v>511.37779690679577</v>
      </c>
      <c r="O992" s="52">
        <v>345.88582085010228</v>
      </c>
      <c r="P992" s="52">
        <v>279.09694535788805</v>
      </c>
      <c r="Q992" s="52">
        <v>599.47014787340072</v>
      </c>
      <c r="R992" s="52">
        <v>698.32913050722664</v>
      </c>
      <c r="S992" s="52">
        <v>484.75786243000647</v>
      </c>
      <c r="T992" s="52">
        <v>30.123473174928002</v>
      </c>
      <c r="U992" s="52">
        <v>60.317081860980757</v>
      </c>
      <c r="V992" s="52">
        <v>118.95418393700616</v>
      </c>
      <c r="W992" s="52">
        <v>0</v>
      </c>
      <c r="X992" s="52">
        <v>0</v>
      </c>
      <c r="Y992" s="52">
        <v>0</v>
      </c>
      <c r="Z992" s="52">
        <v>97.857938044681916</v>
      </c>
    </row>
    <row r="993" spans="1:26">
      <c r="A993" s="52" t="s">
        <v>349</v>
      </c>
      <c r="B993" s="52" t="s">
        <v>338</v>
      </c>
      <c r="C993" s="52" t="s">
        <v>243</v>
      </c>
      <c r="D993" s="52" t="s">
        <v>7</v>
      </c>
      <c r="E993" s="52" t="s">
        <v>85</v>
      </c>
      <c r="F993" s="52" t="s">
        <v>64</v>
      </c>
      <c r="G993" s="52">
        <v>397.83939071138713</v>
      </c>
      <c r="H993" s="52">
        <v>372.23270165398816</v>
      </c>
      <c r="I993" s="52">
        <v>352.80248859714749</v>
      </c>
      <c r="J993" s="52">
        <v>338.38349479814894</v>
      </c>
      <c r="K993" s="52">
        <v>316.45718375528253</v>
      </c>
      <c r="L993" s="52">
        <v>296.24737719909507</v>
      </c>
      <c r="M993" s="52">
        <v>314.83470806040242</v>
      </c>
      <c r="N993" s="52">
        <v>297.10065447197468</v>
      </c>
      <c r="O993" s="52">
        <v>298.37183636961623</v>
      </c>
      <c r="P993" s="52">
        <v>300.29847631744622</v>
      </c>
      <c r="Q993" s="52">
        <v>292.17881142398232</v>
      </c>
      <c r="R993" s="52">
        <v>294.92030930784705</v>
      </c>
      <c r="S993" s="52">
        <v>288.22935594876884</v>
      </c>
      <c r="T993" s="52">
        <v>299.47367937992806</v>
      </c>
      <c r="U993" s="52">
        <v>304.79450073185569</v>
      </c>
      <c r="V993" s="52">
        <v>302.37168199865079</v>
      </c>
      <c r="W993" s="52">
        <v>296.63026072043976</v>
      </c>
      <c r="X993" s="52">
        <v>299.07784266234728</v>
      </c>
      <c r="Y993" s="52">
        <v>291.22573760282211</v>
      </c>
      <c r="Z993" s="52">
        <v>289.1102693389505</v>
      </c>
    </row>
    <row r="994" spans="1:26">
      <c r="A994" s="52" t="s">
        <v>349</v>
      </c>
      <c r="B994" s="52" t="s">
        <v>339</v>
      </c>
      <c r="C994" s="52" t="s">
        <v>243</v>
      </c>
      <c r="D994" s="52" t="s">
        <v>7</v>
      </c>
      <c r="E994" s="52" t="s">
        <v>85</v>
      </c>
      <c r="F994" s="52" t="s">
        <v>65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52">
        <v>0</v>
      </c>
      <c r="W994" s="52">
        <v>0</v>
      </c>
      <c r="X994" s="52">
        <v>0</v>
      </c>
      <c r="Y994" s="52">
        <v>0</v>
      </c>
      <c r="Z994" s="52">
        <v>0</v>
      </c>
    </row>
    <row r="995" spans="1:26">
      <c r="A995" s="52" t="s">
        <v>349</v>
      </c>
      <c r="B995" s="52" t="s">
        <v>340</v>
      </c>
      <c r="C995" s="52" t="s">
        <v>243</v>
      </c>
      <c r="D995" s="52" t="s">
        <v>7</v>
      </c>
      <c r="E995" s="52" t="s">
        <v>85</v>
      </c>
      <c r="F995" s="52" t="s">
        <v>66</v>
      </c>
      <c r="G995" s="52">
        <v>122.44759202008142</v>
      </c>
      <c r="H995" s="52">
        <v>128.13570002101429</v>
      </c>
      <c r="I995" s="52">
        <v>132.59268002174522</v>
      </c>
      <c r="J995" s="52">
        <v>131.39011526034798</v>
      </c>
      <c r="K995" s="52">
        <v>145.16733602380748</v>
      </c>
      <c r="L995" s="52">
        <v>152.81409602506153</v>
      </c>
      <c r="M995" s="52">
        <v>157.01562002575056</v>
      </c>
      <c r="N995" s="52">
        <v>164.88903602704184</v>
      </c>
      <c r="O995" s="52">
        <v>172.68786002832084</v>
      </c>
      <c r="P995" s="52">
        <v>166.33516978647899</v>
      </c>
      <c r="Q995" s="52">
        <v>183.54672003010168</v>
      </c>
      <c r="R995" s="52">
        <v>197.01061203230975</v>
      </c>
      <c r="S995" s="52">
        <v>216.6334560355279</v>
      </c>
      <c r="T995" s="52">
        <v>231.77160003801058</v>
      </c>
      <c r="U995" s="52">
        <v>237.27124803891249</v>
      </c>
      <c r="V995" s="52">
        <v>230.6858040378325</v>
      </c>
      <c r="W995" s="52">
        <v>245.32308004023301</v>
      </c>
      <c r="X995" s="52">
        <v>260.0581320426495</v>
      </c>
      <c r="Y995" s="52">
        <v>336.73440182162449</v>
      </c>
      <c r="Z995" s="52">
        <v>317.46580775187243</v>
      </c>
    </row>
    <row r="996" spans="1:26">
      <c r="A996" s="52" t="s">
        <v>349</v>
      </c>
      <c r="B996" s="52" t="s">
        <v>341</v>
      </c>
      <c r="C996" s="52" t="s">
        <v>243</v>
      </c>
      <c r="D996" s="52" t="s">
        <v>7</v>
      </c>
      <c r="E996" s="52" t="s">
        <v>85</v>
      </c>
      <c r="F996" s="52" t="s">
        <v>67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52">
        <v>0</v>
      </c>
      <c r="W996" s="52">
        <v>0</v>
      </c>
      <c r="X996" s="52">
        <v>0</v>
      </c>
      <c r="Y996" s="52">
        <v>0</v>
      </c>
      <c r="Z996" s="52">
        <v>0</v>
      </c>
    </row>
    <row r="997" spans="1:26">
      <c r="A997" s="52" t="s">
        <v>349</v>
      </c>
      <c r="B997" s="52" t="s">
        <v>337</v>
      </c>
      <c r="C997" s="52" t="s">
        <v>243</v>
      </c>
      <c r="D997" s="52" t="s">
        <v>7</v>
      </c>
      <c r="E997" s="52" t="s">
        <v>85</v>
      </c>
      <c r="F997" s="52" t="s">
        <v>68</v>
      </c>
      <c r="G997" s="52">
        <v>0.7687047978318241</v>
      </c>
      <c r="H997" s="52">
        <v>0.65310349477464025</v>
      </c>
      <c r="I997" s="52">
        <v>0.51613245318700807</v>
      </c>
      <c r="J997" s="52">
        <v>0.52173078156057606</v>
      </c>
      <c r="K997" s="52">
        <v>0.46867701114993027</v>
      </c>
      <c r="L997" s="52">
        <v>0.58941206488281617</v>
      </c>
      <c r="M997" s="52">
        <v>0.75238295501582675</v>
      </c>
      <c r="N997" s="52">
        <v>0.52472943841888087</v>
      </c>
      <c r="O997" s="52">
        <v>0.8982392539680002</v>
      </c>
      <c r="P997" s="52">
        <v>1.2839181224798883</v>
      </c>
      <c r="Q997" s="52">
        <v>0.72157857092596822</v>
      </c>
      <c r="R997" s="52">
        <v>0.70896144280046414</v>
      </c>
      <c r="S997" s="52">
        <v>0.76001485528180823</v>
      </c>
      <c r="T997" s="52">
        <v>0.76001485528180823</v>
      </c>
      <c r="U997" s="52">
        <v>0.32635329918004807</v>
      </c>
      <c r="V997" s="52">
        <v>0.27519544027382403</v>
      </c>
      <c r="W997" s="52">
        <v>0.62667854928000022</v>
      </c>
      <c r="X997" s="52">
        <v>0.62667854928000022</v>
      </c>
      <c r="Y997" s="52">
        <v>0.20889284976000005</v>
      </c>
      <c r="Z997" s="52">
        <v>0.1664699782983039</v>
      </c>
    </row>
    <row r="998" spans="1:26">
      <c r="A998" s="52" t="s">
        <v>349</v>
      </c>
      <c r="B998" s="52" t="s">
        <v>337</v>
      </c>
      <c r="C998" s="52" t="s">
        <v>243</v>
      </c>
      <c r="D998" s="52" t="s">
        <v>7</v>
      </c>
      <c r="E998" s="52" t="s">
        <v>85</v>
      </c>
      <c r="F998" s="52" t="s">
        <v>69</v>
      </c>
      <c r="G998" s="52">
        <v>0</v>
      </c>
      <c r="H998" s="52">
        <v>0</v>
      </c>
      <c r="I998" s="52">
        <v>0</v>
      </c>
      <c r="J998" s="52">
        <v>0</v>
      </c>
      <c r="K998" s="52">
        <v>0</v>
      </c>
      <c r="L998" s="52">
        <v>0</v>
      </c>
      <c r="M998" s="52">
        <v>0</v>
      </c>
      <c r="N998" s="52">
        <v>0</v>
      </c>
      <c r="O998" s="52">
        <v>0</v>
      </c>
      <c r="P998" s="52">
        <v>0</v>
      </c>
      <c r="Q998" s="52">
        <v>0</v>
      </c>
      <c r="R998" s="52">
        <v>0</v>
      </c>
      <c r="S998" s="52">
        <v>0</v>
      </c>
      <c r="T998" s="52">
        <v>0</v>
      </c>
      <c r="U998" s="52">
        <v>0</v>
      </c>
      <c r="V998" s="52">
        <v>0</v>
      </c>
      <c r="W998" s="52">
        <v>0</v>
      </c>
      <c r="X998" s="52">
        <v>0</v>
      </c>
      <c r="Y998" s="52">
        <v>0</v>
      </c>
      <c r="Z998" s="52">
        <v>0</v>
      </c>
    </row>
    <row r="999" spans="1:26">
      <c r="A999" s="52" t="s">
        <v>349</v>
      </c>
      <c r="B999" s="52" t="s">
        <v>337</v>
      </c>
      <c r="C999" s="52" t="s">
        <v>243</v>
      </c>
      <c r="D999" s="52" t="s">
        <v>7</v>
      </c>
      <c r="E999" s="52" t="s">
        <v>85</v>
      </c>
      <c r="F999" s="52" t="s">
        <v>70</v>
      </c>
      <c r="G999" s="52">
        <v>0</v>
      </c>
      <c r="H999" s="52">
        <v>0</v>
      </c>
      <c r="I999" s="52">
        <v>0</v>
      </c>
      <c r="J999" s="52">
        <v>0</v>
      </c>
      <c r="K999" s="52">
        <v>0</v>
      </c>
      <c r="L999" s="52">
        <v>0</v>
      </c>
      <c r="M999" s="52">
        <v>0</v>
      </c>
      <c r="N999" s="52">
        <v>0</v>
      </c>
      <c r="O999" s="52">
        <v>0</v>
      </c>
      <c r="P999" s="52">
        <v>0</v>
      </c>
      <c r="Q999" s="52">
        <v>0</v>
      </c>
      <c r="R999" s="52">
        <v>0</v>
      </c>
      <c r="S999" s="52">
        <v>0</v>
      </c>
      <c r="T999" s="52">
        <v>0</v>
      </c>
      <c r="U999" s="52">
        <v>0</v>
      </c>
      <c r="V999" s="52">
        <v>0</v>
      </c>
      <c r="W999" s="52">
        <v>0</v>
      </c>
      <c r="X999" s="52">
        <v>0</v>
      </c>
      <c r="Y999" s="52">
        <v>0</v>
      </c>
      <c r="Z999" s="52">
        <v>0</v>
      </c>
    </row>
    <row r="1000" spans="1:26">
      <c r="A1000" s="52" t="s">
        <v>349</v>
      </c>
      <c r="B1000" s="52" t="s">
        <v>342</v>
      </c>
      <c r="C1000" s="52" t="s">
        <v>243</v>
      </c>
      <c r="D1000" s="52" t="s">
        <v>7</v>
      </c>
      <c r="E1000" s="52" t="s">
        <v>85</v>
      </c>
      <c r="F1000" s="52" t="s">
        <v>71</v>
      </c>
      <c r="G1000" s="52">
        <v>0</v>
      </c>
      <c r="H1000" s="52">
        <v>0</v>
      </c>
      <c r="I1000" s="52">
        <v>0</v>
      </c>
      <c r="J1000" s="52">
        <v>0</v>
      </c>
      <c r="K1000" s="52">
        <v>0</v>
      </c>
      <c r="L1000" s="52">
        <v>0</v>
      </c>
      <c r="M1000" s="52">
        <v>0</v>
      </c>
      <c r="N1000" s="52">
        <v>0</v>
      </c>
      <c r="O1000" s="52">
        <v>0</v>
      </c>
      <c r="P1000" s="52">
        <v>0</v>
      </c>
      <c r="Q1000" s="52">
        <v>0</v>
      </c>
      <c r="R1000" s="52">
        <v>0</v>
      </c>
      <c r="S1000" s="52">
        <v>0</v>
      </c>
      <c r="T1000" s="52">
        <v>0</v>
      </c>
      <c r="U1000" s="52">
        <v>0</v>
      </c>
      <c r="V1000" s="52">
        <v>0</v>
      </c>
      <c r="W1000" s="52">
        <v>0</v>
      </c>
      <c r="X1000" s="52">
        <v>0</v>
      </c>
      <c r="Y1000" s="52">
        <v>0</v>
      </c>
      <c r="Z1000" s="52">
        <v>0</v>
      </c>
    </row>
    <row r="1001" spans="1:26">
      <c r="A1001" s="52" t="s">
        <v>349</v>
      </c>
      <c r="B1001" s="52" t="s">
        <v>342</v>
      </c>
      <c r="C1001" s="52" t="s">
        <v>243</v>
      </c>
      <c r="D1001" s="52" t="s">
        <v>7</v>
      </c>
      <c r="E1001" s="52" t="s">
        <v>85</v>
      </c>
      <c r="F1001" s="52" t="s">
        <v>72</v>
      </c>
      <c r="G1001" s="52">
        <v>397.53836173097392</v>
      </c>
      <c r="H1001" s="52">
        <v>468.63283875180093</v>
      </c>
      <c r="I1001" s="52">
        <v>456.18330506896979</v>
      </c>
      <c r="J1001" s="52">
        <v>411.01160729488851</v>
      </c>
      <c r="K1001" s="52">
        <v>450.75413540165766</v>
      </c>
      <c r="L1001" s="52">
        <v>389.709988975643</v>
      </c>
      <c r="M1001" s="52">
        <v>352.04461921378561</v>
      </c>
      <c r="N1001" s="52">
        <v>383.95170265335281</v>
      </c>
      <c r="O1001" s="52">
        <v>371.37324139118846</v>
      </c>
      <c r="P1001" s="52">
        <v>355.38273123449335</v>
      </c>
      <c r="Q1001" s="52">
        <v>303.25539018733042</v>
      </c>
      <c r="R1001" s="52">
        <v>359.16014703813022</v>
      </c>
      <c r="S1001" s="52">
        <v>421.37130311272853</v>
      </c>
      <c r="T1001" s="52">
        <v>355.4072830931409</v>
      </c>
      <c r="U1001" s="52">
        <v>325.4321678791639</v>
      </c>
      <c r="V1001" s="52">
        <v>242.61354695022624</v>
      </c>
      <c r="W1001" s="52">
        <v>242.82766891772445</v>
      </c>
      <c r="X1001" s="52">
        <v>231.88452640995254</v>
      </c>
      <c r="Y1001" s="52">
        <v>199.40003492452175</v>
      </c>
      <c r="Z1001" s="52">
        <v>149.91978871818466</v>
      </c>
    </row>
    <row r="1002" spans="1:26">
      <c r="A1002" s="52" t="s">
        <v>349</v>
      </c>
      <c r="B1002" s="52" t="s">
        <v>343</v>
      </c>
      <c r="C1002" s="52" t="s">
        <v>243</v>
      </c>
      <c r="D1002" s="52" t="s">
        <v>7</v>
      </c>
      <c r="E1002" s="52" t="s">
        <v>85</v>
      </c>
      <c r="F1002" s="52" t="s">
        <v>73</v>
      </c>
      <c r="G1002" s="52">
        <v>161.19488213288523</v>
      </c>
      <c r="H1002" s="52">
        <v>150.36181371688735</v>
      </c>
      <c r="I1002" s="52">
        <v>65.714872969419616</v>
      </c>
      <c r="J1002" s="52">
        <v>229.37864634759174</v>
      </c>
      <c r="K1002" s="52">
        <v>238.08847911621839</v>
      </c>
      <c r="L1002" s="52">
        <v>261.22726351160094</v>
      </c>
      <c r="M1002" s="52">
        <v>271.77776649920651</v>
      </c>
      <c r="N1002" s="52">
        <v>204.97545965663713</v>
      </c>
      <c r="O1002" s="52">
        <v>214.21556575431842</v>
      </c>
      <c r="P1002" s="52">
        <v>185.07760503400286</v>
      </c>
      <c r="Q1002" s="52">
        <v>199.29434813554261</v>
      </c>
      <c r="R1002" s="52">
        <v>234.59499068311297</v>
      </c>
      <c r="S1002" s="52">
        <v>251.39236611414657</v>
      </c>
      <c r="T1002" s="52">
        <v>269.02687594452414</v>
      </c>
      <c r="U1002" s="52">
        <v>268.20131044394202</v>
      </c>
      <c r="V1002" s="52">
        <v>260.71606546188843</v>
      </c>
      <c r="W1002" s="52">
        <v>152.3247830726547</v>
      </c>
      <c r="X1002" s="52">
        <v>214.50468113434025</v>
      </c>
      <c r="Y1002" s="52">
        <v>232.47925593064377</v>
      </c>
      <c r="Z1002" s="52">
        <v>211.38544346603464</v>
      </c>
    </row>
    <row r="1003" spans="1:26">
      <c r="A1003" s="52" t="s">
        <v>336</v>
      </c>
      <c r="B1003" s="52" t="s">
        <v>337</v>
      </c>
      <c r="C1003" s="52" t="s">
        <v>54</v>
      </c>
      <c r="D1003" s="52" t="s">
        <v>7</v>
      </c>
      <c r="E1003" s="52" t="s">
        <v>62</v>
      </c>
      <c r="F1003" s="52" t="s">
        <v>63</v>
      </c>
      <c r="G1003" s="52">
        <v>83.617923866400005</v>
      </c>
      <c r="H1003" s="52">
        <v>88.917981425999997</v>
      </c>
      <c r="I1003" s="52">
        <v>103.5370477332</v>
      </c>
      <c r="J1003" s="52">
        <v>111.73156155000001</v>
      </c>
      <c r="K1003" s="52">
        <v>113.48696537280001</v>
      </c>
      <c r="L1003" s="52">
        <v>117.52340482440002</v>
      </c>
      <c r="M1003" s="52">
        <v>112.55581686600001</v>
      </c>
      <c r="N1003" s="52">
        <v>119.6626921524</v>
      </c>
      <c r="O1003" s="52">
        <v>106.5653727336</v>
      </c>
      <c r="P1003" s="52">
        <v>93.323834802000022</v>
      </c>
      <c r="Q1003" s="52">
        <v>105.40238017680001</v>
      </c>
      <c r="R1003" s="52">
        <v>111.37737083040001</v>
      </c>
      <c r="S1003" s="52">
        <v>114.6047907312</v>
      </c>
      <c r="T1003" s="52">
        <v>115.56090512640002</v>
      </c>
      <c r="U1003" s="52">
        <v>109.42660254600001</v>
      </c>
      <c r="V1003" s="52">
        <v>104.1686181396</v>
      </c>
      <c r="W1003" s="52">
        <v>97.538259308400015</v>
      </c>
      <c r="X1003" s="52">
        <v>97.682754149999994</v>
      </c>
      <c r="Y1003" s="52">
        <v>95.649602202000011</v>
      </c>
      <c r="Z1003" s="52">
        <v>96.176125796399987</v>
      </c>
    </row>
    <row r="1004" spans="1:26">
      <c r="A1004" s="52" t="s">
        <v>336</v>
      </c>
      <c r="B1004" s="52" t="s">
        <v>338</v>
      </c>
      <c r="C1004" s="52" t="s">
        <v>54</v>
      </c>
      <c r="D1004" s="52" t="s">
        <v>7</v>
      </c>
      <c r="E1004" s="52" t="s">
        <v>62</v>
      </c>
      <c r="F1004" s="52" t="s">
        <v>64</v>
      </c>
      <c r="G1004" s="52">
        <v>0</v>
      </c>
      <c r="H1004" s="52">
        <v>0</v>
      </c>
      <c r="I1004" s="52">
        <v>0</v>
      </c>
      <c r="J1004" s="52">
        <v>0</v>
      </c>
      <c r="K1004" s="52">
        <v>0</v>
      </c>
      <c r="L1004" s="52">
        <v>0</v>
      </c>
      <c r="M1004" s="52">
        <v>0</v>
      </c>
      <c r="N1004" s="52">
        <v>0</v>
      </c>
      <c r="O1004" s="52">
        <v>0</v>
      </c>
      <c r="P1004" s="52">
        <v>0</v>
      </c>
      <c r="Q1004" s="52">
        <v>0</v>
      </c>
      <c r="R1004" s="52">
        <v>0</v>
      </c>
      <c r="S1004" s="52">
        <v>0</v>
      </c>
      <c r="T1004" s="52">
        <v>0</v>
      </c>
      <c r="U1004" s="52">
        <v>0</v>
      </c>
      <c r="V1004" s="52">
        <v>0.16325170560000002</v>
      </c>
      <c r="W1004" s="52">
        <v>0.24918158880000002</v>
      </c>
      <c r="X1004" s="52">
        <v>0.21461536800000003</v>
      </c>
      <c r="Y1004" s="52">
        <v>0.18092418840000002</v>
      </c>
      <c r="Z1004" s="52">
        <v>0.22585692600000001</v>
      </c>
    </row>
    <row r="1005" spans="1:26">
      <c r="A1005" s="52" t="s">
        <v>336</v>
      </c>
      <c r="B1005" s="52" t="s">
        <v>339</v>
      </c>
      <c r="C1005" s="52" t="s">
        <v>54</v>
      </c>
      <c r="D1005" s="52" t="s">
        <v>7</v>
      </c>
      <c r="E1005" s="52" t="s">
        <v>62</v>
      </c>
      <c r="F1005" s="52" t="s">
        <v>65</v>
      </c>
      <c r="G1005" s="52">
        <v>0</v>
      </c>
      <c r="H1005" s="52">
        <v>0</v>
      </c>
      <c r="I1005" s="52">
        <v>0</v>
      </c>
      <c r="J1005" s="52">
        <v>0</v>
      </c>
      <c r="K1005" s="52">
        <v>0</v>
      </c>
      <c r="L1005" s="52">
        <v>0</v>
      </c>
      <c r="M1005" s="52">
        <v>0</v>
      </c>
      <c r="N1005" s="52">
        <v>0</v>
      </c>
      <c r="O1005" s="52">
        <v>0</v>
      </c>
      <c r="P1005" s="52">
        <v>0</v>
      </c>
      <c r="Q1005" s="52">
        <v>0.36866030040000003</v>
      </c>
      <c r="R1005" s="52">
        <v>1.4870634372</v>
      </c>
      <c r="S1005" s="52">
        <v>1.4910869520000001</v>
      </c>
      <c r="T1005" s="52">
        <v>2.1633949224000002</v>
      </c>
      <c r="U1005" s="52">
        <v>1.6788774924000001</v>
      </c>
      <c r="V1005" s="52">
        <v>1.6252990128000002</v>
      </c>
      <c r="W1005" s="52">
        <v>1.3864378860000002</v>
      </c>
      <c r="X1005" s="52">
        <v>1.4100137568</v>
      </c>
      <c r="Y1005" s="52">
        <v>1.4598911051999999</v>
      </c>
      <c r="Z1005" s="52">
        <v>1.4779110924000003</v>
      </c>
    </row>
    <row r="1006" spans="1:26">
      <c r="A1006" s="52" t="s">
        <v>336</v>
      </c>
      <c r="B1006" s="52" t="s">
        <v>340</v>
      </c>
      <c r="C1006" s="52" t="s">
        <v>54</v>
      </c>
      <c r="D1006" s="52" t="s">
        <v>7</v>
      </c>
      <c r="E1006" s="52" t="s">
        <v>62</v>
      </c>
      <c r="F1006" s="52" t="s">
        <v>66</v>
      </c>
      <c r="G1006" s="52">
        <v>261.84291580079997</v>
      </c>
      <c r="H1006" s="52">
        <v>250.87825600560004</v>
      </c>
      <c r="I1006" s="52">
        <v>258.40914108840002</v>
      </c>
      <c r="J1006" s="52">
        <v>258.48857724480001</v>
      </c>
      <c r="K1006" s="52">
        <v>263.63658278880001</v>
      </c>
      <c r="L1006" s="52">
        <v>263.94664463640004</v>
      </c>
      <c r="M1006" s="52">
        <v>270.57902987880004</v>
      </c>
      <c r="N1006" s="52">
        <v>277.68260596680005</v>
      </c>
      <c r="O1006" s="52">
        <v>249.89279214240003</v>
      </c>
      <c r="P1006" s="52">
        <v>230.23667467800001</v>
      </c>
      <c r="Q1006" s="52">
        <v>258.46745065200003</v>
      </c>
      <c r="R1006" s="52">
        <v>254.64406070520002</v>
      </c>
      <c r="S1006" s="52">
        <v>256.66132793400004</v>
      </c>
      <c r="T1006" s="52">
        <v>263.0121466896</v>
      </c>
      <c r="U1006" s="52">
        <v>261.33535003680004</v>
      </c>
      <c r="V1006" s="52">
        <v>250.83365821200002</v>
      </c>
      <c r="W1006" s="52">
        <v>251.42452873560001</v>
      </c>
      <c r="X1006" s="52">
        <v>255.02277769920002</v>
      </c>
      <c r="Y1006" s="52">
        <v>251.47877710320003</v>
      </c>
      <c r="Z1006" s="52">
        <v>242.86576750560002</v>
      </c>
    </row>
    <row r="1007" spans="1:26">
      <c r="A1007" s="52" t="s">
        <v>336</v>
      </c>
      <c r="B1007" s="52" t="s">
        <v>341</v>
      </c>
      <c r="C1007" s="52" t="s">
        <v>54</v>
      </c>
      <c r="D1007" s="52" t="s">
        <v>7</v>
      </c>
      <c r="E1007" s="52" t="s">
        <v>62</v>
      </c>
      <c r="F1007" s="52" t="s">
        <v>67</v>
      </c>
      <c r="G1007" s="52">
        <v>0</v>
      </c>
      <c r="H1007" s="52">
        <v>0</v>
      </c>
      <c r="I1007" s="52">
        <v>0</v>
      </c>
      <c r="J1007" s="52">
        <v>0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</row>
    <row r="1008" spans="1:26">
      <c r="A1008" s="52" t="s">
        <v>336</v>
      </c>
      <c r="B1008" s="52" t="s">
        <v>337</v>
      </c>
      <c r="C1008" s="52" t="s">
        <v>54</v>
      </c>
      <c r="D1008" s="52" t="s">
        <v>7</v>
      </c>
      <c r="E1008" s="52" t="s">
        <v>62</v>
      </c>
      <c r="F1008" s="52" t="s">
        <v>68</v>
      </c>
      <c r="G1008" s="52">
        <v>358.97575470480007</v>
      </c>
      <c r="H1008" s="52">
        <v>349.75341916920001</v>
      </c>
      <c r="I1008" s="52">
        <v>354.73789667879998</v>
      </c>
      <c r="J1008" s="52">
        <v>366.08862548880001</v>
      </c>
      <c r="K1008" s="52">
        <v>360.64176616080005</v>
      </c>
      <c r="L1008" s="52">
        <v>403.35190748639997</v>
      </c>
      <c r="M1008" s="52">
        <v>412.19237755440003</v>
      </c>
      <c r="N1008" s="52">
        <v>422.81552426040003</v>
      </c>
      <c r="O1008" s="52">
        <v>396.37880045999998</v>
      </c>
      <c r="P1008" s="52">
        <v>369.07522484039998</v>
      </c>
      <c r="Q1008" s="52">
        <v>426.70878352559998</v>
      </c>
      <c r="R1008" s="52">
        <v>430.04193687360004</v>
      </c>
      <c r="S1008" s="52">
        <v>423.49942548000007</v>
      </c>
      <c r="T1008" s="52">
        <v>410.38119299520008</v>
      </c>
      <c r="U1008" s="52">
        <v>393.05358947159999</v>
      </c>
      <c r="V1008" s="52">
        <v>388.20370083480003</v>
      </c>
      <c r="W1008" s="52">
        <v>382.92102686880003</v>
      </c>
      <c r="X1008" s="52">
        <v>399.79293070680006</v>
      </c>
      <c r="Y1008" s="52">
        <v>386.56134898560003</v>
      </c>
      <c r="Z1008" s="52">
        <v>384.04044739799997</v>
      </c>
    </row>
    <row r="1009" spans="1:26">
      <c r="A1009" s="52" t="s">
        <v>336</v>
      </c>
      <c r="B1009" s="52" t="s">
        <v>337</v>
      </c>
      <c r="C1009" s="52" t="s">
        <v>54</v>
      </c>
      <c r="D1009" s="52" t="s">
        <v>7</v>
      </c>
      <c r="E1009" s="52" t="s">
        <v>62</v>
      </c>
      <c r="F1009" s="52" t="s">
        <v>69</v>
      </c>
      <c r="G1009" s="52">
        <v>0</v>
      </c>
      <c r="H1009" s="52">
        <v>0</v>
      </c>
      <c r="I1009" s="52">
        <v>0</v>
      </c>
      <c r="J1009" s="52">
        <v>0</v>
      </c>
      <c r="K1009" s="52">
        <v>0</v>
      </c>
      <c r="L1009" s="52">
        <v>0</v>
      </c>
      <c r="M1009" s="52">
        <v>0</v>
      </c>
      <c r="N1009" s="52">
        <v>0</v>
      </c>
      <c r="O1009" s="52">
        <v>0</v>
      </c>
      <c r="P1009" s="52">
        <v>0</v>
      </c>
      <c r="Q1009" s="52">
        <v>0</v>
      </c>
      <c r="R1009" s="52">
        <v>0</v>
      </c>
      <c r="S1009" s="52">
        <v>0</v>
      </c>
      <c r="T1009" s="52">
        <v>0</v>
      </c>
      <c r="U1009" s="52">
        <v>0</v>
      </c>
      <c r="V1009" s="52">
        <v>0</v>
      </c>
      <c r="W1009" s="52">
        <v>0</v>
      </c>
      <c r="X1009" s="52">
        <v>0</v>
      </c>
      <c r="Y1009" s="52">
        <v>0</v>
      </c>
      <c r="Z1009" s="52">
        <v>0</v>
      </c>
    </row>
    <row r="1010" spans="1:26">
      <c r="A1010" s="52" t="s">
        <v>336</v>
      </c>
      <c r="B1010" s="52" t="s">
        <v>337</v>
      </c>
      <c r="C1010" s="52" t="s">
        <v>54</v>
      </c>
      <c r="D1010" s="52" t="s">
        <v>7</v>
      </c>
      <c r="E1010" s="52" t="s">
        <v>62</v>
      </c>
      <c r="F1010" s="52" t="s">
        <v>70</v>
      </c>
      <c r="G1010" s="52">
        <v>0</v>
      </c>
      <c r="H1010" s="52">
        <v>0</v>
      </c>
      <c r="I1010" s="52">
        <v>0</v>
      </c>
      <c r="J1010" s="52">
        <v>0</v>
      </c>
      <c r="K1010" s="52">
        <v>0</v>
      </c>
      <c r="L1010" s="52">
        <v>0</v>
      </c>
      <c r="M1010" s="52">
        <v>0</v>
      </c>
      <c r="N1010" s="52">
        <v>0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52">
        <v>0</v>
      </c>
      <c r="W1010" s="52">
        <v>0</v>
      </c>
      <c r="X1010" s="52">
        <v>0</v>
      </c>
      <c r="Y1010" s="52">
        <v>0</v>
      </c>
      <c r="Z1010" s="52">
        <v>0</v>
      </c>
    </row>
    <row r="1011" spans="1:26">
      <c r="A1011" s="52" t="s">
        <v>336</v>
      </c>
      <c r="B1011" s="52" t="s">
        <v>342</v>
      </c>
      <c r="C1011" s="52" t="s">
        <v>54</v>
      </c>
      <c r="D1011" s="52" t="s">
        <v>7</v>
      </c>
      <c r="E1011" s="52" t="s">
        <v>62</v>
      </c>
      <c r="F1011" s="52" t="s">
        <v>71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0</v>
      </c>
      <c r="R1011" s="52">
        <v>0</v>
      </c>
      <c r="S1011" s="52">
        <v>0</v>
      </c>
      <c r="T1011" s="52">
        <v>0</v>
      </c>
      <c r="U1011" s="52">
        <v>0</v>
      </c>
      <c r="V1011" s="52">
        <v>0</v>
      </c>
      <c r="W1011" s="52">
        <v>0</v>
      </c>
      <c r="X1011" s="52">
        <v>0</v>
      </c>
      <c r="Y1011" s="52">
        <v>0</v>
      </c>
      <c r="Z1011" s="52">
        <v>0</v>
      </c>
    </row>
    <row r="1012" spans="1:26">
      <c r="A1012" s="52" t="s">
        <v>336</v>
      </c>
      <c r="B1012" s="52" t="s">
        <v>342</v>
      </c>
      <c r="C1012" s="52" t="s">
        <v>54</v>
      </c>
      <c r="D1012" s="52" t="s">
        <v>7</v>
      </c>
      <c r="E1012" s="52" t="s">
        <v>62</v>
      </c>
      <c r="F1012" s="52" t="s">
        <v>72</v>
      </c>
      <c r="G1012" s="52">
        <v>113.20290774</v>
      </c>
      <c r="H1012" s="52">
        <v>95.534498696399993</v>
      </c>
      <c r="I1012" s="52">
        <v>98.02764598680001</v>
      </c>
      <c r="J1012" s="52">
        <v>96.119315107199995</v>
      </c>
      <c r="K1012" s="52">
        <v>98.030564186399985</v>
      </c>
      <c r="L1012" s="52">
        <v>98.161451928000005</v>
      </c>
      <c r="M1012" s="52">
        <v>93.58463057400003</v>
      </c>
      <c r="N1012" s="52">
        <v>89.595434973599993</v>
      </c>
      <c r="O1012" s="52">
        <v>79.483684953600005</v>
      </c>
      <c r="P1012" s="52">
        <v>69.693108548399991</v>
      </c>
      <c r="Q1012" s="52">
        <v>82.84713398640001</v>
      </c>
      <c r="R1012" s="52">
        <v>83.662425363600022</v>
      </c>
      <c r="S1012" s="52">
        <v>79.683596280000003</v>
      </c>
      <c r="T1012" s="52">
        <v>69.310774159200008</v>
      </c>
      <c r="U1012" s="52">
        <v>76.958018787599997</v>
      </c>
      <c r="V1012" s="52">
        <v>63.030967718399999</v>
      </c>
      <c r="W1012" s="52">
        <v>61.456772786400002</v>
      </c>
      <c r="X1012" s="52">
        <v>57.391276942800005</v>
      </c>
      <c r="Y1012" s="52">
        <v>54.113531705999996</v>
      </c>
      <c r="Z1012" s="52">
        <v>52.319751674400003</v>
      </c>
    </row>
    <row r="1013" spans="1:26">
      <c r="A1013" s="52" t="s">
        <v>336</v>
      </c>
      <c r="B1013" s="52" t="s">
        <v>343</v>
      </c>
      <c r="C1013" s="52" t="s">
        <v>54</v>
      </c>
      <c r="D1013" s="52" t="s">
        <v>7</v>
      </c>
      <c r="E1013" s="52" t="s">
        <v>62</v>
      </c>
      <c r="F1013" s="52" t="s">
        <v>73</v>
      </c>
      <c r="G1013" s="52">
        <v>55.511265578400007</v>
      </c>
      <c r="H1013" s="52">
        <v>53.378739932400002</v>
      </c>
      <c r="I1013" s="52">
        <v>56.287418749200008</v>
      </c>
      <c r="J1013" s="52">
        <v>61.890504332399999</v>
      </c>
      <c r="K1013" s="52">
        <v>69.796694167200002</v>
      </c>
      <c r="L1013" s="52">
        <v>79.4362275756</v>
      </c>
      <c r="M1013" s="52">
        <v>92.994241532400011</v>
      </c>
      <c r="N1013" s="52">
        <v>99.14308486920001</v>
      </c>
      <c r="O1013" s="52">
        <v>90.384257401200003</v>
      </c>
      <c r="P1013" s="52">
        <v>83.501421969600003</v>
      </c>
      <c r="Q1013" s="52">
        <v>94.220538505200011</v>
      </c>
      <c r="R1013" s="52">
        <v>92.556737679600005</v>
      </c>
      <c r="S1013" s="52">
        <v>95.027443722000001</v>
      </c>
      <c r="T1013" s="52">
        <v>100.42032263760001</v>
      </c>
      <c r="U1013" s="52">
        <v>99.932443207200009</v>
      </c>
      <c r="V1013" s="52">
        <v>97.817162990400007</v>
      </c>
      <c r="W1013" s="52">
        <v>101.9136495276</v>
      </c>
      <c r="X1013" s="52">
        <v>101.96985731760002</v>
      </c>
      <c r="Y1013" s="52">
        <v>107.67289856400001</v>
      </c>
      <c r="Z1013" s="52">
        <v>97.920015919199997</v>
      </c>
    </row>
    <row r="1014" spans="1:26">
      <c r="A1014" s="52" t="s">
        <v>344</v>
      </c>
      <c r="B1014" s="52" t="s">
        <v>337</v>
      </c>
      <c r="C1014" s="52" t="s">
        <v>54</v>
      </c>
      <c r="D1014" s="52" t="s">
        <v>7</v>
      </c>
      <c r="E1014" s="52" t="s">
        <v>74</v>
      </c>
      <c r="F1014" s="52" t="s">
        <v>63</v>
      </c>
      <c r="G1014" s="52">
        <v>89.910780562800014</v>
      </c>
      <c r="H1014" s="52">
        <v>91.467298825200004</v>
      </c>
      <c r="I1014" s="52">
        <v>93.595026398399995</v>
      </c>
      <c r="J1014" s="52">
        <v>99.669055806000017</v>
      </c>
      <c r="K1014" s="52">
        <v>100.92064942440001</v>
      </c>
      <c r="L1014" s="52">
        <v>96.353051590799993</v>
      </c>
      <c r="M1014" s="52">
        <v>99.826655331599994</v>
      </c>
      <c r="N1014" s="52">
        <v>110.013738444</v>
      </c>
      <c r="O1014" s="52">
        <v>104.19988934880001</v>
      </c>
      <c r="P1014" s="52">
        <v>102.7910939508</v>
      </c>
      <c r="Q1014" s="52">
        <v>112.13261093520001</v>
      </c>
      <c r="R1014" s="52">
        <v>107.7004770156</v>
      </c>
      <c r="S1014" s="52">
        <v>103.30725102840002</v>
      </c>
      <c r="T1014" s="52">
        <v>105.4655631756</v>
      </c>
      <c r="U1014" s="52">
        <v>107.3480991804</v>
      </c>
      <c r="V1014" s="52">
        <v>110.19904621200001</v>
      </c>
      <c r="W1014" s="52">
        <v>106.39649396880002</v>
      </c>
      <c r="X1014" s="52">
        <v>109.0003402512</v>
      </c>
      <c r="Y1014" s="52">
        <v>109.2379202172</v>
      </c>
      <c r="Z1014" s="52">
        <v>107.52299019</v>
      </c>
    </row>
    <row r="1015" spans="1:26">
      <c r="A1015" s="52" t="s">
        <v>344</v>
      </c>
      <c r="B1015" s="52" t="s">
        <v>338</v>
      </c>
      <c r="C1015" s="52" t="s">
        <v>54</v>
      </c>
      <c r="D1015" s="52" t="s">
        <v>7</v>
      </c>
      <c r="E1015" s="52" t="s">
        <v>74</v>
      </c>
      <c r="F1015" s="52" t="s">
        <v>64</v>
      </c>
      <c r="G1015" s="52">
        <v>0</v>
      </c>
      <c r="H1015" s="52">
        <v>0</v>
      </c>
      <c r="I1015" s="52">
        <v>0.66547929960000007</v>
      </c>
      <c r="J1015" s="52">
        <v>0.77313030120000015</v>
      </c>
      <c r="K1015" s="52">
        <v>1.1939497560000001</v>
      </c>
      <c r="L1015" s="52">
        <v>1.3877232336000003</v>
      </c>
      <c r="M1015" s="52">
        <v>1.5296264460000002</v>
      </c>
      <c r="N1015" s="52">
        <v>1.9357627932000003</v>
      </c>
      <c r="O1015" s="52">
        <v>1.7155706076000001</v>
      </c>
      <c r="P1015" s="52">
        <v>1.6725093696000002</v>
      </c>
      <c r="Q1015" s="52">
        <v>1.6999119756000001</v>
      </c>
      <c r="R1015" s="52">
        <v>1.7468836848</v>
      </c>
      <c r="S1015" s="52">
        <v>1.8024634548</v>
      </c>
      <c r="T1015" s="52">
        <v>2.8692266004000002</v>
      </c>
      <c r="U1015" s="52">
        <v>0.12952284480000001</v>
      </c>
      <c r="V1015" s="52">
        <v>0.12952284480000001</v>
      </c>
      <c r="W1015" s="52">
        <v>0.12952284480000001</v>
      </c>
      <c r="X1015" s="52">
        <v>0.13988517480000001</v>
      </c>
      <c r="Y1015" s="52">
        <v>0.13988517480000001</v>
      </c>
      <c r="Z1015" s="52">
        <v>0.13988517480000001</v>
      </c>
    </row>
    <row r="1016" spans="1:26">
      <c r="A1016" s="52" t="s">
        <v>344</v>
      </c>
      <c r="B1016" s="52" t="s">
        <v>339</v>
      </c>
      <c r="C1016" s="52" t="s">
        <v>54</v>
      </c>
      <c r="D1016" s="52" t="s">
        <v>7</v>
      </c>
      <c r="E1016" s="52" t="s">
        <v>74</v>
      </c>
      <c r="F1016" s="52" t="s">
        <v>65</v>
      </c>
      <c r="G1016" s="52">
        <v>0</v>
      </c>
      <c r="H1016" s="52">
        <v>0</v>
      </c>
      <c r="I1016" s="52">
        <v>0</v>
      </c>
      <c r="J1016" s="52">
        <v>0</v>
      </c>
      <c r="K1016" s="52">
        <v>0</v>
      </c>
      <c r="L1016" s="52">
        <v>0</v>
      </c>
      <c r="M1016" s="52">
        <v>0</v>
      </c>
      <c r="N1016" s="52">
        <v>0.17064978120000002</v>
      </c>
      <c r="O1016" s="52">
        <v>0.37844066520000003</v>
      </c>
      <c r="P1016" s="52">
        <v>0.79917638400000013</v>
      </c>
      <c r="Q1016" s="52">
        <v>1.5559656048000001</v>
      </c>
      <c r="R1016" s="52">
        <v>1.9351557072000001</v>
      </c>
      <c r="S1016" s="52">
        <v>2.2484078964000003</v>
      </c>
      <c r="T1016" s="52">
        <v>4.0483132164000004</v>
      </c>
      <c r="U1016" s="52">
        <v>4.4529130080000003</v>
      </c>
      <c r="V1016" s="52">
        <v>4.8212886060000004</v>
      </c>
      <c r="W1016" s="52">
        <v>5.1233243580000005</v>
      </c>
      <c r="X1016" s="52">
        <v>5.8410004932000001</v>
      </c>
      <c r="Y1016" s="52">
        <v>5.9963140260000012</v>
      </c>
      <c r="Z1016" s="52">
        <v>6.4298655396000006</v>
      </c>
    </row>
    <row r="1017" spans="1:26">
      <c r="A1017" s="52" t="s">
        <v>344</v>
      </c>
      <c r="B1017" s="52" t="s">
        <v>340</v>
      </c>
      <c r="C1017" s="52" t="s">
        <v>54</v>
      </c>
      <c r="D1017" s="52" t="s">
        <v>7</v>
      </c>
      <c r="E1017" s="52" t="s">
        <v>74</v>
      </c>
      <c r="F1017" s="52" t="s">
        <v>66</v>
      </c>
      <c r="G1017" s="52">
        <v>239.09776054920002</v>
      </c>
      <c r="H1017" s="52">
        <v>228.97414932480001</v>
      </c>
      <c r="I1017" s="52">
        <v>227.13500112840003</v>
      </c>
      <c r="J1017" s="52">
        <v>225.87404163840003</v>
      </c>
      <c r="K1017" s="52">
        <v>227.39375792880003</v>
      </c>
      <c r="L1017" s="52">
        <v>230.26658517720003</v>
      </c>
      <c r="M1017" s="52">
        <v>227.78269071480003</v>
      </c>
      <c r="N1017" s="52">
        <v>224.0022866436</v>
      </c>
      <c r="O1017" s="52">
        <v>210.75662890080002</v>
      </c>
      <c r="P1017" s="52">
        <v>212.11645129920001</v>
      </c>
      <c r="Q1017" s="52">
        <v>221.94919715400002</v>
      </c>
      <c r="R1017" s="52">
        <v>212.93251723440002</v>
      </c>
      <c r="S1017" s="52">
        <v>203.48308548</v>
      </c>
      <c r="T1017" s="52">
        <v>208.29765427200002</v>
      </c>
      <c r="U1017" s="52">
        <v>204.3008847504</v>
      </c>
      <c r="V1017" s="52">
        <v>205.89699758040001</v>
      </c>
      <c r="W1017" s="52">
        <v>204.99453702720001</v>
      </c>
      <c r="X1017" s="52">
        <v>203.7706893324</v>
      </c>
      <c r="Y1017" s="52">
        <v>200.54845269</v>
      </c>
      <c r="Z1017" s="52">
        <v>200.87733420360001</v>
      </c>
    </row>
    <row r="1018" spans="1:26">
      <c r="A1018" s="52" t="s">
        <v>344</v>
      </c>
      <c r="B1018" s="52" t="s">
        <v>341</v>
      </c>
      <c r="C1018" s="52" t="s">
        <v>54</v>
      </c>
      <c r="D1018" s="52" t="s">
        <v>7</v>
      </c>
      <c r="E1018" s="52" t="s">
        <v>74</v>
      </c>
      <c r="F1018" s="52" t="s">
        <v>67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0</v>
      </c>
      <c r="P1018" s="52">
        <v>0</v>
      </c>
      <c r="Q1018" s="52">
        <v>0</v>
      </c>
      <c r="R1018" s="52">
        <v>0</v>
      </c>
      <c r="S1018" s="52">
        <v>0</v>
      </c>
      <c r="T1018" s="52">
        <v>0</v>
      </c>
      <c r="U1018" s="52">
        <v>0</v>
      </c>
      <c r="V1018" s="52">
        <v>0</v>
      </c>
      <c r="W1018" s="52">
        <v>0</v>
      </c>
      <c r="X1018" s="52">
        <v>0</v>
      </c>
      <c r="Y1018" s="52">
        <v>0</v>
      </c>
      <c r="Z1018" s="52">
        <v>0</v>
      </c>
    </row>
    <row r="1019" spans="1:26">
      <c r="A1019" s="52" t="s">
        <v>344</v>
      </c>
      <c r="B1019" s="52" t="s">
        <v>337</v>
      </c>
      <c r="C1019" s="52" t="s">
        <v>54</v>
      </c>
      <c r="D1019" s="52" t="s">
        <v>7</v>
      </c>
      <c r="E1019" s="52" t="s">
        <v>74</v>
      </c>
      <c r="F1019" s="52" t="s">
        <v>68</v>
      </c>
      <c r="G1019" s="52">
        <v>17.454614288400002</v>
      </c>
      <c r="H1019" s="52">
        <v>17.233220491200001</v>
      </c>
      <c r="I1019" s="52">
        <v>17.330157471600003</v>
      </c>
      <c r="J1019" s="52">
        <v>17.556864317999999</v>
      </c>
      <c r="K1019" s="52">
        <v>17.132791719600004</v>
      </c>
      <c r="L1019" s="52">
        <v>20.992401673200003</v>
      </c>
      <c r="M1019" s="52">
        <v>33.820334006399996</v>
      </c>
      <c r="N1019" s="52">
        <v>34.363906250399999</v>
      </c>
      <c r="O1019" s="52">
        <v>32.038289575200004</v>
      </c>
      <c r="P1019" s="52">
        <v>28.422267645600002</v>
      </c>
      <c r="Q1019" s="52">
        <v>30.057066507600002</v>
      </c>
      <c r="R1019" s="52">
        <v>28.987527513600003</v>
      </c>
      <c r="S1019" s="52">
        <v>29.6715962052</v>
      </c>
      <c r="T1019" s="52">
        <v>29.927526915600001</v>
      </c>
      <c r="U1019" s="52">
        <v>30.2769446832</v>
      </c>
      <c r="V1019" s="52">
        <v>30.152483679600003</v>
      </c>
      <c r="W1019" s="52">
        <v>30.472627341600006</v>
      </c>
      <c r="X1019" s="52">
        <v>29.758610469599997</v>
      </c>
      <c r="Y1019" s="52">
        <v>30.940950229200002</v>
      </c>
      <c r="Z1019" s="52">
        <v>30.295822964400003</v>
      </c>
    </row>
    <row r="1020" spans="1:26">
      <c r="A1020" s="52" t="s">
        <v>344</v>
      </c>
      <c r="B1020" s="52" t="s">
        <v>337</v>
      </c>
      <c r="C1020" s="52" t="s">
        <v>54</v>
      </c>
      <c r="D1020" s="52" t="s">
        <v>7</v>
      </c>
      <c r="E1020" s="52" t="s">
        <v>74</v>
      </c>
      <c r="F1020" s="52" t="s">
        <v>69</v>
      </c>
      <c r="G1020" s="52">
        <v>0</v>
      </c>
      <c r="H1020" s="52">
        <v>0</v>
      </c>
      <c r="I1020" s="52">
        <v>0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52">
        <v>0</v>
      </c>
      <c r="W1020" s="52">
        <v>0</v>
      </c>
      <c r="X1020" s="52">
        <v>0</v>
      </c>
      <c r="Y1020" s="52">
        <v>0</v>
      </c>
      <c r="Z1020" s="52">
        <v>0</v>
      </c>
    </row>
    <row r="1021" spans="1:26">
      <c r="A1021" s="52" t="s">
        <v>344</v>
      </c>
      <c r="B1021" s="52" t="s">
        <v>337</v>
      </c>
      <c r="C1021" s="52" t="s">
        <v>54</v>
      </c>
      <c r="D1021" s="52" t="s">
        <v>7</v>
      </c>
      <c r="E1021" s="52" t="s">
        <v>74</v>
      </c>
      <c r="F1021" s="52" t="s">
        <v>70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0</v>
      </c>
      <c r="P1021" s="52">
        <v>0</v>
      </c>
      <c r="Q1021" s="52">
        <v>0</v>
      </c>
      <c r="R1021" s="52">
        <v>0</v>
      </c>
      <c r="S1021" s="52">
        <v>0</v>
      </c>
      <c r="T1021" s="52">
        <v>0</v>
      </c>
      <c r="U1021" s="52">
        <v>0</v>
      </c>
      <c r="V1021" s="52">
        <v>0</v>
      </c>
      <c r="W1021" s="52">
        <v>0</v>
      </c>
      <c r="X1021" s="52">
        <v>0</v>
      </c>
      <c r="Y1021" s="52">
        <v>0</v>
      </c>
      <c r="Z1021" s="52">
        <v>0</v>
      </c>
    </row>
    <row r="1022" spans="1:26">
      <c r="A1022" s="52" t="s">
        <v>344</v>
      </c>
      <c r="B1022" s="52" t="s">
        <v>342</v>
      </c>
      <c r="C1022" s="52" t="s">
        <v>54</v>
      </c>
      <c r="D1022" s="52" t="s">
        <v>7</v>
      </c>
      <c r="E1022" s="52" t="s">
        <v>74</v>
      </c>
      <c r="F1022" s="52" t="s">
        <v>71</v>
      </c>
      <c r="G1022" s="52">
        <v>1.0472149764000001</v>
      </c>
      <c r="H1022" s="52">
        <v>1.0660681368000002</v>
      </c>
      <c r="I1022" s="52">
        <v>1.2010003272000001</v>
      </c>
      <c r="J1022" s="52">
        <v>1.2972046176000001</v>
      </c>
      <c r="K1022" s="52">
        <v>1.3121473068</v>
      </c>
      <c r="L1022" s="52">
        <v>1.0882456164000001</v>
      </c>
      <c r="M1022" s="52">
        <v>1.189930428</v>
      </c>
      <c r="N1022" s="52">
        <v>1.1387886660000002</v>
      </c>
      <c r="O1022" s="52">
        <v>1.0081981871999999</v>
      </c>
      <c r="P1022" s="52">
        <v>0.8323609608000001</v>
      </c>
      <c r="Q1022" s="52">
        <v>1.1309007348000002</v>
      </c>
      <c r="R1022" s="52">
        <v>0.84922120440000004</v>
      </c>
      <c r="S1022" s="52">
        <v>0.99685195920000003</v>
      </c>
      <c r="T1022" s="52">
        <v>1.0122426360000001</v>
      </c>
      <c r="U1022" s="52">
        <v>1.0582346340000002</v>
      </c>
      <c r="V1022" s="52">
        <v>1.0448536212000001</v>
      </c>
      <c r="W1022" s="52">
        <v>0.79154803439999999</v>
      </c>
      <c r="X1022" s="52">
        <v>0.9763994412</v>
      </c>
      <c r="Y1022" s="52">
        <v>0.9274766832000001</v>
      </c>
      <c r="Z1022" s="52">
        <v>0.17297764200000001</v>
      </c>
    </row>
    <row r="1023" spans="1:26">
      <c r="A1023" s="52" t="s">
        <v>344</v>
      </c>
      <c r="B1023" s="52" t="s">
        <v>342</v>
      </c>
      <c r="C1023" s="52" t="s">
        <v>54</v>
      </c>
      <c r="D1023" s="52" t="s">
        <v>7</v>
      </c>
      <c r="E1023" s="52" t="s">
        <v>74</v>
      </c>
      <c r="F1023" s="52" t="s">
        <v>72</v>
      </c>
      <c r="G1023" s="52">
        <v>650.37151650240014</v>
      </c>
      <c r="H1023" s="52">
        <v>632.29746934079992</v>
      </c>
      <c r="I1023" s="52">
        <v>634.98204131400007</v>
      </c>
      <c r="J1023" s="52">
        <v>580.39281795240004</v>
      </c>
      <c r="K1023" s="52">
        <v>584.87273582040007</v>
      </c>
      <c r="L1023" s="52">
        <v>588.82937905080007</v>
      </c>
      <c r="M1023" s="52">
        <v>589.39014648239993</v>
      </c>
      <c r="N1023" s="52">
        <v>581.87270521439996</v>
      </c>
      <c r="O1023" s="52">
        <v>497.14081203239988</v>
      </c>
      <c r="P1023" s="52">
        <v>509.75024364720014</v>
      </c>
      <c r="Q1023" s="52">
        <v>489.94199880479999</v>
      </c>
      <c r="R1023" s="52">
        <v>483.31740101039998</v>
      </c>
      <c r="S1023" s="52">
        <v>444.72338650080002</v>
      </c>
      <c r="T1023" s="52">
        <v>496.28458212480012</v>
      </c>
      <c r="U1023" s="52">
        <v>473.99415940799992</v>
      </c>
      <c r="V1023" s="52">
        <v>450.12208088160008</v>
      </c>
      <c r="W1023" s="52">
        <v>386.17286418720005</v>
      </c>
      <c r="X1023" s="52">
        <v>382.02065971560006</v>
      </c>
      <c r="Y1023" s="52">
        <v>357.06868405200009</v>
      </c>
      <c r="Z1023" s="52">
        <v>355.23363054600003</v>
      </c>
    </row>
    <row r="1024" spans="1:26">
      <c r="A1024" s="52" t="s">
        <v>344</v>
      </c>
      <c r="B1024" s="52" t="s">
        <v>343</v>
      </c>
      <c r="C1024" s="52" t="s">
        <v>54</v>
      </c>
      <c r="D1024" s="52" t="s">
        <v>7</v>
      </c>
      <c r="E1024" s="52" t="s">
        <v>74</v>
      </c>
      <c r="F1024" s="52" t="s">
        <v>73</v>
      </c>
      <c r="G1024" s="52">
        <v>56.343312529200006</v>
      </c>
      <c r="H1024" s="52">
        <v>55.675028073600004</v>
      </c>
      <c r="I1024" s="52">
        <v>58.044694071600006</v>
      </c>
      <c r="J1024" s="52">
        <v>60.134317578000001</v>
      </c>
      <c r="K1024" s="52">
        <v>67.753184076000011</v>
      </c>
      <c r="L1024" s="52">
        <v>75.297826983600004</v>
      </c>
      <c r="M1024" s="52">
        <v>73.995020427599997</v>
      </c>
      <c r="N1024" s="52">
        <v>77.419337158800005</v>
      </c>
      <c r="O1024" s="52">
        <v>73.661914432800003</v>
      </c>
      <c r="P1024" s="52">
        <v>73.3634709552</v>
      </c>
      <c r="Q1024" s="52">
        <v>84.427977556800002</v>
      </c>
      <c r="R1024" s="52">
        <v>85.375693231200003</v>
      </c>
      <c r="S1024" s="52">
        <v>84.812363478000009</v>
      </c>
      <c r="T1024" s="52">
        <v>83.195714394000007</v>
      </c>
      <c r="U1024" s="52">
        <v>80.872467447600002</v>
      </c>
      <c r="V1024" s="52">
        <v>80.31590356320001</v>
      </c>
      <c r="W1024" s="52">
        <v>80.362071406799998</v>
      </c>
      <c r="X1024" s="52">
        <v>83.783134994400001</v>
      </c>
      <c r="Y1024" s="52">
        <v>85.5756422388</v>
      </c>
      <c r="Z1024" s="52">
        <v>83.655219880800004</v>
      </c>
    </row>
    <row r="1025" spans="1:26">
      <c r="A1025" s="52" t="s">
        <v>345</v>
      </c>
      <c r="B1025" s="52" t="s">
        <v>337</v>
      </c>
      <c r="C1025" s="52" t="s">
        <v>54</v>
      </c>
      <c r="D1025" s="52" t="s">
        <v>7</v>
      </c>
      <c r="E1025" s="52" t="s">
        <v>75</v>
      </c>
      <c r="F1025" s="52" t="s">
        <v>63</v>
      </c>
      <c r="G1025" s="52">
        <v>4.7255616107999998</v>
      </c>
      <c r="H1025" s="52">
        <v>4.0306993488000007</v>
      </c>
      <c r="I1025" s="52">
        <v>1.6917686496000002</v>
      </c>
      <c r="J1025" s="52">
        <v>3.6242824859999998</v>
      </c>
      <c r="K1025" s="52">
        <v>3.2784946740000001</v>
      </c>
      <c r="L1025" s="52">
        <v>2.8887705828000003</v>
      </c>
      <c r="M1025" s="52">
        <v>2.7696770568000004</v>
      </c>
      <c r="N1025" s="52">
        <v>2.4717192480000003</v>
      </c>
      <c r="O1025" s="52">
        <v>2.3195123207999999</v>
      </c>
      <c r="P1025" s="52">
        <v>1.8681585335999999</v>
      </c>
      <c r="Q1025" s="52">
        <v>2.2334275259999998</v>
      </c>
      <c r="R1025" s="52">
        <v>2.3547819240000001</v>
      </c>
      <c r="S1025" s="52">
        <v>2.2559734440000003</v>
      </c>
      <c r="T1025" s="52">
        <v>2.0867639220000003</v>
      </c>
      <c r="U1025" s="52">
        <v>2.2214155968</v>
      </c>
      <c r="V1025" s="52">
        <v>2.2032993132000001</v>
      </c>
      <c r="W1025" s="52">
        <v>2.0452476131999999</v>
      </c>
      <c r="X1025" s="52">
        <v>1.8105984071999999</v>
      </c>
      <c r="Y1025" s="52">
        <v>1.3107782232</v>
      </c>
      <c r="Z1025" s="52">
        <v>1.2956973696</v>
      </c>
    </row>
    <row r="1026" spans="1:26">
      <c r="A1026" s="52" t="s">
        <v>345</v>
      </c>
      <c r="B1026" s="52" t="s">
        <v>338</v>
      </c>
      <c r="C1026" s="52" t="s">
        <v>54</v>
      </c>
      <c r="D1026" s="52" t="s">
        <v>7</v>
      </c>
      <c r="E1026" s="52" t="s">
        <v>75</v>
      </c>
      <c r="F1026" s="52" t="s">
        <v>64</v>
      </c>
      <c r="G1026" s="52">
        <v>0</v>
      </c>
      <c r="H1026" s="52">
        <v>0</v>
      </c>
      <c r="I1026" s="52">
        <v>0</v>
      </c>
      <c r="J1026" s="52">
        <v>0</v>
      </c>
      <c r="K1026" s="52">
        <v>0</v>
      </c>
      <c r="L1026" s="52">
        <v>0</v>
      </c>
      <c r="M1026" s="52">
        <v>0</v>
      </c>
      <c r="N1026" s="52">
        <v>0</v>
      </c>
      <c r="O1026" s="52">
        <v>0</v>
      </c>
      <c r="P1026" s="52">
        <v>0</v>
      </c>
      <c r="Q1026" s="52">
        <v>0</v>
      </c>
      <c r="R1026" s="52">
        <v>0</v>
      </c>
      <c r="S1026" s="52">
        <v>0</v>
      </c>
      <c r="T1026" s="52">
        <v>0</v>
      </c>
      <c r="U1026" s="52">
        <v>0</v>
      </c>
      <c r="V1026" s="52">
        <v>0</v>
      </c>
      <c r="W1026" s="52">
        <v>0</v>
      </c>
      <c r="X1026" s="52">
        <v>0</v>
      </c>
      <c r="Y1026" s="52">
        <v>0</v>
      </c>
      <c r="Z1026" s="52">
        <v>0</v>
      </c>
    </row>
    <row r="1027" spans="1:26">
      <c r="A1027" s="52" t="s">
        <v>345</v>
      </c>
      <c r="B1027" s="52" t="s">
        <v>339</v>
      </c>
      <c r="C1027" s="52" t="s">
        <v>54</v>
      </c>
      <c r="D1027" s="52" t="s">
        <v>7</v>
      </c>
      <c r="E1027" s="52" t="s">
        <v>75</v>
      </c>
      <c r="F1027" s="52" t="s">
        <v>65</v>
      </c>
      <c r="G1027" s="52">
        <v>1.7890196400000002E-2</v>
      </c>
      <c r="H1027" s="52">
        <v>9.3909924000000009E-3</v>
      </c>
      <c r="I1027" s="52">
        <v>0</v>
      </c>
      <c r="J1027" s="52">
        <v>0</v>
      </c>
      <c r="K1027" s="52">
        <v>0</v>
      </c>
      <c r="L1027" s="52">
        <v>0</v>
      </c>
      <c r="M1027" s="52">
        <v>0</v>
      </c>
      <c r="N1027" s="52">
        <v>0</v>
      </c>
      <c r="O1027" s="52">
        <v>0</v>
      </c>
      <c r="P1027" s="52">
        <v>0</v>
      </c>
      <c r="Q1027" s="52">
        <v>0.1340487756</v>
      </c>
      <c r="R1027" s="52">
        <v>0.64068088320000005</v>
      </c>
      <c r="S1027" s="52">
        <v>0.69308705879999999</v>
      </c>
      <c r="T1027" s="52">
        <v>0.79460021160000005</v>
      </c>
      <c r="U1027" s="52">
        <v>0.94495238640000012</v>
      </c>
      <c r="V1027" s="52">
        <v>1.3818993948000002</v>
      </c>
      <c r="W1027" s="52">
        <v>1.4208952500000001</v>
      </c>
      <c r="X1027" s="52">
        <v>1.334081952</v>
      </c>
      <c r="Y1027" s="52">
        <v>1.3581058104000001</v>
      </c>
      <c r="Z1027" s="52">
        <v>1.3379589288000002</v>
      </c>
    </row>
    <row r="1028" spans="1:26">
      <c r="A1028" s="52" t="s">
        <v>345</v>
      </c>
      <c r="B1028" s="52" t="s">
        <v>340</v>
      </c>
      <c r="C1028" s="52" t="s">
        <v>54</v>
      </c>
      <c r="D1028" s="52" t="s">
        <v>7</v>
      </c>
      <c r="E1028" s="52" t="s">
        <v>75</v>
      </c>
      <c r="F1028" s="52" t="s">
        <v>66</v>
      </c>
      <c r="G1028" s="52">
        <v>57.029629532400008</v>
      </c>
      <c r="H1028" s="52">
        <v>54.780936933600003</v>
      </c>
      <c r="I1028" s="52">
        <v>55.388475108000002</v>
      </c>
      <c r="J1028" s="52">
        <v>54.596587942800006</v>
      </c>
      <c r="K1028" s="52">
        <v>55.559405404800003</v>
      </c>
      <c r="L1028" s="52">
        <v>54.707148770400003</v>
      </c>
      <c r="M1028" s="52">
        <v>55.907144265599996</v>
      </c>
      <c r="N1028" s="52">
        <v>57.639173184000008</v>
      </c>
      <c r="O1028" s="52">
        <v>55.022657644800006</v>
      </c>
      <c r="P1028" s="52">
        <v>51.805579140000006</v>
      </c>
      <c r="Q1028" s="52">
        <v>52.4742236604</v>
      </c>
      <c r="R1028" s="52">
        <v>47.752338060000007</v>
      </c>
      <c r="S1028" s="52">
        <v>54.194236462799999</v>
      </c>
      <c r="T1028" s="52">
        <v>47.248155230400002</v>
      </c>
      <c r="U1028" s="52">
        <v>44.415337042800004</v>
      </c>
      <c r="V1028" s="52">
        <v>43.150617806400007</v>
      </c>
      <c r="W1028" s="52">
        <v>45.220764319200008</v>
      </c>
      <c r="X1028" s="52">
        <v>46.666349128800007</v>
      </c>
      <c r="Y1028" s="52">
        <v>43.945347808800008</v>
      </c>
      <c r="Z1028" s="52">
        <v>43.819831731600004</v>
      </c>
    </row>
    <row r="1029" spans="1:26">
      <c r="A1029" s="52" t="s">
        <v>345</v>
      </c>
      <c r="B1029" s="52" t="s">
        <v>341</v>
      </c>
      <c r="C1029" s="52" t="s">
        <v>54</v>
      </c>
      <c r="D1029" s="52" t="s">
        <v>7</v>
      </c>
      <c r="E1029" s="52" t="s">
        <v>75</v>
      </c>
      <c r="F1029" s="52" t="s">
        <v>67</v>
      </c>
      <c r="G1029" s="52">
        <v>0</v>
      </c>
      <c r="H1029" s="52">
        <v>0</v>
      </c>
      <c r="I1029" s="52">
        <v>0</v>
      </c>
      <c r="J1029" s="52">
        <v>0</v>
      </c>
      <c r="K1029" s="52">
        <v>0</v>
      </c>
      <c r="L1029" s="52">
        <v>0</v>
      </c>
      <c r="M1029" s="52">
        <v>0</v>
      </c>
      <c r="N1029" s="52">
        <v>0</v>
      </c>
      <c r="O1029" s="52">
        <v>0</v>
      </c>
      <c r="P1029" s="52">
        <v>0</v>
      </c>
      <c r="Q1029" s="52">
        <v>0</v>
      </c>
      <c r="R1029" s="52">
        <v>0</v>
      </c>
      <c r="S1029" s="52">
        <v>0</v>
      </c>
      <c r="T1029" s="52">
        <v>0</v>
      </c>
      <c r="U1029" s="52">
        <v>0</v>
      </c>
      <c r="V1029" s="52">
        <v>0</v>
      </c>
      <c r="W1029" s="52">
        <v>0</v>
      </c>
      <c r="X1029" s="52">
        <v>0</v>
      </c>
      <c r="Y1029" s="52">
        <v>0</v>
      </c>
      <c r="Z1029" s="52">
        <v>0</v>
      </c>
    </row>
    <row r="1030" spans="1:26">
      <c r="A1030" s="52" t="s">
        <v>345</v>
      </c>
      <c r="B1030" s="52" t="s">
        <v>337</v>
      </c>
      <c r="C1030" s="52" t="s">
        <v>54</v>
      </c>
      <c r="D1030" s="52" t="s">
        <v>7</v>
      </c>
      <c r="E1030" s="52" t="s">
        <v>75</v>
      </c>
      <c r="F1030" s="52" t="s">
        <v>68</v>
      </c>
      <c r="G1030" s="52">
        <v>10.738003190400001</v>
      </c>
      <c r="H1030" s="52">
        <v>10.508239980000001</v>
      </c>
      <c r="I1030" s="52">
        <v>10.101442118400001</v>
      </c>
      <c r="J1030" s="52">
        <v>10.508851252800001</v>
      </c>
      <c r="K1030" s="52">
        <v>10.5870857976</v>
      </c>
      <c r="L1030" s="52">
        <v>9.9658944684000019</v>
      </c>
      <c r="M1030" s="52">
        <v>9.6032547864000009</v>
      </c>
      <c r="N1030" s="52">
        <v>9.7662762180000016</v>
      </c>
      <c r="O1030" s="52">
        <v>9.839486602800001</v>
      </c>
      <c r="P1030" s="52">
        <v>9.5483825856000006</v>
      </c>
      <c r="Q1030" s="52">
        <v>9.0160812072000009</v>
      </c>
      <c r="R1030" s="52">
        <v>8.7129485136000007</v>
      </c>
      <c r="S1030" s="52">
        <v>8.8457873040000017</v>
      </c>
      <c r="T1030" s="52">
        <v>8.449506684000001</v>
      </c>
      <c r="U1030" s="52">
        <v>8.4793501944000003</v>
      </c>
      <c r="V1030" s="52">
        <v>7.9084716408000011</v>
      </c>
      <c r="W1030" s="52">
        <v>7.3612861883999994</v>
      </c>
      <c r="X1030" s="52">
        <v>6.940186218</v>
      </c>
      <c r="Y1030" s="52">
        <v>6.5394006012000006</v>
      </c>
      <c r="Z1030" s="52">
        <v>7.0778314548000001</v>
      </c>
    </row>
    <row r="1031" spans="1:26">
      <c r="A1031" s="52" t="s">
        <v>345</v>
      </c>
      <c r="B1031" s="52" t="s">
        <v>337</v>
      </c>
      <c r="C1031" s="52" t="s">
        <v>54</v>
      </c>
      <c r="D1031" s="52" t="s">
        <v>7</v>
      </c>
      <c r="E1031" s="52" t="s">
        <v>75</v>
      </c>
      <c r="F1031" s="52" t="s">
        <v>69</v>
      </c>
      <c r="G1031" s="52">
        <v>0</v>
      </c>
      <c r="H1031" s="52">
        <v>0</v>
      </c>
      <c r="I1031" s="52">
        <v>0</v>
      </c>
      <c r="J1031" s="52">
        <v>0</v>
      </c>
      <c r="K1031" s="52">
        <v>0</v>
      </c>
      <c r="L1031" s="52">
        <v>0</v>
      </c>
      <c r="M1031" s="52">
        <v>0</v>
      </c>
      <c r="N1031" s="52">
        <v>0</v>
      </c>
      <c r="O1031" s="52">
        <v>0</v>
      </c>
      <c r="P1031" s="52">
        <v>0</v>
      </c>
      <c r="Q1031" s="52">
        <v>0</v>
      </c>
      <c r="R1031" s="52">
        <v>0</v>
      </c>
      <c r="S1031" s="52">
        <v>0</v>
      </c>
      <c r="T1031" s="52">
        <v>0</v>
      </c>
      <c r="U1031" s="52">
        <v>0</v>
      </c>
      <c r="V1031" s="52">
        <v>0</v>
      </c>
      <c r="W1031" s="52">
        <v>0</v>
      </c>
      <c r="X1031" s="52">
        <v>0</v>
      </c>
      <c r="Y1031" s="52">
        <v>0</v>
      </c>
      <c r="Z1031" s="52">
        <v>0</v>
      </c>
    </row>
    <row r="1032" spans="1:26">
      <c r="A1032" s="52" t="s">
        <v>345</v>
      </c>
      <c r="B1032" s="52" t="s">
        <v>337</v>
      </c>
      <c r="C1032" s="52" t="s">
        <v>54</v>
      </c>
      <c r="D1032" s="52" t="s">
        <v>7</v>
      </c>
      <c r="E1032" s="52" t="s">
        <v>75</v>
      </c>
      <c r="F1032" s="52" t="s">
        <v>70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52">
        <v>0</v>
      </c>
      <c r="W1032" s="52">
        <v>0</v>
      </c>
      <c r="X1032" s="52">
        <v>0</v>
      </c>
      <c r="Y1032" s="52">
        <v>0</v>
      </c>
      <c r="Z1032" s="52">
        <v>0</v>
      </c>
    </row>
    <row r="1033" spans="1:26">
      <c r="A1033" s="52" t="s">
        <v>345</v>
      </c>
      <c r="B1033" s="52" t="s">
        <v>342</v>
      </c>
      <c r="C1033" s="52" t="s">
        <v>54</v>
      </c>
      <c r="D1033" s="52" t="s">
        <v>7</v>
      </c>
      <c r="E1033" s="52" t="s">
        <v>75</v>
      </c>
      <c r="F1033" s="52" t="s">
        <v>71</v>
      </c>
      <c r="G1033" s="52">
        <v>0</v>
      </c>
      <c r="H1033" s="52">
        <v>0</v>
      </c>
      <c r="I1033" s="52">
        <v>0</v>
      </c>
      <c r="J1033" s="52">
        <v>0</v>
      </c>
      <c r="K1033" s="52">
        <v>0</v>
      </c>
      <c r="L1033" s="52">
        <v>0</v>
      </c>
      <c r="M1033" s="52">
        <v>0</v>
      </c>
      <c r="N1033" s="52">
        <v>0</v>
      </c>
      <c r="O1033" s="52">
        <v>0</v>
      </c>
      <c r="P1033" s="52">
        <v>0</v>
      </c>
      <c r="Q1033" s="52">
        <v>0</v>
      </c>
      <c r="R1033" s="52">
        <v>0</v>
      </c>
      <c r="S1033" s="52">
        <v>0</v>
      </c>
      <c r="T1033" s="52">
        <v>0</v>
      </c>
      <c r="U1033" s="52">
        <v>0</v>
      </c>
      <c r="V1033" s="52">
        <v>0</v>
      </c>
      <c r="W1033" s="52">
        <v>0</v>
      </c>
      <c r="X1033" s="52">
        <v>0</v>
      </c>
      <c r="Y1033" s="52">
        <v>0</v>
      </c>
      <c r="Z1033" s="52">
        <v>0</v>
      </c>
    </row>
    <row r="1034" spans="1:26">
      <c r="A1034" s="52" t="s">
        <v>345</v>
      </c>
      <c r="B1034" s="52" t="s">
        <v>342</v>
      </c>
      <c r="C1034" s="52" t="s">
        <v>54</v>
      </c>
      <c r="D1034" s="52" t="s">
        <v>7</v>
      </c>
      <c r="E1034" s="52" t="s">
        <v>75</v>
      </c>
      <c r="F1034" s="52" t="s">
        <v>72</v>
      </c>
      <c r="G1034" s="52">
        <v>49.453158571200007</v>
      </c>
      <c r="H1034" s="52">
        <v>50.914460628</v>
      </c>
      <c r="I1034" s="52">
        <v>52.470832352400009</v>
      </c>
      <c r="J1034" s="52">
        <v>49.081554950400012</v>
      </c>
      <c r="K1034" s="52">
        <v>46.799192106000007</v>
      </c>
      <c r="L1034" s="52">
        <v>41.188896853199999</v>
      </c>
      <c r="M1034" s="52">
        <v>40.430085408000004</v>
      </c>
      <c r="N1034" s="52">
        <v>31.837863272399996</v>
      </c>
      <c r="O1034" s="52">
        <v>30.555065433600003</v>
      </c>
      <c r="P1034" s="52">
        <v>26.1377695332</v>
      </c>
      <c r="Q1034" s="52">
        <v>24.291675435599998</v>
      </c>
      <c r="R1034" s="52">
        <v>24.867243205200005</v>
      </c>
      <c r="S1034" s="52">
        <v>24.497230568399999</v>
      </c>
      <c r="T1034" s="52">
        <v>22.641887829600002</v>
      </c>
      <c r="U1034" s="52">
        <v>21.293407472400002</v>
      </c>
      <c r="V1034" s="52">
        <v>17.303893675200001</v>
      </c>
      <c r="W1034" s="52">
        <v>18.807051171599998</v>
      </c>
      <c r="X1034" s="52">
        <v>15.8155155828</v>
      </c>
      <c r="Y1034" s="52">
        <v>17.970478290000003</v>
      </c>
      <c r="Z1034" s="52">
        <v>16.252303492799999</v>
      </c>
    </row>
    <row r="1035" spans="1:26">
      <c r="A1035" s="52" t="s">
        <v>345</v>
      </c>
      <c r="B1035" s="52" t="s">
        <v>343</v>
      </c>
      <c r="C1035" s="52" t="s">
        <v>54</v>
      </c>
      <c r="D1035" s="52" t="s">
        <v>7</v>
      </c>
      <c r="E1035" s="52" t="s">
        <v>75</v>
      </c>
      <c r="F1035" s="52" t="s">
        <v>73</v>
      </c>
      <c r="G1035" s="52">
        <v>15.692871650400001</v>
      </c>
      <c r="H1035" s="52">
        <v>16.088260482000003</v>
      </c>
      <c r="I1035" s="52">
        <v>17.188283566800003</v>
      </c>
      <c r="J1035" s="52">
        <v>17.783077122000002</v>
      </c>
      <c r="K1035" s="52">
        <v>19.5998217516</v>
      </c>
      <c r="L1035" s="52">
        <v>20.8789728876</v>
      </c>
      <c r="M1035" s="52">
        <v>22.214365308000001</v>
      </c>
      <c r="N1035" s="52">
        <v>22.850373722400001</v>
      </c>
      <c r="O1035" s="52">
        <v>21.128460112800003</v>
      </c>
      <c r="P1035" s="52">
        <v>15.0253910604</v>
      </c>
      <c r="Q1035" s="52">
        <v>16.649053034400001</v>
      </c>
      <c r="R1035" s="52">
        <v>14.8789200492</v>
      </c>
      <c r="S1035" s="52">
        <v>17.048959423200003</v>
      </c>
      <c r="T1035" s="52">
        <v>16.335428220000001</v>
      </c>
      <c r="U1035" s="52">
        <v>15.8966264592</v>
      </c>
      <c r="V1035" s="52">
        <v>15.226859876400001</v>
      </c>
      <c r="W1035" s="52">
        <v>19.159169425200002</v>
      </c>
      <c r="X1035" s="52">
        <v>17.510156377200001</v>
      </c>
      <c r="Y1035" s="52">
        <v>20.898763891200002</v>
      </c>
      <c r="Z1035" s="52">
        <v>20.577845671200002</v>
      </c>
    </row>
    <row r="1036" spans="1:26">
      <c r="A1036" s="52" t="s">
        <v>346</v>
      </c>
      <c r="B1036" s="52" t="s">
        <v>337</v>
      </c>
      <c r="C1036" s="52" t="s">
        <v>54</v>
      </c>
      <c r="D1036" s="52" t="s">
        <v>7</v>
      </c>
      <c r="E1036" s="52" t="s">
        <v>76</v>
      </c>
      <c r="F1036" s="52" t="s">
        <v>63</v>
      </c>
      <c r="G1036" s="52">
        <v>182.514523446</v>
      </c>
      <c r="H1036" s="52">
        <v>170.7624312408</v>
      </c>
      <c r="I1036" s="52">
        <v>163.37520363960002</v>
      </c>
      <c r="J1036" s="52">
        <v>163.27501770240002</v>
      </c>
      <c r="K1036" s="52">
        <v>162.03599704440001</v>
      </c>
      <c r="L1036" s="52">
        <v>160.7151411936</v>
      </c>
      <c r="M1036" s="52">
        <v>158.8776384096</v>
      </c>
      <c r="N1036" s="52">
        <v>156.2284197756</v>
      </c>
      <c r="O1036" s="52">
        <v>149.26702741560001</v>
      </c>
      <c r="P1036" s="52">
        <v>127.30107751200001</v>
      </c>
      <c r="Q1036" s="52">
        <v>126.47327178960001</v>
      </c>
      <c r="R1036" s="52">
        <v>126.66522819600002</v>
      </c>
      <c r="S1036" s="52">
        <v>131.89888729440003</v>
      </c>
      <c r="T1036" s="52">
        <v>139.44773793600001</v>
      </c>
      <c r="U1036" s="52">
        <v>136.18236469320001</v>
      </c>
      <c r="V1036" s="52">
        <v>129.62020046040001</v>
      </c>
      <c r="W1036" s="52">
        <v>127.92112584480002</v>
      </c>
      <c r="X1036" s="52">
        <v>132.29733249</v>
      </c>
      <c r="Y1036" s="52">
        <v>129.34551288600002</v>
      </c>
      <c r="Z1036" s="52">
        <v>121.360112982</v>
      </c>
    </row>
    <row r="1037" spans="1:26">
      <c r="A1037" s="52" t="s">
        <v>346</v>
      </c>
      <c r="B1037" s="52" t="s">
        <v>338</v>
      </c>
      <c r="C1037" s="52" t="s">
        <v>54</v>
      </c>
      <c r="D1037" s="52" t="s">
        <v>7</v>
      </c>
      <c r="E1037" s="52" t="s">
        <v>76</v>
      </c>
      <c r="F1037" s="52" t="s">
        <v>64</v>
      </c>
      <c r="G1037" s="52">
        <v>0</v>
      </c>
      <c r="H1037" s="52">
        <v>0</v>
      </c>
      <c r="I1037" s="52">
        <v>1.7952914664000001</v>
      </c>
      <c r="J1037" s="52">
        <v>2.0857046616000003</v>
      </c>
      <c r="K1037" s="52">
        <v>3.2209638551999999</v>
      </c>
      <c r="L1037" s="52">
        <v>3.7437109560000001</v>
      </c>
      <c r="M1037" s="52">
        <v>4.1265310140000002</v>
      </c>
      <c r="N1037" s="52">
        <v>5.2221872663999997</v>
      </c>
      <c r="O1037" s="52">
        <v>4.6281557088000005</v>
      </c>
      <c r="P1037" s="52">
        <v>4.511988756</v>
      </c>
      <c r="Q1037" s="52">
        <v>4.5914960880000004</v>
      </c>
      <c r="R1037" s="52">
        <v>4.7534456988000002</v>
      </c>
      <c r="S1037" s="52">
        <v>4.9021608348000001</v>
      </c>
      <c r="T1037" s="52">
        <v>6.5221802927999999</v>
      </c>
      <c r="U1037" s="52">
        <v>5.2288359048000004</v>
      </c>
      <c r="V1037" s="52">
        <v>5.1644680416000002</v>
      </c>
      <c r="W1037" s="52">
        <v>5.1164873136000004</v>
      </c>
      <c r="X1037" s="52">
        <v>5.5552304592000006</v>
      </c>
      <c r="Y1037" s="52">
        <v>5.5570349700000001</v>
      </c>
      <c r="Z1037" s="52">
        <v>5.5483724808000003</v>
      </c>
    </row>
    <row r="1038" spans="1:26">
      <c r="A1038" s="52" t="s">
        <v>346</v>
      </c>
      <c r="B1038" s="52" t="s">
        <v>339</v>
      </c>
      <c r="C1038" s="52" t="s">
        <v>54</v>
      </c>
      <c r="D1038" s="52" t="s">
        <v>7</v>
      </c>
      <c r="E1038" s="52" t="s">
        <v>76</v>
      </c>
      <c r="F1038" s="52" t="s">
        <v>65</v>
      </c>
      <c r="G1038" s="52">
        <v>5.9723278488000009</v>
      </c>
      <c r="H1038" s="52">
        <v>5.6496553595999996</v>
      </c>
      <c r="I1038" s="52">
        <v>4.9378784256000001</v>
      </c>
      <c r="J1038" s="52">
        <v>4.5733630571999999</v>
      </c>
      <c r="K1038" s="52">
        <v>4.202333028</v>
      </c>
      <c r="L1038" s="52">
        <v>5.9848421940000005</v>
      </c>
      <c r="M1038" s="52">
        <v>5.0503442472</v>
      </c>
      <c r="N1038" s="52">
        <v>4.6013727492000003</v>
      </c>
      <c r="O1038" s="52">
        <v>4.0323280140000008</v>
      </c>
      <c r="P1038" s="52">
        <v>3.2033499876000002</v>
      </c>
      <c r="Q1038" s="52">
        <v>6.3053417340000006</v>
      </c>
      <c r="R1038" s="52">
        <v>16.464842208</v>
      </c>
      <c r="S1038" s="52">
        <v>16.476611302800002</v>
      </c>
      <c r="T1038" s="52">
        <v>17.0027580852</v>
      </c>
      <c r="U1038" s="52">
        <v>17.567980272</v>
      </c>
      <c r="V1038" s="52">
        <v>18.3887772912</v>
      </c>
      <c r="W1038" s="52">
        <v>20.841777356400002</v>
      </c>
      <c r="X1038" s="52">
        <v>21.857306630400004</v>
      </c>
      <c r="Y1038" s="52">
        <v>23.612442498</v>
      </c>
      <c r="Z1038" s="52">
        <v>24.3434954592</v>
      </c>
    </row>
    <row r="1039" spans="1:26">
      <c r="A1039" s="52" t="s">
        <v>346</v>
      </c>
      <c r="B1039" s="52" t="s">
        <v>340</v>
      </c>
      <c r="C1039" s="52" t="s">
        <v>54</v>
      </c>
      <c r="D1039" s="52" t="s">
        <v>7</v>
      </c>
      <c r="E1039" s="52" t="s">
        <v>76</v>
      </c>
      <c r="F1039" s="52" t="s">
        <v>66</v>
      </c>
      <c r="G1039" s="52">
        <v>96.439086144000001</v>
      </c>
      <c r="H1039" s="52">
        <v>90.662533063200001</v>
      </c>
      <c r="I1039" s="52">
        <v>87.638018050800014</v>
      </c>
      <c r="J1039" s="52">
        <v>81.685761721200009</v>
      </c>
      <c r="K1039" s="52">
        <v>80.262165985199999</v>
      </c>
      <c r="L1039" s="52">
        <v>80.925317423999999</v>
      </c>
      <c r="M1039" s="52">
        <v>80.928239810400001</v>
      </c>
      <c r="N1039" s="52">
        <v>81.454591746000006</v>
      </c>
      <c r="O1039" s="52">
        <v>72.06191625240001</v>
      </c>
      <c r="P1039" s="52">
        <v>68.816484738</v>
      </c>
      <c r="Q1039" s="52">
        <v>72.080581006800003</v>
      </c>
      <c r="R1039" s="52">
        <v>68.0952833172</v>
      </c>
      <c r="S1039" s="52">
        <v>65.938553780399999</v>
      </c>
      <c r="T1039" s="52">
        <v>67.755022081199996</v>
      </c>
      <c r="U1039" s="52">
        <v>65.351141553600002</v>
      </c>
      <c r="V1039" s="52">
        <v>61.875523962000003</v>
      </c>
      <c r="W1039" s="52">
        <v>65.111681714400007</v>
      </c>
      <c r="X1039" s="52">
        <v>63.949978692000009</v>
      </c>
      <c r="Y1039" s="52">
        <v>65.175287580000003</v>
      </c>
      <c r="Z1039" s="52">
        <v>63.143927582400003</v>
      </c>
    </row>
    <row r="1040" spans="1:26">
      <c r="A1040" s="52" t="s">
        <v>346</v>
      </c>
      <c r="B1040" s="52" t="s">
        <v>341</v>
      </c>
      <c r="C1040" s="52" t="s">
        <v>54</v>
      </c>
      <c r="D1040" s="52" t="s">
        <v>7</v>
      </c>
      <c r="E1040" s="52" t="s">
        <v>76</v>
      </c>
      <c r="F1040" s="52" t="s">
        <v>67</v>
      </c>
      <c r="G1040" s="52">
        <v>0</v>
      </c>
      <c r="H1040" s="52">
        <v>0</v>
      </c>
      <c r="I1040" s="52">
        <v>0</v>
      </c>
      <c r="J1040" s="52">
        <v>0</v>
      </c>
      <c r="K1040" s="52">
        <v>0</v>
      </c>
      <c r="L1040" s="52">
        <v>0</v>
      </c>
      <c r="M1040" s="52">
        <v>0</v>
      </c>
      <c r="N1040" s="52">
        <v>0</v>
      </c>
      <c r="O1040" s="52">
        <v>0</v>
      </c>
      <c r="P1040" s="52">
        <v>0</v>
      </c>
      <c r="Q1040" s="52">
        <v>0</v>
      </c>
      <c r="R1040" s="52">
        <v>0</v>
      </c>
      <c r="S1040" s="52">
        <v>0</v>
      </c>
      <c r="T1040" s="52">
        <v>0</v>
      </c>
      <c r="U1040" s="52">
        <v>0</v>
      </c>
      <c r="V1040" s="52">
        <v>0</v>
      </c>
      <c r="W1040" s="52">
        <v>0</v>
      </c>
      <c r="X1040" s="52">
        <v>0</v>
      </c>
      <c r="Y1040" s="52">
        <v>0</v>
      </c>
      <c r="Z1040" s="52">
        <v>0</v>
      </c>
    </row>
    <row r="1041" spans="1:26">
      <c r="A1041" s="52" t="s">
        <v>346</v>
      </c>
      <c r="B1041" s="52" t="s">
        <v>337</v>
      </c>
      <c r="C1041" s="52" t="s">
        <v>54</v>
      </c>
      <c r="D1041" s="52" t="s">
        <v>7</v>
      </c>
      <c r="E1041" s="52" t="s">
        <v>76</v>
      </c>
      <c r="F1041" s="52" t="s">
        <v>68</v>
      </c>
      <c r="G1041" s="52">
        <v>22.9091396472</v>
      </c>
      <c r="H1041" s="52">
        <v>20.461749894</v>
      </c>
      <c r="I1041" s="52">
        <v>21.357913499999999</v>
      </c>
      <c r="J1041" s="52">
        <v>22.440423200399998</v>
      </c>
      <c r="K1041" s="52">
        <v>20.6355690828</v>
      </c>
      <c r="L1041" s="52">
        <v>20.767775666399999</v>
      </c>
      <c r="M1041" s="52">
        <v>20.649552994800004</v>
      </c>
      <c r="N1041" s="52">
        <v>20.218957362000001</v>
      </c>
      <c r="O1041" s="52">
        <v>17.695506013200003</v>
      </c>
      <c r="P1041" s="52">
        <v>15.318621971999999</v>
      </c>
      <c r="Q1041" s="52">
        <v>17.009369042399999</v>
      </c>
      <c r="R1041" s="52">
        <v>13.859907357600001</v>
      </c>
      <c r="S1041" s="52">
        <v>12.6990123876</v>
      </c>
      <c r="T1041" s="52">
        <v>13.208252871599999</v>
      </c>
      <c r="U1041" s="52">
        <v>13.438866002400001</v>
      </c>
      <c r="V1041" s="52">
        <v>12.129682949999999</v>
      </c>
      <c r="W1041" s="52">
        <v>11.885437598400001</v>
      </c>
      <c r="X1041" s="52">
        <v>11.0851265916</v>
      </c>
      <c r="Y1041" s="52">
        <v>12.325059972000002</v>
      </c>
      <c r="Z1041" s="52">
        <v>13.9598713944</v>
      </c>
    </row>
    <row r="1042" spans="1:26">
      <c r="A1042" s="52" t="s">
        <v>346</v>
      </c>
      <c r="B1042" s="52" t="s">
        <v>337</v>
      </c>
      <c r="C1042" s="52" t="s">
        <v>54</v>
      </c>
      <c r="D1042" s="52" t="s">
        <v>7</v>
      </c>
      <c r="E1042" s="52" t="s">
        <v>76</v>
      </c>
      <c r="F1042" s="52" t="s">
        <v>69</v>
      </c>
      <c r="G1042" s="52">
        <v>0</v>
      </c>
      <c r="H1042" s="52">
        <v>0</v>
      </c>
      <c r="I1042" s="52">
        <v>0</v>
      </c>
      <c r="J1042" s="52">
        <v>0</v>
      </c>
      <c r="K1042" s="52">
        <v>0</v>
      </c>
      <c r="L1042" s="52">
        <v>0</v>
      </c>
      <c r="M1042" s="52">
        <v>0</v>
      </c>
      <c r="N1042" s="52">
        <v>0</v>
      </c>
      <c r="O1042" s="52">
        <v>0</v>
      </c>
      <c r="P1042" s="52">
        <v>0</v>
      </c>
      <c r="Q1042" s="52">
        <v>0</v>
      </c>
      <c r="R1042" s="52">
        <v>0</v>
      </c>
      <c r="S1042" s="52">
        <v>0</v>
      </c>
      <c r="T1042" s="52">
        <v>0</v>
      </c>
      <c r="U1042" s="52">
        <v>0</v>
      </c>
      <c r="V1042" s="52">
        <v>0</v>
      </c>
      <c r="W1042" s="52">
        <v>0</v>
      </c>
      <c r="X1042" s="52">
        <v>0</v>
      </c>
      <c r="Y1042" s="52">
        <v>0</v>
      </c>
      <c r="Z1042" s="52">
        <v>0</v>
      </c>
    </row>
    <row r="1043" spans="1:26">
      <c r="A1043" s="52" t="s">
        <v>346</v>
      </c>
      <c r="B1043" s="52" t="s">
        <v>337</v>
      </c>
      <c r="C1043" s="52" t="s">
        <v>54</v>
      </c>
      <c r="D1043" s="52" t="s">
        <v>7</v>
      </c>
      <c r="E1043" s="52" t="s">
        <v>76</v>
      </c>
      <c r="F1043" s="52" t="s">
        <v>70</v>
      </c>
      <c r="G1043" s="52">
        <v>0</v>
      </c>
      <c r="H1043" s="52">
        <v>0</v>
      </c>
      <c r="I1043" s="52">
        <v>0</v>
      </c>
      <c r="J1043" s="52">
        <v>0</v>
      </c>
      <c r="K1043" s="52">
        <v>0</v>
      </c>
      <c r="L1043" s="52">
        <v>0</v>
      </c>
      <c r="M1043" s="52">
        <v>0</v>
      </c>
      <c r="N1043" s="52">
        <v>0</v>
      </c>
      <c r="O1043" s="52">
        <v>0</v>
      </c>
      <c r="P1043" s="52">
        <v>0</v>
      </c>
      <c r="Q1043" s="52">
        <v>0</v>
      </c>
      <c r="R1043" s="52">
        <v>0</v>
      </c>
      <c r="S1043" s="52">
        <v>0</v>
      </c>
      <c r="T1043" s="52">
        <v>0</v>
      </c>
      <c r="U1043" s="52">
        <v>0</v>
      </c>
      <c r="V1043" s="52">
        <v>0</v>
      </c>
      <c r="W1043" s="52">
        <v>0</v>
      </c>
      <c r="X1043" s="52">
        <v>0</v>
      </c>
      <c r="Y1043" s="52">
        <v>0</v>
      </c>
      <c r="Z1043" s="52">
        <v>0</v>
      </c>
    </row>
    <row r="1044" spans="1:26">
      <c r="A1044" s="52" t="s">
        <v>346</v>
      </c>
      <c r="B1044" s="52" t="s">
        <v>342</v>
      </c>
      <c r="C1044" s="52" t="s">
        <v>54</v>
      </c>
      <c r="D1044" s="52" t="s">
        <v>7</v>
      </c>
      <c r="E1044" s="52" t="s">
        <v>76</v>
      </c>
      <c r="F1044" s="52" t="s">
        <v>71</v>
      </c>
      <c r="G1044" s="52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</row>
    <row r="1045" spans="1:26">
      <c r="A1045" s="52" t="s">
        <v>346</v>
      </c>
      <c r="B1045" s="52" t="s">
        <v>342</v>
      </c>
      <c r="C1045" s="52" t="s">
        <v>54</v>
      </c>
      <c r="D1045" s="52" t="s">
        <v>7</v>
      </c>
      <c r="E1045" s="52" t="s">
        <v>76</v>
      </c>
      <c r="F1045" s="52" t="s">
        <v>72</v>
      </c>
      <c r="G1045" s="52">
        <v>178.75248267960001</v>
      </c>
      <c r="H1045" s="52">
        <v>178.81002605879999</v>
      </c>
      <c r="I1045" s="52">
        <v>180.66689279280001</v>
      </c>
      <c r="J1045" s="52">
        <v>174.39529666679999</v>
      </c>
      <c r="K1045" s="52">
        <v>152.72429844960001</v>
      </c>
      <c r="L1045" s="52">
        <v>143.82197259840001</v>
      </c>
      <c r="M1045" s="52">
        <v>144.94870746719999</v>
      </c>
      <c r="N1045" s="52">
        <v>127.30199860800001</v>
      </c>
      <c r="O1045" s="52">
        <v>119.0957575644</v>
      </c>
      <c r="P1045" s="52">
        <v>107.29699928639998</v>
      </c>
      <c r="Q1045" s="52">
        <v>101.47182908399999</v>
      </c>
      <c r="R1045" s="52">
        <v>107.56853001360001</v>
      </c>
      <c r="S1045" s="52">
        <v>106.72851558240001</v>
      </c>
      <c r="T1045" s="52">
        <v>100.4055390468</v>
      </c>
      <c r="U1045" s="52">
        <v>91.033403994000011</v>
      </c>
      <c r="V1045" s="52">
        <v>86.888128676400001</v>
      </c>
      <c r="W1045" s="52">
        <v>91.0288696896</v>
      </c>
      <c r="X1045" s="52">
        <v>84.987363344399995</v>
      </c>
      <c r="Y1045" s="52">
        <v>89.272046541600034</v>
      </c>
      <c r="Z1045" s="52">
        <v>84.729753727200006</v>
      </c>
    </row>
    <row r="1046" spans="1:26">
      <c r="A1046" s="52" t="s">
        <v>346</v>
      </c>
      <c r="B1046" s="52" t="s">
        <v>343</v>
      </c>
      <c r="C1046" s="52" t="s">
        <v>54</v>
      </c>
      <c r="D1046" s="52" t="s">
        <v>7</v>
      </c>
      <c r="E1046" s="52" t="s">
        <v>76</v>
      </c>
      <c r="F1046" s="52" t="s">
        <v>73</v>
      </c>
      <c r="G1046" s="52">
        <v>20.912605452000001</v>
      </c>
      <c r="H1046" s="52">
        <v>20.481235261200002</v>
      </c>
      <c r="I1046" s="52">
        <v>20.948092768799999</v>
      </c>
      <c r="J1046" s="52">
        <v>21.366864878400001</v>
      </c>
      <c r="K1046" s="52">
        <v>22.718472775200002</v>
      </c>
      <c r="L1046" s="52">
        <v>25.265508368400003</v>
      </c>
      <c r="M1046" s="52">
        <v>28.899441428400003</v>
      </c>
      <c r="N1046" s="52">
        <v>30.2838277824</v>
      </c>
      <c r="O1046" s="52">
        <v>29.537777703600003</v>
      </c>
      <c r="P1046" s="52">
        <v>27.505190973600001</v>
      </c>
      <c r="Q1046" s="52">
        <v>31.737367512000002</v>
      </c>
      <c r="R1046" s="52">
        <v>30.646475838000004</v>
      </c>
      <c r="S1046" s="52">
        <v>29.450139606</v>
      </c>
      <c r="T1046" s="52">
        <v>30.778598685599999</v>
      </c>
      <c r="U1046" s="52">
        <v>31.650386742000002</v>
      </c>
      <c r="V1046" s="52">
        <v>32.526964497599998</v>
      </c>
      <c r="W1046" s="52">
        <v>31.023363200400006</v>
      </c>
      <c r="X1046" s="52">
        <v>30.865960454400003</v>
      </c>
      <c r="Y1046" s="52">
        <v>32.662583323200003</v>
      </c>
      <c r="Z1046" s="52">
        <v>31.417282465200003</v>
      </c>
    </row>
    <row r="1047" spans="1:26">
      <c r="A1047" s="52" t="s">
        <v>347</v>
      </c>
      <c r="B1047" s="52" t="s">
        <v>337</v>
      </c>
      <c r="C1047" s="52" t="s">
        <v>54</v>
      </c>
      <c r="D1047" s="52" t="s">
        <v>7</v>
      </c>
      <c r="E1047" s="52" t="s">
        <v>77</v>
      </c>
      <c r="F1047" s="52" t="s">
        <v>63</v>
      </c>
      <c r="G1047" s="52">
        <v>0</v>
      </c>
      <c r="H1047" s="52">
        <v>0</v>
      </c>
      <c r="I1047" s="52">
        <v>0</v>
      </c>
      <c r="J1047" s="52">
        <v>0</v>
      </c>
      <c r="K1047" s="52">
        <v>0</v>
      </c>
      <c r="L1047" s="52">
        <v>0</v>
      </c>
      <c r="M1047" s="52">
        <v>0</v>
      </c>
      <c r="N1047" s="52">
        <v>6.2374946400000006E-2</v>
      </c>
      <c r="O1047" s="52">
        <v>6.7683808800000009E-2</v>
      </c>
      <c r="P1047" s="52">
        <v>6.8027126399999999E-2</v>
      </c>
      <c r="Q1047" s="52">
        <v>6.1554333600000004E-2</v>
      </c>
      <c r="R1047" s="52">
        <v>9.9436500000000001E-3</v>
      </c>
      <c r="S1047" s="52">
        <v>2.8495360800000001E-2</v>
      </c>
      <c r="T1047" s="52">
        <v>6.1127279999999996E-3</v>
      </c>
      <c r="U1047" s="52">
        <v>0.1891470636</v>
      </c>
      <c r="V1047" s="52">
        <v>6.5921166000000003E-2</v>
      </c>
      <c r="W1047" s="52">
        <v>0.18170712</v>
      </c>
      <c r="X1047" s="52">
        <v>0.18173224080000003</v>
      </c>
      <c r="Y1047" s="52">
        <v>0.25108658280000001</v>
      </c>
      <c r="Z1047" s="52">
        <v>0.25108658280000001</v>
      </c>
    </row>
    <row r="1048" spans="1:26">
      <c r="A1048" s="52" t="s">
        <v>347</v>
      </c>
      <c r="B1048" s="52" t="s">
        <v>338</v>
      </c>
      <c r="C1048" s="52" t="s">
        <v>54</v>
      </c>
      <c r="D1048" s="52" t="s">
        <v>7</v>
      </c>
      <c r="E1048" s="52" t="s">
        <v>77</v>
      </c>
      <c r="F1048" s="52" t="s">
        <v>64</v>
      </c>
      <c r="G1048" s="52">
        <v>0</v>
      </c>
      <c r="H1048" s="52">
        <v>0</v>
      </c>
      <c r="I1048" s="52">
        <v>0</v>
      </c>
      <c r="J1048" s="52">
        <v>0</v>
      </c>
      <c r="K1048" s="52">
        <v>0</v>
      </c>
      <c r="L1048" s="52">
        <v>0</v>
      </c>
      <c r="M1048" s="52">
        <v>0</v>
      </c>
      <c r="N1048" s="52">
        <v>0</v>
      </c>
      <c r="O1048" s="52">
        <v>0</v>
      </c>
      <c r="P1048" s="52">
        <v>0</v>
      </c>
      <c r="Q1048" s="52">
        <v>0</v>
      </c>
      <c r="R1048" s="52">
        <v>0</v>
      </c>
      <c r="S1048" s="52">
        <v>0</v>
      </c>
      <c r="T1048" s="52">
        <v>0</v>
      </c>
      <c r="U1048" s="52">
        <v>2.7130463999999999E-3</v>
      </c>
      <c r="V1048" s="52">
        <v>2.7130463999999999E-3</v>
      </c>
      <c r="W1048" s="52">
        <v>2.7130463999999999E-3</v>
      </c>
      <c r="X1048" s="52">
        <v>3.7095048E-3</v>
      </c>
      <c r="Y1048" s="52">
        <v>3.7095048E-3</v>
      </c>
      <c r="Z1048" s="52">
        <v>3.7095048E-3</v>
      </c>
    </row>
    <row r="1049" spans="1:26">
      <c r="A1049" s="52" t="s">
        <v>347</v>
      </c>
      <c r="B1049" s="52" t="s">
        <v>339</v>
      </c>
      <c r="C1049" s="52" t="s">
        <v>54</v>
      </c>
      <c r="D1049" s="52" t="s">
        <v>7</v>
      </c>
      <c r="E1049" s="52" t="s">
        <v>77</v>
      </c>
      <c r="F1049" s="52" t="s">
        <v>65</v>
      </c>
      <c r="G1049" s="52">
        <v>0</v>
      </c>
      <c r="H1049" s="52">
        <v>0</v>
      </c>
      <c r="I1049" s="52">
        <v>0</v>
      </c>
      <c r="J1049" s="52">
        <v>0</v>
      </c>
      <c r="K1049" s="52">
        <v>0</v>
      </c>
      <c r="L1049" s="52">
        <v>0</v>
      </c>
      <c r="M1049" s="52">
        <v>0</v>
      </c>
      <c r="N1049" s="52">
        <v>0</v>
      </c>
      <c r="O1049" s="52">
        <v>0</v>
      </c>
      <c r="P1049" s="52">
        <v>0</v>
      </c>
      <c r="Q1049" s="52">
        <v>0</v>
      </c>
      <c r="R1049" s="52">
        <v>0</v>
      </c>
      <c r="S1049" s="52">
        <v>0</v>
      </c>
      <c r="T1049" s="52">
        <v>0</v>
      </c>
      <c r="U1049" s="52">
        <v>0</v>
      </c>
      <c r="V1049" s="52">
        <v>0</v>
      </c>
      <c r="W1049" s="52">
        <v>0</v>
      </c>
      <c r="X1049" s="52">
        <v>0</v>
      </c>
      <c r="Y1049" s="52">
        <v>0</v>
      </c>
      <c r="Z1049" s="52">
        <v>0</v>
      </c>
    </row>
    <row r="1050" spans="1:26">
      <c r="A1050" s="52" t="s">
        <v>347</v>
      </c>
      <c r="B1050" s="52" t="s">
        <v>340</v>
      </c>
      <c r="C1050" s="52" t="s">
        <v>54</v>
      </c>
      <c r="D1050" s="52" t="s">
        <v>7</v>
      </c>
      <c r="E1050" s="52" t="s">
        <v>77</v>
      </c>
      <c r="F1050" s="52" t="s">
        <v>66</v>
      </c>
      <c r="G1050" s="52">
        <v>91.542648664799998</v>
      </c>
      <c r="H1050" s="52">
        <v>89.365391247600002</v>
      </c>
      <c r="I1050" s="52">
        <v>91.618036185600005</v>
      </c>
      <c r="J1050" s="52">
        <v>91.663709986800015</v>
      </c>
      <c r="K1050" s="52">
        <v>95.813331202800015</v>
      </c>
      <c r="L1050" s="52">
        <v>99.094304462400004</v>
      </c>
      <c r="M1050" s="52">
        <v>103.912335738</v>
      </c>
      <c r="N1050" s="52">
        <v>109.5341949324</v>
      </c>
      <c r="O1050" s="52">
        <v>97.088232736800009</v>
      </c>
      <c r="P1050" s="52">
        <v>87.864808633200013</v>
      </c>
      <c r="Q1050" s="52">
        <v>97.268595894000001</v>
      </c>
      <c r="R1050" s="52">
        <v>93.2149319472</v>
      </c>
      <c r="S1050" s="52">
        <v>99.481156408800004</v>
      </c>
      <c r="T1050" s="52">
        <v>97.305824919599999</v>
      </c>
      <c r="U1050" s="52">
        <v>98.515366318800005</v>
      </c>
      <c r="V1050" s="52">
        <v>94.426420208400003</v>
      </c>
      <c r="W1050" s="52">
        <v>94.995071384399992</v>
      </c>
      <c r="X1050" s="52">
        <v>100.86304324320001</v>
      </c>
      <c r="Y1050" s="52">
        <v>100.2060380268</v>
      </c>
      <c r="Z1050" s="52">
        <v>98.392203223200013</v>
      </c>
    </row>
    <row r="1051" spans="1:26">
      <c r="A1051" s="52" t="s">
        <v>347</v>
      </c>
      <c r="B1051" s="52" t="s">
        <v>341</v>
      </c>
      <c r="C1051" s="52" t="s">
        <v>54</v>
      </c>
      <c r="D1051" s="52" t="s">
        <v>7</v>
      </c>
      <c r="E1051" s="52" t="s">
        <v>77</v>
      </c>
      <c r="F1051" s="52" t="s">
        <v>67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0</v>
      </c>
      <c r="U1051" s="52">
        <v>0</v>
      </c>
      <c r="V1051" s="52">
        <v>0</v>
      </c>
      <c r="W1051" s="52">
        <v>0</v>
      </c>
      <c r="X1051" s="52">
        <v>0</v>
      </c>
      <c r="Y1051" s="52">
        <v>0</v>
      </c>
      <c r="Z1051" s="52">
        <v>0</v>
      </c>
    </row>
    <row r="1052" spans="1:26">
      <c r="A1052" s="52" t="s">
        <v>347</v>
      </c>
      <c r="B1052" s="52" t="s">
        <v>337</v>
      </c>
      <c r="C1052" s="52" t="s">
        <v>54</v>
      </c>
      <c r="D1052" s="52" t="s">
        <v>7</v>
      </c>
      <c r="E1052" s="52" t="s">
        <v>77</v>
      </c>
      <c r="F1052" s="52" t="s">
        <v>68</v>
      </c>
      <c r="G1052" s="52">
        <v>4.1167464624000001</v>
      </c>
      <c r="H1052" s="52">
        <v>3.6001413972000003</v>
      </c>
      <c r="I1052" s="52">
        <v>3.9655234332000004</v>
      </c>
      <c r="J1052" s="52">
        <v>3.8502398952000001</v>
      </c>
      <c r="K1052" s="52">
        <v>3.7907035992000004</v>
      </c>
      <c r="L1052" s="52">
        <v>3.6099092015999998</v>
      </c>
      <c r="M1052" s="52">
        <v>3.7722858660000003</v>
      </c>
      <c r="N1052" s="52">
        <v>3.7552623372</v>
      </c>
      <c r="O1052" s="52">
        <v>3.4048146168</v>
      </c>
      <c r="P1052" s="52">
        <v>2.8387466964000003</v>
      </c>
      <c r="Q1052" s="52">
        <v>3.5440215299999998</v>
      </c>
      <c r="R1052" s="52">
        <v>3.2379706368000001</v>
      </c>
      <c r="S1052" s="52">
        <v>3.7240078751999999</v>
      </c>
      <c r="T1052" s="52">
        <v>2.8485019404000003</v>
      </c>
      <c r="U1052" s="52">
        <v>3.5673755003999998</v>
      </c>
      <c r="V1052" s="52">
        <v>2.9131377588</v>
      </c>
      <c r="W1052" s="52">
        <v>2.408540436</v>
      </c>
      <c r="X1052" s="52">
        <v>2.4209710452000004</v>
      </c>
      <c r="Y1052" s="52">
        <v>2.4668751204000001</v>
      </c>
      <c r="Z1052" s="52">
        <v>2.3921407404000004</v>
      </c>
    </row>
    <row r="1053" spans="1:26">
      <c r="A1053" s="52" t="s">
        <v>347</v>
      </c>
      <c r="B1053" s="52" t="s">
        <v>337</v>
      </c>
      <c r="C1053" s="52" t="s">
        <v>54</v>
      </c>
      <c r="D1053" s="52" t="s">
        <v>7</v>
      </c>
      <c r="E1053" s="52" t="s">
        <v>77</v>
      </c>
      <c r="F1053" s="52" t="s">
        <v>69</v>
      </c>
      <c r="G1053" s="52">
        <v>0</v>
      </c>
      <c r="H1053" s="52">
        <v>0</v>
      </c>
      <c r="I1053" s="52">
        <v>0</v>
      </c>
      <c r="J1053" s="52">
        <v>0</v>
      </c>
      <c r="K1053" s="52">
        <v>0</v>
      </c>
      <c r="L1053" s="52">
        <v>0</v>
      </c>
      <c r="M1053" s="52">
        <v>0</v>
      </c>
      <c r="N1053" s="52">
        <v>0</v>
      </c>
      <c r="O1053" s="52">
        <v>0</v>
      </c>
      <c r="P1053" s="52">
        <v>0</v>
      </c>
      <c r="Q1053" s="52">
        <v>0</v>
      </c>
      <c r="R1053" s="52">
        <v>0</v>
      </c>
      <c r="S1053" s="52">
        <v>0</v>
      </c>
      <c r="T1053" s="52">
        <v>0</v>
      </c>
      <c r="U1053" s="52">
        <v>0</v>
      </c>
      <c r="V1053" s="52">
        <v>0</v>
      </c>
      <c r="W1053" s="52">
        <v>0</v>
      </c>
      <c r="X1053" s="52">
        <v>0</v>
      </c>
      <c r="Y1053" s="52">
        <v>0</v>
      </c>
      <c r="Z1053" s="52">
        <v>0</v>
      </c>
    </row>
    <row r="1054" spans="1:26">
      <c r="A1054" s="52" t="s">
        <v>347</v>
      </c>
      <c r="B1054" s="52" t="s">
        <v>337</v>
      </c>
      <c r="C1054" s="52" t="s">
        <v>54</v>
      </c>
      <c r="D1054" s="52" t="s">
        <v>7</v>
      </c>
      <c r="E1054" s="52" t="s">
        <v>77</v>
      </c>
      <c r="F1054" s="52" t="s">
        <v>70</v>
      </c>
      <c r="G1054" s="52">
        <v>0</v>
      </c>
      <c r="H1054" s="52">
        <v>0</v>
      </c>
      <c r="I1054" s="52">
        <v>0</v>
      </c>
      <c r="J1054" s="52">
        <v>0</v>
      </c>
      <c r="K1054" s="52">
        <v>0</v>
      </c>
      <c r="L1054" s="52">
        <v>0</v>
      </c>
      <c r="M1054" s="52">
        <v>0</v>
      </c>
      <c r="N1054" s="52">
        <v>0</v>
      </c>
      <c r="O1054" s="52">
        <v>0</v>
      </c>
      <c r="P1054" s="52">
        <v>0</v>
      </c>
      <c r="Q1054" s="52">
        <v>0</v>
      </c>
      <c r="R1054" s="52">
        <v>0</v>
      </c>
      <c r="S1054" s="52">
        <v>0</v>
      </c>
      <c r="T1054" s="52">
        <v>0</v>
      </c>
      <c r="U1054" s="52">
        <v>0</v>
      </c>
      <c r="V1054" s="52">
        <v>0</v>
      </c>
      <c r="W1054" s="52">
        <v>0</v>
      </c>
      <c r="X1054" s="52">
        <v>0</v>
      </c>
      <c r="Y1054" s="52">
        <v>0</v>
      </c>
      <c r="Z1054" s="52">
        <v>0</v>
      </c>
    </row>
    <row r="1055" spans="1:26">
      <c r="A1055" s="52" t="s">
        <v>347</v>
      </c>
      <c r="B1055" s="52" t="s">
        <v>342</v>
      </c>
      <c r="C1055" s="52" t="s">
        <v>54</v>
      </c>
      <c r="D1055" s="52" t="s">
        <v>7</v>
      </c>
      <c r="E1055" s="52" t="s">
        <v>77</v>
      </c>
      <c r="F1055" s="52" t="s">
        <v>71</v>
      </c>
      <c r="G1055" s="52">
        <v>0</v>
      </c>
      <c r="H1055" s="52">
        <v>0</v>
      </c>
      <c r="I1055" s="52">
        <v>0</v>
      </c>
      <c r="J1055" s="52">
        <v>0</v>
      </c>
      <c r="K1055" s="52">
        <v>0</v>
      </c>
      <c r="L1055" s="52">
        <v>0</v>
      </c>
      <c r="M1055" s="52">
        <v>0</v>
      </c>
      <c r="N1055" s="52">
        <v>0</v>
      </c>
      <c r="O1055" s="52">
        <v>0</v>
      </c>
      <c r="P1055" s="52">
        <v>0</v>
      </c>
      <c r="Q1055" s="52">
        <v>0</v>
      </c>
      <c r="R1055" s="52">
        <v>0</v>
      </c>
      <c r="S1055" s="52">
        <v>0</v>
      </c>
      <c r="T1055" s="52">
        <v>0</v>
      </c>
      <c r="U1055" s="52">
        <v>0</v>
      </c>
      <c r="V1055" s="52">
        <v>0</v>
      </c>
      <c r="W1055" s="52">
        <v>0</v>
      </c>
      <c r="X1055" s="52">
        <v>0</v>
      </c>
      <c r="Y1055" s="52">
        <v>0</v>
      </c>
      <c r="Z1055" s="52">
        <v>0</v>
      </c>
    </row>
    <row r="1056" spans="1:26">
      <c r="A1056" s="52" t="s">
        <v>347</v>
      </c>
      <c r="B1056" s="52" t="s">
        <v>342</v>
      </c>
      <c r="C1056" s="52" t="s">
        <v>54</v>
      </c>
      <c r="D1056" s="52" t="s">
        <v>7</v>
      </c>
      <c r="E1056" s="52" t="s">
        <v>77</v>
      </c>
      <c r="F1056" s="52" t="s">
        <v>72</v>
      </c>
      <c r="G1056" s="52">
        <v>33.829674757200003</v>
      </c>
      <c r="H1056" s="52">
        <v>34.091266021200006</v>
      </c>
      <c r="I1056" s="52">
        <v>33.638928335999999</v>
      </c>
      <c r="J1056" s="52">
        <v>30.244744004400005</v>
      </c>
      <c r="K1056" s="52">
        <v>28.811137629600008</v>
      </c>
      <c r="L1056" s="52">
        <v>27.111129357599999</v>
      </c>
      <c r="M1056" s="52">
        <v>28.240380493200007</v>
      </c>
      <c r="N1056" s="52">
        <v>23.970895380000002</v>
      </c>
      <c r="O1056" s="52">
        <v>19.345921639200004</v>
      </c>
      <c r="P1056" s="52">
        <v>17.374378453200002</v>
      </c>
      <c r="Q1056" s="52">
        <v>16.9326208116</v>
      </c>
      <c r="R1056" s="52">
        <v>18.755381872800001</v>
      </c>
      <c r="S1056" s="52">
        <v>18.726710666400002</v>
      </c>
      <c r="T1056" s="52">
        <v>18.1365351516</v>
      </c>
      <c r="U1056" s="52">
        <v>18.194505584399998</v>
      </c>
      <c r="V1056" s="52">
        <v>14.755836502800003</v>
      </c>
      <c r="W1056" s="52">
        <v>14.0410785672</v>
      </c>
      <c r="X1056" s="52">
        <v>13.395218612400003</v>
      </c>
      <c r="Y1056" s="52">
        <v>17.489461024800001</v>
      </c>
      <c r="Z1056" s="52">
        <v>14.751720878399999</v>
      </c>
    </row>
    <row r="1057" spans="1:26">
      <c r="A1057" s="52" t="s">
        <v>347</v>
      </c>
      <c r="B1057" s="52" t="s">
        <v>343</v>
      </c>
      <c r="C1057" s="52" t="s">
        <v>54</v>
      </c>
      <c r="D1057" s="52" t="s">
        <v>7</v>
      </c>
      <c r="E1057" s="52" t="s">
        <v>77</v>
      </c>
      <c r="F1057" s="52" t="s">
        <v>73</v>
      </c>
      <c r="G1057" s="52">
        <v>12.2801732892</v>
      </c>
      <c r="H1057" s="52">
        <v>13.398526184400001</v>
      </c>
      <c r="I1057" s="52">
        <v>15.428337066000001</v>
      </c>
      <c r="J1057" s="52">
        <v>17.379360745200003</v>
      </c>
      <c r="K1057" s="52">
        <v>19.876330584000002</v>
      </c>
      <c r="L1057" s="52">
        <v>23.602951022400003</v>
      </c>
      <c r="M1057" s="52">
        <v>25.733965233600003</v>
      </c>
      <c r="N1057" s="52">
        <v>28.415200327200001</v>
      </c>
      <c r="O1057" s="52">
        <v>25.961664351600003</v>
      </c>
      <c r="P1057" s="52">
        <v>25.1418512304</v>
      </c>
      <c r="Q1057" s="52">
        <v>26.407466442</v>
      </c>
      <c r="R1057" s="52">
        <v>49.023341683200002</v>
      </c>
      <c r="S1057" s="52">
        <v>48.834676101599996</v>
      </c>
      <c r="T1057" s="52">
        <v>25.809616522799999</v>
      </c>
      <c r="U1057" s="52">
        <v>25.021493290800002</v>
      </c>
      <c r="V1057" s="52">
        <v>25.369981588800002</v>
      </c>
      <c r="W1057" s="52">
        <v>26.0891189172</v>
      </c>
      <c r="X1057" s="52">
        <v>28.932772543200002</v>
      </c>
      <c r="Y1057" s="52">
        <v>27.434044681200003</v>
      </c>
      <c r="Z1057" s="52">
        <v>27.1051380468</v>
      </c>
    </row>
    <row r="1058" spans="1:26">
      <c r="A1058" s="52" t="s">
        <v>347</v>
      </c>
      <c r="B1058" s="52" t="s">
        <v>337</v>
      </c>
      <c r="C1058" s="52" t="s">
        <v>54</v>
      </c>
      <c r="D1058" s="52" t="s">
        <v>7</v>
      </c>
      <c r="E1058" s="52" t="s">
        <v>78</v>
      </c>
      <c r="F1058" s="52" t="s">
        <v>63</v>
      </c>
      <c r="G1058" s="52">
        <v>1.8781231175999999</v>
      </c>
      <c r="H1058" s="52">
        <v>1.9781834508000002</v>
      </c>
      <c r="I1058" s="52">
        <v>1.9273305780000001</v>
      </c>
      <c r="J1058" s="52">
        <v>1.7880524892</v>
      </c>
      <c r="K1058" s="52">
        <v>1.8156728088</v>
      </c>
      <c r="L1058" s="52">
        <v>1.7094578796000002</v>
      </c>
      <c r="M1058" s="52">
        <v>1.7465361804000001</v>
      </c>
      <c r="N1058" s="52">
        <v>1.6739203212</v>
      </c>
      <c r="O1058" s="52">
        <v>1.3791319200000002E-2</v>
      </c>
      <c r="P1058" s="52">
        <v>1.1258305199999999E-2</v>
      </c>
      <c r="Q1058" s="52">
        <v>1.1903072400000001E-2</v>
      </c>
      <c r="R1058" s="52">
        <v>6.0038712000000001E-3</v>
      </c>
      <c r="S1058" s="52">
        <v>5.2837416000000009E-3</v>
      </c>
      <c r="T1058" s="52">
        <v>1.0521428400000001E-2</v>
      </c>
      <c r="U1058" s="52">
        <v>4.8106332E-3</v>
      </c>
      <c r="V1058" s="52">
        <v>8.4447756000000009E-3</v>
      </c>
      <c r="W1058" s="52">
        <v>6.9919560000000006E-3</v>
      </c>
      <c r="X1058" s="52">
        <v>2.7549143999999999E-3</v>
      </c>
      <c r="Y1058" s="52">
        <v>2.9558808E-3</v>
      </c>
      <c r="Z1058" s="52">
        <v>2.9558808E-3</v>
      </c>
    </row>
    <row r="1059" spans="1:26">
      <c r="A1059" s="52" t="s">
        <v>347</v>
      </c>
      <c r="B1059" s="52" t="s">
        <v>338</v>
      </c>
      <c r="C1059" s="52" t="s">
        <v>54</v>
      </c>
      <c r="D1059" s="52" t="s">
        <v>7</v>
      </c>
      <c r="E1059" s="52" t="s">
        <v>78</v>
      </c>
      <c r="F1059" s="52" t="s">
        <v>64</v>
      </c>
      <c r="G1059" s="52">
        <v>0</v>
      </c>
      <c r="H1059" s="52">
        <v>0</v>
      </c>
      <c r="I1059" s="52">
        <v>1.3397760000000002E-2</v>
      </c>
      <c r="J1059" s="52">
        <v>1.5566522400000001E-2</v>
      </c>
      <c r="K1059" s="52">
        <v>2.4036418800000004E-2</v>
      </c>
      <c r="L1059" s="52">
        <v>2.7938516400000002E-2</v>
      </c>
      <c r="M1059" s="52">
        <v>3.0793914000000002E-2</v>
      </c>
      <c r="N1059" s="52">
        <v>3.8970734399999998E-2</v>
      </c>
      <c r="O1059" s="52">
        <v>3.4536913199999998E-2</v>
      </c>
      <c r="P1059" s="52">
        <v>3.3670245600000002E-2</v>
      </c>
      <c r="Q1059" s="52">
        <v>3.4222903200000002E-2</v>
      </c>
      <c r="R1059" s="52">
        <v>3.5169119999999998E-2</v>
      </c>
      <c r="S1059" s="52">
        <v>3.6286995600000004E-2</v>
      </c>
      <c r="T1059" s="52">
        <v>0.21772616040000004</v>
      </c>
      <c r="U1059" s="52">
        <v>0</v>
      </c>
      <c r="V1059" s="52">
        <v>1.6805815200000001E-2</v>
      </c>
      <c r="W1059" s="52">
        <v>1.6805815200000001E-2</v>
      </c>
      <c r="X1059" s="52">
        <v>1.73919672E-2</v>
      </c>
      <c r="Y1059" s="52">
        <v>1.73919672E-2</v>
      </c>
      <c r="Z1059" s="52">
        <v>1.73919672E-2</v>
      </c>
    </row>
    <row r="1060" spans="1:26">
      <c r="A1060" s="52" t="s">
        <v>347</v>
      </c>
      <c r="B1060" s="52" t="s">
        <v>339</v>
      </c>
      <c r="C1060" s="52" t="s">
        <v>54</v>
      </c>
      <c r="D1060" s="52" t="s">
        <v>7</v>
      </c>
      <c r="E1060" s="52" t="s">
        <v>78</v>
      </c>
      <c r="F1060" s="52" t="s">
        <v>65</v>
      </c>
      <c r="G1060" s="52">
        <v>1.9259280000000001E-3</v>
      </c>
      <c r="H1060" s="52">
        <v>3.9690864000000003E-3</v>
      </c>
      <c r="I1060" s="52">
        <v>3.5336592000000003E-3</v>
      </c>
      <c r="J1060" s="52">
        <v>3.6927576000000003E-3</v>
      </c>
      <c r="K1060" s="52">
        <v>2.8805184E-3</v>
      </c>
      <c r="L1060" s="52">
        <v>4.5719856000000008E-3</v>
      </c>
      <c r="M1060" s="52">
        <v>3.1861548000000003E-3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0</v>
      </c>
      <c r="W1060" s="52">
        <v>0</v>
      </c>
      <c r="X1060" s="52">
        <v>0</v>
      </c>
      <c r="Y1060" s="52">
        <v>0</v>
      </c>
      <c r="Z1060" s="52">
        <v>0</v>
      </c>
    </row>
    <row r="1061" spans="1:26">
      <c r="A1061" s="52" t="s">
        <v>347</v>
      </c>
      <c r="B1061" s="52" t="s">
        <v>340</v>
      </c>
      <c r="C1061" s="52" t="s">
        <v>54</v>
      </c>
      <c r="D1061" s="52" t="s">
        <v>7</v>
      </c>
      <c r="E1061" s="52" t="s">
        <v>78</v>
      </c>
      <c r="F1061" s="52" t="s">
        <v>66</v>
      </c>
      <c r="G1061" s="52">
        <v>298.01294476920003</v>
      </c>
      <c r="H1061" s="52">
        <v>284.81303618999999</v>
      </c>
      <c r="I1061" s="52">
        <v>285.67994662439997</v>
      </c>
      <c r="J1061" s="52">
        <v>280.7995948308</v>
      </c>
      <c r="K1061" s="52">
        <v>290.27452838400001</v>
      </c>
      <c r="L1061" s="52">
        <v>295.73817678</v>
      </c>
      <c r="M1061" s="52">
        <v>302.29977160800001</v>
      </c>
      <c r="N1061" s="52">
        <v>312.1813816056</v>
      </c>
      <c r="O1061" s="52">
        <v>279.510181848</v>
      </c>
      <c r="P1061" s="52">
        <v>266.28567581880003</v>
      </c>
      <c r="Q1061" s="52">
        <v>275.63095254960001</v>
      </c>
      <c r="R1061" s="52">
        <v>251.10017315280004</v>
      </c>
      <c r="S1061" s="52">
        <v>245.59701392520003</v>
      </c>
      <c r="T1061" s="52">
        <v>250.07224257720003</v>
      </c>
      <c r="U1061" s="52">
        <v>238.63250239920001</v>
      </c>
      <c r="V1061" s="52">
        <v>231.13390591800001</v>
      </c>
      <c r="W1061" s="52">
        <v>222.28898946839999</v>
      </c>
      <c r="X1061" s="52">
        <v>227.45243593080002</v>
      </c>
      <c r="Y1061" s="52">
        <v>242.6300799732</v>
      </c>
      <c r="Z1061" s="52">
        <v>242.29887897240002</v>
      </c>
    </row>
    <row r="1062" spans="1:26">
      <c r="A1062" s="52" t="s">
        <v>347</v>
      </c>
      <c r="B1062" s="52" t="s">
        <v>341</v>
      </c>
      <c r="C1062" s="52" t="s">
        <v>54</v>
      </c>
      <c r="D1062" s="52" t="s">
        <v>7</v>
      </c>
      <c r="E1062" s="52" t="s">
        <v>78</v>
      </c>
      <c r="F1062" s="52" t="s">
        <v>67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52">
        <v>0</v>
      </c>
      <c r="W1062" s="52">
        <v>0</v>
      </c>
      <c r="X1062" s="52">
        <v>0</v>
      </c>
      <c r="Y1062" s="52">
        <v>0</v>
      </c>
      <c r="Z1062" s="52">
        <v>0</v>
      </c>
    </row>
    <row r="1063" spans="1:26">
      <c r="A1063" s="52" t="s">
        <v>347</v>
      </c>
      <c r="B1063" s="52" t="s">
        <v>337</v>
      </c>
      <c r="C1063" s="52" t="s">
        <v>54</v>
      </c>
      <c r="D1063" s="52" t="s">
        <v>7</v>
      </c>
      <c r="E1063" s="52" t="s">
        <v>78</v>
      </c>
      <c r="F1063" s="52" t="s">
        <v>68</v>
      </c>
      <c r="G1063" s="52">
        <v>5.4813585599999999E-2</v>
      </c>
      <c r="H1063" s="52">
        <v>4.7197796399999999E-2</v>
      </c>
      <c r="I1063" s="52">
        <v>5.2071231600000004E-2</v>
      </c>
      <c r="J1063" s="52">
        <v>4.4518244399999997E-2</v>
      </c>
      <c r="K1063" s="52">
        <v>4.8642242400000001E-2</v>
      </c>
      <c r="L1063" s="52">
        <v>4.3337566799999998E-2</v>
      </c>
      <c r="M1063" s="52">
        <v>4.3274764800000004E-2</v>
      </c>
      <c r="N1063" s="52">
        <v>3.7455112800000002E-2</v>
      </c>
      <c r="O1063" s="52">
        <v>5.0802631200000004E-2</v>
      </c>
      <c r="P1063" s="52">
        <v>5.0773323599999996E-2</v>
      </c>
      <c r="Q1063" s="52">
        <v>3.5780392800000005E-2</v>
      </c>
      <c r="R1063" s="52">
        <v>3.2397458400000002E-2</v>
      </c>
      <c r="S1063" s="52">
        <v>3.0722738400000001E-2</v>
      </c>
      <c r="T1063" s="52">
        <v>4.5958503599999999E-2</v>
      </c>
      <c r="U1063" s="52">
        <v>3.7555596000000004E-2</v>
      </c>
      <c r="V1063" s="52">
        <v>4.0210027200000005E-2</v>
      </c>
      <c r="W1063" s="52">
        <v>3.2246733600000001E-2</v>
      </c>
      <c r="X1063" s="52">
        <v>2.8566536400000002E-2</v>
      </c>
      <c r="Y1063" s="52">
        <v>2.4455098799999998E-2</v>
      </c>
      <c r="Z1063" s="52">
        <v>2.52129096E-2</v>
      </c>
    </row>
    <row r="1064" spans="1:26">
      <c r="A1064" s="52" t="s">
        <v>347</v>
      </c>
      <c r="B1064" s="52" t="s">
        <v>337</v>
      </c>
      <c r="C1064" s="52" t="s">
        <v>54</v>
      </c>
      <c r="D1064" s="52" t="s">
        <v>7</v>
      </c>
      <c r="E1064" s="52" t="s">
        <v>78</v>
      </c>
      <c r="F1064" s="52" t="s">
        <v>69</v>
      </c>
      <c r="G1064" s="52">
        <v>0</v>
      </c>
      <c r="H1064" s="52">
        <v>0</v>
      </c>
      <c r="I1064" s="52">
        <v>0</v>
      </c>
      <c r="J1064" s="52">
        <v>0</v>
      </c>
      <c r="K1064" s="52">
        <v>0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0</v>
      </c>
      <c r="R1064" s="52">
        <v>0</v>
      </c>
      <c r="S1064" s="52">
        <v>0</v>
      </c>
      <c r="T1064" s="52">
        <v>0</v>
      </c>
      <c r="U1064" s="52">
        <v>0</v>
      </c>
      <c r="V1064" s="52">
        <v>0</v>
      </c>
      <c r="W1064" s="52">
        <v>0</v>
      </c>
      <c r="X1064" s="52">
        <v>0</v>
      </c>
      <c r="Y1064" s="52">
        <v>0</v>
      </c>
      <c r="Z1064" s="52">
        <v>0</v>
      </c>
    </row>
    <row r="1065" spans="1:26">
      <c r="A1065" s="52" t="s">
        <v>347</v>
      </c>
      <c r="B1065" s="52" t="s">
        <v>337</v>
      </c>
      <c r="C1065" s="52" t="s">
        <v>54</v>
      </c>
      <c r="D1065" s="52" t="s">
        <v>7</v>
      </c>
      <c r="E1065" s="52" t="s">
        <v>78</v>
      </c>
      <c r="F1065" s="52" t="s">
        <v>70</v>
      </c>
      <c r="G1065" s="52">
        <v>0</v>
      </c>
      <c r="H1065" s="52">
        <v>0</v>
      </c>
      <c r="I1065" s="52">
        <v>0</v>
      </c>
      <c r="J1065" s="52">
        <v>0</v>
      </c>
      <c r="K1065" s="52">
        <v>0</v>
      </c>
      <c r="L1065" s="52">
        <v>0</v>
      </c>
      <c r="M1065" s="52">
        <v>0</v>
      </c>
      <c r="N1065" s="52">
        <v>0</v>
      </c>
      <c r="O1065" s="52">
        <v>0</v>
      </c>
      <c r="P1065" s="52">
        <v>0</v>
      </c>
      <c r="Q1065" s="52">
        <v>0</v>
      </c>
      <c r="R1065" s="52">
        <v>0</v>
      </c>
      <c r="S1065" s="52">
        <v>0</v>
      </c>
      <c r="T1065" s="52">
        <v>0</v>
      </c>
      <c r="U1065" s="52">
        <v>0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</row>
    <row r="1066" spans="1:26">
      <c r="A1066" s="52" t="s">
        <v>347</v>
      </c>
      <c r="B1066" s="52" t="s">
        <v>342</v>
      </c>
      <c r="C1066" s="52" t="s">
        <v>54</v>
      </c>
      <c r="D1066" s="52" t="s">
        <v>7</v>
      </c>
      <c r="E1066" s="52" t="s">
        <v>78</v>
      </c>
      <c r="F1066" s="52" t="s">
        <v>71</v>
      </c>
      <c r="G1066" s="52">
        <v>0</v>
      </c>
      <c r="H1066" s="52">
        <v>0</v>
      </c>
      <c r="I1066" s="52">
        <v>0</v>
      </c>
      <c r="J1066" s="52">
        <v>0</v>
      </c>
      <c r="K1066" s="52">
        <v>0</v>
      </c>
      <c r="L1066" s="52">
        <v>0</v>
      </c>
      <c r="M1066" s="52">
        <v>0</v>
      </c>
      <c r="N1066" s="52">
        <v>0</v>
      </c>
      <c r="O1066" s="52">
        <v>0</v>
      </c>
      <c r="P1066" s="52">
        <v>0</v>
      </c>
      <c r="Q1066" s="52">
        <v>0</v>
      </c>
      <c r="R1066" s="52">
        <v>0</v>
      </c>
      <c r="S1066" s="52">
        <v>0</v>
      </c>
      <c r="T1066" s="52">
        <v>0</v>
      </c>
      <c r="U1066" s="52">
        <v>0</v>
      </c>
      <c r="V1066" s="52">
        <v>0</v>
      </c>
      <c r="W1066" s="52">
        <v>0</v>
      </c>
      <c r="X1066" s="52">
        <v>0</v>
      </c>
      <c r="Y1066" s="52">
        <v>0</v>
      </c>
      <c r="Z1066" s="52">
        <v>0</v>
      </c>
    </row>
    <row r="1067" spans="1:26">
      <c r="A1067" s="52" t="s">
        <v>347</v>
      </c>
      <c r="B1067" s="52" t="s">
        <v>342</v>
      </c>
      <c r="C1067" s="52" t="s">
        <v>54</v>
      </c>
      <c r="D1067" s="52" t="s">
        <v>7</v>
      </c>
      <c r="E1067" s="52" t="s">
        <v>78</v>
      </c>
      <c r="F1067" s="52" t="s">
        <v>72</v>
      </c>
      <c r="G1067" s="52">
        <v>121.19024613240001</v>
      </c>
      <c r="H1067" s="52">
        <v>115.94540827800002</v>
      </c>
      <c r="I1067" s="52">
        <v>112.39564245840002</v>
      </c>
      <c r="J1067" s="52">
        <v>100.20190565519999</v>
      </c>
      <c r="K1067" s="52">
        <v>91.528241886000032</v>
      </c>
      <c r="L1067" s="52">
        <v>83.021539327200003</v>
      </c>
      <c r="M1067" s="52">
        <v>75.643983234000004</v>
      </c>
      <c r="N1067" s="52">
        <v>61.361849656800004</v>
      </c>
      <c r="O1067" s="52">
        <v>52.176667784399996</v>
      </c>
      <c r="P1067" s="52">
        <v>46.738831010400006</v>
      </c>
      <c r="Q1067" s="52">
        <v>43.973462170800005</v>
      </c>
      <c r="R1067" s="52">
        <v>47.976737979600003</v>
      </c>
      <c r="S1067" s="52">
        <v>44.237741360399994</v>
      </c>
      <c r="T1067" s="52">
        <v>42.6196938852</v>
      </c>
      <c r="U1067" s="52">
        <v>39.336886807200003</v>
      </c>
      <c r="V1067" s="52">
        <v>34.212955363200003</v>
      </c>
      <c r="W1067" s="52">
        <v>32.451254593199998</v>
      </c>
      <c r="X1067" s="52">
        <v>29.780528367600002</v>
      </c>
      <c r="Y1067" s="52">
        <v>36.965031112799998</v>
      </c>
      <c r="Z1067" s="52">
        <v>31.653158403599996</v>
      </c>
    </row>
    <row r="1068" spans="1:26">
      <c r="A1068" s="52" t="s">
        <v>347</v>
      </c>
      <c r="B1068" s="52" t="s">
        <v>343</v>
      </c>
      <c r="C1068" s="52" t="s">
        <v>54</v>
      </c>
      <c r="D1068" s="52" t="s">
        <v>7</v>
      </c>
      <c r="E1068" s="52" t="s">
        <v>78</v>
      </c>
      <c r="F1068" s="52" t="s">
        <v>73</v>
      </c>
      <c r="G1068" s="52">
        <v>37.6046820432</v>
      </c>
      <c r="H1068" s="52">
        <v>39.619219478400005</v>
      </c>
      <c r="I1068" s="52">
        <v>45.009569566800003</v>
      </c>
      <c r="J1068" s="52">
        <v>48.90067263000001</v>
      </c>
      <c r="K1068" s="52">
        <v>55.948400992800003</v>
      </c>
      <c r="L1068" s="52">
        <v>65.965370234400012</v>
      </c>
      <c r="M1068" s="52">
        <v>71.732829585600001</v>
      </c>
      <c r="N1068" s="52">
        <v>77.255160170400003</v>
      </c>
      <c r="O1068" s="52">
        <v>77.936298102000009</v>
      </c>
      <c r="P1068" s="52">
        <v>79.790502031200006</v>
      </c>
      <c r="Q1068" s="52">
        <v>70.864918506000009</v>
      </c>
      <c r="R1068" s="52">
        <v>67.867328804400003</v>
      </c>
      <c r="S1068" s="52">
        <v>65.34220692240001</v>
      </c>
      <c r="T1068" s="52">
        <v>63.015233724000005</v>
      </c>
      <c r="U1068" s="52">
        <v>56.9432893428</v>
      </c>
      <c r="V1068" s="52">
        <v>56.087574411600002</v>
      </c>
      <c r="W1068" s="52">
        <v>57.529261310400003</v>
      </c>
      <c r="X1068" s="52">
        <v>57.277019170800003</v>
      </c>
      <c r="Y1068" s="52">
        <v>60.810108966000008</v>
      </c>
      <c r="Z1068" s="52">
        <v>61.480537063200003</v>
      </c>
    </row>
    <row r="1069" spans="1:26">
      <c r="A1069" s="52" t="s">
        <v>113</v>
      </c>
      <c r="B1069" s="52" t="s">
        <v>337</v>
      </c>
      <c r="C1069" s="52" t="s">
        <v>54</v>
      </c>
      <c r="D1069" s="52" t="s">
        <v>7</v>
      </c>
      <c r="E1069" s="52" t="s">
        <v>79</v>
      </c>
      <c r="F1069" s="52" t="s">
        <v>63</v>
      </c>
      <c r="G1069" s="52">
        <v>4.5820339200000004E-2</v>
      </c>
      <c r="H1069" s="52">
        <v>4.3764620399999996E-2</v>
      </c>
      <c r="I1069" s="52">
        <v>4.1097628800000001E-2</v>
      </c>
      <c r="J1069" s="52">
        <v>3.8861877600000004E-2</v>
      </c>
      <c r="K1069" s="52">
        <v>3.6374918400000004E-2</v>
      </c>
      <c r="L1069" s="52">
        <v>3.2761709999999999E-2</v>
      </c>
      <c r="M1069" s="52">
        <v>2.8792623600000001E-2</v>
      </c>
      <c r="N1069" s="52">
        <v>2.3860573199999999E-2</v>
      </c>
      <c r="O1069" s="52">
        <v>8.33298804E-2</v>
      </c>
      <c r="P1069" s="52">
        <v>7.7974963200000011E-2</v>
      </c>
      <c r="Q1069" s="52">
        <v>8.3903472000000007E-2</v>
      </c>
      <c r="R1069" s="52">
        <v>3.1970404799999998E-2</v>
      </c>
      <c r="S1069" s="52">
        <v>2.6586180000000001E-2</v>
      </c>
      <c r="T1069" s="52">
        <v>3.1346571600000005E-2</v>
      </c>
      <c r="U1069" s="52">
        <v>3.1321450800000004E-2</v>
      </c>
      <c r="V1069" s="52">
        <v>2.6561059200000001E-2</v>
      </c>
      <c r="W1069" s="52">
        <v>1.0697274000000001E-2</v>
      </c>
      <c r="X1069" s="52">
        <v>2.0096639999999999E-4</v>
      </c>
      <c r="Y1069" s="52">
        <v>0</v>
      </c>
      <c r="Z1069" s="52">
        <v>0</v>
      </c>
    </row>
    <row r="1070" spans="1:26">
      <c r="A1070" s="52" t="s">
        <v>113</v>
      </c>
      <c r="B1070" s="52" t="s">
        <v>338</v>
      </c>
      <c r="C1070" s="52" t="s">
        <v>54</v>
      </c>
      <c r="D1070" s="52" t="s">
        <v>7</v>
      </c>
      <c r="E1070" s="52" t="s">
        <v>79</v>
      </c>
      <c r="F1070" s="52" t="s">
        <v>64</v>
      </c>
      <c r="G1070" s="52">
        <v>0</v>
      </c>
      <c r="H1070" s="52">
        <v>0</v>
      </c>
      <c r="I1070" s="52">
        <v>0</v>
      </c>
      <c r="J1070" s="52">
        <v>0</v>
      </c>
      <c r="K1070" s="52">
        <v>0</v>
      </c>
      <c r="L1070" s="52">
        <v>0</v>
      </c>
      <c r="M1070" s="52">
        <v>0</v>
      </c>
      <c r="N1070" s="52">
        <v>0</v>
      </c>
      <c r="O1070" s="52">
        <v>0</v>
      </c>
      <c r="P1070" s="52">
        <v>0</v>
      </c>
      <c r="Q1070" s="52">
        <v>0</v>
      </c>
      <c r="R1070" s="52">
        <v>0</v>
      </c>
      <c r="S1070" s="52">
        <v>0</v>
      </c>
      <c r="T1070" s="52">
        <v>0</v>
      </c>
      <c r="U1070" s="52">
        <v>0</v>
      </c>
      <c r="V1070" s="52">
        <v>0</v>
      </c>
      <c r="W1070" s="52">
        <v>0</v>
      </c>
      <c r="X1070" s="52">
        <v>0</v>
      </c>
      <c r="Y1070" s="52">
        <v>0</v>
      </c>
      <c r="Z1070" s="52">
        <v>0</v>
      </c>
    </row>
    <row r="1071" spans="1:26">
      <c r="A1071" s="52" t="s">
        <v>113</v>
      </c>
      <c r="B1071" s="52" t="s">
        <v>339</v>
      </c>
      <c r="C1071" s="52" t="s">
        <v>54</v>
      </c>
      <c r="D1071" s="52" t="s">
        <v>7</v>
      </c>
      <c r="E1071" s="52" t="s">
        <v>79</v>
      </c>
      <c r="F1071" s="52" t="s">
        <v>65</v>
      </c>
      <c r="G1071" s="52">
        <v>0</v>
      </c>
      <c r="H1071" s="52">
        <v>0</v>
      </c>
      <c r="I1071" s="52">
        <v>0</v>
      </c>
      <c r="J1071" s="52">
        <v>0</v>
      </c>
      <c r="K1071" s="52">
        <v>0</v>
      </c>
      <c r="L1071" s="52">
        <v>0</v>
      </c>
      <c r="M1071" s="52">
        <v>0</v>
      </c>
      <c r="N1071" s="52">
        <v>0</v>
      </c>
      <c r="O1071" s="52">
        <v>0</v>
      </c>
      <c r="P1071" s="52">
        <v>0</v>
      </c>
      <c r="Q1071" s="52">
        <v>0</v>
      </c>
      <c r="R1071" s="52">
        <v>0</v>
      </c>
      <c r="S1071" s="52">
        <v>0</v>
      </c>
      <c r="T1071" s="52">
        <v>0</v>
      </c>
      <c r="U1071" s="52">
        <v>0</v>
      </c>
      <c r="V1071" s="52">
        <v>0</v>
      </c>
      <c r="W1071" s="52">
        <v>0</v>
      </c>
      <c r="X1071" s="52">
        <v>0</v>
      </c>
      <c r="Y1071" s="52">
        <v>0</v>
      </c>
      <c r="Z1071" s="52">
        <v>0</v>
      </c>
    </row>
    <row r="1072" spans="1:26">
      <c r="A1072" s="52" t="s">
        <v>113</v>
      </c>
      <c r="B1072" s="52" t="s">
        <v>340</v>
      </c>
      <c r="C1072" s="52" t="s">
        <v>54</v>
      </c>
      <c r="D1072" s="52" t="s">
        <v>7</v>
      </c>
      <c r="E1072" s="52" t="s">
        <v>79</v>
      </c>
      <c r="F1072" s="52" t="s">
        <v>66</v>
      </c>
      <c r="G1072" s="52">
        <v>10.282692877200001</v>
      </c>
      <c r="H1072" s="52">
        <v>9.3628152360000012</v>
      </c>
      <c r="I1072" s="52">
        <v>8.8011183347999999</v>
      </c>
      <c r="J1072" s="52">
        <v>8.0323883604000006</v>
      </c>
      <c r="K1072" s="52">
        <v>7.7043818880000003</v>
      </c>
      <c r="L1072" s="52">
        <v>7.1595536040000001</v>
      </c>
      <c r="M1072" s="52">
        <v>6.6141559152000013</v>
      </c>
      <c r="N1072" s="52">
        <v>5.6146202172000006</v>
      </c>
      <c r="O1072" s="52">
        <v>5.7194158212000001</v>
      </c>
      <c r="P1072" s="52">
        <v>5.4690493680000003</v>
      </c>
      <c r="Q1072" s="52">
        <v>4.9884549696000002</v>
      </c>
      <c r="R1072" s="52">
        <v>4.7819536200000003</v>
      </c>
      <c r="S1072" s="52">
        <v>5.0739871068000006</v>
      </c>
      <c r="T1072" s="52">
        <v>4.3320735864000008</v>
      </c>
      <c r="U1072" s="52">
        <v>4.0355016084000006</v>
      </c>
      <c r="V1072" s="52">
        <v>4.0802333796000001</v>
      </c>
      <c r="W1072" s="52">
        <v>3.9946258800000001</v>
      </c>
      <c r="X1072" s="52">
        <v>3.9138038928000003</v>
      </c>
      <c r="Y1072" s="52">
        <v>3.7985705964000003</v>
      </c>
      <c r="Z1072" s="52">
        <v>3.7770211368000002</v>
      </c>
    </row>
    <row r="1073" spans="1:26">
      <c r="A1073" s="52" t="s">
        <v>113</v>
      </c>
      <c r="B1073" s="52" t="s">
        <v>341</v>
      </c>
      <c r="C1073" s="52" t="s">
        <v>54</v>
      </c>
      <c r="D1073" s="52" t="s">
        <v>7</v>
      </c>
      <c r="E1073" s="52" t="s">
        <v>79</v>
      </c>
      <c r="F1073" s="52" t="s">
        <v>67</v>
      </c>
      <c r="G1073" s="52">
        <v>0</v>
      </c>
      <c r="H1073" s="52">
        <v>0</v>
      </c>
      <c r="I1073" s="52">
        <v>0</v>
      </c>
      <c r="J1073" s="52">
        <v>0</v>
      </c>
      <c r="K1073" s="52">
        <v>0</v>
      </c>
      <c r="L1073" s="52">
        <v>0</v>
      </c>
      <c r="M1073" s="52">
        <v>0</v>
      </c>
      <c r="N1073" s="52">
        <v>0</v>
      </c>
      <c r="O1073" s="52">
        <v>0</v>
      </c>
      <c r="P1073" s="52">
        <v>0</v>
      </c>
      <c r="Q1073" s="52">
        <v>0</v>
      </c>
      <c r="R1073" s="52">
        <v>0</v>
      </c>
      <c r="S1073" s="52">
        <v>0</v>
      </c>
      <c r="T1073" s="52">
        <v>0</v>
      </c>
      <c r="U1073" s="52">
        <v>0</v>
      </c>
      <c r="V1073" s="52">
        <v>0</v>
      </c>
      <c r="W1073" s="52">
        <v>0</v>
      </c>
      <c r="X1073" s="52">
        <v>0</v>
      </c>
      <c r="Y1073" s="52">
        <v>0</v>
      </c>
      <c r="Z1073" s="52">
        <v>0</v>
      </c>
    </row>
    <row r="1074" spans="1:26">
      <c r="A1074" s="52" t="s">
        <v>113</v>
      </c>
      <c r="B1074" s="52" t="s">
        <v>337</v>
      </c>
      <c r="C1074" s="52" t="s">
        <v>54</v>
      </c>
      <c r="D1074" s="52" t="s">
        <v>7</v>
      </c>
      <c r="E1074" s="52" t="s">
        <v>79</v>
      </c>
      <c r="F1074" s="52" t="s">
        <v>68</v>
      </c>
      <c r="G1074" s="52">
        <v>1.7443841652000001</v>
      </c>
      <c r="H1074" s="52">
        <v>1.4021467596000001</v>
      </c>
      <c r="I1074" s="52">
        <v>1.3612124160000001</v>
      </c>
      <c r="J1074" s="52">
        <v>0.97704420840000017</v>
      </c>
      <c r="K1074" s="52">
        <v>0.76056571440000009</v>
      </c>
      <c r="L1074" s="52">
        <v>0.52393615199999999</v>
      </c>
      <c r="M1074" s="52">
        <v>0.52393615199999999</v>
      </c>
      <c r="N1074" s="52">
        <v>0.52393615199999999</v>
      </c>
      <c r="O1074" s="52">
        <v>0.38660911200000003</v>
      </c>
      <c r="P1074" s="52">
        <v>0.6360084144</v>
      </c>
      <c r="Q1074" s="52">
        <v>0.13956279120000001</v>
      </c>
      <c r="R1074" s="52">
        <v>0.23049590040000001</v>
      </c>
      <c r="S1074" s="52">
        <v>0.22329460440000004</v>
      </c>
      <c r="T1074" s="52">
        <v>0.2418798096</v>
      </c>
      <c r="U1074" s="52">
        <v>0.27126695880000001</v>
      </c>
      <c r="V1074" s="52">
        <v>0.29076069960000001</v>
      </c>
      <c r="W1074" s="52">
        <v>1.5466039200000002E-2</v>
      </c>
      <c r="X1074" s="52">
        <v>2.4785856000000004E-3</v>
      </c>
      <c r="Y1074" s="52">
        <v>6.209861760000001E-2</v>
      </c>
      <c r="Z1074" s="52">
        <v>6.209861760000001E-2</v>
      </c>
    </row>
    <row r="1075" spans="1:26">
      <c r="A1075" s="52" t="s">
        <v>113</v>
      </c>
      <c r="B1075" s="52" t="s">
        <v>337</v>
      </c>
      <c r="C1075" s="52" t="s">
        <v>54</v>
      </c>
      <c r="D1075" s="52" t="s">
        <v>7</v>
      </c>
      <c r="E1075" s="52" t="s">
        <v>79</v>
      </c>
      <c r="F1075" s="52" t="s">
        <v>69</v>
      </c>
      <c r="G1075" s="52">
        <v>0</v>
      </c>
      <c r="H1075" s="52">
        <v>0</v>
      </c>
      <c r="I1075" s="52">
        <v>0</v>
      </c>
      <c r="J1075" s="52">
        <v>0</v>
      </c>
      <c r="K1075" s="52">
        <v>0</v>
      </c>
      <c r="L1075" s="52">
        <v>0</v>
      </c>
      <c r="M1075" s="52">
        <v>0</v>
      </c>
      <c r="N1075" s="52">
        <v>0</v>
      </c>
      <c r="O1075" s="52">
        <v>0</v>
      </c>
      <c r="P1075" s="52">
        <v>0</v>
      </c>
      <c r="Q1075" s="52">
        <v>0</v>
      </c>
      <c r="R1075" s="52">
        <v>0</v>
      </c>
      <c r="S1075" s="52">
        <v>0</v>
      </c>
      <c r="T1075" s="52">
        <v>0</v>
      </c>
      <c r="U1075" s="52">
        <v>0</v>
      </c>
      <c r="V1075" s="52">
        <v>0</v>
      </c>
      <c r="W1075" s="52">
        <v>0</v>
      </c>
      <c r="X1075" s="52">
        <v>0</v>
      </c>
      <c r="Y1075" s="52">
        <v>0</v>
      </c>
      <c r="Z1075" s="52">
        <v>0</v>
      </c>
    </row>
    <row r="1076" spans="1:26">
      <c r="A1076" s="52" t="s">
        <v>113</v>
      </c>
      <c r="B1076" s="52" t="s">
        <v>337</v>
      </c>
      <c r="C1076" s="52" t="s">
        <v>54</v>
      </c>
      <c r="D1076" s="52" t="s">
        <v>7</v>
      </c>
      <c r="E1076" s="52" t="s">
        <v>79</v>
      </c>
      <c r="F1076" s="52" t="s">
        <v>70</v>
      </c>
      <c r="G1076" s="52">
        <v>0</v>
      </c>
      <c r="H1076" s="52">
        <v>0</v>
      </c>
      <c r="I1076" s="52">
        <v>0</v>
      </c>
      <c r="J1076" s="52">
        <v>0</v>
      </c>
      <c r="K1076" s="52">
        <v>0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0</v>
      </c>
      <c r="Z1076" s="52">
        <v>0</v>
      </c>
    </row>
    <row r="1077" spans="1:26">
      <c r="A1077" s="52" t="s">
        <v>113</v>
      </c>
      <c r="B1077" s="52" t="s">
        <v>342</v>
      </c>
      <c r="C1077" s="52" t="s">
        <v>54</v>
      </c>
      <c r="D1077" s="52" t="s">
        <v>7</v>
      </c>
      <c r="E1077" s="52" t="s">
        <v>79</v>
      </c>
      <c r="F1077" s="52" t="s">
        <v>71</v>
      </c>
      <c r="G1077" s="52">
        <v>0</v>
      </c>
      <c r="H1077" s="52">
        <v>0</v>
      </c>
      <c r="I1077" s="52">
        <v>0</v>
      </c>
      <c r="J1077" s="52">
        <v>0</v>
      </c>
      <c r="K1077" s="52">
        <v>0</v>
      </c>
      <c r="L1077" s="52">
        <v>0</v>
      </c>
      <c r="M1077" s="52">
        <v>0</v>
      </c>
      <c r="N1077" s="52">
        <v>0</v>
      </c>
      <c r="O1077" s="52">
        <v>0</v>
      </c>
      <c r="P1077" s="52">
        <v>0</v>
      </c>
      <c r="Q1077" s="52">
        <v>0</v>
      </c>
      <c r="R1077" s="52">
        <v>0</v>
      </c>
      <c r="S1077" s="52">
        <v>0</v>
      </c>
      <c r="T1077" s="52">
        <v>0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0</v>
      </c>
    </row>
    <row r="1078" spans="1:26">
      <c r="A1078" s="52" t="s">
        <v>113</v>
      </c>
      <c r="B1078" s="52" t="s">
        <v>342</v>
      </c>
      <c r="C1078" s="52" t="s">
        <v>54</v>
      </c>
      <c r="D1078" s="52" t="s">
        <v>7</v>
      </c>
      <c r="E1078" s="52" t="s">
        <v>79</v>
      </c>
      <c r="F1078" s="52" t="s">
        <v>72</v>
      </c>
      <c r="G1078" s="52">
        <v>23.5862666244</v>
      </c>
      <c r="H1078" s="52">
        <v>22.741014506400003</v>
      </c>
      <c r="I1078" s="52">
        <v>20.990739513600001</v>
      </c>
      <c r="J1078" s="52">
        <v>19.9639016928</v>
      </c>
      <c r="K1078" s="52">
        <v>20.0518286796</v>
      </c>
      <c r="L1078" s="52">
        <v>18.802332648</v>
      </c>
      <c r="M1078" s="52">
        <v>16.151673754800001</v>
      </c>
      <c r="N1078" s="52">
        <v>12.6779067288</v>
      </c>
      <c r="O1078" s="52">
        <v>10.2882696948</v>
      </c>
      <c r="P1078" s="52">
        <v>10.231354335600001</v>
      </c>
      <c r="Q1078" s="52">
        <v>9.7548588144000004</v>
      </c>
      <c r="R1078" s="52">
        <v>11.804674226400003</v>
      </c>
      <c r="S1078" s="52">
        <v>11.5374517164</v>
      </c>
      <c r="T1078" s="52">
        <v>9.1063402416000017</v>
      </c>
      <c r="U1078" s="52">
        <v>9.2048347116000002</v>
      </c>
      <c r="V1078" s="52">
        <v>8.0863227180000017</v>
      </c>
      <c r="W1078" s="52">
        <v>8.4969473147999999</v>
      </c>
      <c r="X1078" s="52">
        <v>7.9583908571999995</v>
      </c>
      <c r="Y1078" s="52">
        <v>7.9123318704000001</v>
      </c>
      <c r="Z1078" s="52">
        <v>7.8105047076000007</v>
      </c>
    </row>
    <row r="1079" spans="1:26">
      <c r="A1079" s="52" t="s">
        <v>113</v>
      </c>
      <c r="B1079" s="52" t="s">
        <v>343</v>
      </c>
      <c r="C1079" s="52" t="s">
        <v>54</v>
      </c>
      <c r="D1079" s="52" t="s">
        <v>7</v>
      </c>
      <c r="E1079" s="52" t="s">
        <v>79</v>
      </c>
      <c r="F1079" s="52" t="s">
        <v>73</v>
      </c>
      <c r="G1079" s="52">
        <v>0</v>
      </c>
      <c r="H1079" s="52">
        <v>0</v>
      </c>
      <c r="I1079" s="52">
        <v>0</v>
      </c>
      <c r="J1079" s="52">
        <v>0</v>
      </c>
      <c r="K1079" s="52">
        <v>0</v>
      </c>
      <c r="L1079" s="52">
        <v>0</v>
      </c>
      <c r="M1079" s="52">
        <v>0</v>
      </c>
      <c r="N1079" s="52">
        <v>0</v>
      </c>
      <c r="O1079" s="52">
        <v>0</v>
      </c>
      <c r="P1079" s="52">
        <v>0</v>
      </c>
      <c r="Q1079" s="52">
        <v>0</v>
      </c>
      <c r="R1079" s="52">
        <v>0</v>
      </c>
      <c r="S1079" s="52">
        <v>0</v>
      </c>
      <c r="T1079" s="52">
        <v>0</v>
      </c>
      <c r="U1079" s="52">
        <v>0</v>
      </c>
      <c r="V1079" s="52">
        <v>0</v>
      </c>
      <c r="W1079" s="52">
        <v>0</v>
      </c>
      <c r="X1079" s="52">
        <v>0</v>
      </c>
      <c r="Y1079" s="52">
        <v>0</v>
      </c>
      <c r="Z1079" s="52">
        <v>0</v>
      </c>
    </row>
    <row r="1080" spans="1:26">
      <c r="A1080" s="52" t="s">
        <v>347</v>
      </c>
      <c r="B1080" s="52" t="s">
        <v>337</v>
      </c>
      <c r="C1080" s="52" t="s">
        <v>54</v>
      </c>
      <c r="D1080" s="52" t="s">
        <v>7</v>
      </c>
      <c r="E1080" s="52" t="s">
        <v>80</v>
      </c>
      <c r="F1080" s="52" t="s">
        <v>63</v>
      </c>
      <c r="G1080" s="52">
        <v>0.4186883736</v>
      </c>
      <c r="H1080" s="52">
        <v>0.4362687468</v>
      </c>
      <c r="I1080" s="52">
        <v>0.43547325479999999</v>
      </c>
      <c r="J1080" s="52">
        <v>0.44961626519999998</v>
      </c>
      <c r="K1080" s="52">
        <v>0.46465943760000006</v>
      </c>
      <c r="L1080" s="52">
        <v>0.46771998840000006</v>
      </c>
      <c r="M1080" s="52">
        <v>0.46496926080000006</v>
      </c>
      <c r="N1080" s="52">
        <v>0.47211194159999997</v>
      </c>
      <c r="O1080" s="52">
        <v>0.2499687072</v>
      </c>
      <c r="P1080" s="52">
        <v>0.99206644680000011</v>
      </c>
      <c r="Q1080" s="52">
        <v>0.39676628879999998</v>
      </c>
      <c r="R1080" s="52">
        <v>0.41633539200000008</v>
      </c>
      <c r="S1080" s="52">
        <v>0.2801262276</v>
      </c>
      <c r="T1080" s="52">
        <v>0.33434528759999999</v>
      </c>
      <c r="U1080" s="52">
        <v>0.42251929560000001</v>
      </c>
      <c r="V1080" s="52">
        <v>0.3074869656</v>
      </c>
      <c r="W1080" s="52">
        <v>0.1713824712</v>
      </c>
      <c r="X1080" s="52">
        <v>3.59311176E-2</v>
      </c>
      <c r="Y1080" s="52">
        <v>2.6385213600000002E-2</v>
      </c>
      <c r="Z1080" s="52">
        <v>2.6385213600000002E-2</v>
      </c>
    </row>
    <row r="1081" spans="1:26">
      <c r="A1081" s="52" t="s">
        <v>347</v>
      </c>
      <c r="B1081" s="52" t="s">
        <v>338</v>
      </c>
      <c r="C1081" s="52" t="s">
        <v>54</v>
      </c>
      <c r="D1081" s="52" t="s">
        <v>7</v>
      </c>
      <c r="E1081" s="52" t="s">
        <v>80</v>
      </c>
      <c r="F1081" s="52" t="s">
        <v>64</v>
      </c>
      <c r="G1081" s="52">
        <v>0</v>
      </c>
      <c r="H1081" s="52">
        <v>0</v>
      </c>
      <c r="I1081" s="52">
        <v>1.2593810664</v>
      </c>
      <c r="J1081" s="52">
        <v>1.4631065676000001</v>
      </c>
      <c r="K1081" s="52">
        <v>2.2594819824000001</v>
      </c>
      <c r="L1081" s="52">
        <v>2.6261870472000002</v>
      </c>
      <c r="M1081" s="52">
        <v>2.8947283991999999</v>
      </c>
      <c r="N1081" s="52">
        <v>3.6633243960000001</v>
      </c>
      <c r="O1081" s="52">
        <v>3.2466163788000002</v>
      </c>
      <c r="P1081" s="52">
        <v>3.1651286904000004</v>
      </c>
      <c r="Q1081" s="52">
        <v>3.2169822084000002</v>
      </c>
      <c r="R1081" s="52">
        <v>3.3058805327999998</v>
      </c>
      <c r="S1081" s="52">
        <v>3.4110571356000001</v>
      </c>
      <c r="T1081" s="52">
        <v>3.7739354652000006</v>
      </c>
      <c r="U1081" s="52">
        <v>1.0276542468000001</v>
      </c>
      <c r="V1081" s="52">
        <v>1.0605876156</v>
      </c>
      <c r="W1081" s="52">
        <v>1.0465032204</v>
      </c>
      <c r="X1081" s="52">
        <v>1.0292410439999999</v>
      </c>
      <c r="Y1081" s="52">
        <v>1.0292410439999999</v>
      </c>
      <c r="Z1081" s="52">
        <v>1.0292410439999999</v>
      </c>
    </row>
    <row r="1082" spans="1:26">
      <c r="A1082" s="52" t="s">
        <v>347</v>
      </c>
      <c r="B1082" s="52" t="s">
        <v>339</v>
      </c>
      <c r="C1082" s="52" t="s">
        <v>54</v>
      </c>
      <c r="D1082" s="52" t="s">
        <v>7</v>
      </c>
      <c r="E1082" s="52" t="s">
        <v>80</v>
      </c>
      <c r="F1082" s="52" t="s">
        <v>65</v>
      </c>
      <c r="G1082" s="52">
        <v>0</v>
      </c>
      <c r="H1082" s="52">
        <v>0</v>
      </c>
      <c r="I1082" s="52">
        <v>0</v>
      </c>
      <c r="J1082" s="52">
        <v>0</v>
      </c>
      <c r="K1082" s="52">
        <v>0</v>
      </c>
      <c r="L1082" s="52">
        <v>0</v>
      </c>
      <c r="M1082" s="52">
        <v>0</v>
      </c>
      <c r="N1082" s="52">
        <v>0</v>
      </c>
      <c r="O1082" s="52">
        <v>0</v>
      </c>
      <c r="P1082" s="52">
        <v>0</v>
      </c>
      <c r="Q1082" s="52">
        <v>0</v>
      </c>
      <c r="R1082" s="52">
        <v>0</v>
      </c>
      <c r="S1082" s="52">
        <v>0</v>
      </c>
      <c r="T1082" s="52">
        <v>0</v>
      </c>
      <c r="U1082" s="52">
        <v>0</v>
      </c>
      <c r="V1082" s="52">
        <v>0</v>
      </c>
      <c r="W1082" s="52">
        <v>0</v>
      </c>
      <c r="X1082" s="52">
        <v>0</v>
      </c>
      <c r="Y1082" s="52">
        <v>0</v>
      </c>
      <c r="Z1082" s="52">
        <v>0</v>
      </c>
    </row>
    <row r="1083" spans="1:26">
      <c r="A1083" s="52" t="s">
        <v>347</v>
      </c>
      <c r="B1083" s="52" t="s">
        <v>340</v>
      </c>
      <c r="C1083" s="52" t="s">
        <v>54</v>
      </c>
      <c r="D1083" s="52" t="s">
        <v>7</v>
      </c>
      <c r="E1083" s="52" t="s">
        <v>80</v>
      </c>
      <c r="F1083" s="52" t="s">
        <v>66</v>
      </c>
      <c r="G1083" s="52">
        <v>76.030236467999998</v>
      </c>
      <c r="H1083" s="52">
        <v>76.16114514360001</v>
      </c>
      <c r="I1083" s="52">
        <v>78.995654798400011</v>
      </c>
      <c r="J1083" s="52">
        <v>79.850637039600002</v>
      </c>
      <c r="K1083" s="52">
        <v>85.208233791600009</v>
      </c>
      <c r="L1083" s="52">
        <v>88.575882184799994</v>
      </c>
      <c r="M1083" s="52">
        <v>90.329707584000005</v>
      </c>
      <c r="N1083" s="52">
        <v>96.239162257200007</v>
      </c>
      <c r="O1083" s="52">
        <v>96.30775460160001</v>
      </c>
      <c r="P1083" s="52">
        <v>87.830330335200003</v>
      </c>
      <c r="Q1083" s="52">
        <v>91.016987551200017</v>
      </c>
      <c r="R1083" s="52">
        <v>86.128132366800003</v>
      </c>
      <c r="S1083" s="52">
        <v>87.929046705600001</v>
      </c>
      <c r="T1083" s="52">
        <v>93.705763071600003</v>
      </c>
      <c r="U1083" s="52">
        <v>89.645911034400001</v>
      </c>
      <c r="V1083" s="52">
        <v>91.842900840000013</v>
      </c>
      <c r="W1083" s="52">
        <v>92.343558384000019</v>
      </c>
      <c r="X1083" s="52">
        <v>89.405957152799999</v>
      </c>
      <c r="Y1083" s="52">
        <v>91.883726326800016</v>
      </c>
      <c r="Z1083" s="52">
        <v>91.371324808799997</v>
      </c>
    </row>
    <row r="1084" spans="1:26">
      <c r="A1084" s="52" t="s">
        <v>347</v>
      </c>
      <c r="B1084" s="52" t="s">
        <v>341</v>
      </c>
      <c r="C1084" s="52" t="s">
        <v>54</v>
      </c>
      <c r="D1084" s="52" t="s">
        <v>7</v>
      </c>
      <c r="E1084" s="52" t="s">
        <v>80</v>
      </c>
      <c r="F1084" s="52" t="s">
        <v>67</v>
      </c>
      <c r="G1084" s="52">
        <v>0</v>
      </c>
      <c r="H1084" s="52">
        <v>0</v>
      </c>
      <c r="I1084" s="52">
        <v>0</v>
      </c>
      <c r="J1084" s="52">
        <v>0</v>
      </c>
      <c r="K1084" s="52">
        <v>0</v>
      </c>
      <c r="L1084" s="52">
        <v>0</v>
      </c>
      <c r="M1084" s="52">
        <v>0</v>
      </c>
      <c r="N1084" s="52">
        <v>0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</row>
    <row r="1085" spans="1:26">
      <c r="A1085" s="52" t="s">
        <v>347</v>
      </c>
      <c r="B1085" s="52" t="s">
        <v>337</v>
      </c>
      <c r="C1085" s="52" t="s">
        <v>54</v>
      </c>
      <c r="D1085" s="52" t="s">
        <v>7</v>
      </c>
      <c r="E1085" s="52" t="s">
        <v>80</v>
      </c>
      <c r="F1085" s="52" t="s">
        <v>68</v>
      </c>
      <c r="G1085" s="52">
        <v>0</v>
      </c>
      <c r="H1085" s="52">
        <v>0</v>
      </c>
      <c r="I1085" s="52">
        <v>0</v>
      </c>
      <c r="J1085" s="52">
        <v>0</v>
      </c>
      <c r="K1085" s="52">
        <v>0</v>
      </c>
      <c r="L1085" s="52">
        <v>0</v>
      </c>
      <c r="M1085" s="52">
        <v>0</v>
      </c>
      <c r="N1085" s="52">
        <v>4.9215834E-2</v>
      </c>
      <c r="O1085" s="52">
        <v>9.9608158800000013E-2</v>
      </c>
      <c r="P1085" s="52">
        <v>9.5814917999999999E-2</v>
      </c>
      <c r="Q1085" s="52">
        <v>9.1435525200000006E-2</v>
      </c>
      <c r="R1085" s="52">
        <v>5.9975910000000007E-2</v>
      </c>
      <c r="S1085" s="52">
        <v>6.9852571200000005E-2</v>
      </c>
      <c r="T1085" s="52">
        <v>8.3283825600000014E-2</v>
      </c>
      <c r="U1085" s="52">
        <v>8.1299282400000006E-2</v>
      </c>
      <c r="V1085" s="52">
        <v>8.0336318400000009E-2</v>
      </c>
      <c r="W1085" s="52">
        <v>6.1776234000000006E-2</v>
      </c>
      <c r="X1085" s="52">
        <v>4.1964296400000003E-2</v>
      </c>
      <c r="Y1085" s="52">
        <v>0</v>
      </c>
      <c r="Z1085" s="52">
        <v>0</v>
      </c>
    </row>
    <row r="1086" spans="1:26">
      <c r="A1086" s="52" t="s">
        <v>347</v>
      </c>
      <c r="B1086" s="52" t="s">
        <v>337</v>
      </c>
      <c r="C1086" s="52" t="s">
        <v>54</v>
      </c>
      <c r="D1086" s="52" t="s">
        <v>7</v>
      </c>
      <c r="E1086" s="52" t="s">
        <v>80</v>
      </c>
      <c r="F1086" s="52" t="s">
        <v>69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0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52">
        <v>0</v>
      </c>
      <c r="W1086" s="52">
        <v>0</v>
      </c>
      <c r="X1086" s="52">
        <v>0</v>
      </c>
      <c r="Y1086" s="52">
        <v>0</v>
      </c>
      <c r="Z1086" s="52">
        <v>0</v>
      </c>
    </row>
    <row r="1087" spans="1:26">
      <c r="A1087" s="52" t="s">
        <v>347</v>
      </c>
      <c r="B1087" s="52" t="s">
        <v>337</v>
      </c>
      <c r="C1087" s="52" t="s">
        <v>54</v>
      </c>
      <c r="D1087" s="52" t="s">
        <v>7</v>
      </c>
      <c r="E1087" s="52" t="s">
        <v>80</v>
      </c>
      <c r="F1087" s="52" t="s">
        <v>70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0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52">
        <v>0</v>
      </c>
      <c r="W1087" s="52">
        <v>0</v>
      </c>
      <c r="X1087" s="52">
        <v>0</v>
      </c>
      <c r="Y1087" s="52">
        <v>0</v>
      </c>
      <c r="Z1087" s="52">
        <v>0</v>
      </c>
    </row>
    <row r="1088" spans="1:26">
      <c r="A1088" s="52" t="s">
        <v>347</v>
      </c>
      <c r="B1088" s="52" t="s">
        <v>342</v>
      </c>
      <c r="C1088" s="52" t="s">
        <v>54</v>
      </c>
      <c r="D1088" s="52" t="s">
        <v>7</v>
      </c>
      <c r="E1088" s="52" t="s">
        <v>80</v>
      </c>
      <c r="F1088" s="52" t="s">
        <v>71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0</v>
      </c>
      <c r="Q1088" s="52">
        <v>0</v>
      </c>
      <c r="R1088" s="52">
        <v>0</v>
      </c>
      <c r="S1088" s="52">
        <v>0</v>
      </c>
      <c r="T1088" s="52">
        <v>0</v>
      </c>
      <c r="U1088" s="52">
        <v>0</v>
      </c>
      <c r="V1088" s="52">
        <v>0</v>
      </c>
      <c r="W1088" s="52">
        <v>0</v>
      </c>
      <c r="X1088" s="52">
        <v>0</v>
      </c>
      <c r="Y1088" s="52">
        <v>0</v>
      </c>
      <c r="Z1088" s="52">
        <v>0</v>
      </c>
    </row>
    <row r="1089" spans="1:26">
      <c r="A1089" s="52" t="s">
        <v>347</v>
      </c>
      <c r="B1089" s="52" t="s">
        <v>342</v>
      </c>
      <c r="C1089" s="52" t="s">
        <v>54</v>
      </c>
      <c r="D1089" s="52" t="s">
        <v>7</v>
      </c>
      <c r="E1089" s="52" t="s">
        <v>80</v>
      </c>
      <c r="F1089" s="52" t="s">
        <v>72</v>
      </c>
      <c r="G1089" s="52">
        <v>116.4404387628</v>
      </c>
      <c r="H1089" s="52">
        <v>120.39691870800002</v>
      </c>
      <c r="I1089" s="52">
        <v>121.84964201160001</v>
      </c>
      <c r="J1089" s="52">
        <v>115.48195463879999</v>
      </c>
      <c r="K1089" s="52">
        <v>115.75178133839999</v>
      </c>
      <c r="L1089" s="52">
        <v>110.1700861164</v>
      </c>
      <c r="M1089" s="52">
        <v>101.8628385228</v>
      </c>
      <c r="N1089" s="52">
        <v>84.704113763999999</v>
      </c>
      <c r="O1089" s="52">
        <v>82.237937839200001</v>
      </c>
      <c r="P1089" s="52">
        <v>77.473401307200007</v>
      </c>
      <c r="Q1089" s="52">
        <v>74.170966510800014</v>
      </c>
      <c r="R1089" s="52">
        <v>87.159843622799997</v>
      </c>
      <c r="S1089" s="52">
        <v>82.37871898920001</v>
      </c>
      <c r="T1089" s="52">
        <v>75.105627742799996</v>
      </c>
      <c r="U1089" s="52">
        <v>72.193385959200015</v>
      </c>
      <c r="V1089" s="52">
        <v>59.490626385600002</v>
      </c>
      <c r="W1089" s="52">
        <v>55.350969753599998</v>
      </c>
      <c r="X1089" s="52">
        <v>48.479241902400013</v>
      </c>
      <c r="Y1089" s="52">
        <v>61.06304192759999</v>
      </c>
      <c r="Z1089" s="52">
        <v>51.646003444800002</v>
      </c>
    </row>
    <row r="1090" spans="1:26">
      <c r="A1090" s="52" t="s">
        <v>347</v>
      </c>
      <c r="B1090" s="52" t="s">
        <v>343</v>
      </c>
      <c r="C1090" s="52" t="s">
        <v>54</v>
      </c>
      <c r="D1090" s="52" t="s">
        <v>7</v>
      </c>
      <c r="E1090" s="52" t="s">
        <v>80</v>
      </c>
      <c r="F1090" s="52" t="s">
        <v>73</v>
      </c>
      <c r="G1090" s="52">
        <v>38.308365892800005</v>
      </c>
      <c r="H1090" s="52">
        <v>40.631483048400007</v>
      </c>
      <c r="I1090" s="52">
        <v>44.648571110400006</v>
      </c>
      <c r="J1090" s="52">
        <v>47.383351189200006</v>
      </c>
      <c r="K1090" s="52">
        <v>53.512441203599998</v>
      </c>
      <c r="L1090" s="52">
        <v>57.527733128400001</v>
      </c>
      <c r="M1090" s="52">
        <v>63.108913374000004</v>
      </c>
      <c r="N1090" s="52">
        <v>67.334684108399998</v>
      </c>
      <c r="O1090" s="52">
        <v>60.424797762000011</v>
      </c>
      <c r="P1090" s="52">
        <v>61.082355636000003</v>
      </c>
      <c r="Q1090" s="52">
        <v>65.007141505199996</v>
      </c>
      <c r="R1090" s="52">
        <v>68.1662621376</v>
      </c>
      <c r="S1090" s="52">
        <v>70.274567145600003</v>
      </c>
      <c r="T1090" s="52">
        <v>68.542052558400002</v>
      </c>
      <c r="U1090" s="52">
        <v>68.133688833600004</v>
      </c>
      <c r="V1090" s="52">
        <v>68.483839291199999</v>
      </c>
      <c r="W1090" s="52">
        <v>73.929421645199994</v>
      </c>
      <c r="X1090" s="52">
        <v>73.873820941199995</v>
      </c>
      <c r="Y1090" s="52">
        <v>79.33636820880001</v>
      </c>
      <c r="Z1090" s="52">
        <v>79.195792212000001</v>
      </c>
    </row>
    <row r="1091" spans="1:26">
      <c r="A1091" s="52" t="s">
        <v>348</v>
      </c>
      <c r="B1091" s="52" t="s">
        <v>337</v>
      </c>
      <c r="C1091" s="52" t="s">
        <v>54</v>
      </c>
      <c r="D1091" s="52" t="s">
        <v>7</v>
      </c>
      <c r="E1091" s="52" t="s">
        <v>81</v>
      </c>
      <c r="F1091" s="52" t="s">
        <v>63</v>
      </c>
      <c r="G1091" s="52">
        <v>62.741324894400002</v>
      </c>
      <c r="H1091" s="52">
        <v>64.517645970000004</v>
      </c>
      <c r="I1091" s="52">
        <v>64.015535606400007</v>
      </c>
      <c r="J1091" s="52">
        <v>65.663895513599996</v>
      </c>
      <c r="K1091" s="52">
        <v>68.803727558399999</v>
      </c>
      <c r="L1091" s="52">
        <v>66.4255121148</v>
      </c>
      <c r="M1091" s="52">
        <v>66.3596370036</v>
      </c>
      <c r="N1091" s="52">
        <v>68.597284823999999</v>
      </c>
      <c r="O1091" s="52">
        <v>67.412638137599998</v>
      </c>
      <c r="P1091" s="52">
        <v>67.251086272800009</v>
      </c>
      <c r="Q1091" s="52">
        <v>67.198906184400002</v>
      </c>
      <c r="R1091" s="52">
        <v>66.304480100399999</v>
      </c>
      <c r="S1091" s="52">
        <v>67.905386816399997</v>
      </c>
      <c r="T1091" s="52">
        <v>74.653323552000003</v>
      </c>
      <c r="U1091" s="52">
        <v>73.490025358799997</v>
      </c>
      <c r="V1091" s="52">
        <v>75.885879790800004</v>
      </c>
      <c r="W1091" s="52">
        <v>70.371906058800008</v>
      </c>
      <c r="X1091" s="52">
        <v>74.108633432399998</v>
      </c>
      <c r="Y1091" s="52">
        <v>72.230460073200007</v>
      </c>
      <c r="Z1091" s="52">
        <v>67.088918948400007</v>
      </c>
    </row>
    <row r="1092" spans="1:26">
      <c r="A1092" s="52" t="s">
        <v>348</v>
      </c>
      <c r="B1092" s="52" t="s">
        <v>338</v>
      </c>
      <c r="C1092" s="52" t="s">
        <v>54</v>
      </c>
      <c r="D1092" s="52" t="s">
        <v>7</v>
      </c>
      <c r="E1092" s="52" t="s">
        <v>81</v>
      </c>
      <c r="F1092" s="52" t="s">
        <v>64</v>
      </c>
      <c r="G1092" s="52">
        <v>95.137472826000007</v>
      </c>
      <c r="H1092" s="52">
        <v>84.838229528400007</v>
      </c>
      <c r="I1092" s="52">
        <v>93.367704092400004</v>
      </c>
      <c r="J1092" s="52">
        <v>94.650464249999999</v>
      </c>
      <c r="K1092" s="52">
        <v>94.278069324000015</v>
      </c>
      <c r="L1092" s="52">
        <v>102.26862736560001</v>
      </c>
      <c r="M1092" s="52">
        <v>105.59242321560001</v>
      </c>
      <c r="N1092" s="52">
        <v>113.16053313720001</v>
      </c>
      <c r="O1092" s="52">
        <v>103.95604593000002</v>
      </c>
      <c r="P1092" s="52">
        <v>95.865050743200001</v>
      </c>
      <c r="Q1092" s="52">
        <v>106.32299050800002</v>
      </c>
      <c r="R1092" s="52">
        <v>101.1378354876</v>
      </c>
      <c r="S1092" s="52">
        <v>94.000304451600002</v>
      </c>
      <c r="T1092" s="52">
        <v>99.756279410399998</v>
      </c>
      <c r="U1092" s="52">
        <v>101.47858239240001</v>
      </c>
      <c r="V1092" s="52">
        <v>99.181176375600003</v>
      </c>
      <c r="W1092" s="52">
        <v>99.1308929076</v>
      </c>
      <c r="X1092" s="52">
        <v>100.4871062844</v>
      </c>
      <c r="Y1092" s="52">
        <v>100.7471316852</v>
      </c>
      <c r="Z1092" s="52">
        <v>96.325251238800007</v>
      </c>
    </row>
    <row r="1093" spans="1:26">
      <c r="A1093" s="52" t="s">
        <v>348</v>
      </c>
      <c r="B1093" s="52" t="s">
        <v>339</v>
      </c>
      <c r="C1093" s="52" t="s">
        <v>54</v>
      </c>
      <c r="D1093" s="52" t="s">
        <v>7</v>
      </c>
      <c r="E1093" s="52" t="s">
        <v>81</v>
      </c>
      <c r="F1093" s="52" t="s">
        <v>65</v>
      </c>
      <c r="G1093" s="52">
        <v>0.21649105439999999</v>
      </c>
      <c r="H1093" s="52">
        <v>0.22858253280000002</v>
      </c>
      <c r="I1093" s="52">
        <v>0.29705764680000002</v>
      </c>
      <c r="J1093" s="52">
        <v>0.38740041720000001</v>
      </c>
      <c r="K1093" s="52">
        <v>0.65576592359999997</v>
      </c>
      <c r="L1093" s="52">
        <v>1.7672608403999999</v>
      </c>
      <c r="M1093" s="52">
        <v>3.7032832152000004</v>
      </c>
      <c r="N1093" s="52">
        <v>3.4132552056000001</v>
      </c>
      <c r="O1093" s="52">
        <v>3.498783156</v>
      </c>
      <c r="P1093" s="52">
        <v>3.8001950748</v>
      </c>
      <c r="Q1093" s="52">
        <v>5.2820040780000008</v>
      </c>
      <c r="R1093" s="52">
        <v>9.6386416200000014</v>
      </c>
      <c r="S1093" s="52">
        <v>9.8477052912000005</v>
      </c>
      <c r="T1093" s="52">
        <v>10.271740208400001</v>
      </c>
      <c r="U1093" s="52">
        <v>10.659257856000002</v>
      </c>
      <c r="V1093" s="52">
        <v>11.254336113600001</v>
      </c>
      <c r="W1093" s="52">
        <v>11.242479096</v>
      </c>
      <c r="X1093" s="52">
        <v>11.676570706800002</v>
      </c>
      <c r="Y1093" s="52">
        <v>11.7271305036</v>
      </c>
      <c r="Z1093" s="52">
        <v>10.843761758400001</v>
      </c>
    </row>
    <row r="1094" spans="1:26">
      <c r="A1094" s="52" t="s">
        <v>348</v>
      </c>
      <c r="B1094" s="52" t="s">
        <v>340</v>
      </c>
      <c r="C1094" s="52" t="s">
        <v>54</v>
      </c>
      <c r="D1094" s="52" t="s">
        <v>7</v>
      </c>
      <c r="E1094" s="52" t="s">
        <v>81</v>
      </c>
      <c r="F1094" s="52" t="s">
        <v>66</v>
      </c>
      <c r="G1094" s="52">
        <v>172.21858353360003</v>
      </c>
      <c r="H1094" s="52">
        <v>165.8701638144</v>
      </c>
      <c r="I1094" s="52">
        <v>164.66085268920003</v>
      </c>
      <c r="J1094" s="52">
        <v>161.513429976</v>
      </c>
      <c r="K1094" s="52">
        <v>162.72924738840001</v>
      </c>
      <c r="L1094" s="52">
        <v>161.68529392920001</v>
      </c>
      <c r="M1094" s="52">
        <v>160.45961241600003</v>
      </c>
      <c r="N1094" s="52">
        <v>162.13977944280001</v>
      </c>
      <c r="O1094" s="52">
        <v>150.7077680976</v>
      </c>
      <c r="P1094" s="52">
        <v>142.8241241808</v>
      </c>
      <c r="Q1094" s="52">
        <v>145.2057979212</v>
      </c>
      <c r="R1094" s="52">
        <v>136.30718576160001</v>
      </c>
      <c r="S1094" s="52">
        <v>142.71794274600001</v>
      </c>
      <c r="T1094" s="52">
        <v>139.0589014464</v>
      </c>
      <c r="U1094" s="52">
        <v>136.011505572</v>
      </c>
      <c r="V1094" s="52">
        <v>131.04158556600001</v>
      </c>
      <c r="W1094" s="52">
        <v>130.58790810479999</v>
      </c>
      <c r="X1094" s="52">
        <v>129.89295373319999</v>
      </c>
      <c r="Y1094" s="52">
        <v>130.46945515920001</v>
      </c>
      <c r="Z1094" s="52">
        <v>125.5617049464</v>
      </c>
    </row>
    <row r="1095" spans="1:26">
      <c r="A1095" s="52" t="s">
        <v>348</v>
      </c>
      <c r="B1095" s="52" t="s">
        <v>341</v>
      </c>
      <c r="C1095" s="52" t="s">
        <v>54</v>
      </c>
      <c r="D1095" s="52" t="s">
        <v>7</v>
      </c>
      <c r="E1095" s="52" t="s">
        <v>81</v>
      </c>
      <c r="F1095" s="52" t="s">
        <v>67</v>
      </c>
      <c r="G1095" s="52">
        <v>0</v>
      </c>
      <c r="H1095" s="52">
        <v>0</v>
      </c>
      <c r="I1095" s="52">
        <v>0</v>
      </c>
      <c r="J1095" s="52">
        <v>0</v>
      </c>
      <c r="K1095" s="52">
        <v>0</v>
      </c>
      <c r="L1095" s="52">
        <v>0</v>
      </c>
      <c r="M1095" s="52">
        <v>0</v>
      </c>
      <c r="N1095" s="52">
        <v>0</v>
      </c>
      <c r="O1095" s="52">
        <v>0</v>
      </c>
      <c r="P1095" s="52">
        <v>0</v>
      </c>
      <c r="Q1095" s="52">
        <v>0</v>
      </c>
      <c r="R1095" s="52">
        <v>0</v>
      </c>
      <c r="S1095" s="52">
        <v>0</v>
      </c>
      <c r="T1095" s="52">
        <v>0</v>
      </c>
      <c r="U1095" s="52">
        <v>0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</row>
    <row r="1096" spans="1:26">
      <c r="A1096" s="52" t="s">
        <v>348</v>
      </c>
      <c r="B1096" s="52" t="s">
        <v>337</v>
      </c>
      <c r="C1096" s="52" t="s">
        <v>54</v>
      </c>
      <c r="D1096" s="52" t="s">
        <v>7</v>
      </c>
      <c r="E1096" s="52" t="s">
        <v>81</v>
      </c>
      <c r="F1096" s="52" t="s">
        <v>68</v>
      </c>
      <c r="G1096" s="52">
        <v>0</v>
      </c>
      <c r="H1096" s="52">
        <v>0</v>
      </c>
      <c r="I1096" s="52">
        <v>0</v>
      </c>
      <c r="J1096" s="52">
        <v>0</v>
      </c>
      <c r="K1096" s="52">
        <v>0</v>
      </c>
      <c r="L1096" s="52">
        <v>0</v>
      </c>
      <c r="M1096" s="52">
        <v>0</v>
      </c>
      <c r="N1096" s="52">
        <v>3.5072823600000004E-2</v>
      </c>
      <c r="O1096" s="52">
        <v>3.5809700399999998E-2</v>
      </c>
      <c r="P1096" s="52">
        <v>3.6132084000000002E-2</v>
      </c>
      <c r="Q1096" s="52">
        <v>8.7407823600000004E-2</v>
      </c>
      <c r="R1096" s="52">
        <v>0.17287297199999999</v>
      </c>
      <c r="S1096" s="52">
        <v>0.16214220360000001</v>
      </c>
      <c r="T1096" s="52">
        <v>9.4194626400000009E-2</v>
      </c>
      <c r="U1096" s="52">
        <v>4.2868645200000007E-2</v>
      </c>
      <c r="V1096" s="52">
        <v>5.5910527199999997E-2</v>
      </c>
      <c r="W1096" s="52">
        <v>4.4091190799999999E-2</v>
      </c>
      <c r="X1096" s="52">
        <v>0</v>
      </c>
      <c r="Y1096" s="52">
        <v>0</v>
      </c>
      <c r="Z1096" s="52">
        <v>9.5124096000000005E-3</v>
      </c>
    </row>
    <row r="1097" spans="1:26">
      <c r="A1097" s="52" t="s">
        <v>348</v>
      </c>
      <c r="B1097" s="52" t="s">
        <v>337</v>
      </c>
      <c r="C1097" s="52" t="s">
        <v>54</v>
      </c>
      <c r="D1097" s="52" t="s">
        <v>7</v>
      </c>
      <c r="E1097" s="52" t="s">
        <v>81</v>
      </c>
      <c r="F1097" s="52" t="s">
        <v>69</v>
      </c>
      <c r="G1097" s="52">
        <v>0</v>
      </c>
      <c r="H1097" s="52">
        <v>0</v>
      </c>
      <c r="I1097" s="52">
        <v>0</v>
      </c>
      <c r="J1097" s="52">
        <v>0</v>
      </c>
      <c r="K1097" s="52">
        <v>0</v>
      </c>
      <c r="L1097" s="52">
        <v>0</v>
      </c>
      <c r="M1097" s="52">
        <v>0</v>
      </c>
      <c r="N1097" s="52">
        <v>0</v>
      </c>
      <c r="O1097" s="52">
        <v>0</v>
      </c>
      <c r="P1097" s="52">
        <v>0</v>
      </c>
      <c r="Q1097" s="52">
        <v>0</v>
      </c>
      <c r="R1097" s="52">
        <v>0</v>
      </c>
      <c r="S1097" s="52">
        <v>0</v>
      </c>
      <c r="T1097" s="52">
        <v>0</v>
      </c>
      <c r="U1097" s="52">
        <v>0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</row>
    <row r="1098" spans="1:26">
      <c r="A1098" s="52" t="s">
        <v>348</v>
      </c>
      <c r="B1098" s="52" t="s">
        <v>337</v>
      </c>
      <c r="C1098" s="52" t="s">
        <v>54</v>
      </c>
      <c r="D1098" s="52" t="s">
        <v>7</v>
      </c>
      <c r="E1098" s="52" t="s">
        <v>81</v>
      </c>
      <c r="F1098" s="52" t="s">
        <v>70</v>
      </c>
      <c r="G1098" s="52">
        <v>0</v>
      </c>
      <c r="H1098" s="52">
        <v>0</v>
      </c>
      <c r="I1098" s="52">
        <v>0</v>
      </c>
      <c r="J1098" s="52">
        <v>0</v>
      </c>
      <c r="K1098" s="52">
        <v>0</v>
      </c>
      <c r="L1098" s="52">
        <v>0</v>
      </c>
      <c r="M1098" s="52">
        <v>0</v>
      </c>
      <c r="N1098" s="52">
        <v>0</v>
      </c>
      <c r="O1098" s="52">
        <v>0</v>
      </c>
      <c r="P1098" s="52">
        <v>0</v>
      </c>
      <c r="Q1098" s="52">
        <v>0</v>
      </c>
      <c r="R1098" s="52">
        <v>0</v>
      </c>
      <c r="S1098" s="52">
        <v>0</v>
      </c>
      <c r="T1098" s="52">
        <v>0</v>
      </c>
      <c r="U1098" s="52">
        <v>0</v>
      </c>
      <c r="V1098" s="52">
        <v>0</v>
      </c>
      <c r="W1098" s="52">
        <v>0</v>
      </c>
      <c r="X1098" s="52">
        <v>0</v>
      </c>
      <c r="Y1098" s="52">
        <v>0</v>
      </c>
      <c r="Z1098" s="52">
        <v>0</v>
      </c>
    </row>
    <row r="1099" spans="1:26">
      <c r="A1099" s="52" t="s">
        <v>348</v>
      </c>
      <c r="B1099" s="52" t="s">
        <v>342</v>
      </c>
      <c r="C1099" s="52" t="s">
        <v>54</v>
      </c>
      <c r="D1099" s="52" t="s">
        <v>7</v>
      </c>
      <c r="E1099" s="52" t="s">
        <v>81</v>
      </c>
      <c r="F1099" s="52" t="s">
        <v>71</v>
      </c>
      <c r="G1099" s="52">
        <v>0</v>
      </c>
      <c r="H1099" s="52">
        <v>0</v>
      </c>
      <c r="I1099" s="52">
        <v>0</v>
      </c>
      <c r="J1099" s="52">
        <v>0</v>
      </c>
      <c r="K1099" s="52">
        <v>0</v>
      </c>
      <c r="L1099" s="52">
        <v>0</v>
      </c>
      <c r="M1099" s="52">
        <v>0</v>
      </c>
      <c r="N1099" s="52">
        <v>0</v>
      </c>
      <c r="O1099" s="52">
        <v>0</v>
      </c>
      <c r="P1099" s="52">
        <v>0</v>
      </c>
      <c r="Q1099" s="52">
        <v>0</v>
      </c>
      <c r="R1099" s="52">
        <v>0</v>
      </c>
      <c r="S1099" s="52">
        <v>0</v>
      </c>
      <c r="T1099" s="52">
        <v>0</v>
      </c>
      <c r="U1099" s="52">
        <v>0</v>
      </c>
      <c r="V1099" s="52">
        <v>0</v>
      </c>
      <c r="W1099" s="52">
        <v>0</v>
      </c>
      <c r="X1099" s="52">
        <v>0</v>
      </c>
      <c r="Y1099" s="52">
        <v>0</v>
      </c>
      <c r="Z1099" s="52">
        <v>0</v>
      </c>
    </row>
    <row r="1100" spans="1:26">
      <c r="A1100" s="52" t="s">
        <v>348</v>
      </c>
      <c r="B1100" s="52" t="s">
        <v>342</v>
      </c>
      <c r="C1100" s="52" t="s">
        <v>54</v>
      </c>
      <c r="D1100" s="52" t="s">
        <v>7</v>
      </c>
      <c r="E1100" s="52" t="s">
        <v>81</v>
      </c>
      <c r="F1100" s="52" t="s">
        <v>72</v>
      </c>
      <c r="G1100" s="52">
        <v>131.88497455799998</v>
      </c>
      <c r="H1100" s="52">
        <v>122.03824897800001</v>
      </c>
      <c r="I1100" s="52">
        <v>118.74412497959999</v>
      </c>
      <c r="J1100" s="52">
        <v>113.30412363000001</v>
      </c>
      <c r="K1100" s="52">
        <v>108.89016879599998</v>
      </c>
      <c r="L1100" s="52">
        <v>102.51278060760002</v>
      </c>
      <c r="M1100" s="52">
        <v>89.690303674799992</v>
      </c>
      <c r="N1100" s="52">
        <v>78.794533486800006</v>
      </c>
      <c r="O1100" s="52">
        <v>64.130174377199992</v>
      </c>
      <c r="P1100" s="52">
        <v>52.542518742000006</v>
      </c>
      <c r="Q1100" s="52">
        <v>46.936267938000015</v>
      </c>
      <c r="R1100" s="52">
        <v>50.246578105199994</v>
      </c>
      <c r="S1100" s="52">
        <v>44.868449286000008</v>
      </c>
      <c r="T1100" s="52">
        <v>40.857151568399999</v>
      </c>
      <c r="U1100" s="52">
        <v>36.478985500800007</v>
      </c>
      <c r="V1100" s="52">
        <v>32.123524449600005</v>
      </c>
      <c r="W1100" s="52">
        <v>33.901315092000004</v>
      </c>
      <c r="X1100" s="52">
        <v>31.591541268000007</v>
      </c>
      <c r="Y1100" s="52">
        <v>32.402758888800008</v>
      </c>
      <c r="Z1100" s="52">
        <v>30.056124477600004</v>
      </c>
    </row>
    <row r="1101" spans="1:26">
      <c r="A1101" s="52" t="s">
        <v>348</v>
      </c>
      <c r="B1101" s="52" t="s">
        <v>343</v>
      </c>
      <c r="C1101" s="52" t="s">
        <v>54</v>
      </c>
      <c r="D1101" s="52" t="s">
        <v>7</v>
      </c>
      <c r="E1101" s="52" t="s">
        <v>81</v>
      </c>
      <c r="F1101" s="52" t="s">
        <v>73</v>
      </c>
      <c r="G1101" s="52">
        <v>37.898796369599999</v>
      </c>
      <c r="H1101" s="52">
        <v>36.621504172800002</v>
      </c>
      <c r="I1101" s="52">
        <v>38.476419858000007</v>
      </c>
      <c r="J1101" s="52">
        <v>39.245166579600003</v>
      </c>
      <c r="K1101" s="52">
        <v>42.402231493200006</v>
      </c>
      <c r="L1101" s="52">
        <v>46.188040723199997</v>
      </c>
      <c r="M1101" s="52">
        <v>41.843842164000002</v>
      </c>
      <c r="N1101" s="52">
        <v>35.317772334000004</v>
      </c>
      <c r="O1101" s="52">
        <v>33.208629966000004</v>
      </c>
      <c r="P1101" s="52">
        <v>30.306633282</v>
      </c>
      <c r="Q1101" s="52">
        <v>32.515429863600005</v>
      </c>
      <c r="R1101" s="52">
        <v>34.349754866400005</v>
      </c>
      <c r="S1101" s="52">
        <v>32.407381116000003</v>
      </c>
      <c r="T1101" s="52">
        <v>31.178580436800001</v>
      </c>
      <c r="U1101" s="52">
        <v>30.211107253199998</v>
      </c>
      <c r="V1101" s="52">
        <v>28.919529694800001</v>
      </c>
      <c r="W1101" s="52">
        <v>28.670385787200001</v>
      </c>
      <c r="X1101" s="52">
        <v>28.989089190000005</v>
      </c>
      <c r="Y1101" s="52">
        <v>30.931919301600001</v>
      </c>
      <c r="Z1101" s="52">
        <v>30.480933952800001</v>
      </c>
    </row>
    <row r="1102" spans="1:26">
      <c r="A1102" s="52" t="s">
        <v>347</v>
      </c>
      <c r="B1102" s="52" t="s">
        <v>337</v>
      </c>
      <c r="C1102" s="52" t="s">
        <v>54</v>
      </c>
      <c r="D1102" s="52" t="s">
        <v>7</v>
      </c>
      <c r="E1102" s="52" t="s">
        <v>82</v>
      </c>
      <c r="F1102" s="52" t="s">
        <v>63</v>
      </c>
      <c r="G1102" s="52">
        <v>0</v>
      </c>
      <c r="H1102" s="52">
        <v>0</v>
      </c>
      <c r="I1102" s="52">
        <v>0</v>
      </c>
      <c r="J1102" s="52">
        <v>0</v>
      </c>
      <c r="K1102" s="52">
        <v>0</v>
      </c>
      <c r="L1102" s="52">
        <v>0</v>
      </c>
      <c r="M1102" s="52">
        <v>0</v>
      </c>
      <c r="N1102" s="52">
        <v>0</v>
      </c>
      <c r="O1102" s="52">
        <v>0</v>
      </c>
      <c r="P1102" s="52">
        <v>0</v>
      </c>
      <c r="Q1102" s="52">
        <v>0</v>
      </c>
      <c r="R1102" s="52">
        <v>0</v>
      </c>
      <c r="S1102" s="52">
        <v>0</v>
      </c>
      <c r="T1102" s="52">
        <v>0</v>
      </c>
      <c r="U1102" s="52">
        <v>0</v>
      </c>
      <c r="V1102" s="52">
        <v>0</v>
      </c>
      <c r="W1102" s="52">
        <v>0</v>
      </c>
      <c r="X1102" s="52">
        <v>0</v>
      </c>
      <c r="Y1102" s="52">
        <v>0</v>
      </c>
      <c r="Z1102" s="52">
        <v>0</v>
      </c>
    </row>
    <row r="1103" spans="1:26">
      <c r="A1103" s="52" t="s">
        <v>347</v>
      </c>
      <c r="B1103" s="52" t="s">
        <v>338</v>
      </c>
      <c r="C1103" s="52" t="s">
        <v>54</v>
      </c>
      <c r="D1103" s="52" t="s">
        <v>7</v>
      </c>
      <c r="E1103" s="52" t="s">
        <v>82</v>
      </c>
      <c r="F1103" s="52" t="s">
        <v>64</v>
      </c>
      <c r="G1103" s="52">
        <v>0</v>
      </c>
      <c r="H1103" s="52">
        <v>0</v>
      </c>
      <c r="I1103" s="52">
        <v>3.9928799844000005</v>
      </c>
      <c r="J1103" s="52">
        <v>4.638785994</v>
      </c>
      <c r="K1103" s="52">
        <v>7.1636985360000009</v>
      </c>
      <c r="L1103" s="52">
        <v>8.3263310280000002</v>
      </c>
      <c r="M1103" s="52">
        <v>9.1777544891999998</v>
      </c>
      <c r="N1103" s="52">
        <v>11.614585132800002</v>
      </c>
      <c r="O1103" s="52">
        <v>10.293411085200001</v>
      </c>
      <c r="P1103" s="52">
        <v>10.035047844000001</v>
      </c>
      <c r="Q1103" s="52">
        <v>10.1994592932</v>
      </c>
      <c r="R1103" s="52">
        <v>10.481310482400001</v>
      </c>
      <c r="S1103" s="52">
        <v>10.814776542000002</v>
      </c>
      <c r="T1103" s="52">
        <v>10.6686279144</v>
      </c>
      <c r="U1103" s="52">
        <v>1.3226184936000001</v>
      </c>
      <c r="V1103" s="52">
        <v>1.3782150108000002</v>
      </c>
      <c r="W1103" s="52">
        <v>1.3794459299999999</v>
      </c>
      <c r="X1103" s="52">
        <v>1.4901281747999999</v>
      </c>
      <c r="Y1103" s="52">
        <v>1.4901281747999999</v>
      </c>
      <c r="Z1103" s="52">
        <v>1.4901281747999999</v>
      </c>
    </row>
    <row r="1104" spans="1:26">
      <c r="A1104" s="52" t="s">
        <v>347</v>
      </c>
      <c r="B1104" s="52" t="s">
        <v>339</v>
      </c>
      <c r="C1104" s="52" t="s">
        <v>54</v>
      </c>
      <c r="D1104" s="52" t="s">
        <v>7</v>
      </c>
      <c r="E1104" s="52" t="s">
        <v>82</v>
      </c>
      <c r="F1104" s="52" t="s">
        <v>65</v>
      </c>
      <c r="G1104" s="52">
        <v>0</v>
      </c>
      <c r="H1104" s="52">
        <v>0</v>
      </c>
      <c r="I1104" s="52">
        <v>0</v>
      </c>
      <c r="J1104" s="52">
        <v>0</v>
      </c>
      <c r="K1104" s="52">
        <v>0</v>
      </c>
      <c r="L1104" s="52">
        <v>0</v>
      </c>
      <c r="M1104" s="52">
        <v>0</v>
      </c>
      <c r="N1104" s="52">
        <v>0</v>
      </c>
      <c r="O1104" s="52">
        <v>0</v>
      </c>
      <c r="P1104" s="52">
        <v>0</v>
      </c>
      <c r="Q1104" s="52">
        <v>0</v>
      </c>
      <c r="R1104" s="52">
        <v>0</v>
      </c>
      <c r="S1104" s="52">
        <v>0</v>
      </c>
      <c r="T1104" s="52">
        <v>0</v>
      </c>
      <c r="U1104" s="52">
        <v>0</v>
      </c>
      <c r="V1104" s="52">
        <v>0</v>
      </c>
      <c r="W1104" s="52">
        <v>0</v>
      </c>
      <c r="X1104" s="52">
        <v>0</v>
      </c>
      <c r="Y1104" s="52">
        <v>0</v>
      </c>
      <c r="Z1104" s="52">
        <v>0</v>
      </c>
    </row>
    <row r="1105" spans="1:26">
      <c r="A1105" s="52" t="s">
        <v>347</v>
      </c>
      <c r="B1105" s="52" t="s">
        <v>340</v>
      </c>
      <c r="C1105" s="52" t="s">
        <v>54</v>
      </c>
      <c r="D1105" s="52" t="s">
        <v>7</v>
      </c>
      <c r="E1105" s="52" t="s">
        <v>82</v>
      </c>
      <c r="F1105" s="52" t="s">
        <v>66</v>
      </c>
      <c r="G1105" s="52">
        <v>13.734253116</v>
      </c>
      <c r="H1105" s="52">
        <v>13.466645420400001</v>
      </c>
      <c r="I1105" s="52">
        <v>13.681470128400001</v>
      </c>
      <c r="J1105" s="52">
        <v>13.5593453592</v>
      </c>
      <c r="K1105" s="52">
        <v>14.191694510400001</v>
      </c>
      <c r="L1105" s="52">
        <v>14.482961812800001</v>
      </c>
      <c r="M1105" s="52">
        <v>13.801878309600001</v>
      </c>
      <c r="N1105" s="52">
        <v>13.7492586072</v>
      </c>
      <c r="O1105" s="52">
        <v>11.342166804000001</v>
      </c>
      <c r="P1105" s="52">
        <v>10.4877372204</v>
      </c>
      <c r="Q1105" s="52">
        <v>10.948871372400001</v>
      </c>
      <c r="R1105" s="52">
        <v>9.0025327224000016</v>
      </c>
      <c r="S1105" s="52">
        <v>9.1654578575999999</v>
      </c>
      <c r="T1105" s="52">
        <v>9.5560569900000001</v>
      </c>
      <c r="U1105" s="52">
        <v>10.217299248</v>
      </c>
      <c r="V1105" s="52">
        <v>8.8336707047999994</v>
      </c>
      <c r="W1105" s="52">
        <v>9.9546194159999999</v>
      </c>
      <c r="X1105" s="52">
        <v>9.5379909480000009</v>
      </c>
      <c r="Y1105" s="52">
        <v>10.179115632</v>
      </c>
      <c r="Z1105" s="52">
        <v>10.123326522000001</v>
      </c>
    </row>
    <row r="1106" spans="1:26">
      <c r="A1106" s="52" t="s">
        <v>347</v>
      </c>
      <c r="B1106" s="52" t="s">
        <v>341</v>
      </c>
      <c r="C1106" s="52" t="s">
        <v>54</v>
      </c>
      <c r="D1106" s="52" t="s">
        <v>7</v>
      </c>
      <c r="E1106" s="52" t="s">
        <v>82</v>
      </c>
      <c r="F1106" s="52" t="s">
        <v>67</v>
      </c>
      <c r="G1106" s="52">
        <v>0</v>
      </c>
      <c r="H1106" s="52">
        <v>0</v>
      </c>
      <c r="I1106" s="52">
        <v>0</v>
      </c>
      <c r="J1106" s="52">
        <v>0</v>
      </c>
      <c r="K1106" s="52">
        <v>0</v>
      </c>
      <c r="L1106" s="52">
        <v>0</v>
      </c>
      <c r="M1106" s="52">
        <v>0</v>
      </c>
      <c r="N1106" s="52">
        <v>0</v>
      </c>
      <c r="O1106" s="52">
        <v>0</v>
      </c>
      <c r="P1106" s="52">
        <v>0</v>
      </c>
      <c r="Q1106" s="52">
        <v>0</v>
      </c>
      <c r="R1106" s="52">
        <v>0</v>
      </c>
      <c r="S1106" s="52">
        <v>0</v>
      </c>
      <c r="T1106" s="52">
        <v>0</v>
      </c>
      <c r="U1106" s="52">
        <v>0</v>
      </c>
      <c r="V1106" s="52">
        <v>0</v>
      </c>
      <c r="W1106" s="52">
        <v>0</v>
      </c>
      <c r="X1106" s="52">
        <v>0</v>
      </c>
      <c r="Y1106" s="52">
        <v>0</v>
      </c>
      <c r="Z1106" s="52">
        <v>0</v>
      </c>
    </row>
    <row r="1107" spans="1:26">
      <c r="A1107" s="52" t="s">
        <v>347</v>
      </c>
      <c r="B1107" s="52" t="s">
        <v>337</v>
      </c>
      <c r="C1107" s="52" t="s">
        <v>54</v>
      </c>
      <c r="D1107" s="52" t="s">
        <v>7</v>
      </c>
      <c r="E1107" s="52" t="s">
        <v>82</v>
      </c>
      <c r="F1107" s="52" t="s">
        <v>68</v>
      </c>
      <c r="G1107" s="52">
        <v>0</v>
      </c>
      <c r="H1107" s="52">
        <v>0</v>
      </c>
      <c r="I1107" s="52">
        <v>0</v>
      </c>
      <c r="J1107" s="52">
        <v>0</v>
      </c>
      <c r="K1107" s="52">
        <v>0</v>
      </c>
      <c r="L1107" s="52">
        <v>0</v>
      </c>
      <c r="M1107" s="52">
        <v>0</v>
      </c>
      <c r="N1107" s="52">
        <v>0</v>
      </c>
      <c r="O1107" s="52">
        <v>0</v>
      </c>
      <c r="P1107" s="52">
        <v>0</v>
      </c>
      <c r="Q1107" s="52">
        <v>0</v>
      </c>
      <c r="R1107" s="52">
        <v>0</v>
      </c>
      <c r="S1107" s="52">
        <v>0</v>
      </c>
      <c r="T1107" s="52">
        <v>0</v>
      </c>
      <c r="U1107" s="52">
        <v>0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</row>
    <row r="1108" spans="1:26">
      <c r="A1108" s="52" t="s">
        <v>347</v>
      </c>
      <c r="B1108" s="52" t="s">
        <v>337</v>
      </c>
      <c r="C1108" s="52" t="s">
        <v>54</v>
      </c>
      <c r="D1108" s="52" t="s">
        <v>7</v>
      </c>
      <c r="E1108" s="52" t="s">
        <v>82</v>
      </c>
      <c r="F1108" s="52" t="s">
        <v>69</v>
      </c>
      <c r="G1108" s="52">
        <v>0</v>
      </c>
      <c r="H1108" s="52">
        <v>0</v>
      </c>
      <c r="I1108" s="52">
        <v>0</v>
      </c>
      <c r="J1108" s="52">
        <v>0</v>
      </c>
      <c r="K1108" s="52">
        <v>0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0</v>
      </c>
      <c r="R1108" s="52">
        <v>0</v>
      </c>
      <c r="S1108" s="52">
        <v>0</v>
      </c>
      <c r="T1108" s="52">
        <v>0</v>
      </c>
      <c r="U1108" s="52">
        <v>0</v>
      </c>
      <c r="V1108" s="52">
        <v>0</v>
      </c>
      <c r="W1108" s="52">
        <v>0</v>
      </c>
      <c r="X1108" s="52">
        <v>0</v>
      </c>
      <c r="Y1108" s="52">
        <v>0</v>
      </c>
      <c r="Z1108" s="52">
        <v>0</v>
      </c>
    </row>
    <row r="1109" spans="1:26">
      <c r="A1109" s="52" t="s">
        <v>347</v>
      </c>
      <c r="B1109" s="52" t="s">
        <v>337</v>
      </c>
      <c r="C1109" s="52" t="s">
        <v>54</v>
      </c>
      <c r="D1109" s="52" t="s">
        <v>7</v>
      </c>
      <c r="E1109" s="52" t="s">
        <v>82</v>
      </c>
      <c r="F1109" s="52" t="s">
        <v>70</v>
      </c>
      <c r="G1109" s="52">
        <v>0</v>
      </c>
      <c r="H1109" s="52">
        <v>0</v>
      </c>
      <c r="I1109" s="52">
        <v>0</v>
      </c>
      <c r="J1109" s="52">
        <v>0</v>
      </c>
      <c r="K1109" s="52">
        <v>0</v>
      </c>
      <c r="L1109" s="52">
        <v>0</v>
      </c>
      <c r="M1109" s="52">
        <v>0</v>
      </c>
      <c r="N1109" s="52">
        <v>0</v>
      </c>
      <c r="O1109" s="52">
        <v>0</v>
      </c>
      <c r="P1109" s="52">
        <v>0</v>
      </c>
      <c r="Q1109" s="52">
        <v>0</v>
      </c>
      <c r="R1109" s="52">
        <v>0</v>
      </c>
      <c r="S1109" s="52">
        <v>0</v>
      </c>
      <c r="T1109" s="52">
        <v>0</v>
      </c>
      <c r="U1109" s="52">
        <v>0</v>
      </c>
      <c r="V1109" s="52">
        <v>0</v>
      </c>
      <c r="W1109" s="52">
        <v>0</v>
      </c>
      <c r="X1109" s="52">
        <v>0</v>
      </c>
      <c r="Y1109" s="52">
        <v>0</v>
      </c>
      <c r="Z1109" s="52">
        <v>0</v>
      </c>
    </row>
    <row r="1110" spans="1:26">
      <c r="A1110" s="52" t="s">
        <v>347</v>
      </c>
      <c r="B1110" s="52" t="s">
        <v>342</v>
      </c>
      <c r="C1110" s="52" t="s">
        <v>54</v>
      </c>
      <c r="D1110" s="52" t="s">
        <v>7</v>
      </c>
      <c r="E1110" s="52" t="s">
        <v>82</v>
      </c>
      <c r="F1110" s="52" t="s">
        <v>71</v>
      </c>
      <c r="G1110" s="52">
        <v>0</v>
      </c>
      <c r="H1110" s="52">
        <v>0</v>
      </c>
      <c r="I1110" s="52">
        <v>0</v>
      </c>
      <c r="J1110" s="52">
        <v>0</v>
      </c>
      <c r="K1110" s="52">
        <v>0</v>
      </c>
      <c r="L1110" s="52">
        <v>0</v>
      </c>
      <c r="M1110" s="52">
        <v>0</v>
      </c>
      <c r="N1110" s="52">
        <v>0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</row>
    <row r="1111" spans="1:26">
      <c r="A1111" s="52" t="s">
        <v>347</v>
      </c>
      <c r="B1111" s="52" t="s">
        <v>342</v>
      </c>
      <c r="C1111" s="52" t="s">
        <v>54</v>
      </c>
      <c r="D1111" s="52" t="s">
        <v>7</v>
      </c>
      <c r="E1111" s="52" t="s">
        <v>82</v>
      </c>
      <c r="F1111" s="52" t="s">
        <v>72</v>
      </c>
      <c r="G1111" s="52">
        <v>7.7216817455999998</v>
      </c>
      <c r="H1111" s="52">
        <v>7.825794901200001</v>
      </c>
      <c r="I1111" s="52">
        <v>7.8192593064000011</v>
      </c>
      <c r="J1111" s="52">
        <v>7.6699454580000008</v>
      </c>
      <c r="K1111" s="52">
        <v>7.6840800948000005</v>
      </c>
      <c r="L1111" s="52">
        <v>7.4080108764000006</v>
      </c>
      <c r="M1111" s="52">
        <v>6.5467819295999998</v>
      </c>
      <c r="N1111" s="52">
        <v>5.8066938539999997</v>
      </c>
      <c r="O1111" s="52">
        <v>4.1785352568</v>
      </c>
      <c r="P1111" s="52">
        <v>4.4119033020000007</v>
      </c>
      <c r="Q1111" s="52">
        <v>4.8629514528</v>
      </c>
      <c r="R1111" s="52">
        <v>4.3270033716</v>
      </c>
      <c r="S1111" s="52">
        <v>4.3699055112000007</v>
      </c>
      <c r="T1111" s="52">
        <v>4.3117676064000001</v>
      </c>
      <c r="U1111" s="52">
        <v>4.0263032087999999</v>
      </c>
      <c r="V1111" s="52">
        <v>3.6808168464000004</v>
      </c>
      <c r="W1111" s="52">
        <v>4.5556152120000002</v>
      </c>
      <c r="X1111" s="52">
        <v>5.0398772472000006</v>
      </c>
      <c r="Y1111" s="52">
        <v>4.5616902588000006</v>
      </c>
      <c r="Z1111" s="52">
        <v>4.3924723632000005</v>
      </c>
    </row>
    <row r="1112" spans="1:26">
      <c r="A1112" s="52" t="s">
        <v>347</v>
      </c>
      <c r="B1112" s="52" t="s">
        <v>343</v>
      </c>
      <c r="C1112" s="52" t="s">
        <v>54</v>
      </c>
      <c r="D1112" s="52" t="s">
        <v>7</v>
      </c>
      <c r="E1112" s="52" t="s">
        <v>82</v>
      </c>
      <c r="F1112" s="52" t="s">
        <v>73</v>
      </c>
      <c r="G1112" s="52">
        <v>0.29143058760000001</v>
      </c>
      <c r="H1112" s="52">
        <v>0.38663423280000003</v>
      </c>
      <c r="I1112" s="52">
        <v>0.49535705520000006</v>
      </c>
      <c r="J1112" s="52">
        <v>0.58963960439999996</v>
      </c>
      <c r="K1112" s="52">
        <v>0.72907679159999994</v>
      </c>
      <c r="L1112" s="52">
        <v>0.84494229480000005</v>
      </c>
      <c r="M1112" s="52">
        <v>0.87082090560000003</v>
      </c>
      <c r="N1112" s="52">
        <v>0.87084183960000006</v>
      </c>
      <c r="O1112" s="52">
        <v>1.2333307968</v>
      </c>
      <c r="P1112" s="52">
        <v>0.88365344759999997</v>
      </c>
      <c r="Q1112" s="52">
        <v>0.83954550959999996</v>
      </c>
      <c r="R1112" s="52">
        <v>1.1025854064</v>
      </c>
      <c r="S1112" s="52">
        <v>0.55430719920000004</v>
      </c>
      <c r="T1112" s="52">
        <v>0.95482067400000004</v>
      </c>
      <c r="U1112" s="52">
        <v>0.42229320840000001</v>
      </c>
      <c r="V1112" s="52">
        <v>0.57709176480000002</v>
      </c>
      <c r="W1112" s="52">
        <v>0.58021093080000008</v>
      </c>
      <c r="X1112" s="52">
        <v>0.57605343840000012</v>
      </c>
      <c r="Y1112" s="52">
        <v>0.93433047479999998</v>
      </c>
      <c r="Z1112" s="52">
        <v>0.92989246680000004</v>
      </c>
    </row>
    <row r="1113" spans="1:26">
      <c r="A1113" s="52" t="s">
        <v>347</v>
      </c>
      <c r="B1113" s="52" t="s">
        <v>337</v>
      </c>
      <c r="C1113" s="52" t="s">
        <v>54</v>
      </c>
      <c r="D1113" s="52" t="s">
        <v>7</v>
      </c>
      <c r="E1113" s="52" t="s">
        <v>83</v>
      </c>
      <c r="F1113" s="52" t="s">
        <v>63</v>
      </c>
      <c r="G1113" s="52">
        <v>0</v>
      </c>
      <c r="H1113" s="52">
        <v>0</v>
      </c>
      <c r="I1113" s="52">
        <v>0</v>
      </c>
      <c r="J1113" s="52">
        <v>0</v>
      </c>
      <c r="K1113" s="52">
        <v>0</v>
      </c>
      <c r="L1113" s="52">
        <v>0</v>
      </c>
      <c r="M1113" s="52">
        <v>0</v>
      </c>
      <c r="N1113" s="52">
        <v>0</v>
      </c>
      <c r="O1113" s="52">
        <v>0</v>
      </c>
      <c r="P1113" s="52">
        <v>0</v>
      </c>
      <c r="Q1113" s="52">
        <v>0</v>
      </c>
      <c r="R1113" s="52">
        <v>0</v>
      </c>
      <c r="S1113" s="52">
        <v>0</v>
      </c>
      <c r="T1113" s="52">
        <v>0</v>
      </c>
      <c r="U1113" s="52">
        <v>0</v>
      </c>
      <c r="V1113" s="52">
        <v>0</v>
      </c>
      <c r="W1113" s="52">
        <v>0</v>
      </c>
      <c r="X1113" s="52">
        <v>0</v>
      </c>
      <c r="Y1113" s="52">
        <v>0</v>
      </c>
      <c r="Z1113" s="52">
        <v>0</v>
      </c>
    </row>
    <row r="1114" spans="1:26">
      <c r="A1114" s="52" t="s">
        <v>347</v>
      </c>
      <c r="B1114" s="52" t="s">
        <v>338</v>
      </c>
      <c r="C1114" s="52" t="s">
        <v>54</v>
      </c>
      <c r="D1114" s="52" t="s">
        <v>7</v>
      </c>
      <c r="E1114" s="52" t="s">
        <v>83</v>
      </c>
      <c r="F1114" s="52" t="s">
        <v>64</v>
      </c>
      <c r="G1114" s="52">
        <v>0</v>
      </c>
      <c r="H1114" s="52">
        <v>0</v>
      </c>
      <c r="I1114" s="52">
        <v>0</v>
      </c>
      <c r="J1114" s="52">
        <v>0</v>
      </c>
      <c r="K1114" s="52">
        <v>0</v>
      </c>
      <c r="L1114" s="52">
        <v>0</v>
      </c>
      <c r="M1114" s="52">
        <v>0</v>
      </c>
      <c r="N1114" s="52">
        <v>0</v>
      </c>
      <c r="O1114" s="52">
        <v>0</v>
      </c>
      <c r="P1114" s="52">
        <v>0</v>
      </c>
      <c r="Q1114" s="52">
        <v>0</v>
      </c>
      <c r="R1114" s="52">
        <v>0</v>
      </c>
      <c r="S1114" s="52">
        <v>0</v>
      </c>
      <c r="T1114" s="52">
        <v>0</v>
      </c>
      <c r="U1114" s="52">
        <v>0</v>
      </c>
      <c r="V1114" s="52">
        <v>0</v>
      </c>
      <c r="W1114" s="52">
        <v>0</v>
      </c>
      <c r="X1114" s="52">
        <v>0</v>
      </c>
      <c r="Y1114" s="52">
        <v>0</v>
      </c>
      <c r="Z1114" s="52">
        <v>0</v>
      </c>
    </row>
    <row r="1115" spans="1:26">
      <c r="A1115" s="52" t="s">
        <v>347</v>
      </c>
      <c r="B1115" s="52" t="s">
        <v>339</v>
      </c>
      <c r="C1115" s="52" t="s">
        <v>54</v>
      </c>
      <c r="D1115" s="52" t="s">
        <v>7</v>
      </c>
      <c r="E1115" s="52" t="s">
        <v>83</v>
      </c>
      <c r="F1115" s="52" t="s">
        <v>65</v>
      </c>
      <c r="G1115" s="52">
        <v>0</v>
      </c>
      <c r="H1115" s="52">
        <v>0</v>
      </c>
      <c r="I1115" s="52">
        <v>0</v>
      </c>
      <c r="J1115" s="52">
        <v>0</v>
      </c>
      <c r="K1115" s="52">
        <v>0</v>
      </c>
      <c r="L1115" s="52">
        <v>0</v>
      </c>
      <c r="M1115" s="52">
        <v>0</v>
      </c>
      <c r="N1115" s="52">
        <v>0</v>
      </c>
      <c r="O1115" s="52">
        <v>0</v>
      </c>
      <c r="P1115" s="52">
        <v>0</v>
      </c>
      <c r="Q1115" s="52">
        <v>0</v>
      </c>
      <c r="R1115" s="52">
        <v>0</v>
      </c>
      <c r="S1115" s="52">
        <v>0</v>
      </c>
      <c r="T1115" s="52">
        <v>0</v>
      </c>
      <c r="U1115" s="52">
        <v>0</v>
      </c>
      <c r="V1115" s="52">
        <v>0</v>
      </c>
      <c r="W1115" s="52">
        <v>0</v>
      </c>
      <c r="X1115" s="52">
        <v>0</v>
      </c>
      <c r="Y1115" s="52">
        <v>0</v>
      </c>
      <c r="Z1115" s="52">
        <v>0</v>
      </c>
    </row>
    <row r="1116" spans="1:26">
      <c r="A1116" s="52" t="s">
        <v>347</v>
      </c>
      <c r="B1116" s="52" t="s">
        <v>340</v>
      </c>
      <c r="C1116" s="52" t="s">
        <v>54</v>
      </c>
      <c r="D1116" s="52" t="s">
        <v>7</v>
      </c>
      <c r="E1116" s="52" t="s">
        <v>83</v>
      </c>
      <c r="F1116" s="52" t="s">
        <v>66</v>
      </c>
      <c r="G1116" s="52">
        <v>53.817838956000003</v>
      </c>
      <c r="H1116" s="52">
        <v>50.023044853200005</v>
      </c>
      <c r="I1116" s="52">
        <v>48.157025774400005</v>
      </c>
      <c r="J1116" s="52">
        <v>45.123751976400008</v>
      </c>
      <c r="K1116" s="52">
        <v>44.6260251924</v>
      </c>
      <c r="L1116" s="52">
        <v>42.915227536800003</v>
      </c>
      <c r="M1116" s="52">
        <v>41.426937367200004</v>
      </c>
      <c r="N1116" s="52">
        <v>40.455658382400003</v>
      </c>
      <c r="O1116" s="52">
        <v>29.661120831600002</v>
      </c>
      <c r="P1116" s="52">
        <v>27.266354967600005</v>
      </c>
      <c r="Q1116" s="52">
        <v>28.869024326400002</v>
      </c>
      <c r="R1116" s="52">
        <v>33.5627578836</v>
      </c>
      <c r="S1116" s="52">
        <v>26.907085659600003</v>
      </c>
      <c r="T1116" s="52">
        <v>23.223170581199998</v>
      </c>
      <c r="U1116" s="52">
        <v>24.7745223324</v>
      </c>
      <c r="V1116" s="52">
        <v>22.394657289600001</v>
      </c>
      <c r="W1116" s="52">
        <v>21.444890083200001</v>
      </c>
      <c r="X1116" s="52">
        <v>22.7191594104</v>
      </c>
      <c r="Y1116" s="52">
        <v>20.707335021600002</v>
      </c>
      <c r="Z1116" s="52">
        <v>20.598298189200001</v>
      </c>
    </row>
    <row r="1117" spans="1:26">
      <c r="A1117" s="52" t="s">
        <v>347</v>
      </c>
      <c r="B1117" s="52" t="s">
        <v>341</v>
      </c>
      <c r="C1117" s="52" t="s">
        <v>54</v>
      </c>
      <c r="D1117" s="52" t="s">
        <v>7</v>
      </c>
      <c r="E1117" s="52" t="s">
        <v>83</v>
      </c>
      <c r="F1117" s="52" t="s">
        <v>67</v>
      </c>
      <c r="G1117" s="52">
        <v>0</v>
      </c>
      <c r="H1117" s="52">
        <v>0</v>
      </c>
      <c r="I1117" s="52">
        <v>0</v>
      </c>
      <c r="J1117" s="52">
        <v>0</v>
      </c>
      <c r="K1117" s="52">
        <v>0</v>
      </c>
      <c r="L1117" s="52">
        <v>0</v>
      </c>
      <c r="M1117" s="52">
        <v>0</v>
      </c>
      <c r="N1117" s="52">
        <v>0</v>
      </c>
      <c r="O1117" s="52">
        <v>0</v>
      </c>
      <c r="P1117" s="52">
        <v>0</v>
      </c>
      <c r="Q1117" s="52">
        <v>0</v>
      </c>
      <c r="R1117" s="52">
        <v>0</v>
      </c>
      <c r="S1117" s="52">
        <v>0</v>
      </c>
      <c r="T1117" s="52">
        <v>0</v>
      </c>
      <c r="U1117" s="52">
        <v>0</v>
      </c>
      <c r="V1117" s="52">
        <v>0</v>
      </c>
      <c r="W1117" s="52">
        <v>0</v>
      </c>
      <c r="X1117" s="52">
        <v>0</v>
      </c>
      <c r="Y1117" s="52">
        <v>0</v>
      </c>
      <c r="Z1117" s="52">
        <v>0</v>
      </c>
    </row>
    <row r="1118" spans="1:26">
      <c r="A1118" s="52" t="s">
        <v>347</v>
      </c>
      <c r="B1118" s="52" t="s">
        <v>337</v>
      </c>
      <c r="C1118" s="52" t="s">
        <v>54</v>
      </c>
      <c r="D1118" s="52" t="s">
        <v>7</v>
      </c>
      <c r="E1118" s="52" t="s">
        <v>83</v>
      </c>
      <c r="F1118" s="52" t="s">
        <v>68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</row>
    <row r="1119" spans="1:26">
      <c r="A1119" s="52" t="s">
        <v>347</v>
      </c>
      <c r="B1119" s="52" t="s">
        <v>337</v>
      </c>
      <c r="C1119" s="52" t="s">
        <v>54</v>
      </c>
      <c r="D1119" s="52" t="s">
        <v>7</v>
      </c>
      <c r="E1119" s="52" t="s">
        <v>83</v>
      </c>
      <c r="F1119" s="52" t="s">
        <v>69</v>
      </c>
      <c r="G1119" s="52">
        <v>0</v>
      </c>
      <c r="H1119" s="52">
        <v>0</v>
      </c>
      <c r="I1119" s="52">
        <v>0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0</v>
      </c>
      <c r="X1119" s="52">
        <v>0</v>
      </c>
      <c r="Y1119" s="52">
        <v>0</v>
      </c>
      <c r="Z1119" s="52">
        <v>0</v>
      </c>
    </row>
    <row r="1120" spans="1:26">
      <c r="A1120" s="52" t="s">
        <v>347</v>
      </c>
      <c r="B1120" s="52" t="s">
        <v>337</v>
      </c>
      <c r="C1120" s="52" t="s">
        <v>54</v>
      </c>
      <c r="D1120" s="52" t="s">
        <v>7</v>
      </c>
      <c r="E1120" s="52" t="s">
        <v>83</v>
      </c>
      <c r="F1120" s="52" t="s">
        <v>70</v>
      </c>
      <c r="G1120" s="52">
        <v>0</v>
      </c>
      <c r="H1120" s="52">
        <v>0</v>
      </c>
      <c r="I1120" s="52">
        <v>0</v>
      </c>
      <c r="J1120" s="52">
        <v>0</v>
      </c>
      <c r="K1120" s="52">
        <v>0</v>
      </c>
      <c r="L1120" s="52">
        <v>0</v>
      </c>
      <c r="M1120" s="52">
        <v>0</v>
      </c>
      <c r="N1120" s="52">
        <v>0</v>
      </c>
      <c r="O1120" s="52">
        <v>0</v>
      </c>
      <c r="P1120" s="52">
        <v>0</v>
      </c>
      <c r="Q1120" s="52">
        <v>0</v>
      </c>
      <c r="R1120" s="52">
        <v>0</v>
      </c>
      <c r="S1120" s="52">
        <v>0</v>
      </c>
      <c r="T1120" s="52">
        <v>0</v>
      </c>
      <c r="U1120" s="52">
        <v>0</v>
      </c>
      <c r="V1120" s="52">
        <v>0</v>
      </c>
      <c r="W1120" s="52">
        <v>0</v>
      </c>
      <c r="X1120" s="52">
        <v>0</v>
      </c>
      <c r="Y1120" s="52">
        <v>0</v>
      </c>
      <c r="Z1120" s="52">
        <v>0</v>
      </c>
    </row>
    <row r="1121" spans="1:26">
      <c r="A1121" s="52" t="s">
        <v>347</v>
      </c>
      <c r="B1121" s="52" t="s">
        <v>342</v>
      </c>
      <c r="C1121" s="52" t="s">
        <v>54</v>
      </c>
      <c r="D1121" s="52" t="s">
        <v>7</v>
      </c>
      <c r="E1121" s="52" t="s">
        <v>83</v>
      </c>
      <c r="F1121" s="52" t="s">
        <v>71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52">
        <v>0</v>
      </c>
      <c r="W1121" s="52">
        <v>0</v>
      </c>
      <c r="X1121" s="52">
        <v>0</v>
      </c>
      <c r="Y1121" s="52">
        <v>0</v>
      </c>
      <c r="Z1121" s="52">
        <v>0</v>
      </c>
    </row>
    <row r="1122" spans="1:26">
      <c r="A1122" s="52" t="s">
        <v>347</v>
      </c>
      <c r="B1122" s="52" t="s">
        <v>342</v>
      </c>
      <c r="C1122" s="52" t="s">
        <v>54</v>
      </c>
      <c r="D1122" s="52" t="s">
        <v>7</v>
      </c>
      <c r="E1122" s="52" t="s">
        <v>83</v>
      </c>
      <c r="F1122" s="52" t="s">
        <v>72</v>
      </c>
      <c r="G1122" s="52">
        <v>62.592232946400003</v>
      </c>
      <c r="H1122" s="52">
        <v>61.162269087600009</v>
      </c>
      <c r="I1122" s="52">
        <v>57.546523486800005</v>
      </c>
      <c r="J1122" s="52">
        <v>54.009958647600008</v>
      </c>
      <c r="K1122" s="52">
        <v>52.807421764800004</v>
      </c>
      <c r="L1122" s="52">
        <v>49.375342706400005</v>
      </c>
      <c r="M1122" s="52">
        <v>49.748139565199999</v>
      </c>
      <c r="N1122" s="52">
        <v>46.594675299600013</v>
      </c>
      <c r="O1122" s="52">
        <v>35.757231422400004</v>
      </c>
      <c r="P1122" s="52">
        <v>39.744990950400002</v>
      </c>
      <c r="Q1122" s="52">
        <v>43.656697256400001</v>
      </c>
      <c r="R1122" s="52">
        <v>63.460809727200008</v>
      </c>
      <c r="S1122" s="52">
        <v>63.051093666</v>
      </c>
      <c r="T1122" s="52">
        <v>54.041824382400009</v>
      </c>
      <c r="U1122" s="52">
        <v>52.709287359599998</v>
      </c>
      <c r="V1122" s="52">
        <v>57.809475460799995</v>
      </c>
      <c r="W1122" s="52">
        <v>60.279750262799993</v>
      </c>
      <c r="X1122" s="52">
        <v>62.894641323600005</v>
      </c>
      <c r="Y1122" s="52">
        <v>61.507064628000009</v>
      </c>
      <c r="Z1122" s="52">
        <v>60.622280744399994</v>
      </c>
    </row>
    <row r="1123" spans="1:26">
      <c r="A1123" s="52" t="s">
        <v>347</v>
      </c>
      <c r="B1123" s="52" t="s">
        <v>343</v>
      </c>
      <c r="C1123" s="52" t="s">
        <v>54</v>
      </c>
      <c r="D1123" s="52" t="s">
        <v>7</v>
      </c>
      <c r="E1123" s="52" t="s">
        <v>83</v>
      </c>
      <c r="F1123" s="52" t="s">
        <v>73</v>
      </c>
      <c r="G1123" s="52">
        <v>3.10828032</v>
      </c>
      <c r="H1123" s="52">
        <v>3.0552712452000002</v>
      </c>
      <c r="I1123" s="52">
        <v>3.1198442615999999</v>
      </c>
      <c r="J1123" s="52">
        <v>3.1052951316000001</v>
      </c>
      <c r="K1123" s="52">
        <v>3.3095104884000004</v>
      </c>
      <c r="L1123" s="52">
        <v>3.3768677268000005</v>
      </c>
      <c r="M1123" s="52">
        <v>3.6109307808</v>
      </c>
      <c r="N1123" s="52">
        <v>3.6718822152000006</v>
      </c>
      <c r="O1123" s="52">
        <v>3.3063620148000004</v>
      </c>
      <c r="P1123" s="52">
        <v>2.8307624688000002</v>
      </c>
      <c r="Q1123" s="52">
        <v>2.9793268799999999</v>
      </c>
      <c r="R1123" s="52">
        <v>3.2178195684000004</v>
      </c>
      <c r="S1123" s="52">
        <v>4.1690605284000002</v>
      </c>
      <c r="T1123" s="52">
        <v>2.3621967468</v>
      </c>
      <c r="U1123" s="52">
        <v>2.6345480868000002</v>
      </c>
      <c r="V1123" s="52">
        <v>2.4853556556000003</v>
      </c>
      <c r="W1123" s="52">
        <v>2.6208405036000002</v>
      </c>
      <c r="X1123" s="52">
        <v>2.4089256216000003</v>
      </c>
      <c r="Y1123" s="52">
        <v>2.416767498</v>
      </c>
      <c r="Z1123" s="52">
        <v>2.4163488180000003</v>
      </c>
    </row>
    <row r="1124" spans="1:26">
      <c r="A1124" s="52" t="s">
        <v>347</v>
      </c>
      <c r="B1124" s="52" t="s">
        <v>337</v>
      </c>
      <c r="C1124" s="52" t="s">
        <v>54</v>
      </c>
      <c r="D1124" s="52" t="s">
        <v>7</v>
      </c>
      <c r="E1124" s="52" t="s">
        <v>84</v>
      </c>
      <c r="F1124" s="52" t="s">
        <v>63</v>
      </c>
      <c r="G1124" s="52">
        <v>0.64963226159999998</v>
      </c>
      <c r="H1124" s="52">
        <v>0.64483000200000007</v>
      </c>
      <c r="I1124" s="52">
        <v>0.63120196800000006</v>
      </c>
      <c r="J1124" s="52">
        <v>0.6246538128000001</v>
      </c>
      <c r="K1124" s="52">
        <v>0.61456781159999996</v>
      </c>
      <c r="L1124" s="52">
        <v>0.58446053279999999</v>
      </c>
      <c r="M1124" s="52">
        <v>0.56595906360000003</v>
      </c>
      <c r="N1124" s="52">
        <v>0.55360800360000006</v>
      </c>
      <c r="O1124" s="52">
        <v>0.54276837840000003</v>
      </c>
      <c r="P1124" s="52">
        <v>0.3487018248</v>
      </c>
      <c r="Q1124" s="52">
        <v>0.1035939924</v>
      </c>
      <c r="R1124" s="52">
        <v>0.24133971240000004</v>
      </c>
      <c r="S1124" s="52">
        <v>0.20051422560000001</v>
      </c>
      <c r="T1124" s="52">
        <v>0.13314861360000002</v>
      </c>
      <c r="U1124" s="52">
        <v>0.21285272520000001</v>
      </c>
      <c r="V1124" s="52">
        <v>0.27982477800000005</v>
      </c>
      <c r="W1124" s="52">
        <v>0.11305197360000001</v>
      </c>
      <c r="X1124" s="52">
        <v>0</v>
      </c>
      <c r="Y1124" s="52">
        <v>0</v>
      </c>
      <c r="Z1124" s="52">
        <v>0</v>
      </c>
    </row>
    <row r="1125" spans="1:26">
      <c r="A1125" s="52" t="s">
        <v>347</v>
      </c>
      <c r="B1125" s="52" t="s">
        <v>338</v>
      </c>
      <c r="C1125" s="52" t="s">
        <v>54</v>
      </c>
      <c r="D1125" s="52" t="s">
        <v>7</v>
      </c>
      <c r="E1125" s="52" t="s">
        <v>84</v>
      </c>
      <c r="F1125" s="52" t="s">
        <v>64</v>
      </c>
      <c r="G1125" s="52">
        <v>0</v>
      </c>
      <c r="H1125" s="52">
        <v>0</v>
      </c>
      <c r="I1125" s="52">
        <v>0</v>
      </c>
      <c r="J1125" s="52">
        <v>0</v>
      </c>
      <c r="K1125" s="52">
        <v>0</v>
      </c>
      <c r="L1125" s="52">
        <v>0</v>
      </c>
      <c r="M1125" s="52">
        <v>0</v>
      </c>
      <c r="N1125" s="52">
        <v>0</v>
      </c>
      <c r="O1125" s="52">
        <v>0</v>
      </c>
      <c r="P1125" s="52">
        <v>0</v>
      </c>
      <c r="Q1125" s="52">
        <v>0</v>
      </c>
      <c r="R1125" s="52">
        <v>0</v>
      </c>
      <c r="S1125" s="52">
        <v>0</v>
      </c>
      <c r="T1125" s="52">
        <v>0</v>
      </c>
      <c r="U1125" s="52">
        <v>0.112331844</v>
      </c>
      <c r="V1125" s="52">
        <v>0.112331844</v>
      </c>
      <c r="W1125" s="52">
        <v>0.112331844</v>
      </c>
      <c r="X1125" s="52">
        <v>0.10436436360000001</v>
      </c>
      <c r="Y1125" s="52">
        <v>0.10436436360000001</v>
      </c>
      <c r="Z1125" s="52">
        <v>0.10436436360000001</v>
      </c>
    </row>
    <row r="1126" spans="1:26">
      <c r="A1126" s="52" t="s">
        <v>347</v>
      </c>
      <c r="B1126" s="52" t="s">
        <v>339</v>
      </c>
      <c r="C1126" s="52" t="s">
        <v>54</v>
      </c>
      <c r="D1126" s="52" t="s">
        <v>7</v>
      </c>
      <c r="E1126" s="52" t="s">
        <v>84</v>
      </c>
      <c r="F1126" s="52" t="s">
        <v>65</v>
      </c>
      <c r="G1126" s="52">
        <v>0</v>
      </c>
      <c r="H1126" s="52">
        <v>0</v>
      </c>
      <c r="I1126" s="52">
        <v>0</v>
      </c>
      <c r="J1126" s="52">
        <v>0</v>
      </c>
      <c r="K1126" s="52">
        <v>0</v>
      </c>
      <c r="L1126" s="52">
        <v>0</v>
      </c>
      <c r="M1126" s="52">
        <v>0</v>
      </c>
      <c r="N1126" s="52">
        <v>0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</row>
    <row r="1127" spans="1:26">
      <c r="A1127" s="52" t="s">
        <v>347</v>
      </c>
      <c r="B1127" s="52" t="s">
        <v>340</v>
      </c>
      <c r="C1127" s="52" t="s">
        <v>54</v>
      </c>
      <c r="D1127" s="52" t="s">
        <v>7</v>
      </c>
      <c r="E1127" s="52" t="s">
        <v>84</v>
      </c>
      <c r="F1127" s="52" t="s">
        <v>66</v>
      </c>
      <c r="G1127" s="52">
        <v>32.605065064800002</v>
      </c>
      <c r="H1127" s="52">
        <v>30.816321753600004</v>
      </c>
      <c r="I1127" s="52">
        <v>30.191433480000001</v>
      </c>
      <c r="J1127" s="52">
        <v>28.829484187200006</v>
      </c>
      <c r="K1127" s="52">
        <v>29.0861894556</v>
      </c>
      <c r="L1127" s="52">
        <v>28.583476192800003</v>
      </c>
      <c r="M1127" s="52">
        <v>27.591899601600002</v>
      </c>
      <c r="N1127" s="52">
        <v>27.890347266000003</v>
      </c>
      <c r="O1127" s="52">
        <v>20.478015612</v>
      </c>
      <c r="P1127" s="52">
        <v>19.874417216400001</v>
      </c>
      <c r="Q1127" s="52">
        <v>19.1280908088</v>
      </c>
      <c r="R1127" s="52">
        <v>18.168702336000003</v>
      </c>
      <c r="S1127" s="52">
        <v>16.907625615600001</v>
      </c>
      <c r="T1127" s="52">
        <v>15.5579352732</v>
      </c>
      <c r="U1127" s="52">
        <v>15.647285772</v>
      </c>
      <c r="V1127" s="52">
        <v>16.466077314000003</v>
      </c>
      <c r="W1127" s="52">
        <v>14.190049098000001</v>
      </c>
      <c r="X1127" s="52">
        <v>14.384546892000001</v>
      </c>
      <c r="Y1127" s="52">
        <v>13.967566732800002</v>
      </c>
      <c r="Z1127" s="52">
        <v>13.887142491600001</v>
      </c>
    </row>
    <row r="1128" spans="1:26">
      <c r="A1128" s="52" t="s">
        <v>347</v>
      </c>
      <c r="B1128" s="52" t="s">
        <v>341</v>
      </c>
      <c r="C1128" s="52" t="s">
        <v>54</v>
      </c>
      <c r="D1128" s="52" t="s">
        <v>7</v>
      </c>
      <c r="E1128" s="52" t="s">
        <v>84</v>
      </c>
      <c r="F1128" s="52" t="s">
        <v>67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0</v>
      </c>
      <c r="V1128" s="52">
        <v>0</v>
      </c>
      <c r="W1128" s="52">
        <v>0</v>
      </c>
      <c r="X1128" s="52">
        <v>0</v>
      </c>
      <c r="Y1128" s="52">
        <v>0</v>
      </c>
      <c r="Z1128" s="52">
        <v>0</v>
      </c>
    </row>
    <row r="1129" spans="1:26">
      <c r="A1129" s="52" t="s">
        <v>347</v>
      </c>
      <c r="B1129" s="52" t="s">
        <v>337</v>
      </c>
      <c r="C1129" s="52" t="s">
        <v>54</v>
      </c>
      <c r="D1129" s="52" t="s">
        <v>7</v>
      </c>
      <c r="E1129" s="52" t="s">
        <v>84</v>
      </c>
      <c r="F1129" s="52" t="s">
        <v>68</v>
      </c>
      <c r="G1129" s="52">
        <v>0</v>
      </c>
      <c r="H1129" s="52">
        <v>0</v>
      </c>
      <c r="I1129" s="52">
        <v>0</v>
      </c>
      <c r="J1129" s="52">
        <v>0</v>
      </c>
      <c r="K1129" s="52">
        <v>0</v>
      </c>
      <c r="L1129" s="52">
        <v>0</v>
      </c>
      <c r="M1129" s="52">
        <v>0</v>
      </c>
      <c r="N1129" s="52">
        <v>7.0756919999999997E-4</v>
      </c>
      <c r="O1129" s="52">
        <v>7.0756919999999997E-4</v>
      </c>
      <c r="P1129" s="52">
        <v>7.0756919999999997E-4</v>
      </c>
      <c r="Q1129" s="52">
        <v>6.1545960000000005E-4</v>
      </c>
      <c r="R1129" s="52">
        <v>7.0756919999999997E-4</v>
      </c>
      <c r="S1129" s="52">
        <v>6.7826159999999998E-4</v>
      </c>
      <c r="T1129" s="52">
        <v>5.819652E-4</v>
      </c>
      <c r="U1129" s="52">
        <v>5.819652E-4</v>
      </c>
      <c r="V1129" s="52">
        <v>7.8711840000000009E-4</v>
      </c>
      <c r="W1129" s="52">
        <v>1.0801944000000002E-3</v>
      </c>
      <c r="X1129" s="52">
        <v>1.1388095999999999E-3</v>
      </c>
      <c r="Y1129" s="52">
        <v>1.2853476E-3</v>
      </c>
      <c r="Z1129" s="52">
        <v>1.2853476E-3</v>
      </c>
    </row>
    <row r="1130" spans="1:26">
      <c r="A1130" s="52" t="s">
        <v>347</v>
      </c>
      <c r="B1130" s="52" t="s">
        <v>337</v>
      </c>
      <c r="C1130" s="52" t="s">
        <v>54</v>
      </c>
      <c r="D1130" s="52" t="s">
        <v>7</v>
      </c>
      <c r="E1130" s="52" t="s">
        <v>84</v>
      </c>
      <c r="F1130" s="52" t="s">
        <v>69</v>
      </c>
      <c r="G1130" s="52">
        <v>0</v>
      </c>
      <c r="H1130" s="52">
        <v>0</v>
      </c>
      <c r="I1130" s="52">
        <v>0</v>
      </c>
      <c r="J1130" s="52">
        <v>0</v>
      </c>
      <c r="K1130" s="52">
        <v>0</v>
      </c>
      <c r="L1130" s="52">
        <v>0</v>
      </c>
      <c r="M1130" s="52">
        <v>0</v>
      </c>
      <c r="N1130" s="52">
        <v>0</v>
      </c>
      <c r="O1130" s="52">
        <v>0</v>
      </c>
      <c r="P1130" s="52">
        <v>0</v>
      </c>
      <c r="Q1130" s="52">
        <v>0</v>
      </c>
      <c r="R1130" s="52">
        <v>0</v>
      </c>
      <c r="S1130" s="52">
        <v>0</v>
      </c>
      <c r="T1130" s="52">
        <v>0</v>
      </c>
      <c r="U1130" s="52">
        <v>0</v>
      </c>
      <c r="V1130" s="52">
        <v>0</v>
      </c>
      <c r="W1130" s="52">
        <v>0</v>
      </c>
      <c r="X1130" s="52">
        <v>0</v>
      </c>
      <c r="Y1130" s="52">
        <v>0</v>
      </c>
      <c r="Z1130" s="52">
        <v>0</v>
      </c>
    </row>
    <row r="1131" spans="1:26">
      <c r="A1131" s="52" t="s">
        <v>347</v>
      </c>
      <c r="B1131" s="52" t="s">
        <v>337</v>
      </c>
      <c r="C1131" s="52" t="s">
        <v>54</v>
      </c>
      <c r="D1131" s="52" t="s">
        <v>7</v>
      </c>
      <c r="E1131" s="52" t="s">
        <v>84</v>
      </c>
      <c r="F1131" s="52" t="s">
        <v>70</v>
      </c>
      <c r="G1131" s="52">
        <v>0</v>
      </c>
      <c r="H1131" s="52">
        <v>0</v>
      </c>
      <c r="I1131" s="52">
        <v>0</v>
      </c>
      <c r="J1131" s="52">
        <v>0</v>
      </c>
      <c r="K1131" s="52">
        <v>0</v>
      </c>
      <c r="L1131" s="52">
        <v>0</v>
      </c>
      <c r="M1131" s="52">
        <v>0</v>
      </c>
      <c r="N1131" s="52">
        <v>0</v>
      </c>
      <c r="O1131" s="52">
        <v>0</v>
      </c>
      <c r="P1131" s="52">
        <v>0</v>
      </c>
      <c r="Q1131" s="52">
        <v>0</v>
      </c>
      <c r="R1131" s="52">
        <v>0</v>
      </c>
      <c r="S1131" s="52">
        <v>0</v>
      </c>
      <c r="T1131" s="52">
        <v>0</v>
      </c>
      <c r="U1131" s="52">
        <v>0</v>
      </c>
      <c r="V1131" s="52">
        <v>0</v>
      </c>
      <c r="W1131" s="52">
        <v>0</v>
      </c>
      <c r="X1131" s="52">
        <v>0</v>
      </c>
      <c r="Y1131" s="52">
        <v>0</v>
      </c>
      <c r="Z1131" s="52">
        <v>0</v>
      </c>
    </row>
    <row r="1132" spans="1:26">
      <c r="A1132" s="52" t="s">
        <v>347</v>
      </c>
      <c r="B1132" s="52" t="s">
        <v>342</v>
      </c>
      <c r="C1132" s="52" t="s">
        <v>54</v>
      </c>
      <c r="D1132" s="52" t="s">
        <v>7</v>
      </c>
      <c r="E1132" s="52" t="s">
        <v>84</v>
      </c>
      <c r="F1132" s="52" t="s">
        <v>71</v>
      </c>
      <c r="G1132" s="52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</row>
    <row r="1133" spans="1:26">
      <c r="A1133" s="52" t="s">
        <v>347</v>
      </c>
      <c r="B1133" s="52" t="s">
        <v>342</v>
      </c>
      <c r="C1133" s="52" t="s">
        <v>54</v>
      </c>
      <c r="D1133" s="52" t="s">
        <v>7</v>
      </c>
      <c r="E1133" s="52" t="s">
        <v>84</v>
      </c>
      <c r="F1133" s="52" t="s">
        <v>72</v>
      </c>
      <c r="G1133" s="52">
        <v>45.728137490400002</v>
      </c>
      <c r="H1133" s="52">
        <v>46.493966012400001</v>
      </c>
      <c r="I1133" s="52">
        <v>47.144481688799999</v>
      </c>
      <c r="J1133" s="52">
        <v>44.594854466400001</v>
      </c>
      <c r="K1133" s="52">
        <v>41.328962060400002</v>
      </c>
      <c r="L1133" s="52">
        <v>33.736007667600006</v>
      </c>
      <c r="M1133" s="52">
        <v>30.045649104000002</v>
      </c>
      <c r="N1133" s="52">
        <v>21.193234095600001</v>
      </c>
      <c r="O1133" s="52">
        <v>18.562286656799998</v>
      </c>
      <c r="P1133" s="52">
        <v>17.106682834800001</v>
      </c>
      <c r="Q1133" s="52">
        <v>15.132631755600002</v>
      </c>
      <c r="R1133" s="52">
        <v>16.143245726400004</v>
      </c>
      <c r="S1133" s="52">
        <v>16.297119000000002</v>
      </c>
      <c r="T1133" s="52">
        <v>14.155281910800001</v>
      </c>
      <c r="U1133" s="52">
        <v>12.981202707600001</v>
      </c>
      <c r="V1133" s="52">
        <v>9.4186085328000004</v>
      </c>
      <c r="W1133" s="52">
        <v>9.0572165172000005</v>
      </c>
      <c r="X1133" s="52">
        <v>8.4317839596000006</v>
      </c>
      <c r="Y1133" s="52">
        <v>9.6967920852000002</v>
      </c>
      <c r="Z1133" s="52">
        <v>8.4965663160000009</v>
      </c>
    </row>
    <row r="1134" spans="1:26">
      <c r="A1134" s="52" t="s">
        <v>347</v>
      </c>
      <c r="B1134" s="52" t="s">
        <v>343</v>
      </c>
      <c r="C1134" s="52" t="s">
        <v>54</v>
      </c>
      <c r="D1134" s="52" t="s">
        <v>7</v>
      </c>
      <c r="E1134" s="52" t="s">
        <v>84</v>
      </c>
      <c r="F1134" s="52" t="s">
        <v>73</v>
      </c>
      <c r="G1134" s="52">
        <v>9.7813445112000004</v>
      </c>
      <c r="H1134" s="52">
        <v>9.7432236971999995</v>
      </c>
      <c r="I1134" s="52">
        <v>10.144160038800001</v>
      </c>
      <c r="J1134" s="52">
        <v>10.236345001200002</v>
      </c>
      <c r="K1134" s="52">
        <v>11.037660840000001</v>
      </c>
      <c r="L1134" s="52">
        <v>11.368355238000001</v>
      </c>
      <c r="M1134" s="52">
        <v>11.147899283999999</v>
      </c>
      <c r="N1134" s="52">
        <v>10.813168810800001</v>
      </c>
      <c r="O1134" s="52">
        <v>9.0408921840000005</v>
      </c>
      <c r="P1134" s="52">
        <v>8.7864059195999999</v>
      </c>
      <c r="Q1134" s="52">
        <v>9.9228792852000005</v>
      </c>
      <c r="R1134" s="52">
        <v>9.6073829711999998</v>
      </c>
      <c r="S1134" s="52">
        <v>8.629534897200001</v>
      </c>
      <c r="T1134" s="52">
        <v>7.5417665760000006</v>
      </c>
      <c r="U1134" s="52">
        <v>8.1571256928000011</v>
      </c>
      <c r="V1134" s="52">
        <v>7.9059302532000011</v>
      </c>
      <c r="W1134" s="52">
        <v>9.3622751388000012</v>
      </c>
      <c r="X1134" s="52">
        <v>8.4637250568000013</v>
      </c>
      <c r="Y1134" s="52">
        <v>9.3362583636000007</v>
      </c>
      <c r="Z1134" s="52">
        <v>9.3330303408000006</v>
      </c>
    </row>
    <row r="1135" spans="1:26">
      <c r="A1135" s="52" t="s">
        <v>349</v>
      </c>
      <c r="B1135" s="52" t="s">
        <v>337</v>
      </c>
      <c r="C1135" s="52" t="s">
        <v>54</v>
      </c>
      <c r="D1135" s="52" t="s">
        <v>7</v>
      </c>
      <c r="E1135" s="52" t="s">
        <v>85</v>
      </c>
      <c r="F1135" s="52" t="s">
        <v>63</v>
      </c>
      <c r="G1135" s="52">
        <v>0.36768477600000005</v>
      </c>
      <c r="H1135" s="52">
        <v>0.41563200959999996</v>
      </c>
      <c r="I1135" s="52">
        <v>0.44951578200000003</v>
      </c>
      <c r="J1135" s="52">
        <v>0.49533612120000003</v>
      </c>
      <c r="K1135" s="52">
        <v>0.5415918876000001</v>
      </c>
      <c r="L1135" s="52">
        <v>0.57228113160000005</v>
      </c>
      <c r="M1135" s="52">
        <v>0.55097869320000004</v>
      </c>
      <c r="N1135" s="52">
        <v>0.54341314560000009</v>
      </c>
      <c r="O1135" s="52">
        <v>0.63430857360000004</v>
      </c>
      <c r="P1135" s="52">
        <v>0.4597608816</v>
      </c>
      <c r="Q1135" s="52">
        <v>1.2317188788</v>
      </c>
      <c r="R1135" s="52">
        <v>0</v>
      </c>
      <c r="S1135" s="52">
        <v>0.39567353399999999</v>
      </c>
      <c r="T1135" s="52">
        <v>0.48884239440000005</v>
      </c>
      <c r="U1135" s="52">
        <v>0.48901823999999999</v>
      </c>
      <c r="V1135" s="52">
        <v>0.4415106204</v>
      </c>
      <c r="W1135" s="52">
        <v>0</v>
      </c>
      <c r="X1135" s="52">
        <v>0.56080511280000001</v>
      </c>
      <c r="Y1135" s="52">
        <v>0</v>
      </c>
      <c r="Z1135" s="52">
        <v>0</v>
      </c>
    </row>
    <row r="1136" spans="1:26">
      <c r="A1136" s="52" t="s">
        <v>349</v>
      </c>
      <c r="B1136" s="52" t="s">
        <v>338</v>
      </c>
      <c r="C1136" s="52" t="s">
        <v>54</v>
      </c>
      <c r="D1136" s="52" t="s">
        <v>7</v>
      </c>
      <c r="E1136" s="52" t="s">
        <v>85</v>
      </c>
      <c r="F1136" s="52" t="s">
        <v>64</v>
      </c>
      <c r="G1136" s="52">
        <v>0</v>
      </c>
      <c r="H1136" s="52">
        <v>0</v>
      </c>
      <c r="I1136" s="52">
        <v>0</v>
      </c>
      <c r="J1136" s="52">
        <v>0</v>
      </c>
      <c r="K1136" s="52">
        <v>0</v>
      </c>
      <c r="L1136" s="52">
        <v>0</v>
      </c>
      <c r="M1136" s="52">
        <v>0</v>
      </c>
      <c r="N1136" s="52">
        <v>0</v>
      </c>
      <c r="O1136" s="52">
        <v>0</v>
      </c>
      <c r="P1136" s="52">
        <v>0</v>
      </c>
      <c r="Q1136" s="52">
        <v>0</v>
      </c>
      <c r="R1136" s="52">
        <v>0</v>
      </c>
      <c r="S1136" s="52">
        <v>0</v>
      </c>
      <c r="T1136" s="52">
        <v>0</v>
      </c>
      <c r="U1136" s="52">
        <v>1.1639304E-3</v>
      </c>
      <c r="V1136" s="52">
        <v>1.1639304E-3</v>
      </c>
      <c r="W1136" s="52">
        <v>1.1639304E-3</v>
      </c>
      <c r="X1136" s="52">
        <v>1.9384884000000001E-3</v>
      </c>
      <c r="Y1136" s="52">
        <v>1.9384884000000001E-3</v>
      </c>
      <c r="Z1136" s="52">
        <v>1.9384884000000001E-3</v>
      </c>
    </row>
    <row r="1137" spans="1:26">
      <c r="A1137" s="52" t="s">
        <v>349</v>
      </c>
      <c r="B1137" s="52" t="s">
        <v>339</v>
      </c>
      <c r="C1137" s="52" t="s">
        <v>54</v>
      </c>
      <c r="D1137" s="52" t="s">
        <v>7</v>
      </c>
      <c r="E1137" s="52" t="s">
        <v>85</v>
      </c>
      <c r="F1137" s="52" t="s">
        <v>65</v>
      </c>
      <c r="G1137" s="52">
        <v>0</v>
      </c>
      <c r="H1137" s="52">
        <v>0</v>
      </c>
      <c r="I1137" s="52">
        <v>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52">
        <v>0</v>
      </c>
      <c r="W1137" s="52">
        <v>0</v>
      </c>
      <c r="X1137" s="52">
        <v>0</v>
      </c>
      <c r="Y1137" s="52">
        <v>0</v>
      </c>
      <c r="Z1137" s="52">
        <v>0</v>
      </c>
    </row>
    <row r="1138" spans="1:26">
      <c r="A1138" s="52" t="s">
        <v>349</v>
      </c>
      <c r="B1138" s="52" t="s">
        <v>340</v>
      </c>
      <c r="C1138" s="52" t="s">
        <v>54</v>
      </c>
      <c r="D1138" s="52" t="s">
        <v>7</v>
      </c>
      <c r="E1138" s="52" t="s">
        <v>85</v>
      </c>
      <c r="F1138" s="52" t="s">
        <v>66</v>
      </c>
      <c r="G1138" s="52">
        <v>103.9796218008</v>
      </c>
      <c r="H1138" s="52">
        <v>99.707448762000013</v>
      </c>
      <c r="I1138" s="52">
        <v>99.086960815200015</v>
      </c>
      <c r="J1138" s="52">
        <v>96.052757547599995</v>
      </c>
      <c r="K1138" s="52">
        <v>98.356385149200008</v>
      </c>
      <c r="L1138" s="52">
        <v>98.202089008800002</v>
      </c>
      <c r="M1138" s="52">
        <v>95.308390562400007</v>
      </c>
      <c r="N1138" s="52">
        <v>97.637821412400001</v>
      </c>
      <c r="O1138" s="52">
        <v>81.5839764264</v>
      </c>
      <c r="P1138" s="52">
        <v>84.197402107200006</v>
      </c>
      <c r="Q1138" s="52">
        <v>84.100682840399998</v>
      </c>
      <c r="R1138" s="52">
        <v>81.416257405200014</v>
      </c>
      <c r="S1138" s="52">
        <v>77.805678315600005</v>
      </c>
      <c r="T1138" s="52">
        <v>80.61418375560001</v>
      </c>
      <c r="U1138" s="52">
        <v>85.515226714800008</v>
      </c>
      <c r="V1138" s="52">
        <v>79.6502567916</v>
      </c>
      <c r="W1138" s="52">
        <v>78.258945470400008</v>
      </c>
      <c r="X1138" s="52">
        <v>80.183437398000009</v>
      </c>
      <c r="Y1138" s="52">
        <v>76.820976450000003</v>
      </c>
      <c r="Z1138" s="52">
        <v>76.391486132400004</v>
      </c>
    </row>
    <row r="1139" spans="1:26">
      <c r="A1139" s="52" t="s">
        <v>349</v>
      </c>
      <c r="B1139" s="52" t="s">
        <v>341</v>
      </c>
      <c r="C1139" s="52" t="s">
        <v>54</v>
      </c>
      <c r="D1139" s="52" t="s">
        <v>7</v>
      </c>
      <c r="E1139" s="52" t="s">
        <v>85</v>
      </c>
      <c r="F1139" s="52" t="s">
        <v>67</v>
      </c>
      <c r="G1139" s="52">
        <v>0</v>
      </c>
      <c r="H1139" s="52">
        <v>0</v>
      </c>
      <c r="I1139" s="52">
        <v>0</v>
      </c>
      <c r="J1139" s="52">
        <v>0</v>
      </c>
      <c r="K1139" s="52">
        <v>0</v>
      </c>
      <c r="L1139" s="52">
        <v>0</v>
      </c>
      <c r="M1139" s="52">
        <v>0</v>
      </c>
      <c r="N1139" s="52">
        <v>0</v>
      </c>
      <c r="O1139" s="52">
        <v>0</v>
      </c>
      <c r="P1139" s="52">
        <v>0</v>
      </c>
      <c r="Q1139" s="52">
        <v>0</v>
      </c>
      <c r="R1139" s="52">
        <v>0</v>
      </c>
      <c r="S1139" s="52">
        <v>0</v>
      </c>
      <c r="T1139" s="52">
        <v>0</v>
      </c>
      <c r="U1139" s="52">
        <v>0</v>
      </c>
      <c r="V1139" s="52">
        <v>0</v>
      </c>
      <c r="W1139" s="52">
        <v>0</v>
      </c>
      <c r="X1139" s="52">
        <v>0</v>
      </c>
      <c r="Y1139" s="52">
        <v>0</v>
      </c>
      <c r="Z1139" s="52">
        <v>0</v>
      </c>
    </row>
    <row r="1140" spans="1:26">
      <c r="A1140" s="52" t="s">
        <v>349</v>
      </c>
      <c r="B1140" s="52" t="s">
        <v>337</v>
      </c>
      <c r="C1140" s="52" t="s">
        <v>54</v>
      </c>
      <c r="D1140" s="52" t="s">
        <v>7</v>
      </c>
      <c r="E1140" s="52" t="s">
        <v>85</v>
      </c>
      <c r="F1140" s="52" t="s">
        <v>68</v>
      </c>
      <c r="G1140" s="52">
        <v>0</v>
      </c>
      <c r="H1140" s="52">
        <v>0</v>
      </c>
      <c r="I1140" s="52">
        <v>0</v>
      </c>
      <c r="J1140" s="52">
        <v>0</v>
      </c>
      <c r="K1140" s="52">
        <v>0</v>
      </c>
      <c r="L1140" s="52">
        <v>0</v>
      </c>
      <c r="M1140" s="52">
        <v>0</v>
      </c>
      <c r="N1140" s="52">
        <v>4.2043845600000004E-2</v>
      </c>
      <c r="O1140" s="52">
        <v>4.1219046000000002E-2</v>
      </c>
      <c r="P1140" s="52">
        <v>3.9837402000000001E-2</v>
      </c>
      <c r="Q1140" s="52">
        <v>4.0779432000000004E-2</v>
      </c>
      <c r="R1140" s="52">
        <v>1.2229642800000003E-2</v>
      </c>
      <c r="S1140" s="52">
        <v>1.7140759200000001E-2</v>
      </c>
      <c r="T1140" s="52">
        <v>1.4678920800000002E-2</v>
      </c>
      <c r="U1140" s="52">
        <v>1.2254763600000001E-2</v>
      </c>
      <c r="V1140" s="52">
        <v>2.2030941600000003E-2</v>
      </c>
      <c r="W1140" s="52">
        <v>0</v>
      </c>
      <c r="X1140" s="52">
        <v>0</v>
      </c>
      <c r="Y1140" s="52">
        <v>0</v>
      </c>
      <c r="Z1140" s="52">
        <v>0</v>
      </c>
    </row>
    <row r="1141" spans="1:26">
      <c r="A1141" s="52" t="s">
        <v>349</v>
      </c>
      <c r="B1141" s="52" t="s">
        <v>337</v>
      </c>
      <c r="C1141" s="52" t="s">
        <v>54</v>
      </c>
      <c r="D1141" s="52" t="s">
        <v>7</v>
      </c>
      <c r="E1141" s="52" t="s">
        <v>85</v>
      </c>
      <c r="F1141" s="52" t="s">
        <v>69</v>
      </c>
      <c r="G1141" s="52">
        <v>0</v>
      </c>
      <c r="H1141" s="52">
        <v>0</v>
      </c>
      <c r="I1141" s="52">
        <v>0</v>
      </c>
      <c r="J1141" s="52">
        <v>0</v>
      </c>
      <c r="K1141" s="52">
        <v>0</v>
      </c>
      <c r="L1141" s="52">
        <v>0</v>
      </c>
      <c r="M1141" s="52">
        <v>0</v>
      </c>
      <c r="N1141" s="52">
        <v>0</v>
      </c>
      <c r="O1141" s="52">
        <v>0</v>
      </c>
      <c r="P1141" s="52">
        <v>0</v>
      </c>
      <c r="Q1141" s="52">
        <v>0</v>
      </c>
      <c r="R1141" s="52">
        <v>0</v>
      </c>
      <c r="S1141" s="52">
        <v>0</v>
      </c>
      <c r="T1141" s="52">
        <v>0</v>
      </c>
      <c r="U1141" s="52">
        <v>0</v>
      </c>
      <c r="V1141" s="52">
        <v>0</v>
      </c>
      <c r="W1141" s="52">
        <v>0</v>
      </c>
      <c r="X1141" s="52">
        <v>0</v>
      </c>
      <c r="Y1141" s="52">
        <v>0</v>
      </c>
      <c r="Z1141" s="52">
        <v>0</v>
      </c>
    </row>
    <row r="1142" spans="1:26">
      <c r="A1142" s="52" t="s">
        <v>349</v>
      </c>
      <c r="B1142" s="52" t="s">
        <v>337</v>
      </c>
      <c r="C1142" s="52" t="s">
        <v>54</v>
      </c>
      <c r="D1142" s="52" t="s">
        <v>7</v>
      </c>
      <c r="E1142" s="52" t="s">
        <v>85</v>
      </c>
      <c r="F1142" s="52" t="s">
        <v>70</v>
      </c>
      <c r="G1142" s="52">
        <v>0</v>
      </c>
      <c r="H1142" s="52">
        <v>0</v>
      </c>
      <c r="I1142" s="52">
        <v>0</v>
      </c>
      <c r="J1142" s="52">
        <v>0</v>
      </c>
      <c r="K1142" s="52">
        <v>0</v>
      </c>
      <c r="L1142" s="52">
        <v>0</v>
      </c>
      <c r="M1142" s="52">
        <v>0</v>
      </c>
      <c r="N1142" s="52">
        <v>0</v>
      </c>
      <c r="O1142" s="52">
        <v>0</v>
      </c>
      <c r="P1142" s="52">
        <v>0</v>
      </c>
      <c r="Q1142" s="52">
        <v>0</v>
      </c>
      <c r="R1142" s="52">
        <v>0</v>
      </c>
      <c r="S1142" s="52">
        <v>0</v>
      </c>
      <c r="T1142" s="52">
        <v>0</v>
      </c>
      <c r="U1142" s="52">
        <v>0</v>
      </c>
      <c r="V1142" s="52">
        <v>0</v>
      </c>
      <c r="W1142" s="52">
        <v>0</v>
      </c>
      <c r="X1142" s="52">
        <v>0</v>
      </c>
      <c r="Y1142" s="52">
        <v>0</v>
      </c>
      <c r="Z1142" s="52">
        <v>0</v>
      </c>
    </row>
    <row r="1143" spans="1:26">
      <c r="A1143" s="52" t="s">
        <v>349</v>
      </c>
      <c r="B1143" s="52" t="s">
        <v>342</v>
      </c>
      <c r="C1143" s="52" t="s">
        <v>54</v>
      </c>
      <c r="D1143" s="52" t="s">
        <v>7</v>
      </c>
      <c r="E1143" s="52" t="s">
        <v>85</v>
      </c>
      <c r="F1143" s="52" t="s">
        <v>71</v>
      </c>
      <c r="G1143" s="52">
        <v>0</v>
      </c>
      <c r="H1143" s="52">
        <v>0</v>
      </c>
      <c r="I1143" s="52">
        <v>0</v>
      </c>
      <c r="J1143" s="52">
        <v>0</v>
      </c>
      <c r="K1143" s="52">
        <v>0</v>
      </c>
      <c r="L1143" s="52">
        <v>0</v>
      </c>
      <c r="M1143" s="52">
        <v>0</v>
      </c>
      <c r="N1143" s="52">
        <v>0</v>
      </c>
      <c r="O1143" s="52">
        <v>0</v>
      </c>
      <c r="P1143" s="52">
        <v>0</v>
      </c>
      <c r="Q1143" s="52">
        <v>0</v>
      </c>
      <c r="R1143" s="52">
        <v>0</v>
      </c>
      <c r="S1143" s="52">
        <v>0</v>
      </c>
      <c r="T1143" s="52">
        <v>0</v>
      </c>
      <c r="U1143" s="52">
        <v>0</v>
      </c>
      <c r="V1143" s="52">
        <v>0</v>
      </c>
      <c r="W1143" s="52">
        <v>0</v>
      </c>
      <c r="X1143" s="52">
        <v>0</v>
      </c>
      <c r="Y1143" s="52">
        <v>0</v>
      </c>
      <c r="Z1143" s="52">
        <v>0</v>
      </c>
    </row>
    <row r="1144" spans="1:26">
      <c r="A1144" s="52" t="s">
        <v>349</v>
      </c>
      <c r="B1144" s="52" t="s">
        <v>342</v>
      </c>
      <c r="C1144" s="52" t="s">
        <v>54</v>
      </c>
      <c r="D1144" s="52" t="s">
        <v>7</v>
      </c>
      <c r="E1144" s="52" t="s">
        <v>85</v>
      </c>
      <c r="F1144" s="52" t="s">
        <v>72</v>
      </c>
      <c r="G1144" s="52">
        <v>37.381253461200004</v>
      </c>
      <c r="H1144" s="52">
        <v>38.4766752528</v>
      </c>
      <c r="I1144" s="52">
        <v>39.165361984800008</v>
      </c>
      <c r="J1144" s="52">
        <v>37.506179199600005</v>
      </c>
      <c r="K1144" s="52">
        <v>36.177083726400006</v>
      </c>
      <c r="L1144" s="52">
        <v>32.572500134400002</v>
      </c>
      <c r="M1144" s="52">
        <v>29.059280892000004</v>
      </c>
      <c r="N1144" s="52">
        <v>25.198821018000004</v>
      </c>
      <c r="O1144" s="52">
        <v>25.135638019199998</v>
      </c>
      <c r="P1144" s="52">
        <v>24.731004733199999</v>
      </c>
      <c r="Q1144" s="52">
        <v>19.084765802400003</v>
      </c>
      <c r="R1144" s="52">
        <v>22.7151945108</v>
      </c>
      <c r="S1144" s="52">
        <v>19.960623428400002</v>
      </c>
      <c r="T1144" s="52">
        <v>20.522224033200001</v>
      </c>
      <c r="U1144" s="52">
        <v>18.238596775200001</v>
      </c>
      <c r="V1144" s="52">
        <v>14.439268368000002</v>
      </c>
      <c r="W1144" s="52">
        <v>14.4809102808</v>
      </c>
      <c r="X1144" s="52">
        <v>13.639572820800002</v>
      </c>
      <c r="Y1144" s="52">
        <v>14.635055696400004</v>
      </c>
      <c r="Z1144" s="52">
        <v>12.860886636</v>
      </c>
    </row>
    <row r="1145" spans="1:26">
      <c r="A1145" s="52" t="s">
        <v>349</v>
      </c>
      <c r="B1145" s="52" t="s">
        <v>343</v>
      </c>
      <c r="C1145" s="52" t="s">
        <v>54</v>
      </c>
      <c r="D1145" s="52" t="s">
        <v>7</v>
      </c>
      <c r="E1145" s="52" t="s">
        <v>85</v>
      </c>
      <c r="F1145" s="52" t="s">
        <v>73</v>
      </c>
      <c r="G1145" s="52">
        <v>17.706806186400001</v>
      </c>
      <c r="H1145" s="52">
        <v>18.340557915600002</v>
      </c>
      <c r="I1145" s="52">
        <v>19.6412501376</v>
      </c>
      <c r="J1145" s="52">
        <v>20.4546909492</v>
      </c>
      <c r="K1145" s="52">
        <v>22.7473742556</v>
      </c>
      <c r="L1145" s="52">
        <v>24.159720059999998</v>
      </c>
      <c r="M1145" s="52">
        <v>20.8191435156</v>
      </c>
      <c r="N1145" s="52">
        <v>17.162798515200002</v>
      </c>
      <c r="O1145" s="52">
        <v>18.198562593600002</v>
      </c>
      <c r="P1145" s="52">
        <v>16.963347736799999</v>
      </c>
      <c r="Q1145" s="52">
        <v>17.443037786400001</v>
      </c>
      <c r="R1145" s="52">
        <v>20.670520489200001</v>
      </c>
      <c r="S1145" s="52">
        <v>20.1179005704</v>
      </c>
      <c r="T1145" s="52">
        <v>19.167141092400001</v>
      </c>
      <c r="U1145" s="52">
        <v>20.355229328400004</v>
      </c>
      <c r="V1145" s="52">
        <v>21.796501734000003</v>
      </c>
      <c r="W1145" s="52">
        <v>21.076514485200001</v>
      </c>
      <c r="X1145" s="52">
        <v>18.043604938800001</v>
      </c>
      <c r="Y1145" s="52">
        <v>18.7408453032</v>
      </c>
      <c r="Z1145" s="52">
        <v>18.626914101600001</v>
      </c>
    </row>
    <row r="1146" spans="1:26">
      <c r="A1146" s="52" t="s">
        <v>336</v>
      </c>
      <c r="B1146" s="52" t="s">
        <v>337</v>
      </c>
      <c r="C1146" s="52" t="s">
        <v>244</v>
      </c>
      <c r="D1146" s="52" t="s">
        <v>7</v>
      </c>
      <c r="E1146" s="52" t="s">
        <v>62</v>
      </c>
      <c r="F1146" s="52" t="s">
        <v>63</v>
      </c>
      <c r="G1146" s="52">
        <v>17.576165466000003</v>
      </c>
      <c r="H1146" s="52">
        <v>23.832073652400002</v>
      </c>
      <c r="I1146" s="52">
        <v>25.462777824000003</v>
      </c>
      <c r="J1146" s="52">
        <v>25.356098160000002</v>
      </c>
      <c r="K1146" s="52">
        <v>28.975549078800004</v>
      </c>
      <c r="L1146" s="52">
        <v>29.166898399200004</v>
      </c>
      <c r="M1146" s="52">
        <v>40.0541651964</v>
      </c>
      <c r="N1146" s="52">
        <v>41.743668787200001</v>
      </c>
      <c r="O1146" s="52">
        <v>51.7262937084</v>
      </c>
      <c r="P1146" s="52">
        <v>38.417867460000004</v>
      </c>
      <c r="Q1146" s="52">
        <v>40.918479814800001</v>
      </c>
      <c r="R1146" s="52">
        <v>63.971113658399993</v>
      </c>
      <c r="S1146" s="52">
        <v>51.158760407999999</v>
      </c>
      <c r="T1146" s="52">
        <v>59.162615726399999</v>
      </c>
      <c r="U1146" s="52">
        <v>50.281010348400002</v>
      </c>
      <c r="V1146" s="52">
        <v>65.033108038800009</v>
      </c>
      <c r="W1146" s="52">
        <v>53.647113812400008</v>
      </c>
      <c r="X1146" s="52">
        <v>56.746685588400005</v>
      </c>
      <c r="Y1146" s="52">
        <v>66.438357217199993</v>
      </c>
      <c r="Z1146" s="52">
        <v>53.828176165200006</v>
      </c>
    </row>
    <row r="1147" spans="1:26">
      <c r="A1147" s="52" t="s">
        <v>336</v>
      </c>
      <c r="B1147" s="52" t="s">
        <v>338</v>
      </c>
      <c r="C1147" s="52" t="s">
        <v>244</v>
      </c>
      <c r="D1147" s="52" t="s">
        <v>7</v>
      </c>
      <c r="E1147" s="52" t="s">
        <v>62</v>
      </c>
      <c r="F1147" s="52" t="s">
        <v>64</v>
      </c>
      <c r="G1147" s="52">
        <v>0</v>
      </c>
      <c r="H1147" s="52">
        <v>0</v>
      </c>
      <c r="I1147" s="52">
        <v>0</v>
      </c>
      <c r="J1147" s="52">
        <v>0</v>
      </c>
      <c r="K1147" s="52">
        <v>0</v>
      </c>
      <c r="L1147" s="52">
        <v>0</v>
      </c>
      <c r="M1147" s="52">
        <v>0</v>
      </c>
      <c r="N1147" s="52">
        <v>0</v>
      </c>
      <c r="O1147" s="52">
        <v>0</v>
      </c>
      <c r="P1147" s="52">
        <v>0</v>
      </c>
      <c r="Q1147" s="52">
        <v>0</v>
      </c>
      <c r="R1147" s="52">
        <v>0</v>
      </c>
      <c r="S1147" s="52">
        <v>0</v>
      </c>
      <c r="T1147" s="52">
        <v>0</v>
      </c>
      <c r="U1147" s="52">
        <v>0</v>
      </c>
      <c r="V1147" s="52">
        <v>0</v>
      </c>
      <c r="W1147" s="52">
        <v>0</v>
      </c>
      <c r="X1147" s="52">
        <v>0</v>
      </c>
      <c r="Y1147" s="52">
        <v>0</v>
      </c>
      <c r="Z1147" s="52">
        <v>0</v>
      </c>
    </row>
    <row r="1148" spans="1:26">
      <c r="A1148" s="52" t="s">
        <v>336</v>
      </c>
      <c r="B1148" s="52" t="s">
        <v>339</v>
      </c>
      <c r="C1148" s="52" t="s">
        <v>244</v>
      </c>
      <c r="D1148" s="52" t="s">
        <v>7</v>
      </c>
      <c r="E1148" s="52" t="s">
        <v>62</v>
      </c>
      <c r="F1148" s="52" t="s">
        <v>65</v>
      </c>
      <c r="G1148" s="52">
        <v>2.1000988800000002E-2</v>
      </c>
      <c r="H1148" s="52">
        <v>2.0000343600000001E-2</v>
      </c>
      <c r="I1148" s="52">
        <v>2.4999382800000001E-2</v>
      </c>
      <c r="J1148" s="52">
        <v>2.9998422000000004E-2</v>
      </c>
      <c r="K1148" s="52">
        <v>3.4001002800000006E-2</v>
      </c>
      <c r="L1148" s="52">
        <v>3.3000357600000002E-2</v>
      </c>
      <c r="M1148" s="52">
        <v>0.100001718</v>
      </c>
      <c r="N1148" s="52">
        <v>5.3110018548000006</v>
      </c>
      <c r="O1148" s="52">
        <v>4.6889982864000004</v>
      </c>
      <c r="P1148" s="52">
        <v>4.6889982864000004</v>
      </c>
      <c r="Q1148" s="52">
        <v>0.29099934720000004</v>
      </c>
      <c r="R1148" s="52">
        <v>0.21600119879999999</v>
      </c>
      <c r="S1148" s="52">
        <v>0.20099989439999999</v>
      </c>
      <c r="T1148" s="52">
        <v>0.30100161240000001</v>
      </c>
      <c r="U1148" s="52">
        <v>0.56399964120000001</v>
      </c>
      <c r="V1148" s="52">
        <v>0.29099934720000004</v>
      </c>
      <c r="W1148" s="52">
        <v>0.3429994032</v>
      </c>
      <c r="X1148" s="52">
        <v>0.35499458519999999</v>
      </c>
      <c r="Y1148" s="52">
        <v>0.36153018000000003</v>
      </c>
      <c r="Z1148" s="52">
        <v>0.3586664088</v>
      </c>
    </row>
    <row r="1149" spans="1:26">
      <c r="A1149" s="52" t="s">
        <v>336</v>
      </c>
      <c r="B1149" s="52" t="s">
        <v>340</v>
      </c>
      <c r="C1149" s="52" t="s">
        <v>244</v>
      </c>
      <c r="D1149" s="52" t="s">
        <v>7</v>
      </c>
      <c r="E1149" s="52" t="s">
        <v>62</v>
      </c>
      <c r="F1149" s="52" t="s">
        <v>66</v>
      </c>
      <c r="G1149" s="52">
        <v>129.21480099000001</v>
      </c>
      <c r="H1149" s="52">
        <v>131.6304003708</v>
      </c>
      <c r="I1149" s="52">
        <v>140.67359948160001</v>
      </c>
      <c r="J1149" s="52">
        <v>141.21360038520001</v>
      </c>
      <c r="K1149" s="52">
        <v>149.78879899200001</v>
      </c>
      <c r="L1149" s="52">
        <v>155.5668007056</v>
      </c>
      <c r="M1149" s="52">
        <v>156.99599838</v>
      </c>
      <c r="N1149" s="52">
        <v>172.90439812080001</v>
      </c>
      <c r="O1149" s="52">
        <v>159.46559910720001</v>
      </c>
      <c r="P1149" s="52">
        <v>148.76279853119999</v>
      </c>
      <c r="Q1149" s="52">
        <v>177.37559907119999</v>
      </c>
      <c r="R1149" s="52">
        <v>192.11040109080002</v>
      </c>
      <c r="S1149" s="52">
        <v>193.84559941680001</v>
      </c>
      <c r="T1149" s="52">
        <v>192.28679934840002</v>
      </c>
      <c r="U1149" s="52">
        <v>199.53360167759999</v>
      </c>
      <c r="V1149" s="52">
        <v>195.4727992368</v>
      </c>
      <c r="W1149" s="52">
        <v>185.7564003672</v>
      </c>
      <c r="X1149" s="52">
        <v>196.24986513000002</v>
      </c>
      <c r="Y1149" s="52">
        <v>199.92288615480001</v>
      </c>
      <c r="Z1149" s="52">
        <v>190.73677899960003</v>
      </c>
    </row>
    <row r="1150" spans="1:26">
      <c r="A1150" s="52" t="s">
        <v>336</v>
      </c>
      <c r="B1150" s="52" t="s">
        <v>341</v>
      </c>
      <c r="C1150" s="52" t="s">
        <v>244</v>
      </c>
      <c r="D1150" s="52" t="s">
        <v>7</v>
      </c>
      <c r="E1150" s="52" t="s">
        <v>62</v>
      </c>
      <c r="F1150" s="52" t="s">
        <v>67</v>
      </c>
      <c r="G1150" s="52">
        <v>0</v>
      </c>
      <c r="H1150" s="52">
        <v>0</v>
      </c>
      <c r="I1150" s="52">
        <v>0</v>
      </c>
      <c r="J1150" s="52">
        <v>0</v>
      </c>
      <c r="K1150" s="52">
        <v>0</v>
      </c>
      <c r="L1150" s="52">
        <v>0</v>
      </c>
      <c r="M1150" s="52">
        <v>0</v>
      </c>
      <c r="N1150" s="52">
        <v>0</v>
      </c>
      <c r="O1150" s="52">
        <v>0</v>
      </c>
      <c r="P1150" s="52">
        <v>0.56899868040000001</v>
      </c>
      <c r="Q1150" s="52">
        <v>4.3999081199999998E-2</v>
      </c>
      <c r="R1150" s="52">
        <v>0.18499794480000001</v>
      </c>
      <c r="S1150" s="52">
        <v>0.48300180840000007</v>
      </c>
      <c r="T1150" s="52">
        <v>0.34000165439999996</v>
      </c>
      <c r="U1150" s="52">
        <v>1.1869996680000001</v>
      </c>
      <c r="V1150" s="52">
        <v>0.19100181600000002</v>
      </c>
      <c r="W1150" s="52">
        <v>0.20800022400000001</v>
      </c>
      <c r="X1150" s="52">
        <v>0.21242985840000003</v>
      </c>
      <c r="Y1150" s="52">
        <v>0.23052939480000001</v>
      </c>
      <c r="Z1150" s="52">
        <v>0.2346659532</v>
      </c>
    </row>
    <row r="1151" spans="1:26">
      <c r="A1151" s="52" t="s">
        <v>336</v>
      </c>
      <c r="B1151" s="52" t="s">
        <v>337</v>
      </c>
      <c r="C1151" s="52" t="s">
        <v>244</v>
      </c>
      <c r="D1151" s="52" t="s">
        <v>7</v>
      </c>
      <c r="E1151" s="52" t="s">
        <v>62</v>
      </c>
      <c r="F1151" s="52" t="s">
        <v>68</v>
      </c>
      <c r="G1151" s="52">
        <v>89.482998459600012</v>
      </c>
      <c r="H1151" s="52">
        <v>79.7159979252</v>
      </c>
      <c r="I1151" s="52">
        <v>127.36164794760001</v>
      </c>
      <c r="J1151" s="52">
        <v>130.55316603840001</v>
      </c>
      <c r="K1151" s="52">
        <v>130.06710786599999</v>
      </c>
      <c r="L1151" s="52">
        <v>101.007198954</v>
      </c>
      <c r="M1151" s="52">
        <v>118.478233872</v>
      </c>
      <c r="N1151" s="52">
        <v>96.052472845200001</v>
      </c>
      <c r="O1151" s="52">
        <v>114.99920403839999</v>
      </c>
      <c r="P1151" s="52">
        <v>106.60809065400001</v>
      </c>
      <c r="Q1151" s="52">
        <v>139.799680344</v>
      </c>
      <c r="R1151" s="52">
        <v>138.3820340508</v>
      </c>
      <c r="S1151" s="52">
        <v>144.01251386640001</v>
      </c>
      <c r="T1151" s="52">
        <v>148.2834099312</v>
      </c>
      <c r="U1151" s="52">
        <v>149.75785854</v>
      </c>
      <c r="V1151" s="52">
        <v>189.64724803560003</v>
      </c>
      <c r="W1151" s="52">
        <v>126.956294532</v>
      </c>
      <c r="X1151" s="52">
        <v>140.9096387052</v>
      </c>
      <c r="Y1151" s="52">
        <v>162.5979200328</v>
      </c>
      <c r="Z1151" s="52">
        <v>131.01537619799998</v>
      </c>
    </row>
    <row r="1152" spans="1:26">
      <c r="A1152" s="52" t="s">
        <v>336</v>
      </c>
      <c r="B1152" s="52" t="s">
        <v>337</v>
      </c>
      <c r="C1152" s="52" t="s">
        <v>244</v>
      </c>
      <c r="D1152" s="52" t="s">
        <v>7</v>
      </c>
      <c r="E1152" s="52" t="s">
        <v>62</v>
      </c>
      <c r="F1152" s="52" t="s">
        <v>69</v>
      </c>
      <c r="G1152" s="52">
        <v>0</v>
      </c>
      <c r="H1152" s="52">
        <v>0</v>
      </c>
      <c r="I1152" s="52">
        <v>0</v>
      </c>
      <c r="J1152" s="52">
        <v>0</v>
      </c>
      <c r="K1152" s="52">
        <v>0</v>
      </c>
      <c r="L1152" s="52">
        <v>0</v>
      </c>
      <c r="M1152" s="52">
        <v>0</v>
      </c>
      <c r="N1152" s="52">
        <v>0</v>
      </c>
      <c r="O1152" s="52">
        <v>0</v>
      </c>
      <c r="P1152" s="52">
        <v>0</v>
      </c>
      <c r="Q1152" s="52">
        <v>0</v>
      </c>
      <c r="R1152" s="52">
        <v>0</v>
      </c>
      <c r="S1152" s="52">
        <v>0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</row>
    <row r="1153" spans="1:26">
      <c r="A1153" s="52" t="s">
        <v>336</v>
      </c>
      <c r="B1153" s="52" t="s">
        <v>337</v>
      </c>
      <c r="C1153" s="52" t="s">
        <v>244</v>
      </c>
      <c r="D1153" s="52" t="s">
        <v>7</v>
      </c>
      <c r="E1153" s="52" t="s">
        <v>62</v>
      </c>
      <c r="F1153" s="52" t="s">
        <v>70</v>
      </c>
      <c r="G1153" s="52">
        <v>0</v>
      </c>
      <c r="H1153" s="52">
        <v>0</v>
      </c>
      <c r="I1153" s="52">
        <v>0</v>
      </c>
      <c r="J1153" s="52">
        <v>0</v>
      </c>
      <c r="K1153" s="52">
        <v>0</v>
      </c>
      <c r="L1153" s="52">
        <v>0</v>
      </c>
      <c r="M1153" s="52">
        <v>0</v>
      </c>
      <c r="N1153" s="52">
        <v>0</v>
      </c>
      <c r="O1153" s="52">
        <v>0</v>
      </c>
      <c r="P1153" s="52">
        <v>0</v>
      </c>
      <c r="Q1153" s="52">
        <v>0</v>
      </c>
      <c r="R1153" s="52">
        <v>0</v>
      </c>
      <c r="S1153" s="52">
        <v>0</v>
      </c>
      <c r="T1153" s="52">
        <v>0</v>
      </c>
      <c r="U1153" s="52">
        <v>0</v>
      </c>
      <c r="V1153" s="52">
        <v>0</v>
      </c>
      <c r="W1153" s="52">
        <v>0</v>
      </c>
      <c r="X1153" s="52">
        <v>0</v>
      </c>
      <c r="Y1153" s="52">
        <v>0</v>
      </c>
      <c r="Z1153" s="52">
        <v>0</v>
      </c>
    </row>
    <row r="1154" spans="1:26">
      <c r="A1154" s="52" t="s">
        <v>336</v>
      </c>
      <c r="B1154" s="52" t="s">
        <v>342</v>
      </c>
      <c r="C1154" s="52" t="s">
        <v>244</v>
      </c>
      <c r="D1154" s="52" t="s">
        <v>7</v>
      </c>
      <c r="E1154" s="52" t="s">
        <v>62</v>
      </c>
      <c r="F1154" s="52" t="s">
        <v>71</v>
      </c>
      <c r="G1154" s="52">
        <v>0</v>
      </c>
      <c r="H1154" s="52">
        <v>0</v>
      </c>
      <c r="I1154" s="52">
        <v>0</v>
      </c>
      <c r="J1154" s="52">
        <v>0</v>
      </c>
      <c r="K1154" s="52">
        <v>0</v>
      </c>
      <c r="L1154" s="52">
        <v>0</v>
      </c>
      <c r="M1154" s="52">
        <v>0</v>
      </c>
      <c r="N1154" s="52">
        <v>0</v>
      </c>
      <c r="O1154" s="52">
        <v>0</v>
      </c>
      <c r="P1154" s="52">
        <v>0</v>
      </c>
      <c r="Q1154" s="52">
        <v>0</v>
      </c>
      <c r="R1154" s="52">
        <v>0</v>
      </c>
      <c r="S1154" s="52">
        <v>0</v>
      </c>
      <c r="T1154" s="52">
        <v>0</v>
      </c>
      <c r="U1154" s="52">
        <v>0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</row>
    <row r="1155" spans="1:26">
      <c r="A1155" s="52" t="s">
        <v>336</v>
      </c>
      <c r="B1155" s="52" t="s">
        <v>342</v>
      </c>
      <c r="C1155" s="52" t="s">
        <v>244</v>
      </c>
      <c r="D1155" s="52" t="s">
        <v>7</v>
      </c>
      <c r="E1155" s="52" t="s">
        <v>62</v>
      </c>
      <c r="F1155" s="52" t="s">
        <v>72</v>
      </c>
      <c r="G1155" s="52">
        <v>37.450800396000005</v>
      </c>
      <c r="H1155" s="52">
        <v>27.612900590399999</v>
      </c>
      <c r="I1155" s="52">
        <v>27.583203617999999</v>
      </c>
      <c r="J1155" s="52">
        <v>25.403702075999998</v>
      </c>
      <c r="K1155" s="52">
        <v>24.0230964024</v>
      </c>
      <c r="L1155" s="52">
        <v>24.478498825200003</v>
      </c>
      <c r="M1155" s="52">
        <v>22.2893969508</v>
      </c>
      <c r="N1155" s="52">
        <v>20.165399816400001</v>
      </c>
      <c r="O1155" s="52">
        <v>17.605803823200002</v>
      </c>
      <c r="P1155" s="52">
        <v>10.835702168400001</v>
      </c>
      <c r="Q1155" s="52">
        <v>11.793897403200001</v>
      </c>
      <c r="R1155" s="52">
        <v>9.3207002148000004</v>
      </c>
      <c r="S1155" s="52">
        <v>5.4861022043999998</v>
      </c>
      <c r="T1155" s="52">
        <v>4.2201018072000007</v>
      </c>
      <c r="U1155" s="52">
        <v>3.9747008988000001</v>
      </c>
      <c r="V1155" s="52">
        <v>4.2183014832000003</v>
      </c>
      <c r="W1155" s="52">
        <v>3.2148008856000003</v>
      </c>
      <c r="X1155" s="52">
        <v>3.6117011520000002</v>
      </c>
      <c r="Y1155" s="52">
        <v>2.7105008256000001</v>
      </c>
      <c r="Z1155" s="52">
        <v>3.0358068120000001</v>
      </c>
    </row>
    <row r="1156" spans="1:26">
      <c r="A1156" s="52" t="s">
        <v>336</v>
      </c>
      <c r="B1156" s="52" t="s">
        <v>343</v>
      </c>
      <c r="C1156" s="52" t="s">
        <v>244</v>
      </c>
      <c r="D1156" s="52" t="s">
        <v>7</v>
      </c>
      <c r="E1156" s="52" t="s">
        <v>62</v>
      </c>
      <c r="F1156" s="52" t="s">
        <v>73</v>
      </c>
      <c r="G1156" s="52">
        <v>23.682600705599999</v>
      </c>
      <c r="H1156" s="52">
        <v>26.0729997372</v>
      </c>
      <c r="I1156" s="52">
        <v>26.639101152000002</v>
      </c>
      <c r="J1156" s="52">
        <v>30.008700594</v>
      </c>
      <c r="K1156" s="52">
        <v>33.163198999199999</v>
      </c>
      <c r="L1156" s="52">
        <v>38.469599560799999</v>
      </c>
      <c r="M1156" s="52">
        <v>39.048299056800005</v>
      </c>
      <c r="N1156" s="52">
        <v>46.074599377200002</v>
      </c>
      <c r="O1156" s="52">
        <v>55.405800086400006</v>
      </c>
      <c r="P1156" s="52">
        <v>57.57750162</v>
      </c>
      <c r="Q1156" s="52">
        <v>66.994200972000002</v>
      </c>
      <c r="R1156" s="52">
        <v>65.302202048400005</v>
      </c>
      <c r="S1156" s="52">
        <v>66.308398945200011</v>
      </c>
      <c r="T1156" s="52">
        <v>70.802099758799997</v>
      </c>
      <c r="U1156" s="52">
        <v>66.668400943200012</v>
      </c>
      <c r="V1156" s="52">
        <v>63.981898855200001</v>
      </c>
      <c r="W1156" s="52">
        <v>62.261999096400004</v>
      </c>
      <c r="X1156" s="52">
        <v>64.758382783200005</v>
      </c>
      <c r="Y1156" s="52">
        <v>65.462682092400001</v>
      </c>
      <c r="Z1156" s="52">
        <v>65.147131350000009</v>
      </c>
    </row>
    <row r="1157" spans="1:26">
      <c r="A1157" s="52" t="s">
        <v>344</v>
      </c>
      <c r="B1157" s="52" t="s">
        <v>337</v>
      </c>
      <c r="C1157" s="52" t="s">
        <v>244</v>
      </c>
      <c r="D1157" s="52" t="s">
        <v>7</v>
      </c>
      <c r="E1157" s="52" t="s">
        <v>74</v>
      </c>
      <c r="F1157" s="52" t="s">
        <v>63</v>
      </c>
      <c r="G1157" s="52">
        <v>6.4912272804000004</v>
      </c>
      <c r="H1157" s="52">
        <v>6.5019496752000006</v>
      </c>
      <c r="I1157" s="52">
        <v>6.6551111928000006</v>
      </c>
      <c r="J1157" s="52">
        <v>7.053761541600001</v>
      </c>
      <c r="K1157" s="52">
        <v>3.3685778628</v>
      </c>
      <c r="L1157" s="52">
        <v>3.1872015</v>
      </c>
      <c r="M1157" s="52">
        <v>3.5001606132000003</v>
      </c>
      <c r="N1157" s="52">
        <v>3.4128072179999998</v>
      </c>
      <c r="O1157" s="52">
        <v>3.2633426448000002</v>
      </c>
      <c r="P1157" s="52">
        <v>0.54804374640000009</v>
      </c>
      <c r="Q1157" s="52">
        <v>4.2348686508000002</v>
      </c>
      <c r="R1157" s="52">
        <v>15.170798624400001</v>
      </c>
      <c r="S1157" s="52">
        <v>16.42356036</v>
      </c>
      <c r="T1157" s="52">
        <v>5.671799344800001</v>
      </c>
      <c r="U1157" s="52">
        <v>6.1156796940000007</v>
      </c>
      <c r="V1157" s="52">
        <v>4.6607415732000002</v>
      </c>
      <c r="W1157" s="52">
        <v>3.5263783548000003</v>
      </c>
      <c r="X1157" s="52">
        <v>3.1312658520000003</v>
      </c>
      <c r="Y1157" s="52">
        <v>3.2086588500000004</v>
      </c>
      <c r="Z1157" s="52">
        <v>2.9418047784000003</v>
      </c>
    </row>
    <row r="1158" spans="1:26">
      <c r="A1158" s="52" t="s">
        <v>344</v>
      </c>
      <c r="B1158" s="52" t="s">
        <v>338</v>
      </c>
      <c r="C1158" s="52" t="s">
        <v>244</v>
      </c>
      <c r="D1158" s="52" t="s">
        <v>7</v>
      </c>
      <c r="E1158" s="52" t="s">
        <v>74</v>
      </c>
      <c r="F1158" s="52" t="s">
        <v>64</v>
      </c>
      <c r="G1158" s="52">
        <v>0</v>
      </c>
      <c r="H1158" s="52">
        <v>0</v>
      </c>
      <c r="I1158" s="52">
        <v>0</v>
      </c>
      <c r="J1158" s="52">
        <v>0</v>
      </c>
      <c r="K1158" s="52">
        <v>0</v>
      </c>
      <c r="L1158" s="52">
        <v>0</v>
      </c>
      <c r="M1158" s="52">
        <v>0</v>
      </c>
      <c r="N1158" s="52">
        <v>0</v>
      </c>
      <c r="O1158" s="52">
        <v>0</v>
      </c>
      <c r="P1158" s="52">
        <v>0</v>
      </c>
      <c r="Q1158" s="52">
        <v>0</v>
      </c>
      <c r="R1158" s="52">
        <v>0</v>
      </c>
      <c r="S1158" s="52">
        <v>0</v>
      </c>
      <c r="T1158" s="52">
        <v>0</v>
      </c>
      <c r="U1158" s="52">
        <v>1.5140013083999999</v>
      </c>
      <c r="V1158" s="52">
        <v>0.44800016040000001</v>
      </c>
      <c r="W1158" s="52">
        <v>0.2220008832</v>
      </c>
      <c r="X1158" s="52">
        <v>0.22357930679999999</v>
      </c>
      <c r="Y1158" s="52">
        <v>0.2242157004</v>
      </c>
      <c r="Z1158" s="52">
        <v>0.15824847960000002</v>
      </c>
    </row>
    <row r="1159" spans="1:26">
      <c r="A1159" s="52" t="s">
        <v>344</v>
      </c>
      <c r="B1159" s="52" t="s">
        <v>339</v>
      </c>
      <c r="C1159" s="52" t="s">
        <v>244</v>
      </c>
      <c r="D1159" s="52" t="s">
        <v>7</v>
      </c>
      <c r="E1159" s="52" t="s">
        <v>74</v>
      </c>
      <c r="F1159" s="52" t="s">
        <v>65</v>
      </c>
      <c r="G1159" s="52">
        <v>3.4610014728</v>
      </c>
      <c r="H1159" s="52">
        <v>3.4230020760000004</v>
      </c>
      <c r="I1159" s="52">
        <v>4.2150022848000006</v>
      </c>
      <c r="J1159" s="52">
        <v>5.2460017847999998</v>
      </c>
      <c r="K1159" s="52">
        <v>5.7760004232000011</v>
      </c>
      <c r="L1159" s="52">
        <v>5.6150012160000005</v>
      </c>
      <c r="M1159" s="52">
        <v>5.4169990704000002</v>
      </c>
      <c r="N1159" s="52">
        <v>5.5940002272000005</v>
      </c>
      <c r="O1159" s="52">
        <v>5.1829988184000007</v>
      </c>
      <c r="P1159" s="52">
        <v>5.2810034328000004</v>
      </c>
      <c r="Q1159" s="52">
        <v>3.6830023560000003</v>
      </c>
      <c r="R1159" s="52">
        <v>1.9819976256</v>
      </c>
      <c r="S1159" s="52">
        <v>1.8720020159999999</v>
      </c>
      <c r="T1159" s="52">
        <v>2.0640002904000001</v>
      </c>
      <c r="U1159" s="52">
        <v>1.3989982859999999</v>
      </c>
      <c r="V1159" s="52">
        <v>11.287997985600001</v>
      </c>
      <c r="W1159" s="52">
        <v>14.0349993336</v>
      </c>
      <c r="X1159" s="52">
        <v>16.423028636400002</v>
      </c>
      <c r="Y1159" s="52">
        <v>17.4070145592</v>
      </c>
      <c r="Z1159" s="52">
        <v>16.7221796832</v>
      </c>
    </row>
    <row r="1160" spans="1:26">
      <c r="A1160" s="52" t="s">
        <v>344</v>
      </c>
      <c r="B1160" s="52" t="s">
        <v>340</v>
      </c>
      <c r="C1160" s="52" t="s">
        <v>244</v>
      </c>
      <c r="D1160" s="52" t="s">
        <v>7</v>
      </c>
      <c r="E1160" s="52" t="s">
        <v>74</v>
      </c>
      <c r="F1160" s="52" t="s">
        <v>66</v>
      </c>
      <c r="G1160" s="52">
        <v>122.5368005616</v>
      </c>
      <c r="H1160" s="52">
        <v>123.4476012204</v>
      </c>
      <c r="I1160" s="52">
        <v>111.65760172800002</v>
      </c>
      <c r="J1160" s="52">
        <v>136.9439980416</v>
      </c>
      <c r="K1160" s="52">
        <v>141.92999954640001</v>
      </c>
      <c r="L1160" s="52">
        <v>143.65079946720002</v>
      </c>
      <c r="M1160" s="52">
        <v>145.72440009000002</v>
      </c>
      <c r="N1160" s="52">
        <v>147.57479821800001</v>
      </c>
      <c r="O1160" s="52">
        <v>123.7968012744</v>
      </c>
      <c r="P1160" s="52">
        <v>126.46800060840002</v>
      </c>
      <c r="Q1160" s="52">
        <v>147.0923993088</v>
      </c>
      <c r="R1160" s="52">
        <v>160.29719807040001</v>
      </c>
      <c r="S1160" s="52">
        <v>163.72800015480001</v>
      </c>
      <c r="T1160" s="52">
        <v>168.90120186120001</v>
      </c>
      <c r="U1160" s="52">
        <v>171.77760044999999</v>
      </c>
      <c r="V1160" s="52">
        <v>176.31720115200002</v>
      </c>
      <c r="W1160" s="52">
        <v>172.48320185399999</v>
      </c>
      <c r="X1160" s="52">
        <v>186.869214126</v>
      </c>
      <c r="Y1160" s="52">
        <v>190.50291691200002</v>
      </c>
      <c r="Z1160" s="52">
        <v>190.66967715600001</v>
      </c>
    </row>
    <row r="1161" spans="1:26">
      <c r="A1161" s="52" t="s">
        <v>344</v>
      </c>
      <c r="B1161" s="52" t="s">
        <v>341</v>
      </c>
      <c r="C1161" s="52" t="s">
        <v>244</v>
      </c>
      <c r="D1161" s="52" t="s">
        <v>7</v>
      </c>
      <c r="E1161" s="52" t="s">
        <v>74</v>
      </c>
      <c r="F1161" s="52" t="s">
        <v>67</v>
      </c>
      <c r="G1161" s="52">
        <v>44.073999799200003</v>
      </c>
      <c r="H1161" s="52">
        <v>41.411998864800005</v>
      </c>
      <c r="I1161" s="52">
        <v>43.044000944399997</v>
      </c>
      <c r="J1161" s="52">
        <v>44.003000044800004</v>
      </c>
      <c r="K1161" s="52">
        <v>77.163000328799995</v>
      </c>
      <c r="L1161" s="52">
        <v>77.347001815200002</v>
      </c>
      <c r="M1161" s="52">
        <v>79.156000864800006</v>
      </c>
      <c r="N1161" s="52">
        <v>85.439998292400006</v>
      </c>
      <c r="O1161" s="52">
        <v>78.150000747600004</v>
      </c>
      <c r="P1161" s="52">
        <v>62.578002013199999</v>
      </c>
      <c r="Q1161" s="52">
        <v>61.076000073600007</v>
      </c>
      <c r="R1161" s="52">
        <v>63.611999262000005</v>
      </c>
      <c r="S1161" s="52">
        <v>54.031997962799998</v>
      </c>
      <c r="T1161" s="52">
        <v>57.301001161199999</v>
      </c>
      <c r="U1161" s="52">
        <v>67.447999850399995</v>
      </c>
      <c r="V1161" s="52">
        <v>69.13399908960001</v>
      </c>
      <c r="W1161" s="52">
        <v>75.329998354800011</v>
      </c>
      <c r="X1161" s="52">
        <v>79.032666110400001</v>
      </c>
      <c r="Y1161" s="52">
        <v>86.565422692800013</v>
      </c>
      <c r="Z1161" s="52">
        <v>86.325284592000003</v>
      </c>
    </row>
    <row r="1162" spans="1:26">
      <c r="A1162" s="52" t="s">
        <v>344</v>
      </c>
      <c r="B1162" s="52" t="s">
        <v>337</v>
      </c>
      <c r="C1162" s="52" t="s">
        <v>244</v>
      </c>
      <c r="D1162" s="52" t="s">
        <v>7</v>
      </c>
      <c r="E1162" s="52" t="s">
        <v>74</v>
      </c>
      <c r="F1162" s="52" t="s">
        <v>68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0</v>
      </c>
      <c r="P1162" s="52">
        <v>0</v>
      </c>
      <c r="Q1162" s="52">
        <v>0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</row>
    <row r="1163" spans="1:26">
      <c r="A1163" s="52" t="s">
        <v>344</v>
      </c>
      <c r="B1163" s="52" t="s">
        <v>337</v>
      </c>
      <c r="C1163" s="52" t="s">
        <v>244</v>
      </c>
      <c r="D1163" s="52" t="s">
        <v>7</v>
      </c>
      <c r="E1163" s="52" t="s">
        <v>74</v>
      </c>
      <c r="F1163" s="52" t="s">
        <v>69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0</v>
      </c>
      <c r="P1163" s="52">
        <v>0</v>
      </c>
      <c r="Q1163" s="52">
        <v>0</v>
      </c>
      <c r="R1163" s="52">
        <v>0</v>
      </c>
      <c r="S1163" s="52">
        <v>0</v>
      </c>
      <c r="T1163" s="52">
        <v>0</v>
      </c>
      <c r="U1163" s="52">
        <v>0</v>
      </c>
      <c r="V1163" s="52">
        <v>0</v>
      </c>
      <c r="W1163" s="52">
        <v>0</v>
      </c>
      <c r="X1163" s="52">
        <v>0</v>
      </c>
      <c r="Y1163" s="52">
        <v>0</v>
      </c>
      <c r="Z1163" s="52">
        <v>0</v>
      </c>
    </row>
    <row r="1164" spans="1:26">
      <c r="A1164" s="52" t="s">
        <v>344</v>
      </c>
      <c r="B1164" s="52" t="s">
        <v>337</v>
      </c>
      <c r="C1164" s="52" t="s">
        <v>244</v>
      </c>
      <c r="D1164" s="52" t="s">
        <v>7</v>
      </c>
      <c r="E1164" s="52" t="s">
        <v>74</v>
      </c>
      <c r="F1164" s="52" t="s">
        <v>70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0</v>
      </c>
      <c r="P1164" s="52">
        <v>0</v>
      </c>
      <c r="Q1164" s="52">
        <v>0</v>
      </c>
      <c r="R1164" s="52">
        <v>0</v>
      </c>
      <c r="S1164" s="52">
        <v>0</v>
      </c>
      <c r="T1164" s="52">
        <v>0</v>
      </c>
      <c r="U1164" s="52">
        <v>0</v>
      </c>
      <c r="V1164" s="52">
        <v>0</v>
      </c>
      <c r="W1164" s="52">
        <v>0</v>
      </c>
      <c r="X1164" s="52">
        <v>0</v>
      </c>
      <c r="Y1164" s="52">
        <v>0</v>
      </c>
      <c r="Z1164" s="52">
        <v>0</v>
      </c>
    </row>
    <row r="1165" spans="1:26">
      <c r="A1165" s="52" t="s">
        <v>344</v>
      </c>
      <c r="B1165" s="52" t="s">
        <v>342</v>
      </c>
      <c r="C1165" s="52" t="s">
        <v>244</v>
      </c>
      <c r="D1165" s="52" t="s">
        <v>7</v>
      </c>
      <c r="E1165" s="52" t="s">
        <v>74</v>
      </c>
      <c r="F1165" s="52" t="s">
        <v>71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0</v>
      </c>
      <c r="P1165" s="52">
        <v>0</v>
      </c>
      <c r="Q1165" s="52">
        <v>0</v>
      </c>
      <c r="R1165" s="52">
        <v>0</v>
      </c>
      <c r="S1165" s="52">
        <v>0</v>
      </c>
      <c r="T1165" s="52">
        <v>0</v>
      </c>
      <c r="U1165" s="52">
        <v>0</v>
      </c>
      <c r="V1165" s="52">
        <v>0</v>
      </c>
      <c r="W1165" s="52">
        <v>0</v>
      </c>
      <c r="X1165" s="52">
        <v>0</v>
      </c>
      <c r="Y1165" s="52">
        <v>0</v>
      </c>
      <c r="Z1165" s="52">
        <v>0</v>
      </c>
    </row>
    <row r="1166" spans="1:26">
      <c r="A1166" s="52" t="s">
        <v>344</v>
      </c>
      <c r="B1166" s="52" t="s">
        <v>342</v>
      </c>
      <c r="C1166" s="52" t="s">
        <v>244</v>
      </c>
      <c r="D1166" s="52" t="s">
        <v>7</v>
      </c>
      <c r="E1166" s="52" t="s">
        <v>74</v>
      </c>
      <c r="F1166" s="52" t="s">
        <v>72</v>
      </c>
      <c r="G1166" s="52">
        <v>77.02079985360001</v>
      </c>
      <c r="H1166" s="52">
        <v>76.211399304000011</v>
      </c>
      <c r="I1166" s="52">
        <v>73.783197655199999</v>
      </c>
      <c r="J1166" s="52">
        <v>69.352801257600007</v>
      </c>
      <c r="K1166" s="52">
        <v>64.581599340000011</v>
      </c>
      <c r="L1166" s="52">
        <v>71.95139729280001</v>
      </c>
      <c r="M1166" s="52">
        <v>69.608397023999999</v>
      </c>
      <c r="N1166" s="52">
        <v>64.581599339999997</v>
      </c>
      <c r="O1166" s="52">
        <v>52.823997306000003</v>
      </c>
      <c r="P1166" s="52">
        <v>48.947401504800006</v>
      </c>
      <c r="Q1166" s="52">
        <v>47.626796861999999</v>
      </c>
      <c r="R1166" s="52">
        <v>39.149397716400003</v>
      </c>
      <c r="S1166" s="52">
        <v>28.115999038800005</v>
      </c>
      <c r="T1166" s="52">
        <v>22.244702860800004</v>
      </c>
      <c r="U1166" s="52">
        <v>23.393698945200004</v>
      </c>
      <c r="V1166" s="52">
        <v>22.327802467200002</v>
      </c>
      <c r="W1166" s="52">
        <v>21.816899823600004</v>
      </c>
      <c r="X1166" s="52">
        <v>26.798701968000003</v>
      </c>
      <c r="Y1166" s="52">
        <v>32.344801016400005</v>
      </c>
      <c r="Z1166" s="52">
        <v>32.277862458000001</v>
      </c>
    </row>
    <row r="1167" spans="1:26">
      <c r="A1167" s="52" t="s">
        <v>344</v>
      </c>
      <c r="B1167" s="52" t="s">
        <v>343</v>
      </c>
      <c r="C1167" s="52" t="s">
        <v>244</v>
      </c>
      <c r="D1167" s="52" t="s">
        <v>7</v>
      </c>
      <c r="E1167" s="52" t="s">
        <v>74</v>
      </c>
      <c r="F1167" s="52" t="s">
        <v>73</v>
      </c>
      <c r="G1167" s="52">
        <v>11.688297933600001</v>
      </c>
      <c r="H1167" s="52">
        <v>12.131098088400002</v>
      </c>
      <c r="I1167" s="52">
        <v>14.8112990424</v>
      </c>
      <c r="J1167" s="52">
        <v>16.8417002628</v>
      </c>
      <c r="K1167" s="52">
        <v>16.391698812000001</v>
      </c>
      <c r="L1167" s="52">
        <v>17.6228985276</v>
      </c>
      <c r="M1167" s="52">
        <v>15.531298851600003</v>
      </c>
      <c r="N1167" s="52">
        <v>28.624498459200002</v>
      </c>
      <c r="O1167" s="52">
        <v>41.449500032400003</v>
      </c>
      <c r="P1167" s="52">
        <v>43.916400273599997</v>
      </c>
      <c r="Q1167" s="52">
        <v>71.769598063200007</v>
      </c>
      <c r="R1167" s="52">
        <v>101.2499998596</v>
      </c>
      <c r="S1167" s="52">
        <v>95.600700377999999</v>
      </c>
      <c r="T1167" s="52">
        <v>126.71099829360001</v>
      </c>
      <c r="U1167" s="52">
        <v>114.94979979840001</v>
      </c>
      <c r="V1167" s="52">
        <v>60.507001393199999</v>
      </c>
      <c r="W1167" s="52">
        <v>45.836998477200005</v>
      </c>
      <c r="X1167" s="52">
        <v>45.348156082800003</v>
      </c>
      <c r="Y1167" s="52">
        <v>45.009561193200007</v>
      </c>
      <c r="Z1167" s="52">
        <v>37.4254618824</v>
      </c>
    </row>
    <row r="1168" spans="1:26">
      <c r="A1168" s="52" t="s">
        <v>345</v>
      </c>
      <c r="B1168" s="52" t="s">
        <v>337</v>
      </c>
      <c r="C1168" s="52" t="s">
        <v>244</v>
      </c>
      <c r="D1168" s="52" t="s">
        <v>7</v>
      </c>
      <c r="E1168" s="52" t="s">
        <v>75</v>
      </c>
      <c r="F1168" s="52" t="s">
        <v>63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52">
        <v>0</v>
      </c>
      <c r="W1168" s="52">
        <v>0</v>
      </c>
      <c r="X1168" s="52">
        <v>0</v>
      </c>
      <c r="Y1168" s="52">
        <v>0</v>
      </c>
      <c r="Z1168" s="52">
        <v>0</v>
      </c>
    </row>
    <row r="1169" spans="1:26">
      <c r="A1169" s="52" t="s">
        <v>345</v>
      </c>
      <c r="B1169" s="52" t="s">
        <v>338</v>
      </c>
      <c r="C1169" s="52" t="s">
        <v>244</v>
      </c>
      <c r="D1169" s="52" t="s">
        <v>7</v>
      </c>
      <c r="E1169" s="52" t="s">
        <v>75</v>
      </c>
      <c r="F1169" s="52" t="s">
        <v>64</v>
      </c>
      <c r="G1169" s="52">
        <v>0</v>
      </c>
      <c r="H1169" s="52">
        <v>0</v>
      </c>
      <c r="I1169" s="52">
        <v>0</v>
      </c>
      <c r="J1169" s="52">
        <v>0</v>
      </c>
      <c r="K1169" s="52">
        <v>0</v>
      </c>
      <c r="L1169" s="52">
        <v>0</v>
      </c>
      <c r="M1169" s="52">
        <v>0</v>
      </c>
      <c r="N1169" s="52">
        <v>0</v>
      </c>
      <c r="O1169" s="52">
        <v>0</v>
      </c>
      <c r="P1169" s="52">
        <v>0</v>
      </c>
      <c r="Q1169" s="52">
        <v>0</v>
      </c>
      <c r="R1169" s="52">
        <v>0</v>
      </c>
      <c r="S1169" s="52">
        <v>0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</row>
    <row r="1170" spans="1:26">
      <c r="A1170" s="52" t="s">
        <v>345</v>
      </c>
      <c r="B1170" s="52" t="s">
        <v>339</v>
      </c>
      <c r="C1170" s="52" t="s">
        <v>244</v>
      </c>
      <c r="D1170" s="52" t="s">
        <v>7</v>
      </c>
      <c r="E1170" s="52" t="s">
        <v>75</v>
      </c>
      <c r="F1170" s="52" t="s">
        <v>65</v>
      </c>
      <c r="G1170" s="52">
        <v>0.57099997079999998</v>
      </c>
      <c r="H1170" s="52">
        <v>0.5650002864</v>
      </c>
      <c r="I1170" s="52">
        <v>0.69000138720000004</v>
      </c>
      <c r="J1170" s="52">
        <v>0.83900122560000012</v>
      </c>
      <c r="K1170" s="52">
        <v>0.93100196879999997</v>
      </c>
      <c r="L1170" s="52">
        <v>0.90599839920000003</v>
      </c>
      <c r="M1170" s="52">
        <v>0.93799811160000013</v>
      </c>
      <c r="N1170" s="52">
        <v>0.93799811160000013</v>
      </c>
      <c r="O1170" s="52">
        <v>5.9000385600000003E-2</v>
      </c>
      <c r="P1170" s="52">
        <v>0.74999823119999998</v>
      </c>
      <c r="Q1170" s="52">
        <v>0.69600107160000002</v>
      </c>
      <c r="R1170" s="52">
        <v>0</v>
      </c>
      <c r="S1170" s="52">
        <v>0</v>
      </c>
      <c r="T1170" s="52">
        <v>0</v>
      </c>
      <c r="U1170" s="52">
        <v>0</v>
      </c>
      <c r="V1170" s="52">
        <v>0</v>
      </c>
      <c r="W1170" s="52">
        <v>0</v>
      </c>
      <c r="X1170" s="52">
        <v>0</v>
      </c>
      <c r="Y1170" s="52">
        <v>0</v>
      </c>
      <c r="Z1170" s="52">
        <v>0</v>
      </c>
    </row>
    <row r="1171" spans="1:26">
      <c r="A1171" s="52" t="s">
        <v>345</v>
      </c>
      <c r="B1171" s="52" t="s">
        <v>340</v>
      </c>
      <c r="C1171" s="52" t="s">
        <v>244</v>
      </c>
      <c r="D1171" s="52" t="s">
        <v>7</v>
      </c>
      <c r="E1171" s="52" t="s">
        <v>75</v>
      </c>
      <c r="F1171" s="52" t="s">
        <v>66</v>
      </c>
      <c r="G1171" s="52">
        <v>1.1303983188</v>
      </c>
      <c r="H1171" s="52">
        <v>1.3500001656</v>
      </c>
      <c r="I1171" s="52">
        <v>1.3895989200000001</v>
      </c>
      <c r="J1171" s="52">
        <v>1.6451988732</v>
      </c>
      <c r="K1171" s="52">
        <v>1.634401116</v>
      </c>
      <c r="L1171" s="52">
        <v>1.4472009144000002</v>
      </c>
      <c r="M1171" s="52">
        <v>1.3175985204000003</v>
      </c>
      <c r="N1171" s="52">
        <v>1.5299990712</v>
      </c>
      <c r="O1171" s="52">
        <v>23.061601969200002</v>
      </c>
      <c r="P1171" s="52">
        <v>28.785598149600002</v>
      </c>
      <c r="Q1171" s="52">
        <v>31.489199128799999</v>
      </c>
      <c r="R1171" s="52">
        <v>34.516799812800002</v>
      </c>
      <c r="S1171" s="52">
        <v>33.714001846800002</v>
      </c>
      <c r="T1171" s="52">
        <v>32.741998545599998</v>
      </c>
      <c r="U1171" s="52">
        <v>31.370398678800001</v>
      </c>
      <c r="V1171" s="52">
        <v>30.3840011592</v>
      </c>
      <c r="W1171" s="52">
        <v>32.5403999388</v>
      </c>
      <c r="X1171" s="52">
        <v>32.407502533200002</v>
      </c>
      <c r="Y1171" s="52">
        <v>32.547270477600001</v>
      </c>
      <c r="Z1171" s="52">
        <v>31.347450828000003</v>
      </c>
    </row>
    <row r="1172" spans="1:26">
      <c r="A1172" s="52" t="s">
        <v>345</v>
      </c>
      <c r="B1172" s="52" t="s">
        <v>341</v>
      </c>
      <c r="C1172" s="52" t="s">
        <v>244</v>
      </c>
      <c r="D1172" s="52" t="s">
        <v>7</v>
      </c>
      <c r="E1172" s="52" t="s">
        <v>75</v>
      </c>
      <c r="F1172" s="52" t="s">
        <v>67</v>
      </c>
      <c r="G1172" s="52">
        <v>1.7879980607999999</v>
      </c>
      <c r="H1172" s="52">
        <v>1.3400020872000002</v>
      </c>
      <c r="I1172" s="52">
        <v>1.7189995968</v>
      </c>
      <c r="J1172" s="52">
        <v>5.0129979912000007</v>
      </c>
      <c r="K1172" s="52">
        <v>0.90900033479999998</v>
      </c>
      <c r="L1172" s="52">
        <v>1.0759992264</v>
      </c>
      <c r="M1172" s="52">
        <v>1.2689981460000002</v>
      </c>
      <c r="N1172" s="52">
        <v>1.2850000956000001</v>
      </c>
      <c r="O1172" s="52">
        <v>3.0559997484000001</v>
      </c>
      <c r="P1172" s="52">
        <v>3.3450019920000003</v>
      </c>
      <c r="Q1172" s="52">
        <v>0.18099955080000002</v>
      </c>
      <c r="R1172" s="52">
        <v>9.9980784000000007E-3</v>
      </c>
      <c r="S1172" s="52">
        <v>0</v>
      </c>
      <c r="T1172" s="52">
        <v>0.1019988216</v>
      </c>
      <c r="U1172" s="52">
        <v>0.25799898960000001</v>
      </c>
      <c r="V1172" s="52">
        <v>2.0012904000000003E-3</v>
      </c>
      <c r="W1172" s="52">
        <v>2.0012904000000003E-3</v>
      </c>
      <c r="X1172" s="52">
        <v>2.0431584000000003E-3</v>
      </c>
      <c r="Y1172" s="52">
        <v>2.2608720000000001E-3</v>
      </c>
      <c r="Z1172" s="52">
        <v>2.3194871999999999E-3</v>
      </c>
    </row>
    <row r="1173" spans="1:26">
      <c r="A1173" s="52" t="s">
        <v>345</v>
      </c>
      <c r="B1173" s="52" t="s">
        <v>337</v>
      </c>
      <c r="C1173" s="52" t="s">
        <v>244</v>
      </c>
      <c r="D1173" s="52" t="s">
        <v>7</v>
      </c>
      <c r="E1173" s="52" t="s">
        <v>75</v>
      </c>
      <c r="F1173" s="52" t="s">
        <v>68</v>
      </c>
      <c r="G1173" s="52">
        <v>0</v>
      </c>
      <c r="H1173" s="52">
        <v>0</v>
      </c>
      <c r="I1173" s="52">
        <v>0</v>
      </c>
      <c r="J1173" s="52">
        <v>0</v>
      </c>
      <c r="K1173" s="52">
        <v>0</v>
      </c>
      <c r="L1173" s="52">
        <v>0</v>
      </c>
      <c r="M1173" s="52">
        <v>0</v>
      </c>
      <c r="N1173" s="52">
        <v>0</v>
      </c>
      <c r="O1173" s="52">
        <v>0</v>
      </c>
      <c r="P1173" s="52">
        <v>0</v>
      </c>
      <c r="Q1173" s="52">
        <v>0</v>
      </c>
      <c r="R1173" s="52">
        <v>0</v>
      </c>
      <c r="S1173" s="52">
        <v>0</v>
      </c>
      <c r="T1173" s="52">
        <v>0</v>
      </c>
      <c r="U1173" s="52">
        <v>0</v>
      </c>
      <c r="V1173" s="52">
        <v>0</v>
      </c>
      <c r="W1173" s="52">
        <v>0</v>
      </c>
      <c r="X1173" s="52">
        <v>0</v>
      </c>
      <c r="Y1173" s="52">
        <v>0</v>
      </c>
      <c r="Z1173" s="52">
        <v>0</v>
      </c>
    </row>
    <row r="1174" spans="1:26">
      <c r="A1174" s="52" t="s">
        <v>345</v>
      </c>
      <c r="B1174" s="52" t="s">
        <v>337</v>
      </c>
      <c r="C1174" s="52" t="s">
        <v>244</v>
      </c>
      <c r="D1174" s="52" t="s">
        <v>7</v>
      </c>
      <c r="E1174" s="52" t="s">
        <v>75</v>
      </c>
      <c r="F1174" s="52" t="s">
        <v>69</v>
      </c>
      <c r="G1174" s="52">
        <v>0</v>
      </c>
      <c r="H1174" s="52">
        <v>0</v>
      </c>
      <c r="I1174" s="52">
        <v>0</v>
      </c>
      <c r="J1174" s="52">
        <v>0</v>
      </c>
      <c r="K1174" s="52">
        <v>0</v>
      </c>
      <c r="L1174" s="52">
        <v>0</v>
      </c>
      <c r="M1174" s="52">
        <v>0</v>
      </c>
      <c r="N1174" s="52">
        <v>0</v>
      </c>
      <c r="O1174" s="52">
        <v>0</v>
      </c>
      <c r="P1174" s="52">
        <v>0</v>
      </c>
      <c r="Q1174" s="52">
        <v>0</v>
      </c>
      <c r="R1174" s="52">
        <v>0</v>
      </c>
      <c r="S1174" s="52">
        <v>0</v>
      </c>
      <c r="T1174" s="52">
        <v>0</v>
      </c>
      <c r="U1174" s="52">
        <v>0</v>
      </c>
      <c r="V1174" s="52">
        <v>0</v>
      </c>
      <c r="W1174" s="52">
        <v>0</v>
      </c>
      <c r="X1174" s="52">
        <v>0</v>
      </c>
      <c r="Y1174" s="52">
        <v>0</v>
      </c>
      <c r="Z1174" s="52">
        <v>0</v>
      </c>
    </row>
    <row r="1175" spans="1:26">
      <c r="A1175" s="52" t="s">
        <v>345</v>
      </c>
      <c r="B1175" s="52" t="s">
        <v>337</v>
      </c>
      <c r="C1175" s="52" t="s">
        <v>244</v>
      </c>
      <c r="D1175" s="52" t="s">
        <v>7</v>
      </c>
      <c r="E1175" s="52" t="s">
        <v>75</v>
      </c>
      <c r="F1175" s="52" t="s">
        <v>70</v>
      </c>
      <c r="G1175" s="52">
        <v>0</v>
      </c>
      <c r="H1175" s="52">
        <v>0</v>
      </c>
      <c r="I1175" s="52">
        <v>0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0</v>
      </c>
      <c r="P1175" s="52">
        <v>0</v>
      </c>
      <c r="Q1175" s="52">
        <v>0</v>
      </c>
      <c r="R1175" s="52">
        <v>0</v>
      </c>
      <c r="S1175" s="52">
        <v>0</v>
      </c>
      <c r="T1175" s="52">
        <v>0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</row>
    <row r="1176" spans="1:26">
      <c r="A1176" s="52" t="s">
        <v>345</v>
      </c>
      <c r="B1176" s="52" t="s">
        <v>342</v>
      </c>
      <c r="C1176" s="52" t="s">
        <v>244</v>
      </c>
      <c r="D1176" s="52" t="s">
        <v>7</v>
      </c>
      <c r="E1176" s="52" t="s">
        <v>75</v>
      </c>
      <c r="F1176" s="52" t="s">
        <v>71</v>
      </c>
      <c r="G1176" s="52">
        <v>0</v>
      </c>
      <c r="H1176" s="52">
        <v>0</v>
      </c>
      <c r="I1176" s="52">
        <v>0</v>
      </c>
      <c r="J1176" s="52">
        <v>0</v>
      </c>
      <c r="K1176" s="52">
        <v>0</v>
      </c>
      <c r="L1176" s="52">
        <v>0</v>
      </c>
      <c r="M1176" s="52">
        <v>0</v>
      </c>
      <c r="N1176" s="52">
        <v>0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</row>
    <row r="1177" spans="1:26">
      <c r="A1177" s="52" t="s">
        <v>345</v>
      </c>
      <c r="B1177" s="52" t="s">
        <v>342</v>
      </c>
      <c r="C1177" s="52" t="s">
        <v>244</v>
      </c>
      <c r="D1177" s="52" t="s">
        <v>7</v>
      </c>
      <c r="E1177" s="52" t="s">
        <v>75</v>
      </c>
      <c r="F1177" s="52" t="s">
        <v>72</v>
      </c>
      <c r="G1177" s="52">
        <v>7.5143974644</v>
      </c>
      <c r="H1177" s="52">
        <v>6.6890996351999989</v>
      </c>
      <c r="I1177" s="52">
        <v>6.6168019728000003</v>
      </c>
      <c r="J1177" s="52">
        <v>6.8727033755999996</v>
      </c>
      <c r="K1177" s="52">
        <v>6.4839003803999997</v>
      </c>
      <c r="L1177" s="52">
        <v>5.2857010224000005</v>
      </c>
      <c r="M1177" s="52">
        <v>5.6175007356000011</v>
      </c>
      <c r="N1177" s="52">
        <v>4.9457956644000003</v>
      </c>
      <c r="O1177" s="52">
        <v>4.2095971260000002</v>
      </c>
      <c r="P1177" s="52">
        <v>3.4005022128000002</v>
      </c>
      <c r="Q1177" s="52">
        <v>3.5810998308000004</v>
      </c>
      <c r="R1177" s="52">
        <v>3.2676006204000001</v>
      </c>
      <c r="S1177" s="52">
        <v>2.3999993640000006</v>
      </c>
      <c r="T1177" s="52">
        <v>1.8309002004000001</v>
      </c>
      <c r="U1177" s="52">
        <v>1.3620037212000002</v>
      </c>
      <c r="V1177" s="52">
        <v>1.1865056256000002</v>
      </c>
      <c r="W1177" s="52">
        <v>1.2921009084000001</v>
      </c>
      <c r="X1177" s="52">
        <v>1.3445991936000001</v>
      </c>
      <c r="Y1177" s="52">
        <v>1.5471021491999999</v>
      </c>
      <c r="Z1177" s="52">
        <v>1.4591332944000002</v>
      </c>
    </row>
    <row r="1178" spans="1:26">
      <c r="A1178" s="52" t="s">
        <v>345</v>
      </c>
      <c r="B1178" s="52" t="s">
        <v>343</v>
      </c>
      <c r="C1178" s="52" t="s">
        <v>244</v>
      </c>
      <c r="D1178" s="52" t="s">
        <v>7</v>
      </c>
      <c r="E1178" s="52" t="s">
        <v>75</v>
      </c>
      <c r="F1178" s="52" t="s">
        <v>73</v>
      </c>
      <c r="G1178" s="52">
        <v>0</v>
      </c>
      <c r="H1178" s="52">
        <v>0</v>
      </c>
      <c r="I1178" s="52">
        <v>0</v>
      </c>
      <c r="J1178" s="52">
        <v>0</v>
      </c>
      <c r="K1178" s="52">
        <v>0</v>
      </c>
      <c r="L1178" s="52">
        <v>0</v>
      </c>
      <c r="M1178" s="52">
        <v>0</v>
      </c>
      <c r="N1178" s="52">
        <v>5.4900001152</v>
      </c>
      <c r="O1178" s="52">
        <v>6.1965016812</v>
      </c>
      <c r="P1178" s="52">
        <v>7.4295017208000012</v>
      </c>
      <c r="Q1178" s="52">
        <v>6.8345993088000005</v>
      </c>
      <c r="R1178" s="52">
        <v>8.6382015731999999</v>
      </c>
      <c r="S1178" s="52">
        <v>9.0368979768000006</v>
      </c>
      <c r="T1178" s="52">
        <v>11.054701116</v>
      </c>
      <c r="U1178" s="52">
        <v>10.274398826400001</v>
      </c>
      <c r="V1178" s="52">
        <v>13.295698376400001</v>
      </c>
      <c r="W1178" s="52">
        <v>11.849401810800002</v>
      </c>
      <c r="X1178" s="52">
        <v>10.848266755200001</v>
      </c>
      <c r="Y1178" s="52">
        <v>10.800905673599999</v>
      </c>
      <c r="Z1178" s="52">
        <v>10.2823663068</v>
      </c>
    </row>
    <row r="1179" spans="1:26">
      <c r="A1179" s="52" t="s">
        <v>346</v>
      </c>
      <c r="B1179" s="52" t="s">
        <v>337</v>
      </c>
      <c r="C1179" s="52" t="s">
        <v>244</v>
      </c>
      <c r="D1179" s="52" t="s">
        <v>7</v>
      </c>
      <c r="E1179" s="52" t="s">
        <v>76</v>
      </c>
      <c r="F1179" s="52" t="s">
        <v>63</v>
      </c>
      <c r="G1179" s="52">
        <v>128.5650682452</v>
      </c>
      <c r="H1179" s="52">
        <v>132.8289765408</v>
      </c>
      <c r="I1179" s="52">
        <v>146.2318569972</v>
      </c>
      <c r="J1179" s="52">
        <v>159.49919817720001</v>
      </c>
      <c r="K1179" s="52">
        <v>139.26956447520001</v>
      </c>
      <c r="L1179" s="52">
        <v>118.32480021239999</v>
      </c>
      <c r="M1179" s="52">
        <v>123.34777953480001</v>
      </c>
      <c r="N1179" s="52">
        <v>124.20624519360001</v>
      </c>
      <c r="O1179" s="52">
        <v>129.0140690508</v>
      </c>
      <c r="P1179" s="52">
        <v>109.68313196880001</v>
      </c>
      <c r="Q1179" s="52">
        <v>112.174231914</v>
      </c>
      <c r="R1179" s="52">
        <v>125.70090767280001</v>
      </c>
      <c r="S1179" s="52">
        <v>114.05250156960001</v>
      </c>
      <c r="T1179" s="52">
        <v>114.59501874</v>
      </c>
      <c r="U1179" s="52">
        <v>119.7243009144</v>
      </c>
      <c r="V1179" s="52">
        <v>114.66899949600001</v>
      </c>
      <c r="W1179" s="52">
        <v>112.2276596688</v>
      </c>
      <c r="X1179" s="52">
        <v>98.948997381600009</v>
      </c>
      <c r="Y1179" s="52">
        <v>95.915342584800001</v>
      </c>
      <c r="Z1179" s="52">
        <v>90.1018744884</v>
      </c>
    </row>
    <row r="1180" spans="1:26">
      <c r="A1180" s="52" t="s">
        <v>346</v>
      </c>
      <c r="B1180" s="52" t="s">
        <v>338</v>
      </c>
      <c r="C1180" s="52" t="s">
        <v>244</v>
      </c>
      <c r="D1180" s="52" t="s">
        <v>7</v>
      </c>
      <c r="E1180" s="52" t="s">
        <v>76</v>
      </c>
      <c r="F1180" s="52" t="s">
        <v>64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8.6001058800000002E-2</v>
      </c>
      <c r="V1180" s="52">
        <v>0.1669988916</v>
      </c>
      <c r="W1180" s="52">
        <v>0.1019988216</v>
      </c>
      <c r="X1180" s="52">
        <v>0.11168289000000001</v>
      </c>
      <c r="Y1180" s="52">
        <v>0.1122439212</v>
      </c>
      <c r="Z1180" s="52">
        <v>0.1051975368</v>
      </c>
    </row>
    <row r="1181" spans="1:26">
      <c r="A1181" s="52" t="s">
        <v>346</v>
      </c>
      <c r="B1181" s="52" t="s">
        <v>339</v>
      </c>
      <c r="C1181" s="52" t="s">
        <v>244</v>
      </c>
      <c r="D1181" s="52" t="s">
        <v>7</v>
      </c>
      <c r="E1181" s="52" t="s">
        <v>76</v>
      </c>
      <c r="F1181" s="52" t="s">
        <v>65</v>
      </c>
      <c r="G1181" s="52">
        <v>16.630999552800002</v>
      </c>
      <c r="H1181" s="52">
        <v>15.568000340400001</v>
      </c>
      <c r="I1181" s="52">
        <v>8.2839982932000016</v>
      </c>
      <c r="J1181" s="52">
        <v>11.551000201200001</v>
      </c>
      <c r="K1181" s="52">
        <v>16.732998374400001</v>
      </c>
      <c r="L1181" s="52">
        <v>14.031000939600002</v>
      </c>
      <c r="M1181" s="52">
        <v>17.1010013472</v>
      </c>
      <c r="N1181" s="52">
        <v>17.5259992284</v>
      </c>
      <c r="O1181" s="52">
        <v>26.322001293600003</v>
      </c>
      <c r="P1181" s="52">
        <v>24.637999158</v>
      </c>
      <c r="Q1181" s="52">
        <v>29.5480018692</v>
      </c>
      <c r="R1181" s="52">
        <v>29.8530018756</v>
      </c>
      <c r="S1181" s="52">
        <v>28.211998176000002</v>
      </c>
      <c r="T1181" s="52">
        <v>31.1680003932</v>
      </c>
      <c r="U1181" s="52">
        <v>33.486001279200003</v>
      </c>
      <c r="V1181" s="52">
        <v>35.1290020824</v>
      </c>
      <c r="W1181" s="52">
        <v>28.166998449600001</v>
      </c>
      <c r="X1181" s="52">
        <v>29.274038611200002</v>
      </c>
      <c r="Y1181" s="52">
        <v>30.674146399200001</v>
      </c>
      <c r="Z1181" s="52">
        <v>29.830694605200005</v>
      </c>
    </row>
    <row r="1182" spans="1:26">
      <c r="A1182" s="52" t="s">
        <v>346</v>
      </c>
      <c r="B1182" s="52" t="s">
        <v>340</v>
      </c>
      <c r="C1182" s="52" t="s">
        <v>244</v>
      </c>
      <c r="D1182" s="52" t="s">
        <v>7</v>
      </c>
      <c r="E1182" s="52" t="s">
        <v>76</v>
      </c>
      <c r="F1182" s="52" t="s">
        <v>66</v>
      </c>
      <c r="G1182" s="52">
        <v>32.515199589600002</v>
      </c>
      <c r="H1182" s="52">
        <v>33.667201796400001</v>
      </c>
      <c r="I1182" s="52">
        <v>35.870400626400006</v>
      </c>
      <c r="J1182" s="52">
        <v>37.191599794800005</v>
      </c>
      <c r="K1182" s="52">
        <v>36.612000136799999</v>
      </c>
      <c r="L1182" s="52">
        <v>35.931599082000005</v>
      </c>
      <c r="M1182" s="52">
        <v>37.688401296000002</v>
      </c>
      <c r="N1182" s="52">
        <v>40.607999287200002</v>
      </c>
      <c r="O1182" s="52">
        <v>41.677199150400007</v>
      </c>
      <c r="P1182" s="52">
        <v>41.014801335600005</v>
      </c>
      <c r="Q1182" s="52">
        <v>42.314400802800002</v>
      </c>
      <c r="R1182" s="52">
        <v>43.038001260000001</v>
      </c>
      <c r="S1182" s="52">
        <v>39.815999078400004</v>
      </c>
      <c r="T1182" s="52">
        <v>41.475600543600002</v>
      </c>
      <c r="U1182" s="52">
        <v>42.001198855200002</v>
      </c>
      <c r="V1182" s="52">
        <v>44.305199081999994</v>
      </c>
      <c r="W1182" s="52">
        <v>46.342801598400001</v>
      </c>
      <c r="X1182" s="52">
        <v>46.3811694336</v>
      </c>
      <c r="Y1182" s="52">
        <v>46.44414727920001</v>
      </c>
      <c r="Z1182" s="52">
        <v>44.827653106800007</v>
      </c>
    </row>
    <row r="1183" spans="1:26">
      <c r="A1183" s="52" t="s">
        <v>346</v>
      </c>
      <c r="B1183" s="52" t="s">
        <v>341</v>
      </c>
      <c r="C1183" s="52" t="s">
        <v>244</v>
      </c>
      <c r="D1183" s="52" t="s">
        <v>7</v>
      </c>
      <c r="E1183" s="52" t="s">
        <v>76</v>
      </c>
      <c r="F1183" s="52" t="s">
        <v>67</v>
      </c>
      <c r="G1183" s="52">
        <v>0</v>
      </c>
      <c r="H1183" s="52">
        <v>0</v>
      </c>
      <c r="I1183" s="52">
        <v>0.1159994808</v>
      </c>
      <c r="J1183" s="52">
        <v>0.27899997840000001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7.0003295999999998E-3</v>
      </c>
      <c r="R1183" s="52">
        <v>7.0003295999999998E-3</v>
      </c>
      <c r="S1183" s="52">
        <v>2.7000673200000002E-2</v>
      </c>
      <c r="T1183" s="52">
        <v>2.6000028000000001E-2</v>
      </c>
      <c r="U1183" s="52">
        <v>0.27300029400000003</v>
      </c>
      <c r="V1183" s="52">
        <v>9.6999782400000012E-2</v>
      </c>
      <c r="W1183" s="52">
        <v>0.10600140240000001</v>
      </c>
      <c r="X1183" s="52">
        <v>0.10779753960000001</v>
      </c>
      <c r="Y1183" s="52">
        <v>0.11637210600000002</v>
      </c>
      <c r="Z1183" s="52">
        <v>0.1190767788</v>
      </c>
    </row>
    <row r="1184" spans="1:26">
      <c r="A1184" s="52" t="s">
        <v>346</v>
      </c>
      <c r="B1184" s="52" t="s">
        <v>337</v>
      </c>
      <c r="C1184" s="52" t="s">
        <v>244</v>
      </c>
      <c r="D1184" s="52" t="s">
        <v>7</v>
      </c>
      <c r="E1184" s="52" t="s">
        <v>76</v>
      </c>
      <c r="F1184" s="52" t="s">
        <v>68</v>
      </c>
      <c r="G1184" s="52">
        <v>0</v>
      </c>
      <c r="H1184" s="52">
        <v>0</v>
      </c>
      <c r="I1184" s="52">
        <v>0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52">
        <v>0</v>
      </c>
      <c r="W1184" s="52">
        <v>0</v>
      </c>
      <c r="X1184" s="52">
        <v>0</v>
      </c>
      <c r="Y1184" s="52">
        <v>0</v>
      </c>
      <c r="Z1184" s="52">
        <v>0</v>
      </c>
    </row>
    <row r="1185" spans="1:26">
      <c r="A1185" s="52" t="s">
        <v>346</v>
      </c>
      <c r="B1185" s="52" t="s">
        <v>337</v>
      </c>
      <c r="C1185" s="52" t="s">
        <v>244</v>
      </c>
      <c r="D1185" s="52" t="s">
        <v>7</v>
      </c>
      <c r="E1185" s="52" t="s">
        <v>76</v>
      </c>
      <c r="F1185" s="52" t="s">
        <v>69</v>
      </c>
      <c r="G1185" s="52">
        <v>0</v>
      </c>
      <c r="H1185" s="52">
        <v>0</v>
      </c>
      <c r="I1185" s="52">
        <v>0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52">
        <v>0</v>
      </c>
      <c r="W1185" s="52">
        <v>0</v>
      </c>
      <c r="X1185" s="52">
        <v>0</v>
      </c>
      <c r="Y1185" s="52">
        <v>0</v>
      </c>
      <c r="Z1185" s="52">
        <v>0</v>
      </c>
    </row>
    <row r="1186" spans="1:26">
      <c r="A1186" s="52" t="s">
        <v>346</v>
      </c>
      <c r="B1186" s="52" t="s">
        <v>337</v>
      </c>
      <c r="C1186" s="52" t="s">
        <v>244</v>
      </c>
      <c r="D1186" s="52" t="s">
        <v>7</v>
      </c>
      <c r="E1186" s="52" t="s">
        <v>76</v>
      </c>
      <c r="F1186" s="52" t="s">
        <v>70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52">
        <v>0</v>
      </c>
      <c r="W1186" s="52">
        <v>0</v>
      </c>
      <c r="X1186" s="52">
        <v>0</v>
      </c>
      <c r="Y1186" s="52">
        <v>0</v>
      </c>
      <c r="Z1186" s="52">
        <v>0</v>
      </c>
    </row>
    <row r="1187" spans="1:26">
      <c r="A1187" s="52" t="s">
        <v>346</v>
      </c>
      <c r="B1187" s="52" t="s">
        <v>342</v>
      </c>
      <c r="C1187" s="52" t="s">
        <v>244</v>
      </c>
      <c r="D1187" s="52" t="s">
        <v>7</v>
      </c>
      <c r="E1187" s="52" t="s">
        <v>76</v>
      </c>
      <c r="F1187" s="52" t="s">
        <v>71</v>
      </c>
      <c r="G1187" s="52">
        <v>0</v>
      </c>
      <c r="H1187" s="52">
        <v>0</v>
      </c>
      <c r="I1187" s="52">
        <v>0</v>
      </c>
      <c r="J1187" s="52">
        <v>0</v>
      </c>
      <c r="K1187" s="52">
        <v>0</v>
      </c>
      <c r="L1187" s="52">
        <v>0</v>
      </c>
      <c r="M1187" s="52">
        <v>0</v>
      </c>
      <c r="N1187" s="52">
        <v>0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52">
        <v>0</v>
      </c>
      <c r="W1187" s="52">
        <v>0</v>
      </c>
      <c r="X1187" s="52">
        <v>0</v>
      </c>
      <c r="Y1187" s="52">
        <v>0</v>
      </c>
      <c r="Z1187" s="52">
        <v>0</v>
      </c>
    </row>
    <row r="1188" spans="1:26">
      <c r="A1188" s="52" t="s">
        <v>346</v>
      </c>
      <c r="B1188" s="52" t="s">
        <v>342</v>
      </c>
      <c r="C1188" s="52" t="s">
        <v>244</v>
      </c>
      <c r="D1188" s="52" t="s">
        <v>7</v>
      </c>
      <c r="E1188" s="52" t="s">
        <v>76</v>
      </c>
      <c r="F1188" s="52" t="s">
        <v>72</v>
      </c>
      <c r="G1188" s="52">
        <v>44.764700382000001</v>
      </c>
      <c r="H1188" s="52">
        <v>43.51869614160001</v>
      </c>
      <c r="I1188" s="52">
        <v>44.222702374800001</v>
      </c>
      <c r="J1188" s="52">
        <v>42.480595828800006</v>
      </c>
      <c r="K1188" s="52">
        <v>41.992599168000005</v>
      </c>
      <c r="L1188" s="52">
        <v>40.770698335200002</v>
      </c>
      <c r="M1188" s="52">
        <v>41.937601363200002</v>
      </c>
      <c r="N1188" s="52">
        <v>40.853601162000004</v>
      </c>
      <c r="O1188" s="52">
        <v>38.269298862000007</v>
      </c>
      <c r="P1188" s="52">
        <v>34.586702625599997</v>
      </c>
      <c r="Q1188" s="52">
        <v>34.044700431599999</v>
      </c>
      <c r="R1188" s="52">
        <v>36.109399917600001</v>
      </c>
      <c r="S1188" s="52">
        <v>25.247802391199997</v>
      </c>
      <c r="T1188" s="52">
        <v>20.926597737600002</v>
      </c>
      <c r="U1188" s="52">
        <v>18.613997823600002</v>
      </c>
      <c r="V1188" s="52">
        <v>21.612600730800004</v>
      </c>
      <c r="W1188" s="52">
        <v>23.394900556800003</v>
      </c>
      <c r="X1188" s="52">
        <v>20.509801797600002</v>
      </c>
      <c r="Y1188" s="52">
        <v>21.307998470400005</v>
      </c>
      <c r="Z1188" s="52">
        <v>24.4759783716</v>
      </c>
    </row>
    <row r="1189" spans="1:26">
      <c r="A1189" s="52" t="s">
        <v>346</v>
      </c>
      <c r="B1189" s="52" t="s">
        <v>343</v>
      </c>
      <c r="C1189" s="52" t="s">
        <v>244</v>
      </c>
      <c r="D1189" s="52" t="s">
        <v>7</v>
      </c>
      <c r="E1189" s="52" t="s">
        <v>76</v>
      </c>
      <c r="F1189" s="52" t="s">
        <v>73</v>
      </c>
      <c r="G1189" s="52">
        <v>9.2096997732000005</v>
      </c>
      <c r="H1189" s="52">
        <v>9.6543002520000005</v>
      </c>
      <c r="I1189" s="52">
        <v>10.1627996724</v>
      </c>
      <c r="J1189" s="52">
        <v>11.621698506000001</v>
      </c>
      <c r="K1189" s="52">
        <v>12.6233987796</v>
      </c>
      <c r="L1189" s="52">
        <v>13.821300874800002</v>
      </c>
      <c r="M1189" s="52">
        <v>20.3391017748</v>
      </c>
      <c r="N1189" s="52">
        <v>19.061102008799999</v>
      </c>
      <c r="O1189" s="52">
        <v>17.321398686000002</v>
      </c>
      <c r="P1189" s="52">
        <v>18.565200669599999</v>
      </c>
      <c r="Q1189" s="52">
        <v>18.880198754400002</v>
      </c>
      <c r="R1189" s="52">
        <v>19.773900522000002</v>
      </c>
      <c r="S1189" s="52">
        <v>24.670798549200001</v>
      </c>
      <c r="T1189" s="52">
        <v>26.9522989128</v>
      </c>
      <c r="U1189" s="52">
        <v>23.653799708400005</v>
      </c>
      <c r="V1189" s="52">
        <v>21.750300396</v>
      </c>
      <c r="W1189" s="52">
        <v>22.322698758000001</v>
      </c>
      <c r="X1189" s="52">
        <v>22.784121799200001</v>
      </c>
      <c r="Y1189" s="52">
        <v>23.646711456000002</v>
      </c>
      <c r="Z1189" s="52">
        <v>24.900909264000003</v>
      </c>
    </row>
    <row r="1190" spans="1:26">
      <c r="A1190" s="52" t="s">
        <v>347</v>
      </c>
      <c r="B1190" s="52" t="s">
        <v>337</v>
      </c>
      <c r="C1190" s="52" t="s">
        <v>244</v>
      </c>
      <c r="D1190" s="52" t="s">
        <v>7</v>
      </c>
      <c r="E1190" s="52" t="s">
        <v>77</v>
      </c>
      <c r="F1190" s="52" t="s">
        <v>63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0</v>
      </c>
      <c r="P1190" s="52">
        <v>0</v>
      </c>
      <c r="Q1190" s="52">
        <v>0</v>
      </c>
      <c r="R1190" s="52">
        <v>0</v>
      </c>
      <c r="S1190" s="52">
        <v>0</v>
      </c>
      <c r="T1190" s="52">
        <v>0</v>
      </c>
      <c r="U1190" s="52">
        <v>0</v>
      </c>
      <c r="V1190" s="52">
        <v>0</v>
      </c>
      <c r="W1190" s="52">
        <v>0</v>
      </c>
      <c r="X1190" s="52">
        <v>0</v>
      </c>
      <c r="Y1190" s="52">
        <v>0</v>
      </c>
      <c r="Z1190" s="52">
        <v>0</v>
      </c>
    </row>
    <row r="1191" spans="1:26">
      <c r="A1191" s="52" t="s">
        <v>347</v>
      </c>
      <c r="B1191" s="52" t="s">
        <v>338</v>
      </c>
      <c r="C1191" s="52" t="s">
        <v>244</v>
      </c>
      <c r="D1191" s="52" t="s">
        <v>7</v>
      </c>
      <c r="E1191" s="52" t="s">
        <v>77</v>
      </c>
      <c r="F1191" s="52" t="s">
        <v>64</v>
      </c>
      <c r="G1191" s="52">
        <v>0</v>
      </c>
      <c r="H1191" s="52">
        <v>0</v>
      </c>
      <c r="I1191" s="52">
        <v>0</v>
      </c>
      <c r="J1191" s="52">
        <v>0</v>
      </c>
      <c r="K1191" s="52">
        <v>0</v>
      </c>
      <c r="L1191" s="52">
        <v>0</v>
      </c>
      <c r="M1191" s="52">
        <v>0</v>
      </c>
      <c r="N1191" s="52">
        <v>0</v>
      </c>
      <c r="O1191" s="52">
        <v>0</v>
      </c>
      <c r="P1191" s="52">
        <v>0</v>
      </c>
      <c r="Q1191" s="52">
        <v>0</v>
      </c>
      <c r="R1191" s="52">
        <v>0</v>
      </c>
      <c r="S1191" s="52">
        <v>0</v>
      </c>
      <c r="T1191" s="52">
        <v>0</v>
      </c>
      <c r="U1191" s="52">
        <v>0.31599873000000001</v>
      </c>
      <c r="V1191" s="52">
        <v>0.13300207559999999</v>
      </c>
      <c r="W1191" s="52">
        <v>0.10899915120000002</v>
      </c>
      <c r="X1191" s="52">
        <v>0.12077661960000001</v>
      </c>
      <c r="Y1191" s="52">
        <v>0.12131253</v>
      </c>
      <c r="Z1191" s="52">
        <v>2.8491174000000001E-2</v>
      </c>
    </row>
    <row r="1192" spans="1:26">
      <c r="A1192" s="52" t="s">
        <v>347</v>
      </c>
      <c r="B1192" s="52" t="s">
        <v>339</v>
      </c>
      <c r="C1192" s="52" t="s">
        <v>244</v>
      </c>
      <c r="D1192" s="52" t="s">
        <v>7</v>
      </c>
      <c r="E1192" s="52" t="s">
        <v>77</v>
      </c>
      <c r="F1192" s="52" t="s">
        <v>65</v>
      </c>
      <c r="G1192" s="52">
        <v>0.32700164040000002</v>
      </c>
      <c r="H1192" s="52">
        <v>0.32299905960000003</v>
      </c>
      <c r="I1192" s="52">
        <v>0.39499945920000001</v>
      </c>
      <c r="J1192" s="52">
        <v>0.48100051800000004</v>
      </c>
      <c r="K1192" s="52">
        <v>0.533000574</v>
      </c>
      <c r="L1192" s="52">
        <v>0.51899991480000007</v>
      </c>
      <c r="M1192" s="52">
        <v>0</v>
      </c>
      <c r="N1192" s="52">
        <v>0</v>
      </c>
      <c r="O1192" s="52">
        <v>0</v>
      </c>
      <c r="P1192" s="52">
        <v>0</v>
      </c>
      <c r="Q1192" s="52">
        <v>0</v>
      </c>
      <c r="R1192" s="52">
        <v>0</v>
      </c>
      <c r="S1192" s="52">
        <v>0</v>
      </c>
      <c r="T1192" s="52">
        <v>0</v>
      </c>
      <c r="U1192" s="52">
        <v>0.79400149920000007</v>
      </c>
      <c r="V1192" s="52">
        <v>0</v>
      </c>
      <c r="W1192" s="52">
        <v>0</v>
      </c>
      <c r="X1192" s="52">
        <v>0</v>
      </c>
      <c r="Y1192" s="52">
        <v>0</v>
      </c>
      <c r="Z1192" s="52">
        <v>0</v>
      </c>
    </row>
    <row r="1193" spans="1:26">
      <c r="A1193" s="52" t="s">
        <v>347</v>
      </c>
      <c r="B1193" s="52" t="s">
        <v>340</v>
      </c>
      <c r="C1193" s="52" t="s">
        <v>244</v>
      </c>
      <c r="D1193" s="52" t="s">
        <v>7</v>
      </c>
      <c r="E1193" s="52" t="s">
        <v>77</v>
      </c>
      <c r="F1193" s="52" t="s">
        <v>66</v>
      </c>
      <c r="G1193" s="52">
        <v>33.742798657200005</v>
      </c>
      <c r="H1193" s="52">
        <v>35.103600766800007</v>
      </c>
      <c r="I1193" s="52">
        <v>30.290401058400001</v>
      </c>
      <c r="J1193" s="52">
        <v>33.278398801200005</v>
      </c>
      <c r="K1193" s="52">
        <v>48.182401969200001</v>
      </c>
      <c r="L1193" s="52">
        <v>52.948801627200005</v>
      </c>
      <c r="M1193" s="52">
        <v>56.7828009252</v>
      </c>
      <c r="N1193" s="52">
        <v>61.606798390800002</v>
      </c>
      <c r="O1193" s="52">
        <v>64.069202008800005</v>
      </c>
      <c r="P1193" s="52">
        <v>61.707599787600003</v>
      </c>
      <c r="Q1193" s="52">
        <v>72.7452020124</v>
      </c>
      <c r="R1193" s="52">
        <v>80.132400306000008</v>
      </c>
      <c r="S1193" s="52">
        <v>81.666000025200006</v>
      </c>
      <c r="T1193" s="52">
        <v>82.713600187200001</v>
      </c>
      <c r="U1193" s="52">
        <v>86.450398736400004</v>
      </c>
      <c r="V1193" s="52">
        <v>87.447598200000016</v>
      </c>
      <c r="W1193" s="52">
        <v>88.718400856800002</v>
      </c>
      <c r="X1193" s="52">
        <v>91.395394722000006</v>
      </c>
      <c r="Y1193" s="52">
        <v>94.427144524799999</v>
      </c>
      <c r="Z1193" s="52">
        <v>93.625439313599998</v>
      </c>
    </row>
    <row r="1194" spans="1:26">
      <c r="A1194" s="52" t="s">
        <v>347</v>
      </c>
      <c r="B1194" s="52" t="s">
        <v>341</v>
      </c>
      <c r="C1194" s="52" t="s">
        <v>244</v>
      </c>
      <c r="D1194" s="52" t="s">
        <v>7</v>
      </c>
      <c r="E1194" s="52" t="s">
        <v>77</v>
      </c>
      <c r="F1194" s="52" t="s">
        <v>67</v>
      </c>
      <c r="G1194" s="52">
        <v>0</v>
      </c>
      <c r="H1194" s="52">
        <v>0</v>
      </c>
      <c r="I1194" s="52">
        <v>0</v>
      </c>
      <c r="J1194" s="52">
        <v>0</v>
      </c>
      <c r="K1194" s="52">
        <v>0</v>
      </c>
      <c r="L1194" s="52">
        <v>0</v>
      </c>
      <c r="M1194" s="52">
        <v>0</v>
      </c>
      <c r="N1194" s="52">
        <v>0</v>
      </c>
      <c r="O1194" s="52">
        <v>0</v>
      </c>
      <c r="P1194" s="52">
        <v>0</v>
      </c>
      <c r="Q1194" s="52">
        <v>0</v>
      </c>
      <c r="R1194" s="52">
        <v>0</v>
      </c>
      <c r="S1194" s="52">
        <v>0.126001746</v>
      </c>
      <c r="T1194" s="52">
        <v>1.6998408000000003E-2</v>
      </c>
      <c r="U1194" s="52">
        <v>1.09987236E-2</v>
      </c>
      <c r="V1194" s="52">
        <v>0.27300029400000003</v>
      </c>
      <c r="W1194" s="52">
        <v>0.29699903160000002</v>
      </c>
      <c r="X1194" s="52">
        <v>0.24491942640000003</v>
      </c>
      <c r="Y1194" s="52">
        <v>0.26346276360000004</v>
      </c>
      <c r="Z1194" s="52">
        <v>0.302538168</v>
      </c>
    </row>
    <row r="1195" spans="1:26">
      <c r="A1195" s="52" t="s">
        <v>347</v>
      </c>
      <c r="B1195" s="52" t="s">
        <v>337</v>
      </c>
      <c r="C1195" s="52" t="s">
        <v>244</v>
      </c>
      <c r="D1195" s="52" t="s">
        <v>7</v>
      </c>
      <c r="E1195" s="52" t="s">
        <v>77</v>
      </c>
      <c r="F1195" s="52" t="s">
        <v>68</v>
      </c>
      <c r="G1195" s="52">
        <v>0</v>
      </c>
      <c r="H1195" s="52">
        <v>0</v>
      </c>
      <c r="I1195" s="52">
        <v>0</v>
      </c>
      <c r="J1195" s="52">
        <v>0</v>
      </c>
      <c r="K1195" s="52">
        <v>0</v>
      </c>
      <c r="L1195" s="52">
        <v>0</v>
      </c>
      <c r="M1195" s="52">
        <v>0</v>
      </c>
      <c r="N1195" s="52">
        <v>0</v>
      </c>
      <c r="O1195" s="52">
        <v>0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0</v>
      </c>
      <c r="V1195" s="52">
        <v>0</v>
      </c>
      <c r="W1195" s="52">
        <v>0</v>
      </c>
      <c r="X1195" s="52">
        <v>0</v>
      </c>
      <c r="Y1195" s="52">
        <v>0</v>
      </c>
      <c r="Z1195" s="52">
        <v>0</v>
      </c>
    </row>
    <row r="1196" spans="1:26">
      <c r="A1196" s="52" t="s">
        <v>347</v>
      </c>
      <c r="B1196" s="52" t="s">
        <v>337</v>
      </c>
      <c r="C1196" s="52" t="s">
        <v>244</v>
      </c>
      <c r="D1196" s="52" t="s">
        <v>7</v>
      </c>
      <c r="E1196" s="52" t="s">
        <v>77</v>
      </c>
      <c r="F1196" s="52" t="s">
        <v>69</v>
      </c>
      <c r="G1196" s="52">
        <v>0</v>
      </c>
      <c r="H1196" s="52">
        <v>0</v>
      </c>
      <c r="I1196" s="52">
        <v>0</v>
      </c>
      <c r="J1196" s="52">
        <v>0</v>
      </c>
      <c r="K1196" s="52">
        <v>0</v>
      </c>
      <c r="L1196" s="52">
        <v>0</v>
      </c>
      <c r="M1196" s="52">
        <v>0</v>
      </c>
      <c r="N1196" s="52">
        <v>0</v>
      </c>
      <c r="O1196" s="52">
        <v>0</v>
      </c>
      <c r="P1196" s="52">
        <v>0</v>
      </c>
      <c r="Q1196" s="52">
        <v>0</v>
      </c>
      <c r="R1196" s="52">
        <v>0</v>
      </c>
      <c r="S1196" s="52">
        <v>0</v>
      </c>
      <c r="T1196" s="52">
        <v>0</v>
      </c>
      <c r="U1196" s="52">
        <v>0</v>
      </c>
      <c r="V1196" s="52">
        <v>0</v>
      </c>
      <c r="W1196" s="52">
        <v>0</v>
      </c>
      <c r="X1196" s="52">
        <v>0</v>
      </c>
      <c r="Y1196" s="52">
        <v>0</v>
      </c>
      <c r="Z1196" s="52">
        <v>0</v>
      </c>
    </row>
    <row r="1197" spans="1:26">
      <c r="A1197" s="52" t="s">
        <v>347</v>
      </c>
      <c r="B1197" s="52" t="s">
        <v>337</v>
      </c>
      <c r="C1197" s="52" t="s">
        <v>244</v>
      </c>
      <c r="D1197" s="52" t="s">
        <v>7</v>
      </c>
      <c r="E1197" s="52" t="s">
        <v>77</v>
      </c>
      <c r="F1197" s="52" t="s">
        <v>70</v>
      </c>
      <c r="G1197" s="52">
        <v>0</v>
      </c>
      <c r="H1197" s="52">
        <v>0</v>
      </c>
      <c r="I1197" s="52">
        <v>0</v>
      </c>
      <c r="J1197" s="52">
        <v>0</v>
      </c>
      <c r="K1197" s="52">
        <v>0</v>
      </c>
      <c r="L1197" s="52">
        <v>0</v>
      </c>
      <c r="M1197" s="52">
        <v>0</v>
      </c>
      <c r="N1197" s="52">
        <v>0</v>
      </c>
      <c r="O1197" s="52">
        <v>0</v>
      </c>
      <c r="P1197" s="52">
        <v>0</v>
      </c>
      <c r="Q1197" s="52">
        <v>0</v>
      </c>
      <c r="R1197" s="52">
        <v>0</v>
      </c>
      <c r="S1197" s="52">
        <v>0</v>
      </c>
      <c r="T1197" s="52">
        <v>0</v>
      </c>
      <c r="U1197" s="52">
        <v>0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</row>
    <row r="1198" spans="1:26">
      <c r="A1198" s="52" t="s">
        <v>347</v>
      </c>
      <c r="B1198" s="52" t="s">
        <v>342</v>
      </c>
      <c r="C1198" s="52" t="s">
        <v>244</v>
      </c>
      <c r="D1198" s="52" t="s">
        <v>7</v>
      </c>
      <c r="E1198" s="52" t="s">
        <v>77</v>
      </c>
      <c r="F1198" s="52" t="s">
        <v>71</v>
      </c>
      <c r="G1198" s="52">
        <v>0</v>
      </c>
      <c r="H1198" s="52">
        <v>0</v>
      </c>
      <c r="I1198" s="52">
        <v>0</v>
      </c>
      <c r="J1198" s="52">
        <v>0</v>
      </c>
      <c r="K1198" s="52">
        <v>0</v>
      </c>
      <c r="L1198" s="52">
        <v>0</v>
      </c>
      <c r="M1198" s="52">
        <v>0</v>
      </c>
      <c r="N1198" s="52">
        <v>0</v>
      </c>
      <c r="O1198" s="52">
        <v>0</v>
      </c>
      <c r="P1198" s="52">
        <v>0</v>
      </c>
      <c r="Q1198" s="52">
        <v>0</v>
      </c>
      <c r="R1198" s="52">
        <v>0</v>
      </c>
      <c r="S1198" s="52">
        <v>0</v>
      </c>
      <c r="T1198" s="52">
        <v>0</v>
      </c>
      <c r="U1198" s="52">
        <v>0</v>
      </c>
      <c r="V1198" s="52">
        <v>0</v>
      </c>
      <c r="W1198" s="52">
        <v>0</v>
      </c>
      <c r="X1198" s="52">
        <v>0</v>
      </c>
      <c r="Y1198" s="52">
        <v>0</v>
      </c>
      <c r="Z1198" s="52">
        <v>0</v>
      </c>
    </row>
    <row r="1199" spans="1:26">
      <c r="A1199" s="52" t="s">
        <v>347</v>
      </c>
      <c r="B1199" s="52" t="s">
        <v>342</v>
      </c>
      <c r="C1199" s="52" t="s">
        <v>244</v>
      </c>
      <c r="D1199" s="52" t="s">
        <v>7</v>
      </c>
      <c r="E1199" s="52" t="s">
        <v>77</v>
      </c>
      <c r="F1199" s="52" t="s">
        <v>72</v>
      </c>
      <c r="G1199" s="52">
        <v>38.143200819600004</v>
      </c>
      <c r="H1199" s="52">
        <v>34.432804231200002</v>
      </c>
      <c r="I1199" s="52">
        <v>33.296896083600004</v>
      </c>
      <c r="J1199" s="52">
        <v>25.400302394400004</v>
      </c>
      <c r="K1199" s="52">
        <v>15.589997787600002</v>
      </c>
      <c r="L1199" s="52">
        <v>7.0354987200000014</v>
      </c>
      <c r="M1199" s="52">
        <v>5.2235019216000005</v>
      </c>
      <c r="N1199" s="52">
        <v>7.2966001283999997</v>
      </c>
      <c r="O1199" s="52">
        <v>9.7247975903999997</v>
      </c>
      <c r="P1199" s="52">
        <v>8.3409010920000011</v>
      </c>
      <c r="Q1199" s="52">
        <v>8.9903993759999992</v>
      </c>
      <c r="R1199" s="52">
        <v>13.112396085600002</v>
      </c>
      <c r="S1199" s="52">
        <v>15.141604068000001</v>
      </c>
      <c r="T1199" s="52">
        <v>11.6006975172</v>
      </c>
      <c r="U1199" s="52">
        <v>11.339696592000001</v>
      </c>
      <c r="V1199" s="52">
        <v>8.9864972783999999</v>
      </c>
      <c r="W1199" s="52">
        <v>9.6935975568000003</v>
      </c>
      <c r="X1199" s="52">
        <v>9.5175007488000016</v>
      </c>
      <c r="Y1199" s="52">
        <v>7.5845975400000007</v>
      </c>
      <c r="Z1199" s="52">
        <v>7.4223590400000008</v>
      </c>
    </row>
    <row r="1200" spans="1:26">
      <c r="A1200" s="52" t="s">
        <v>347</v>
      </c>
      <c r="B1200" s="52" t="s">
        <v>343</v>
      </c>
      <c r="C1200" s="52" t="s">
        <v>244</v>
      </c>
      <c r="D1200" s="52" t="s">
        <v>7</v>
      </c>
      <c r="E1200" s="52" t="s">
        <v>77</v>
      </c>
      <c r="F1200" s="52" t="s">
        <v>73</v>
      </c>
      <c r="G1200" s="52">
        <v>26.406901223999999</v>
      </c>
      <c r="H1200" s="52">
        <v>26.938800669599999</v>
      </c>
      <c r="I1200" s="52">
        <v>29.109602041200002</v>
      </c>
      <c r="J1200" s="52">
        <v>30.174301094400001</v>
      </c>
      <c r="K1200" s="52">
        <v>33.252298289999999</v>
      </c>
      <c r="L1200" s="52">
        <v>35.843399953200006</v>
      </c>
      <c r="M1200" s="52">
        <v>35.640901184400001</v>
      </c>
      <c r="N1200" s="52">
        <v>24.191100125999998</v>
      </c>
      <c r="O1200" s="52">
        <v>21.581999409600002</v>
      </c>
      <c r="P1200" s="52">
        <v>20.721599449199999</v>
      </c>
      <c r="Q1200" s="52">
        <v>25.037101681200003</v>
      </c>
      <c r="R1200" s="52">
        <v>34.190999784000006</v>
      </c>
      <c r="S1200" s="52">
        <v>33.596101558800001</v>
      </c>
      <c r="T1200" s="52">
        <v>31.602598606800004</v>
      </c>
      <c r="U1200" s="52">
        <v>27.917100918000003</v>
      </c>
      <c r="V1200" s="52">
        <v>26.136898678800002</v>
      </c>
      <c r="W1200" s="52">
        <v>26.151301270800001</v>
      </c>
      <c r="X1200" s="52">
        <v>22.226574016800004</v>
      </c>
      <c r="Y1200" s="52">
        <v>21.035994634800002</v>
      </c>
      <c r="Z1200" s="52">
        <v>19.146981650400001</v>
      </c>
    </row>
    <row r="1201" spans="1:26">
      <c r="A1201" s="52" t="s">
        <v>347</v>
      </c>
      <c r="B1201" s="52" t="s">
        <v>337</v>
      </c>
      <c r="C1201" s="52" t="s">
        <v>244</v>
      </c>
      <c r="D1201" s="52" t="s">
        <v>7</v>
      </c>
      <c r="E1201" s="52" t="s">
        <v>78</v>
      </c>
      <c r="F1201" s="52" t="s">
        <v>63</v>
      </c>
      <c r="G1201" s="52">
        <v>0</v>
      </c>
      <c r="H1201" s="52">
        <v>0</v>
      </c>
      <c r="I1201" s="52">
        <v>0</v>
      </c>
      <c r="J1201" s="52">
        <v>0</v>
      </c>
      <c r="K1201" s="52">
        <v>0</v>
      </c>
      <c r="L1201" s="52">
        <v>0</v>
      </c>
      <c r="M1201" s="52">
        <v>0</v>
      </c>
      <c r="N1201" s="52">
        <v>0</v>
      </c>
      <c r="O1201" s="52">
        <v>0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0</v>
      </c>
      <c r="V1201" s="52">
        <v>0</v>
      </c>
      <c r="W1201" s="52">
        <v>0</v>
      </c>
      <c r="X1201" s="52">
        <v>0</v>
      </c>
      <c r="Y1201" s="52">
        <v>0</v>
      </c>
      <c r="Z1201" s="52">
        <v>0</v>
      </c>
    </row>
    <row r="1202" spans="1:26">
      <c r="A1202" s="52" t="s">
        <v>347</v>
      </c>
      <c r="B1202" s="52" t="s">
        <v>338</v>
      </c>
      <c r="C1202" s="52" t="s">
        <v>244</v>
      </c>
      <c r="D1202" s="52" t="s">
        <v>7</v>
      </c>
      <c r="E1202" s="52" t="s">
        <v>78</v>
      </c>
      <c r="F1202" s="52" t="s">
        <v>64</v>
      </c>
      <c r="G1202" s="52">
        <v>0</v>
      </c>
      <c r="H1202" s="52">
        <v>0</v>
      </c>
      <c r="I1202" s="52">
        <v>0</v>
      </c>
      <c r="J1202" s="52">
        <v>0</v>
      </c>
      <c r="K1202" s="52">
        <v>0</v>
      </c>
      <c r="L1202" s="52">
        <v>0</v>
      </c>
      <c r="M1202" s="52">
        <v>0</v>
      </c>
      <c r="N1202" s="52">
        <v>0</v>
      </c>
      <c r="O1202" s="52">
        <v>0</v>
      </c>
      <c r="P1202" s="52">
        <v>0</v>
      </c>
      <c r="Q1202" s="52">
        <v>0</v>
      </c>
      <c r="R1202" s="52">
        <v>0</v>
      </c>
      <c r="S1202" s="52">
        <v>0</v>
      </c>
      <c r="T1202" s="52">
        <v>0</v>
      </c>
      <c r="U1202" s="52">
        <v>5.5998449999999998E-2</v>
      </c>
      <c r="V1202" s="52">
        <v>5.2000056000000003E-2</v>
      </c>
      <c r="W1202" s="52">
        <v>3.9983940000000006E-3</v>
      </c>
      <c r="X1202" s="52">
        <v>4.4338212000000002E-3</v>
      </c>
      <c r="Y1202" s="52">
        <v>4.7645784000000004E-3</v>
      </c>
      <c r="Z1202" s="52">
        <v>3.4373628000000005E-3</v>
      </c>
    </row>
    <row r="1203" spans="1:26">
      <c r="A1203" s="52" t="s">
        <v>347</v>
      </c>
      <c r="B1203" s="52" t="s">
        <v>339</v>
      </c>
      <c r="C1203" s="52" t="s">
        <v>244</v>
      </c>
      <c r="D1203" s="52" t="s">
        <v>7</v>
      </c>
      <c r="E1203" s="52" t="s">
        <v>78</v>
      </c>
      <c r="F1203" s="52" t="s">
        <v>65</v>
      </c>
      <c r="G1203" s="52">
        <v>0.35399812680000003</v>
      </c>
      <c r="H1203" s="52">
        <v>0.351000378</v>
      </c>
      <c r="I1203" s="52">
        <v>0.42799981680000004</v>
      </c>
      <c r="J1203" s="52">
        <v>0.52100120520000004</v>
      </c>
      <c r="K1203" s="52">
        <v>0.57800030040000006</v>
      </c>
      <c r="L1203" s="52">
        <v>0.56299899600000003</v>
      </c>
      <c r="M1203" s="52">
        <v>0.57300126120000006</v>
      </c>
      <c r="N1203" s="52">
        <v>0.57300126120000006</v>
      </c>
      <c r="O1203" s="52">
        <v>0.47999987280000006</v>
      </c>
      <c r="P1203" s="52">
        <v>0.67999912200000001</v>
      </c>
      <c r="Q1203" s="52">
        <v>0.73400046840000011</v>
      </c>
      <c r="R1203" s="52">
        <v>1.0340014356</v>
      </c>
      <c r="S1203" s="52">
        <v>0.97199911440000009</v>
      </c>
      <c r="T1203" s="52">
        <v>1.0540017792</v>
      </c>
      <c r="U1203" s="52">
        <v>0</v>
      </c>
      <c r="V1203" s="52">
        <v>0</v>
      </c>
      <c r="W1203" s="52">
        <v>0</v>
      </c>
      <c r="X1203" s="52">
        <v>0</v>
      </c>
      <c r="Y1203" s="52">
        <v>0</v>
      </c>
      <c r="Z1203" s="52">
        <v>0</v>
      </c>
    </row>
    <row r="1204" spans="1:26">
      <c r="A1204" s="52" t="s">
        <v>347</v>
      </c>
      <c r="B1204" s="52" t="s">
        <v>340</v>
      </c>
      <c r="C1204" s="52" t="s">
        <v>244</v>
      </c>
      <c r="D1204" s="52" t="s">
        <v>7</v>
      </c>
      <c r="E1204" s="52" t="s">
        <v>78</v>
      </c>
      <c r="F1204" s="52" t="s">
        <v>66</v>
      </c>
      <c r="G1204" s="52">
        <v>90.496798585200011</v>
      </c>
      <c r="H1204" s="52">
        <v>94.716000230400013</v>
      </c>
      <c r="I1204" s="52">
        <v>106.39440056880001</v>
      </c>
      <c r="J1204" s="52">
        <v>120.63240108720001</v>
      </c>
      <c r="K1204" s="52">
        <v>125.14320079200002</v>
      </c>
      <c r="L1204" s="52">
        <v>140.11199887680002</v>
      </c>
      <c r="M1204" s="52">
        <v>153.65159928720001</v>
      </c>
      <c r="N1204" s="52">
        <v>166.6079993916</v>
      </c>
      <c r="O1204" s="52">
        <v>180.64440130320003</v>
      </c>
      <c r="P1204" s="52">
        <v>183.04559809200001</v>
      </c>
      <c r="Q1204" s="52">
        <v>213.46919800560002</v>
      </c>
      <c r="R1204" s="52">
        <v>232.71840037800001</v>
      </c>
      <c r="S1204" s="52">
        <v>247.80239826479999</v>
      </c>
      <c r="T1204" s="52">
        <v>260.44199996039998</v>
      </c>
      <c r="U1204" s="52">
        <v>263.69279895240004</v>
      </c>
      <c r="V1204" s="52">
        <v>268.54200095400006</v>
      </c>
      <c r="W1204" s="52">
        <v>282.8664002772</v>
      </c>
      <c r="X1204" s="52">
        <v>287.94988304640003</v>
      </c>
      <c r="Y1204" s="52">
        <v>290.60444403719998</v>
      </c>
      <c r="Z1204" s="52">
        <v>284.38889241600003</v>
      </c>
    </row>
    <row r="1205" spans="1:26">
      <c r="A1205" s="52" t="s">
        <v>347</v>
      </c>
      <c r="B1205" s="52" t="s">
        <v>341</v>
      </c>
      <c r="C1205" s="52" t="s">
        <v>244</v>
      </c>
      <c r="D1205" s="52" t="s">
        <v>7</v>
      </c>
      <c r="E1205" s="52" t="s">
        <v>78</v>
      </c>
      <c r="F1205" s="52" t="s">
        <v>67</v>
      </c>
      <c r="G1205" s="52">
        <v>3.5169999228000002</v>
      </c>
      <c r="H1205" s="52">
        <v>2.9559980304000004</v>
      </c>
      <c r="I1205" s="52">
        <v>2.7220019652000005</v>
      </c>
      <c r="J1205" s="52">
        <v>0.26499931920000003</v>
      </c>
      <c r="K1205" s="52">
        <v>3.0099993768000002</v>
      </c>
      <c r="L1205" s="52">
        <v>3.1360011228000002</v>
      </c>
      <c r="M1205" s="52">
        <v>2.7210013200000001</v>
      </c>
      <c r="N1205" s="52">
        <v>2.7000003312</v>
      </c>
      <c r="O1205" s="52">
        <v>2.0260008936</v>
      </c>
      <c r="P1205" s="52">
        <v>1.499000004</v>
      </c>
      <c r="Q1205" s="52">
        <v>2.9049986196000002</v>
      </c>
      <c r="R1205" s="52">
        <v>1.5390006912000003</v>
      </c>
      <c r="S1205" s="52">
        <v>2.5689995460000001</v>
      </c>
      <c r="T1205" s="52">
        <v>1.7220015324000002</v>
      </c>
      <c r="U1205" s="52">
        <v>1.9709989020000003</v>
      </c>
      <c r="V1205" s="52">
        <v>0.1289994948</v>
      </c>
      <c r="W1205" s="52">
        <v>0.14099886360000002</v>
      </c>
      <c r="X1205" s="52">
        <v>0.1492468596</v>
      </c>
      <c r="Y1205" s="52">
        <v>0.1614974364</v>
      </c>
      <c r="Z1205" s="52">
        <v>0.1616816556</v>
      </c>
    </row>
    <row r="1206" spans="1:26">
      <c r="A1206" s="52" t="s">
        <v>347</v>
      </c>
      <c r="B1206" s="52" t="s">
        <v>337</v>
      </c>
      <c r="C1206" s="52" t="s">
        <v>244</v>
      </c>
      <c r="D1206" s="52" t="s">
        <v>7</v>
      </c>
      <c r="E1206" s="52" t="s">
        <v>78</v>
      </c>
      <c r="F1206" s="52" t="s">
        <v>68</v>
      </c>
      <c r="G1206" s="52">
        <v>0</v>
      </c>
      <c r="H1206" s="52">
        <v>0</v>
      </c>
      <c r="I1206" s="52">
        <v>0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</row>
    <row r="1207" spans="1:26">
      <c r="A1207" s="52" t="s">
        <v>347</v>
      </c>
      <c r="B1207" s="52" t="s">
        <v>337</v>
      </c>
      <c r="C1207" s="52" t="s">
        <v>244</v>
      </c>
      <c r="D1207" s="52" t="s">
        <v>7</v>
      </c>
      <c r="E1207" s="52" t="s">
        <v>78</v>
      </c>
      <c r="F1207" s="52" t="s">
        <v>69</v>
      </c>
      <c r="G1207" s="52">
        <v>0</v>
      </c>
      <c r="H1207" s="52">
        <v>0</v>
      </c>
      <c r="I1207" s="52">
        <v>0</v>
      </c>
      <c r="J1207" s="52">
        <v>0</v>
      </c>
      <c r="K1207" s="52">
        <v>0</v>
      </c>
      <c r="L1207" s="52">
        <v>0</v>
      </c>
      <c r="M1207" s="52">
        <v>0</v>
      </c>
      <c r="N1207" s="52">
        <v>0</v>
      </c>
      <c r="O1207" s="52">
        <v>0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</row>
    <row r="1208" spans="1:26">
      <c r="A1208" s="52" t="s">
        <v>347</v>
      </c>
      <c r="B1208" s="52" t="s">
        <v>337</v>
      </c>
      <c r="C1208" s="52" t="s">
        <v>244</v>
      </c>
      <c r="D1208" s="52" t="s">
        <v>7</v>
      </c>
      <c r="E1208" s="52" t="s">
        <v>78</v>
      </c>
      <c r="F1208" s="52" t="s">
        <v>70</v>
      </c>
      <c r="G1208" s="52">
        <v>0</v>
      </c>
      <c r="H1208" s="52">
        <v>0</v>
      </c>
      <c r="I1208" s="52">
        <v>0</v>
      </c>
      <c r="J1208" s="52">
        <v>0</v>
      </c>
      <c r="K1208" s="52">
        <v>0</v>
      </c>
      <c r="L1208" s="52">
        <v>0</v>
      </c>
      <c r="M1208" s="52">
        <v>0</v>
      </c>
      <c r="N1208" s="52">
        <v>0</v>
      </c>
      <c r="O1208" s="52">
        <v>0</v>
      </c>
      <c r="P1208" s="52">
        <v>0</v>
      </c>
      <c r="Q1208" s="52">
        <v>0</v>
      </c>
      <c r="R1208" s="52">
        <v>0</v>
      </c>
      <c r="S1208" s="52">
        <v>0</v>
      </c>
      <c r="T1208" s="52">
        <v>0</v>
      </c>
      <c r="U1208" s="52">
        <v>0</v>
      </c>
      <c r="V1208" s="52">
        <v>0</v>
      </c>
      <c r="W1208" s="52">
        <v>0</v>
      </c>
      <c r="X1208" s="52">
        <v>0</v>
      </c>
      <c r="Y1208" s="52">
        <v>0</v>
      </c>
      <c r="Z1208" s="52">
        <v>0</v>
      </c>
    </row>
    <row r="1209" spans="1:26">
      <c r="A1209" s="52" t="s">
        <v>347</v>
      </c>
      <c r="B1209" s="52" t="s">
        <v>342</v>
      </c>
      <c r="C1209" s="52" t="s">
        <v>244</v>
      </c>
      <c r="D1209" s="52" t="s">
        <v>7</v>
      </c>
      <c r="E1209" s="52" t="s">
        <v>78</v>
      </c>
      <c r="F1209" s="52" t="s">
        <v>71</v>
      </c>
      <c r="G1209" s="52">
        <v>0</v>
      </c>
      <c r="H1209" s="52">
        <v>0</v>
      </c>
      <c r="I1209" s="52">
        <v>0</v>
      </c>
      <c r="J1209" s="52">
        <v>0</v>
      </c>
      <c r="K1209" s="52">
        <v>0</v>
      </c>
      <c r="L1209" s="52">
        <v>0</v>
      </c>
      <c r="M1209" s="52">
        <v>0</v>
      </c>
      <c r="N1209" s="52">
        <v>0</v>
      </c>
      <c r="O1209" s="52">
        <v>0</v>
      </c>
      <c r="P1209" s="52">
        <v>0</v>
      </c>
      <c r="Q1209" s="52">
        <v>0</v>
      </c>
      <c r="R1209" s="52">
        <v>0</v>
      </c>
      <c r="S1209" s="52">
        <v>0</v>
      </c>
      <c r="T1209" s="52">
        <v>0</v>
      </c>
      <c r="U1209" s="52">
        <v>0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</row>
    <row r="1210" spans="1:26">
      <c r="A1210" s="52" t="s">
        <v>347</v>
      </c>
      <c r="B1210" s="52" t="s">
        <v>342</v>
      </c>
      <c r="C1210" s="52" t="s">
        <v>244</v>
      </c>
      <c r="D1210" s="52" t="s">
        <v>7</v>
      </c>
      <c r="E1210" s="52" t="s">
        <v>78</v>
      </c>
      <c r="F1210" s="52" t="s">
        <v>72</v>
      </c>
      <c r="G1210" s="52">
        <v>23.3207983836</v>
      </c>
      <c r="H1210" s="52">
        <v>21.149699749200003</v>
      </c>
      <c r="I1210" s="52">
        <v>21.387304835999998</v>
      </c>
      <c r="J1210" s="52">
        <v>20.006703349200002</v>
      </c>
      <c r="K1210" s="52">
        <v>19.935000212400002</v>
      </c>
      <c r="L1210" s="52">
        <v>19.156498246800002</v>
      </c>
      <c r="M1210" s="52">
        <v>18.256198082400001</v>
      </c>
      <c r="N1210" s="52">
        <v>15.784499768399998</v>
      </c>
      <c r="O1210" s="52">
        <v>14.447997846000003</v>
      </c>
      <c r="P1210" s="52">
        <v>11.586902011200001</v>
      </c>
      <c r="Q1210" s="52">
        <v>11.409000692400001</v>
      </c>
      <c r="R1210" s="52">
        <v>9.2286031752</v>
      </c>
      <c r="S1210" s="52">
        <v>7.9610997168000006</v>
      </c>
      <c r="T1210" s="52">
        <v>6.6488979816000002</v>
      </c>
      <c r="U1210" s="52">
        <v>7.4297989836000013</v>
      </c>
      <c r="V1210" s="52">
        <v>3.2843980620000002</v>
      </c>
      <c r="W1210" s="52">
        <v>3.6711034704000003</v>
      </c>
      <c r="X1210" s="52">
        <v>3.1059022176000002</v>
      </c>
      <c r="Y1210" s="52">
        <v>3.0684010499999999</v>
      </c>
      <c r="Z1210" s="52">
        <v>3.0513314664000002</v>
      </c>
    </row>
    <row r="1211" spans="1:26">
      <c r="A1211" s="52" t="s">
        <v>347</v>
      </c>
      <c r="B1211" s="52" t="s">
        <v>343</v>
      </c>
      <c r="C1211" s="52" t="s">
        <v>244</v>
      </c>
      <c r="D1211" s="52" t="s">
        <v>7</v>
      </c>
      <c r="E1211" s="52" t="s">
        <v>78</v>
      </c>
      <c r="F1211" s="52" t="s">
        <v>73</v>
      </c>
      <c r="G1211" s="52">
        <v>0</v>
      </c>
      <c r="H1211" s="52">
        <v>0</v>
      </c>
      <c r="I1211" s="52">
        <v>0</v>
      </c>
      <c r="J1211" s="52">
        <v>0</v>
      </c>
      <c r="K1211" s="52">
        <v>0</v>
      </c>
      <c r="L1211" s="52">
        <v>0</v>
      </c>
      <c r="M1211" s="52">
        <v>0</v>
      </c>
      <c r="N1211" s="52">
        <v>17.897401882800001</v>
      </c>
      <c r="O1211" s="52">
        <v>27.027899960400003</v>
      </c>
      <c r="P1211" s="52">
        <v>22.444199694000002</v>
      </c>
      <c r="Q1211" s="52">
        <v>25.920901666800003</v>
      </c>
      <c r="R1211" s="52">
        <v>27.575998135199999</v>
      </c>
      <c r="S1211" s="52">
        <v>29.313901134000002</v>
      </c>
      <c r="T1211" s="52">
        <v>38.815198966800004</v>
      </c>
      <c r="U1211" s="52">
        <v>42.119999305200004</v>
      </c>
      <c r="V1211" s="52">
        <v>39.434401566000005</v>
      </c>
      <c r="W1211" s="52">
        <v>40.026599305200001</v>
      </c>
      <c r="X1211" s="52">
        <v>40.707050601600002</v>
      </c>
      <c r="Y1211" s="52">
        <v>41.693142484800006</v>
      </c>
      <c r="Z1211" s="52">
        <v>42.401925856800005</v>
      </c>
    </row>
    <row r="1212" spans="1:26">
      <c r="A1212" s="52" t="s">
        <v>113</v>
      </c>
      <c r="B1212" s="52" t="s">
        <v>337</v>
      </c>
      <c r="C1212" s="52" t="s">
        <v>244</v>
      </c>
      <c r="D1212" s="52" t="s">
        <v>7</v>
      </c>
      <c r="E1212" s="52" t="s">
        <v>79</v>
      </c>
      <c r="F1212" s="52" t="s">
        <v>63</v>
      </c>
      <c r="G1212" s="52">
        <v>0</v>
      </c>
      <c r="H1212" s="52">
        <v>0</v>
      </c>
      <c r="I1212" s="52">
        <v>0</v>
      </c>
      <c r="J1212" s="52">
        <v>0</v>
      </c>
      <c r="K1212" s="52">
        <v>0</v>
      </c>
      <c r="L1212" s="52">
        <v>0</v>
      </c>
      <c r="M1212" s="52">
        <v>0</v>
      </c>
      <c r="N1212" s="52">
        <v>0</v>
      </c>
      <c r="O1212" s="52">
        <v>0</v>
      </c>
      <c r="P1212" s="52">
        <v>0</v>
      </c>
      <c r="Q1212" s="52">
        <v>0</v>
      </c>
      <c r="R1212" s="52">
        <v>0</v>
      </c>
      <c r="S1212" s="52">
        <v>0</v>
      </c>
      <c r="T1212" s="52">
        <v>0</v>
      </c>
      <c r="U1212" s="52">
        <v>0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</row>
    <row r="1213" spans="1:26">
      <c r="A1213" s="52" t="s">
        <v>113</v>
      </c>
      <c r="B1213" s="52" t="s">
        <v>338</v>
      </c>
      <c r="C1213" s="52" t="s">
        <v>244</v>
      </c>
      <c r="D1213" s="52" t="s">
        <v>7</v>
      </c>
      <c r="E1213" s="52" t="s">
        <v>79</v>
      </c>
      <c r="F1213" s="52" t="s">
        <v>64</v>
      </c>
      <c r="G1213" s="52">
        <v>0</v>
      </c>
      <c r="H1213" s="52">
        <v>0</v>
      </c>
      <c r="I1213" s="52">
        <v>0</v>
      </c>
      <c r="J1213" s="52">
        <v>0</v>
      </c>
      <c r="K1213" s="52">
        <v>0</v>
      </c>
      <c r="L1213" s="52">
        <v>0</v>
      </c>
      <c r="M1213" s="52">
        <v>0</v>
      </c>
      <c r="N1213" s="52">
        <v>0</v>
      </c>
      <c r="O1213" s="52">
        <v>0</v>
      </c>
      <c r="P1213" s="52">
        <v>0</v>
      </c>
      <c r="Q1213" s="52">
        <v>0</v>
      </c>
      <c r="R1213" s="52">
        <v>0</v>
      </c>
      <c r="S1213" s="52">
        <v>0</v>
      </c>
      <c r="T1213" s="52">
        <v>0</v>
      </c>
      <c r="U1213" s="52">
        <v>7.0003295999999998E-3</v>
      </c>
      <c r="V1213" s="52">
        <v>1.0006452000000002E-3</v>
      </c>
      <c r="W1213" s="52">
        <v>3.0019356000000001E-3</v>
      </c>
      <c r="X1213" s="52">
        <v>3.3243192000000001E-3</v>
      </c>
      <c r="Y1213" s="52">
        <v>3.5839007999999999E-3</v>
      </c>
      <c r="Z1213" s="52">
        <v>4.4128872E-3</v>
      </c>
    </row>
    <row r="1214" spans="1:26">
      <c r="A1214" s="52" t="s">
        <v>113</v>
      </c>
      <c r="B1214" s="52" t="s">
        <v>339</v>
      </c>
      <c r="C1214" s="52" t="s">
        <v>244</v>
      </c>
      <c r="D1214" s="52" t="s">
        <v>7</v>
      </c>
      <c r="E1214" s="52" t="s">
        <v>79</v>
      </c>
      <c r="F1214" s="52" t="s">
        <v>65</v>
      </c>
      <c r="G1214" s="52">
        <v>0</v>
      </c>
      <c r="H1214" s="52">
        <v>0</v>
      </c>
      <c r="I1214" s="52">
        <v>0</v>
      </c>
      <c r="J1214" s="52">
        <v>0</v>
      </c>
      <c r="K1214" s="52">
        <v>0</v>
      </c>
      <c r="L1214" s="52">
        <v>0</v>
      </c>
      <c r="M1214" s="52">
        <v>0</v>
      </c>
      <c r="N1214" s="52">
        <v>0</v>
      </c>
      <c r="O1214" s="52">
        <v>0</v>
      </c>
      <c r="P1214" s="52">
        <v>0</v>
      </c>
      <c r="Q1214" s="52">
        <v>0</v>
      </c>
      <c r="R1214" s="52">
        <v>0</v>
      </c>
      <c r="S1214" s="52">
        <v>0</v>
      </c>
      <c r="T1214" s="52">
        <v>0</v>
      </c>
      <c r="U1214" s="52">
        <v>0</v>
      </c>
      <c r="V1214" s="52">
        <v>5.9996844000000009E-3</v>
      </c>
      <c r="W1214" s="52">
        <v>0</v>
      </c>
      <c r="X1214" s="52">
        <v>0</v>
      </c>
      <c r="Y1214" s="52">
        <v>0</v>
      </c>
      <c r="Z1214" s="52">
        <v>0</v>
      </c>
    </row>
    <row r="1215" spans="1:26">
      <c r="A1215" s="52" t="s">
        <v>113</v>
      </c>
      <c r="B1215" s="52" t="s">
        <v>340</v>
      </c>
      <c r="C1215" s="52" t="s">
        <v>244</v>
      </c>
      <c r="D1215" s="52" t="s">
        <v>7</v>
      </c>
      <c r="E1215" s="52" t="s">
        <v>79</v>
      </c>
      <c r="F1215" s="52" t="s">
        <v>66</v>
      </c>
      <c r="G1215" s="52">
        <v>3.6108009900000004</v>
      </c>
      <c r="H1215" s="52">
        <v>3.8664009431999999</v>
      </c>
      <c r="I1215" s="52">
        <v>4.1579990028000005</v>
      </c>
      <c r="J1215" s="52">
        <v>4.3379979084000002</v>
      </c>
      <c r="K1215" s="52">
        <v>4.5684016992000007</v>
      </c>
      <c r="L1215" s="52">
        <v>4.7411993088000006</v>
      </c>
      <c r="M1215" s="52">
        <v>5.0147983152000002</v>
      </c>
      <c r="N1215" s="52">
        <v>5.3423986680000004</v>
      </c>
      <c r="O1215" s="52">
        <v>5.0687996616</v>
      </c>
      <c r="P1215" s="52">
        <v>4.8599997587999999</v>
      </c>
      <c r="Q1215" s="52">
        <v>6.0588020159999996</v>
      </c>
      <c r="R1215" s="52">
        <v>6.9408016776000006</v>
      </c>
      <c r="S1215" s="52">
        <v>5.8176004680000002</v>
      </c>
      <c r="T1215" s="52">
        <v>5.3207989668</v>
      </c>
      <c r="U1215" s="52">
        <v>5.6556006156000009</v>
      </c>
      <c r="V1215" s="52">
        <v>5.8716018144000008</v>
      </c>
      <c r="W1215" s="52">
        <v>6.5628006264000005</v>
      </c>
      <c r="X1215" s="52">
        <v>6.2864802000000006</v>
      </c>
      <c r="Y1215" s="52">
        <v>6.3653302044000002</v>
      </c>
      <c r="Z1215" s="52">
        <v>6.4261937160000002</v>
      </c>
    </row>
    <row r="1216" spans="1:26">
      <c r="A1216" s="52" t="s">
        <v>113</v>
      </c>
      <c r="B1216" s="52" t="s">
        <v>341</v>
      </c>
      <c r="C1216" s="52" t="s">
        <v>244</v>
      </c>
      <c r="D1216" s="52" t="s">
        <v>7</v>
      </c>
      <c r="E1216" s="52" t="s">
        <v>79</v>
      </c>
      <c r="F1216" s="52" t="s">
        <v>67</v>
      </c>
      <c r="G1216" s="52">
        <v>0</v>
      </c>
      <c r="H1216" s="52">
        <v>0</v>
      </c>
      <c r="I1216" s="52">
        <v>0</v>
      </c>
      <c r="J1216" s="52">
        <v>0</v>
      </c>
      <c r="K1216" s="52">
        <v>0</v>
      </c>
      <c r="L1216" s="52">
        <v>0</v>
      </c>
      <c r="M1216" s="52">
        <v>0</v>
      </c>
      <c r="N1216" s="52">
        <v>0</v>
      </c>
      <c r="O1216" s="52">
        <v>0</v>
      </c>
      <c r="P1216" s="52">
        <v>0</v>
      </c>
      <c r="Q1216" s="52">
        <v>0</v>
      </c>
      <c r="R1216" s="52">
        <v>0</v>
      </c>
      <c r="S1216" s="52">
        <v>0</v>
      </c>
      <c r="T1216" s="52">
        <v>0</v>
      </c>
      <c r="U1216" s="52">
        <v>0</v>
      </c>
      <c r="V1216" s="52">
        <v>0</v>
      </c>
      <c r="W1216" s="52">
        <v>0</v>
      </c>
      <c r="X1216" s="52">
        <v>0</v>
      </c>
      <c r="Y1216" s="52">
        <v>0</v>
      </c>
      <c r="Z1216" s="52">
        <v>0</v>
      </c>
    </row>
    <row r="1217" spans="1:26">
      <c r="A1217" s="52" t="s">
        <v>113</v>
      </c>
      <c r="B1217" s="52" t="s">
        <v>337</v>
      </c>
      <c r="C1217" s="52" t="s">
        <v>244</v>
      </c>
      <c r="D1217" s="52" t="s">
        <v>7</v>
      </c>
      <c r="E1217" s="52" t="s">
        <v>79</v>
      </c>
      <c r="F1217" s="52" t="s">
        <v>68</v>
      </c>
      <c r="G1217" s="52">
        <v>0</v>
      </c>
      <c r="H1217" s="52">
        <v>0</v>
      </c>
      <c r="I1217" s="52">
        <v>0</v>
      </c>
      <c r="J1217" s="52">
        <v>0</v>
      </c>
      <c r="K1217" s="52">
        <v>0</v>
      </c>
      <c r="L1217" s="52">
        <v>0</v>
      </c>
      <c r="M1217" s="52">
        <v>0</v>
      </c>
      <c r="N1217" s="52">
        <v>0</v>
      </c>
      <c r="O1217" s="52">
        <v>0</v>
      </c>
      <c r="P1217" s="52">
        <v>0</v>
      </c>
      <c r="Q1217" s="52">
        <v>0</v>
      </c>
      <c r="R1217" s="52">
        <v>0</v>
      </c>
      <c r="S1217" s="52">
        <v>0</v>
      </c>
      <c r="T1217" s="52">
        <v>0</v>
      </c>
      <c r="U1217" s="52">
        <v>0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</row>
    <row r="1218" spans="1:26">
      <c r="A1218" s="52" t="s">
        <v>113</v>
      </c>
      <c r="B1218" s="52" t="s">
        <v>337</v>
      </c>
      <c r="C1218" s="52" t="s">
        <v>244</v>
      </c>
      <c r="D1218" s="52" t="s">
        <v>7</v>
      </c>
      <c r="E1218" s="52" t="s">
        <v>79</v>
      </c>
      <c r="F1218" s="52" t="s">
        <v>69</v>
      </c>
      <c r="G1218" s="52">
        <v>0</v>
      </c>
      <c r="H1218" s="52">
        <v>0</v>
      </c>
      <c r="I1218" s="52">
        <v>0</v>
      </c>
      <c r="J1218" s="52">
        <v>0</v>
      </c>
      <c r="K1218" s="52">
        <v>0</v>
      </c>
      <c r="L1218" s="52">
        <v>0</v>
      </c>
      <c r="M1218" s="52">
        <v>0</v>
      </c>
      <c r="N1218" s="52">
        <v>0</v>
      </c>
      <c r="O1218" s="52">
        <v>0</v>
      </c>
      <c r="P1218" s="52">
        <v>0</v>
      </c>
      <c r="Q1218" s="52">
        <v>0</v>
      </c>
      <c r="R1218" s="52">
        <v>0</v>
      </c>
      <c r="S1218" s="52">
        <v>0</v>
      </c>
      <c r="T1218" s="52">
        <v>0</v>
      </c>
      <c r="U1218" s="52">
        <v>0</v>
      </c>
      <c r="V1218" s="52">
        <v>0</v>
      </c>
      <c r="W1218" s="52">
        <v>0</v>
      </c>
      <c r="X1218" s="52">
        <v>0</v>
      </c>
      <c r="Y1218" s="52">
        <v>0</v>
      </c>
      <c r="Z1218" s="52">
        <v>0</v>
      </c>
    </row>
    <row r="1219" spans="1:26">
      <c r="A1219" s="52" t="s">
        <v>113</v>
      </c>
      <c r="B1219" s="52" t="s">
        <v>337</v>
      </c>
      <c r="C1219" s="52" t="s">
        <v>244</v>
      </c>
      <c r="D1219" s="52" t="s">
        <v>7</v>
      </c>
      <c r="E1219" s="52" t="s">
        <v>79</v>
      </c>
      <c r="F1219" s="52" t="s">
        <v>70</v>
      </c>
      <c r="G1219" s="52">
        <v>0</v>
      </c>
      <c r="H1219" s="52">
        <v>0</v>
      </c>
      <c r="I1219" s="52">
        <v>0</v>
      </c>
      <c r="J1219" s="52">
        <v>0</v>
      </c>
      <c r="K1219" s="52">
        <v>0</v>
      </c>
      <c r="L1219" s="52">
        <v>0</v>
      </c>
      <c r="M1219" s="52">
        <v>0</v>
      </c>
      <c r="N1219" s="52">
        <v>0</v>
      </c>
      <c r="O1219" s="52">
        <v>0</v>
      </c>
      <c r="P1219" s="52">
        <v>0</v>
      </c>
      <c r="Q1219" s="52">
        <v>0</v>
      </c>
      <c r="R1219" s="52">
        <v>0</v>
      </c>
      <c r="S1219" s="52">
        <v>0</v>
      </c>
      <c r="T1219" s="52">
        <v>0</v>
      </c>
      <c r="U1219" s="52">
        <v>0</v>
      </c>
      <c r="V1219" s="52">
        <v>0</v>
      </c>
      <c r="W1219" s="52">
        <v>0</v>
      </c>
      <c r="X1219" s="52">
        <v>0</v>
      </c>
      <c r="Y1219" s="52">
        <v>0</v>
      </c>
      <c r="Z1219" s="52">
        <v>0</v>
      </c>
    </row>
    <row r="1220" spans="1:26">
      <c r="A1220" s="52" t="s">
        <v>113</v>
      </c>
      <c r="B1220" s="52" t="s">
        <v>342</v>
      </c>
      <c r="C1220" s="52" t="s">
        <v>244</v>
      </c>
      <c r="D1220" s="52" t="s">
        <v>7</v>
      </c>
      <c r="E1220" s="52" t="s">
        <v>79</v>
      </c>
      <c r="F1220" s="52" t="s">
        <v>71</v>
      </c>
      <c r="G1220" s="52">
        <v>0</v>
      </c>
      <c r="H1220" s="52">
        <v>0</v>
      </c>
      <c r="I1220" s="52">
        <v>0</v>
      </c>
      <c r="J1220" s="52">
        <v>0</v>
      </c>
      <c r="K1220" s="52">
        <v>0</v>
      </c>
      <c r="L1220" s="52">
        <v>0</v>
      </c>
      <c r="M1220" s="52">
        <v>0</v>
      </c>
      <c r="N1220" s="52">
        <v>0</v>
      </c>
      <c r="O1220" s="52">
        <v>0</v>
      </c>
      <c r="P1220" s="52">
        <v>0</v>
      </c>
      <c r="Q1220" s="52">
        <v>0</v>
      </c>
      <c r="R1220" s="52">
        <v>0</v>
      </c>
      <c r="S1220" s="52">
        <v>0</v>
      </c>
      <c r="T1220" s="52">
        <v>0</v>
      </c>
      <c r="U1220" s="52">
        <v>0</v>
      </c>
      <c r="V1220" s="52">
        <v>0</v>
      </c>
      <c r="W1220" s="52">
        <v>0</v>
      </c>
      <c r="X1220" s="52">
        <v>0</v>
      </c>
      <c r="Y1220" s="52">
        <v>0</v>
      </c>
      <c r="Z1220" s="52">
        <v>0</v>
      </c>
    </row>
    <row r="1221" spans="1:26">
      <c r="A1221" s="52" t="s">
        <v>113</v>
      </c>
      <c r="B1221" s="52" t="s">
        <v>342</v>
      </c>
      <c r="C1221" s="52" t="s">
        <v>244</v>
      </c>
      <c r="D1221" s="52" t="s">
        <v>7</v>
      </c>
      <c r="E1221" s="52" t="s">
        <v>79</v>
      </c>
      <c r="F1221" s="52" t="s">
        <v>72</v>
      </c>
      <c r="G1221" s="52">
        <v>1.9223985276</v>
      </c>
      <c r="H1221" s="52">
        <v>2.0505020472000002</v>
      </c>
      <c r="I1221" s="52">
        <v>2.2160983608000002</v>
      </c>
      <c r="J1221" s="52">
        <v>2.5719009984000007</v>
      </c>
      <c r="K1221" s="52">
        <v>2.2787998776000005</v>
      </c>
      <c r="L1221" s="52">
        <v>2.4645053915999999</v>
      </c>
      <c r="M1221" s="52">
        <v>2.6154018504000001</v>
      </c>
      <c r="N1221" s="52">
        <v>2.3174984700000003</v>
      </c>
      <c r="O1221" s="52">
        <v>2.0616012540000002</v>
      </c>
      <c r="P1221" s="52">
        <v>2.3123989476000002</v>
      </c>
      <c r="Q1221" s="52">
        <v>3.5976000096000003</v>
      </c>
      <c r="R1221" s="52">
        <v>3.5486981856000006</v>
      </c>
      <c r="S1221" s="52">
        <v>3.5256037968</v>
      </c>
      <c r="T1221" s="52">
        <v>3.9033033984000003</v>
      </c>
      <c r="U1221" s="52">
        <v>2.9501993124000006</v>
      </c>
      <c r="V1221" s="52">
        <v>2.6517014064000004</v>
      </c>
      <c r="W1221" s="52">
        <v>1.9950981228</v>
      </c>
      <c r="X1221" s="52">
        <v>1.7482988232000001</v>
      </c>
      <c r="Y1221" s="52">
        <v>1.6719022835999999</v>
      </c>
      <c r="Z1221" s="52">
        <v>2.0387790072</v>
      </c>
    </row>
    <row r="1222" spans="1:26">
      <c r="A1222" s="52" t="s">
        <v>113</v>
      </c>
      <c r="B1222" s="52" t="s">
        <v>343</v>
      </c>
      <c r="C1222" s="52" t="s">
        <v>244</v>
      </c>
      <c r="D1222" s="52" t="s">
        <v>7</v>
      </c>
      <c r="E1222" s="52" t="s">
        <v>79</v>
      </c>
      <c r="F1222" s="52" t="s">
        <v>73</v>
      </c>
      <c r="G1222" s="52">
        <v>6.2998779599999999E-2</v>
      </c>
      <c r="H1222" s="52">
        <v>6.6599427600000011E-2</v>
      </c>
      <c r="I1222" s="52">
        <v>0</v>
      </c>
      <c r="J1222" s="52">
        <v>0</v>
      </c>
      <c r="K1222" s="52">
        <v>0</v>
      </c>
      <c r="L1222" s="52">
        <v>0</v>
      </c>
      <c r="M1222" s="52">
        <v>0</v>
      </c>
      <c r="N1222" s="52">
        <v>0</v>
      </c>
      <c r="O1222" s="52">
        <v>0</v>
      </c>
      <c r="P1222" s="52">
        <v>0</v>
      </c>
      <c r="Q1222" s="52">
        <v>0</v>
      </c>
      <c r="R1222" s="52">
        <v>0</v>
      </c>
      <c r="S1222" s="52">
        <v>0</v>
      </c>
      <c r="T1222" s="52">
        <v>0</v>
      </c>
      <c r="U1222" s="52">
        <v>0</v>
      </c>
      <c r="V1222" s="52">
        <v>0</v>
      </c>
      <c r="W1222" s="52">
        <v>0</v>
      </c>
      <c r="X1222" s="52">
        <v>0</v>
      </c>
      <c r="Y1222" s="52">
        <v>0</v>
      </c>
      <c r="Z1222" s="52">
        <v>0</v>
      </c>
    </row>
    <row r="1223" spans="1:26">
      <c r="A1223" s="52" t="s">
        <v>347</v>
      </c>
      <c r="B1223" s="52" t="s">
        <v>337</v>
      </c>
      <c r="C1223" s="52" t="s">
        <v>244</v>
      </c>
      <c r="D1223" s="52" t="s">
        <v>7</v>
      </c>
      <c r="E1223" s="52" t="s">
        <v>80</v>
      </c>
      <c r="F1223" s="52" t="s">
        <v>63</v>
      </c>
      <c r="G1223" s="52">
        <v>1.0899454572</v>
      </c>
      <c r="H1223" s="52">
        <v>1.1160041004000001</v>
      </c>
      <c r="I1223" s="52">
        <v>1.263953052</v>
      </c>
      <c r="J1223" s="52">
        <v>1.2633585264</v>
      </c>
      <c r="K1223" s="52">
        <v>0.92109600000000003</v>
      </c>
      <c r="L1223" s="52">
        <v>0.87149916720000009</v>
      </c>
      <c r="M1223" s="52">
        <v>0.8684595504</v>
      </c>
      <c r="N1223" s="52">
        <v>0.89679581279999998</v>
      </c>
      <c r="O1223" s="52">
        <v>0.8469728928000001</v>
      </c>
      <c r="P1223" s="52">
        <v>0.92170727280000009</v>
      </c>
      <c r="Q1223" s="52">
        <v>1.0213489260000002</v>
      </c>
      <c r="R1223" s="52">
        <v>0.89679581279999998</v>
      </c>
      <c r="S1223" s="52">
        <v>1.2330000396</v>
      </c>
      <c r="T1223" s="52">
        <v>0.93708120240000004</v>
      </c>
      <c r="U1223" s="52">
        <v>0.91242095040000004</v>
      </c>
      <c r="V1223" s="52">
        <v>1.3069807956000001</v>
      </c>
      <c r="W1223" s="52">
        <v>0.96174145440000003</v>
      </c>
      <c r="X1223" s="52">
        <v>0.92663513640000006</v>
      </c>
      <c r="Y1223" s="52">
        <v>0</v>
      </c>
      <c r="Z1223" s="52">
        <v>0</v>
      </c>
    </row>
    <row r="1224" spans="1:26">
      <c r="A1224" s="52" t="s">
        <v>347</v>
      </c>
      <c r="B1224" s="52" t="s">
        <v>338</v>
      </c>
      <c r="C1224" s="52" t="s">
        <v>244</v>
      </c>
      <c r="D1224" s="52" t="s">
        <v>7</v>
      </c>
      <c r="E1224" s="52" t="s">
        <v>80</v>
      </c>
      <c r="F1224" s="52" t="s">
        <v>64</v>
      </c>
      <c r="G1224" s="52">
        <v>0</v>
      </c>
      <c r="H1224" s="52">
        <v>0</v>
      </c>
      <c r="I1224" s="52">
        <v>0</v>
      </c>
      <c r="J1224" s="52">
        <v>0</v>
      </c>
      <c r="K1224" s="52">
        <v>0</v>
      </c>
      <c r="L1224" s="52">
        <v>0</v>
      </c>
      <c r="M1224" s="52">
        <v>0</v>
      </c>
      <c r="N1224" s="52">
        <v>0</v>
      </c>
      <c r="O1224" s="52">
        <v>0</v>
      </c>
      <c r="P1224" s="52">
        <v>0</v>
      </c>
      <c r="Q1224" s="52">
        <v>0</v>
      </c>
      <c r="R1224" s="52">
        <v>0</v>
      </c>
      <c r="S1224" s="52">
        <v>0</v>
      </c>
      <c r="T1224" s="52">
        <v>0</v>
      </c>
      <c r="U1224" s="52">
        <v>1.1289999276</v>
      </c>
      <c r="V1224" s="52">
        <v>3.1599998604000006</v>
      </c>
      <c r="W1224" s="52">
        <v>1.1939999976</v>
      </c>
      <c r="X1224" s="52">
        <v>1.5225381936000002</v>
      </c>
      <c r="Y1224" s="52">
        <v>1.6811090568</v>
      </c>
      <c r="Z1224" s="52">
        <v>1.2974307048000002</v>
      </c>
    </row>
    <row r="1225" spans="1:26">
      <c r="A1225" s="52" t="s">
        <v>347</v>
      </c>
      <c r="B1225" s="52" t="s">
        <v>339</v>
      </c>
      <c r="C1225" s="52" t="s">
        <v>244</v>
      </c>
      <c r="D1225" s="52" t="s">
        <v>7</v>
      </c>
      <c r="E1225" s="52" t="s">
        <v>80</v>
      </c>
      <c r="F1225" s="52" t="s">
        <v>65</v>
      </c>
      <c r="G1225" s="52">
        <v>0.99099881280000013</v>
      </c>
      <c r="H1225" s="52">
        <v>1.0149975503999999</v>
      </c>
      <c r="I1225" s="52">
        <v>1.051996302</v>
      </c>
      <c r="J1225" s="52">
        <v>1.2539968416</v>
      </c>
      <c r="K1225" s="52">
        <v>1.2600007128000001</v>
      </c>
      <c r="L1225" s="52">
        <v>0.94199650560000014</v>
      </c>
      <c r="M1225" s="52">
        <v>0.66000296520000001</v>
      </c>
      <c r="N1225" s="52">
        <v>0.6440010156</v>
      </c>
      <c r="O1225" s="52">
        <v>0.63100100160000006</v>
      </c>
      <c r="P1225" s="52">
        <v>0.42500206800000001</v>
      </c>
      <c r="Q1225" s="52">
        <v>0.45699759360000003</v>
      </c>
      <c r="R1225" s="52">
        <v>1.5190003476</v>
      </c>
      <c r="S1225" s="52">
        <v>1.6040007612000002</v>
      </c>
      <c r="T1225" s="52">
        <v>1.7530005995999998</v>
      </c>
      <c r="U1225" s="52">
        <v>1.5599974932000003</v>
      </c>
      <c r="V1225" s="52">
        <v>1.424998314</v>
      </c>
      <c r="W1225" s="52">
        <v>1.6650024372000001</v>
      </c>
      <c r="X1225" s="52">
        <v>3.7719048672000004</v>
      </c>
      <c r="Y1225" s="52">
        <v>3.7163083500000003</v>
      </c>
      <c r="Z1225" s="52">
        <v>3.5085551472000001</v>
      </c>
    </row>
    <row r="1226" spans="1:26">
      <c r="A1226" s="52" t="s">
        <v>347</v>
      </c>
      <c r="B1226" s="52" t="s">
        <v>340</v>
      </c>
      <c r="C1226" s="52" t="s">
        <v>244</v>
      </c>
      <c r="D1226" s="52" t="s">
        <v>7</v>
      </c>
      <c r="E1226" s="52" t="s">
        <v>80</v>
      </c>
      <c r="F1226" s="52" t="s">
        <v>66</v>
      </c>
      <c r="G1226" s="52">
        <v>23.122800424800001</v>
      </c>
      <c r="H1226" s="52">
        <v>23.821200532800002</v>
      </c>
      <c r="I1226" s="52">
        <v>25.207198804800001</v>
      </c>
      <c r="J1226" s="52">
        <v>26.211599564400004</v>
      </c>
      <c r="K1226" s="52">
        <v>27.0072004212</v>
      </c>
      <c r="L1226" s="52">
        <v>27.5327987328</v>
      </c>
      <c r="M1226" s="52">
        <v>27.971998239600001</v>
      </c>
      <c r="N1226" s="52">
        <v>28.432801634400004</v>
      </c>
      <c r="O1226" s="52">
        <v>28.205998491600003</v>
      </c>
      <c r="P1226" s="52">
        <v>29.451600799200001</v>
      </c>
      <c r="Q1226" s="52">
        <v>31.9319992836</v>
      </c>
      <c r="R1226" s="52">
        <v>33.897601400400006</v>
      </c>
      <c r="S1226" s="52">
        <v>35.492399575200004</v>
      </c>
      <c r="T1226" s="52">
        <v>36.273602026799999</v>
      </c>
      <c r="U1226" s="52">
        <v>36.629999190000007</v>
      </c>
      <c r="V1226" s="52">
        <v>37.879197958800006</v>
      </c>
      <c r="W1226" s="52">
        <v>41.1516008388</v>
      </c>
      <c r="X1226" s="52">
        <v>41.063564995200004</v>
      </c>
      <c r="Y1226" s="52">
        <v>41.295601638000001</v>
      </c>
      <c r="Z1226" s="52">
        <v>42.270418468800003</v>
      </c>
    </row>
    <row r="1227" spans="1:26">
      <c r="A1227" s="52" t="s">
        <v>347</v>
      </c>
      <c r="B1227" s="52" t="s">
        <v>341</v>
      </c>
      <c r="C1227" s="52" t="s">
        <v>244</v>
      </c>
      <c r="D1227" s="52" t="s">
        <v>7</v>
      </c>
      <c r="E1227" s="52" t="s">
        <v>80</v>
      </c>
      <c r="F1227" s="52" t="s">
        <v>67</v>
      </c>
      <c r="G1227" s="52">
        <v>1.7460002700000001</v>
      </c>
      <c r="H1227" s="52">
        <v>1.5619987836</v>
      </c>
      <c r="I1227" s="52">
        <v>2.9769990192</v>
      </c>
      <c r="J1227" s="52">
        <v>3.9730010580000004</v>
      </c>
      <c r="K1227" s="52">
        <v>1.1970019332000001</v>
      </c>
      <c r="L1227" s="52">
        <v>1.0549982376</v>
      </c>
      <c r="M1227" s="52">
        <v>0.92099970359999994</v>
      </c>
      <c r="N1227" s="52">
        <v>0</v>
      </c>
      <c r="O1227" s="52">
        <v>5.6020012020000003</v>
      </c>
      <c r="P1227" s="52">
        <v>8.4320016732000003</v>
      </c>
      <c r="Q1227" s="52">
        <v>3.1729998743999999</v>
      </c>
      <c r="R1227" s="52">
        <v>5.6910000096000006</v>
      </c>
      <c r="S1227" s="52">
        <v>5.4780007464000002</v>
      </c>
      <c r="T1227" s="52">
        <v>4.2619991148</v>
      </c>
      <c r="U1227" s="52">
        <v>5.6550019031999996</v>
      </c>
      <c r="V1227" s="52">
        <v>4.4000002296000007</v>
      </c>
      <c r="W1227" s="52">
        <v>4.7939990436000004</v>
      </c>
      <c r="X1227" s="52">
        <v>4.9095170424000001</v>
      </c>
      <c r="Y1227" s="52">
        <v>5.3691816276000006</v>
      </c>
      <c r="Z1227" s="52">
        <v>5.4256364388000007</v>
      </c>
    </row>
    <row r="1228" spans="1:26">
      <c r="A1228" s="52" t="s">
        <v>347</v>
      </c>
      <c r="B1228" s="52" t="s">
        <v>337</v>
      </c>
      <c r="C1228" s="52" t="s">
        <v>244</v>
      </c>
      <c r="D1228" s="52" t="s">
        <v>7</v>
      </c>
      <c r="E1228" s="52" t="s">
        <v>80</v>
      </c>
      <c r="F1228" s="52" t="s">
        <v>68</v>
      </c>
      <c r="G1228" s="52">
        <v>0</v>
      </c>
      <c r="H1228" s="52">
        <v>0</v>
      </c>
      <c r="I1228" s="52">
        <v>0</v>
      </c>
      <c r="J1228" s="52">
        <v>0</v>
      </c>
      <c r="K1228" s="52">
        <v>0</v>
      </c>
      <c r="L1228" s="52">
        <v>0</v>
      </c>
      <c r="M1228" s="52">
        <v>0</v>
      </c>
      <c r="N1228" s="52">
        <v>0</v>
      </c>
      <c r="O1228" s="52">
        <v>0</v>
      </c>
      <c r="P1228" s="52">
        <v>0</v>
      </c>
      <c r="Q1228" s="52">
        <v>0</v>
      </c>
      <c r="R1228" s="52">
        <v>0</v>
      </c>
      <c r="S1228" s="52">
        <v>0</v>
      </c>
      <c r="T1228" s="52">
        <v>0</v>
      </c>
      <c r="U1228" s="52">
        <v>0</v>
      </c>
      <c r="V1228" s="52">
        <v>0</v>
      </c>
      <c r="W1228" s="52">
        <v>0</v>
      </c>
      <c r="X1228" s="52">
        <v>0</v>
      </c>
      <c r="Y1228" s="52">
        <v>0</v>
      </c>
      <c r="Z1228" s="52">
        <v>0</v>
      </c>
    </row>
    <row r="1229" spans="1:26">
      <c r="A1229" s="52" t="s">
        <v>347</v>
      </c>
      <c r="B1229" s="52" t="s">
        <v>337</v>
      </c>
      <c r="C1229" s="52" t="s">
        <v>244</v>
      </c>
      <c r="D1229" s="52" t="s">
        <v>7</v>
      </c>
      <c r="E1229" s="52" t="s">
        <v>80</v>
      </c>
      <c r="F1229" s="52" t="s">
        <v>69</v>
      </c>
      <c r="G1229" s="52">
        <v>0</v>
      </c>
      <c r="H1229" s="52">
        <v>0</v>
      </c>
      <c r="I1229" s="52">
        <v>0</v>
      </c>
      <c r="J1229" s="52">
        <v>0</v>
      </c>
      <c r="K1229" s="52">
        <v>0</v>
      </c>
      <c r="L1229" s="52">
        <v>0</v>
      </c>
      <c r="M1229" s="52">
        <v>0</v>
      </c>
      <c r="N1229" s="52">
        <v>0</v>
      </c>
      <c r="O1229" s="52">
        <v>0</v>
      </c>
      <c r="P1229" s="52">
        <v>0</v>
      </c>
      <c r="Q1229" s="52">
        <v>0</v>
      </c>
      <c r="R1229" s="52">
        <v>0</v>
      </c>
      <c r="S1229" s="52">
        <v>0</v>
      </c>
      <c r="T1229" s="52">
        <v>0</v>
      </c>
      <c r="U1229" s="52">
        <v>0</v>
      </c>
      <c r="V1229" s="52">
        <v>0</v>
      </c>
      <c r="W1229" s="52">
        <v>0</v>
      </c>
      <c r="X1229" s="52">
        <v>0</v>
      </c>
      <c r="Y1229" s="52">
        <v>0</v>
      </c>
      <c r="Z1229" s="52">
        <v>0</v>
      </c>
    </row>
    <row r="1230" spans="1:26">
      <c r="A1230" s="52" t="s">
        <v>347</v>
      </c>
      <c r="B1230" s="52" t="s">
        <v>337</v>
      </c>
      <c r="C1230" s="52" t="s">
        <v>244</v>
      </c>
      <c r="D1230" s="52" t="s">
        <v>7</v>
      </c>
      <c r="E1230" s="52" t="s">
        <v>80</v>
      </c>
      <c r="F1230" s="52" t="s">
        <v>70</v>
      </c>
      <c r="G1230" s="52">
        <v>0</v>
      </c>
      <c r="H1230" s="52">
        <v>0</v>
      </c>
      <c r="I1230" s="52">
        <v>0</v>
      </c>
      <c r="J1230" s="52">
        <v>0</v>
      </c>
      <c r="K1230" s="52">
        <v>0</v>
      </c>
      <c r="L1230" s="52">
        <v>0</v>
      </c>
      <c r="M1230" s="52">
        <v>0</v>
      </c>
      <c r="N1230" s="52">
        <v>0</v>
      </c>
      <c r="O1230" s="52">
        <v>0</v>
      </c>
      <c r="P1230" s="52">
        <v>0</v>
      </c>
      <c r="Q1230" s="52">
        <v>0</v>
      </c>
      <c r="R1230" s="52">
        <v>0</v>
      </c>
      <c r="S1230" s="52">
        <v>0</v>
      </c>
      <c r="T1230" s="52">
        <v>0</v>
      </c>
      <c r="U1230" s="52">
        <v>0</v>
      </c>
      <c r="V1230" s="52">
        <v>0</v>
      </c>
      <c r="W1230" s="52">
        <v>0</v>
      </c>
      <c r="X1230" s="52">
        <v>0</v>
      </c>
      <c r="Y1230" s="52">
        <v>0</v>
      </c>
      <c r="Z1230" s="52">
        <v>0</v>
      </c>
    </row>
    <row r="1231" spans="1:26">
      <c r="A1231" s="52" t="s">
        <v>347</v>
      </c>
      <c r="B1231" s="52" t="s">
        <v>342</v>
      </c>
      <c r="C1231" s="52" t="s">
        <v>244</v>
      </c>
      <c r="D1231" s="52" t="s">
        <v>7</v>
      </c>
      <c r="E1231" s="52" t="s">
        <v>80</v>
      </c>
      <c r="F1231" s="52" t="s">
        <v>71</v>
      </c>
      <c r="G1231" s="52">
        <v>0</v>
      </c>
      <c r="H1231" s="52">
        <v>0</v>
      </c>
      <c r="I1231" s="52">
        <v>0</v>
      </c>
      <c r="J1231" s="52">
        <v>0</v>
      </c>
      <c r="K1231" s="52">
        <v>0</v>
      </c>
      <c r="L1231" s="52">
        <v>0</v>
      </c>
      <c r="M1231" s="52">
        <v>0</v>
      </c>
      <c r="N1231" s="52">
        <v>0</v>
      </c>
      <c r="O1231" s="52">
        <v>0</v>
      </c>
      <c r="P1231" s="52">
        <v>0</v>
      </c>
      <c r="Q1231" s="52">
        <v>0</v>
      </c>
      <c r="R1231" s="52">
        <v>0</v>
      </c>
      <c r="S1231" s="52">
        <v>0</v>
      </c>
      <c r="T1231" s="52">
        <v>0</v>
      </c>
      <c r="U1231" s="52">
        <v>0</v>
      </c>
      <c r="V1231" s="52">
        <v>0</v>
      </c>
      <c r="W1231" s="52">
        <v>0</v>
      </c>
      <c r="X1231" s="52">
        <v>0</v>
      </c>
      <c r="Y1231" s="52">
        <v>0</v>
      </c>
      <c r="Z1231" s="52">
        <v>0</v>
      </c>
    </row>
    <row r="1232" spans="1:26">
      <c r="A1232" s="52" t="s">
        <v>347</v>
      </c>
      <c r="B1232" s="52" t="s">
        <v>342</v>
      </c>
      <c r="C1232" s="52" t="s">
        <v>244</v>
      </c>
      <c r="D1232" s="52" t="s">
        <v>7</v>
      </c>
      <c r="E1232" s="52" t="s">
        <v>80</v>
      </c>
      <c r="F1232" s="52" t="s">
        <v>72</v>
      </c>
      <c r="G1232" s="52">
        <v>35.019299548799999</v>
      </c>
      <c r="H1232" s="52">
        <v>31.031401856400006</v>
      </c>
      <c r="I1232" s="52">
        <v>29.910005157600004</v>
      </c>
      <c r="J1232" s="52">
        <v>28.281302276400002</v>
      </c>
      <c r="K1232" s="52">
        <v>28.019698451999997</v>
      </c>
      <c r="L1232" s="52">
        <v>26.435400771600001</v>
      </c>
      <c r="M1232" s="52">
        <v>24.681901942800003</v>
      </c>
      <c r="N1232" s="52">
        <v>20.291698825200001</v>
      </c>
      <c r="O1232" s="52">
        <v>13.753198386000001</v>
      </c>
      <c r="P1232" s="52">
        <v>12.821698188000003</v>
      </c>
      <c r="Q1232" s="52">
        <v>11.128501839600002</v>
      </c>
      <c r="R1232" s="52">
        <v>8.8259963003999999</v>
      </c>
      <c r="S1232" s="52">
        <v>6.8603983704000004</v>
      </c>
      <c r="T1232" s="52">
        <v>4.2932996316000001</v>
      </c>
      <c r="U1232" s="52">
        <v>3.4442961407999997</v>
      </c>
      <c r="V1232" s="52">
        <v>3.2828991876</v>
      </c>
      <c r="W1232" s="52">
        <v>3.260700774</v>
      </c>
      <c r="X1232" s="52">
        <v>3.4038014112000003</v>
      </c>
      <c r="Y1232" s="52">
        <v>3.8247046020000002</v>
      </c>
      <c r="Z1232" s="52">
        <v>3.3815150748000007</v>
      </c>
    </row>
    <row r="1233" spans="1:26">
      <c r="A1233" s="52" t="s">
        <v>347</v>
      </c>
      <c r="B1233" s="52" t="s">
        <v>343</v>
      </c>
      <c r="C1233" s="52" t="s">
        <v>244</v>
      </c>
      <c r="D1233" s="52" t="s">
        <v>7</v>
      </c>
      <c r="E1233" s="52" t="s">
        <v>80</v>
      </c>
      <c r="F1233" s="52" t="s">
        <v>73</v>
      </c>
      <c r="G1233" s="52">
        <v>6.4583985816000009</v>
      </c>
      <c r="H1233" s="52">
        <v>6.9417018396000003</v>
      </c>
      <c r="I1233" s="52">
        <v>9.2996992259999995</v>
      </c>
      <c r="J1233" s="52">
        <v>10.351800198000001</v>
      </c>
      <c r="K1233" s="52">
        <v>10.1502015912</v>
      </c>
      <c r="L1233" s="52">
        <v>9.0783012420000002</v>
      </c>
      <c r="M1233" s="52">
        <v>9.1926008820000007</v>
      </c>
      <c r="N1233" s="52">
        <v>15.104701612800001</v>
      </c>
      <c r="O1233" s="52">
        <v>17.630999985599999</v>
      </c>
      <c r="P1233" s="52">
        <v>18.8703011592</v>
      </c>
      <c r="Q1233" s="52">
        <v>21.973498704000001</v>
      </c>
      <c r="R1233" s="52">
        <v>24.537599694000004</v>
      </c>
      <c r="S1233" s="52">
        <v>26.560799618400004</v>
      </c>
      <c r="T1233" s="52">
        <v>26.832598300800001</v>
      </c>
      <c r="U1233" s="52">
        <v>28.221301245600003</v>
      </c>
      <c r="V1233" s="52">
        <v>26.979299586</v>
      </c>
      <c r="W1233" s="52">
        <v>28.314901346400003</v>
      </c>
      <c r="X1233" s="52">
        <v>28.257596614800004</v>
      </c>
      <c r="Y1233" s="52">
        <v>28.1065703652</v>
      </c>
      <c r="Z1233" s="52">
        <v>28.522508011199999</v>
      </c>
    </row>
    <row r="1234" spans="1:26">
      <c r="A1234" s="52" t="s">
        <v>348</v>
      </c>
      <c r="B1234" s="52" t="s">
        <v>337</v>
      </c>
      <c r="C1234" s="52" t="s">
        <v>244</v>
      </c>
      <c r="D1234" s="52" t="s">
        <v>7</v>
      </c>
      <c r="E1234" s="52" t="s">
        <v>81</v>
      </c>
      <c r="F1234" s="52" t="s">
        <v>63</v>
      </c>
      <c r="G1234" s="52">
        <v>0</v>
      </c>
      <c r="H1234" s="52">
        <v>0</v>
      </c>
      <c r="I1234" s="52">
        <v>0</v>
      </c>
      <c r="J1234" s="52">
        <v>0</v>
      </c>
      <c r="K1234" s="52">
        <v>1.8948242628000003</v>
      </c>
      <c r="L1234" s="52">
        <v>1.045799838</v>
      </c>
      <c r="M1234" s="52">
        <v>1.0263647123999999</v>
      </c>
      <c r="N1234" s="52">
        <v>0.94661873280000008</v>
      </c>
      <c r="O1234" s="52">
        <v>1.0213489260000002</v>
      </c>
      <c r="P1234" s="52">
        <v>0.92170727280000009</v>
      </c>
      <c r="Q1234" s="52">
        <v>1.0462603860000002</v>
      </c>
      <c r="R1234" s="52">
        <v>1.0462603860000002</v>
      </c>
      <c r="S1234" s="52">
        <v>0.93708120240000004</v>
      </c>
      <c r="T1234" s="52">
        <v>0.93708120240000004</v>
      </c>
      <c r="U1234" s="52">
        <v>1.0110619584</v>
      </c>
      <c r="V1234" s="52">
        <v>1.6768803888000001</v>
      </c>
      <c r="W1234" s="52">
        <v>1.0110619584</v>
      </c>
      <c r="X1234" s="52">
        <v>0</v>
      </c>
      <c r="Y1234" s="52">
        <v>0</v>
      </c>
      <c r="Z1234" s="52">
        <v>0</v>
      </c>
    </row>
    <row r="1235" spans="1:26">
      <c r="A1235" s="52" t="s">
        <v>348</v>
      </c>
      <c r="B1235" s="52" t="s">
        <v>338</v>
      </c>
      <c r="C1235" s="52" t="s">
        <v>244</v>
      </c>
      <c r="D1235" s="52" t="s">
        <v>7</v>
      </c>
      <c r="E1235" s="52" t="s">
        <v>81</v>
      </c>
      <c r="F1235" s="52" t="s">
        <v>64</v>
      </c>
      <c r="G1235" s="52">
        <v>2.9429980164000002</v>
      </c>
      <c r="H1235" s="52">
        <v>1.5410019816</v>
      </c>
      <c r="I1235" s="52">
        <v>2.1310016508</v>
      </c>
      <c r="J1235" s="52">
        <v>2.4199997076000002</v>
      </c>
      <c r="K1235" s="52">
        <v>2.1989994695999999</v>
      </c>
      <c r="L1235" s="52">
        <v>5.8899986136000013</v>
      </c>
      <c r="M1235" s="52">
        <v>4.7739987000000008</v>
      </c>
      <c r="N1235" s="52">
        <v>4.7739987000000008</v>
      </c>
      <c r="O1235" s="52">
        <v>4.0989986172000004</v>
      </c>
      <c r="P1235" s="52">
        <v>3.4140004560000001</v>
      </c>
      <c r="Q1235" s="52">
        <v>2.3450015592</v>
      </c>
      <c r="R1235" s="52">
        <v>0</v>
      </c>
      <c r="S1235" s="52">
        <v>9.5600009556000014</v>
      </c>
      <c r="T1235" s="52">
        <v>7.1780006448000009</v>
      </c>
      <c r="U1235" s="52">
        <v>21.8840016672</v>
      </c>
      <c r="V1235" s="52">
        <v>10.366998282000001</v>
      </c>
      <c r="W1235" s="52">
        <v>12.490999603200001</v>
      </c>
      <c r="X1235" s="52">
        <v>11.256764457600001</v>
      </c>
      <c r="Y1235" s="52">
        <v>11.011053726000002</v>
      </c>
      <c r="Z1235" s="52">
        <v>10.273942465200001</v>
      </c>
    </row>
    <row r="1236" spans="1:26">
      <c r="A1236" s="52" t="s">
        <v>348</v>
      </c>
      <c r="B1236" s="52" t="s">
        <v>339</v>
      </c>
      <c r="C1236" s="52" t="s">
        <v>244</v>
      </c>
      <c r="D1236" s="52" t="s">
        <v>7</v>
      </c>
      <c r="E1236" s="52" t="s">
        <v>81</v>
      </c>
      <c r="F1236" s="52" t="s">
        <v>65</v>
      </c>
      <c r="G1236" s="52">
        <v>4.2390010224000001</v>
      </c>
      <c r="H1236" s="52">
        <v>4.1920000056000006</v>
      </c>
      <c r="I1236" s="52">
        <v>5.1220013292000006</v>
      </c>
      <c r="J1236" s="52">
        <v>6.2339986620000003</v>
      </c>
      <c r="K1236" s="52">
        <v>6.9120006804000012</v>
      </c>
      <c r="L1236" s="52">
        <v>6.7310011296000001</v>
      </c>
      <c r="M1236" s="52">
        <v>6.9790020408000002</v>
      </c>
      <c r="N1236" s="52">
        <v>7.2420000695999995</v>
      </c>
      <c r="O1236" s="52">
        <v>7.0979992704000008</v>
      </c>
      <c r="P1236" s="52">
        <v>10.159998703199999</v>
      </c>
      <c r="Q1236" s="52">
        <v>12.267998074800001</v>
      </c>
      <c r="R1236" s="52">
        <v>14.505001128000002</v>
      </c>
      <c r="S1236" s="52">
        <v>13.7260009332</v>
      </c>
      <c r="T1236" s="52">
        <v>15.131999548800001</v>
      </c>
      <c r="U1236" s="52">
        <v>14.037000623999999</v>
      </c>
      <c r="V1236" s="52">
        <v>15.293002942800001</v>
      </c>
      <c r="W1236" s="52">
        <v>16.006002422399998</v>
      </c>
      <c r="X1236" s="52">
        <v>18.749851110000002</v>
      </c>
      <c r="Y1236" s="52">
        <v>19.713091438799999</v>
      </c>
      <c r="Z1236" s="52">
        <v>18.315349192799999</v>
      </c>
    </row>
    <row r="1237" spans="1:26">
      <c r="A1237" s="52" t="s">
        <v>348</v>
      </c>
      <c r="B1237" s="52" t="s">
        <v>340</v>
      </c>
      <c r="C1237" s="52" t="s">
        <v>244</v>
      </c>
      <c r="D1237" s="52" t="s">
        <v>7</v>
      </c>
      <c r="E1237" s="52" t="s">
        <v>81</v>
      </c>
      <c r="F1237" s="52" t="s">
        <v>66</v>
      </c>
      <c r="G1237" s="52">
        <v>34.282799560800001</v>
      </c>
      <c r="H1237" s="52">
        <v>34.556398567200006</v>
      </c>
      <c r="I1237" s="52">
        <v>35.478001170000006</v>
      </c>
      <c r="J1237" s="52">
        <v>35.488798927200001</v>
      </c>
      <c r="K1237" s="52">
        <v>36.853201684800005</v>
      </c>
      <c r="L1237" s="52">
        <v>36.5867997876</v>
      </c>
      <c r="M1237" s="52">
        <v>36.781201285200005</v>
      </c>
      <c r="N1237" s="52">
        <v>36.831601983600002</v>
      </c>
      <c r="O1237" s="52">
        <v>36.086401825199999</v>
      </c>
      <c r="P1237" s="52">
        <v>35.974798484400004</v>
      </c>
      <c r="Q1237" s="52">
        <v>36.730800586800001</v>
      </c>
      <c r="R1237" s="52">
        <v>38.786397969600003</v>
      </c>
      <c r="S1237" s="52">
        <v>37.8288014472</v>
      </c>
      <c r="T1237" s="52">
        <v>37.792799154000001</v>
      </c>
      <c r="U1237" s="52">
        <v>35.981999780400002</v>
      </c>
      <c r="V1237" s="52">
        <v>35.809197984000001</v>
      </c>
      <c r="W1237" s="52">
        <v>37.465198801200003</v>
      </c>
      <c r="X1237" s="52">
        <v>36.231114380400001</v>
      </c>
      <c r="Y1237" s="52">
        <v>37.837794693600003</v>
      </c>
      <c r="Z1237" s="52">
        <v>37.0221934932</v>
      </c>
    </row>
    <row r="1238" spans="1:26">
      <c r="A1238" s="52" t="s">
        <v>348</v>
      </c>
      <c r="B1238" s="52" t="s">
        <v>341</v>
      </c>
      <c r="C1238" s="52" t="s">
        <v>244</v>
      </c>
      <c r="D1238" s="52" t="s">
        <v>7</v>
      </c>
      <c r="E1238" s="52" t="s">
        <v>81</v>
      </c>
      <c r="F1238" s="52" t="s">
        <v>67</v>
      </c>
      <c r="G1238" s="52">
        <v>7.3670011704</v>
      </c>
      <c r="H1238" s="52">
        <v>7.4529980424</v>
      </c>
      <c r="I1238" s="52">
        <v>7.1900000136000006</v>
      </c>
      <c r="J1238" s="52">
        <v>5.9010015240000007</v>
      </c>
      <c r="K1238" s="52">
        <v>8.4199981176000005</v>
      </c>
      <c r="L1238" s="52">
        <v>7.088001192000001</v>
      </c>
      <c r="M1238" s="52">
        <v>6.9960004488000003</v>
      </c>
      <c r="N1238" s="52">
        <v>6.9209981136000014</v>
      </c>
      <c r="O1238" s="52">
        <v>12.8700012996</v>
      </c>
      <c r="P1238" s="52">
        <v>6.8080005684000007</v>
      </c>
      <c r="Q1238" s="52">
        <v>9.6440007239999996</v>
      </c>
      <c r="R1238" s="52">
        <v>11.3739990444</v>
      </c>
      <c r="S1238" s="52">
        <v>8.4830010839999996</v>
      </c>
      <c r="T1238" s="52">
        <v>9.0080006832000006</v>
      </c>
      <c r="U1238" s="52">
        <v>10.806001009200001</v>
      </c>
      <c r="V1238" s="52">
        <v>9.3840004440000016</v>
      </c>
      <c r="W1238" s="52">
        <v>10.224998773200001</v>
      </c>
      <c r="X1238" s="52">
        <v>10.092834057600001</v>
      </c>
      <c r="Y1238" s="52">
        <v>10.8468013752</v>
      </c>
      <c r="Z1238" s="52">
        <v>11.3157104148</v>
      </c>
    </row>
    <row r="1239" spans="1:26">
      <c r="A1239" s="52" t="s">
        <v>348</v>
      </c>
      <c r="B1239" s="52" t="s">
        <v>337</v>
      </c>
      <c r="C1239" s="52" t="s">
        <v>244</v>
      </c>
      <c r="D1239" s="52" t="s">
        <v>7</v>
      </c>
      <c r="E1239" s="52" t="s">
        <v>81</v>
      </c>
      <c r="F1239" s="52" t="s">
        <v>68</v>
      </c>
      <c r="G1239" s="52">
        <v>0</v>
      </c>
      <c r="H1239" s="52">
        <v>0</v>
      </c>
      <c r="I1239" s="52">
        <v>0</v>
      </c>
      <c r="J1239" s="52">
        <v>0</v>
      </c>
      <c r="K1239" s="52">
        <v>0</v>
      </c>
      <c r="L1239" s="52">
        <v>0</v>
      </c>
      <c r="M1239" s="52">
        <v>0</v>
      </c>
      <c r="N1239" s="52">
        <v>0</v>
      </c>
      <c r="O1239" s="52">
        <v>0</v>
      </c>
      <c r="P1239" s="52">
        <v>0</v>
      </c>
      <c r="Q1239" s="52">
        <v>0</v>
      </c>
      <c r="R1239" s="52">
        <v>0</v>
      </c>
      <c r="S1239" s="52">
        <v>0</v>
      </c>
      <c r="T1239" s="52">
        <v>0</v>
      </c>
      <c r="U1239" s="52">
        <v>0</v>
      </c>
      <c r="V1239" s="52">
        <v>0</v>
      </c>
      <c r="W1239" s="52">
        <v>0</v>
      </c>
      <c r="X1239" s="52">
        <v>0</v>
      </c>
      <c r="Y1239" s="52">
        <v>0</v>
      </c>
      <c r="Z1239" s="52">
        <v>0</v>
      </c>
    </row>
    <row r="1240" spans="1:26">
      <c r="A1240" s="52" t="s">
        <v>348</v>
      </c>
      <c r="B1240" s="52" t="s">
        <v>337</v>
      </c>
      <c r="C1240" s="52" t="s">
        <v>244</v>
      </c>
      <c r="D1240" s="52" t="s">
        <v>7</v>
      </c>
      <c r="E1240" s="52" t="s">
        <v>81</v>
      </c>
      <c r="F1240" s="52" t="s">
        <v>69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0</v>
      </c>
      <c r="O1240" s="52">
        <v>0</v>
      </c>
      <c r="P1240" s="52">
        <v>0</v>
      </c>
      <c r="Q1240" s="52">
        <v>0</v>
      </c>
      <c r="R1240" s="52">
        <v>0</v>
      </c>
      <c r="S1240" s="52">
        <v>0</v>
      </c>
      <c r="T1240" s="52">
        <v>0</v>
      </c>
      <c r="U1240" s="52">
        <v>0</v>
      </c>
      <c r="V1240" s="52">
        <v>0</v>
      </c>
      <c r="W1240" s="52">
        <v>0</v>
      </c>
      <c r="X1240" s="52">
        <v>0</v>
      </c>
      <c r="Y1240" s="52">
        <v>0</v>
      </c>
      <c r="Z1240" s="52">
        <v>0</v>
      </c>
    </row>
    <row r="1241" spans="1:26">
      <c r="A1241" s="52" t="s">
        <v>348</v>
      </c>
      <c r="B1241" s="52" t="s">
        <v>337</v>
      </c>
      <c r="C1241" s="52" t="s">
        <v>244</v>
      </c>
      <c r="D1241" s="52" t="s">
        <v>7</v>
      </c>
      <c r="E1241" s="52" t="s">
        <v>81</v>
      </c>
      <c r="F1241" s="52" t="s">
        <v>70</v>
      </c>
      <c r="G1241" s="52">
        <v>0</v>
      </c>
      <c r="H1241" s="52">
        <v>0</v>
      </c>
      <c r="I1241" s="52">
        <v>0</v>
      </c>
      <c r="J1241" s="52">
        <v>0</v>
      </c>
      <c r="K1241" s="52">
        <v>0</v>
      </c>
      <c r="L1241" s="52">
        <v>0</v>
      </c>
      <c r="M1241" s="52">
        <v>0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52">
        <v>0</v>
      </c>
      <c r="W1241" s="52">
        <v>0</v>
      </c>
      <c r="X1241" s="52">
        <v>0</v>
      </c>
      <c r="Y1241" s="52">
        <v>0</v>
      </c>
      <c r="Z1241" s="52">
        <v>0</v>
      </c>
    </row>
    <row r="1242" spans="1:26">
      <c r="A1242" s="52" t="s">
        <v>348</v>
      </c>
      <c r="B1242" s="52" t="s">
        <v>342</v>
      </c>
      <c r="C1242" s="52" t="s">
        <v>244</v>
      </c>
      <c r="D1242" s="52" t="s">
        <v>7</v>
      </c>
      <c r="E1242" s="52" t="s">
        <v>81</v>
      </c>
      <c r="F1242" s="52" t="s">
        <v>71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0</v>
      </c>
      <c r="O1242" s="52">
        <v>0</v>
      </c>
      <c r="P1242" s="52">
        <v>0</v>
      </c>
      <c r="Q1242" s="52">
        <v>0</v>
      </c>
      <c r="R1242" s="52">
        <v>0</v>
      </c>
      <c r="S1242" s="52">
        <v>0</v>
      </c>
      <c r="T1242" s="52">
        <v>0</v>
      </c>
      <c r="U1242" s="52">
        <v>0</v>
      </c>
      <c r="V1242" s="52">
        <v>0</v>
      </c>
      <c r="W1242" s="52">
        <v>0</v>
      </c>
      <c r="X1242" s="52">
        <v>0</v>
      </c>
      <c r="Y1242" s="52">
        <v>0</v>
      </c>
      <c r="Z1242" s="52">
        <v>0</v>
      </c>
    </row>
    <row r="1243" spans="1:26">
      <c r="A1243" s="52" t="s">
        <v>348</v>
      </c>
      <c r="B1243" s="52" t="s">
        <v>342</v>
      </c>
      <c r="C1243" s="52" t="s">
        <v>244</v>
      </c>
      <c r="D1243" s="52" t="s">
        <v>7</v>
      </c>
      <c r="E1243" s="52" t="s">
        <v>81</v>
      </c>
      <c r="F1243" s="52" t="s">
        <v>72</v>
      </c>
      <c r="G1243" s="52">
        <v>49.3377033744</v>
      </c>
      <c r="H1243" s="52">
        <v>45.278998520400002</v>
      </c>
      <c r="I1243" s="52">
        <v>46.526401151999998</v>
      </c>
      <c r="J1243" s="52">
        <v>45.887101912799992</v>
      </c>
      <c r="K1243" s="52">
        <v>44.178301360799999</v>
      </c>
      <c r="L1243" s="52">
        <v>39.529199091599999</v>
      </c>
      <c r="M1243" s="52">
        <v>34.961098842000006</v>
      </c>
      <c r="N1243" s="52">
        <v>30.833701160399997</v>
      </c>
      <c r="O1243" s="52">
        <v>24.102900997200003</v>
      </c>
      <c r="P1243" s="52">
        <v>20.0507987268</v>
      </c>
      <c r="Q1243" s="52">
        <v>19.194003601200002</v>
      </c>
      <c r="R1243" s="52">
        <v>8.7884993196000014</v>
      </c>
      <c r="S1243" s="52">
        <v>3.6384003756000003</v>
      </c>
      <c r="T1243" s="52">
        <v>2.2319998272000001</v>
      </c>
      <c r="U1243" s="52">
        <v>1.2990007548</v>
      </c>
      <c r="V1243" s="52">
        <v>1.170901422</v>
      </c>
      <c r="W1243" s="52">
        <v>1.4265013752</v>
      </c>
      <c r="X1243" s="52">
        <v>1.5165008280000003</v>
      </c>
      <c r="Y1243" s="52">
        <v>1.5591015180000001</v>
      </c>
      <c r="Z1243" s="52">
        <v>0.91477811880000004</v>
      </c>
    </row>
    <row r="1244" spans="1:26">
      <c r="A1244" s="52" t="s">
        <v>348</v>
      </c>
      <c r="B1244" s="52" t="s">
        <v>343</v>
      </c>
      <c r="C1244" s="52" t="s">
        <v>244</v>
      </c>
      <c r="D1244" s="52" t="s">
        <v>7</v>
      </c>
      <c r="E1244" s="52" t="s">
        <v>81</v>
      </c>
      <c r="F1244" s="52" t="s">
        <v>73</v>
      </c>
      <c r="G1244" s="52">
        <v>2.4164995428</v>
      </c>
      <c r="H1244" s="52">
        <v>2.3876985456000002</v>
      </c>
      <c r="I1244" s="52">
        <v>2.4812986464</v>
      </c>
      <c r="J1244" s="52">
        <v>2.4092982468000002</v>
      </c>
      <c r="K1244" s="52">
        <v>2.4614992692</v>
      </c>
      <c r="L1244" s="52">
        <v>2.7575981387999997</v>
      </c>
      <c r="M1244" s="52">
        <v>3.4361988696000001</v>
      </c>
      <c r="N1244" s="52">
        <v>4.8393002196000001</v>
      </c>
      <c r="O1244" s="52">
        <v>7.1819990387999999</v>
      </c>
      <c r="P1244" s="52">
        <v>8.7128982720000003</v>
      </c>
      <c r="Q1244" s="52">
        <v>11.299499125200001</v>
      </c>
      <c r="R1244" s="52">
        <v>14.960700813600001</v>
      </c>
      <c r="S1244" s="52">
        <v>16.39980027</v>
      </c>
      <c r="T1244" s="52">
        <v>16.6490990892</v>
      </c>
      <c r="U1244" s="52">
        <v>12.5306988408</v>
      </c>
      <c r="V1244" s="52">
        <v>8.6966995427999993</v>
      </c>
      <c r="W1244" s="52">
        <v>10.142100133200001</v>
      </c>
      <c r="X1244" s="52">
        <v>9.9517891392000006</v>
      </c>
      <c r="Y1244" s="52">
        <v>9.8263986660000011</v>
      </c>
      <c r="Z1244" s="52">
        <v>11.274194105999999</v>
      </c>
    </row>
    <row r="1245" spans="1:26">
      <c r="A1245" s="52" t="s">
        <v>347</v>
      </c>
      <c r="B1245" s="52" t="s">
        <v>337</v>
      </c>
      <c r="C1245" s="52" t="s">
        <v>244</v>
      </c>
      <c r="D1245" s="52" t="s">
        <v>7</v>
      </c>
      <c r="E1245" s="52" t="s">
        <v>82</v>
      </c>
      <c r="F1245" s="52" t="s">
        <v>63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0</v>
      </c>
      <c r="O1245" s="52">
        <v>0</v>
      </c>
      <c r="P1245" s="52">
        <v>0</v>
      </c>
      <c r="Q1245" s="52">
        <v>0</v>
      </c>
      <c r="R1245" s="52">
        <v>0</v>
      </c>
      <c r="S1245" s="52">
        <v>0</v>
      </c>
      <c r="T1245" s="52">
        <v>0</v>
      </c>
      <c r="U1245" s="52">
        <v>0</v>
      </c>
      <c r="V1245" s="52">
        <v>0</v>
      </c>
      <c r="W1245" s="52">
        <v>0</v>
      </c>
      <c r="X1245" s="52">
        <v>0</v>
      </c>
      <c r="Y1245" s="52">
        <v>0</v>
      </c>
      <c r="Z1245" s="52">
        <v>0</v>
      </c>
    </row>
    <row r="1246" spans="1:26">
      <c r="A1246" s="52" t="s">
        <v>347</v>
      </c>
      <c r="B1246" s="52" t="s">
        <v>338</v>
      </c>
      <c r="C1246" s="52" t="s">
        <v>244</v>
      </c>
      <c r="D1246" s="52" t="s">
        <v>7</v>
      </c>
      <c r="E1246" s="52" t="s">
        <v>82</v>
      </c>
      <c r="F1246" s="52" t="s">
        <v>64</v>
      </c>
      <c r="G1246" s="52">
        <v>1.23500133</v>
      </c>
      <c r="H1246" s="52">
        <v>0.45799823880000001</v>
      </c>
      <c r="I1246" s="52">
        <v>0.80799797160000009</v>
      </c>
      <c r="J1246" s="52">
        <v>1.1510015616</v>
      </c>
      <c r="K1246" s="52">
        <v>1.0520004888000001</v>
      </c>
      <c r="L1246" s="52">
        <v>3.0320010108000002</v>
      </c>
      <c r="M1246" s="52">
        <v>3.0279984300000002</v>
      </c>
      <c r="N1246" s="52">
        <v>3.1569979248000002</v>
      </c>
      <c r="O1246" s="52">
        <v>2.7210013200000001</v>
      </c>
      <c r="P1246" s="52">
        <v>1.5499994148</v>
      </c>
      <c r="Q1246" s="52">
        <v>1.7559983484000001</v>
      </c>
      <c r="R1246" s="52">
        <v>0.40799947320000002</v>
      </c>
      <c r="S1246" s="52">
        <v>0.51599797920000001</v>
      </c>
      <c r="T1246" s="52">
        <v>0.97600169520000002</v>
      </c>
      <c r="U1246" s="52">
        <v>4.5199981043999999</v>
      </c>
      <c r="V1246" s="52">
        <v>6.7219995096000007</v>
      </c>
      <c r="W1246" s="52">
        <v>6.1590005136000006</v>
      </c>
      <c r="X1246" s="52">
        <v>4.6313711711999996</v>
      </c>
      <c r="Y1246" s="52">
        <v>4.6346913036000004</v>
      </c>
      <c r="Z1246" s="52">
        <v>3.5534836980000004</v>
      </c>
    </row>
    <row r="1247" spans="1:26">
      <c r="A1247" s="52" t="s">
        <v>347</v>
      </c>
      <c r="B1247" s="52" t="s">
        <v>339</v>
      </c>
      <c r="C1247" s="52" t="s">
        <v>244</v>
      </c>
      <c r="D1247" s="52" t="s">
        <v>7</v>
      </c>
      <c r="E1247" s="52" t="s">
        <v>82</v>
      </c>
      <c r="F1247" s="52" t="s">
        <v>65</v>
      </c>
      <c r="G1247" s="52">
        <v>0</v>
      </c>
      <c r="H1247" s="52">
        <v>0</v>
      </c>
      <c r="I1247" s="52">
        <v>0</v>
      </c>
      <c r="J1247" s="52">
        <v>0</v>
      </c>
      <c r="K1247" s="52">
        <v>0</v>
      </c>
      <c r="L1247" s="52">
        <v>0</v>
      </c>
      <c r="M1247" s="52">
        <v>0</v>
      </c>
      <c r="N1247" s="52">
        <v>0</v>
      </c>
      <c r="O1247" s="52">
        <v>0</v>
      </c>
      <c r="P1247" s="52">
        <v>0</v>
      </c>
      <c r="Q1247" s="52">
        <v>0</v>
      </c>
      <c r="R1247" s="52">
        <v>0</v>
      </c>
      <c r="S1247" s="52">
        <v>0</v>
      </c>
      <c r="T1247" s="52">
        <v>0</v>
      </c>
      <c r="U1247" s="52">
        <v>9.4002033600000007E-2</v>
      </c>
      <c r="V1247" s="52">
        <v>0.26599996440000001</v>
      </c>
      <c r="W1247" s="52">
        <v>0.29099934720000004</v>
      </c>
      <c r="X1247" s="52">
        <v>0.30117745800000001</v>
      </c>
      <c r="Y1247" s="52">
        <v>0.30270982680000003</v>
      </c>
      <c r="Z1247" s="52">
        <v>0.26703410399999999</v>
      </c>
    </row>
    <row r="1248" spans="1:26">
      <c r="A1248" s="52" t="s">
        <v>347</v>
      </c>
      <c r="B1248" s="52" t="s">
        <v>340</v>
      </c>
      <c r="C1248" s="52" t="s">
        <v>244</v>
      </c>
      <c r="D1248" s="52" t="s">
        <v>7</v>
      </c>
      <c r="E1248" s="52" t="s">
        <v>82</v>
      </c>
      <c r="F1248" s="52" t="s">
        <v>66</v>
      </c>
      <c r="G1248" s="52">
        <v>4.3560011484000007</v>
      </c>
      <c r="H1248" s="52">
        <v>4.7520012528000004</v>
      </c>
      <c r="I1248" s="52">
        <v>5.2451979191999998</v>
      </c>
      <c r="J1248" s="52">
        <v>5.3784009612000006</v>
      </c>
      <c r="K1248" s="52">
        <v>5.4359987688000002</v>
      </c>
      <c r="L1248" s="52">
        <v>5.5440014616000006</v>
      </c>
      <c r="M1248" s="52">
        <v>5.5583998668000003</v>
      </c>
      <c r="N1248" s="52">
        <v>5.698800018</v>
      </c>
      <c r="O1248" s="52">
        <v>5.8499979263999995</v>
      </c>
      <c r="P1248" s="52">
        <v>5.8319988732000008</v>
      </c>
      <c r="Q1248" s="52">
        <v>6.3540007236000005</v>
      </c>
      <c r="R1248" s="52">
        <v>6.5051986319999999</v>
      </c>
      <c r="S1248" s="52">
        <v>6.4692005255999998</v>
      </c>
      <c r="T1248" s="52">
        <v>6.8436009288000008</v>
      </c>
      <c r="U1248" s="52">
        <v>6.9552000828000002</v>
      </c>
      <c r="V1248" s="52">
        <v>7.002000133200001</v>
      </c>
      <c r="W1248" s="52">
        <v>7.1748019296000001</v>
      </c>
      <c r="X1248" s="52">
        <v>6.9710345604000006</v>
      </c>
      <c r="Y1248" s="52">
        <v>7.1348431104000003</v>
      </c>
      <c r="Z1248" s="52">
        <v>6.6002850468000007</v>
      </c>
    </row>
    <row r="1249" spans="1:26">
      <c r="A1249" s="52" t="s">
        <v>347</v>
      </c>
      <c r="B1249" s="52" t="s">
        <v>341</v>
      </c>
      <c r="C1249" s="52" t="s">
        <v>244</v>
      </c>
      <c r="D1249" s="52" t="s">
        <v>7</v>
      </c>
      <c r="E1249" s="52" t="s">
        <v>82</v>
      </c>
      <c r="F1249" s="52" t="s">
        <v>67</v>
      </c>
      <c r="G1249" s="52">
        <v>0</v>
      </c>
      <c r="H1249" s="52">
        <v>0</v>
      </c>
      <c r="I1249" s="52">
        <v>0</v>
      </c>
      <c r="J1249" s="52">
        <v>0</v>
      </c>
      <c r="K1249" s="52">
        <v>0</v>
      </c>
      <c r="L1249" s="52">
        <v>0</v>
      </c>
      <c r="M1249" s="52">
        <v>0</v>
      </c>
      <c r="N1249" s="52">
        <v>0</v>
      </c>
      <c r="O1249" s="52">
        <v>0</v>
      </c>
      <c r="P1249" s="52">
        <v>0.82600121160000006</v>
      </c>
      <c r="Q1249" s="52">
        <v>0.32899874400000001</v>
      </c>
      <c r="R1249" s="52">
        <v>0.40699882800000003</v>
      </c>
      <c r="S1249" s="52">
        <v>0.58299933960000005</v>
      </c>
      <c r="T1249" s="52">
        <v>0.31200033599999999</v>
      </c>
      <c r="U1249" s="52">
        <v>0.34000165439999996</v>
      </c>
      <c r="V1249" s="52">
        <v>0.35499877199999996</v>
      </c>
      <c r="W1249" s="52">
        <v>0.38699848440000001</v>
      </c>
      <c r="X1249" s="52">
        <v>0.39387321000000003</v>
      </c>
      <c r="Y1249" s="52">
        <v>0.43054957800000004</v>
      </c>
      <c r="Z1249" s="52">
        <v>0.43653251519999997</v>
      </c>
    </row>
    <row r="1250" spans="1:26">
      <c r="A1250" s="52" t="s">
        <v>347</v>
      </c>
      <c r="B1250" s="52" t="s">
        <v>337</v>
      </c>
      <c r="C1250" s="52" t="s">
        <v>244</v>
      </c>
      <c r="D1250" s="52" t="s">
        <v>7</v>
      </c>
      <c r="E1250" s="52" t="s">
        <v>82</v>
      </c>
      <c r="F1250" s="52" t="s">
        <v>68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0</v>
      </c>
      <c r="T1250" s="52">
        <v>0</v>
      </c>
      <c r="U1250" s="52">
        <v>0</v>
      </c>
      <c r="V1250" s="52">
        <v>0</v>
      </c>
      <c r="W1250" s="52">
        <v>0</v>
      </c>
      <c r="X1250" s="52">
        <v>0</v>
      </c>
      <c r="Y1250" s="52">
        <v>0</v>
      </c>
      <c r="Z1250" s="52">
        <v>0</v>
      </c>
    </row>
    <row r="1251" spans="1:26">
      <c r="A1251" s="52" t="s">
        <v>347</v>
      </c>
      <c r="B1251" s="52" t="s">
        <v>337</v>
      </c>
      <c r="C1251" s="52" t="s">
        <v>244</v>
      </c>
      <c r="D1251" s="52" t="s">
        <v>7</v>
      </c>
      <c r="E1251" s="52" t="s">
        <v>82</v>
      </c>
      <c r="F1251" s="52" t="s">
        <v>69</v>
      </c>
      <c r="G1251" s="52">
        <v>0</v>
      </c>
      <c r="H1251" s="52">
        <v>0</v>
      </c>
      <c r="I1251" s="52">
        <v>0</v>
      </c>
      <c r="J1251" s="52">
        <v>0</v>
      </c>
      <c r="K1251" s="52">
        <v>0</v>
      </c>
      <c r="L1251" s="52">
        <v>0</v>
      </c>
      <c r="M1251" s="52">
        <v>0</v>
      </c>
      <c r="N1251" s="52">
        <v>0</v>
      </c>
      <c r="O1251" s="52">
        <v>0</v>
      </c>
      <c r="P1251" s="52">
        <v>0</v>
      </c>
      <c r="Q1251" s="52">
        <v>0</v>
      </c>
      <c r="R1251" s="52">
        <v>0</v>
      </c>
      <c r="S1251" s="52">
        <v>0</v>
      </c>
      <c r="T1251" s="52">
        <v>0</v>
      </c>
      <c r="U1251" s="52">
        <v>0</v>
      </c>
      <c r="V1251" s="52">
        <v>0</v>
      </c>
      <c r="W1251" s="52">
        <v>0</v>
      </c>
      <c r="X1251" s="52">
        <v>0</v>
      </c>
      <c r="Y1251" s="52">
        <v>0</v>
      </c>
      <c r="Z1251" s="52">
        <v>0</v>
      </c>
    </row>
    <row r="1252" spans="1:26">
      <c r="A1252" s="52" t="s">
        <v>347</v>
      </c>
      <c r="B1252" s="52" t="s">
        <v>337</v>
      </c>
      <c r="C1252" s="52" t="s">
        <v>244</v>
      </c>
      <c r="D1252" s="52" t="s">
        <v>7</v>
      </c>
      <c r="E1252" s="52" t="s">
        <v>82</v>
      </c>
      <c r="F1252" s="52" t="s">
        <v>70</v>
      </c>
      <c r="G1252" s="52">
        <v>0</v>
      </c>
      <c r="H1252" s="52">
        <v>0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0</v>
      </c>
      <c r="O1252" s="52">
        <v>0</v>
      </c>
      <c r="P1252" s="52">
        <v>0</v>
      </c>
      <c r="Q1252" s="52">
        <v>0</v>
      </c>
      <c r="R1252" s="52">
        <v>0</v>
      </c>
      <c r="S1252" s="52">
        <v>0</v>
      </c>
      <c r="T1252" s="52">
        <v>0</v>
      </c>
      <c r="U1252" s="52">
        <v>0</v>
      </c>
      <c r="V1252" s="52">
        <v>0</v>
      </c>
      <c r="W1252" s="52">
        <v>0</v>
      </c>
      <c r="X1252" s="52">
        <v>0</v>
      </c>
      <c r="Y1252" s="52">
        <v>0</v>
      </c>
      <c r="Z1252" s="52">
        <v>0</v>
      </c>
    </row>
    <row r="1253" spans="1:26">
      <c r="A1253" s="52" t="s">
        <v>347</v>
      </c>
      <c r="B1253" s="52" t="s">
        <v>342</v>
      </c>
      <c r="C1253" s="52" t="s">
        <v>244</v>
      </c>
      <c r="D1253" s="52" t="s">
        <v>7</v>
      </c>
      <c r="E1253" s="52" t="s">
        <v>82</v>
      </c>
      <c r="F1253" s="52" t="s">
        <v>71</v>
      </c>
      <c r="G1253" s="52">
        <v>0</v>
      </c>
      <c r="H1253" s="52">
        <v>0</v>
      </c>
      <c r="I1253" s="52">
        <v>0</v>
      </c>
      <c r="J1253" s="52">
        <v>0</v>
      </c>
      <c r="K1253" s="52">
        <v>0</v>
      </c>
      <c r="L1253" s="52">
        <v>0</v>
      </c>
      <c r="M1253" s="52">
        <v>0</v>
      </c>
      <c r="N1253" s="52">
        <v>0</v>
      </c>
      <c r="O1253" s="52">
        <v>0</v>
      </c>
      <c r="P1253" s="52">
        <v>0</v>
      </c>
      <c r="Q1253" s="52">
        <v>0</v>
      </c>
      <c r="R1253" s="52">
        <v>0</v>
      </c>
      <c r="S1253" s="52">
        <v>0</v>
      </c>
      <c r="T1253" s="52">
        <v>0</v>
      </c>
      <c r="U1253" s="52">
        <v>0</v>
      </c>
      <c r="V1253" s="52">
        <v>0</v>
      </c>
      <c r="W1253" s="52">
        <v>0</v>
      </c>
      <c r="X1253" s="52">
        <v>0</v>
      </c>
      <c r="Y1253" s="52">
        <v>0</v>
      </c>
      <c r="Z1253" s="52">
        <v>0</v>
      </c>
    </row>
    <row r="1254" spans="1:26">
      <c r="A1254" s="52" t="s">
        <v>347</v>
      </c>
      <c r="B1254" s="52" t="s">
        <v>342</v>
      </c>
      <c r="C1254" s="52" t="s">
        <v>244</v>
      </c>
      <c r="D1254" s="52" t="s">
        <v>7</v>
      </c>
      <c r="E1254" s="52" t="s">
        <v>82</v>
      </c>
      <c r="F1254" s="52" t="s">
        <v>72</v>
      </c>
      <c r="G1254" s="52">
        <v>3.3285018131999999</v>
      </c>
      <c r="H1254" s="52">
        <v>3.1104030276000003</v>
      </c>
      <c r="I1254" s="52">
        <v>3.2864998356000008</v>
      </c>
      <c r="J1254" s="52">
        <v>2.7752999292000005</v>
      </c>
      <c r="K1254" s="52">
        <v>2.5625979288000003</v>
      </c>
      <c r="L1254" s="52">
        <v>2.0030990975999998</v>
      </c>
      <c r="M1254" s="52">
        <v>1.5822000936</v>
      </c>
      <c r="N1254" s="52">
        <v>1.3692008303999998</v>
      </c>
      <c r="O1254" s="52">
        <v>1.108497168</v>
      </c>
      <c r="P1254" s="52">
        <v>1.1939999976</v>
      </c>
      <c r="Q1254" s="52">
        <v>1.3647000204000002</v>
      </c>
      <c r="R1254" s="52">
        <v>1.0236014244</v>
      </c>
      <c r="S1254" s="52">
        <v>0.81060216120000006</v>
      </c>
      <c r="T1254" s="52">
        <v>0.63989795160000007</v>
      </c>
      <c r="U1254" s="52">
        <v>0.38369509920000006</v>
      </c>
      <c r="V1254" s="52">
        <v>0.21300345000000004</v>
      </c>
      <c r="W1254" s="52">
        <v>0.17040276000000001</v>
      </c>
      <c r="X1254" s="52">
        <v>0.17040276000000001</v>
      </c>
      <c r="Y1254" s="52">
        <v>0.12780207000000002</v>
      </c>
      <c r="Z1254" s="52">
        <v>0.16324333200000002</v>
      </c>
    </row>
    <row r="1255" spans="1:26">
      <c r="A1255" s="52" t="s">
        <v>347</v>
      </c>
      <c r="B1255" s="52" t="s">
        <v>343</v>
      </c>
      <c r="C1255" s="52" t="s">
        <v>244</v>
      </c>
      <c r="D1255" s="52" t="s">
        <v>7</v>
      </c>
      <c r="E1255" s="52" t="s">
        <v>82</v>
      </c>
      <c r="F1255" s="52" t="s">
        <v>73</v>
      </c>
      <c r="G1255" s="52">
        <v>7.0200075600000009E-2</v>
      </c>
      <c r="H1255" s="52">
        <v>6.8399751600000003E-2</v>
      </c>
      <c r="I1255" s="52">
        <v>0.12150093600000002</v>
      </c>
      <c r="J1255" s="52">
        <v>0.20069844479999999</v>
      </c>
      <c r="K1255" s="52">
        <v>1.3625982468</v>
      </c>
      <c r="L1255" s="52">
        <v>0.35550118800000002</v>
      </c>
      <c r="M1255" s="52">
        <v>0.59310208800000008</v>
      </c>
      <c r="N1255" s="52">
        <v>1.4706009395999999</v>
      </c>
      <c r="O1255" s="52">
        <v>1.6308004680000001</v>
      </c>
      <c r="P1255" s="52">
        <v>2.33550171</v>
      </c>
      <c r="Q1255" s="52">
        <v>1.9682984160000001</v>
      </c>
      <c r="R1255" s="52">
        <v>1.8062985636</v>
      </c>
      <c r="S1255" s="52">
        <v>1.8018019404000001</v>
      </c>
      <c r="T1255" s="52">
        <v>1.9682984160000001</v>
      </c>
      <c r="U1255" s="52">
        <v>2.9556002844</v>
      </c>
      <c r="V1255" s="52">
        <v>2.1960017208</v>
      </c>
      <c r="W1255" s="52">
        <v>1.1051979696000001</v>
      </c>
      <c r="X1255" s="52">
        <v>1.12645854</v>
      </c>
      <c r="Y1255" s="52">
        <v>1.1358034776000001</v>
      </c>
      <c r="Z1255" s="52">
        <v>0.57683218320000007</v>
      </c>
    </row>
    <row r="1256" spans="1:26">
      <c r="A1256" s="52" t="s">
        <v>347</v>
      </c>
      <c r="B1256" s="52" t="s">
        <v>337</v>
      </c>
      <c r="C1256" s="52" t="s">
        <v>244</v>
      </c>
      <c r="D1256" s="52" t="s">
        <v>7</v>
      </c>
      <c r="E1256" s="52" t="s">
        <v>83</v>
      </c>
      <c r="F1256" s="52" t="s">
        <v>63</v>
      </c>
      <c r="G1256" s="52">
        <v>0</v>
      </c>
      <c r="H1256" s="52">
        <v>0</v>
      </c>
      <c r="I1256" s="52">
        <v>0</v>
      </c>
      <c r="J1256" s="52">
        <v>0</v>
      </c>
      <c r="K1256" s="52">
        <v>0</v>
      </c>
      <c r="L1256" s="52">
        <v>0</v>
      </c>
      <c r="M1256" s="52">
        <v>0</v>
      </c>
      <c r="N1256" s="52">
        <v>0</v>
      </c>
      <c r="O1256" s="52">
        <v>0</v>
      </c>
      <c r="P1256" s="52">
        <v>0</v>
      </c>
      <c r="Q1256" s="52">
        <v>0</v>
      </c>
      <c r="R1256" s="52">
        <v>0</v>
      </c>
      <c r="S1256" s="52">
        <v>0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</row>
    <row r="1257" spans="1:26">
      <c r="A1257" s="52" t="s">
        <v>347</v>
      </c>
      <c r="B1257" s="52" t="s">
        <v>338</v>
      </c>
      <c r="C1257" s="52" t="s">
        <v>244</v>
      </c>
      <c r="D1257" s="52" t="s">
        <v>7</v>
      </c>
      <c r="E1257" s="52" t="s">
        <v>83</v>
      </c>
      <c r="F1257" s="52" t="s">
        <v>64</v>
      </c>
      <c r="G1257" s="52">
        <v>0</v>
      </c>
      <c r="H1257" s="52">
        <v>0</v>
      </c>
      <c r="I1257" s="52">
        <v>0</v>
      </c>
      <c r="J1257" s="52">
        <v>0</v>
      </c>
      <c r="K1257" s="52">
        <v>0</v>
      </c>
      <c r="L1257" s="52">
        <v>0</v>
      </c>
      <c r="M1257" s="52">
        <v>0</v>
      </c>
      <c r="N1257" s="52">
        <v>0</v>
      </c>
      <c r="O1257" s="52">
        <v>0</v>
      </c>
      <c r="P1257" s="52">
        <v>0</v>
      </c>
      <c r="Q1257" s="52">
        <v>0</v>
      </c>
      <c r="R1257" s="52">
        <v>0</v>
      </c>
      <c r="S1257" s="52">
        <v>0</v>
      </c>
      <c r="T1257" s="52">
        <v>0</v>
      </c>
      <c r="U1257" s="52">
        <v>0</v>
      </c>
      <c r="V1257" s="52">
        <v>1.09987236E-2</v>
      </c>
      <c r="W1257" s="52">
        <v>0</v>
      </c>
      <c r="X1257" s="52">
        <v>0</v>
      </c>
      <c r="Y1257" s="52">
        <v>0</v>
      </c>
      <c r="Z1257" s="52">
        <v>0</v>
      </c>
    </row>
    <row r="1258" spans="1:26">
      <c r="A1258" s="52" t="s">
        <v>347</v>
      </c>
      <c r="B1258" s="52" t="s">
        <v>339</v>
      </c>
      <c r="C1258" s="52" t="s">
        <v>244</v>
      </c>
      <c r="D1258" s="52" t="s">
        <v>7</v>
      </c>
      <c r="E1258" s="52" t="s">
        <v>83</v>
      </c>
      <c r="F1258" s="52" t="s">
        <v>65</v>
      </c>
      <c r="G1258" s="52">
        <v>0</v>
      </c>
      <c r="H1258" s="52">
        <v>0</v>
      </c>
      <c r="I1258" s="52">
        <v>0</v>
      </c>
      <c r="J1258" s="52">
        <v>0</v>
      </c>
      <c r="K1258" s="52">
        <v>0</v>
      </c>
      <c r="L1258" s="52">
        <v>0</v>
      </c>
      <c r="M1258" s="52">
        <v>0</v>
      </c>
      <c r="N1258" s="52">
        <v>0</v>
      </c>
      <c r="O1258" s="52">
        <v>0</v>
      </c>
      <c r="P1258" s="52">
        <v>0</v>
      </c>
      <c r="Q1258" s="52">
        <v>0</v>
      </c>
      <c r="R1258" s="52">
        <v>0</v>
      </c>
      <c r="S1258" s="52">
        <v>0</v>
      </c>
      <c r="T1258" s="52">
        <v>0</v>
      </c>
      <c r="U1258" s="52">
        <v>0.19299891960000001</v>
      </c>
      <c r="V1258" s="52">
        <v>1.1039963579999998</v>
      </c>
      <c r="W1258" s="52">
        <v>1.0670017932000002</v>
      </c>
      <c r="X1258" s="52">
        <v>1.2854271492</v>
      </c>
      <c r="Y1258" s="52">
        <v>1.3260139884000002</v>
      </c>
      <c r="Z1258" s="52">
        <v>1.2785859180000001</v>
      </c>
    </row>
    <row r="1259" spans="1:26">
      <c r="A1259" s="52" t="s">
        <v>347</v>
      </c>
      <c r="B1259" s="52" t="s">
        <v>340</v>
      </c>
      <c r="C1259" s="52" t="s">
        <v>244</v>
      </c>
      <c r="D1259" s="52" t="s">
        <v>7</v>
      </c>
      <c r="E1259" s="52" t="s">
        <v>83</v>
      </c>
      <c r="F1259" s="52" t="s">
        <v>66</v>
      </c>
      <c r="G1259" s="52">
        <v>0</v>
      </c>
      <c r="H1259" s="52">
        <v>0</v>
      </c>
      <c r="I1259" s="52">
        <v>0</v>
      </c>
      <c r="J1259" s="52">
        <v>0</v>
      </c>
      <c r="K1259" s="52">
        <v>0</v>
      </c>
      <c r="L1259" s="52">
        <v>0</v>
      </c>
      <c r="M1259" s="52">
        <v>0</v>
      </c>
      <c r="N1259" s="52">
        <v>0</v>
      </c>
      <c r="O1259" s="52">
        <v>0</v>
      </c>
      <c r="P1259" s="52">
        <v>0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</row>
    <row r="1260" spans="1:26">
      <c r="A1260" s="52" t="s">
        <v>347</v>
      </c>
      <c r="B1260" s="52" t="s">
        <v>341</v>
      </c>
      <c r="C1260" s="52" t="s">
        <v>244</v>
      </c>
      <c r="D1260" s="52" t="s">
        <v>7</v>
      </c>
      <c r="E1260" s="52" t="s">
        <v>83</v>
      </c>
      <c r="F1260" s="52" t="s">
        <v>67</v>
      </c>
      <c r="G1260" s="52">
        <v>0</v>
      </c>
      <c r="H1260" s="52">
        <v>0</v>
      </c>
      <c r="I1260" s="52">
        <v>0</v>
      </c>
      <c r="J1260" s="52">
        <v>0</v>
      </c>
      <c r="K1260" s="52">
        <v>0</v>
      </c>
      <c r="L1260" s="52">
        <v>0</v>
      </c>
      <c r="M1260" s="52">
        <v>0</v>
      </c>
      <c r="N1260" s="52">
        <v>0</v>
      </c>
      <c r="O1260" s="52">
        <v>0</v>
      </c>
      <c r="P1260" s="52">
        <v>0</v>
      </c>
      <c r="Q1260" s="52">
        <v>0</v>
      </c>
      <c r="R1260" s="52">
        <v>0</v>
      </c>
      <c r="S1260" s="52">
        <v>0</v>
      </c>
      <c r="T1260" s="52">
        <v>0</v>
      </c>
      <c r="U1260" s="52">
        <v>1.8999698400000001E-2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</row>
    <row r="1261" spans="1:26">
      <c r="A1261" s="52" t="s">
        <v>347</v>
      </c>
      <c r="B1261" s="52" t="s">
        <v>337</v>
      </c>
      <c r="C1261" s="52" t="s">
        <v>244</v>
      </c>
      <c r="D1261" s="52" t="s">
        <v>7</v>
      </c>
      <c r="E1261" s="52" t="s">
        <v>83</v>
      </c>
      <c r="F1261" s="52" t="s">
        <v>68</v>
      </c>
      <c r="G1261" s="52">
        <v>0</v>
      </c>
      <c r="H1261" s="52">
        <v>0</v>
      </c>
      <c r="I1261" s="52">
        <v>0</v>
      </c>
      <c r="J1261" s="52">
        <v>0</v>
      </c>
      <c r="K1261" s="52">
        <v>0</v>
      </c>
      <c r="L1261" s="52">
        <v>0</v>
      </c>
      <c r="M1261" s="52">
        <v>0</v>
      </c>
      <c r="N1261" s="52">
        <v>0</v>
      </c>
      <c r="O1261" s="52">
        <v>0</v>
      </c>
      <c r="P1261" s="52">
        <v>0</v>
      </c>
      <c r="Q1261" s="52">
        <v>0</v>
      </c>
      <c r="R1261" s="52">
        <v>0</v>
      </c>
      <c r="S1261" s="52">
        <v>0</v>
      </c>
      <c r="T1261" s="52">
        <v>0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</row>
    <row r="1262" spans="1:26">
      <c r="A1262" s="52" t="s">
        <v>347</v>
      </c>
      <c r="B1262" s="52" t="s">
        <v>337</v>
      </c>
      <c r="C1262" s="52" t="s">
        <v>244</v>
      </c>
      <c r="D1262" s="52" t="s">
        <v>7</v>
      </c>
      <c r="E1262" s="52" t="s">
        <v>83</v>
      </c>
      <c r="F1262" s="52" t="s">
        <v>69</v>
      </c>
      <c r="G1262" s="52">
        <v>0</v>
      </c>
      <c r="H1262" s="52">
        <v>0</v>
      </c>
      <c r="I1262" s="52">
        <v>0</v>
      </c>
      <c r="J1262" s="52">
        <v>0</v>
      </c>
      <c r="K1262" s="52">
        <v>0</v>
      </c>
      <c r="L1262" s="52">
        <v>0</v>
      </c>
      <c r="M1262" s="52">
        <v>0</v>
      </c>
      <c r="N1262" s="52">
        <v>0</v>
      </c>
      <c r="O1262" s="52">
        <v>0</v>
      </c>
      <c r="P1262" s="52">
        <v>0</v>
      </c>
      <c r="Q1262" s="52">
        <v>0</v>
      </c>
      <c r="R1262" s="52">
        <v>0</v>
      </c>
      <c r="S1262" s="52">
        <v>0</v>
      </c>
      <c r="T1262" s="52">
        <v>0</v>
      </c>
      <c r="U1262" s="52">
        <v>0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</row>
    <row r="1263" spans="1:26">
      <c r="A1263" s="52" t="s">
        <v>347</v>
      </c>
      <c r="B1263" s="52" t="s">
        <v>337</v>
      </c>
      <c r="C1263" s="52" t="s">
        <v>244</v>
      </c>
      <c r="D1263" s="52" t="s">
        <v>7</v>
      </c>
      <c r="E1263" s="52" t="s">
        <v>83</v>
      </c>
      <c r="F1263" s="52" t="s">
        <v>70</v>
      </c>
      <c r="G1263" s="52">
        <v>0</v>
      </c>
      <c r="H1263" s="52">
        <v>0</v>
      </c>
      <c r="I1263" s="52">
        <v>0</v>
      </c>
      <c r="J1263" s="52">
        <v>0</v>
      </c>
      <c r="K1263" s="52">
        <v>0</v>
      </c>
      <c r="L1263" s="52">
        <v>0</v>
      </c>
      <c r="M1263" s="52">
        <v>0</v>
      </c>
      <c r="N1263" s="52">
        <v>0</v>
      </c>
      <c r="O1263" s="52">
        <v>0</v>
      </c>
      <c r="P1263" s="52">
        <v>0</v>
      </c>
      <c r="Q1263" s="52">
        <v>0</v>
      </c>
      <c r="R1263" s="52">
        <v>0</v>
      </c>
      <c r="S1263" s="52">
        <v>0</v>
      </c>
      <c r="T1263" s="52">
        <v>0</v>
      </c>
      <c r="U1263" s="52">
        <v>0</v>
      </c>
      <c r="V1263" s="52">
        <v>0</v>
      </c>
      <c r="W1263" s="52">
        <v>0</v>
      </c>
      <c r="X1263" s="52">
        <v>0</v>
      </c>
      <c r="Y1263" s="52">
        <v>0</v>
      </c>
      <c r="Z1263" s="52">
        <v>0</v>
      </c>
    </row>
    <row r="1264" spans="1:26">
      <c r="A1264" s="52" t="s">
        <v>347</v>
      </c>
      <c r="B1264" s="52" t="s">
        <v>342</v>
      </c>
      <c r="C1264" s="52" t="s">
        <v>244</v>
      </c>
      <c r="D1264" s="52" t="s">
        <v>7</v>
      </c>
      <c r="E1264" s="52" t="s">
        <v>83</v>
      </c>
      <c r="F1264" s="52" t="s">
        <v>71</v>
      </c>
      <c r="G1264" s="52">
        <v>0</v>
      </c>
      <c r="H1264" s="52">
        <v>0</v>
      </c>
      <c r="I1264" s="52">
        <v>0</v>
      </c>
      <c r="J1264" s="52">
        <v>0</v>
      </c>
      <c r="K1264" s="52">
        <v>0</v>
      </c>
      <c r="L1264" s="52">
        <v>0</v>
      </c>
      <c r="M1264" s="52">
        <v>0</v>
      </c>
      <c r="N1264" s="52">
        <v>0</v>
      </c>
      <c r="O1264" s="52">
        <v>0</v>
      </c>
      <c r="P1264" s="52">
        <v>0</v>
      </c>
      <c r="Q1264" s="52">
        <v>0</v>
      </c>
      <c r="R1264" s="52">
        <v>0</v>
      </c>
      <c r="S1264" s="52">
        <v>0</v>
      </c>
      <c r="T1264" s="52">
        <v>0</v>
      </c>
      <c r="U1264" s="52">
        <v>0</v>
      </c>
      <c r="V1264" s="52">
        <v>0</v>
      </c>
      <c r="W1264" s="52">
        <v>0</v>
      </c>
      <c r="X1264" s="52">
        <v>0</v>
      </c>
      <c r="Y1264" s="52">
        <v>0</v>
      </c>
      <c r="Z1264" s="52">
        <v>0</v>
      </c>
    </row>
    <row r="1265" spans="1:26">
      <c r="A1265" s="52" t="s">
        <v>347</v>
      </c>
      <c r="B1265" s="52" t="s">
        <v>342</v>
      </c>
      <c r="C1265" s="52" t="s">
        <v>244</v>
      </c>
      <c r="D1265" s="52" t="s">
        <v>7</v>
      </c>
      <c r="E1265" s="52" t="s">
        <v>83</v>
      </c>
      <c r="F1265" s="52" t="s">
        <v>72</v>
      </c>
      <c r="G1265" s="52">
        <v>18.923100894000001</v>
      </c>
      <c r="H1265" s="52">
        <v>17.781599181600001</v>
      </c>
      <c r="I1265" s="52">
        <v>21.124197950400003</v>
      </c>
      <c r="J1265" s="52">
        <v>22.3325963532</v>
      </c>
      <c r="K1265" s="52">
        <v>23.6126978928</v>
      </c>
      <c r="L1265" s="52">
        <v>25.200298958399998</v>
      </c>
      <c r="M1265" s="52">
        <v>35.306702434800002</v>
      </c>
      <c r="N1265" s="52">
        <v>32.334597784800003</v>
      </c>
      <c r="O1265" s="52">
        <v>31.462198455600003</v>
      </c>
      <c r="P1265" s="52">
        <v>31.631399604000002</v>
      </c>
      <c r="Q1265" s="52">
        <v>34.175098317600003</v>
      </c>
      <c r="R1265" s="52">
        <v>34.420201963200007</v>
      </c>
      <c r="S1265" s="52">
        <v>29.967598778400003</v>
      </c>
      <c r="T1265" s="52">
        <v>29.231701689600001</v>
      </c>
      <c r="U1265" s="52">
        <v>31.2288052896</v>
      </c>
      <c r="V1265" s="52">
        <v>34.458900555599996</v>
      </c>
      <c r="W1265" s="52">
        <v>35.869199014800003</v>
      </c>
      <c r="X1265" s="52">
        <v>30.371398891200002</v>
      </c>
      <c r="Y1265" s="52">
        <v>29.918098242000006</v>
      </c>
      <c r="Z1265" s="52">
        <v>29.368476072</v>
      </c>
    </row>
    <row r="1266" spans="1:26">
      <c r="A1266" s="52" t="s">
        <v>347</v>
      </c>
      <c r="B1266" s="52" t="s">
        <v>343</v>
      </c>
      <c r="C1266" s="52" t="s">
        <v>244</v>
      </c>
      <c r="D1266" s="52" t="s">
        <v>7</v>
      </c>
      <c r="E1266" s="52" t="s">
        <v>83</v>
      </c>
      <c r="F1266" s="52" t="s">
        <v>73</v>
      </c>
      <c r="G1266" s="52">
        <v>9.0016200000000003E-4</v>
      </c>
      <c r="H1266" s="52">
        <v>0</v>
      </c>
      <c r="I1266" s="52">
        <v>6.3011339999999999E-3</v>
      </c>
      <c r="J1266" s="52">
        <v>6.3011339999999999E-3</v>
      </c>
      <c r="K1266" s="52">
        <v>6.3011339999999999E-3</v>
      </c>
      <c r="L1266" s="52">
        <v>4.5008100000000001E-3</v>
      </c>
      <c r="M1266" s="52">
        <v>0</v>
      </c>
      <c r="N1266" s="52">
        <v>2.7004860000000002E-3</v>
      </c>
      <c r="O1266" s="52">
        <v>9.0016200000000003E-4</v>
      </c>
      <c r="P1266" s="52">
        <v>9.0016200000000003E-4</v>
      </c>
      <c r="Q1266" s="52">
        <v>1.0801944000000001E-2</v>
      </c>
      <c r="R1266" s="52">
        <v>2.2499863200000001E-2</v>
      </c>
      <c r="S1266" s="52">
        <v>3.1501483199999999E-2</v>
      </c>
      <c r="T1266" s="52">
        <v>1.8899215200000003E-2</v>
      </c>
      <c r="U1266" s="52">
        <v>0.32039905680000003</v>
      </c>
      <c r="V1266" s="52">
        <v>0.33210116280000002</v>
      </c>
      <c r="W1266" s="52">
        <v>0.27629949240000001</v>
      </c>
      <c r="X1266" s="52">
        <v>0.14325973559999999</v>
      </c>
      <c r="Y1266" s="52">
        <v>0.15331642920000002</v>
      </c>
      <c r="Z1266" s="52">
        <v>0.14547455280000002</v>
      </c>
    </row>
    <row r="1267" spans="1:26">
      <c r="A1267" s="52" t="s">
        <v>347</v>
      </c>
      <c r="B1267" s="52" t="s">
        <v>337</v>
      </c>
      <c r="C1267" s="52" t="s">
        <v>244</v>
      </c>
      <c r="D1267" s="52" t="s">
        <v>7</v>
      </c>
      <c r="E1267" s="52" t="s">
        <v>84</v>
      </c>
      <c r="F1267" s="52" t="s">
        <v>63</v>
      </c>
      <c r="G1267" s="52">
        <v>3.5120469384000002</v>
      </c>
      <c r="H1267" s="52">
        <v>3.9788039628000003</v>
      </c>
      <c r="I1267" s="52">
        <v>4.4883291492000001</v>
      </c>
      <c r="J1267" s="52">
        <v>4.4217590292000004</v>
      </c>
      <c r="K1267" s="52">
        <v>3.4738423884</v>
      </c>
      <c r="L1267" s="52">
        <v>3.6603015264000005</v>
      </c>
      <c r="M1267" s="52">
        <v>6.4739818512000005</v>
      </c>
      <c r="N1267" s="52">
        <v>6.8256144359999995</v>
      </c>
      <c r="O1267" s="52">
        <v>4.7081780171999998</v>
      </c>
      <c r="P1267" s="52">
        <v>4.8327353172</v>
      </c>
      <c r="Q1267" s="52">
        <v>5.3558634168000001</v>
      </c>
      <c r="R1267" s="52">
        <v>2.0177905788000001</v>
      </c>
      <c r="S1267" s="52">
        <v>2.0467799819999999</v>
      </c>
      <c r="T1267" s="52">
        <v>2.0467799819999999</v>
      </c>
      <c r="U1267" s="52">
        <v>2.02211973</v>
      </c>
      <c r="V1267" s="52">
        <v>2.4166795752000003</v>
      </c>
      <c r="W1267" s="52">
        <v>1.9727992260000002</v>
      </c>
      <c r="X1267" s="52">
        <v>2.1099127391999999</v>
      </c>
      <c r="Y1267" s="52">
        <v>2.0628489204</v>
      </c>
      <c r="Z1267" s="52">
        <v>1.8411829812000002</v>
      </c>
    </row>
    <row r="1268" spans="1:26">
      <c r="A1268" s="52" t="s">
        <v>347</v>
      </c>
      <c r="B1268" s="52" t="s">
        <v>338</v>
      </c>
      <c r="C1268" s="52" t="s">
        <v>244</v>
      </c>
      <c r="D1268" s="52" t="s">
        <v>7</v>
      </c>
      <c r="E1268" s="52" t="s">
        <v>84</v>
      </c>
      <c r="F1268" s="52" t="s">
        <v>64</v>
      </c>
      <c r="G1268" s="52">
        <v>0</v>
      </c>
      <c r="H1268" s="52">
        <v>0</v>
      </c>
      <c r="I1268" s="52">
        <v>0</v>
      </c>
      <c r="J1268" s="52">
        <v>0</v>
      </c>
      <c r="K1268" s="52">
        <v>0</v>
      </c>
      <c r="L1268" s="52">
        <v>0</v>
      </c>
      <c r="M1268" s="52">
        <v>0.224998632</v>
      </c>
      <c r="N1268" s="52">
        <v>0.2350008972</v>
      </c>
      <c r="O1268" s="52">
        <v>0</v>
      </c>
      <c r="P1268" s="52">
        <v>0</v>
      </c>
      <c r="Q1268" s="52">
        <v>0.66200006880000006</v>
      </c>
      <c r="R1268" s="52">
        <v>1.0299988548000001</v>
      </c>
      <c r="S1268" s="52">
        <v>1.2969994644</v>
      </c>
      <c r="T1268" s="52">
        <v>2.4540007104000003</v>
      </c>
      <c r="U1268" s="52">
        <v>2.1960017208</v>
      </c>
      <c r="V1268" s="52">
        <v>0.70400204640000008</v>
      </c>
      <c r="W1268" s="52">
        <v>1.0229985252</v>
      </c>
      <c r="X1268" s="52">
        <v>2.5932871728000002</v>
      </c>
      <c r="Y1268" s="52">
        <v>2.7240660576</v>
      </c>
      <c r="Z1268" s="52">
        <v>2.7908078364000004</v>
      </c>
    </row>
    <row r="1269" spans="1:26">
      <c r="A1269" s="52" t="s">
        <v>347</v>
      </c>
      <c r="B1269" s="52" t="s">
        <v>339</v>
      </c>
      <c r="C1269" s="52" t="s">
        <v>244</v>
      </c>
      <c r="D1269" s="52" t="s">
        <v>7</v>
      </c>
      <c r="E1269" s="52" t="s">
        <v>84</v>
      </c>
      <c r="F1269" s="52" t="s">
        <v>65</v>
      </c>
      <c r="G1269" s="52">
        <v>0.26299802880000001</v>
      </c>
      <c r="H1269" s="52">
        <v>0.26299802880000001</v>
      </c>
      <c r="I1269" s="52">
        <v>0.26299802880000001</v>
      </c>
      <c r="J1269" s="52">
        <v>0.26299802880000001</v>
      </c>
      <c r="K1269" s="52">
        <v>0.26299802880000001</v>
      </c>
      <c r="L1269" s="52">
        <v>0.71000173080000006</v>
      </c>
      <c r="M1269" s="52">
        <v>0.6009983928</v>
      </c>
      <c r="N1269" s="52">
        <v>0.41600044800000002</v>
      </c>
      <c r="O1269" s="52">
        <v>0.21299926320000001</v>
      </c>
      <c r="P1269" s="52">
        <v>0.21099797280000002</v>
      </c>
      <c r="Q1269" s="52">
        <v>0.26800125479999998</v>
      </c>
      <c r="R1269" s="52">
        <v>1.677001806</v>
      </c>
      <c r="S1269" s="52">
        <v>1.5819991272000002</v>
      </c>
      <c r="T1269" s="52">
        <v>1.7309989656000002</v>
      </c>
      <c r="U1269" s="52">
        <v>1.3180004532</v>
      </c>
      <c r="V1269" s="52">
        <v>2.0790057816000003</v>
      </c>
      <c r="W1269" s="52">
        <v>2.8440011303999997</v>
      </c>
      <c r="X1269" s="52">
        <v>2.9044375884</v>
      </c>
      <c r="Y1269" s="52">
        <v>3.0443269499999999</v>
      </c>
      <c r="Z1269" s="52">
        <v>2.7017462268000005</v>
      </c>
    </row>
    <row r="1270" spans="1:26">
      <c r="A1270" s="52" t="s">
        <v>347</v>
      </c>
      <c r="B1270" s="52" t="s">
        <v>340</v>
      </c>
      <c r="C1270" s="52" t="s">
        <v>244</v>
      </c>
      <c r="D1270" s="52" t="s">
        <v>7</v>
      </c>
      <c r="E1270" s="52" t="s">
        <v>84</v>
      </c>
      <c r="F1270" s="52" t="s">
        <v>66</v>
      </c>
      <c r="G1270" s="52">
        <v>60.289199870400004</v>
      </c>
      <c r="H1270" s="52">
        <v>58.651198106400003</v>
      </c>
      <c r="I1270" s="52">
        <v>58.143598848000011</v>
      </c>
      <c r="J1270" s="52">
        <v>56.268000370800003</v>
      </c>
      <c r="K1270" s="52">
        <v>53.665200788400007</v>
      </c>
      <c r="L1270" s="52">
        <v>50.475600252</v>
      </c>
      <c r="M1270" s="52">
        <v>46.641600954000005</v>
      </c>
      <c r="N1270" s="52">
        <v>46.537198909200001</v>
      </c>
      <c r="O1270" s="52">
        <v>44.909999089199999</v>
      </c>
      <c r="P1270" s="52">
        <v>43.822800172800001</v>
      </c>
      <c r="Q1270" s="52">
        <v>46.965600658800007</v>
      </c>
      <c r="R1270" s="52">
        <v>47.890799722800004</v>
      </c>
      <c r="S1270" s="52">
        <v>47.303998768800007</v>
      </c>
      <c r="T1270" s="52">
        <v>46.0368009468</v>
      </c>
      <c r="U1270" s="52">
        <v>44.366401724399999</v>
      </c>
      <c r="V1270" s="52">
        <v>43.235999218800004</v>
      </c>
      <c r="W1270" s="52">
        <v>42.7499996616</v>
      </c>
      <c r="X1270" s="52">
        <v>41.328807148800003</v>
      </c>
      <c r="Y1270" s="52">
        <v>41.806035360000003</v>
      </c>
      <c r="Z1270" s="52">
        <v>38.335730817600002</v>
      </c>
    </row>
    <row r="1271" spans="1:26">
      <c r="A1271" s="52" t="s">
        <v>347</v>
      </c>
      <c r="B1271" s="52" t="s">
        <v>341</v>
      </c>
      <c r="C1271" s="52" t="s">
        <v>244</v>
      </c>
      <c r="D1271" s="52" t="s">
        <v>7</v>
      </c>
      <c r="E1271" s="52" t="s">
        <v>84</v>
      </c>
      <c r="F1271" s="52" t="s">
        <v>67</v>
      </c>
      <c r="G1271" s="52">
        <v>30.488001271200002</v>
      </c>
      <c r="H1271" s="52">
        <v>29.9769981444</v>
      </c>
      <c r="I1271" s="52">
        <v>16.010000816400002</v>
      </c>
      <c r="J1271" s="52">
        <v>20.151001411200003</v>
      </c>
      <c r="K1271" s="52">
        <v>30.0990014964</v>
      </c>
      <c r="L1271" s="52">
        <v>29.412002044800001</v>
      </c>
      <c r="M1271" s="52">
        <v>28.529001738000002</v>
      </c>
      <c r="N1271" s="52">
        <v>29.1820001868</v>
      </c>
      <c r="O1271" s="52">
        <v>23.713001060400003</v>
      </c>
      <c r="P1271" s="52">
        <v>29.107002038400001</v>
      </c>
      <c r="Q1271" s="52">
        <v>18.891000698400003</v>
      </c>
      <c r="R1271" s="52">
        <v>16.900001452800002</v>
      </c>
      <c r="S1271" s="52">
        <v>15.2679993732</v>
      </c>
      <c r="T1271" s="52">
        <v>15.047999780400001</v>
      </c>
      <c r="U1271" s="52">
        <v>16.628998262400003</v>
      </c>
      <c r="V1271" s="52">
        <v>15.298001982000001</v>
      </c>
      <c r="W1271" s="52">
        <v>16.668998949600002</v>
      </c>
      <c r="X1271" s="52">
        <v>16.658188632000002</v>
      </c>
      <c r="Y1271" s="52">
        <v>17.965709524800001</v>
      </c>
      <c r="Z1271" s="52">
        <v>18.574570728000001</v>
      </c>
    </row>
    <row r="1272" spans="1:26">
      <c r="A1272" s="52" t="s">
        <v>347</v>
      </c>
      <c r="B1272" s="52" t="s">
        <v>337</v>
      </c>
      <c r="C1272" s="52" t="s">
        <v>244</v>
      </c>
      <c r="D1272" s="52" t="s">
        <v>7</v>
      </c>
      <c r="E1272" s="52" t="s">
        <v>84</v>
      </c>
      <c r="F1272" s="52" t="s">
        <v>68</v>
      </c>
      <c r="G1272" s="52">
        <v>0</v>
      </c>
      <c r="H1272" s="52">
        <v>0</v>
      </c>
      <c r="I1272" s="52">
        <v>0</v>
      </c>
      <c r="J1272" s="52">
        <v>0</v>
      </c>
      <c r="K1272" s="52">
        <v>0</v>
      </c>
      <c r="L1272" s="52">
        <v>0</v>
      </c>
      <c r="M1272" s="52">
        <v>0</v>
      </c>
      <c r="N1272" s="52">
        <v>0</v>
      </c>
      <c r="O1272" s="52">
        <v>0</v>
      </c>
      <c r="P1272" s="52">
        <v>0</v>
      </c>
      <c r="Q1272" s="52">
        <v>0</v>
      </c>
      <c r="R1272" s="52">
        <v>0</v>
      </c>
      <c r="S1272" s="52">
        <v>0</v>
      </c>
      <c r="T1272" s="52">
        <v>0</v>
      </c>
      <c r="U1272" s="52">
        <v>0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</row>
    <row r="1273" spans="1:26">
      <c r="A1273" s="52" t="s">
        <v>347</v>
      </c>
      <c r="B1273" s="52" t="s">
        <v>337</v>
      </c>
      <c r="C1273" s="52" t="s">
        <v>244</v>
      </c>
      <c r="D1273" s="52" t="s">
        <v>7</v>
      </c>
      <c r="E1273" s="52" t="s">
        <v>84</v>
      </c>
      <c r="F1273" s="52" t="s">
        <v>69</v>
      </c>
      <c r="G1273" s="52">
        <v>0</v>
      </c>
      <c r="H1273" s="52">
        <v>0</v>
      </c>
      <c r="I1273" s="52">
        <v>0</v>
      </c>
      <c r="J1273" s="52">
        <v>0</v>
      </c>
      <c r="K1273" s="52">
        <v>0</v>
      </c>
      <c r="L1273" s="52">
        <v>0</v>
      </c>
      <c r="M1273" s="52">
        <v>0</v>
      </c>
      <c r="N1273" s="52">
        <v>0</v>
      </c>
      <c r="O1273" s="52">
        <v>0</v>
      </c>
      <c r="P1273" s="52">
        <v>0</v>
      </c>
      <c r="Q1273" s="52">
        <v>0</v>
      </c>
      <c r="R1273" s="52">
        <v>0</v>
      </c>
      <c r="S1273" s="52">
        <v>0</v>
      </c>
      <c r="T1273" s="52">
        <v>0</v>
      </c>
      <c r="U1273" s="52">
        <v>0</v>
      </c>
      <c r="V1273" s="52">
        <v>0</v>
      </c>
      <c r="W1273" s="52">
        <v>0</v>
      </c>
      <c r="X1273" s="52">
        <v>0</v>
      </c>
      <c r="Y1273" s="52">
        <v>0</v>
      </c>
      <c r="Z1273" s="52">
        <v>0</v>
      </c>
    </row>
    <row r="1274" spans="1:26">
      <c r="A1274" s="52" t="s">
        <v>347</v>
      </c>
      <c r="B1274" s="52" t="s">
        <v>337</v>
      </c>
      <c r="C1274" s="52" t="s">
        <v>244</v>
      </c>
      <c r="D1274" s="52" t="s">
        <v>7</v>
      </c>
      <c r="E1274" s="52" t="s">
        <v>84</v>
      </c>
      <c r="F1274" s="52" t="s">
        <v>70</v>
      </c>
      <c r="G1274" s="52">
        <v>0</v>
      </c>
      <c r="H1274" s="52">
        <v>0</v>
      </c>
      <c r="I1274" s="52">
        <v>0</v>
      </c>
      <c r="J1274" s="52">
        <v>0</v>
      </c>
      <c r="K1274" s="52">
        <v>0</v>
      </c>
      <c r="L1274" s="52">
        <v>0</v>
      </c>
      <c r="M1274" s="52">
        <v>0</v>
      </c>
      <c r="N1274" s="52">
        <v>0</v>
      </c>
      <c r="O1274" s="52">
        <v>0</v>
      </c>
      <c r="P1274" s="52">
        <v>0</v>
      </c>
      <c r="Q1274" s="52">
        <v>0</v>
      </c>
      <c r="R1274" s="52">
        <v>0</v>
      </c>
      <c r="S1274" s="52">
        <v>0</v>
      </c>
      <c r="T1274" s="52">
        <v>0</v>
      </c>
      <c r="U1274" s="52">
        <v>0</v>
      </c>
      <c r="V1274" s="52">
        <v>0</v>
      </c>
      <c r="W1274" s="52">
        <v>0</v>
      </c>
      <c r="X1274" s="52">
        <v>0</v>
      </c>
      <c r="Y1274" s="52">
        <v>0</v>
      </c>
      <c r="Z1274" s="52">
        <v>0</v>
      </c>
    </row>
    <row r="1275" spans="1:26">
      <c r="A1275" s="52" t="s">
        <v>347</v>
      </c>
      <c r="B1275" s="52" t="s">
        <v>342</v>
      </c>
      <c r="C1275" s="52" t="s">
        <v>244</v>
      </c>
      <c r="D1275" s="52" t="s">
        <v>7</v>
      </c>
      <c r="E1275" s="52" t="s">
        <v>84</v>
      </c>
      <c r="F1275" s="52" t="s">
        <v>71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0</v>
      </c>
      <c r="P1275" s="52">
        <v>0</v>
      </c>
      <c r="Q1275" s="52">
        <v>0</v>
      </c>
      <c r="R1275" s="52">
        <v>0</v>
      </c>
      <c r="S1275" s="52">
        <v>0</v>
      </c>
      <c r="T1275" s="52">
        <v>0</v>
      </c>
      <c r="U1275" s="52">
        <v>0</v>
      </c>
      <c r="V1275" s="52">
        <v>0</v>
      </c>
      <c r="W1275" s="52">
        <v>0</v>
      </c>
      <c r="X1275" s="52">
        <v>0</v>
      </c>
      <c r="Y1275" s="52">
        <v>0</v>
      </c>
      <c r="Z1275" s="52">
        <v>0</v>
      </c>
    </row>
    <row r="1276" spans="1:26">
      <c r="A1276" s="52" t="s">
        <v>347</v>
      </c>
      <c r="B1276" s="52" t="s">
        <v>342</v>
      </c>
      <c r="C1276" s="52" t="s">
        <v>244</v>
      </c>
      <c r="D1276" s="52" t="s">
        <v>7</v>
      </c>
      <c r="E1276" s="52" t="s">
        <v>84</v>
      </c>
      <c r="F1276" s="52" t="s">
        <v>72</v>
      </c>
      <c r="G1276" s="52">
        <v>66.911402815200006</v>
      </c>
      <c r="H1276" s="52">
        <v>62.687997622800005</v>
      </c>
      <c r="I1276" s="52">
        <v>61.037100514800009</v>
      </c>
      <c r="J1276" s="52">
        <v>54.306003088800004</v>
      </c>
      <c r="K1276" s="52">
        <v>49.789802411999993</v>
      </c>
      <c r="L1276" s="52">
        <v>40.4550010548</v>
      </c>
      <c r="M1276" s="52">
        <v>31.084503040799998</v>
      </c>
      <c r="N1276" s="52">
        <v>27.972601138800002</v>
      </c>
      <c r="O1276" s="52">
        <v>21.279302143199999</v>
      </c>
      <c r="P1276" s="52">
        <v>17.403300867599999</v>
      </c>
      <c r="Q1276" s="52">
        <v>15.700198550399998</v>
      </c>
      <c r="R1276" s="52">
        <v>10.5891038352</v>
      </c>
      <c r="S1276" s="52">
        <v>4.8356995716000002</v>
      </c>
      <c r="T1276" s="52">
        <v>3.3390023075999999</v>
      </c>
      <c r="U1276" s="52">
        <v>3.2088012012000005</v>
      </c>
      <c r="V1276" s="52">
        <v>3.6804023532000003</v>
      </c>
      <c r="W1276" s="52">
        <v>3.3440976432</v>
      </c>
      <c r="X1276" s="52">
        <v>3.7770002028</v>
      </c>
      <c r="Y1276" s="52">
        <v>2.5277930604000001</v>
      </c>
      <c r="Z1276" s="52">
        <v>1.5019600716000001</v>
      </c>
    </row>
    <row r="1277" spans="1:26">
      <c r="A1277" s="52" t="s">
        <v>347</v>
      </c>
      <c r="B1277" s="52" t="s">
        <v>343</v>
      </c>
      <c r="C1277" s="52" t="s">
        <v>244</v>
      </c>
      <c r="D1277" s="52" t="s">
        <v>7</v>
      </c>
      <c r="E1277" s="52" t="s">
        <v>84</v>
      </c>
      <c r="F1277" s="52" t="s">
        <v>73</v>
      </c>
      <c r="G1277" s="52">
        <v>15.6491991396</v>
      </c>
      <c r="H1277" s="52">
        <v>16.0074008136</v>
      </c>
      <c r="I1277" s="52">
        <v>16.370999272799999</v>
      </c>
      <c r="J1277" s="52">
        <v>16.219801364400002</v>
      </c>
      <c r="K1277" s="52">
        <v>15.751800860400001</v>
      </c>
      <c r="L1277" s="52">
        <v>14.629499812800001</v>
      </c>
      <c r="M1277" s="52">
        <v>14.309100756000001</v>
      </c>
      <c r="N1277" s="52">
        <v>11.868301025999999</v>
      </c>
      <c r="O1277" s="52">
        <v>16.5500980164</v>
      </c>
      <c r="P1277" s="52">
        <v>16.443899834400003</v>
      </c>
      <c r="Q1277" s="52">
        <v>19.750500496800001</v>
      </c>
      <c r="R1277" s="52">
        <v>21.843000334799999</v>
      </c>
      <c r="S1277" s="52">
        <v>21.496500766800004</v>
      </c>
      <c r="T1277" s="52">
        <v>14.3171980272</v>
      </c>
      <c r="U1277" s="52">
        <v>14.3838016416</v>
      </c>
      <c r="V1277" s="52">
        <v>13.301999510400002</v>
      </c>
      <c r="W1277" s="52">
        <v>12.426300982800001</v>
      </c>
      <c r="X1277" s="52">
        <v>11.935369375200001</v>
      </c>
      <c r="Y1277" s="52">
        <v>11.811494523600002</v>
      </c>
      <c r="Z1277" s="52">
        <v>12.6806197752</v>
      </c>
    </row>
    <row r="1278" spans="1:26">
      <c r="A1278" s="52" t="s">
        <v>349</v>
      </c>
      <c r="B1278" s="52" t="s">
        <v>337</v>
      </c>
      <c r="C1278" s="52" t="s">
        <v>244</v>
      </c>
      <c r="D1278" s="52" t="s">
        <v>7</v>
      </c>
      <c r="E1278" s="52" t="s">
        <v>85</v>
      </c>
      <c r="F1278" s="52" t="s">
        <v>63</v>
      </c>
      <c r="G1278" s="52">
        <v>109.38635065080003</v>
      </c>
      <c r="H1278" s="52">
        <v>135.96947847360002</v>
      </c>
      <c r="I1278" s="52">
        <v>62.821782630000008</v>
      </c>
      <c r="J1278" s="52">
        <v>16.422723000000001</v>
      </c>
      <c r="K1278" s="52">
        <v>17.110773338400001</v>
      </c>
      <c r="L1278" s="52">
        <v>17.916811887600002</v>
      </c>
      <c r="M1278" s="52">
        <v>19.265233629600001</v>
      </c>
      <c r="N1278" s="52">
        <v>26.719454217600003</v>
      </c>
      <c r="O1278" s="52">
        <v>29.092469655600002</v>
      </c>
      <c r="P1278" s="52">
        <v>19.858888375199999</v>
      </c>
      <c r="Q1278" s="52">
        <v>23.875235373599999</v>
      </c>
      <c r="R1278" s="52">
        <v>13.505184914400003</v>
      </c>
      <c r="S1278" s="52">
        <v>7.7974418916000001</v>
      </c>
      <c r="T1278" s="52">
        <v>17.641709820000003</v>
      </c>
      <c r="U1278" s="52">
        <v>6.7976717328000005</v>
      </c>
      <c r="V1278" s="52">
        <v>11.267654324399999</v>
      </c>
      <c r="W1278" s="52">
        <v>37.345988044800002</v>
      </c>
      <c r="X1278" s="52">
        <v>7.9603544664000001</v>
      </c>
      <c r="Y1278" s="52">
        <v>15.460324218000002</v>
      </c>
      <c r="Z1278" s="52">
        <v>8.6701426704000006</v>
      </c>
    </row>
    <row r="1279" spans="1:26">
      <c r="A1279" s="52" t="s">
        <v>349</v>
      </c>
      <c r="B1279" s="52" t="s">
        <v>338</v>
      </c>
      <c r="C1279" s="52" t="s">
        <v>244</v>
      </c>
      <c r="D1279" s="52" t="s">
        <v>7</v>
      </c>
      <c r="E1279" s="52" t="s">
        <v>85</v>
      </c>
      <c r="F1279" s="52" t="s">
        <v>64</v>
      </c>
      <c r="G1279" s="52">
        <v>0.34000165439999996</v>
      </c>
      <c r="H1279" s="52">
        <v>0.17800180200000001</v>
      </c>
      <c r="I1279" s="52">
        <v>0.24599962080000004</v>
      </c>
      <c r="J1279" s="52">
        <v>0.28000062360000005</v>
      </c>
      <c r="K1279" s="52">
        <v>0.25400059559999999</v>
      </c>
      <c r="L1279" s="52">
        <v>0.68099976719999999</v>
      </c>
      <c r="M1279" s="52">
        <v>1.3190010984</v>
      </c>
      <c r="N1279" s="52">
        <v>1.2550016736</v>
      </c>
      <c r="O1279" s="52">
        <v>1.5540019956000002</v>
      </c>
      <c r="P1279" s="52">
        <v>0.80500022280000005</v>
      </c>
      <c r="Q1279" s="52">
        <v>2.7870020352000004</v>
      </c>
      <c r="R1279" s="52">
        <v>5.4800020368000002</v>
      </c>
      <c r="S1279" s="52">
        <v>6.8169980016000009</v>
      </c>
      <c r="T1279" s="52">
        <v>13.059001825200001</v>
      </c>
      <c r="U1279" s="52">
        <v>10.566001072800001</v>
      </c>
      <c r="V1279" s="52">
        <v>2.6490009204000002</v>
      </c>
      <c r="W1279" s="52">
        <v>1.7649999684000002</v>
      </c>
      <c r="X1279" s="52">
        <v>6.4896739775999999</v>
      </c>
      <c r="Y1279" s="52">
        <v>6.5391326460000005</v>
      </c>
      <c r="Z1279" s="52">
        <v>3.6958390848000002</v>
      </c>
    </row>
    <row r="1280" spans="1:26">
      <c r="A1280" s="52" t="s">
        <v>349</v>
      </c>
      <c r="B1280" s="52" t="s">
        <v>339</v>
      </c>
      <c r="C1280" s="52" t="s">
        <v>244</v>
      </c>
      <c r="D1280" s="52" t="s">
        <v>7</v>
      </c>
      <c r="E1280" s="52" t="s">
        <v>85</v>
      </c>
      <c r="F1280" s="52" t="s">
        <v>65</v>
      </c>
      <c r="G1280" s="52">
        <v>12.7860015312</v>
      </c>
      <c r="H1280" s="52">
        <v>13.1290009344</v>
      </c>
      <c r="I1280" s="52">
        <v>17.660998407600001</v>
      </c>
      <c r="J1280" s="52">
        <v>19.158001308000003</v>
      </c>
      <c r="K1280" s="52">
        <v>19.913999223600001</v>
      </c>
      <c r="L1280" s="52">
        <v>21.709998259200002</v>
      </c>
      <c r="M1280" s="52">
        <v>26.167001770800002</v>
      </c>
      <c r="N1280" s="52">
        <v>27.023001404400002</v>
      </c>
      <c r="O1280" s="52">
        <v>26.048000354400003</v>
      </c>
      <c r="P1280" s="52">
        <v>20.3299996716</v>
      </c>
      <c r="Q1280" s="52">
        <v>17.569001851199999</v>
      </c>
      <c r="R1280" s="52">
        <v>13.377998304</v>
      </c>
      <c r="S1280" s="52">
        <v>12.768002478000001</v>
      </c>
      <c r="T1280" s="52">
        <v>13.852994950799999</v>
      </c>
      <c r="U1280" s="52">
        <v>10.326997594800002</v>
      </c>
      <c r="V1280" s="52">
        <v>13.884002391600001</v>
      </c>
      <c r="W1280" s="52">
        <v>30.060001454400005</v>
      </c>
      <c r="X1280" s="52">
        <v>34.970020912800003</v>
      </c>
      <c r="Y1280" s="52">
        <v>5.7495565944000013</v>
      </c>
      <c r="Z1280" s="52">
        <v>5.5410581412000006</v>
      </c>
    </row>
    <row r="1281" spans="1:26">
      <c r="A1281" s="52" t="s">
        <v>349</v>
      </c>
      <c r="B1281" s="52" t="s">
        <v>340</v>
      </c>
      <c r="C1281" s="52" t="s">
        <v>244</v>
      </c>
      <c r="D1281" s="52" t="s">
        <v>7</v>
      </c>
      <c r="E1281" s="52" t="s">
        <v>85</v>
      </c>
      <c r="F1281" s="52" t="s">
        <v>66</v>
      </c>
      <c r="G1281" s="52">
        <v>6.1091985275999994</v>
      </c>
      <c r="H1281" s="52">
        <v>6.4403995284000004</v>
      </c>
      <c r="I1281" s="52">
        <v>23.0723997264</v>
      </c>
      <c r="J1281" s="52">
        <v>8.0459996472000004</v>
      </c>
      <c r="K1281" s="52">
        <v>7.4520015840000005</v>
      </c>
      <c r="L1281" s="52">
        <v>7.6967995932000006</v>
      </c>
      <c r="M1281" s="52">
        <v>7.9344004932000001</v>
      </c>
      <c r="N1281" s="52">
        <v>8.229599200800001</v>
      </c>
      <c r="O1281" s="52">
        <v>8.2152007956000013</v>
      </c>
      <c r="P1281" s="52">
        <v>7.848001688400001</v>
      </c>
      <c r="Q1281" s="52">
        <v>8.7048010007999999</v>
      </c>
      <c r="R1281" s="52">
        <v>8.9315999567999995</v>
      </c>
      <c r="S1281" s="52">
        <v>8.8307985599999999</v>
      </c>
      <c r="T1281" s="52">
        <v>9.6804007632000015</v>
      </c>
      <c r="U1281" s="52">
        <v>10.166400320400001</v>
      </c>
      <c r="V1281" s="52">
        <v>12.2616006444</v>
      </c>
      <c r="W1281" s="52">
        <v>11.566801184400001</v>
      </c>
      <c r="X1281" s="52">
        <v>14.810097430800001</v>
      </c>
      <c r="Y1281" s="52">
        <v>14.841678463199999</v>
      </c>
      <c r="Z1281" s="52">
        <v>15.0696874044</v>
      </c>
    </row>
    <row r="1282" spans="1:26">
      <c r="A1282" s="52" t="s">
        <v>349</v>
      </c>
      <c r="B1282" s="52" t="s">
        <v>341</v>
      </c>
      <c r="C1282" s="52" t="s">
        <v>244</v>
      </c>
      <c r="D1282" s="52" t="s">
        <v>7</v>
      </c>
      <c r="E1282" s="52" t="s">
        <v>85</v>
      </c>
      <c r="F1282" s="52" t="s">
        <v>67</v>
      </c>
      <c r="G1282" s="52">
        <v>0</v>
      </c>
      <c r="H1282" s="52">
        <v>0</v>
      </c>
      <c r="I1282" s="52">
        <v>12.3620001084</v>
      </c>
      <c r="J1282" s="52">
        <v>0</v>
      </c>
      <c r="K1282" s="52">
        <v>0.35599941720000006</v>
      </c>
      <c r="L1282" s="52">
        <v>0</v>
      </c>
      <c r="M1282" s="52">
        <v>0</v>
      </c>
      <c r="N1282" s="52">
        <v>0</v>
      </c>
      <c r="O1282" s="52">
        <v>0</v>
      </c>
      <c r="P1282" s="52">
        <v>0</v>
      </c>
      <c r="Q1282" s="52">
        <v>1.6449979068000002</v>
      </c>
      <c r="R1282" s="52">
        <v>2.0990019384000003</v>
      </c>
      <c r="S1282" s="52">
        <v>2.0549986704000003</v>
      </c>
      <c r="T1282" s="52">
        <v>0.77199986520000008</v>
      </c>
      <c r="U1282" s="52">
        <v>0.58000159080000002</v>
      </c>
      <c r="V1282" s="52">
        <v>8.3809980756000009</v>
      </c>
      <c r="W1282" s="52">
        <v>9.1320011388000015</v>
      </c>
      <c r="X1282" s="52">
        <v>9.6070480271999994</v>
      </c>
      <c r="Y1282" s="52">
        <v>10.447736533200001</v>
      </c>
      <c r="Z1282" s="52">
        <v>10.460493712800002</v>
      </c>
    </row>
    <row r="1283" spans="1:26">
      <c r="A1283" s="52" t="s">
        <v>349</v>
      </c>
      <c r="B1283" s="52" t="s">
        <v>337</v>
      </c>
      <c r="C1283" s="52" t="s">
        <v>244</v>
      </c>
      <c r="D1283" s="52" t="s">
        <v>7</v>
      </c>
      <c r="E1283" s="52" t="s">
        <v>85</v>
      </c>
      <c r="F1283" s="52" t="s">
        <v>68</v>
      </c>
      <c r="G1283" s="52">
        <v>0</v>
      </c>
      <c r="H1283" s="52">
        <v>0</v>
      </c>
      <c r="I1283" s="52">
        <v>7.9737019848000008</v>
      </c>
      <c r="J1283" s="52">
        <v>11.565951264000001</v>
      </c>
      <c r="K1283" s="52">
        <v>18.750445635600002</v>
      </c>
      <c r="L1283" s="52">
        <v>9.2799752112000018</v>
      </c>
      <c r="M1283" s="52">
        <v>8.5451959980000005</v>
      </c>
      <c r="N1283" s="52">
        <v>16.148709500400003</v>
      </c>
      <c r="O1283" s="52">
        <v>20.515600515600003</v>
      </c>
      <c r="P1283" s="52">
        <v>7.5028460832000006</v>
      </c>
      <c r="Q1283" s="52">
        <v>18.434731608</v>
      </c>
      <c r="R1283" s="52">
        <v>11.899048885199999</v>
      </c>
      <c r="S1283" s="52">
        <v>10.631151867600002</v>
      </c>
      <c r="T1283" s="52">
        <v>10.5155961876</v>
      </c>
      <c r="U1283" s="52">
        <v>11.700046094400001</v>
      </c>
      <c r="V1283" s="52">
        <v>11.237819187600001</v>
      </c>
      <c r="W1283" s="52">
        <v>9.8222579208000003</v>
      </c>
      <c r="X1283" s="52">
        <v>9.6654538872</v>
      </c>
      <c r="Y1283" s="52">
        <v>9.3430535400000014</v>
      </c>
      <c r="Z1283" s="52">
        <v>8.8828530444000009</v>
      </c>
    </row>
    <row r="1284" spans="1:26">
      <c r="A1284" s="52" t="s">
        <v>349</v>
      </c>
      <c r="B1284" s="52" t="s">
        <v>337</v>
      </c>
      <c r="C1284" s="52" t="s">
        <v>244</v>
      </c>
      <c r="D1284" s="52" t="s">
        <v>7</v>
      </c>
      <c r="E1284" s="52" t="s">
        <v>85</v>
      </c>
      <c r="F1284" s="52" t="s">
        <v>69</v>
      </c>
      <c r="G1284" s="52">
        <v>0</v>
      </c>
      <c r="H1284" s="52">
        <v>0</v>
      </c>
      <c r="I1284" s="52">
        <v>0</v>
      </c>
      <c r="J1284" s="52">
        <v>0</v>
      </c>
      <c r="K1284" s="52">
        <v>0</v>
      </c>
      <c r="L1284" s="52">
        <v>0</v>
      </c>
      <c r="M1284" s="52">
        <v>0</v>
      </c>
      <c r="N1284" s="52">
        <v>0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</row>
    <row r="1285" spans="1:26">
      <c r="A1285" s="52" t="s">
        <v>349</v>
      </c>
      <c r="B1285" s="52" t="s">
        <v>337</v>
      </c>
      <c r="C1285" s="52" t="s">
        <v>244</v>
      </c>
      <c r="D1285" s="52" t="s">
        <v>7</v>
      </c>
      <c r="E1285" s="52" t="s">
        <v>85</v>
      </c>
      <c r="F1285" s="52" t="s">
        <v>70</v>
      </c>
      <c r="G1285" s="52">
        <v>0</v>
      </c>
      <c r="H1285" s="52">
        <v>0</v>
      </c>
      <c r="I1285" s="52">
        <v>0</v>
      </c>
      <c r="J1285" s="52">
        <v>0</v>
      </c>
      <c r="K1285" s="52">
        <v>0</v>
      </c>
      <c r="L1285" s="52">
        <v>0</v>
      </c>
      <c r="M1285" s="52">
        <v>0</v>
      </c>
      <c r="N1285" s="52">
        <v>0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</row>
    <row r="1286" spans="1:26">
      <c r="A1286" s="52" t="s">
        <v>349</v>
      </c>
      <c r="B1286" s="52" t="s">
        <v>342</v>
      </c>
      <c r="C1286" s="52" t="s">
        <v>244</v>
      </c>
      <c r="D1286" s="52" t="s">
        <v>7</v>
      </c>
      <c r="E1286" s="52" t="s">
        <v>85</v>
      </c>
      <c r="F1286" s="52" t="s">
        <v>71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0</v>
      </c>
      <c r="V1286" s="52">
        <v>0</v>
      </c>
      <c r="W1286" s="52">
        <v>0</v>
      </c>
      <c r="X1286" s="52">
        <v>0</v>
      </c>
      <c r="Y1286" s="52">
        <v>0</v>
      </c>
      <c r="Z1286" s="52">
        <v>0</v>
      </c>
    </row>
    <row r="1287" spans="1:26">
      <c r="A1287" s="52" t="s">
        <v>349</v>
      </c>
      <c r="B1287" s="52" t="s">
        <v>342</v>
      </c>
      <c r="C1287" s="52" t="s">
        <v>244</v>
      </c>
      <c r="D1287" s="52" t="s">
        <v>7</v>
      </c>
      <c r="E1287" s="52" t="s">
        <v>85</v>
      </c>
      <c r="F1287" s="52" t="s">
        <v>72</v>
      </c>
      <c r="G1287" s="52">
        <v>55.785500978400002</v>
      </c>
      <c r="H1287" s="52">
        <v>45.461702098800004</v>
      </c>
      <c r="I1287" s="52">
        <v>37.124003908800006</v>
      </c>
      <c r="J1287" s="52">
        <v>31.610197648800003</v>
      </c>
      <c r="K1287" s="52">
        <v>28.374002215200004</v>
      </c>
      <c r="L1287" s="52">
        <v>28.999702728000006</v>
      </c>
      <c r="M1287" s="52">
        <v>35.702999802000001</v>
      </c>
      <c r="N1287" s="52">
        <v>36.947404684800006</v>
      </c>
      <c r="O1287" s="52">
        <v>39.754197723600001</v>
      </c>
      <c r="P1287" s="52">
        <v>41.021701182000001</v>
      </c>
      <c r="Q1287" s="52">
        <v>44.490000247200001</v>
      </c>
      <c r="R1287" s="52">
        <v>39.953702930399999</v>
      </c>
      <c r="S1287" s="52">
        <v>39.539398136400003</v>
      </c>
      <c r="T1287" s="52">
        <v>34.532701279200005</v>
      </c>
      <c r="U1287" s="52">
        <v>36.187199035200003</v>
      </c>
      <c r="V1287" s="52">
        <v>36.285999141600001</v>
      </c>
      <c r="W1287" s="52">
        <v>40.642804155600004</v>
      </c>
      <c r="X1287" s="52">
        <v>44.237703679200003</v>
      </c>
      <c r="Y1287" s="52">
        <v>44.695299985200002</v>
      </c>
      <c r="Z1287" s="52">
        <v>43.430296046400009</v>
      </c>
    </row>
    <row r="1288" spans="1:26">
      <c r="A1288" s="52" t="s">
        <v>349</v>
      </c>
      <c r="B1288" s="52" t="s">
        <v>343</v>
      </c>
      <c r="C1288" s="52" t="s">
        <v>244</v>
      </c>
      <c r="D1288" s="52" t="s">
        <v>7</v>
      </c>
      <c r="E1288" s="52" t="s">
        <v>85</v>
      </c>
      <c r="F1288" s="52" t="s">
        <v>73</v>
      </c>
      <c r="G1288" s="52">
        <v>24.958800147600002</v>
      </c>
      <c r="H1288" s="52">
        <v>30.57839847</v>
      </c>
      <c r="I1288" s="52">
        <v>35.3808004212</v>
      </c>
      <c r="J1288" s="52">
        <v>38.6756989776</v>
      </c>
      <c r="K1288" s="52">
        <v>39.813298592400002</v>
      </c>
      <c r="L1288" s="52">
        <v>41.922001346400002</v>
      </c>
      <c r="M1288" s="52">
        <v>44.710200806400003</v>
      </c>
      <c r="N1288" s="52">
        <v>22.546801414800004</v>
      </c>
      <c r="O1288" s="52">
        <v>17.122500565200003</v>
      </c>
      <c r="P1288" s="52">
        <v>18.836999351999999</v>
      </c>
      <c r="Q1288" s="52">
        <v>26.499601162800001</v>
      </c>
      <c r="R1288" s="52">
        <v>26.589600615599998</v>
      </c>
      <c r="S1288" s="52">
        <v>64.226701051199996</v>
      </c>
      <c r="T1288" s="52">
        <v>44.7156017784</v>
      </c>
      <c r="U1288" s="52">
        <v>25.535699319600003</v>
      </c>
      <c r="V1288" s="52">
        <v>33.769799330400005</v>
      </c>
      <c r="W1288" s="52">
        <v>53.660699978400004</v>
      </c>
      <c r="X1288" s="52">
        <v>55.163200147200008</v>
      </c>
      <c r="Y1288" s="52">
        <v>56.462715878400004</v>
      </c>
      <c r="Z1288" s="52">
        <v>58.043668305600008</v>
      </c>
    </row>
    <row r="1289" spans="1:26">
      <c r="A1289" s="52" t="s">
        <v>336</v>
      </c>
      <c r="B1289" s="52" t="s">
        <v>337</v>
      </c>
      <c r="C1289" s="52" t="s">
        <v>245</v>
      </c>
      <c r="D1289" s="52" t="s">
        <v>7</v>
      </c>
      <c r="E1289" s="52" t="s">
        <v>62</v>
      </c>
      <c r="F1289" s="52" t="s">
        <v>63</v>
      </c>
      <c r="G1289" s="52">
        <v>0</v>
      </c>
      <c r="H1289" s="52">
        <v>0</v>
      </c>
      <c r="I1289" s="52">
        <v>0</v>
      </c>
      <c r="J1289" s="52">
        <v>0</v>
      </c>
      <c r="K1289" s="52">
        <v>0</v>
      </c>
      <c r="L1289" s="52">
        <v>0</v>
      </c>
      <c r="M1289" s="52">
        <v>0</v>
      </c>
      <c r="N1289" s="52">
        <v>0</v>
      </c>
      <c r="O1289" s="52">
        <v>0</v>
      </c>
      <c r="P1289" s="52">
        <v>0</v>
      </c>
      <c r="Q1289" s="52">
        <v>0</v>
      </c>
      <c r="R1289" s="52">
        <v>0</v>
      </c>
      <c r="S1289" s="52">
        <v>0</v>
      </c>
      <c r="T1289" s="52">
        <v>0</v>
      </c>
      <c r="U1289" s="52">
        <v>0</v>
      </c>
      <c r="V1289" s="52">
        <v>0</v>
      </c>
      <c r="W1289" s="52">
        <v>0</v>
      </c>
      <c r="X1289" s="52">
        <v>0</v>
      </c>
      <c r="Y1289" s="52">
        <v>0</v>
      </c>
      <c r="Z1289" s="52">
        <v>0</v>
      </c>
    </row>
    <row r="1290" spans="1:26">
      <c r="A1290" s="52" t="s">
        <v>336</v>
      </c>
      <c r="B1290" s="52" t="s">
        <v>338</v>
      </c>
      <c r="C1290" s="52" t="s">
        <v>245</v>
      </c>
      <c r="D1290" s="52" t="s">
        <v>7</v>
      </c>
      <c r="E1290" s="52" t="s">
        <v>62</v>
      </c>
      <c r="F1290" s="52" t="s">
        <v>64</v>
      </c>
      <c r="G1290" s="52">
        <v>0</v>
      </c>
      <c r="H1290" s="52">
        <v>0</v>
      </c>
      <c r="I1290" s="52">
        <v>0</v>
      </c>
      <c r="J1290" s="52">
        <v>0</v>
      </c>
      <c r="K1290" s="52">
        <v>0</v>
      </c>
      <c r="L1290" s="52">
        <v>0</v>
      </c>
      <c r="M1290" s="52">
        <v>0</v>
      </c>
      <c r="N1290" s="52">
        <v>0</v>
      </c>
      <c r="O1290" s="52">
        <v>0</v>
      </c>
      <c r="P1290" s="52">
        <v>0</v>
      </c>
      <c r="Q1290" s="52">
        <v>0</v>
      </c>
      <c r="R1290" s="52">
        <v>0</v>
      </c>
      <c r="S1290" s="52">
        <v>0</v>
      </c>
      <c r="T1290" s="52">
        <v>0</v>
      </c>
      <c r="U1290" s="52">
        <v>0</v>
      </c>
      <c r="V1290" s="52">
        <v>0</v>
      </c>
      <c r="W1290" s="52">
        <v>0</v>
      </c>
      <c r="X1290" s="52">
        <v>0</v>
      </c>
      <c r="Y1290" s="52">
        <v>0</v>
      </c>
      <c r="Z1290" s="52">
        <v>0</v>
      </c>
    </row>
    <row r="1291" spans="1:26">
      <c r="A1291" s="52" t="s">
        <v>336</v>
      </c>
      <c r="B1291" s="52" t="s">
        <v>339</v>
      </c>
      <c r="C1291" s="52" t="s">
        <v>245</v>
      </c>
      <c r="D1291" s="52" t="s">
        <v>7</v>
      </c>
      <c r="E1291" s="52" t="s">
        <v>62</v>
      </c>
      <c r="F1291" s="52" t="s">
        <v>65</v>
      </c>
      <c r="G1291" s="52">
        <v>0</v>
      </c>
      <c r="H1291" s="52">
        <v>0</v>
      </c>
      <c r="I1291" s="52">
        <v>0</v>
      </c>
      <c r="J1291" s="52">
        <v>0</v>
      </c>
      <c r="K1291" s="52">
        <v>0</v>
      </c>
      <c r="L1291" s="52">
        <v>0</v>
      </c>
      <c r="M1291" s="52">
        <v>0</v>
      </c>
      <c r="N1291" s="52">
        <v>0</v>
      </c>
      <c r="O1291" s="52">
        <v>0</v>
      </c>
      <c r="P1291" s="52">
        <v>0</v>
      </c>
      <c r="Q1291" s="52">
        <v>0</v>
      </c>
      <c r="R1291" s="52">
        <v>0</v>
      </c>
      <c r="S1291" s="52">
        <v>0</v>
      </c>
      <c r="T1291" s="52">
        <v>0</v>
      </c>
      <c r="U1291" s="52">
        <v>0</v>
      </c>
      <c r="V1291" s="52">
        <v>0</v>
      </c>
      <c r="W1291" s="52">
        <v>0</v>
      </c>
      <c r="X1291" s="52">
        <v>0</v>
      </c>
      <c r="Y1291" s="52">
        <v>0</v>
      </c>
      <c r="Z1291" s="52">
        <v>0</v>
      </c>
    </row>
    <row r="1292" spans="1:26">
      <c r="A1292" s="52" t="s">
        <v>336</v>
      </c>
      <c r="B1292" s="52" t="s">
        <v>340</v>
      </c>
      <c r="C1292" s="52" t="s">
        <v>245</v>
      </c>
      <c r="D1292" s="52" t="s">
        <v>7</v>
      </c>
      <c r="E1292" s="52" t="s">
        <v>62</v>
      </c>
      <c r="F1292" s="52" t="s">
        <v>66</v>
      </c>
      <c r="G1292" s="52">
        <v>0</v>
      </c>
      <c r="H1292" s="52">
        <v>0</v>
      </c>
      <c r="I1292" s="52">
        <v>0</v>
      </c>
      <c r="J1292" s="52">
        <v>0</v>
      </c>
      <c r="K1292" s="52">
        <v>0</v>
      </c>
      <c r="L1292" s="52">
        <v>0</v>
      </c>
      <c r="M1292" s="52">
        <v>0</v>
      </c>
      <c r="N1292" s="52">
        <v>0</v>
      </c>
      <c r="O1292" s="52">
        <v>0</v>
      </c>
      <c r="P1292" s="52">
        <v>0</v>
      </c>
      <c r="Q1292" s="52">
        <v>0</v>
      </c>
      <c r="R1292" s="52">
        <v>0</v>
      </c>
      <c r="S1292" s="52">
        <v>0</v>
      </c>
      <c r="T1292" s="52">
        <v>0</v>
      </c>
      <c r="U1292" s="52">
        <v>0</v>
      </c>
      <c r="V1292" s="52">
        <v>0</v>
      </c>
      <c r="W1292" s="52">
        <v>0</v>
      </c>
      <c r="X1292" s="52">
        <v>0</v>
      </c>
      <c r="Y1292" s="52">
        <v>0</v>
      </c>
      <c r="Z1292" s="52">
        <v>0</v>
      </c>
    </row>
    <row r="1293" spans="1:26">
      <c r="A1293" s="52" t="s">
        <v>336</v>
      </c>
      <c r="B1293" s="52" t="s">
        <v>341</v>
      </c>
      <c r="C1293" s="52" t="s">
        <v>245</v>
      </c>
      <c r="D1293" s="52" t="s">
        <v>7</v>
      </c>
      <c r="E1293" s="52" t="s">
        <v>62</v>
      </c>
      <c r="F1293" s="52" t="s">
        <v>67</v>
      </c>
      <c r="G1293" s="52">
        <v>0</v>
      </c>
      <c r="H1293" s="52">
        <v>0</v>
      </c>
      <c r="I1293" s="52">
        <v>0</v>
      </c>
      <c r="J1293" s="52">
        <v>0</v>
      </c>
      <c r="K1293" s="52">
        <v>0</v>
      </c>
      <c r="L1293" s="52">
        <v>0</v>
      </c>
      <c r="M1293" s="52">
        <v>0</v>
      </c>
      <c r="N1293" s="52">
        <v>0</v>
      </c>
      <c r="O1293" s="52">
        <v>0</v>
      </c>
      <c r="P1293" s="52">
        <v>0</v>
      </c>
      <c r="Q1293" s="52">
        <v>0</v>
      </c>
      <c r="R1293" s="52">
        <v>0</v>
      </c>
      <c r="S1293" s="52">
        <v>0</v>
      </c>
      <c r="T1293" s="52">
        <v>0</v>
      </c>
      <c r="U1293" s="52">
        <v>0</v>
      </c>
      <c r="V1293" s="52">
        <v>0</v>
      </c>
      <c r="W1293" s="52">
        <v>0</v>
      </c>
      <c r="X1293" s="52">
        <v>0</v>
      </c>
      <c r="Y1293" s="52">
        <v>0</v>
      </c>
      <c r="Z1293" s="52">
        <v>0</v>
      </c>
    </row>
    <row r="1294" spans="1:26">
      <c r="A1294" s="52" t="s">
        <v>336</v>
      </c>
      <c r="B1294" s="52" t="s">
        <v>337</v>
      </c>
      <c r="C1294" s="52" t="s">
        <v>245</v>
      </c>
      <c r="D1294" s="52" t="s">
        <v>7</v>
      </c>
      <c r="E1294" s="52" t="s">
        <v>62</v>
      </c>
      <c r="F1294" s="52" t="s">
        <v>68</v>
      </c>
      <c r="G1294" s="52">
        <v>0</v>
      </c>
      <c r="H1294" s="52">
        <v>0</v>
      </c>
      <c r="I1294" s="52">
        <v>0</v>
      </c>
      <c r="J1294" s="52">
        <v>0</v>
      </c>
      <c r="K1294" s="52">
        <v>0</v>
      </c>
      <c r="L1294" s="52">
        <v>0</v>
      </c>
      <c r="M1294" s="52">
        <v>0</v>
      </c>
      <c r="N1294" s="52">
        <v>0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0</v>
      </c>
      <c r="V1294" s="52">
        <v>0</v>
      </c>
      <c r="W1294" s="52">
        <v>0</v>
      </c>
      <c r="X1294" s="52">
        <v>0</v>
      </c>
      <c r="Y1294" s="52">
        <v>0</v>
      </c>
      <c r="Z1294" s="52">
        <v>0</v>
      </c>
    </row>
    <row r="1295" spans="1:26">
      <c r="A1295" s="52" t="s">
        <v>336</v>
      </c>
      <c r="B1295" s="52" t="s">
        <v>337</v>
      </c>
      <c r="C1295" s="52" t="s">
        <v>245</v>
      </c>
      <c r="D1295" s="52" t="s">
        <v>7</v>
      </c>
      <c r="E1295" s="52" t="s">
        <v>62</v>
      </c>
      <c r="F1295" s="52" t="s">
        <v>69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0</v>
      </c>
      <c r="P1295" s="52">
        <v>0</v>
      </c>
      <c r="Q1295" s="52">
        <v>0</v>
      </c>
      <c r="R1295" s="52">
        <v>0</v>
      </c>
      <c r="S1295" s="52">
        <v>0</v>
      </c>
      <c r="T1295" s="52">
        <v>0</v>
      </c>
      <c r="U1295" s="52">
        <v>0</v>
      </c>
      <c r="V1295" s="52">
        <v>0</v>
      </c>
      <c r="W1295" s="52">
        <v>0</v>
      </c>
      <c r="X1295" s="52">
        <v>0</v>
      </c>
      <c r="Y1295" s="52">
        <v>0</v>
      </c>
      <c r="Z1295" s="52">
        <v>0</v>
      </c>
    </row>
    <row r="1296" spans="1:26">
      <c r="A1296" s="52" t="s">
        <v>336</v>
      </c>
      <c r="B1296" s="52" t="s">
        <v>337</v>
      </c>
      <c r="C1296" s="52" t="s">
        <v>245</v>
      </c>
      <c r="D1296" s="52" t="s">
        <v>7</v>
      </c>
      <c r="E1296" s="52" t="s">
        <v>62</v>
      </c>
      <c r="F1296" s="52" t="s">
        <v>70</v>
      </c>
      <c r="G1296" s="52">
        <v>0</v>
      </c>
      <c r="H1296" s="52">
        <v>0</v>
      </c>
      <c r="I1296" s="52">
        <v>0</v>
      </c>
      <c r="J1296" s="52">
        <v>0</v>
      </c>
      <c r="K1296" s="52">
        <v>0</v>
      </c>
      <c r="L1296" s="52">
        <v>0</v>
      </c>
      <c r="M1296" s="52">
        <v>0</v>
      </c>
      <c r="N1296" s="52">
        <v>0</v>
      </c>
      <c r="O1296" s="52">
        <v>0</v>
      </c>
      <c r="P1296" s="52">
        <v>0</v>
      </c>
      <c r="Q1296" s="52">
        <v>0</v>
      </c>
      <c r="R1296" s="52">
        <v>0</v>
      </c>
      <c r="S1296" s="52">
        <v>0</v>
      </c>
      <c r="T1296" s="52">
        <v>0</v>
      </c>
      <c r="U1296" s="52">
        <v>0</v>
      </c>
      <c r="V1296" s="52">
        <v>0</v>
      </c>
      <c r="W1296" s="52">
        <v>0</v>
      </c>
      <c r="X1296" s="52">
        <v>0</v>
      </c>
      <c r="Y1296" s="52">
        <v>0</v>
      </c>
      <c r="Z1296" s="52">
        <v>0</v>
      </c>
    </row>
    <row r="1297" spans="1:26">
      <c r="A1297" s="52" t="s">
        <v>336</v>
      </c>
      <c r="B1297" s="52" t="s">
        <v>342</v>
      </c>
      <c r="C1297" s="52" t="s">
        <v>245</v>
      </c>
      <c r="D1297" s="52" t="s">
        <v>7</v>
      </c>
      <c r="E1297" s="52" t="s">
        <v>62</v>
      </c>
      <c r="F1297" s="52" t="s">
        <v>71</v>
      </c>
      <c r="G1297" s="52">
        <v>0</v>
      </c>
      <c r="H1297" s="52">
        <v>0</v>
      </c>
      <c r="I1297" s="52">
        <v>0</v>
      </c>
      <c r="J1297" s="52">
        <v>0</v>
      </c>
      <c r="K1297" s="52">
        <v>0</v>
      </c>
      <c r="L1297" s="52">
        <v>0</v>
      </c>
      <c r="M1297" s="52">
        <v>0</v>
      </c>
      <c r="N1297" s="52">
        <v>0</v>
      </c>
      <c r="O1297" s="52">
        <v>0</v>
      </c>
      <c r="P1297" s="52">
        <v>0</v>
      </c>
      <c r="Q1297" s="52">
        <v>0</v>
      </c>
      <c r="R1297" s="52">
        <v>0</v>
      </c>
      <c r="S1297" s="52">
        <v>0</v>
      </c>
      <c r="T1297" s="52">
        <v>0</v>
      </c>
      <c r="U1297" s="52">
        <v>0</v>
      </c>
      <c r="V1297" s="52">
        <v>0</v>
      </c>
      <c r="W1297" s="52">
        <v>0</v>
      </c>
      <c r="X1297" s="52">
        <v>0</v>
      </c>
      <c r="Y1297" s="52">
        <v>0</v>
      </c>
      <c r="Z1297" s="52">
        <v>0</v>
      </c>
    </row>
    <row r="1298" spans="1:26">
      <c r="A1298" s="52" t="s">
        <v>336</v>
      </c>
      <c r="B1298" s="52" t="s">
        <v>342</v>
      </c>
      <c r="C1298" s="52" t="s">
        <v>245</v>
      </c>
      <c r="D1298" s="52" t="s">
        <v>7</v>
      </c>
      <c r="E1298" s="52" t="s">
        <v>62</v>
      </c>
      <c r="F1298" s="52" t="s">
        <v>72</v>
      </c>
      <c r="G1298" s="52">
        <v>0</v>
      </c>
      <c r="H1298" s="52">
        <v>0</v>
      </c>
      <c r="I1298" s="52">
        <v>0</v>
      </c>
      <c r="J1298" s="52">
        <v>0</v>
      </c>
      <c r="K1298" s="52">
        <v>0</v>
      </c>
      <c r="L1298" s="52">
        <v>0</v>
      </c>
      <c r="M1298" s="52">
        <v>0</v>
      </c>
      <c r="N1298" s="52">
        <v>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0</v>
      </c>
      <c r="V1298" s="52">
        <v>0</v>
      </c>
      <c r="W1298" s="52">
        <v>0</v>
      </c>
      <c r="X1298" s="52">
        <v>0</v>
      </c>
      <c r="Y1298" s="52">
        <v>0</v>
      </c>
      <c r="Z1298" s="52">
        <v>0</v>
      </c>
    </row>
    <row r="1299" spans="1:26">
      <c r="A1299" s="52" t="s">
        <v>336</v>
      </c>
      <c r="B1299" s="52" t="s">
        <v>343</v>
      </c>
      <c r="C1299" s="52" t="s">
        <v>245</v>
      </c>
      <c r="D1299" s="52" t="s">
        <v>7</v>
      </c>
      <c r="E1299" s="52" t="s">
        <v>62</v>
      </c>
      <c r="F1299" s="52" t="s">
        <v>73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0</v>
      </c>
      <c r="P1299" s="52">
        <v>0</v>
      </c>
      <c r="Q1299" s="52">
        <v>0</v>
      </c>
      <c r="R1299" s="52">
        <v>0</v>
      </c>
      <c r="S1299" s="52">
        <v>0</v>
      </c>
      <c r="T1299" s="52">
        <v>0</v>
      </c>
      <c r="U1299" s="52">
        <v>0</v>
      </c>
      <c r="V1299" s="52">
        <v>0</v>
      </c>
      <c r="W1299" s="52">
        <v>0</v>
      </c>
      <c r="X1299" s="52">
        <v>0</v>
      </c>
      <c r="Y1299" s="52">
        <v>0</v>
      </c>
      <c r="Z1299" s="52">
        <v>0</v>
      </c>
    </row>
    <row r="1300" spans="1:26">
      <c r="A1300" s="52" t="s">
        <v>344</v>
      </c>
      <c r="B1300" s="52" t="s">
        <v>337</v>
      </c>
      <c r="C1300" s="52" t="s">
        <v>245</v>
      </c>
      <c r="D1300" s="52" t="s">
        <v>7</v>
      </c>
      <c r="E1300" s="52" t="s">
        <v>74</v>
      </c>
      <c r="F1300" s="52" t="s">
        <v>63</v>
      </c>
      <c r="G1300" s="52">
        <v>0</v>
      </c>
      <c r="H1300" s="52">
        <v>0</v>
      </c>
      <c r="I1300" s="52">
        <v>0</v>
      </c>
      <c r="J1300" s="52">
        <v>0</v>
      </c>
      <c r="K1300" s="52">
        <v>0</v>
      </c>
      <c r="L1300" s="52">
        <v>0</v>
      </c>
      <c r="M1300" s="52">
        <v>0</v>
      </c>
      <c r="N1300" s="52">
        <v>0</v>
      </c>
      <c r="O1300" s="52">
        <v>0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0</v>
      </c>
      <c r="V1300" s="52">
        <v>0</v>
      </c>
      <c r="W1300" s="52">
        <v>0</v>
      </c>
      <c r="X1300" s="52">
        <v>0</v>
      </c>
      <c r="Y1300" s="52">
        <v>0</v>
      </c>
      <c r="Z1300" s="52">
        <v>0</v>
      </c>
    </row>
    <row r="1301" spans="1:26">
      <c r="A1301" s="52" t="s">
        <v>344</v>
      </c>
      <c r="B1301" s="52" t="s">
        <v>338</v>
      </c>
      <c r="C1301" s="52" t="s">
        <v>245</v>
      </c>
      <c r="D1301" s="52" t="s">
        <v>7</v>
      </c>
      <c r="E1301" s="52" t="s">
        <v>74</v>
      </c>
      <c r="F1301" s="52" t="s">
        <v>64</v>
      </c>
      <c r="G1301" s="52">
        <v>0</v>
      </c>
      <c r="H1301" s="52">
        <v>0</v>
      </c>
      <c r="I1301" s="52">
        <v>0</v>
      </c>
      <c r="J1301" s="52">
        <v>0</v>
      </c>
      <c r="K1301" s="52">
        <v>0</v>
      </c>
      <c r="L1301" s="52">
        <v>0</v>
      </c>
      <c r="M1301" s="52">
        <v>0</v>
      </c>
      <c r="N1301" s="52">
        <v>0</v>
      </c>
      <c r="O1301" s="52">
        <v>0</v>
      </c>
      <c r="P1301" s="52">
        <v>0</v>
      </c>
      <c r="Q1301" s="52">
        <v>0</v>
      </c>
      <c r="R1301" s="52">
        <v>0</v>
      </c>
      <c r="S1301" s="52">
        <v>0</v>
      </c>
      <c r="T1301" s="52">
        <v>0</v>
      </c>
      <c r="U1301" s="52">
        <v>0</v>
      </c>
      <c r="V1301" s="52">
        <v>0</v>
      </c>
      <c r="W1301" s="52">
        <v>0</v>
      </c>
      <c r="X1301" s="52">
        <v>0</v>
      </c>
      <c r="Y1301" s="52">
        <v>0</v>
      </c>
      <c r="Z1301" s="52">
        <v>0</v>
      </c>
    </row>
    <row r="1302" spans="1:26">
      <c r="A1302" s="52" t="s">
        <v>344</v>
      </c>
      <c r="B1302" s="52" t="s">
        <v>339</v>
      </c>
      <c r="C1302" s="52" t="s">
        <v>245</v>
      </c>
      <c r="D1302" s="52" t="s">
        <v>7</v>
      </c>
      <c r="E1302" s="52" t="s">
        <v>74</v>
      </c>
      <c r="F1302" s="52" t="s">
        <v>65</v>
      </c>
      <c r="G1302" s="52">
        <v>0</v>
      </c>
      <c r="H1302" s="52">
        <v>0</v>
      </c>
      <c r="I1302" s="52">
        <v>0</v>
      </c>
      <c r="J1302" s="52">
        <v>0</v>
      </c>
      <c r="K1302" s="52">
        <v>0</v>
      </c>
      <c r="L1302" s="52">
        <v>0</v>
      </c>
      <c r="M1302" s="52">
        <v>0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0</v>
      </c>
      <c r="V1302" s="52">
        <v>0</v>
      </c>
      <c r="W1302" s="52">
        <v>0</v>
      </c>
      <c r="X1302" s="52">
        <v>0</v>
      </c>
      <c r="Y1302" s="52">
        <v>0</v>
      </c>
      <c r="Z1302" s="52">
        <v>0</v>
      </c>
    </row>
    <row r="1303" spans="1:26">
      <c r="A1303" s="52" t="s">
        <v>344</v>
      </c>
      <c r="B1303" s="52" t="s">
        <v>340</v>
      </c>
      <c r="C1303" s="52" t="s">
        <v>245</v>
      </c>
      <c r="D1303" s="52" t="s">
        <v>7</v>
      </c>
      <c r="E1303" s="52" t="s">
        <v>74</v>
      </c>
      <c r="F1303" s="52" t="s">
        <v>66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0</v>
      </c>
      <c r="O1303" s="52">
        <v>0</v>
      </c>
      <c r="P1303" s="52">
        <v>0</v>
      </c>
      <c r="Q1303" s="52">
        <v>0</v>
      </c>
      <c r="R1303" s="52">
        <v>0</v>
      </c>
      <c r="S1303" s="52">
        <v>0</v>
      </c>
      <c r="T1303" s="52">
        <v>0</v>
      </c>
      <c r="U1303" s="52">
        <v>0</v>
      </c>
      <c r="V1303" s="52">
        <v>0</v>
      </c>
      <c r="W1303" s="52">
        <v>0</v>
      </c>
      <c r="X1303" s="52">
        <v>0</v>
      </c>
      <c r="Y1303" s="52">
        <v>0</v>
      </c>
      <c r="Z1303" s="52">
        <v>0</v>
      </c>
    </row>
    <row r="1304" spans="1:26">
      <c r="A1304" s="52" t="s">
        <v>344</v>
      </c>
      <c r="B1304" s="52" t="s">
        <v>341</v>
      </c>
      <c r="C1304" s="52" t="s">
        <v>245</v>
      </c>
      <c r="D1304" s="52" t="s">
        <v>7</v>
      </c>
      <c r="E1304" s="52" t="s">
        <v>74</v>
      </c>
      <c r="F1304" s="52" t="s">
        <v>67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0</v>
      </c>
      <c r="O1304" s="52">
        <v>0</v>
      </c>
      <c r="P1304" s="52">
        <v>0</v>
      </c>
      <c r="Q1304" s="52">
        <v>0</v>
      </c>
      <c r="R1304" s="52">
        <v>0</v>
      </c>
      <c r="S1304" s="52">
        <v>0</v>
      </c>
      <c r="T1304" s="52">
        <v>0</v>
      </c>
      <c r="U1304" s="52">
        <v>0</v>
      </c>
      <c r="V1304" s="52">
        <v>0</v>
      </c>
      <c r="W1304" s="52">
        <v>0</v>
      </c>
      <c r="X1304" s="52">
        <v>0</v>
      </c>
      <c r="Y1304" s="52">
        <v>0</v>
      </c>
      <c r="Z1304" s="52">
        <v>0</v>
      </c>
    </row>
    <row r="1305" spans="1:26">
      <c r="A1305" s="52" t="s">
        <v>344</v>
      </c>
      <c r="B1305" s="52" t="s">
        <v>337</v>
      </c>
      <c r="C1305" s="52" t="s">
        <v>245</v>
      </c>
      <c r="D1305" s="52" t="s">
        <v>7</v>
      </c>
      <c r="E1305" s="52" t="s">
        <v>74</v>
      </c>
      <c r="F1305" s="52" t="s">
        <v>68</v>
      </c>
      <c r="G1305" s="52">
        <v>0</v>
      </c>
      <c r="H1305" s="52">
        <v>0</v>
      </c>
      <c r="I1305" s="52">
        <v>0</v>
      </c>
      <c r="J1305" s="52">
        <v>0</v>
      </c>
      <c r="K1305" s="52">
        <v>0</v>
      </c>
      <c r="L1305" s="52">
        <v>0</v>
      </c>
      <c r="M1305" s="52">
        <v>0</v>
      </c>
      <c r="N1305" s="52">
        <v>0</v>
      </c>
      <c r="O1305" s="52">
        <v>0</v>
      </c>
      <c r="P1305" s="52">
        <v>0</v>
      </c>
      <c r="Q1305" s="52">
        <v>0</v>
      </c>
      <c r="R1305" s="52">
        <v>0</v>
      </c>
      <c r="S1305" s="52">
        <v>0</v>
      </c>
      <c r="T1305" s="52">
        <v>0</v>
      </c>
      <c r="U1305" s="52">
        <v>0</v>
      </c>
      <c r="V1305" s="52">
        <v>0</v>
      </c>
      <c r="W1305" s="52">
        <v>0</v>
      </c>
      <c r="X1305" s="52">
        <v>0</v>
      </c>
      <c r="Y1305" s="52">
        <v>0</v>
      </c>
      <c r="Z1305" s="52">
        <v>0</v>
      </c>
    </row>
    <row r="1306" spans="1:26">
      <c r="A1306" s="52" t="s">
        <v>344</v>
      </c>
      <c r="B1306" s="52" t="s">
        <v>337</v>
      </c>
      <c r="C1306" s="52" t="s">
        <v>245</v>
      </c>
      <c r="D1306" s="52" t="s">
        <v>7</v>
      </c>
      <c r="E1306" s="52" t="s">
        <v>74</v>
      </c>
      <c r="F1306" s="52" t="s">
        <v>69</v>
      </c>
      <c r="G1306" s="52">
        <v>0</v>
      </c>
      <c r="H1306" s="52">
        <v>0</v>
      </c>
      <c r="I1306" s="52">
        <v>0</v>
      </c>
      <c r="J1306" s="52">
        <v>0</v>
      </c>
      <c r="K1306" s="52">
        <v>0</v>
      </c>
      <c r="L1306" s="52">
        <v>0</v>
      </c>
      <c r="M1306" s="52">
        <v>0</v>
      </c>
      <c r="N1306" s="52">
        <v>0</v>
      </c>
      <c r="O1306" s="52">
        <v>0</v>
      </c>
      <c r="P1306" s="52">
        <v>0</v>
      </c>
      <c r="Q1306" s="52">
        <v>0</v>
      </c>
      <c r="R1306" s="52">
        <v>0</v>
      </c>
      <c r="S1306" s="52">
        <v>0</v>
      </c>
      <c r="T1306" s="52">
        <v>0</v>
      </c>
      <c r="U1306" s="52">
        <v>0</v>
      </c>
      <c r="V1306" s="52">
        <v>0</v>
      </c>
      <c r="W1306" s="52">
        <v>0</v>
      </c>
      <c r="X1306" s="52">
        <v>0</v>
      </c>
      <c r="Y1306" s="52">
        <v>0</v>
      </c>
      <c r="Z1306" s="52">
        <v>0</v>
      </c>
    </row>
    <row r="1307" spans="1:26">
      <c r="A1307" s="52" t="s">
        <v>344</v>
      </c>
      <c r="B1307" s="52" t="s">
        <v>337</v>
      </c>
      <c r="C1307" s="52" t="s">
        <v>245</v>
      </c>
      <c r="D1307" s="52" t="s">
        <v>7</v>
      </c>
      <c r="E1307" s="52" t="s">
        <v>74</v>
      </c>
      <c r="F1307" s="52" t="s">
        <v>70</v>
      </c>
      <c r="G1307" s="52">
        <v>0</v>
      </c>
      <c r="H1307" s="52">
        <v>0</v>
      </c>
      <c r="I1307" s="52">
        <v>0</v>
      </c>
      <c r="J1307" s="52">
        <v>0</v>
      </c>
      <c r="K1307" s="52">
        <v>0</v>
      </c>
      <c r="L1307" s="52">
        <v>0</v>
      </c>
      <c r="M1307" s="52">
        <v>0</v>
      </c>
      <c r="N1307" s="52">
        <v>0</v>
      </c>
      <c r="O1307" s="52">
        <v>0</v>
      </c>
      <c r="P1307" s="52">
        <v>0</v>
      </c>
      <c r="Q1307" s="52">
        <v>0</v>
      </c>
      <c r="R1307" s="52">
        <v>0</v>
      </c>
      <c r="S1307" s="52">
        <v>0</v>
      </c>
      <c r="T1307" s="52">
        <v>0</v>
      </c>
      <c r="U1307" s="52">
        <v>0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</row>
    <row r="1308" spans="1:26">
      <c r="A1308" s="52" t="s">
        <v>344</v>
      </c>
      <c r="B1308" s="52" t="s">
        <v>342</v>
      </c>
      <c r="C1308" s="52" t="s">
        <v>245</v>
      </c>
      <c r="D1308" s="52" t="s">
        <v>7</v>
      </c>
      <c r="E1308" s="52" t="s">
        <v>74</v>
      </c>
      <c r="F1308" s="52" t="s">
        <v>71</v>
      </c>
      <c r="G1308" s="52">
        <v>0</v>
      </c>
      <c r="H1308" s="52">
        <v>0</v>
      </c>
      <c r="I1308" s="52">
        <v>0</v>
      </c>
      <c r="J1308" s="52">
        <v>0</v>
      </c>
      <c r="K1308" s="52">
        <v>0</v>
      </c>
      <c r="L1308" s="52">
        <v>0</v>
      </c>
      <c r="M1308" s="52">
        <v>0</v>
      </c>
      <c r="N1308" s="52">
        <v>0</v>
      </c>
      <c r="O1308" s="52">
        <v>0</v>
      </c>
      <c r="P1308" s="52">
        <v>0</v>
      </c>
      <c r="Q1308" s="52">
        <v>0</v>
      </c>
      <c r="R1308" s="52">
        <v>0</v>
      </c>
      <c r="S1308" s="52">
        <v>0</v>
      </c>
      <c r="T1308" s="52">
        <v>0</v>
      </c>
      <c r="U1308" s="52">
        <v>0</v>
      </c>
      <c r="V1308" s="52">
        <v>0</v>
      </c>
      <c r="W1308" s="52">
        <v>0</v>
      </c>
      <c r="X1308" s="52">
        <v>0</v>
      </c>
      <c r="Y1308" s="52">
        <v>0</v>
      </c>
      <c r="Z1308" s="52">
        <v>0</v>
      </c>
    </row>
    <row r="1309" spans="1:26">
      <c r="A1309" s="52" t="s">
        <v>344</v>
      </c>
      <c r="B1309" s="52" t="s">
        <v>342</v>
      </c>
      <c r="C1309" s="52" t="s">
        <v>245</v>
      </c>
      <c r="D1309" s="52" t="s">
        <v>7</v>
      </c>
      <c r="E1309" s="52" t="s">
        <v>74</v>
      </c>
      <c r="F1309" s="52" t="s">
        <v>72</v>
      </c>
      <c r="G1309" s="52">
        <v>0</v>
      </c>
      <c r="H1309" s="52">
        <v>0</v>
      </c>
      <c r="I1309" s="52">
        <v>0</v>
      </c>
      <c r="J1309" s="52">
        <v>0</v>
      </c>
      <c r="K1309" s="52">
        <v>0</v>
      </c>
      <c r="L1309" s="52">
        <v>0</v>
      </c>
      <c r="M1309" s="52">
        <v>0</v>
      </c>
      <c r="N1309" s="52">
        <v>0</v>
      </c>
      <c r="O1309" s="52">
        <v>0</v>
      </c>
      <c r="P1309" s="52">
        <v>0</v>
      </c>
      <c r="Q1309" s="52">
        <v>0</v>
      </c>
      <c r="R1309" s="52">
        <v>0</v>
      </c>
      <c r="S1309" s="52">
        <v>0</v>
      </c>
      <c r="T1309" s="52">
        <v>0</v>
      </c>
      <c r="U1309" s="52">
        <v>0</v>
      </c>
      <c r="V1309" s="52">
        <v>0</v>
      </c>
      <c r="W1309" s="52">
        <v>0</v>
      </c>
      <c r="X1309" s="52">
        <v>0</v>
      </c>
      <c r="Y1309" s="52">
        <v>0</v>
      </c>
      <c r="Z1309" s="52">
        <v>0</v>
      </c>
    </row>
    <row r="1310" spans="1:26">
      <c r="A1310" s="52" t="s">
        <v>344</v>
      </c>
      <c r="B1310" s="52" t="s">
        <v>343</v>
      </c>
      <c r="C1310" s="52" t="s">
        <v>245</v>
      </c>
      <c r="D1310" s="52" t="s">
        <v>7</v>
      </c>
      <c r="E1310" s="52" t="s">
        <v>74</v>
      </c>
      <c r="F1310" s="52" t="s">
        <v>73</v>
      </c>
      <c r="G1310" s="52">
        <v>0</v>
      </c>
      <c r="H1310" s="52">
        <v>0</v>
      </c>
      <c r="I1310" s="52">
        <v>0</v>
      </c>
      <c r="J1310" s="52">
        <v>0</v>
      </c>
      <c r="K1310" s="52">
        <v>0</v>
      </c>
      <c r="L1310" s="52">
        <v>0</v>
      </c>
      <c r="M1310" s="52">
        <v>0</v>
      </c>
      <c r="N1310" s="52">
        <v>0</v>
      </c>
      <c r="O1310" s="52">
        <v>0</v>
      </c>
      <c r="P1310" s="52">
        <v>0</v>
      </c>
      <c r="Q1310" s="52">
        <v>0</v>
      </c>
      <c r="R1310" s="52">
        <v>0</v>
      </c>
      <c r="S1310" s="52">
        <v>0</v>
      </c>
      <c r="T1310" s="52">
        <v>0</v>
      </c>
      <c r="U1310" s="52">
        <v>0</v>
      </c>
      <c r="V1310" s="52">
        <v>0</v>
      </c>
      <c r="W1310" s="52">
        <v>0</v>
      </c>
      <c r="X1310" s="52">
        <v>0</v>
      </c>
      <c r="Y1310" s="52">
        <v>0</v>
      </c>
      <c r="Z1310" s="52">
        <v>0</v>
      </c>
    </row>
    <row r="1311" spans="1:26">
      <c r="A1311" s="52" t="s">
        <v>345</v>
      </c>
      <c r="B1311" s="52" t="s">
        <v>337</v>
      </c>
      <c r="C1311" s="52" t="s">
        <v>245</v>
      </c>
      <c r="D1311" s="52" t="s">
        <v>7</v>
      </c>
      <c r="E1311" s="52" t="s">
        <v>75</v>
      </c>
      <c r="F1311" s="52" t="s">
        <v>63</v>
      </c>
      <c r="G1311" s="52">
        <v>0</v>
      </c>
      <c r="H1311" s="52">
        <v>0</v>
      </c>
      <c r="I1311" s="52">
        <v>0</v>
      </c>
      <c r="J1311" s="52">
        <v>0</v>
      </c>
      <c r="K1311" s="52">
        <v>0</v>
      </c>
      <c r="L1311" s="52">
        <v>0</v>
      </c>
      <c r="M1311" s="52">
        <v>0</v>
      </c>
      <c r="N1311" s="52">
        <v>0</v>
      </c>
      <c r="O1311" s="52">
        <v>0</v>
      </c>
      <c r="P1311" s="52">
        <v>0</v>
      </c>
      <c r="Q1311" s="52">
        <v>0</v>
      </c>
      <c r="R1311" s="52">
        <v>0</v>
      </c>
      <c r="S1311" s="52">
        <v>0</v>
      </c>
      <c r="T1311" s="52">
        <v>0</v>
      </c>
      <c r="U1311" s="52">
        <v>0</v>
      </c>
      <c r="V1311" s="52">
        <v>0</v>
      </c>
      <c r="W1311" s="52">
        <v>0</v>
      </c>
      <c r="X1311" s="52">
        <v>0</v>
      </c>
      <c r="Y1311" s="52">
        <v>0</v>
      </c>
      <c r="Z1311" s="52">
        <v>0</v>
      </c>
    </row>
    <row r="1312" spans="1:26">
      <c r="A1312" s="52" t="s">
        <v>345</v>
      </c>
      <c r="B1312" s="52" t="s">
        <v>338</v>
      </c>
      <c r="C1312" s="52" t="s">
        <v>245</v>
      </c>
      <c r="D1312" s="52" t="s">
        <v>7</v>
      </c>
      <c r="E1312" s="52" t="s">
        <v>75</v>
      </c>
      <c r="F1312" s="52" t="s">
        <v>64</v>
      </c>
      <c r="G1312" s="52">
        <v>0</v>
      </c>
      <c r="H1312" s="52">
        <v>0</v>
      </c>
      <c r="I1312" s="52">
        <v>0</v>
      </c>
      <c r="J1312" s="52">
        <v>0</v>
      </c>
      <c r="K1312" s="52">
        <v>0</v>
      </c>
      <c r="L1312" s="52">
        <v>0</v>
      </c>
      <c r="M1312" s="52">
        <v>0</v>
      </c>
      <c r="N1312" s="52">
        <v>0</v>
      </c>
      <c r="O1312" s="52">
        <v>0</v>
      </c>
      <c r="P1312" s="52">
        <v>0</v>
      </c>
      <c r="Q1312" s="52">
        <v>0</v>
      </c>
      <c r="R1312" s="52">
        <v>0</v>
      </c>
      <c r="S1312" s="52">
        <v>0</v>
      </c>
      <c r="T1312" s="52">
        <v>0</v>
      </c>
      <c r="U1312" s="52">
        <v>0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</row>
    <row r="1313" spans="1:26">
      <c r="A1313" s="52" t="s">
        <v>345</v>
      </c>
      <c r="B1313" s="52" t="s">
        <v>339</v>
      </c>
      <c r="C1313" s="52" t="s">
        <v>245</v>
      </c>
      <c r="D1313" s="52" t="s">
        <v>7</v>
      </c>
      <c r="E1313" s="52" t="s">
        <v>75</v>
      </c>
      <c r="F1313" s="52" t="s">
        <v>65</v>
      </c>
      <c r="G1313" s="52">
        <v>0</v>
      </c>
      <c r="H1313" s="52">
        <v>0</v>
      </c>
      <c r="I1313" s="52">
        <v>0</v>
      </c>
      <c r="J1313" s="52">
        <v>0</v>
      </c>
      <c r="K1313" s="52">
        <v>0</v>
      </c>
      <c r="L1313" s="52">
        <v>0</v>
      </c>
      <c r="M1313" s="52">
        <v>0</v>
      </c>
      <c r="N1313" s="52">
        <v>0</v>
      </c>
      <c r="O1313" s="52">
        <v>0</v>
      </c>
      <c r="P1313" s="52">
        <v>0</v>
      </c>
      <c r="Q1313" s="52">
        <v>0</v>
      </c>
      <c r="R1313" s="52">
        <v>0</v>
      </c>
      <c r="S1313" s="52">
        <v>0</v>
      </c>
      <c r="T1313" s="52">
        <v>0</v>
      </c>
      <c r="U1313" s="52">
        <v>0</v>
      </c>
      <c r="V1313" s="52">
        <v>0</v>
      </c>
      <c r="W1313" s="52">
        <v>0</v>
      </c>
      <c r="X1313" s="52">
        <v>0</v>
      </c>
      <c r="Y1313" s="52">
        <v>0</v>
      </c>
      <c r="Z1313" s="52">
        <v>0</v>
      </c>
    </row>
    <row r="1314" spans="1:26">
      <c r="A1314" s="52" t="s">
        <v>345</v>
      </c>
      <c r="B1314" s="52" t="s">
        <v>340</v>
      </c>
      <c r="C1314" s="52" t="s">
        <v>245</v>
      </c>
      <c r="D1314" s="52" t="s">
        <v>7</v>
      </c>
      <c r="E1314" s="52" t="s">
        <v>75</v>
      </c>
      <c r="F1314" s="52" t="s">
        <v>66</v>
      </c>
      <c r="G1314" s="52">
        <v>0</v>
      </c>
      <c r="H1314" s="52">
        <v>0</v>
      </c>
      <c r="I1314" s="52">
        <v>0</v>
      </c>
      <c r="J1314" s="52">
        <v>0</v>
      </c>
      <c r="K1314" s="52">
        <v>0</v>
      </c>
      <c r="L1314" s="52">
        <v>0</v>
      </c>
      <c r="M1314" s="52">
        <v>0</v>
      </c>
      <c r="N1314" s="52">
        <v>0</v>
      </c>
      <c r="O1314" s="52">
        <v>0</v>
      </c>
      <c r="P1314" s="52">
        <v>0</v>
      </c>
      <c r="Q1314" s="52">
        <v>0</v>
      </c>
      <c r="R1314" s="52">
        <v>0</v>
      </c>
      <c r="S1314" s="52">
        <v>0</v>
      </c>
      <c r="T1314" s="52">
        <v>0</v>
      </c>
      <c r="U1314" s="52">
        <v>0</v>
      </c>
      <c r="V1314" s="52">
        <v>0</v>
      </c>
      <c r="W1314" s="52">
        <v>0</v>
      </c>
      <c r="X1314" s="52">
        <v>0</v>
      </c>
      <c r="Y1314" s="52">
        <v>0</v>
      </c>
      <c r="Z1314" s="52">
        <v>0</v>
      </c>
    </row>
    <row r="1315" spans="1:26">
      <c r="A1315" s="52" t="s">
        <v>345</v>
      </c>
      <c r="B1315" s="52" t="s">
        <v>341</v>
      </c>
      <c r="C1315" s="52" t="s">
        <v>245</v>
      </c>
      <c r="D1315" s="52" t="s">
        <v>7</v>
      </c>
      <c r="E1315" s="52" t="s">
        <v>75</v>
      </c>
      <c r="F1315" s="52" t="s">
        <v>67</v>
      </c>
      <c r="G1315" s="52">
        <v>0</v>
      </c>
      <c r="H1315" s="52">
        <v>0</v>
      </c>
      <c r="I1315" s="52">
        <v>0</v>
      </c>
      <c r="J1315" s="52">
        <v>0</v>
      </c>
      <c r="K1315" s="52">
        <v>0</v>
      </c>
      <c r="L1315" s="52">
        <v>0</v>
      </c>
      <c r="M1315" s="52">
        <v>0</v>
      </c>
      <c r="N1315" s="52">
        <v>0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0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</row>
    <row r="1316" spans="1:26">
      <c r="A1316" s="52" t="s">
        <v>345</v>
      </c>
      <c r="B1316" s="52" t="s">
        <v>337</v>
      </c>
      <c r="C1316" s="52" t="s">
        <v>245</v>
      </c>
      <c r="D1316" s="52" t="s">
        <v>7</v>
      </c>
      <c r="E1316" s="52" t="s">
        <v>75</v>
      </c>
      <c r="F1316" s="52" t="s">
        <v>68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0</v>
      </c>
      <c r="P1316" s="52">
        <v>0</v>
      </c>
      <c r="Q1316" s="52">
        <v>0</v>
      </c>
      <c r="R1316" s="52">
        <v>0</v>
      </c>
      <c r="S1316" s="52">
        <v>0</v>
      </c>
      <c r="T1316" s="52">
        <v>0</v>
      </c>
      <c r="U1316" s="52">
        <v>0</v>
      </c>
      <c r="V1316" s="52">
        <v>0</v>
      </c>
      <c r="W1316" s="52">
        <v>0</v>
      </c>
      <c r="X1316" s="52">
        <v>0</v>
      </c>
      <c r="Y1316" s="52">
        <v>0</v>
      </c>
      <c r="Z1316" s="52">
        <v>0</v>
      </c>
    </row>
    <row r="1317" spans="1:26">
      <c r="A1317" s="52" t="s">
        <v>345</v>
      </c>
      <c r="B1317" s="52" t="s">
        <v>337</v>
      </c>
      <c r="C1317" s="52" t="s">
        <v>245</v>
      </c>
      <c r="D1317" s="52" t="s">
        <v>7</v>
      </c>
      <c r="E1317" s="52" t="s">
        <v>75</v>
      </c>
      <c r="F1317" s="52" t="s">
        <v>69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0</v>
      </c>
      <c r="P1317" s="52">
        <v>0</v>
      </c>
      <c r="Q1317" s="52">
        <v>0</v>
      </c>
      <c r="R1317" s="52">
        <v>0</v>
      </c>
      <c r="S1317" s="52">
        <v>0</v>
      </c>
      <c r="T1317" s="52">
        <v>0</v>
      </c>
      <c r="U1317" s="52">
        <v>0</v>
      </c>
      <c r="V1317" s="52">
        <v>0</v>
      </c>
      <c r="W1317" s="52">
        <v>0</v>
      </c>
      <c r="X1317" s="52">
        <v>0</v>
      </c>
      <c r="Y1317" s="52">
        <v>0</v>
      </c>
      <c r="Z1317" s="52">
        <v>0</v>
      </c>
    </row>
    <row r="1318" spans="1:26">
      <c r="A1318" s="52" t="s">
        <v>345</v>
      </c>
      <c r="B1318" s="52" t="s">
        <v>337</v>
      </c>
      <c r="C1318" s="52" t="s">
        <v>245</v>
      </c>
      <c r="D1318" s="52" t="s">
        <v>7</v>
      </c>
      <c r="E1318" s="52" t="s">
        <v>75</v>
      </c>
      <c r="F1318" s="52" t="s">
        <v>70</v>
      </c>
      <c r="G1318" s="52">
        <v>0</v>
      </c>
      <c r="H1318" s="52">
        <v>0</v>
      </c>
      <c r="I1318" s="52">
        <v>0</v>
      </c>
      <c r="J1318" s="52">
        <v>0</v>
      </c>
      <c r="K1318" s="52">
        <v>0</v>
      </c>
      <c r="L1318" s="52">
        <v>0</v>
      </c>
      <c r="M1318" s="52">
        <v>0</v>
      </c>
      <c r="N1318" s="52">
        <v>0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0</v>
      </c>
      <c r="V1318" s="52">
        <v>0</v>
      </c>
      <c r="W1318" s="52">
        <v>0</v>
      </c>
      <c r="X1318" s="52">
        <v>0</v>
      </c>
      <c r="Y1318" s="52">
        <v>0</v>
      </c>
      <c r="Z1318" s="52">
        <v>0</v>
      </c>
    </row>
    <row r="1319" spans="1:26">
      <c r="A1319" s="52" t="s">
        <v>345</v>
      </c>
      <c r="B1319" s="52" t="s">
        <v>342</v>
      </c>
      <c r="C1319" s="52" t="s">
        <v>245</v>
      </c>
      <c r="D1319" s="52" t="s">
        <v>7</v>
      </c>
      <c r="E1319" s="52" t="s">
        <v>75</v>
      </c>
      <c r="F1319" s="52" t="s">
        <v>71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0</v>
      </c>
      <c r="P1319" s="52">
        <v>0</v>
      </c>
      <c r="Q1319" s="52">
        <v>0</v>
      </c>
      <c r="R1319" s="52">
        <v>0</v>
      </c>
      <c r="S1319" s="52">
        <v>0</v>
      </c>
      <c r="T1319" s="52">
        <v>0</v>
      </c>
      <c r="U1319" s="52">
        <v>0</v>
      </c>
      <c r="V1319" s="52">
        <v>0</v>
      </c>
      <c r="W1319" s="52">
        <v>0</v>
      </c>
      <c r="X1319" s="52">
        <v>0</v>
      </c>
      <c r="Y1319" s="52">
        <v>0</v>
      </c>
      <c r="Z1319" s="52">
        <v>0</v>
      </c>
    </row>
    <row r="1320" spans="1:26">
      <c r="A1320" s="52" t="s">
        <v>345</v>
      </c>
      <c r="B1320" s="52" t="s">
        <v>342</v>
      </c>
      <c r="C1320" s="52" t="s">
        <v>245</v>
      </c>
      <c r="D1320" s="52" t="s">
        <v>7</v>
      </c>
      <c r="E1320" s="52" t="s">
        <v>75</v>
      </c>
      <c r="F1320" s="52" t="s">
        <v>72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0</v>
      </c>
      <c r="P1320" s="52">
        <v>0</v>
      </c>
      <c r="Q1320" s="52">
        <v>0</v>
      </c>
      <c r="R1320" s="52">
        <v>0</v>
      </c>
      <c r="S1320" s="52">
        <v>0</v>
      </c>
      <c r="T1320" s="52">
        <v>0</v>
      </c>
      <c r="U1320" s="52">
        <v>0</v>
      </c>
      <c r="V1320" s="52">
        <v>0</v>
      </c>
      <c r="W1320" s="52">
        <v>0</v>
      </c>
      <c r="X1320" s="52">
        <v>0</v>
      </c>
      <c r="Y1320" s="52">
        <v>0</v>
      </c>
      <c r="Z1320" s="52">
        <v>0</v>
      </c>
    </row>
    <row r="1321" spans="1:26">
      <c r="A1321" s="52" t="s">
        <v>345</v>
      </c>
      <c r="B1321" s="52" t="s">
        <v>343</v>
      </c>
      <c r="C1321" s="52" t="s">
        <v>245</v>
      </c>
      <c r="D1321" s="52" t="s">
        <v>7</v>
      </c>
      <c r="E1321" s="52" t="s">
        <v>75</v>
      </c>
      <c r="F1321" s="52" t="s">
        <v>73</v>
      </c>
      <c r="G1321" s="52">
        <v>0</v>
      </c>
      <c r="H1321" s="52">
        <v>0</v>
      </c>
      <c r="I1321" s="52">
        <v>0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0</v>
      </c>
      <c r="V1321" s="52">
        <v>0</v>
      </c>
      <c r="W1321" s="52">
        <v>0</v>
      </c>
      <c r="X1321" s="52">
        <v>0</v>
      </c>
      <c r="Y1321" s="52">
        <v>0</v>
      </c>
      <c r="Z1321" s="52">
        <v>0</v>
      </c>
    </row>
    <row r="1322" spans="1:26">
      <c r="A1322" s="52" t="s">
        <v>346</v>
      </c>
      <c r="B1322" s="52" t="s">
        <v>337</v>
      </c>
      <c r="C1322" s="52" t="s">
        <v>245</v>
      </c>
      <c r="D1322" s="52" t="s">
        <v>7</v>
      </c>
      <c r="E1322" s="52" t="s">
        <v>76</v>
      </c>
      <c r="F1322" s="52" t="s">
        <v>63</v>
      </c>
      <c r="G1322" s="52">
        <v>0</v>
      </c>
      <c r="H1322" s="52">
        <v>0</v>
      </c>
      <c r="I1322" s="52">
        <v>0</v>
      </c>
      <c r="J1322" s="52">
        <v>0</v>
      </c>
      <c r="K1322" s="52">
        <v>0</v>
      </c>
      <c r="L1322" s="52">
        <v>0</v>
      </c>
      <c r="M1322" s="52">
        <v>0</v>
      </c>
      <c r="N1322" s="52">
        <v>0</v>
      </c>
      <c r="O1322" s="52">
        <v>0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</row>
    <row r="1323" spans="1:26">
      <c r="A1323" s="52" t="s">
        <v>346</v>
      </c>
      <c r="B1323" s="52" t="s">
        <v>338</v>
      </c>
      <c r="C1323" s="52" t="s">
        <v>245</v>
      </c>
      <c r="D1323" s="52" t="s">
        <v>7</v>
      </c>
      <c r="E1323" s="52" t="s">
        <v>76</v>
      </c>
      <c r="F1323" s="52" t="s">
        <v>64</v>
      </c>
      <c r="G1323" s="52">
        <v>0</v>
      </c>
      <c r="H1323" s="52">
        <v>0</v>
      </c>
      <c r="I1323" s="52">
        <v>0</v>
      </c>
      <c r="J1323" s="52">
        <v>0</v>
      </c>
      <c r="K1323" s="52">
        <v>0</v>
      </c>
      <c r="L1323" s="52">
        <v>0</v>
      </c>
      <c r="M1323" s="52">
        <v>0</v>
      </c>
      <c r="N1323" s="52">
        <v>0</v>
      </c>
      <c r="O1323" s="52">
        <v>0</v>
      </c>
      <c r="P1323" s="52">
        <v>0</v>
      </c>
      <c r="Q1323" s="52">
        <v>0</v>
      </c>
      <c r="R1323" s="52">
        <v>0</v>
      </c>
      <c r="S1323" s="52">
        <v>0</v>
      </c>
      <c r="T1323" s="52">
        <v>0</v>
      </c>
      <c r="U1323" s="52">
        <v>0</v>
      </c>
      <c r="V1323" s="52">
        <v>0</v>
      </c>
      <c r="W1323" s="52">
        <v>0</v>
      </c>
      <c r="X1323" s="52">
        <v>0</v>
      </c>
      <c r="Y1323" s="52">
        <v>0</v>
      </c>
      <c r="Z1323" s="52">
        <v>0</v>
      </c>
    </row>
    <row r="1324" spans="1:26">
      <c r="A1324" s="52" t="s">
        <v>346</v>
      </c>
      <c r="B1324" s="52" t="s">
        <v>339</v>
      </c>
      <c r="C1324" s="52" t="s">
        <v>245</v>
      </c>
      <c r="D1324" s="52" t="s">
        <v>7</v>
      </c>
      <c r="E1324" s="52" t="s">
        <v>76</v>
      </c>
      <c r="F1324" s="52" t="s">
        <v>65</v>
      </c>
      <c r="G1324" s="52">
        <v>0</v>
      </c>
      <c r="H1324" s="52">
        <v>0</v>
      </c>
      <c r="I1324" s="52">
        <v>0</v>
      </c>
      <c r="J1324" s="52">
        <v>0</v>
      </c>
      <c r="K1324" s="52">
        <v>0</v>
      </c>
      <c r="L1324" s="52">
        <v>0</v>
      </c>
      <c r="M1324" s="52">
        <v>0</v>
      </c>
      <c r="N1324" s="52">
        <v>0</v>
      </c>
      <c r="O1324" s="52">
        <v>0</v>
      </c>
      <c r="P1324" s="52">
        <v>0</v>
      </c>
      <c r="Q1324" s="52">
        <v>0</v>
      </c>
      <c r="R1324" s="52">
        <v>0</v>
      </c>
      <c r="S1324" s="52">
        <v>0</v>
      </c>
      <c r="T1324" s="52">
        <v>0</v>
      </c>
      <c r="U1324" s="52">
        <v>0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</row>
    <row r="1325" spans="1:26">
      <c r="A1325" s="52" t="s">
        <v>346</v>
      </c>
      <c r="B1325" s="52" t="s">
        <v>340</v>
      </c>
      <c r="C1325" s="52" t="s">
        <v>245</v>
      </c>
      <c r="D1325" s="52" t="s">
        <v>7</v>
      </c>
      <c r="E1325" s="52" t="s">
        <v>76</v>
      </c>
      <c r="F1325" s="52" t="s">
        <v>66</v>
      </c>
      <c r="G1325" s="52">
        <v>0</v>
      </c>
      <c r="H1325" s="52">
        <v>0</v>
      </c>
      <c r="I1325" s="52">
        <v>0</v>
      </c>
      <c r="J1325" s="52">
        <v>0</v>
      </c>
      <c r="K1325" s="52">
        <v>0</v>
      </c>
      <c r="L1325" s="52">
        <v>0</v>
      </c>
      <c r="M1325" s="52">
        <v>0</v>
      </c>
      <c r="N1325" s="52">
        <v>0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0</v>
      </c>
      <c r="V1325" s="52">
        <v>0</v>
      </c>
      <c r="W1325" s="52">
        <v>0</v>
      </c>
      <c r="X1325" s="52">
        <v>0</v>
      </c>
      <c r="Y1325" s="52">
        <v>0</v>
      </c>
      <c r="Z1325" s="52">
        <v>0</v>
      </c>
    </row>
    <row r="1326" spans="1:26">
      <c r="A1326" s="52" t="s">
        <v>346</v>
      </c>
      <c r="B1326" s="52" t="s">
        <v>341</v>
      </c>
      <c r="C1326" s="52" t="s">
        <v>245</v>
      </c>
      <c r="D1326" s="52" t="s">
        <v>7</v>
      </c>
      <c r="E1326" s="52" t="s">
        <v>76</v>
      </c>
      <c r="F1326" s="52" t="s">
        <v>67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0</v>
      </c>
      <c r="P1326" s="52">
        <v>0</v>
      </c>
      <c r="Q1326" s="52">
        <v>0</v>
      </c>
      <c r="R1326" s="52">
        <v>0</v>
      </c>
      <c r="S1326" s="52">
        <v>0</v>
      </c>
      <c r="T1326" s="52">
        <v>0</v>
      </c>
      <c r="U1326" s="52">
        <v>0</v>
      </c>
      <c r="V1326" s="52">
        <v>0</v>
      </c>
      <c r="W1326" s="52">
        <v>0</v>
      </c>
      <c r="X1326" s="52">
        <v>0</v>
      </c>
      <c r="Y1326" s="52">
        <v>0</v>
      </c>
      <c r="Z1326" s="52">
        <v>0</v>
      </c>
    </row>
    <row r="1327" spans="1:26">
      <c r="A1327" s="52" t="s">
        <v>346</v>
      </c>
      <c r="B1327" s="52" t="s">
        <v>337</v>
      </c>
      <c r="C1327" s="52" t="s">
        <v>245</v>
      </c>
      <c r="D1327" s="52" t="s">
        <v>7</v>
      </c>
      <c r="E1327" s="52" t="s">
        <v>76</v>
      </c>
      <c r="F1327" s="52" t="s">
        <v>68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0</v>
      </c>
      <c r="P1327" s="52">
        <v>0</v>
      </c>
      <c r="Q1327" s="52">
        <v>0</v>
      </c>
      <c r="R1327" s="52">
        <v>0</v>
      </c>
      <c r="S1327" s="52">
        <v>0</v>
      </c>
      <c r="T1327" s="52">
        <v>0</v>
      </c>
      <c r="U1327" s="52">
        <v>0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</row>
    <row r="1328" spans="1:26">
      <c r="A1328" s="52" t="s">
        <v>346</v>
      </c>
      <c r="B1328" s="52" t="s">
        <v>337</v>
      </c>
      <c r="C1328" s="52" t="s">
        <v>245</v>
      </c>
      <c r="D1328" s="52" t="s">
        <v>7</v>
      </c>
      <c r="E1328" s="52" t="s">
        <v>76</v>
      </c>
      <c r="F1328" s="52" t="s">
        <v>69</v>
      </c>
      <c r="G1328" s="52">
        <v>0</v>
      </c>
      <c r="H1328" s="52">
        <v>0</v>
      </c>
      <c r="I1328" s="52">
        <v>0</v>
      </c>
      <c r="J1328" s="52">
        <v>0</v>
      </c>
      <c r="K1328" s="52">
        <v>0</v>
      </c>
      <c r="L1328" s="52">
        <v>0</v>
      </c>
      <c r="M1328" s="52">
        <v>0</v>
      </c>
      <c r="N1328" s="52">
        <v>0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0</v>
      </c>
      <c r="V1328" s="52">
        <v>0</v>
      </c>
      <c r="W1328" s="52">
        <v>0</v>
      </c>
      <c r="X1328" s="52">
        <v>0</v>
      </c>
      <c r="Y1328" s="52">
        <v>0</v>
      </c>
      <c r="Z1328" s="52">
        <v>0</v>
      </c>
    </row>
    <row r="1329" spans="1:26">
      <c r="A1329" s="52" t="s">
        <v>346</v>
      </c>
      <c r="B1329" s="52" t="s">
        <v>337</v>
      </c>
      <c r="C1329" s="52" t="s">
        <v>245</v>
      </c>
      <c r="D1329" s="52" t="s">
        <v>7</v>
      </c>
      <c r="E1329" s="52" t="s">
        <v>76</v>
      </c>
      <c r="F1329" s="52" t="s">
        <v>70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0</v>
      </c>
      <c r="P1329" s="52">
        <v>0</v>
      </c>
      <c r="Q1329" s="52">
        <v>0</v>
      </c>
      <c r="R1329" s="52">
        <v>0</v>
      </c>
      <c r="S1329" s="52">
        <v>0</v>
      </c>
      <c r="T1329" s="52">
        <v>0</v>
      </c>
      <c r="U1329" s="52">
        <v>0</v>
      </c>
      <c r="V1329" s="52">
        <v>0</v>
      </c>
      <c r="W1329" s="52">
        <v>0</v>
      </c>
      <c r="X1329" s="52">
        <v>0</v>
      </c>
      <c r="Y1329" s="52">
        <v>0</v>
      </c>
      <c r="Z1329" s="52">
        <v>0</v>
      </c>
    </row>
    <row r="1330" spans="1:26">
      <c r="A1330" s="52" t="s">
        <v>346</v>
      </c>
      <c r="B1330" s="52" t="s">
        <v>342</v>
      </c>
      <c r="C1330" s="52" t="s">
        <v>245</v>
      </c>
      <c r="D1330" s="52" t="s">
        <v>7</v>
      </c>
      <c r="E1330" s="52" t="s">
        <v>76</v>
      </c>
      <c r="F1330" s="52" t="s">
        <v>71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0</v>
      </c>
      <c r="P1330" s="52">
        <v>0</v>
      </c>
      <c r="Q1330" s="52">
        <v>0</v>
      </c>
      <c r="R1330" s="52">
        <v>0</v>
      </c>
      <c r="S1330" s="52">
        <v>0</v>
      </c>
      <c r="T1330" s="52">
        <v>0</v>
      </c>
      <c r="U1330" s="52">
        <v>0</v>
      </c>
      <c r="V1330" s="52">
        <v>0</v>
      </c>
      <c r="W1330" s="52">
        <v>0</v>
      </c>
      <c r="X1330" s="52">
        <v>0</v>
      </c>
      <c r="Y1330" s="52">
        <v>0</v>
      </c>
      <c r="Z1330" s="52">
        <v>0</v>
      </c>
    </row>
    <row r="1331" spans="1:26">
      <c r="A1331" s="52" t="s">
        <v>346</v>
      </c>
      <c r="B1331" s="52" t="s">
        <v>342</v>
      </c>
      <c r="C1331" s="52" t="s">
        <v>245</v>
      </c>
      <c r="D1331" s="52" t="s">
        <v>7</v>
      </c>
      <c r="E1331" s="52" t="s">
        <v>76</v>
      </c>
      <c r="F1331" s="52" t="s">
        <v>72</v>
      </c>
      <c r="G1331" s="52">
        <v>0</v>
      </c>
      <c r="H1331" s="52">
        <v>0</v>
      </c>
      <c r="I1331" s="52">
        <v>0</v>
      </c>
      <c r="J1331" s="52">
        <v>0</v>
      </c>
      <c r="K1331" s="52">
        <v>0</v>
      </c>
      <c r="L1331" s="52">
        <v>0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0</v>
      </c>
      <c r="V1331" s="52">
        <v>0</v>
      </c>
      <c r="W1331" s="52">
        <v>0</v>
      </c>
      <c r="X1331" s="52">
        <v>0</v>
      </c>
      <c r="Y1331" s="52">
        <v>0</v>
      </c>
      <c r="Z1331" s="52">
        <v>0</v>
      </c>
    </row>
    <row r="1332" spans="1:26">
      <c r="A1332" s="52" t="s">
        <v>346</v>
      </c>
      <c r="B1332" s="52" t="s">
        <v>343</v>
      </c>
      <c r="C1332" s="52" t="s">
        <v>245</v>
      </c>
      <c r="D1332" s="52" t="s">
        <v>7</v>
      </c>
      <c r="E1332" s="52" t="s">
        <v>76</v>
      </c>
      <c r="F1332" s="52" t="s">
        <v>73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0</v>
      </c>
      <c r="P1332" s="52">
        <v>0</v>
      </c>
      <c r="Q1332" s="52">
        <v>0</v>
      </c>
      <c r="R1332" s="52">
        <v>0</v>
      </c>
      <c r="S1332" s="52">
        <v>0</v>
      </c>
      <c r="T1332" s="52">
        <v>0</v>
      </c>
      <c r="U1332" s="52">
        <v>0</v>
      </c>
      <c r="V1332" s="52">
        <v>0</v>
      </c>
      <c r="W1332" s="52">
        <v>0</v>
      </c>
      <c r="X1332" s="52">
        <v>0</v>
      </c>
      <c r="Y1332" s="52">
        <v>0</v>
      </c>
      <c r="Z1332" s="52">
        <v>0</v>
      </c>
    </row>
    <row r="1333" spans="1:26">
      <c r="A1333" s="52" t="s">
        <v>347</v>
      </c>
      <c r="B1333" s="52" t="s">
        <v>337</v>
      </c>
      <c r="C1333" s="52" t="s">
        <v>245</v>
      </c>
      <c r="D1333" s="52" t="s">
        <v>7</v>
      </c>
      <c r="E1333" s="52" t="s">
        <v>77</v>
      </c>
      <c r="F1333" s="52" t="s">
        <v>63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0</v>
      </c>
      <c r="P1333" s="52">
        <v>0</v>
      </c>
      <c r="Q1333" s="52">
        <v>0</v>
      </c>
      <c r="R1333" s="52">
        <v>0</v>
      </c>
      <c r="S1333" s="52">
        <v>0</v>
      </c>
      <c r="T1333" s="52">
        <v>0</v>
      </c>
      <c r="U1333" s="52">
        <v>0</v>
      </c>
      <c r="V1333" s="52">
        <v>0</v>
      </c>
      <c r="W1333" s="52">
        <v>0</v>
      </c>
      <c r="X1333" s="52">
        <v>0</v>
      </c>
      <c r="Y1333" s="52">
        <v>0</v>
      </c>
      <c r="Z1333" s="52">
        <v>0</v>
      </c>
    </row>
    <row r="1334" spans="1:26">
      <c r="A1334" s="52" t="s">
        <v>347</v>
      </c>
      <c r="B1334" s="52" t="s">
        <v>338</v>
      </c>
      <c r="C1334" s="52" t="s">
        <v>245</v>
      </c>
      <c r="D1334" s="52" t="s">
        <v>7</v>
      </c>
      <c r="E1334" s="52" t="s">
        <v>77</v>
      </c>
      <c r="F1334" s="52" t="s">
        <v>64</v>
      </c>
      <c r="G1334" s="52">
        <v>0</v>
      </c>
      <c r="H1334" s="52">
        <v>0</v>
      </c>
      <c r="I1334" s="52">
        <v>0</v>
      </c>
      <c r="J1334" s="52">
        <v>0</v>
      </c>
      <c r="K1334" s="52">
        <v>0</v>
      </c>
      <c r="L1334" s="52">
        <v>0</v>
      </c>
      <c r="M1334" s="52">
        <v>0</v>
      </c>
      <c r="N1334" s="52">
        <v>0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0</v>
      </c>
      <c r="V1334" s="52">
        <v>0</v>
      </c>
      <c r="W1334" s="52">
        <v>0</v>
      </c>
      <c r="X1334" s="52">
        <v>0</v>
      </c>
      <c r="Y1334" s="52">
        <v>0</v>
      </c>
      <c r="Z1334" s="52">
        <v>0</v>
      </c>
    </row>
    <row r="1335" spans="1:26">
      <c r="A1335" s="52" t="s">
        <v>347</v>
      </c>
      <c r="B1335" s="52" t="s">
        <v>339</v>
      </c>
      <c r="C1335" s="52" t="s">
        <v>245</v>
      </c>
      <c r="D1335" s="52" t="s">
        <v>7</v>
      </c>
      <c r="E1335" s="52" t="s">
        <v>77</v>
      </c>
      <c r="F1335" s="52" t="s">
        <v>65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0</v>
      </c>
      <c r="P1335" s="52">
        <v>0</v>
      </c>
      <c r="Q1335" s="52">
        <v>0</v>
      </c>
      <c r="R1335" s="52">
        <v>0</v>
      </c>
      <c r="S1335" s="52">
        <v>0</v>
      </c>
      <c r="T1335" s="52">
        <v>0</v>
      </c>
      <c r="U1335" s="52">
        <v>0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</row>
    <row r="1336" spans="1:26">
      <c r="A1336" s="52" t="s">
        <v>347</v>
      </c>
      <c r="B1336" s="52" t="s">
        <v>340</v>
      </c>
      <c r="C1336" s="52" t="s">
        <v>245</v>
      </c>
      <c r="D1336" s="52" t="s">
        <v>7</v>
      </c>
      <c r="E1336" s="52" t="s">
        <v>77</v>
      </c>
      <c r="F1336" s="52" t="s">
        <v>66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0</v>
      </c>
      <c r="P1336" s="52">
        <v>0</v>
      </c>
      <c r="Q1336" s="52">
        <v>0</v>
      </c>
      <c r="R1336" s="52">
        <v>0</v>
      </c>
      <c r="S1336" s="52">
        <v>0</v>
      </c>
      <c r="T1336" s="52">
        <v>0</v>
      </c>
      <c r="U1336" s="52">
        <v>0</v>
      </c>
      <c r="V1336" s="52">
        <v>0</v>
      </c>
      <c r="W1336" s="52">
        <v>0</v>
      </c>
      <c r="X1336" s="52">
        <v>0</v>
      </c>
      <c r="Y1336" s="52">
        <v>0</v>
      </c>
      <c r="Z1336" s="52">
        <v>0</v>
      </c>
    </row>
    <row r="1337" spans="1:26">
      <c r="A1337" s="52" t="s">
        <v>347</v>
      </c>
      <c r="B1337" s="52" t="s">
        <v>341</v>
      </c>
      <c r="C1337" s="52" t="s">
        <v>245</v>
      </c>
      <c r="D1337" s="52" t="s">
        <v>7</v>
      </c>
      <c r="E1337" s="52" t="s">
        <v>77</v>
      </c>
      <c r="F1337" s="52" t="s">
        <v>67</v>
      </c>
      <c r="G1337" s="52">
        <v>0</v>
      </c>
      <c r="H1337" s="52">
        <v>0</v>
      </c>
      <c r="I1337" s="52">
        <v>0</v>
      </c>
      <c r="J1337" s="52">
        <v>0</v>
      </c>
      <c r="K1337" s="52">
        <v>0</v>
      </c>
      <c r="L1337" s="52">
        <v>0</v>
      </c>
      <c r="M1337" s="52">
        <v>0</v>
      </c>
      <c r="N1337" s="52">
        <v>0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0</v>
      </c>
      <c r="V1337" s="52">
        <v>0</v>
      </c>
      <c r="W1337" s="52">
        <v>0</v>
      </c>
      <c r="X1337" s="52">
        <v>0</v>
      </c>
      <c r="Y1337" s="52">
        <v>0</v>
      </c>
      <c r="Z1337" s="52">
        <v>0</v>
      </c>
    </row>
    <row r="1338" spans="1:26">
      <c r="A1338" s="52" t="s">
        <v>347</v>
      </c>
      <c r="B1338" s="52" t="s">
        <v>337</v>
      </c>
      <c r="C1338" s="52" t="s">
        <v>245</v>
      </c>
      <c r="D1338" s="52" t="s">
        <v>7</v>
      </c>
      <c r="E1338" s="52" t="s">
        <v>77</v>
      </c>
      <c r="F1338" s="52" t="s">
        <v>68</v>
      </c>
      <c r="G1338" s="52">
        <v>0</v>
      </c>
      <c r="H1338" s="52">
        <v>0</v>
      </c>
      <c r="I1338" s="52">
        <v>0</v>
      </c>
      <c r="J1338" s="52">
        <v>0</v>
      </c>
      <c r="K1338" s="52">
        <v>0</v>
      </c>
      <c r="L1338" s="52">
        <v>0</v>
      </c>
      <c r="M1338" s="52">
        <v>0</v>
      </c>
      <c r="N1338" s="52">
        <v>0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0</v>
      </c>
      <c r="V1338" s="52">
        <v>0</v>
      </c>
      <c r="W1338" s="52">
        <v>0</v>
      </c>
      <c r="X1338" s="52">
        <v>0</v>
      </c>
      <c r="Y1338" s="52">
        <v>0</v>
      </c>
      <c r="Z1338" s="52">
        <v>0</v>
      </c>
    </row>
    <row r="1339" spans="1:26">
      <c r="A1339" s="52" t="s">
        <v>347</v>
      </c>
      <c r="B1339" s="52" t="s">
        <v>337</v>
      </c>
      <c r="C1339" s="52" t="s">
        <v>245</v>
      </c>
      <c r="D1339" s="52" t="s">
        <v>7</v>
      </c>
      <c r="E1339" s="52" t="s">
        <v>77</v>
      </c>
      <c r="F1339" s="52" t="s">
        <v>69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0</v>
      </c>
      <c r="P1339" s="52">
        <v>0</v>
      </c>
      <c r="Q1339" s="52">
        <v>0</v>
      </c>
      <c r="R1339" s="52">
        <v>0</v>
      </c>
      <c r="S1339" s="52">
        <v>0</v>
      </c>
      <c r="T1339" s="52">
        <v>0</v>
      </c>
      <c r="U1339" s="52">
        <v>0</v>
      </c>
      <c r="V1339" s="52">
        <v>0</v>
      </c>
      <c r="W1339" s="52">
        <v>0</v>
      </c>
      <c r="X1339" s="52">
        <v>0</v>
      </c>
      <c r="Y1339" s="52">
        <v>0</v>
      </c>
      <c r="Z1339" s="52">
        <v>0</v>
      </c>
    </row>
    <row r="1340" spans="1:26">
      <c r="A1340" s="52" t="s">
        <v>347</v>
      </c>
      <c r="B1340" s="52" t="s">
        <v>337</v>
      </c>
      <c r="C1340" s="52" t="s">
        <v>245</v>
      </c>
      <c r="D1340" s="52" t="s">
        <v>7</v>
      </c>
      <c r="E1340" s="52" t="s">
        <v>77</v>
      </c>
      <c r="F1340" s="52" t="s">
        <v>70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0</v>
      </c>
      <c r="P1340" s="52">
        <v>0</v>
      </c>
      <c r="Q1340" s="52">
        <v>0</v>
      </c>
      <c r="R1340" s="52">
        <v>0</v>
      </c>
      <c r="S1340" s="52">
        <v>0</v>
      </c>
      <c r="T1340" s="52">
        <v>0</v>
      </c>
      <c r="U1340" s="52">
        <v>0</v>
      </c>
      <c r="V1340" s="52">
        <v>0</v>
      </c>
      <c r="W1340" s="52">
        <v>0</v>
      </c>
      <c r="X1340" s="52">
        <v>0</v>
      </c>
      <c r="Y1340" s="52">
        <v>0</v>
      </c>
      <c r="Z1340" s="52">
        <v>0</v>
      </c>
    </row>
    <row r="1341" spans="1:26">
      <c r="A1341" s="52" t="s">
        <v>347</v>
      </c>
      <c r="B1341" s="52" t="s">
        <v>342</v>
      </c>
      <c r="C1341" s="52" t="s">
        <v>245</v>
      </c>
      <c r="D1341" s="52" t="s">
        <v>7</v>
      </c>
      <c r="E1341" s="52" t="s">
        <v>77</v>
      </c>
      <c r="F1341" s="52" t="s">
        <v>71</v>
      </c>
      <c r="G1341" s="52">
        <v>0</v>
      </c>
      <c r="H1341" s="52">
        <v>0</v>
      </c>
      <c r="I1341" s="52">
        <v>0</v>
      </c>
      <c r="J1341" s="52">
        <v>0</v>
      </c>
      <c r="K1341" s="52">
        <v>0</v>
      </c>
      <c r="L1341" s="52">
        <v>0</v>
      </c>
      <c r="M1341" s="52">
        <v>0</v>
      </c>
      <c r="N1341" s="52">
        <v>0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0</v>
      </c>
      <c r="V1341" s="52">
        <v>0</v>
      </c>
      <c r="W1341" s="52">
        <v>0</v>
      </c>
      <c r="X1341" s="52">
        <v>0</v>
      </c>
      <c r="Y1341" s="52">
        <v>0</v>
      </c>
      <c r="Z1341" s="52">
        <v>0</v>
      </c>
    </row>
    <row r="1342" spans="1:26">
      <c r="A1342" s="52" t="s">
        <v>347</v>
      </c>
      <c r="B1342" s="52" t="s">
        <v>342</v>
      </c>
      <c r="C1342" s="52" t="s">
        <v>245</v>
      </c>
      <c r="D1342" s="52" t="s">
        <v>7</v>
      </c>
      <c r="E1342" s="52" t="s">
        <v>77</v>
      </c>
      <c r="F1342" s="52" t="s">
        <v>72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0</v>
      </c>
      <c r="P1342" s="52">
        <v>0</v>
      </c>
      <c r="Q1342" s="52">
        <v>0</v>
      </c>
      <c r="R1342" s="52">
        <v>0</v>
      </c>
      <c r="S1342" s="52">
        <v>0</v>
      </c>
      <c r="T1342" s="52">
        <v>0</v>
      </c>
      <c r="U1342" s="52">
        <v>0</v>
      </c>
      <c r="V1342" s="52">
        <v>0</v>
      </c>
      <c r="W1342" s="52">
        <v>0</v>
      </c>
      <c r="X1342" s="52">
        <v>0</v>
      </c>
      <c r="Y1342" s="52">
        <v>0</v>
      </c>
      <c r="Z1342" s="52">
        <v>0</v>
      </c>
    </row>
    <row r="1343" spans="1:26">
      <c r="A1343" s="52" t="s">
        <v>347</v>
      </c>
      <c r="B1343" s="52" t="s">
        <v>343</v>
      </c>
      <c r="C1343" s="52" t="s">
        <v>245</v>
      </c>
      <c r="D1343" s="52" t="s">
        <v>7</v>
      </c>
      <c r="E1343" s="52" t="s">
        <v>77</v>
      </c>
      <c r="F1343" s="52" t="s">
        <v>73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0</v>
      </c>
      <c r="P1343" s="52">
        <v>0</v>
      </c>
      <c r="Q1343" s="52">
        <v>0</v>
      </c>
      <c r="R1343" s="52">
        <v>0</v>
      </c>
      <c r="S1343" s="52">
        <v>0</v>
      </c>
      <c r="T1343" s="52">
        <v>0</v>
      </c>
      <c r="U1343" s="52">
        <v>0</v>
      </c>
      <c r="V1343" s="52">
        <v>0</v>
      </c>
      <c r="W1343" s="52">
        <v>0</v>
      </c>
      <c r="X1343" s="52">
        <v>0</v>
      </c>
      <c r="Y1343" s="52">
        <v>0</v>
      </c>
      <c r="Z1343" s="52">
        <v>0</v>
      </c>
    </row>
    <row r="1344" spans="1:26">
      <c r="A1344" s="52" t="s">
        <v>347</v>
      </c>
      <c r="B1344" s="52" t="s">
        <v>337</v>
      </c>
      <c r="C1344" s="52" t="s">
        <v>245</v>
      </c>
      <c r="D1344" s="52" t="s">
        <v>7</v>
      </c>
      <c r="E1344" s="52" t="s">
        <v>78</v>
      </c>
      <c r="F1344" s="52" t="s">
        <v>63</v>
      </c>
      <c r="G1344" s="52">
        <v>0</v>
      </c>
      <c r="H1344" s="52">
        <v>0</v>
      </c>
      <c r="I1344" s="52">
        <v>0</v>
      </c>
      <c r="J1344" s="52">
        <v>0</v>
      </c>
      <c r="K1344" s="52">
        <v>0</v>
      </c>
      <c r="L1344" s="52">
        <v>0</v>
      </c>
      <c r="M1344" s="52">
        <v>0</v>
      </c>
      <c r="N1344" s="52">
        <v>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0</v>
      </c>
      <c r="V1344" s="52">
        <v>0</v>
      </c>
      <c r="W1344" s="52">
        <v>0</v>
      </c>
      <c r="X1344" s="52">
        <v>0</v>
      </c>
      <c r="Y1344" s="52">
        <v>0</v>
      </c>
      <c r="Z1344" s="52">
        <v>0</v>
      </c>
    </row>
    <row r="1345" spans="1:26">
      <c r="A1345" s="52" t="s">
        <v>347</v>
      </c>
      <c r="B1345" s="52" t="s">
        <v>338</v>
      </c>
      <c r="C1345" s="52" t="s">
        <v>245</v>
      </c>
      <c r="D1345" s="52" t="s">
        <v>7</v>
      </c>
      <c r="E1345" s="52" t="s">
        <v>78</v>
      </c>
      <c r="F1345" s="52" t="s">
        <v>64</v>
      </c>
      <c r="G1345" s="52">
        <v>0</v>
      </c>
      <c r="H1345" s="52">
        <v>0</v>
      </c>
      <c r="I1345" s="52">
        <v>0</v>
      </c>
      <c r="J1345" s="52">
        <v>0</v>
      </c>
      <c r="K1345" s="52">
        <v>0</v>
      </c>
      <c r="L1345" s="52">
        <v>0</v>
      </c>
      <c r="M1345" s="52">
        <v>0</v>
      </c>
      <c r="N1345" s="52">
        <v>0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0</v>
      </c>
      <c r="V1345" s="52">
        <v>0</v>
      </c>
      <c r="W1345" s="52">
        <v>0</v>
      </c>
      <c r="X1345" s="52">
        <v>0</v>
      </c>
      <c r="Y1345" s="52">
        <v>0</v>
      </c>
      <c r="Z1345" s="52">
        <v>0</v>
      </c>
    </row>
    <row r="1346" spans="1:26">
      <c r="A1346" s="52" t="s">
        <v>347</v>
      </c>
      <c r="B1346" s="52" t="s">
        <v>339</v>
      </c>
      <c r="C1346" s="52" t="s">
        <v>245</v>
      </c>
      <c r="D1346" s="52" t="s">
        <v>7</v>
      </c>
      <c r="E1346" s="52" t="s">
        <v>78</v>
      </c>
      <c r="F1346" s="52" t="s">
        <v>65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0</v>
      </c>
      <c r="P1346" s="52">
        <v>0</v>
      </c>
      <c r="Q1346" s="52">
        <v>0</v>
      </c>
      <c r="R1346" s="52">
        <v>0</v>
      </c>
      <c r="S1346" s="52">
        <v>0</v>
      </c>
      <c r="T1346" s="52">
        <v>0</v>
      </c>
      <c r="U1346" s="52">
        <v>0</v>
      </c>
      <c r="V1346" s="52">
        <v>0</v>
      </c>
      <c r="W1346" s="52">
        <v>0</v>
      </c>
      <c r="X1346" s="52">
        <v>0</v>
      </c>
      <c r="Y1346" s="52">
        <v>0</v>
      </c>
      <c r="Z1346" s="52">
        <v>0</v>
      </c>
    </row>
    <row r="1347" spans="1:26">
      <c r="A1347" s="52" t="s">
        <v>347</v>
      </c>
      <c r="B1347" s="52" t="s">
        <v>340</v>
      </c>
      <c r="C1347" s="52" t="s">
        <v>245</v>
      </c>
      <c r="D1347" s="52" t="s">
        <v>7</v>
      </c>
      <c r="E1347" s="52" t="s">
        <v>78</v>
      </c>
      <c r="F1347" s="52" t="s">
        <v>66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0</v>
      </c>
      <c r="P1347" s="52">
        <v>0</v>
      </c>
      <c r="Q1347" s="52">
        <v>0</v>
      </c>
      <c r="R1347" s="52">
        <v>0</v>
      </c>
      <c r="S1347" s="52">
        <v>0</v>
      </c>
      <c r="T1347" s="52">
        <v>0</v>
      </c>
      <c r="U1347" s="52">
        <v>0</v>
      </c>
      <c r="V1347" s="52">
        <v>0</v>
      </c>
      <c r="W1347" s="52">
        <v>0</v>
      </c>
      <c r="X1347" s="52">
        <v>0</v>
      </c>
      <c r="Y1347" s="52">
        <v>0</v>
      </c>
      <c r="Z1347" s="52">
        <v>0</v>
      </c>
    </row>
    <row r="1348" spans="1:26">
      <c r="A1348" s="52" t="s">
        <v>347</v>
      </c>
      <c r="B1348" s="52" t="s">
        <v>341</v>
      </c>
      <c r="C1348" s="52" t="s">
        <v>245</v>
      </c>
      <c r="D1348" s="52" t="s">
        <v>7</v>
      </c>
      <c r="E1348" s="52" t="s">
        <v>78</v>
      </c>
      <c r="F1348" s="52" t="s">
        <v>67</v>
      </c>
      <c r="G1348" s="52">
        <v>0</v>
      </c>
      <c r="H1348" s="52">
        <v>0</v>
      </c>
      <c r="I1348" s="52">
        <v>0</v>
      </c>
      <c r="J1348" s="52">
        <v>0</v>
      </c>
      <c r="K1348" s="52">
        <v>0</v>
      </c>
      <c r="L1348" s="52">
        <v>0</v>
      </c>
      <c r="M1348" s="52">
        <v>0</v>
      </c>
      <c r="N1348" s="52">
        <v>0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0</v>
      </c>
      <c r="V1348" s="52">
        <v>0</v>
      </c>
      <c r="W1348" s="52">
        <v>0</v>
      </c>
      <c r="X1348" s="52">
        <v>0</v>
      </c>
      <c r="Y1348" s="52">
        <v>0</v>
      </c>
      <c r="Z1348" s="52">
        <v>0</v>
      </c>
    </row>
    <row r="1349" spans="1:26">
      <c r="A1349" s="52" t="s">
        <v>347</v>
      </c>
      <c r="B1349" s="52" t="s">
        <v>337</v>
      </c>
      <c r="C1349" s="52" t="s">
        <v>245</v>
      </c>
      <c r="D1349" s="52" t="s">
        <v>7</v>
      </c>
      <c r="E1349" s="52" t="s">
        <v>78</v>
      </c>
      <c r="F1349" s="52" t="s">
        <v>68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0</v>
      </c>
      <c r="P1349" s="52">
        <v>0</v>
      </c>
      <c r="Q1349" s="52">
        <v>0</v>
      </c>
      <c r="R1349" s="52">
        <v>0</v>
      </c>
      <c r="S1349" s="52">
        <v>0</v>
      </c>
      <c r="T1349" s="52">
        <v>0</v>
      </c>
      <c r="U1349" s="52">
        <v>0</v>
      </c>
      <c r="V1349" s="52">
        <v>0</v>
      </c>
      <c r="W1349" s="52">
        <v>0</v>
      </c>
      <c r="X1349" s="52">
        <v>0</v>
      </c>
      <c r="Y1349" s="52">
        <v>0</v>
      </c>
      <c r="Z1349" s="52">
        <v>0</v>
      </c>
    </row>
    <row r="1350" spans="1:26">
      <c r="A1350" s="52" t="s">
        <v>347</v>
      </c>
      <c r="B1350" s="52" t="s">
        <v>337</v>
      </c>
      <c r="C1350" s="52" t="s">
        <v>245</v>
      </c>
      <c r="D1350" s="52" t="s">
        <v>7</v>
      </c>
      <c r="E1350" s="52" t="s">
        <v>78</v>
      </c>
      <c r="F1350" s="52" t="s">
        <v>69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0</v>
      </c>
      <c r="P1350" s="52">
        <v>0</v>
      </c>
      <c r="Q1350" s="52">
        <v>0</v>
      </c>
      <c r="R1350" s="52">
        <v>0</v>
      </c>
      <c r="S1350" s="52">
        <v>0</v>
      </c>
      <c r="T1350" s="52">
        <v>0</v>
      </c>
      <c r="U1350" s="52">
        <v>0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</row>
    <row r="1351" spans="1:26">
      <c r="A1351" s="52" t="s">
        <v>347</v>
      </c>
      <c r="B1351" s="52" t="s">
        <v>337</v>
      </c>
      <c r="C1351" s="52" t="s">
        <v>245</v>
      </c>
      <c r="D1351" s="52" t="s">
        <v>7</v>
      </c>
      <c r="E1351" s="52" t="s">
        <v>78</v>
      </c>
      <c r="F1351" s="52" t="s">
        <v>70</v>
      </c>
      <c r="G1351" s="52">
        <v>0</v>
      </c>
      <c r="H1351" s="52">
        <v>0</v>
      </c>
      <c r="I1351" s="52">
        <v>0</v>
      </c>
      <c r="J1351" s="52">
        <v>0</v>
      </c>
      <c r="K1351" s="52">
        <v>0</v>
      </c>
      <c r="L1351" s="52">
        <v>0</v>
      </c>
      <c r="M1351" s="52">
        <v>0</v>
      </c>
      <c r="N1351" s="52">
        <v>0</v>
      </c>
      <c r="O1351" s="52">
        <v>0</v>
      </c>
      <c r="P1351" s="52">
        <v>0</v>
      </c>
      <c r="Q1351" s="52">
        <v>0</v>
      </c>
      <c r="R1351" s="52">
        <v>0</v>
      </c>
      <c r="S1351" s="52">
        <v>0</v>
      </c>
      <c r="T1351" s="52">
        <v>0</v>
      </c>
      <c r="U1351" s="52">
        <v>0</v>
      </c>
      <c r="V1351" s="52">
        <v>0</v>
      </c>
      <c r="W1351" s="52">
        <v>0</v>
      </c>
      <c r="X1351" s="52">
        <v>0</v>
      </c>
      <c r="Y1351" s="52">
        <v>0</v>
      </c>
      <c r="Z1351" s="52">
        <v>0</v>
      </c>
    </row>
    <row r="1352" spans="1:26">
      <c r="A1352" s="52" t="s">
        <v>347</v>
      </c>
      <c r="B1352" s="52" t="s">
        <v>342</v>
      </c>
      <c r="C1352" s="52" t="s">
        <v>245</v>
      </c>
      <c r="D1352" s="52" t="s">
        <v>7</v>
      </c>
      <c r="E1352" s="52" t="s">
        <v>78</v>
      </c>
      <c r="F1352" s="52" t="s">
        <v>71</v>
      </c>
      <c r="G1352" s="52">
        <v>0</v>
      </c>
      <c r="H1352" s="52">
        <v>0</v>
      </c>
      <c r="I1352" s="52">
        <v>0</v>
      </c>
      <c r="J1352" s="52">
        <v>0</v>
      </c>
      <c r="K1352" s="52">
        <v>0</v>
      </c>
      <c r="L1352" s="52">
        <v>0</v>
      </c>
      <c r="M1352" s="52">
        <v>0</v>
      </c>
      <c r="N1352" s="52">
        <v>0</v>
      </c>
      <c r="O1352" s="52">
        <v>0</v>
      </c>
      <c r="P1352" s="52">
        <v>0</v>
      </c>
      <c r="Q1352" s="52">
        <v>0</v>
      </c>
      <c r="R1352" s="52">
        <v>0</v>
      </c>
      <c r="S1352" s="52">
        <v>0</v>
      </c>
      <c r="T1352" s="52">
        <v>0</v>
      </c>
      <c r="U1352" s="52">
        <v>0</v>
      </c>
      <c r="V1352" s="52">
        <v>0</v>
      </c>
      <c r="W1352" s="52">
        <v>0</v>
      </c>
      <c r="X1352" s="52">
        <v>0</v>
      </c>
      <c r="Y1352" s="52">
        <v>0</v>
      </c>
      <c r="Z1352" s="52">
        <v>0</v>
      </c>
    </row>
    <row r="1353" spans="1:26">
      <c r="A1353" s="52" t="s">
        <v>347</v>
      </c>
      <c r="B1353" s="52" t="s">
        <v>342</v>
      </c>
      <c r="C1353" s="52" t="s">
        <v>245</v>
      </c>
      <c r="D1353" s="52" t="s">
        <v>7</v>
      </c>
      <c r="E1353" s="52" t="s">
        <v>78</v>
      </c>
      <c r="F1353" s="52" t="s">
        <v>72</v>
      </c>
      <c r="G1353" s="52">
        <v>0</v>
      </c>
      <c r="H1353" s="52">
        <v>0</v>
      </c>
      <c r="I1353" s="52">
        <v>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0</v>
      </c>
      <c r="V1353" s="52">
        <v>0</v>
      </c>
      <c r="W1353" s="52">
        <v>0</v>
      </c>
      <c r="X1353" s="52">
        <v>0</v>
      </c>
      <c r="Y1353" s="52">
        <v>0</v>
      </c>
      <c r="Z1353" s="52">
        <v>0</v>
      </c>
    </row>
    <row r="1354" spans="1:26">
      <c r="A1354" s="52" t="s">
        <v>347</v>
      </c>
      <c r="B1354" s="52" t="s">
        <v>343</v>
      </c>
      <c r="C1354" s="52" t="s">
        <v>245</v>
      </c>
      <c r="D1354" s="52" t="s">
        <v>7</v>
      </c>
      <c r="E1354" s="52" t="s">
        <v>78</v>
      </c>
      <c r="F1354" s="52" t="s">
        <v>73</v>
      </c>
      <c r="G1354" s="52">
        <v>0</v>
      </c>
      <c r="H1354" s="52">
        <v>0</v>
      </c>
      <c r="I1354" s="52">
        <v>0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0</v>
      </c>
      <c r="V1354" s="52">
        <v>0</v>
      </c>
      <c r="W1354" s="52">
        <v>0</v>
      </c>
      <c r="X1354" s="52">
        <v>0</v>
      </c>
      <c r="Y1354" s="52">
        <v>0</v>
      </c>
      <c r="Z1354" s="52">
        <v>0</v>
      </c>
    </row>
    <row r="1355" spans="1:26">
      <c r="A1355" s="52" t="s">
        <v>113</v>
      </c>
      <c r="B1355" s="52" t="s">
        <v>337</v>
      </c>
      <c r="C1355" s="52" t="s">
        <v>245</v>
      </c>
      <c r="D1355" s="52" t="s">
        <v>7</v>
      </c>
      <c r="E1355" s="52" t="s">
        <v>79</v>
      </c>
      <c r="F1355" s="52" t="s">
        <v>63</v>
      </c>
      <c r="G1355" s="52">
        <v>0</v>
      </c>
      <c r="H1355" s="52">
        <v>0</v>
      </c>
      <c r="I1355" s="52">
        <v>0</v>
      </c>
      <c r="J1355" s="52">
        <v>0</v>
      </c>
      <c r="K1355" s="52">
        <v>0</v>
      </c>
      <c r="L1355" s="52">
        <v>0</v>
      </c>
      <c r="M1355" s="52">
        <v>0</v>
      </c>
      <c r="N1355" s="52">
        <v>0</v>
      </c>
      <c r="O1355" s="52">
        <v>0</v>
      </c>
      <c r="P1355" s="52">
        <v>0</v>
      </c>
      <c r="Q1355" s="52">
        <v>0</v>
      </c>
      <c r="R1355" s="52">
        <v>0</v>
      </c>
      <c r="S1355" s="52">
        <v>0</v>
      </c>
      <c r="T1355" s="52">
        <v>0</v>
      </c>
      <c r="U1355" s="52">
        <v>0</v>
      </c>
      <c r="V1355" s="52">
        <v>0</v>
      </c>
      <c r="W1355" s="52">
        <v>0</v>
      </c>
      <c r="X1355" s="52">
        <v>0</v>
      </c>
      <c r="Y1355" s="52">
        <v>0</v>
      </c>
      <c r="Z1355" s="52">
        <v>0</v>
      </c>
    </row>
    <row r="1356" spans="1:26">
      <c r="A1356" s="52" t="s">
        <v>113</v>
      </c>
      <c r="B1356" s="52" t="s">
        <v>338</v>
      </c>
      <c r="C1356" s="52" t="s">
        <v>245</v>
      </c>
      <c r="D1356" s="52" t="s">
        <v>7</v>
      </c>
      <c r="E1356" s="52" t="s">
        <v>79</v>
      </c>
      <c r="F1356" s="52" t="s">
        <v>64</v>
      </c>
      <c r="G1356" s="52">
        <v>0</v>
      </c>
      <c r="H1356" s="52">
        <v>0</v>
      </c>
      <c r="I1356" s="52">
        <v>0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0</v>
      </c>
      <c r="V1356" s="52">
        <v>0</v>
      </c>
      <c r="W1356" s="52">
        <v>0</v>
      </c>
      <c r="X1356" s="52">
        <v>0</v>
      </c>
      <c r="Y1356" s="52">
        <v>0</v>
      </c>
      <c r="Z1356" s="52">
        <v>0</v>
      </c>
    </row>
    <row r="1357" spans="1:26">
      <c r="A1357" s="52" t="s">
        <v>113</v>
      </c>
      <c r="B1357" s="52" t="s">
        <v>339</v>
      </c>
      <c r="C1357" s="52" t="s">
        <v>245</v>
      </c>
      <c r="D1357" s="52" t="s">
        <v>7</v>
      </c>
      <c r="E1357" s="52" t="s">
        <v>79</v>
      </c>
      <c r="F1357" s="52" t="s">
        <v>65</v>
      </c>
      <c r="G1357" s="52">
        <v>0</v>
      </c>
      <c r="H1357" s="52">
        <v>0</v>
      </c>
      <c r="I1357" s="52">
        <v>0</v>
      </c>
      <c r="J1357" s="52">
        <v>0</v>
      </c>
      <c r="K1357" s="52">
        <v>0</v>
      </c>
      <c r="L1357" s="52">
        <v>0</v>
      </c>
      <c r="M1357" s="52">
        <v>0</v>
      </c>
      <c r="N1357" s="52">
        <v>0</v>
      </c>
      <c r="O1357" s="52">
        <v>0</v>
      </c>
      <c r="P1357" s="52">
        <v>0</v>
      </c>
      <c r="Q1357" s="52">
        <v>0</v>
      </c>
      <c r="R1357" s="52">
        <v>0</v>
      </c>
      <c r="S1357" s="52">
        <v>0</v>
      </c>
      <c r="T1357" s="52">
        <v>0</v>
      </c>
      <c r="U1357" s="52">
        <v>0</v>
      </c>
      <c r="V1357" s="52">
        <v>0</v>
      </c>
      <c r="W1357" s="52">
        <v>0</v>
      </c>
      <c r="X1357" s="52">
        <v>0</v>
      </c>
      <c r="Y1357" s="52">
        <v>0</v>
      </c>
      <c r="Z1357" s="52">
        <v>0</v>
      </c>
    </row>
    <row r="1358" spans="1:26">
      <c r="A1358" s="52" t="s">
        <v>113</v>
      </c>
      <c r="B1358" s="52" t="s">
        <v>340</v>
      </c>
      <c r="C1358" s="52" t="s">
        <v>245</v>
      </c>
      <c r="D1358" s="52" t="s">
        <v>7</v>
      </c>
      <c r="E1358" s="52" t="s">
        <v>79</v>
      </c>
      <c r="F1358" s="52" t="s">
        <v>66</v>
      </c>
      <c r="G1358" s="52">
        <v>0</v>
      </c>
      <c r="H1358" s="52">
        <v>0</v>
      </c>
      <c r="I1358" s="52">
        <v>0</v>
      </c>
      <c r="J1358" s="52">
        <v>0</v>
      </c>
      <c r="K1358" s="52">
        <v>0</v>
      </c>
      <c r="L1358" s="52">
        <v>0</v>
      </c>
      <c r="M1358" s="52">
        <v>0</v>
      </c>
      <c r="N1358" s="52">
        <v>0</v>
      </c>
      <c r="O1358" s="52">
        <v>0</v>
      </c>
      <c r="P1358" s="52">
        <v>0</v>
      </c>
      <c r="Q1358" s="52">
        <v>0</v>
      </c>
      <c r="R1358" s="52">
        <v>0</v>
      </c>
      <c r="S1358" s="52">
        <v>0</v>
      </c>
      <c r="T1358" s="52">
        <v>0</v>
      </c>
      <c r="U1358" s="52">
        <v>0</v>
      </c>
      <c r="V1358" s="52">
        <v>0</v>
      </c>
      <c r="W1358" s="52">
        <v>0</v>
      </c>
      <c r="X1358" s="52">
        <v>0</v>
      </c>
      <c r="Y1358" s="52">
        <v>0</v>
      </c>
      <c r="Z1358" s="52">
        <v>0</v>
      </c>
    </row>
    <row r="1359" spans="1:26">
      <c r="A1359" s="52" t="s">
        <v>113</v>
      </c>
      <c r="B1359" s="52" t="s">
        <v>341</v>
      </c>
      <c r="C1359" s="52" t="s">
        <v>245</v>
      </c>
      <c r="D1359" s="52" t="s">
        <v>7</v>
      </c>
      <c r="E1359" s="52" t="s">
        <v>79</v>
      </c>
      <c r="F1359" s="52" t="s">
        <v>67</v>
      </c>
      <c r="G1359" s="52">
        <v>0</v>
      </c>
      <c r="H1359" s="52">
        <v>0</v>
      </c>
      <c r="I1359" s="52">
        <v>0</v>
      </c>
      <c r="J1359" s="52">
        <v>0</v>
      </c>
      <c r="K1359" s="52">
        <v>0</v>
      </c>
      <c r="L1359" s="52">
        <v>0</v>
      </c>
      <c r="M1359" s="52">
        <v>0</v>
      </c>
      <c r="N1359" s="52">
        <v>0</v>
      </c>
      <c r="O1359" s="52">
        <v>0</v>
      </c>
      <c r="P1359" s="52">
        <v>0</v>
      </c>
      <c r="Q1359" s="52">
        <v>0</v>
      </c>
      <c r="R1359" s="52">
        <v>0</v>
      </c>
      <c r="S1359" s="52">
        <v>0</v>
      </c>
      <c r="T1359" s="52">
        <v>0</v>
      </c>
      <c r="U1359" s="52">
        <v>0</v>
      </c>
      <c r="V1359" s="52">
        <v>0</v>
      </c>
      <c r="W1359" s="52">
        <v>0</v>
      </c>
      <c r="X1359" s="52">
        <v>0</v>
      </c>
      <c r="Y1359" s="52">
        <v>0</v>
      </c>
      <c r="Z1359" s="52">
        <v>0</v>
      </c>
    </row>
    <row r="1360" spans="1:26">
      <c r="A1360" s="52" t="s">
        <v>113</v>
      </c>
      <c r="B1360" s="52" t="s">
        <v>337</v>
      </c>
      <c r="C1360" s="52" t="s">
        <v>245</v>
      </c>
      <c r="D1360" s="52" t="s">
        <v>7</v>
      </c>
      <c r="E1360" s="52" t="s">
        <v>79</v>
      </c>
      <c r="F1360" s="52" t="s">
        <v>68</v>
      </c>
      <c r="G1360" s="52">
        <v>0</v>
      </c>
      <c r="H1360" s="52">
        <v>0</v>
      </c>
      <c r="I1360" s="52">
        <v>0</v>
      </c>
      <c r="J1360" s="52">
        <v>0</v>
      </c>
      <c r="K1360" s="52">
        <v>0</v>
      </c>
      <c r="L1360" s="52">
        <v>0</v>
      </c>
      <c r="M1360" s="52">
        <v>0</v>
      </c>
      <c r="N1360" s="52">
        <v>0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0</v>
      </c>
      <c r="V1360" s="52">
        <v>0</v>
      </c>
      <c r="W1360" s="52">
        <v>0</v>
      </c>
      <c r="X1360" s="52">
        <v>0</v>
      </c>
      <c r="Y1360" s="52">
        <v>0</v>
      </c>
      <c r="Z1360" s="52">
        <v>0</v>
      </c>
    </row>
    <row r="1361" spans="1:26">
      <c r="A1361" s="52" t="s">
        <v>113</v>
      </c>
      <c r="B1361" s="52" t="s">
        <v>337</v>
      </c>
      <c r="C1361" s="52" t="s">
        <v>245</v>
      </c>
      <c r="D1361" s="52" t="s">
        <v>7</v>
      </c>
      <c r="E1361" s="52" t="s">
        <v>79</v>
      </c>
      <c r="F1361" s="52" t="s">
        <v>69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0</v>
      </c>
      <c r="P1361" s="52">
        <v>0</v>
      </c>
      <c r="Q1361" s="52">
        <v>0</v>
      </c>
      <c r="R1361" s="52">
        <v>0</v>
      </c>
      <c r="S1361" s="52">
        <v>0</v>
      </c>
      <c r="T1361" s="52">
        <v>0</v>
      </c>
      <c r="U1361" s="52">
        <v>0</v>
      </c>
      <c r="V1361" s="52">
        <v>0</v>
      </c>
      <c r="W1361" s="52">
        <v>0</v>
      </c>
      <c r="X1361" s="52">
        <v>0</v>
      </c>
      <c r="Y1361" s="52">
        <v>0</v>
      </c>
      <c r="Z1361" s="52">
        <v>0</v>
      </c>
    </row>
    <row r="1362" spans="1:26">
      <c r="A1362" s="52" t="s">
        <v>113</v>
      </c>
      <c r="B1362" s="52" t="s">
        <v>337</v>
      </c>
      <c r="C1362" s="52" t="s">
        <v>245</v>
      </c>
      <c r="D1362" s="52" t="s">
        <v>7</v>
      </c>
      <c r="E1362" s="52" t="s">
        <v>79</v>
      </c>
      <c r="F1362" s="52" t="s">
        <v>70</v>
      </c>
      <c r="G1362" s="52">
        <v>0</v>
      </c>
      <c r="H1362" s="52">
        <v>0</v>
      </c>
      <c r="I1362" s="52">
        <v>0</v>
      </c>
      <c r="J1362" s="52">
        <v>0</v>
      </c>
      <c r="K1362" s="52">
        <v>0</v>
      </c>
      <c r="L1362" s="52">
        <v>0</v>
      </c>
      <c r="M1362" s="52">
        <v>0</v>
      </c>
      <c r="N1362" s="52">
        <v>0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0</v>
      </c>
      <c r="V1362" s="52">
        <v>0</v>
      </c>
      <c r="W1362" s="52">
        <v>0</v>
      </c>
      <c r="X1362" s="52">
        <v>0</v>
      </c>
      <c r="Y1362" s="52">
        <v>0</v>
      </c>
      <c r="Z1362" s="52">
        <v>0</v>
      </c>
    </row>
    <row r="1363" spans="1:26">
      <c r="A1363" s="52" t="s">
        <v>113</v>
      </c>
      <c r="B1363" s="52" t="s">
        <v>342</v>
      </c>
      <c r="C1363" s="52" t="s">
        <v>245</v>
      </c>
      <c r="D1363" s="52" t="s">
        <v>7</v>
      </c>
      <c r="E1363" s="52" t="s">
        <v>79</v>
      </c>
      <c r="F1363" s="52" t="s">
        <v>71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0</v>
      </c>
      <c r="P1363" s="52">
        <v>0</v>
      </c>
      <c r="Q1363" s="52">
        <v>0</v>
      </c>
      <c r="R1363" s="52">
        <v>0</v>
      </c>
      <c r="S1363" s="52">
        <v>0</v>
      </c>
      <c r="T1363" s="52">
        <v>0</v>
      </c>
      <c r="U1363" s="52">
        <v>0</v>
      </c>
      <c r="V1363" s="52">
        <v>0</v>
      </c>
      <c r="W1363" s="52">
        <v>0</v>
      </c>
      <c r="X1363" s="52">
        <v>0</v>
      </c>
      <c r="Y1363" s="52">
        <v>0</v>
      </c>
      <c r="Z1363" s="52">
        <v>0</v>
      </c>
    </row>
    <row r="1364" spans="1:26">
      <c r="A1364" s="52" t="s">
        <v>113</v>
      </c>
      <c r="B1364" s="52" t="s">
        <v>342</v>
      </c>
      <c r="C1364" s="52" t="s">
        <v>245</v>
      </c>
      <c r="D1364" s="52" t="s">
        <v>7</v>
      </c>
      <c r="E1364" s="52" t="s">
        <v>79</v>
      </c>
      <c r="F1364" s="52" t="s">
        <v>72</v>
      </c>
      <c r="G1364" s="52">
        <v>0</v>
      </c>
      <c r="H1364" s="52">
        <v>0</v>
      </c>
      <c r="I1364" s="52">
        <v>0</v>
      </c>
      <c r="J1364" s="52">
        <v>0</v>
      </c>
      <c r="K1364" s="52">
        <v>0</v>
      </c>
      <c r="L1364" s="52">
        <v>0</v>
      </c>
      <c r="M1364" s="52">
        <v>0</v>
      </c>
      <c r="N1364" s="52">
        <v>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0</v>
      </c>
      <c r="V1364" s="52">
        <v>0</v>
      </c>
      <c r="W1364" s="52">
        <v>0</v>
      </c>
      <c r="X1364" s="52">
        <v>0</v>
      </c>
      <c r="Y1364" s="52">
        <v>0</v>
      </c>
      <c r="Z1364" s="52">
        <v>0</v>
      </c>
    </row>
    <row r="1365" spans="1:26">
      <c r="A1365" s="52" t="s">
        <v>113</v>
      </c>
      <c r="B1365" s="52" t="s">
        <v>343</v>
      </c>
      <c r="C1365" s="52" t="s">
        <v>245</v>
      </c>
      <c r="D1365" s="52" t="s">
        <v>7</v>
      </c>
      <c r="E1365" s="52" t="s">
        <v>79</v>
      </c>
      <c r="F1365" s="52" t="s">
        <v>73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0</v>
      </c>
      <c r="P1365" s="52">
        <v>0</v>
      </c>
      <c r="Q1365" s="52">
        <v>0</v>
      </c>
      <c r="R1365" s="52">
        <v>0</v>
      </c>
      <c r="S1365" s="52">
        <v>0</v>
      </c>
      <c r="T1365" s="52">
        <v>0</v>
      </c>
      <c r="U1365" s="52">
        <v>0</v>
      </c>
      <c r="V1365" s="52">
        <v>0</v>
      </c>
      <c r="W1365" s="52">
        <v>0</v>
      </c>
      <c r="X1365" s="52">
        <v>0</v>
      </c>
      <c r="Y1365" s="52">
        <v>0</v>
      </c>
      <c r="Z1365" s="52">
        <v>0</v>
      </c>
    </row>
    <row r="1366" spans="1:26">
      <c r="A1366" s="52" t="s">
        <v>347</v>
      </c>
      <c r="B1366" s="52" t="s">
        <v>337</v>
      </c>
      <c r="C1366" s="52" t="s">
        <v>245</v>
      </c>
      <c r="D1366" s="52" t="s">
        <v>7</v>
      </c>
      <c r="E1366" s="52" t="s">
        <v>80</v>
      </c>
      <c r="F1366" s="52" t="s">
        <v>63</v>
      </c>
      <c r="G1366" s="52">
        <v>0</v>
      </c>
      <c r="H1366" s="52">
        <v>0</v>
      </c>
      <c r="I1366" s="52">
        <v>0</v>
      </c>
      <c r="J1366" s="52">
        <v>0</v>
      </c>
      <c r="K1366" s="52">
        <v>0</v>
      </c>
      <c r="L1366" s="52">
        <v>0</v>
      </c>
      <c r="M1366" s="52">
        <v>0</v>
      </c>
      <c r="N1366" s="52">
        <v>0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0</v>
      </c>
      <c r="V1366" s="52">
        <v>0</v>
      </c>
      <c r="W1366" s="52">
        <v>0</v>
      </c>
      <c r="X1366" s="52">
        <v>0</v>
      </c>
      <c r="Y1366" s="52">
        <v>0</v>
      </c>
      <c r="Z1366" s="52">
        <v>0</v>
      </c>
    </row>
    <row r="1367" spans="1:26">
      <c r="A1367" s="52" t="s">
        <v>347</v>
      </c>
      <c r="B1367" s="52" t="s">
        <v>338</v>
      </c>
      <c r="C1367" s="52" t="s">
        <v>245</v>
      </c>
      <c r="D1367" s="52" t="s">
        <v>7</v>
      </c>
      <c r="E1367" s="52" t="s">
        <v>80</v>
      </c>
      <c r="F1367" s="52" t="s">
        <v>64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0</v>
      </c>
      <c r="P1367" s="52">
        <v>0</v>
      </c>
      <c r="Q1367" s="52">
        <v>0</v>
      </c>
      <c r="R1367" s="52">
        <v>0</v>
      </c>
      <c r="S1367" s="52">
        <v>0</v>
      </c>
      <c r="T1367" s="52">
        <v>0</v>
      </c>
      <c r="U1367" s="52">
        <v>0</v>
      </c>
      <c r="V1367" s="52">
        <v>0</v>
      </c>
      <c r="W1367" s="52">
        <v>0</v>
      </c>
      <c r="X1367" s="52">
        <v>0</v>
      </c>
      <c r="Y1367" s="52">
        <v>0</v>
      </c>
      <c r="Z1367" s="52">
        <v>0</v>
      </c>
    </row>
    <row r="1368" spans="1:26">
      <c r="A1368" s="52" t="s">
        <v>347</v>
      </c>
      <c r="B1368" s="52" t="s">
        <v>339</v>
      </c>
      <c r="C1368" s="52" t="s">
        <v>245</v>
      </c>
      <c r="D1368" s="52" t="s">
        <v>7</v>
      </c>
      <c r="E1368" s="52" t="s">
        <v>80</v>
      </c>
      <c r="F1368" s="52" t="s">
        <v>65</v>
      </c>
      <c r="G1368" s="52">
        <v>0</v>
      </c>
      <c r="H1368" s="52">
        <v>0</v>
      </c>
      <c r="I1368" s="52">
        <v>0</v>
      </c>
      <c r="J1368" s="52">
        <v>0</v>
      </c>
      <c r="K1368" s="52">
        <v>0</v>
      </c>
      <c r="L1368" s="52">
        <v>0</v>
      </c>
      <c r="M1368" s="52">
        <v>0</v>
      </c>
      <c r="N1368" s="52">
        <v>0</v>
      </c>
      <c r="O1368" s="52">
        <v>0</v>
      </c>
      <c r="P1368" s="52">
        <v>0</v>
      </c>
      <c r="Q1368" s="52">
        <v>0</v>
      </c>
      <c r="R1368" s="52">
        <v>0</v>
      </c>
      <c r="S1368" s="52">
        <v>0</v>
      </c>
      <c r="T1368" s="52">
        <v>0</v>
      </c>
      <c r="U1368" s="52">
        <v>0</v>
      </c>
      <c r="V1368" s="52">
        <v>0</v>
      </c>
      <c r="W1368" s="52">
        <v>0</v>
      </c>
      <c r="X1368" s="52">
        <v>0</v>
      </c>
      <c r="Y1368" s="52">
        <v>0</v>
      </c>
      <c r="Z1368" s="52">
        <v>0</v>
      </c>
    </row>
    <row r="1369" spans="1:26">
      <c r="A1369" s="52" t="s">
        <v>347</v>
      </c>
      <c r="B1369" s="52" t="s">
        <v>340</v>
      </c>
      <c r="C1369" s="52" t="s">
        <v>245</v>
      </c>
      <c r="D1369" s="52" t="s">
        <v>7</v>
      </c>
      <c r="E1369" s="52" t="s">
        <v>80</v>
      </c>
      <c r="F1369" s="52" t="s">
        <v>66</v>
      </c>
      <c r="G1369" s="52">
        <v>0</v>
      </c>
      <c r="H1369" s="52">
        <v>0</v>
      </c>
      <c r="I1369" s="52">
        <v>0</v>
      </c>
      <c r="J1369" s="52">
        <v>0</v>
      </c>
      <c r="K1369" s="52">
        <v>0</v>
      </c>
      <c r="L1369" s="52">
        <v>0</v>
      </c>
      <c r="M1369" s="52">
        <v>0</v>
      </c>
      <c r="N1369" s="52">
        <v>0</v>
      </c>
      <c r="O1369" s="52">
        <v>0</v>
      </c>
      <c r="P1369" s="52">
        <v>0</v>
      </c>
      <c r="Q1369" s="52">
        <v>0</v>
      </c>
      <c r="R1369" s="52">
        <v>0</v>
      </c>
      <c r="S1369" s="52">
        <v>0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</row>
    <row r="1370" spans="1:26">
      <c r="A1370" s="52" t="s">
        <v>347</v>
      </c>
      <c r="B1370" s="52" t="s">
        <v>341</v>
      </c>
      <c r="C1370" s="52" t="s">
        <v>245</v>
      </c>
      <c r="D1370" s="52" t="s">
        <v>7</v>
      </c>
      <c r="E1370" s="52" t="s">
        <v>80</v>
      </c>
      <c r="F1370" s="52" t="s">
        <v>67</v>
      </c>
      <c r="G1370" s="52">
        <v>0</v>
      </c>
      <c r="H1370" s="52">
        <v>0</v>
      </c>
      <c r="I1370" s="52">
        <v>0</v>
      </c>
      <c r="J1370" s="52">
        <v>0</v>
      </c>
      <c r="K1370" s="52">
        <v>0</v>
      </c>
      <c r="L1370" s="52">
        <v>0</v>
      </c>
      <c r="M1370" s="52">
        <v>0</v>
      </c>
      <c r="N1370" s="52">
        <v>0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0</v>
      </c>
      <c r="V1370" s="52">
        <v>0</v>
      </c>
      <c r="W1370" s="52">
        <v>0</v>
      </c>
      <c r="X1370" s="52">
        <v>0</v>
      </c>
      <c r="Y1370" s="52">
        <v>0</v>
      </c>
      <c r="Z1370" s="52">
        <v>0</v>
      </c>
    </row>
    <row r="1371" spans="1:26">
      <c r="A1371" s="52" t="s">
        <v>347</v>
      </c>
      <c r="B1371" s="52" t="s">
        <v>337</v>
      </c>
      <c r="C1371" s="52" t="s">
        <v>245</v>
      </c>
      <c r="D1371" s="52" t="s">
        <v>7</v>
      </c>
      <c r="E1371" s="52" t="s">
        <v>80</v>
      </c>
      <c r="F1371" s="52" t="s">
        <v>68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0</v>
      </c>
      <c r="P1371" s="52">
        <v>0</v>
      </c>
      <c r="Q1371" s="52">
        <v>0</v>
      </c>
      <c r="R1371" s="52">
        <v>0</v>
      </c>
      <c r="S1371" s="52">
        <v>0</v>
      </c>
      <c r="T1371" s="52">
        <v>0</v>
      </c>
      <c r="U1371" s="52">
        <v>0</v>
      </c>
      <c r="V1371" s="52">
        <v>0</v>
      </c>
      <c r="W1371" s="52">
        <v>0</v>
      </c>
      <c r="X1371" s="52">
        <v>0</v>
      </c>
      <c r="Y1371" s="52">
        <v>0</v>
      </c>
      <c r="Z1371" s="52">
        <v>0</v>
      </c>
    </row>
    <row r="1372" spans="1:26">
      <c r="A1372" s="52" t="s">
        <v>347</v>
      </c>
      <c r="B1372" s="52" t="s">
        <v>337</v>
      </c>
      <c r="C1372" s="52" t="s">
        <v>245</v>
      </c>
      <c r="D1372" s="52" t="s">
        <v>7</v>
      </c>
      <c r="E1372" s="52" t="s">
        <v>80</v>
      </c>
      <c r="F1372" s="52" t="s">
        <v>69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0</v>
      </c>
      <c r="P1372" s="52">
        <v>0</v>
      </c>
      <c r="Q1372" s="52">
        <v>0</v>
      </c>
      <c r="R1372" s="52">
        <v>0</v>
      </c>
      <c r="S1372" s="52">
        <v>0</v>
      </c>
      <c r="T1372" s="52">
        <v>0</v>
      </c>
      <c r="U1372" s="52">
        <v>0</v>
      </c>
      <c r="V1372" s="52">
        <v>0</v>
      </c>
      <c r="W1372" s="52">
        <v>0</v>
      </c>
      <c r="X1372" s="52">
        <v>0</v>
      </c>
      <c r="Y1372" s="52">
        <v>0</v>
      </c>
      <c r="Z1372" s="52">
        <v>0</v>
      </c>
    </row>
    <row r="1373" spans="1:26">
      <c r="A1373" s="52" t="s">
        <v>347</v>
      </c>
      <c r="B1373" s="52" t="s">
        <v>337</v>
      </c>
      <c r="C1373" s="52" t="s">
        <v>245</v>
      </c>
      <c r="D1373" s="52" t="s">
        <v>7</v>
      </c>
      <c r="E1373" s="52" t="s">
        <v>80</v>
      </c>
      <c r="F1373" s="52" t="s">
        <v>70</v>
      </c>
      <c r="G1373" s="52">
        <v>0</v>
      </c>
      <c r="H1373" s="52">
        <v>0</v>
      </c>
      <c r="I1373" s="52">
        <v>0</v>
      </c>
      <c r="J1373" s="52">
        <v>0</v>
      </c>
      <c r="K1373" s="52">
        <v>0</v>
      </c>
      <c r="L1373" s="52">
        <v>0</v>
      </c>
      <c r="M1373" s="52">
        <v>0</v>
      </c>
      <c r="N1373" s="52">
        <v>0</v>
      </c>
      <c r="O1373" s="52">
        <v>0</v>
      </c>
      <c r="P1373" s="52">
        <v>0</v>
      </c>
      <c r="Q1373" s="52">
        <v>0</v>
      </c>
      <c r="R1373" s="52">
        <v>0</v>
      </c>
      <c r="S1373" s="52">
        <v>0</v>
      </c>
      <c r="T1373" s="52">
        <v>0</v>
      </c>
      <c r="U1373" s="52">
        <v>0</v>
      </c>
      <c r="V1373" s="52">
        <v>0</v>
      </c>
      <c r="W1373" s="52">
        <v>0</v>
      </c>
      <c r="X1373" s="52">
        <v>0</v>
      </c>
      <c r="Y1373" s="52">
        <v>0</v>
      </c>
      <c r="Z1373" s="52">
        <v>0</v>
      </c>
    </row>
    <row r="1374" spans="1:26">
      <c r="A1374" s="52" t="s">
        <v>347</v>
      </c>
      <c r="B1374" s="52" t="s">
        <v>342</v>
      </c>
      <c r="C1374" s="52" t="s">
        <v>245</v>
      </c>
      <c r="D1374" s="52" t="s">
        <v>7</v>
      </c>
      <c r="E1374" s="52" t="s">
        <v>80</v>
      </c>
      <c r="F1374" s="52" t="s">
        <v>71</v>
      </c>
      <c r="G1374" s="52">
        <v>0</v>
      </c>
      <c r="H1374" s="52">
        <v>0</v>
      </c>
      <c r="I1374" s="52">
        <v>0</v>
      </c>
      <c r="J1374" s="52">
        <v>0</v>
      </c>
      <c r="K1374" s="52">
        <v>0</v>
      </c>
      <c r="L1374" s="52">
        <v>0</v>
      </c>
      <c r="M1374" s="52">
        <v>0</v>
      </c>
      <c r="N1374" s="52">
        <v>0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0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</row>
    <row r="1375" spans="1:26">
      <c r="A1375" s="52" t="s">
        <v>347</v>
      </c>
      <c r="B1375" s="52" t="s">
        <v>342</v>
      </c>
      <c r="C1375" s="52" t="s">
        <v>245</v>
      </c>
      <c r="D1375" s="52" t="s">
        <v>7</v>
      </c>
      <c r="E1375" s="52" t="s">
        <v>80</v>
      </c>
      <c r="F1375" s="52" t="s">
        <v>72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0</v>
      </c>
      <c r="Q1375" s="52">
        <v>0</v>
      </c>
      <c r="R1375" s="52">
        <v>0</v>
      </c>
      <c r="S1375" s="52">
        <v>0</v>
      </c>
      <c r="T1375" s="52">
        <v>0</v>
      </c>
      <c r="U1375" s="52">
        <v>0</v>
      </c>
      <c r="V1375" s="52">
        <v>0</v>
      </c>
      <c r="W1375" s="52">
        <v>0</v>
      </c>
      <c r="X1375" s="52">
        <v>0</v>
      </c>
      <c r="Y1375" s="52">
        <v>0</v>
      </c>
      <c r="Z1375" s="52">
        <v>0</v>
      </c>
    </row>
    <row r="1376" spans="1:26">
      <c r="A1376" s="52" t="s">
        <v>347</v>
      </c>
      <c r="B1376" s="52" t="s">
        <v>343</v>
      </c>
      <c r="C1376" s="52" t="s">
        <v>245</v>
      </c>
      <c r="D1376" s="52" t="s">
        <v>7</v>
      </c>
      <c r="E1376" s="52" t="s">
        <v>80</v>
      </c>
      <c r="F1376" s="52" t="s">
        <v>73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0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0</v>
      </c>
      <c r="V1376" s="52">
        <v>0</v>
      </c>
      <c r="W1376" s="52">
        <v>0</v>
      </c>
      <c r="X1376" s="52">
        <v>0</v>
      </c>
      <c r="Y1376" s="52">
        <v>0</v>
      </c>
      <c r="Z1376" s="52">
        <v>0</v>
      </c>
    </row>
    <row r="1377" spans="1:26">
      <c r="A1377" s="52" t="s">
        <v>348</v>
      </c>
      <c r="B1377" s="52" t="s">
        <v>337</v>
      </c>
      <c r="C1377" s="52" t="s">
        <v>245</v>
      </c>
      <c r="D1377" s="52" t="s">
        <v>7</v>
      </c>
      <c r="E1377" s="52" t="s">
        <v>81</v>
      </c>
      <c r="F1377" s="52" t="s">
        <v>63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0</v>
      </c>
      <c r="V1377" s="52">
        <v>0</v>
      </c>
      <c r="W1377" s="52">
        <v>0</v>
      </c>
      <c r="X1377" s="52">
        <v>0</v>
      </c>
      <c r="Y1377" s="52">
        <v>0</v>
      </c>
      <c r="Z1377" s="52">
        <v>0</v>
      </c>
    </row>
    <row r="1378" spans="1:26">
      <c r="A1378" s="52" t="s">
        <v>348</v>
      </c>
      <c r="B1378" s="52" t="s">
        <v>338</v>
      </c>
      <c r="C1378" s="52" t="s">
        <v>245</v>
      </c>
      <c r="D1378" s="52" t="s">
        <v>7</v>
      </c>
      <c r="E1378" s="52" t="s">
        <v>81</v>
      </c>
      <c r="F1378" s="52" t="s">
        <v>64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0</v>
      </c>
      <c r="Q1378" s="52">
        <v>0</v>
      </c>
      <c r="R1378" s="52">
        <v>0</v>
      </c>
      <c r="S1378" s="52">
        <v>0</v>
      </c>
      <c r="T1378" s="52">
        <v>0</v>
      </c>
      <c r="U1378" s="52">
        <v>0</v>
      </c>
      <c r="V1378" s="52">
        <v>0</v>
      </c>
      <c r="W1378" s="52">
        <v>0</v>
      </c>
      <c r="X1378" s="52">
        <v>0</v>
      </c>
      <c r="Y1378" s="52">
        <v>0</v>
      </c>
      <c r="Z1378" s="52">
        <v>0</v>
      </c>
    </row>
    <row r="1379" spans="1:26">
      <c r="A1379" s="52" t="s">
        <v>348</v>
      </c>
      <c r="B1379" s="52" t="s">
        <v>339</v>
      </c>
      <c r="C1379" s="52" t="s">
        <v>245</v>
      </c>
      <c r="D1379" s="52" t="s">
        <v>7</v>
      </c>
      <c r="E1379" s="52" t="s">
        <v>81</v>
      </c>
      <c r="F1379" s="52" t="s">
        <v>65</v>
      </c>
      <c r="G1379" s="52">
        <v>0</v>
      </c>
      <c r="H1379" s="52">
        <v>0</v>
      </c>
      <c r="I1379" s="52">
        <v>0</v>
      </c>
      <c r="J1379" s="52">
        <v>0</v>
      </c>
      <c r="K1379" s="52">
        <v>0</v>
      </c>
      <c r="L1379" s="52">
        <v>0</v>
      </c>
      <c r="M1379" s="52">
        <v>0</v>
      </c>
      <c r="N1379" s="52">
        <v>0</v>
      </c>
      <c r="O1379" s="52">
        <v>0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0</v>
      </c>
      <c r="V1379" s="52">
        <v>0</v>
      </c>
      <c r="W1379" s="52">
        <v>0</v>
      </c>
      <c r="X1379" s="52">
        <v>0</v>
      </c>
      <c r="Y1379" s="52">
        <v>0</v>
      </c>
      <c r="Z1379" s="52">
        <v>0</v>
      </c>
    </row>
    <row r="1380" spans="1:26">
      <c r="A1380" s="52" t="s">
        <v>348</v>
      </c>
      <c r="B1380" s="52" t="s">
        <v>340</v>
      </c>
      <c r="C1380" s="52" t="s">
        <v>245</v>
      </c>
      <c r="D1380" s="52" t="s">
        <v>7</v>
      </c>
      <c r="E1380" s="52" t="s">
        <v>81</v>
      </c>
      <c r="F1380" s="52" t="s">
        <v>66</v>
      </c>
      <c r="G1380" s="52">
        <v>0</v>
      </c>
      <c r="H1380" s="52">
        <v>0</v>
      </c>
      <c r="I1380" s="52">
        <v>0</v>
      </c>
      <c r="J1380" s="52">
        <v>0</v>
      </c>
      <c r="K1380" s="52">
        <v>0</v>
      </c>
      <c r="L1380" s="52">
        <v>0</v>
      </c>
      <c r="M1380" s="52">
        <v>0</v>
      </c>
      <c r="N1380" s="52">
        <v>0</v>
      </c>
      <c r="O1380" s="52">
        <v>0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0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</row>
    <row r="1381" spans="1:26">
      <c r="A1381" s="52" t="s">
        <v>348</v>
      </c>
      <c r="B1381" s="52" t="s">
        <v>341</v>
      </c>
      <c r="C1381" s="52" t="s">
        <v>245</v>
      </c>
      <c r="D1381" s="52" t="s">
        <v>7</v>
      </c>
      <c r="E1381" s="52" t="s">
        <v>81</v>
      </c>
      <c r="F1381" s="52" t="s">
        <v>67</v>
      </c>
      <c r="G1381" s="52">
        <v>0</v>
      </c>
      <c r="H1381" s="52">
        <v>0</v>
      </c>
      <c r="I1381" s="52">
        <v>0</v>
      </c>
      <c r="J1381" s="52">
        <v>0</v>
      </c>
      <c r="K1381" s="52">
        <v>0</v>
      </c>
      <c r="L1381" s="52">
        <v>0</v>
      </c>
      <c r="M1381" s="52">
        <v>0</v>
      </c>
      <c r="N1381" s="52">
        <v>0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0</v>
      </c>
      <c r="V1381" s="52">
        <v>0</v>
      </c>
      <c r="W1381" s="52">
        <v>0</v>
      </c>
      <c r="X1381" s="52">
        <v>0</v>
      </c>
      <c r="Y1381" s="52">
        <v>0</v>
      </c>
      <c r="Z1381" s="52">
        <v>0</v>
      </c>
    </row>
    <row r="1382" spans="1:26">
      <c r="A1382" s="52" t="s">
        <v>348</v>
      </c>
      <c r="B1382" s="52" t="s">
        <v>337</v>
      </c>
      <c r="C1382" s="52" t="s">
        <v>245</v>
      </c>
      <c r="D1382" s="52" t="s">
        <v>7</v>
      </c>
      <c r="E1382" s="52" t="s">
        <v>81</v>
      </c>
      <c r="F1382" s="52" t="s">
        <v>68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0</v>
      </c>
      <c r="P1382" s="52">
        <v>0</v>
      </c>
      <c r="Q1382" s="52">
        <v>0</v>
      </c>
      <c r="R1382" s="52">
        <v>0</v>
      </c>
      <c r="S1382" s="52">
        <v>0</v>
      </c>
      <c r="T1382" s="52">
        <v>0</v>
      </c>
      <c r="U1382" s="52">
        <v>0</v>
      </c>
      <c r="V1382" s="52">
        <v>0</v>
      </c>
      <c r="W1382" s="52">
        <v>0</v>
      </c>
      <c r="X1382" s="52">
        <v>0</v>
      </c>
      <c r="Y1382" s="52">
        <v>0</v>
      </c>
      <c r="Z1382" s="52">
        <v>0</v>
      </c>
    </row>
    <row r="1383" spans="1:26">
      <c r="A1383" s="52" t="s">
        <v>348</v>
      </c>
      <c r="B1383" s="52" t="s">
        <v>337</v>
      </c>
      <c r="C1383" s="52" t="s">
        <v>245</v>
      </c>
      <c r="D1383" s="52" t="s">
        <v>7</v>
      </c>
      <c r="E1383" s="52" t="s">
        <v>81</v>
      </c>
      <c r="F1383" s="52" t="s">
        <v>69</v>
      </c>
      <c r="G1383" s="52">
        <v>0</v>
      </c>
      <c r="H1383" s="52">
        <v>0</v>
      </c>
      <c r="I1383" s="52">
        <v>0</v>
      </c>
      <c r="J1383" s="52">
        <v>0</v>
      </c>
      <c r="K1383" s="52">
        <v>0</v>
      </c>
      <c r="L1383" s="52">
        <v>0</v>
      </c>
      <c r="M1383" s="52">
        <v>0</v>
      </c>
      <c r="N1383" s="52">
        <v>0</v>
      </c>
      <c r="O1383" s="52">
        <v>0</v>
      </c>
      <c r="P1383" s="52">
        <v>0</v>
      </c>
      <c r="Q1383" s="52">
        <v>0</v>
      </c>
      <c r="R1383" s="52">
        <v>0</v>
      </c>
      <c r="S1383" s="52">
        <v>0</v>
      </c>
      <c r="T1383" s="52">
        <v>0</v>
      </c>
      <c r="U1383" s="52">
        <v>0</v>
      </c>
      <c r="V1383" s="52">
        <v>0</v>
      </c>
      <c r="W1383" s="52">
        <v>0</v>
      </c>
      <c r="X1383" s="52">
        <v>0</v>
      </c>
      <c r="Y1383" s="52">
        <v>0</v>
      </c>
      <c r="Z1383" s="52">
        <v>0</v>
      </c>
    </row>
    <row r="1384" spans="1:26">
      <c r="A1384" s="52" t="s">
        <v>348</v>
      </c>
      <c r="B1384" s="52" t="s">
        <v>337</v>
      </c>
      <c r="C1384" s="52" t="s">
        <v>245</v>
      </c>
      <c r="D1384" s="52" t="s">
        <v>7</v>
      </c>
      <c r="E1384" s="52" t="s">
        <v>81</v>
      </c>
      <c r="F1384" s="52" t="s">
        <v>70</v>
      </c>
      <c r="G1384" s="52">
        <v>0</v>
      </c>
      <c r="H1384" s="52">
        <v>0</v>
      </c>
      <c r="I1384" s="52">
        <v>0</v>
      </c>
      <c r="J1384" s="52">
        <v>0</v>
      </c>
      <c r="K1384" s="52">
        <v>0</v>
      </c>
      <c r="L1384" s="52">
        <v>0</v>
      </c>
      <c r="M1384" s="52">
        <v>0</v>
      </c>
      <c r="N1384" s="52">
        <v>0</v>
      </c>
      <c r="O1384" s="52">
        <v>0</v>
      </c>
      <c r="P1384" s="52">
        <v>0</v>
      </c>
      <c r="Q1384" s="52">
        <v>0</v>
      </c>
      <c r="R1384" s="52">
        <v>0</v>
      </c>
      <c r="S1384" s="52">
        <v>0</v>
      </c>
      <c r="T1384" s="52">
        <v>0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</row>
    <row r="1385" spans="1:26">
      <c r="A1385" s="52" t="s">
        <v>348</v>
      </c>
      <c r="B1385" s="52" t="s">
        <v>342</v>
      </c>
      <c r="C1385" s="52" t="s">
        <v>245</v>
      </c>
      <c r="D1385" s="52" t="s">
        <v>7</v>
      </c>
      <c r="E1385" s="52" t="s">
        <v>81</v>
      </c>
      <c r="F1385" s="52" t="s">
        <v>71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0</v>
      </c>
      <c r="Q1385" s="52">
        <v>0</v>
      </c>
      <c r="R1385" s="52">
        <v>0</v>
      </c>
      <c r="S1385" s="52">
        <v>0</v>
      </c>
      <c r="T1385" s="52">
        <v>0</v>
      </c>
      <c r="U1385" s="52">
        <v>0</v>
      </c>
      <c r="V1385" s="52">
        <v>0</v>
      </c>
      <c r="W1385" s="52">
        <v>0</v>
      </c>
      <c r="X1385" s="52">
        <v>0</v>
      </c>
      <c r="Y1385" s="52">
        <v>0</v>
      </c>
      <c r="Z1385" s="52">
        <v>0</v>
      </c>
    </row>
    <row r="1386" spans="1:26">
      <c r="A1386" s="52" t="s">
        <v>348</v>
      </c>
      <c r="B1386" s="52" t="s">
        <v>342</v>
      </c>
      <c r="C1386" s="52" t="s">
        <v>245</v>
      </c>
      <c r="D1386" s="52" t="s">
        <v>7</v>
      </c>
      <c r="E1386" s="52" t="s">
        <v>81</v>
      </c>
      <c r="F1386" s="52" t="s">
        <v>72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0</v>
      </c>
      <c r="Q1386" s="52">
        <v>0</v>
      </c>
      <c r="R1386" s="52">
        <v>0</v>
      </c>
      <c r="S1386" s="52">
        <v>0</v>
      </c>
      <c r="T1386" s="52">
        <v>0</v>
      </c>
      <c r="U1386" s="52">
        <v>0</v>
      </c>
      <c r="V1386" s="52">
        <v>0</v>
      </c>
      <c r="W1386" s="52">
        <v>0</v>
      </c>
      <c r="X1386" s="52">
        <v>0</v>
      </c>
      <c r="Y1386" s="52">
        <v>0</v>
      </c>
      <c r="Z1386" s="52">
        <v>0</v>
      </c>
    </row>
    <row r="1387" spans="1:26">
      <c r="A1387" s="52" t="s">
        <v>348</v>
      </c>
      <c r="B1387" s="52" t="s">
        <v>343</v>
      </c>
      <c r="C1387" s="52" t="s">
        <v>245</v>
      </c>
      <c r="D1387" s="52" t="s">
        <v>7</v>
      </c>
      <c r="E1387" s="52" t="s">
        <v>81</v>
      </c>
      <c r="F1387" s="52" t="s">
        <v>73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0</v>
      </c>
      <c r="Q1387" s="52">
        <v>0</v>
      </c>
      <c r="R1387" s="52">
        <v>0</v>
      </c>
      <c r="S1387" s="52">
        <v>0</v>
      </c>
      <c r="T1387" s="52">
        <v>0</v>
      </c>
      <c r="U1387" s="52">
        <v>0</v>
      </c>
      <c r="V1387" s="52">
        <v>0</v>
      </c>
      <c r="W1387" s="52">
        <v>0</v>
      </c>
      <c r="X1387" s="52">
        <v>0</v>
      </c>
      <c r="Y1387" s="52">
        <v>0</v>
      </c>
      <c r="Z1387" s="52">
        <v>0</v>
      </c>
    </row>
    <row r="1388" spans="1:26">
      <c r="A1388" s="52" t="s">
        <v>347</v>
      </c>
      <c r="B1388" s="52" t="s">
        <v>337</v>
      </c>
      <c r="C1388" s="52" t="s">
        <v>245</v>
      </c>
      <c r="D1388" s="52" t="s">
        <v>7</v>
      </c>
      <c r="E1388" s="52" t="s">
        <v>82</v>
      </c>
      <c r="F1388" s="52" t="s">
        <v>63</v>
      </c>
      <c r="G1388" s="52">
        <v>0</v>
      </c>
      <c r="H1388" s="52">
        <v>0</v>
      </c>
      <c r="I1388" s="52">
        <v>0</v>
      </c>
      <c r="J1388" s="52">
        <v>0</v>
      </c>
      <c r="K1388" s="52">
        <v>0</v>
      </c>
      <c r="L1388" s="52">
        <v>0</v>
      </c>
      <c r="M1388" s="52">
        <v>0</v>
      </c>
      <c r="N1388" s="52">
        <v>0</v>
      </c>
      <c r="O1388" s="52">
        <v>0</v>
      </c>
      <c r="P1388" s="52">
        <v>0</v>
      </c>
      <c r="Q1388" s="52">
        <v>0</v>
      </c>
      <c r="R1388" s="52">
        <v>0</v>
      </c>
      <c r="S1388" s="52">
        <v>0</v>
      </c>
      <c r="T1388" s="52">
        <v>0</v>
      </c>
      <c r="U1388" s="52">
        <v>0</v>
      </c>
      <c r="V1388" s="52">
        <v>0</v>
      </c>
      <c r="W1388" s="52">
        <v>0</v>
      </c>
      <c r="X1388" s="52">
        <v>0</v>
      </c>
      <c r="Y1388" s="52">
        <v>0</v>
      </c>
      <c r="Z1388" s="52">
        <v>0</v>
      </c>
    </row>
    <row r="1389" spans="1:26">
      <c r="A1389" s="52" t="s">
        <v>347</v>
      </c>
      <c r="B1389" s="52" t="s">
        <v>338</v>
      </c>
      <c r="C1389" s="52" t="s">
        <v>245</v>
      </c>
      <c r="D1389" s="52" t="s">
        <v>7</v>
      </c>
      <c r="E1389" s="52" t="s">
        <v>82</v>
      </c>
      <c r="F1389" s="52" t="s">
        <v>64</v>
      </c>
      <c r="G1389" s="52">
        <v>0</v>
      </c>
      <c r="H1389" s="52">
        <v>0</v>
      </c>
      <c r="I1389" s="52">
        <v>0</v>
      </c>
      <c r="J1389" s="52">
        <v>0</v>
      </c>
      <c r="K1389" s="52">
        <v>0</v>
      </c>
      <c r="L1389" s="52">
        <v>0</v>
      </c>
      <c r="M1389" s="52">
        <v>0</v>
      </c>
      <c r="N1389" s="52">
        <v>0</v>
      </c>
      <c r="O1389" s="52">
        <v>0</v>
      </c>
      <c r="P1389" s="52">
        <v>0</v>
      </c>
      <c r="Q1389" s="52">
        <v>0</v>
      </c>
      <c r="R1389" s="52">
        <v>0</v>
      </c>
      <c r="S1389" s="52">
        <v>0</v>
      </c>
      <c r="T1389" s="52">
        <v>0</v>
      </c>
      <c r="U1389" s="52">
        <v>0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</row>
    <row r="1390" spans="1:26">
      <c r="A1390" s="52" t="s">
        <v>347</v>
      </c>
      <c r="B1390" s="52" t="s">
        <v>339</v>
      </c>
      <c r="C1390" s="52" t="s">
        <v>245</v>
      </c>
      <c r="D1390" s="52" t="s">
        <v>7</v>
      </c>
      <c r="E1390" s="52" t="s">
        <v>82</v>
      </c>
      <c r="F1390" s="52" t="s">
        <v>65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0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</row>
    <row r="1391" spans="1:26">
      <c r="A1391" s="52" t="s">
        <v>347</v>
      </c>
      <c r="B1391" s="52" t="s">
        <v>340</v>
      </c>
      <c r="C1391" s="52" t="s">
        <v>245</v>
      </c>
      <c r="D1391" s="52" t="s">
        <v>7</v>
      </c>
      <c r="E1391" s="52" t="s">
        <v>82</v>
      </c>
      <c r="F1391" s="52" t="s">
        <v>66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0</v>
      </c>
      <c r="V1391" s="52">
        <v>0</v>
      </c>
      <c r="W1391" s="52">
        <v>0</v>
      </c>
      <c r="X1391" s="52">
        <v>0</v>
      </c>
      <c r="Y1391" s="52">
        <v>0</v>
      </c>
      <c r="Z1391" s="52">
        <v>0</v>
      </c>
    </row>
    <row r="1392" spans="1:26">
      <c r="A1392" s="52" t="s">
        <v>347</v>
      </c>
      <c r="B1392" s="52" t="s">
        <v>341</v>
      </c>
      <c r="C1392" s="52" t="s">
        <v>245</v>
      </c>
      <c r="D1392" s="52" t="s">
        <v>7</v>
      </c>
      <c r="E1392" s="52" t="s">
        <v>82</v>
      </c>
      <c r="F1392" s="52" t="s">
        <v>67</v>
      </c>
      <c r="G1392" s="52">
        <v>0</v>
      </c>
      <c r="H1392" s="52">
        <v>0</v>
      </c>
      <c r="I1392" s="52">
        <v>0</v>
      </c>
      <c r="J1392" s="52">
        <v>0</v>
      </c>
      <c r="K1392" s="52">
        <v>0</v>
      </c>
      <c r="L1392" s="52">
        <v>0</v>
      </c>
      <c r="M1392" s="52">
        <v>0</v>
      </c>
      <c r="N1392" s="52">
        <v>0</v>
      </c>
      <c r="O1392" s="52">
        <v>0</v>
      </c>
      <c r="P1392" s="52">
        <v>0</v>
      </c>
      <c r="Q1392" s="52">
        <v>0</v>
      </c>
      <c r="R1392" s="52">
        <v>0</v>
      </c>
      <c r="S1392" s="52">
        <v>0</v>
      </c>
      <c r="T1392" s="52">
        <v>0</v>
      </c>
      <c r="U1392" s="52">
        <v>0</v>
      </c>
      <c r="V1392" s="52">
        <v>0</v>
      </c>
      <c r="W1392" s="52">
        <v>0</v>
      </c>
      <c r="X1392" s="52">
        <v>0</v>
      </c>
      <c r="Y1392" s="52">
        <v>0</v>
      </c>
      <c r="Z1392" s="52">
        <v>0</v>
      </c>
    </row>
    <row r="1393" spans="1:26">
      <c r="A1393" s="52" t="s">
        <v>347</v>
      </c>
      <c r="B1393" s="52" t="s">
        <v>337</v>
      </c>
      <c r="C1393" s="52" t="s">
        <v>245</v>
      </c>
      <c r="D1393" s="52" t="s">
        <v>7</v>
      </c>
      <c r="E1393" s="52" t="s">
        <v>82</v>
      </c>
      <c r="F1393" s="52" t="s">
        <v>68</v>
      </c>
      <c r="G1393" s="52">
        <v>0</v>
      </c>
      <c r="H1393" s="52">
        <v>0</v>
      </c>
      <c r="I1393" s="52">
        <v>0</v>
      </c>
      <c r="J1393" s="52">
        <v>0</v>
      </c>
      <c r="K1393" s="52">
        <v>0</v>
      </c>
      <c r="L1393" s="52">
        <v>0</v>
      </c>
      <c r="M1393" s="52">
        <v>0</v>
      </c>
      <c r="N1393" s="52">
        <v>0</v>
      </c>
      <c r="O1393" s="52">
        <v>0</v>
      </c>
      <c r="P1393" s="52">
        <v>0</v>
      </c>
      <c r="Q1393" s="52">
        <v>0</v>
      </c>
      <c r="R1393" s="52">
        <v>0</v>
      </c>
      <c r="S1393" s="52">
        <v>0</v>
      </c>
      <c r="T1393" s="52">
        <v>0</v>
      </c>
      <c r="U1393" s="52">
        <v>0</v>
      </c>
      <c r="V1393" s="52">
        <v>0</v>
      </c>
      <c r="W1393" s="52">
        <v>0</v>
      </c>
      <c r="X1393" s="52">
        <v>0</v>
      </c>
      <c r="Y1393" s="52">
        <v>0</v>
      </c>
      <c r="Z1393" s="52">
        <v>0</v>
      </c>
    </row>
    <row r="1394" spans="1:26">
      <c r="A1394" s="52" t="s">
        <v>347</v>
      </c>
      <c r="B1394" s="52" t="s">
        <v>337</v>
      </c>
      <c r="C1394" s="52" t="s">
        <v>245</v>
      </c>
      <c r="D1394" s="52" t="s">
        <v>7</v>
      </c>
      <c r="E1394" s="52" t="s">
        <v>82</v>
      </c>
      <c r="F1394" s="52" t="s">
        <v>69</v>
      </c>
      <c r="G1394" s="52">
        <v>0</v>
      </c>
      <c r="H1394" s="52">
        <v>0</v>
      </c>
      <c r="I1394" s="52">
        <v>0</v>
      </c>
      <c r="J1394" s="52">
        <v>0</v>
      </c>
      <c r="K1394" s="52">
        <v>0</v>
      </c>
      <c r="L1394" s="52">
        <v>0</v>
      </c>
      <c r="M1394" s="52">
        <v>0</v>
      </c>
      <c r="N1394" s="52">
        <v>0</v>
      </c>
      <c r="O1394" s="52">
        <v>0</v>
      </c>
      <c r="P1394" s="52">
        <v>0</v>
      </c>
      <c r="Q1394" s="52">
        <v>0</v>
      </c>
      <c r="R1394" s="52">
        <v>0</v>
      </c>
      <c r="S1394" s="52">
        <v>0</v>
      </c>
      <c r="T1394" s="52">
        <v>0</v>
      </c>
      <c r="U1394" s="52">
        <v>0</v>
      </c>
      <c r="V1394" s="52">
        <v>0</v>
      </c>
      <c r="W1394" s="52">
        <v>0</v>
      </c>
      <c r="X1394" s="52">
        <v>0</v>
      </c>
      <c r="Y1394" s="52">
        <v>0</v>
      </c>
      <c r="Z1394" s="52">
        <v>0</v>
      </c>
    </row>
    <row r="1395" spans="1:26">
      <c r="A1395" s="52" t="s">
        <v>347</v>
      </c>
      <c r="B1395" s="52" t="s">
        <v>337</v>
      </c>
      <c r="C1395" s="52" t="s">
        <v>245</v>
      </c>
      <c r="D1395" s="52" t="s">
        <v>7</v>
      </c>
      <c r="E1395" s="52" t="s">
        <v>82</v>
      </c>
      <c r="F1395" s="52" t="s">
        <v>70</v>
      </c>
      <c r="G1395" s="52">
        <v>0</v>
      </c>
      <c r="H1395" s="52">
        <v>0</v>
      </c>
      <c r="I1395" s="52">
        <v>0</v>
      </c>
      <c r="J1395" s="52">
        <v>0</v>
      </c>
      <c r="K1395" s="52">
        <v>0</v>
      </c>
      <c r="L1395" s="52">
        <v>0</v>
      </c>
      <c r="M1395" s="52">
        <v>0</v>
      </c>
      <c r="N1395" s="52">
        <v>0</v>
      </c>
      <c r="O1395" s="52">
        <v>0</v>
      </c>
      <c r="P1395" s="52">
        <v>0</v>
      </c>
      <c r="Q1395" s="52">
        <v>0</v>
      </c>
      <c r="R1395" s="52">
        <v>0</v>
      </c>
      <c r="S1395" s="52">
        <v>0</v>
      </c>
      <c r="T1395" s="52">
        <v>0</v>
      </c>
      <c r="U1395" s="52">
        <v>0</v>
      </c>
      <c r="V1395" s="52">
        <v>0</v>
      </c>
      <c r="W1395" s="52">
        <v>0</v>
      </c>
      <c r="X1395" s="52">
        <v>0</v>
      </c>
      <c r="Y1395" s="52">
        <v>0</v>
      </c>
      <c r="Z1395" s="52">
        <v>0</v>
      </c>
    </row>
    <row r="1396" spans="1:26">
      <c r="A1396" s="52" t="s">
        <v>347</v>
      </c>
      <c r="B1396" s="52" t="s">
        <v>342</v>
      </c>
      <c r="C1396" s="52" t="s">
        <v>245</v>
      </c>
      <c r="D1396" s="52" t="s">
        <v>7</v>
      </c>
      <c r="E1396" s="52" t="s">
        <v>82</v>
      </c>
      <c r="F1396" s="52" t="s">
        <v>71</v>
      </c>
      <c r="G1396" s="52">
        <v>0</v>
      </c>
      <c r="H1396" s="52">
        <v>0</v>
      </c>
      <c r="I1396" s="52">
        <v>0</v>
      </c>
      <c r="J1396" s="52">
        <v>0</v>
      </c>
      <c r="K1396" s="52">
        <v>0</v>
      </c>
      <c r="L1396" s="52">
        <v>0</v>
      </c>
      <c r="M1396" s="52">
        <v>0</v>
      </c>
      <c r="N1396" s="52">
        <v>0</v>
      </c>
      <c r="O1396" s="52">
        <v>0</v>
      </c>
      <c r="P1396" s="52">
        <v>0</v>
      </c>
      <c r="Q1396" s="52">
        <v>0</v>
      </c>
      <c r="R1396" s="52">
        <v>0</v>
      </c>
      <c r="S1396" s="52">
        <v>0</v>
      </c>
      <c r="T1396" s="52">
        <v>0</v>
      </c>
      <c r="U1396" s="52">
        <v>0</v>
      </c>
      <c r="V1396" s="52">
        <v>0</v>
      </c>
      <c r="W1396" s="52">
        <v>0</v>
      </c>
      <c r="X1396" s="52">
        <v>0</v>
      </c>
      <c r="Y1396" s="52">
        <v>0</v>
      </c>
      <c r="Z1396" s="52">
        <v>0</v>
      </c>
    </row>
    <row r="1397" spans="1:26">
      <c r="A1397" s="52" t="s">
        <v>347</v>
      </c>
      <c r="B1397" s="52" t="s">
        <v>342</v>
      </c>
      <c r="C1397" s="52" t="s">
        <v>245</v>
      </c>
      <c r="D1397" s="52" t="s">
        <v>7</v>
      </c>
      <c r="E1397" s="52" t="s">
        <v>82</v>
      </c>
      <c r="F1397" s="52" t="s">
        <v>72</v>
      </c>
      <c r="G1397" s="52">
        <v>0</v>
      </c>
      <c r="H1397" s="52">
        <v>0</v>
      </c>
      <c r="I1397" s="52">
        <v>0</v>
      </c>
      <c r="J1397" s="52">
        <v>0</v>
      </c>
      <c r="K1397" s="52">
        <v>0</v>
      </c>
      <c r="L1397" s="52">
        <v>0</v>
      </c>
      <c r="M1397" s="52">
        <v>0</v>
      </c>
      <c r="N1397" s="52">
        <v>0</v>
      </c>
      <c r="O1397" s="52">
        <v>0</v>
      </c>
      <c r="P1397" s="52">
        <v>0</v>
      </c>
      <c r="Q1397" s="52">
        <v>0</v>
      </c>
      <c r="R1397" s="52">
        <v>0</v>
      </c>
      <c r="S1397" s="52">
        <v>0</v>
      </c>
      <c r="T1397" s="52">
        <v>0</v>
      </c>
      <c r="U1397" s="52">
        <v>0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</row>
    <row r="1398" spans="1:26">
      <c r="A1398" s="52" t="s">
        <v>347</v>
      </c>
      <c r="B1398" s="52" t="s">
        <v>343</v>
      </c>
      <c r="C1398" s="52" t="s">
        <v>245</v>
      </c>
      <c r="D1398" s="52" t="s">
        <v>7</v>
      </c>
      <c r="E1398" s="52" t="s">
        <v>82</v>
      </c>
      <c r="F1398" s="52" t="s">
        <v>73</v>
      </c>
      <c r="G1398" s="52">
        <v>0</v>
      </c>
      <c r="H1398" s="52">
        <v>0</v>
      </c>
      <c r="I1398" s="52">
        <v>0</v>
      </c>
      <c r="J1398" s="52">
        <v>0</v>
      </c>
      <c r="K1398" s="52">
        <v>0</v>
      </c>
      <c r="L1398" s="52">
        <v>0</v>
      </c>
      <c r="M1398" s="52">
        <v>0</v>
      </c>
      <c r="N1398" s="52">
        <v>0</v>
      </c>
      <c r="O1398" s="52">
        <v>0</v>
      </c>
      <c r="P1398" s="52">
        <v>0</v>
      </c>
      <c r="Q1398" s="52">
        <v>0</v>
      </c>
      <c r="R1398" s="52">
        <v>0</v>
      </c>
      <c r="S1398" s="52">
        <v>0</v>
      </c>
      <c r="T1398" s="52">
        <v>0</v>
      </c>
      <c r="U1398" s="52">
        <v>0</v>
      </c>
      <c r="V1398" s="52">
        <v>0</v>
      </c>
      <c r="W1398" s="52">
        <v>0</v>
      </c>
      <c r="X1398" s="52">
        <v>0</v>
      </c>
      <c r="Y1398" s="52">
        <v>0</v>
      </c>
      <c r="Z1398" s="52">
        <v>0</v>
      </c>
    </row>
    <row r="1399" spans="1:26">
      <c r="A1399" s="52" t="s">
        <v>347</v>
      </c>
      <c r="B1399" s="52" t="s">
        <v>337</v>
      </c>
      <c r="C1399" s="52" t="s">
        <v>245</v>
      </c>
      <c r="D1399" s="52" t="s">
        <v>7</v>
      </c>
      <c r="E1399" s="52" t="s">
        <v>83</v>
      </c>
      <c r="F1399" s="52" t="s">
        <v>63</v>
      </c>
      <c r="G1399" s="52">
        <v>0</v>
      </c>
      <c r="H1399" s="52">
        <v>0</v>
      </c>
      <c r="I1399" s="52">
        <v>0</v>
      </c>
      <c r="J1399" s="52">
        <v>0</v>
      </c>
      <c r="K1399" s="52">
        <v>0</v>
      </c>
      <c r="L1399" s="52">
        <v>0</v>
      </c>
      <c r="M1399" s="52">
        <v>0</v>
      </c>
      <c r="N1399" s="52">
        <v>0</v>
      </c>
      <c r="O1399" s="52">
        <v>0</v>
      </c>
      <c r="P1399" s="52">
        <v>0</v>
      </c>
      <c r="Q1399" s="52">
        <v>0</v>
      </c>
      <c r="R1399" s="52">
        <v>0</v>
      </c>
      <c r="S1399" s="52">
        <v>0</v>
      </c>
      <c r="T1399" s="52">
        <v>0</v>
      </c>
      <c r="U1399" s="52">
        <v>0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</row>
    <row r="1400" spans="1:26">
      <c r="A1400" s="52" t="s">
        <v>347</v>
      </c>
      <c r="B1400" s="52" t="s">
        <v>338</v>
      </c>
      <c r="C1400" s="52" t="s">
        <v>245</v>
      </c>
      <c r="D1400" s="52" t="s">
        <v>7</v>
      </c>
      <c r="E1400" s="52" t="s">
        <v>83</v>
      </c>
      <c r="F1400" s="52" t="s">
        <v>64</v>
      </c>
      <c r="G1400" s="52">
        <v>0</v>
      </c>
      <c r="H1400" s="52">
        <v>0</v>
      </c>
      <c r="I1400" s="52">
        <v>0</v>
      </c>
      <c r="J1400" s="52">
        <v>0</v>
      </c>
      <c r="K1400" s="52">
        <v>0</v>
      </c>
      <c r="L1400" s="52">
        <v>0</v>
      </c>
      <c r="M1400" s="52">
        <v>0</v>
      </c>
      <c r="N1400" s="52">
        <v>0</v>
      </c>
      <c r="O1400" s="52">
        <v>0</v>
      </c>
      <c r="P1400" s="52">
        <v>0</v>
      </c>
      <c r="Q1400" s="52">
        <v>0</v>
      </c>
      <c r="R1400" s="52">
        <v>0</v>
      </c>
      <c r="S1400" s="52">
        <v>0</v>
      </c>
      <c r="T1400" s="52">
        <v>0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</row>
    <row r="1401" spans="1:26">
      <c r="A1401" s="52" t="s">
        <v>347</v>
      </c>
      <c r="B1401" s="52" t="s">
        <v>339</v>
      </c>
      <c r="C1401" s="52" t="s">
        <v>245</v>
      </c>
      <c r="D1401" s="52" t="s">
        <v>7</v>
      </c>
      <c r="E1401" s="52" t="s">
        <v>83</v>
      </c>
      <c r="F1401" s="52" t="s">
        <v>65</v>
      </c>
      <c r="G1401" s="52">
        <v>0</v>
      </c>
      <c r="H1401" s="52">
        <v>0</v>
      </c>
      <c r="I1401" s="52">
        <v>0</v>
      </c>
      <c r="J1401" s="52">
        <v>0</v>
      </c>
      <c r="K1401" s="52">
        <v>0</v>
      </c>
      <c r="L1401" s="52">
        <v>0</v>
      </c>
      <c r="M1401" s="52">
        <v>0</v>
      </c>
      <c r="N1401" s="52">
        <v>0</v>
      </c>
      <c r="O1401" s="52">
        <v>0</v>
      </c>
      <c r="P1401" s="52">
        <v>0</v>
      </c>
      <c r="Q1401" s="52">
        <v>0</v>
      </c>
      <c r="R1401" s="52">
        <v>0</v>
      </c>
      <c r="S1401" s="52">
        <v>0</v>
      </c>
      <c r="T1401" s="52">
        <v>0</v>
      </c>
      <c r="U1401" s="52">
        <v>0</v>
      </c>
      <c r="V1401" s="52">
        <v>0</v>
      </c>
      <c r="W1401" s="52">
        <v>0</v>
      </c>
      <c r="X1401" s="52">
        <v>0</v>
      </c>
      <c r="Y1401" s="52">
        <v>0</v>
      </c>
      <c r="Z1401" s="52">
        <v>0</v>
      </c>
    </row>
    <row r="1402" spans="1:26">
      <c r="A1402" s="52" t="s">
        <v>347</v>
      </c>
      <c r="B1402" s="52" t="s">
        <v>340</v>
      </c>
      <c r="C1402" s="52" t="s">
        <v>245</v>
      </c>
      <c r="D1402" s="52" t="s">
        <v>7</v>
      </c>
      <c r="E1402" s="52" t="s">
        <v>83</v>
      </c>
      <c r="F1402" s="52" t="s">
        <v>66</v>
      </c>
      <c r="G1402" s="52">
        <v>0</v>
      </c>
      <c r="H1402" s="52">
        <v>0</v>
      </c>
      <c r="I1402" s="52">
        <v>0</v>
      </c>
      <c r="J1402" s="52">
        <v>0</v>
      </c>
      <c r="K1402" s="52">
        <v>0</v>
      </c>
      <c r="L1402" s="52">
        <v>0</v>
      </c>
      <c r="M1402" s="52">
        <v>0</v>
      </c>
      <c r="N1402" s="52">
        <v>0</v>
      </c>
      <c r="O1402" s="52">
        <v>0</v>
      </c>
      <c r="P1402" s="52">
        <v>0</v>
      </c>
      <c r="Q1402" s="52">
        <v>0</v>
      </c>
      <c r="R1402" s="52">
        <v>0</v>
      </c>
      <c r="S1402" s="52">
        <v>0</v>
      </c>
      <c r="T1402" s="52">
        <v>0</v>
      </c>
      <c r="U1402" s="52">
        <v>0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</row>
    <row r="1403" spans="1:26">
      <c r="A1403" s="52" t="s">
        <v>347</v>
      </c>
      <c r="B1403" s="52" t="s">
        <v>341</v>
      </c>
      <c r="C1403" s="52" t="s">
        <v>245</v>
      </c>
      <c r="D1403" s="52" t="s">
        <v>7</v>
      </c>
      <c r="E1403" s="52" t="s">
        <v>83</v>
      </c>
      <c r="F1403" s="52" t="s">
        <v>67</v>
      </c>
      <c r="G1403" s="52">
        <v>0</v>
      </c>
      <c r="H1403" s="52">
        <v>0</v>
      </c>
      <c r="I1403" s="52">
        <v>0</v>
      </c>
      <c r="J1403" s="52">
        <v>0</v>
      </c>
      <c r="K1403" s="52">
        <v>0</v>
      </c>
      <c r="L1403" s="52">
        <v>0</v>
      </c>
      <c r="M1403" s="52">
        <v>0</v>
      </c>
      <c r="N1403" s="52">
        <v>0</v>
      </c>
      <c r="O1403" s="52">
        <v>0</v>
      </c>
      <c r="P1403" s="52">
        <v>0</v>
      </c>
      <c r="Q1403" s="52">
        <v>0</v>
      </c>
      <c r="R1403" s="52">
        <v>0</v>
      </c>
      <c r="S1403" s="52">
        <v>0</v>
      </c>
      <c r="T1403" s="52">
        <v>0</v>
      </c>
      <c r="U1403" s="52">
        <v>0</v>
      </c>
      <c r="V1403" s="52">
        <v>0</v>
      </c>
      <c r="W1403" s="52">
        <v>0</v>
      </c>
      <c r="X1403" s="52">
        <v>0</v>
      </c>
      <c r="Y1403" s="52">
        <v>0</v>
      </c>
      <c r="Z1403" s="52">
        <v>0</v>
      </c>
    </row>
    <row r="1404" spans="1:26">
      <c r="A1404" s="52" t="s">
        <v>347</v>
      </c>
      <c r="B1404" s="52" t="s">
        <v>337</v>
      </c>
      <c r="C1404" s="52" t="s">
        <v>245</v>
      </c>
      <c r="D1404" s="52" t="s">
        <v>7</v>
      </c>
      <c r="E1404" s="52" t="s">
        <v>83</v>
      </c>
      <c r="F1404" s="52" t="s">
        <v>68</v>
      </c>
      <c r="G1404" s="52">
        <v>0</v>
      </c>
      <c r="H1404" s="52">
        <v>0</v>
      </c>
      <c r="I1404" s="52">
        <v>0</v>
      </c>
      <c r="J1404" s="52">
        <v>0</v>
      </c>
      <c r="K1404" s="52">
        <v>0</v>
      </c>
      <c r="L1404" s="52">
        <v>0</v>
      </c>
      <c r="M1404" s="52">
        <v>0</v>
      </c>
      <c r="N1404" s="52">
        <v>0</v>
      </c>
      <c r="O1404" s="52">
        <v>0</v>
      </c>
      <c r="P1404" s="52">
        <v>0</v>
      </c>
      <c r="Q1404" s="52">
        <v>0</v>
      </c>
      <c r="R1404" s="52">
        <v>0</v>
      </c>
      <c r="S1404" s="52">
        <v>0</v>
      </c>
      <c r="T1404" s="52">
        <v>0</v>
      </c>
      <c r="U1404" s="52">
        <v>0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</row>
    <row r="1405" spans="1:26">
      <c r="A1405" s="52" t="s">
        <v>347</v>
      </c>
      <c r="B1405" s="52" t="s">
        <v>337</v>
      </c>
      <c r="C1405" s="52" t="s">
        <v>245</v>
      </c>
      <c r="D1405" s="52" t="s">
        <v>7</v>
      </c>
      <c r="E1405" s="52" t="s">
        <v>83</v>
      </c>
      <c r="F1405" s="52" t="s">
        <v>69</v>
      </c>
      <c r="G1405" s="52">
        <v>0</v>
      </c>
      <c r="H1405" s="52">
        <v>0</v>
      </c>
      <c r="I1405" s="52">
        <v>0</v>
      </c>
      <c r="J1405" s="52">
        <v>0</v>
      </c>
      <c r="K1405" s="52">
        <v>0</v>
      </c>
      <c r="L1405" s="52">
        <v>0</v>
      </c>
      <c r="M1405" s="52">
        <v>0</v>
      </c>
      <c r="N1405" s="52">
        <v>0</v>
      </c>
      <c r="O1405" s="52">
        <v>0</v>
      </c>
      <c r="P1405" s="52">
        <v>0</v>
      </c>
      <c r="Q1405" s="52">
        <v>0</v>
      </c>
      <c r="R1405" s="52">
        <v>0</v>
      </c>
      <c r="S1405" s="52">
        <v>0</v>
      </c>
      <c r="T1405" s="52">
        <v>0</v>
      </c>
      <c r="U1405" s="52">
        <v>0</v>
      </c>
      <c r="V1405" s="52">
        <v>0</v>
      </c>
      <c r="W1405" s="52">
        <v>0</v>
      </c>
      <c r="X1405" s="52">
        <v>0</v>
      </c>
      <c r="Y1405" s="52">
        <v>0</v>
      </c>
      <c r="Z1405" s="52">
        <v>0</v>
      </c>
    </row>
    <row r="1406" spans="1:26">
      <c r="A1406" s="52" t="s">
        <v>347</v>
      </c>
      <c r="B1406" s="52" t="s">
        <v>337</v>
      </c>
      <c r="C1406" s="52" t="s">
        <v>245</v>
      </c>
      <c r="D1406" s="52" t="s">
        <v>7</v>
      </c>
      <c r="E1406" s="52" t="s">
        <v>83</v>
      </c>
      <c r="F1406" s="52" t="s">
        <v>70</v>
      </c>
      <c r="G1406" s="52">
        <v>0</v>
      </c>
      <c r="H1406" s="52">
        <v>0</v>
      </c>
      <c r="I1406" s="52">
        <v>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0</v>
      </c>
      <c r="V1406" s="52">
        <v>0</v>
      </c>
      <c r="W1406" s="52">
        <v>0</v>
      </c>
      <c r="X1406" s="52">
        <v>0</v>
      </c>
      <c r="Y1406" s="52">
        <v>0</v>
      </c>
      <c r="Z1406" s="52">
        <v>0</v>
      </c>
    </row>
    <row r="1407" spans="1:26">
      <c r="A1407" s="52" t="s">
        <v>347</v>
      </c>
      <c r="B1407" s="52" t="s">
        <v>342</v>
      </c>
      <c r="C1407" s="52" t="s">
        <v>245</v>
      </c>
      <c r="D1407" s="52" t="s">
        <v>7</v>
      </c>
      <c r="E1407" s="52" t="s">
        <v>83</v>
      </c>
      <c r="F1407" s="52" t="s">
        <v>71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0</v>
      </c>
      <c r="V1407" s="52">
        <v>0</v>
      </c>
      <c r="W1407" s="52">
        <v>0</v>
      </c>
      <c r="X1407" s="52">
        <v>0</v>
      </c>
      <c r="Y1407" s="52">
        <v>0</v>
      </c>
      <c r="Z1407" s="52">
        <v>0</v>
      </c>
    </row>
    <row r="1408" spans="1:26">
      <c r="A1408" s="52" t="s">
        <v>347</v>
      </c>
      <c r="B1408" s="52" t="s">
        <v>342</v>
      </c>
      <c r="C1408" s="52" t="s">
        <v>245</v>
      </c>
      <c r="D1408" s="52" t="s">
        <v>7</v>
      </c>
      <c r="E1408" s="52" t="s">
        <v>83</v>
      </c>
      <c r="F1408" s="52" t="s">
        <v>72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0</v>
      </c>
      <c r="V1408" s="52">
        <v>0</v>
      </c>
      <c r="W1408" s="52">
        <v>0</v>
      </c>
      <c r="X1408" s="52">
        <v>0</v>
      </c>
      <c r="Y1408" s="52">
        <v>0</v>
      </c>
      <c r="Z1408" s="52">
        <v>0</v>
      </c>
    </row>
    <row r="1409" spans="1:26">
      <c r="A1409" s="52" t="s">
        <v>347</v>
      </c>
      <c r="B1409" s="52" t="s">
        <v>343</v>
      </c>
      <c r="C1409" s="52" t="s">
        <v>245</v>
      </c>
      <c r="D1409" s="52" t="s">
        <v>7</v>
      </c>
      <c r="E1409" s="52" t="s">
        <v>83</v>
      </c>
      <c r="F1409" s="52" t="s">
        <v>73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0</v>
      </c>
      <c r="V1409" s="52">
        <v>0</v>
      </c>
      <c r="W1409" s="52">
        <v>0</v>
      </c>
      <c r="X1409" s="52">
        <v>0</v>
      </c>
      <c r="Y1409" s="52">
        <v>0</v>
      </c>
      <c r="Z1409" s="52">
        <v>0</v>
      </c>
    </row>
    <row r="1410" spans="1:26">
      <c r="A1410" s="52" t="s">
        <v>347</v>
      </c>
      <c r="B1410" s="52" t="s">
        <v>337</v>
      </c>
      <c r="C1410" s="52" t="s">
        <v>245</v>
      </c>
      <c r="D1410" s="52" t="s">
        <v>7</v>
      </c>
      <c r="E1410" s="52" t="s">
        <v>84</v>
      </c>
      <c r="F1410" s="52" t="s">
        <v>63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0</v>
      </c>
      <c r="V1410" s="52">
        <v>0</v>
      </c>
      <c r="W1410" s="52">
        <v>0</v>
      </c>
      <c r="X1410" s="52">
        <v>0</v>
      </c>
      <c r="Y1410" s="52">
        <v>0</v>
      </c>
      <c r="Z1410" s="52">
        <v>0</v>
      </c>
    </row>
    <row r="1411" spans="1:26">
      <c r="A1411" s="52" t="s">
        <v>347</v>
      </c>
      <c r="B1411" s="52" t="s">
        <v>338</v>
      </c>
      <c r="C1411" s="52" t="s">
        <v>245</v>
      </c>
      <c r="D1411" s="52" t="s">
        <v>7</v>
      </c>
      <c r="E1411" s="52" t="s">
        <v>84</v>
      </c>
      <c r="F1411" s="52" t="s">
        <v>64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0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</row>
    <row r="1412" spans="1:26">
      <c r="A1412" s="52" t="s">
        <v>347</v>
      </c>
      <c r="B1412" s="52" t="s">
        <v>339</v>
      </c>
      <c r="C1412" s="52" t="s">
        <v>245</v>
      </c>
      <c r="D1412" s="52" t="s">
        <v>7</v>
      </c>
      <c r="E1412" s="52" t="s">
        <v>84</v>
      </c>
      <c r="F1412" s="52" t="s">
        <v>65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0</v>
      </c>
      <c r="V1412" s="52">
        <v>0</v>
      </c>
      <c r="W1412" s="52">
        <v>0</v>
      </c>
      <c r="X1412" s="52">
        <v>0</v>
      </c>
      <c r="Y1412" s="52">
        <v>0</v>
      </c>
      <c r="Z1412" s="52">
        <v>0</v>
      </c>
    </row>
    <row r="1413" spans="1:26">
      <c r="A1413" s="52" t="s">
        <v>347</v>
      </c>
      <c r="B1413" s="52" t="s">
        <v>340</v>
      </c>
      <c r="C1413" s="52" t="s">
        <v>245</v>
      </c>
      <c r="D1413" s="52" t="s">
        <v>7</v>
      </c>
      <c r="E1413" s="52" t="s">
        <v>84</v>
      </c>
      <c r="F1413" s="52" t="s">
        <v>66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0</v>
      </c>
      <c r="V1413" s="52">
        <v>0</v>
      </c>
      <c r="W1413" s="52">
        <v>0</v>
      </c>
      <c r="X1413" s="52">
        <v>0</v>
      </c>
      <c r="Y1413" s="52">
        <v>0</v>
      </c>
      <c r="Z1413" s="52">
        <v>0</v>
      </c>
    </row>
    <row r="1414" spans="1:26">
      <c r="A1414" s="52" t="s">
        <v>347</v>
      </c>
      <c r="B1414" s="52" t="s">
        <v>341</v>
      </c>
      <c r="C1414" s="52" t="s">
        <v>245</v>
      </c>
      <c r="D1414" s="52" t="s">
        <v>7</v>
      </c>
      <c r="E1414" s="52" t="s">
        <v>84</v>
      </c>
      <c r="F1414" s="52" t="s">
        <v>67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0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</row>
    <row r="1415" spans="1:26">
      <c r="A1415" s="52" t="s">
        <v>347</v>
      </c>
      <c r="B1415" s="52" t="s">
        <v>337</v>
      </c>
      <c r="C1415" s="52" t="s">
        <v>245</v>
      </c>
      <c r="D1415" s="52" t="s">
        <v>7</v>
      </c>
      <c r="E1415" s="52" t="s">
        <v>84</v>
      </c>
      <c r="F1415" s="52" t="s">
        <v>68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0</v>
      </c>
      <c r="V1415" s="52">
        <v>0</v>
      </c>
      <c r="W1415" s="52">
        <v>0</v>
      </c>
      <c r="X1415" s="52">
        <v>0</v>
      </c>
      <c r="Y1415" s="52">
        <v>0</v>
      </c>
      <c r="Z1415" s="52">
        <v>0</v>
      </c>
    </row>
    <row r="1416" spans="1:26">
      <c r="A1416" s="52" t="s">
        <v>347</v>
      </c>
      <c r="B1416" s="52" t="s">
        <v>337</v>
      </c>
      <c r="C1416" s="52" t="s">
        <v>245</v>
      </c>
      <c r="D1416" s="52" t="s">
        <v>7</v>
      </c>
      <c r="E1416" s="52" t="s">
        <v>84</v>
      </c>
      <c r="F1416" s="52" t="s">
        <v>69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0</v>
      </c>
      <c r="V1416" s="52">
        <v>0</v>
      </c>
      <c r="W1416" s="52">
        <v>0</v>
      </c>
      <c r="X1416" s="52">
        <v>0</v>
      </c>
      <c r="Y1416" s="52">
        <v>0</v>
      </c>
      <c r="Z1416" s="52">
        <v>0</v>
      </c>
    </row>
    <row r="1417" spans="1:26">
      <c r="A1417" s="52" t="s">
        <v>347</v>
      </c>
      <c r="B1417" s="52" t="s">
        <v>337</v>
      </c>
      <c r="C1417" s="52" t="s">
        <v>245</v>
      </c>
      <c r="D1417" s="52" t="s">
        <v>7</v>
      </c>
      <c r="E1417" s="52" t="s">
        <v>84</v>
      </c>
      <c r="F1417" s="52" t="s">
        <v>70</v>
      </c>
      <c r="G1417" s="52">
        <v>0</v>
      </c>
      <c r="H1417" s="52">
        <v>0</v>
      </c>
      <c r="I1417" s="52">
        <v>0</v>
      </c>
      <c r="J1417" s="52">
        <v>0</v>
      </c>
      <c r="K1417" s="52">
        <v>0</v>
      </c>
      <c r="L1417" s="52">
        <v>0</v>
      </c>
      <c r="M1417" s="52">
        <v>0</v>
      </c>
      <c r="N1417" s="52">
        <v>0</v>
      </c>
      <c r="O1417" s="52">
        <v>0</v>
      </c>
      <c r="P1417" s="52">
        <v>0</v>
      </c>
      <c r="Q1417" s="52">
        <v>0</v>
      </c>
      <c r="R1417" s="52">
        <v>0</v>
      </c>
      <c r="S1417" s="52">
        <v>0</v>
      </c>
      <c r="T1417" s="52">
        <v>0</v>
      </c>
      <c r="U1417" s="52">
        <v>0</v>
      </c>
      <c r="V1417" s="52">
        <v>0</v>
      </c>
      <c r="W1417" s="52">
        <v>0</v>
      </c>
      <c r="X1417" s="52">
        <v>0</v>
      </c>
      <c r="Y1417" s="52">
        <v>0</v>
      </c>
      <c r="Z1417" s="52">
        <v>0</v>
      </c>
    </row>
    <row r="1418" spans="1:26">
      <c r="A1418" s="52" t="s">
        <v>347</v>
      </c>
      <c r="B1418" s="52" t="s">
        <v>342</v>
      </c>
      <c r="C1418" s="52" t="s">
        <v>245</v>
      </c>
      <c r="D1418" s="52" t="s">
        <v>7</v>
      </c>
      <c r="E1418" s="52" t="s">
        <v>84</v>
      </c>
      <c r="F1418" s="52" t="s">
        <v>71</v>
      </c>
      <c r="G1418" s="52">
        <v>0</v>
      </c>
      <c r="H1418" s="52">
        <v>0</v>
      </c>
      <c r="I1418" s="52">
        <v>0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0</v>
      </c>
      <c r="V1418" s="52">
        <v>0</v>
      </c>
      <c r="W1418" s="52">
        <v>0</v>
      </c>
      <c r="X1418" s="52">
        <v>0</v>
      </c>
      <c r="Y1418" s="52">
        <v>0</v>
      </c>
      <c r="Z1418" s="52">
        <v>0</v>
      </c>
    </row>
    <row r="1419" spans="1:26">
      <c r="A1419" s="52" t="s">
        <v>347</v>
      </c>
      <c r="B1419" s="52" t="s">
        <v>342</v>
      </c>
      <c r="C1419" s="52" t="s">
        <v>245</v>
      </c>
      <c r="D1419" s="52" t="s">
        <v>7</v>
      </c>
      <c r="E1419" s="52" t="s">
        <v>84</v>
      </c>
      <c r="F1419" s="52" t="s">
        <v>72</v>
      </c>
      <c r="G1419" s="52">
        <v>0</v>
      </c>
      <c r="H1419" s="52">
        <v>0</v>
      </c>
      <c r="I1419" s="52">
        <v>0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0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</row>
    <row r="1420" spans="1:26">
      <c r="A1420" s="52" t="s">
        <v>347</v>
      </c>
      <c r="B1420" s="52" t="s">
        <v>343</v>
      </c>
      <c r="C1420" s="52" t="s">
        <v>245</v>
      </c>
      <c r="D1420" s="52" t="s">
        <v>7</v>
      </c>
      <c r="E1420" s="52" t="s">
        <v>84</v>
      </c>
      <c r="F1420" s="52" t="s">
        <v>73</v>
      </c>
      <c r="G1420" s="52">
        <v>0</v>
      </c>
      <c r="H1420" s="52">
        <v>0</v>
      </c>
      <c r="I1420" s="52">
        <v>0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0</v>
      </c>
      <c r="V1420" s="52">
        <v>0</v>
      </c>
      <c r="W1420" s="52">
        <v>0</v>
      </c>
      <c r="X1420" s="52">
        <v>0</v>
      </c>
      <c r="Y1420" s="52">
        <v>0</v>
      </c>
      <c r="Z1420" s="52">
        <v>0</v>
      </c>
    </row>
    <row r="1421" spans="1:26">
      <c r="A1421" s="52" t="s">
        <v>349</v>
      </c>
      <c r="B1421" s="52" t="s">
        <v>337</v>
      </c>
      <c r="C1421" s="52" t="s">
        <v>245</v>
      </c>
      <c r="D1421" s="52" t="s">
        <v>7</v>
      </c>
      <c r="E1421" s="52" t="s">
        <v>85</v>
      </c>
      <c r="F1421" s="52" t="s">
        <v>63</v>
      </c>
      <c r="G1421" s="52">
        <v>41.491188000000001</v>
      </c>
      <c r="H1421" s="52">
        <v>40.892399901833045</v>
      </c>
      <c r="I1421" s="52">
        <v>45.476253007537949</v>
      </c>
      <c r="J1421" s="52">
        <v>50.750802242529701</v>
      </c>
      <c r="K1421" s="52">
        <v>54.619151758344117</v>
      </c>
      <c r="L1421" s="52">
        <v>56.452840800350749</v>
      </c>
      <c r="M1421" s="52">
        <v>55.907176046837087</v>
      </c>
      <c r="N1421" s="52">
        <v>57.001744849358055</v>
      </c>
      <c r="O1421" s="52">
        <v>71.714296286159325</v>
      </c>
      <c r="P1421" s="52">
        <v>67.550186446773068</v>
      </c>
      <c r="Q1421" s="52">
        <v>76.454021440572092</v>
      </c>
      <c r="R1421" s="52">
        <v>73.643689820638059</v>
      </c>
      <c r="S1421" s="52">
        <v>73.028868009329457</v>
      </c>
      <c r="T1421" s="52">
        <v>64.445140266939347</v>
      </c>
      <c r="U1421" s="52">
        <v>71.566846955843914</v>
      </c>
      <c r="V1421" s="52">
        <v>74.458412623305321</v>
      </c>
      <c r="W1421" s="52">
        <v>74.718265789906098</v>
      </c>
      <c r="X1421" s="52">
        <v>75.521748349783337</v>
      </c>
      <c r="Y1421" s="52">
        <v>75.71454271641835</v>
      </c>
      <c r="Z1421" s="52">
        <v>71.433950680799995</v>
      </c>
    </row>
    <row r="1422" spans="1:26">
      <c r="A1422" s="52" t="s">
        <v>349</v>
      </c>
      <c r="B1422" s="52" t="s">
        <v>338</v>
      </c>
      <c r="C1422" s="52" t="s">
        <v>245</v>
      </c>
      <c r="D1422" s="52" t="s">
        <v>7</v>
      </c>
      <c r="E1422" s="52" t="s">
        <v>85</v>
      </c>
      <c r="F1422" s="52" t="s">
        <v>64</v>
      </c>
      <c r="G1422" s="52">
        <v>0</v>
      </c>
      <c r="H1422" s="52">
        <v>0</v>
      </c>
      <c r="I1422" s="52">
        <v>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0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</row>
    <row r="1423" spans="1:26">
      <c r="A1423" s="52" t="s">
        <v>349</v>
      </c>
      <c r="B1423" s="52" t="s">
        <v>339</v>
      </c>
      <c r="C1423" s="52" t="s">
        <v>245</v>
      </c>
      <c r="D1423" s="52" t="s">
        <v>7</v>
      </c>
      <c r="E1423" s="52" t="s">
        <v>85</v>
      </c>
      <c r="F1423" s="52" t="s">
        <v>65</v>
      </c>
      <c r="G1423" s="52">
        <v>0</v>
      </c>
      <c r="H1423" s="52">
        <v>0</v>
      </c>
      <c r="I1423" s="52">
        <v>0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0</v>
      </c>
      <c r="V1423" s="52">
        <v>0</v>
      </c>
      <c r="W1423" s="52">
        <v>0</v>
      </c>
      <c r="X1423" s="52">
        <v>0</v>
      </c>
      <c r="Y1423" s="52">
        <v>0</v>
      </c>
      <c r="Z1423" s="52">
        <v>0</v>
      </c>
    </row>
    <row r="1424" spans="1:26">
      <c r="A1424" s="52" t="s">
        <v>349</v>
      </c>
      <c r="B1424" s="52" t="s">
        <v>340</v>
      </c>
      <c r="C1424" s="52" t="s">
        <v>245</v>
      </c>
      <c r="D1424" s="52" t="s">
        <v>7</v>
      </c>
      <c r="E1424" s="52" t="s">
        <v>85</v>
      </c>
      <c r="F1424" s="52" t="s">
        <v>66</v>
      </c>
      <c r="G1424" s="52">
        <v>117.43974</v>
      </c>
      <c r="H1424" s="52">
        <v>122.6816000349281</v>
      </c>
      <c r="I1424" s="52">
        <v>128.06570797717734</v>
      </c>
      <c r="J1424" s="52">
        <v>135.72895746192125</v>
      </c>
      <c r="K1424" s="52">
        <v>139.84394282535374</v>
      </c>
      <c r="L1424" s="52">
        <v>141.13453110135282</v>
      </c>
      <c r="M1424" s="52">
        <v>145.49549944645756</v>
      </c>
      <c r="N1424" s="52">
        <v>150.16254575606672</v>
      </c>
      <c r="O1424" s="52">
        <v>154.36268840160793</v>
      </c>
      <c r="P1424" s="52">
        <v>155.69777904262736</v>
      </c>
      <c r="Q1424" s="52">
        <v>167.20299240419084</v>
      </c>
      <c r="R1424" s="52">
        <v>169.37620943850999</v>
      </c>
      <c r="S1424" s="52">
        <v>188.81663812504729</v>
      </c>
      <c r="T1424" s="52">
        <v>201.32553296201613</v>
      </c>
      <c r="U1424" s="52">
        <v>212.36718221133867</v>
      </c>
      <c r="V1424" s="52">
        <v>217.7028663028413</v>
      </c>
      <c r="W1424" s="52">
        <v>243.75665377908615</v>
      </c>
      <c r="X1424" s="52">
        <v>257.27473466357293</v>
      </c>
      <c r="Y1424" s="52">
        <v>274.10071073886348</v>
      </c>
      <c r="Z1424" s="52">
        <v>282.52526399999999</v>
      </c>
    </row>
    <row r="1425" spans="1:26">
      <c r="A1425" s="52" t="s">
        <v>349</v>
      </c>
      <c r="B1425" s="52" t="s">
        <v>341</v>
      </c>
      <c r="C1425" s="52" t="s">
        <v>245</v>
      </c>
      <c r="D1425" s="52" t="s">
        <v>7</v>
      </c>
      <c r="E1425" s="52" t="s">
        <v>85</v>
      </c>
      <c r="F1425" s="52" t="s">
        <v>67</v>
      </c>
      <c r="G1425" s="52">
        <v>0</v>
      </c>
      <c r="H1425" s="52">
        <v>0</v>
      </c>
      <c r="I1425" s="52">
        <v>0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0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</row>
    <row r="1426" spans="1:26">
      <c r="A1426" s="52" t="s">
        <v>349</v>
      </c>
      <c r="B1426" s="52" t="s">
        <v>337</v>
      </c>
      <c r="C1426" s="52" t="s">
        <v>245</v>
      </c>
      <c r="D1426" s="52" t="s">
        <v>7</v>
      </c>
      <c r="E1426" s="52" t="s">
        <v>85</v>
      </c>
      <c r="F1426" s="52" t="s">
        <v>68</v>
      </c>
      <c r="G1426" s="52">
        <v>0</v>
      </c>
      <c r="H1426" s="52">
        <v>0</v>
      </c>
      <c r="I1426" s="52">
        <v>0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0</v>
      </c>
      <c r="V1426" s="52">
        <v>0</v>
      </c>
      <c r="W1426" s="52">
        <v>0</v>
      </c>
      <c r="X1426" s="52">
        <v>0</v>
      </c>
      <c r="Y1426" s="52">
        <v>0</v>
      </c>
      <c r="Z1426" s="52">
        <v>0</v>
      </c>
    </row>
    <row r="1427" spans="1:26">
      <c r="A1427" s="52" t="s">
        <v>349</v>
      </c>
      <c r="B1427" s="52" t="s">
        <v>337</v>
      </c>
      <c r="C1427" s="52" t="s">
        <v>245</v>
      </c>
      <c r="D1427" s="52" t="s">
        <v>7</v>
      </c>
      <c r="E1427" s="52" t="s">
        <v>85</v>
      </c>
      <c r="F1427" s="52" t="s">
        <v>69</v>
      </c>
      <c r="G1427" s="52">
        <v>0</v>
      </c>
      <c r="H1427" s="52">
        <v>0</v>
      </c>
      <c r="I1427" s="52">
        <v>0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</row>
    <row r="1428" spans="1:26">
      <c r="A1428" s="52" t="s">
        <v>349</v>
      </c>
      <c r="B1428" s="52" t="s">
        <v>337</v>
      </c>
      <c r="C1428" s="52" t="s">
        <v>245</v>
      </c>
      <c r="D1428" s="52" t="s">
        <v>7</v>
      </c>
      <c r="E1428" s="52" t="s">
        <v>85</v>
      </c>
      <c r="F1428" s="52" t="s">
        <v>70</v>
      </c>
      <c r="G1428" s="52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</row>
    <row r="1429" spans="1:26">
      <c r="A1429" s="52" t="s">
        <v>349</v>
      </c>
      <c r="B1429" s="52" t="s">
        <v>342</v>
      </c>
      <c r="C1429" s="52" t="s">
        <v>245</v>
      </c>
      <c r="D1429" s="52" t="s">
        <v>7</v>
      </c>
      <c r="E1429" s="52" t="s">
        <v>85</v>
      </c>
      <c r="F1429" s="52" t="s">
        <v>71</v>
      </c>
      <c r="G1429" s="52">
        <v>0</v>
      </c>
      <c r="H1429" s="52">
        <v>0</v>
      </c>
      <c r="I1429" s="52">
        <v>0</v>
      </c>
      <c r="J1429" s="52">
        <v>0</v>
      </c>
      <c r="K1429" s="52">
        <v>0</v>
      </c>
      <c r="L1429" s="52">
        <v>0</v>
      </c>
      <c r="M1429" s="52">
        <v>0</v>
      </c>
      <c r="N1429" s="52">
        <v>0</v>
      </c>
      <c r="O1429" s="52">
        <v>0</v>
      </c>
      <c r="P1429" s="52">
        <v>0</v>
      </c>
      <c r="Q1429" s="52">
        <v>0</v>
      </c>
      <c r="R1429" s="52">
        <v>0</v>
      </c>
      <c r="S1429" s="52">
        <v>0</v>
      </c>
      <c r="T1429" s="52">
        <v>0</v>
      </c>
      <c r="U1429" s="52">
        <v>0</v>
      </c>
      <c r="V1429" s="52">
        <v>0</v>
      </c>
      <c r="W1429" s="52">
        <v>0</v>
      </c>
      <c r="X1429" s="52">
        <v>0</v>
      </c>
      <c r="Y1429" s="52">
        <v>0</v>
      </c>
      <c r="Z1429" s="52">
        <v>0</v>
      </c>
    </row>
    <row r="1430" spans="1:26">
      <c r="A1430" s="52" t="s">
        <v>349</v>
      </c>
      <c r="B1430" s="52" t="s">
        <v>342</v>
      </c>
      <c r="C1430" s="52" t="s">
        <v>245</v>
      </c>
      <c r="D1430" s="52" t="s">
        <v>7</v>
      </c>
      <c r="E1430" s="52" t="s">
        <v>85</v>
      </c>
      <c r="F1430" s="52" t="s">
        <v>72</v>
      </c>
      <c r="G1430" s="52">
        <v>221.19283080000002</v>
      </c>
      <c r="H1430" s="52">
        <v>209.67339504225151</v>
      </c>
      <c r="I1430" s="52">
        <v>204.51410715397239</v>
      </c>
      <c r="J1430" s="52">
        <v>201.44680695723304</v>
      </c>
      <c r="K1430" s="52">
        <v>223.23060678564786</v>
      </c>
      <c r="L1430" s="52">
        <v>232.20301030565238</v>
      </c>
      <c r="M1430" s="52">
        <v>215.05567349786537</v>
      </c>
      <c r="N1430" s="52">
        <v>254.95595157737949</v>
      </c>
      <c r="O1430" s="52">
        <v>220.41349286168986</v>
      </c>
      <c r="P1430" s="52">
        <v>185.71953763940982</v>
      </c>
      <c r="Q1430" s="52">
        <v>117.14984579921355</v>
      </c>
      <c r="R1430" s="52">
        <v>83.556595487976637</v>
      </c>
      <c r="S1430" s="52">
        <v>130.15647819967356</v>
      </c>
      <c r="T1430" s="52">
        <v>111.37162891490424</v>
      </c>
      <c r="U1430" s="52">
        <v>63.259918114255619</v>
      </c>
      <c r="V1430" s="52">
        <v>91.488038926321721</v>
      </c>
      <c r="W1430" s="52">
        <v>101.49992456147919</v>
      </c>
      <c r="X1430" s="52">
        <v>112.51031216330732</v>
      </c>
      <c r="Y1430" s="52">
        <v>102.008612190533</v>
      </c>
      <c r="Z1430" s="52">
        <v>115.597548</v>
      </c>
    </row>
    <row r="1431" spans="1:26">
      <c r="A1431" s="52" t="s">
        <v>349</v>
      </c>
      <c r="B1431" s="52" t="s">
        <v>343</v>
      </c>
      <c r="C1431" s="52" t="s">
        <v>245</v>
      </c>
      <c r="D1431" s="52" t="s">
        <v>7</v>
      </c>
      <c r="E1431" s="52" t="s">
        <v>85</v>
      </c>
      <c r="F1431" s="52" t="s">
        <v>73</v>
      </c>
      <c r="G1431" s="52">
        <v>97.426836000001657</v>
      </c>
      <c r="H1431" s="52">
        <v>122.97130972273763</v>
      </c>
      <c r="I1431" s="52">
        <v>160.12189385630407</v>
      </c>
      <c r="J1431" s="52">
        <v>176.1224827468821</v>
      </c>
      <c r="K1431" s="52">
        <v>206.70908876210621</v>
      </c>
      <c r="L1431" s="52">
        <v>222.62548312510876</v>
      </c>
      <c r="M1431" s="52">
        <v>221.92660314687566</v>
      </c>
      <c r="N1431" s="52">
        <v>226.77476373219127</v>
      </c>
      <c r="O1431" s="52">
        <v>231.99663427065539</v>
      </c>
      <c r="P1431" s="52">
        <v>190.22801850860742</v>
      </c>
      <c r="Q1431" s="52">
        <v>180.46144244867381</v>
      </c>
      <c r="R1431" s="52">
        <v>180.01423677934423</v>
      </c>
      <c r="S1431" s="52">
        <v>190.74611039710709</v>
      </c>
      <c r="T1431" s="52">
        <v>187.89982842641572</v>
      </c>
      <c r="U1431" s="52">
        <v>203.85282408088418</v>
      </c>
      <c r="V1431" s="52">
        <v>201.2874014405356</v>
      </c>
      <c r="W1431" s="52">
        <v>250.72893311417255</v>
      </c>
      <c r="X1431" s="52">
        <v>285.84595851829715</v>
      </c>
      <c r="Y1431" s="52">
        <v>345.6048388795121</v>
      </c>
      <c r="Z1431" s="52">
        <v>322.63480800000548</v>
      </c>
    </row>
    <row r="1432" spans="1:26">
      <c r="A1432" s="52" t="s">
        <v>336</v>
      </c>
      <c r="B1432" s="52" t="s">
        <v>337</v>
      </c>
      <c r="C1432" s="52" t="s">
        <v>246</v>
      </c>
      <c r="D1432" s="52" t="s">
        <v>7</v>
      </c>
      <c r="E1432" s="52" t="s">
        <v>62</v>
      </c>
      <c r="F1432" s="52" t="s">
        <v>63</v>
      </c>
      <c r="G1432" s="52">
        <v>0</v>
      </c>
      <c r="H1432" s="52">
        <v>0</v>
      </c>
      <c r="I1432" s="52">
        <v>0</v>
      </c>
      <c r="J1432" s="52">
        <v>0</v>
      </c>
      <c r="K1432" s="52">
        <v>0</v>
      </c>
      <c r="L1432" s="52">
        <v>0</v>
      </c>
      <c r="M1432" s="52">
        <v>0</v>
      </c>
      <c r="N1432" s="52">
        <v>0</v>
      </c>
      <c r="O1432" s="52">
        <v>0</v>
      </c>
      <c r="P1432" s="52">
        <v>0</v>
      </c>
      <c r="Q1432" s="52">
        <v>0</v>
      </c>
      <c r="R1432" s="52">
        <v>0</v>
      </c>
      <c r="S1432" s="52">
        <v>0</v>
      </c>
      <c r="T1432" s="52">
        <v>0</v>
      </c>
      <c r="U1432" s="52">
        <v>0</v>
      </c>
      <c r="V1432" s="52">
        <v>0</v>
      </c>
      <c r="W1432" s="52">
        <v>0</v>
      </c>
      <c r="X1432" s="52">
        <v>0</v>
      </c>
      <c r="Y1432" s="52">
        <v>0</v>
      </c>
      <c r="Z1432" s="52">
        <v>0</v>
      </c>
    </row>
    <row r="1433" spans="1:26">
      <c r="A1433" s="52" t="s">
        <v>336</v>
      </c>
      <c r="B1433" s="52" t="s">
        <v>338</v>
      </c>
      <c r="C1433" s="52" t="s">
        <v>246</v>
      </c>
      <c r="D1433" s="52" t="s">
        <v>7</v>
      </c>
      <c r="E1433" s="52" t="s">
        <v>62</v>
      </c>
      <c r="F1433" s="52" t="s">
        <v>64</v>
      </c>
      <c r="G1433" s="52">
        <v>0</v>
      </c>
      <c r="H1433" s="52">
        <v>0</v>
      </c>
      <c r="I1433" s="52">
        <v>0</v>
      </c>
      <c r="J1433" s="52">
        <v>0</v>
      </c>
      <c r="K1433" s="52">
        <v>0</v>
      </c>
      <c r="L1433" s="52">
        <v>0</v>
      </c>
      <c r="M1433" s="52">
        <v>0</v>
      </c>
      <c r="N1433" s="52">
        <v>0</v>
      </c>
      <c r="O1433" s="52">
        <v>0</v>
      </c>
      <c r="P1433" s="52">
        <v>0</v>
      </c>
      <c r="Q1433" s="52">
        <v>0</v>
      </c>
      <c r="R1433" s="52">
        <v>0</v>
      </c>
      <c r="S1433" s="52">
        <v>0</v>
      </c>
      <c r="T1433" s="52">
        <v>0</v>
      </c>
      <c r="U1433" s="52">
        <v>0</v>
      </c>
      <c r="V1433" s="52">
        <v>0</v>
      </c>
      <c r="W1433" s="52">
        <v>0</v>
      </c>
      <c r="X1433" s="52">
        <v>0</v>
      </c>
      <c r="Y1433" s="52">
        <v>0</v>
      </c>
      <c r="Z1433" s="52">
        <v>0</v>
      </c>
    </row>
    <row r="1434" spans="1:26">
      <c r="A1434" s="52" t="s">
        <v>336</v>
      </c>
      <c r="B1434" s="52" t="s">
        <v>339</v>
      </c>
      <c r="C1434" s="52" t="s">
        <v>246</v>
      </c>
      <c r="D1434" s="52" t="s">
        <v>7</v>
      </c>
      <c r="E1434" s="52" t="s">
        <v>62</v>
      </c>
      <c r="F1434" s="52" t="s">
        <v>65</v>
      </c>
      <c r="G1434" s="52">
        <v>0</v>
      </c>
      <c r="H1434" s="52">
        <v>0</v>
      </c>
      <c r="I1434" s="52">
        <v>0</v>
      </c>
      <c r="J1434" s="52">
        <v>0</v>
      </c>
      <c r="K1434" s="52">
        <v>0</v>
      </c>
      <c r="L1434" s="52">
        <v>0</v>
      </c>
      <c r="M1434" s="52">
        <v>0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0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</row>
    <row r="1435" spans="1:26">
      <c r="A1435" s="52" t="s">
        <v>336</v>
      </c>
      <c r="B1435" s="52" t="s">
        <v>340</v>
      </c>
      <c r="C1435" s="52" t="s">
        <v>246</v>
      </c>
      <c r="D1435" s="52" t="s">
        <v>7</v>
      </c>
      <c r="E1435" s="52" t="s">
        <v>62</v>
      </c>
      <c r="F1435" s="52" t="s">
        <v>66</v>
      </c>
      <c r="G1435" s="52">
        <v>26.9172009684</v>
      </c>
      <c r="H1435" s="52">
        <v>21.985200809999998</v>
      </c>
      <c r="I1435" s="52">
        <v>20.714398153200001</v>
      </c>
      <c r="J1435" s="52">
        <v>18.856798729200001</v>
      </c>
      <c r="K1435" s="52">
        <v>24.778801242</v>
      </c>
      <c r="L1435" s="52">
        <v>24.494400291599998</v>
      </c>
      <c r="M1435" s="52">
        <v>25.397999654400003</v>
      </c>
      <c r="N1435" s="52">
        <v>26.459998221600003</v>
      </c>
      <c r="O1435" s="52">
        <v>27.3780001764</v>
      </c>
      <c r="P1435" s="52">
        <v>26.103601058400002</v>
      </c>
      <c r="Q1435" s="52">
        <v>21.8339987148</v>
      </c>
      <c r="R1435" s="52">
        <v>21.783598016399999</v>
      </c>
      <c r="S1435" s="52">
        <v>23.349599380800001</v>
      </c>
      <c r="T1435" s="52">
        <v>21.581999409600002</v>
      </c>
      <c r="U1435" s="52">
        <v>19.853998192800002</v>
      </c>
      <c r="V1435" s="52">
        <v>19.220401375200002</v>
      </c>
      <c r="W1435" s="52">
        <v>19.349999582400002</v>
      </c>
      <c r="X1435" s="52">
        <v>19.349999582400002</v>
      </c>
      <c r="Y1435" s="52">
        <v>19.990801882800003</v>
      </c>
      <c r="Z1435" s="52">
        <v>19.429201278000001</v>
      </c>
    </row>
    <row r="1436" spans="1:26">
      <c r="A1436" s="52" t="s">
        <v>336</v>
      </c>
      <c r="B1436" s="52" t="s">
        <v>341</v>
      </c>
      <c r="C1436" s="52" t="s">
        <v>246</v>
      </c>
      <c r="D1436" s="52" t="s">
        <v>7</v>
      </c>
      <c r="E1436" s="52" t="s">
        <v>62</v>
      </c>
      <c r="F1436" s="52" t="s">
        <v>67</v>
      </c>
      <c r="G1436" s="52">
        <v>0</v>
      </c>
      <c r="H1436" s="52">
        <v>0</v>
      </c>
      <c r="I1436" s="52">
        <v>0</v>
      </c>
      <c r="J1436" s="52">
        <v>0</v>
      </c>
      <c r="K1436" s="52">
        <v>0</v>
      </c>
      <c r="L1436" s="52">
        <v>0</v>
      </c>
      <c r="M1436" s="52">
        <v>0</v>
      </c>
      <c r="N1436" s="52">
        <v>0</v>
      </c>
      <c r="O1436" s="52">
        <v>0</v>
      </c>
      <c r="P1436" s="52">
        <v>0</v>
      </c>
      <c r="Q1436" s="52">
        <v>0</v>
      </c>
      <c r="R1436" s="52">
        <v>0</v>
      </c>
      <c r="S1436" s="52">
        <v>0</v>
      </c>
      <c r="T1436" s="52">
        <v>0</v>
      </c>
      <c r="U1436" s="52">
        <v>0</v>
      </c>
      <c r="V1436" s="52">
        <v>0</v>
      </c>
      <c r="W1436" s="52">
        <v>0</v>
      </c>
      <c r="X1436" s="52">
        <v>0</v>
      </c>
      <c r="Y1436" s="52">
        <v>0</v>
      </c>
      <c r="Z1436" s="52">
        <v>0</v>
      </c>
    </row>
    <row r="1437" spans="1:26">
      <c r="A1437" s="52" t="s">
        <v>336</v>
      </c>
      <c r="B1437" s="52" t="s">
        <v>337</v>
      </c>
      <c r="C1437" s="52" t="s">
        <v>246</v>
      </c>
      <c r="D1437" s="52" t="s">
        <v>7</v>
      </c>
      <c r="E1437" s="52" t="s">
        <v>62</v>
      </c>
      <c r="F1437" s="52" t="s">
        <v>68</v>
      </c>
      <c r="G1437" s="52">
        <v>31.950111380399999</v>
      </c>
      <c r="H1437" s="52">
        <v>29.374881876</v>
      </c>
      <c r="I1437" s="52">
        <v>34.261765077599996</v>
      </c>
      <c r="J1437" s="52">
        <v>34.763075762400007</v>
      </c>
      <c r="K1437" s="52">
        <v>33.854100548399998</v>
      </c>
      <c r="L1437" s="52">
        <v>33.930681307200004</v>
      </c>
      <c r="M1437" s="52">
        <v>36.630953780399999</v>
      </c>
      <c r="N1437" s="52">
        <v>32.139999507599995</v>
      </c>
      <c r="O1437" s="52">
        <v>31.3269480684</v>
      </c>
      <c r="P1437" s="52">
        <v>23.083544988000003</v>
      </c>
      <c r="Q1437" s="52">
        <v>32.024217740400005</v>
      </c>
      <c r="R1437" s="52">
        <v>31.869586656000003</v>
      </c>
      <c r="S1437" s="52">
        <v>33.687800852400002</v>
      </c>
      <c r="T1437" s="52">
        <v>34.524859402799997</v>
      </c>
      <c r="U1437" s="52">
        <v>35.856236682000002</v>
      </c>
      <c r="V1437" s="52">
        <v>32.193569613600005</v>
      </c>
      <c r="W1437" s="52">
        <v>30.177956170800005</v>
      </c>
      <c r="X1437" s="52">
        <v>29.336614524000002</v>
      </c>
      <c r="Y1437" s="52">
        <v>31.7581047324</v>
      </c>
      <c r="Z1437" s="52">
        <v>31.287098106000002</v>
      </c>
    </row>
    <row r="1438" spans="1:26">
      <c r="A1438" s="52" t="s">
        <v>336</v>
      </c>
      <c r="B1438" s="52" t="s">
        <v>337</v>
      </c>
      <c r="C1438" s="52" t="s">
        <v>246</v>
      </c>
      <c r="D1438" s="52" t="s">
        <v>7</v>
      </c>
      <c r="E1438" s="52" t="s">
        <v>62</v>
      </c>
      <c r="F1438" s="52" t="s">
        <v>69</v>
      </c>
      <c r="G1438" s="52">
        <v>0</v>
      </c>
      <c r="H1438" s="52">
        <v>0</v>
      </c>
      <c r="I1438" s="52">
        <v>0</v>
      </c>
      <c r="J1438" s="52">
        <v>0</v>
      </c>
      <c r="K1438" s="52">
        <v>0</v>
      </c>
      <c r="L1438" s="52">
        <v>0</v>
      </c>
      <c r="M1438" s="52">
        <v>0</v>
      </c>
      <c r="N1438" s="52">
        <v>0</v>
      </c>
      <c r="O1438" s="52">
        <v>0</v>
      </c>
      <c r="P1438" s="52">
        <v>0</v>
      </c>
      <c r="Q1438" s="52">
        <v>0</v>
      </c>
      <c r="R1438" s="52">
        <v>0</v>
      </c>
      <c r="S1438" s="52">
        <v>0</v>
      </c>
      <c r="T1438" s="52">
        <v>0</v>
      </c>
      <c r="U1438" s="52">
        <v>0</v>
      </c>
      <c r="V1438" s="52">
        <v>0</v>
      </c>
      <c r="W1438" s="52">
        <v>0</v>
      </c>
      <c r="X1438" s="52">
        <v>0</v>
      </c>
      <c r="Y1438" s="52">
        <v>0</v>
      </c>
      <c r="Z1438" s="52">
        <v>0</v>
      </c>
    </row>
    <row r="1439" spans="1:26">
      <c r="A1439" s="52" t="s">
        <v>336</v>
      </c>
      <c r="B1439" s="52" t="s">
        <v>337</v>
      </c>
      <c r="C1439" s="52" t="s">
        <v>246</v>
      </c>
      <c r="D1439" s="52" t="s">
        <v>7</v>
      </c>
      <c r="E1439" s="52" t="s">
        <v>62</v>
      </c>
      <c r="F1439" s="52" t="s">
        <v>70</v>
      </c>
      <c r="G1439" s="52">
        <v>0</v>
      </c>
      <c r="H1439" s="52">
        <v>0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</row>
    <row r="1440" spans="1:26">
      <c r="A1440" s="52" t="s">
        <v>336</v>
      </c>
      <c r="B1440" s="52" t="s">
        <v>342</v>
      </c>
      <c r="C1440" s="52" t="s">
        <v>246</v>
      </c>
      <c r="D1440" s="52" t="s">
        <v>7</v>
      </c>
      <c r="E1440" s="52" t="s">
        <v>62</v>
      </c>
      <c r="F1440" s="52" t="s">
        <v>71</v>
      </c>
      <c r="G1440" s="52">
        <v>0</v>
      </c>
      <c r="H1440" s="52">
        <v>0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</row>
    <row r="1441" spans="1:26">
      <c r="A1441" s="52" t="s">
        <v>336</v>
      </c>
      <c r="B1441" s="52" t="s">
        <v>342</v>
      </c>
      <c r="C1441" s="52" t="s">
        <v>246</v>
      </c>
      <c r="D1441" s="52" t="s">
        <v>7</v>
      </c>
      <c r="E1441" s="52" t="s">
        <v>62</v>
      </c>
      <c r="F1441" s="52" t="s">
        <v>72</v>
      </c>
      <c r="G1441" s="52">
        <v>23.718201066000002</v>
      </c>
      <c r="H1441" s="52">
        <v>15.9560036568</v>
      </c>
      <c r="I1441" s="52">
        <v>14.720001681599999</v>
      </c>
      <c r="J1441" s="52">
        <v>16.994401232400001</v>
      </c>
      <c r="K1441" s="52">
        <v>16.959001838400003</v>
      </c>
      <c r="L1441" s="52">
        <v>16.020999539999998</v>
      </c>
      <c r="M1441" s="52">
        <v>16.039802458800001</v>
      </c>
      <c r="N1441" s="52">
        <v>16.347402468000002</v>
      </c>
      <c r="O1441" s="52">
        <v>15.365999800800001</v>
      </c>
      <c r="P1441" s="52">
        <v>12.064603330800001</v>
      </c>
      <c r="Q1441" s="52">
        <v>8.862798272400001</v>
      </c>
      <c r="R1441" s="52">
        <v>7.8866039843999998</v>
      </c>
      <c r="S1441" s="52">
        <v>8.6052012156000011</v>
      </c>
      <c r="T1441" s="52">
        <v>6.2530025472000004</v>
      </c>
      <c r="U1441" s="52">
        <v>3.8126005632000002</v>
      </c>
      <c r="V1441" s="52">
        <v>4.3298001540000008</v>
      </c>
      <c r="W1441" s="52">
        <v>4.6069998084000003</v>
      </c>
      <c r="X1441" s="52">
        <v>5.6165963868000004</v>
      </c>
      <c r="Y1441" s="52">
        <v>5.3422228224000001</v>
      </c>
      <c r="Z1441" s="52">
        <v>3.5308791648000004</v>
      </c>
    </row>
    <row r="1442" spans="1:26">
      <c r="A1442" s="52" t="s">
        <v>336</v>
      </c>
      <c r="B1442" s="52" t="s">
        <v>343</v>
      </c>
      <c r="C1442" s="52" t="s">
        <v>246</v>
      </c>
      <c r="D1442" s="52" t="s">
        <v>7</v>
      </c>
      <c r="E1442" s="52" t="s">
        <v>62</v>
      </c>
      <c r="F1442" s="52" t="s">
        <v>73</v>
      </c>
      <c r="G1442" s="52">
        <v>84.389400381599998</v>
      </c>
      <c r="H1442" s="52">
        <v>74.766601612800002</v>
      </c>
      <c r="I1442" s="52">
        <v>76.149899398800002</v>
      </c>
      <c r="J1442" s="52">
        <v>84.373201652399999</v>
      </c>
      <c r="K1442" s="52">
        <v>90.400497998400013</v>
      </c>
      <c r="L1442" s="52">
        <v>98.809200129600001</v>
      </c>
      <c r="M1442" s="52">
        <v>104.35140126720002</v>
      </c>
      <c r="N1442" s="52">
        <v>95.523299006399995</v>
      </c>
      <c r="O1442" s="52">
        <v>114.79590140400001</v>
      </c>
      <c r="P1442" s="52">
        <v>83.168098261200001</v>
      </c>
      <c r="Q1442" s="52">
        <v>105.9650986572</v>
      </c>
      <c r="R1442" s="52">
        <v>112.16970179640001</v>
      </c>
      <c r="S1442" s="52">
        <v>110.2365013248</v>
      </c>
      <c r="T1442" s="52">
        <v>110.09250052560002</v>
      </c>
      <c r="U1442" s="52">
        <v>120.7637996184</v>
      </c>
      <c r="V1442" s="52">
        <v>119.90610014400001</v>
      </c>
      <c r="W1442" s="52">
        <v>125.8920015984</v>
      </c>
      <c r="X1442" s="52">
        <v>133.08120193319999</v>
      </c>
      <c r="Y1442" s="52">
        <v>138.78719906040001</v>
      </c>
      <c r="Z1442" s="52">
        <v>154.05840133560002</v>
      </c>
    </row>
    <row r="1443" spans="1:26">
      <c r="A1443" s="52" t="s">
        <v>344</v>
      </c>
      <c r="B1443" s="52" t="s">
        <v>337</v>
      </c>
      <c r="C1443" s="52" t="s">
        <v>246</v>
      </c>
      <c r="D1443" s="52" t="s">
        <v>7</v>
      </c>
      <c r="E1443" s="52" t="s">
        <v>74</v>
      </c>
      <c r="F1443" s="52" t="s">
        <v>63</v>
      </c>
      <c r="G1443" s="52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</row>
    <row r="1444" spans="1:26">
      <c r="A1444" s="52" t="s">
        <v>344</v>
      </c>
      <c r="B1444" s="52" t="s">
        <v>338</v>
      </c>
      <c r="C1444" s="52" t="s">
        <v>246</v>
      </c>
      <c r="D1444" s="52" t="s">
        <v>7</v>
      </c>
      <c r="E1444" s="52" t="s">
        <v>74</v>
      </c>
      <c r="F1444" s="52" t="s">
        <v>64</v>
      </c>
      <c r="G1444" s="52">
        <v>0</v>
      </c>
      <c r="H1444" s="52">
        <v>0</v>
      </c>
      <c r="I1444" s="52">
        <v>0</v>
      </c>
      <c r="J1444" s="52">
        <v>0</v>
      </c>
      <c r="K1444" s="52">
        <v>0</v>
      </c>
      <c r="L1444" s="52">
        <v>0</v>
      </c>
      <c r="M1444" s="52">
        <v>0</v>
      </c>
      <c r="N1444" s="52">
        <v>0</v>
      </c>
      <c r="O1444" s="52">
        <v>0</v>
      </c>
      <c r="P1444" s="52">
        <v>0</v>
      </c>
      <c r="Q1444" s="52">
        <v>0</v>
      </c>
      <c r="R1444" s="52">
        <v>0</v>
      </c>
      <c r="S1444" s="52">
        <v>0</v>
      </c>
      <c r="T1444" s="52">
        <v>0</v>
      </c>
      <c r="U1444" s="52">
        <v>0</v>
      </c>
      <c r="V1444" s="52">
        <v>0</v>
      </c>
      <c r="W1444" s="52">
        <v>0</v>
      </c>
      <c r="X1444" s="52">
        <v>0</v>
      </c>
      <c r="Y1444" s="52">
        <v>0</v>
      </c>
      <c r="Z1444" s="52">
        <v>0</v>
      </c>
    </row>
    <row r="1445" spans="1:26">
      <c r="A1445" s="52" t="s">
        <v>344</v>
      </c>
      <c r="B1445" s="52" t="s">
        <v>339</v>
      </c>
      <c r="C1445" s="52" t="s">
        <v>246</v>
      </c>
      <c r="D1445" s="52" t="s">
        <v>7</v>
      </c>
      <c r="E1445" s="52" t="s">
        <v>74</v>
      </c>
      <c r="F1445" s="52" t="s">
        <v>65</v>
      </c>
      <c r="G1445" s="52">
        <v>0</v>
      </c>
      <c r="H1445" s="52">
        <v>0</v>
      </c>
      <c r="I1445" s="52">
        <v>0</v>
      </c>
      <c r="J1445" s="52">
        <v>0</v>
      </c>
      <c r="K1445" s="52">
        <v>0</v>
      </c>
      <c r="L1445" s="52">
        <v>0</v>
      </c>
      <c r="M1445" s="52">
        <v>0</v>
      </c>
      <c r="N1445" s="52">
        <v>0</v>
      </c>
      <c r="O1445" s="52">
        <v>0</v>
      </c>
      <c r="P1445" s="52">
        <v>0</v>
      </c>
      <c r="Q1445" s="52">
        <v>0</v>
      </c>
      <c r="R1445" s="52">
        <v>0</v>
      </c>
      <c r="S1445" s="52">
        <v>0</v>
      </c>
      <c r="T1445" s="52">
        <v>0</v>
      </c>
      <c r="U1445" s="52">
        <v>0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</row>
    <row r="1446" spans="1:26">
      <c r="A1446" s="52" t="s">
        <v>344</v>
      </c>
      <c r="B1446" s="52" t="s">
        <v>340</v>
      </c>
      <c r="C1446" s="52" t="s">
        <v>246</v>
      </c>
      <c r="D1446" s="52" t="s">
        <v>7</v>
      </c>
      <c r="E1446" s="52" t="s">
        <v>74</v>
      </c>
      <c r="F1446" s="52" t="s">
        <v>66</v>
      </c>
      <c r="G1446" s="52">
        <v>21.877198117200003</v>
      </c>
      <c r="H1446" s="52">
        <v>18.367198523999999</v>
      </c>
      <c r="I1446" s="52">
        <v>17.6544000108</v>
      </c>
      <c r="J1446" s="52">
        <v>22.0175982684</v>
      </c>
      <c r="K1446" s="52">
        <v>21.517200305999999</v>
      </c>
      <c r="L1446" s="52">
        <v>22.305599866800002</v>
      </c>
      <c r="M1446" s="52">
        <v>22.1111983692</v>
      </c>
      <c r="N1446" s="52">
        <v>22.431601612800002</v>
      </c>
      <c r="O1446" s="52">
        <v>21.060001746000001</v>
      </c>
      <c r="P1446" s="52">
        <v>24.256799391600001</v>
      </c>
      <c r="Q1446" s="52">
        <v>22.816799773200003</v>
      </c>
      <c r="R1446" s="52">
        <v>22.870801119599999</v>
      </c>
      <c r="S1446" s="52">
        <v>21.7943999604</v>
      </c>
      <c r="T1446" s="52">
        <v>22.240800763200003</v>
      </c>
      <c r="U1446" s="52">
        <v>24.847200993600001</v>
      </c>
      <c r="V1446" s="52">
        <v>21.373199506799999</v>
      </c>
      <c r="W1446" s="52">
        <v>21.153601846800001</v>
      </c>
      <c r="X1446" s="52">
        <v>22.060801857600001</v>
      </c>
      <c r="Y1446" s="52">
        <v>21.261600352799999</v>
      </c>
      <c r="Z1446" s="52">
        <v>20.6784000468</v>
      </c>
    </row>
    <row r="1447" spans="1:26">
      <c r="A1447" s="52" t="s">
        <v>344</v>
      </c>
      <c r="B1447" s="52" t="s">
        <v>341</v>
      </c>
      <c r="C1447" s="52" t="s">
        <v>246</v>
      </c>
      <c r="D1447" s="52" t="s">
        <v>7</v>
      </c>
      <c r="E1447" s="52" t="s">
        <v>74</v>
      </c>
      <c r="F1447" s="52" t="s">
        <v>67</v>
      </c>
      <c r="G1447" s="52">
        <v>0</v>
      </c>
      <c r="H1447" s="52">
        <v>0</v>
      </c>
      <c r="I1447" s="52">
        <v>0</v>
      </c>
      <c r="J1447" s="52">
        <v>0</v>
      </c>
      <c r="K1447" s="52">
        <v>0</v>
      </c>
      <c r="L1447" s="52">
        <v>0</v>
      </c>
      <c r="M1447" s="52">
        <v>0</v>
      </c>
      <c r="N1447" s="52">
        <v>0</v>
      </c>
      <c r="O1447" s="52">
        <v>0</v>
      </c>
      <c r="P1447" s="52">
        <v>0</v>
      </c>
      <c r="Q1447" s="52">
        <v>0</v>
      </c>
      <c r="R1447" s="52">
        <v>0</v>
      </c>
      <c r="S1447" s="52">
        <v>0</v>
      </c>
      <c r="T1447" s="52">
        <v>0</v>
      </c>
      <c r="U1447" s="52">
        <v>0</v>
      </c>
      <c r="V1447" s="52">
        <v>0</v>
      </c>
      <c r="W1447" s="52">
        <v>0</v>
      </c>
      <c r="X1447" s="52">
        <v>0</v>
      </c>
      <c r="Y1447" s="52">
        <v>0</v>
      </c>
      <c r="Z1447" s="52">
        <v>0</v>
      </c>
    </row>
    <row r="1448" spans="1:26">
      <c r="A1448" s="52" t="s">
        <v>344</v>
      </c>
      <c r="B1448" s="52" t="s">
        <v>337</v>
      </c>
      <c r="C1448" s="52" t="s">
        <v>246</v>
      </c>
      <c r="D1448" s="52" t="s">
        <v>7</v>
      </c>
      <c r="E1448" s="52" t="s">
        <v>74</v>
      </c>
      <c r="F1448" s="52" t="s">
        <v>68</v>
      </c>
      <c r="G1448" s="52">
        <v>0</v>
      </c>
      <c r="H1448" s="52">
        <v>0</v>
      </c>
      <c r="I1448" s="52">
        <v>0</v>
      </c>
      <c r="J1448" s="52">
        <v>0</v>
      </c>
      <c r="K1448" s="52">
        <v>0</v>
      </c>
      <c r="L1448" s="52">
        <v>0</v>
      </c>
      <c r="M1448" s="52">
        <v>0</v>
      </c>
      <c r="N1448" s="52">
        <v>0</v>
      </c>
      <c r="O1448" s="52">
        <v>0</v>
      </c>
      <c r="P1448" s="52">
        <v>0</v>
      </c>
      <c r="Q1448" s="52">
        <v>0</v>
      </c>
      <c r="R1448" s="52">
        <v>0</v>
      </c>
      <c r="S1448" s="52">
        <v>0</v>
      </c>
      <c r="T1448" s="52">
        <v>0</v>
      </c>
      <c r="U1448" s="52">
        <v>0</v>
      </c>
      <c r="V1448" s="52">
        <v>0</v>
      </c>
      <c r="W1448" s="52">
        <v>0</v>
      </c>
      <c r="X1448" s="52">
        <v>0</v>
      </c>
      <c r="Y1448" s="52">
        <v>0</v>
      </c>
      <c r="Z1448" s="52">
        <v>0</v>
      </c>
    </row>
    <row r="1449" spans="1:26">
      <c r="A1449" s="52" t="s">
        <v>344</v>
      </c>
      <c r="B1449" s="52" t="s">
        <v>337</v>
      </c>
      <c r="C1449" s="52" t="s">
        <v>246</v>
      </c>
      <c r="D1449" s="52" t="s">
        <v>7</v>
      </c>
      <c r="E1449" s="52" t="s">
        <v>74</v>
      </c>
      <c r="F1449" s="52" t="s">
        <v>69</v>
      </c>
      <c r="G1449" s="52">
        <v>0</v>
      </c>
      <c r="H1449" s="52">
        <v>0</v>
      </c>
      <c r="I1449" s="52">
        <v>0</v>
      </c>
      <c r="J1449" s="52">
        <v>0</v>
      </c>
      <c r="K1449" s="52">
        <v>0</v>
      </c>
      <c r="L1449" s="52">
        <v>0</v>
      </c>
      <c r="M1449" s="52">
        <v>0</v>
      </c>
      <c r="N1449" s="52">
        <v>0</v>
      </c>
      <c r="O1449" s="52">
        <v>0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0</v>
      </c>
      <c r="W1449" s="52">
        <v>0</v>
      </c>
      <c r="X1449" s="52">
        <v>0</v>
      </c>
      <c r="Y1449" s="52">
        <v>0</v>
      </c>
      <c r="Z1449" s="52">
        <v>0</v>
      </c>
    </row>
    <row r="1450" spans="1:26">
      <c r="A1450" s="52" t="s">
        <v>344</v>
      </c>
      <c r="B1450" s="52" t="s">
        <v>337</v>
      </c>
      <c r="C1450" s="52" t="s">
        <v>246</v>
      </c>
      <c r="D1450" s="52" t="s">
        <v>7</v>
      </c>
      <c r="E1450" s="52" t="s">
        <v>74</v>
      </c>
      <c r="F1450" s="52" t="s">
        <v>70</v>
      </c>
      <c r="G1450" s="52">
        <v>0</v>
      </c>
      <c r="H1450" s="52">
        <v>0</v>
      </c>
      <c r="I1450" s="52">
        <v>0</v>
      </c>
      <c r="J1450" s="52">
        <v>0</v>
      </c>
      <c r="K1450" s="52">
        <v>0</v>
      </c>
      <c r="L1450" s="52">
        <v>0</v>
      </c>
      <c r="M1450" s="52">
        <v>0</v>
      </c>
      <c r="N1450" s="52">
        <v>0</v>
      </c>
      <c r="O1450" s="52">
        <v>0</v>
      </c>
      <c r="P1450" s="52">
        <v>0</v>
      </c>
      <c r="Q1450" s="52">
        <v>0</v>
      </c>
      <c r="R1450" s="52">
        <v>0</v>
      </c>
      <c r="S1450" s="52">
        <v>0</v>
      </c>
      <c r="T1450" s="52">
        <v>0</v>
      </c>
      <c r="U1450" s="52">
        <v>0</v>
      </c>
      <c r="V1450" s="52">
        <v>0</v>
      </c>
      <c r="W1450" s="52">
        <v>0</v>
      </c>
      <c r="X1450" s="52">
        <v>0</v>
      </c>
      <c r="Y1450" s="52">
        <v>0</v>
      </c>
      <c r="Z1450" s="52">
        <v>0</v>
      </c>
    </row>
    <row r="1451" spans="1:26">
      <c r="A1451" s="52" t="s">
        <v>344</v>
      </c>
      <c r="B1451" s="52" t="s">
        <v>342</v>
      </c>
      <c r="C1451" s="52" t="s">
        <v>246</v>
      </c>
      <c r="D1451" s="52" t="s">
        <v>7</v>
      </c>
      <c r="E1451" s="52" t="s">
        <v>74</v>
      </c>
      <c r="F1451" s="52" t="s">
        <v>71</v>
      </c>
      <c r="G1451" s="52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</row>
    <row r="1452" spans="1:26">
      <c r="A1452" s="52" t="s">
        <v>344</v>
      </c>
      <c r="B1452" s="52" t="s">
        <v>342</v>
      </c>
      <c r="C1452" s="52" t="s">
        <v>246</v>
      </c>
      <c r="D1452" s="52" t="s">
        <v>7</v>
      </c>
      <c r="E1452" s="52" t="s">
        <v>74</v>
      </c>
      <c r="F1452" s="52" t="s">
        <v>72</v>
      </c>
      <c r="G1452" s="52">
        <v>45.913700653199996</v>
      </c>
      <c r="H1452" s="52">
        <v>38.976604293600005</v>
      </c>
      <c r="I1452" s="52">
        <v>34.9736006268</v>
      </c>
      <c r="J1452" s="52">
        <v>24.329599470000002</v>
      </c>
      <c r="K1452" s="52">
        <v>24.810800954400005</v>
      </c>
      <c r="L1452" s="52">
        <v>32.539001547600009</v>
      </c>
      <c r="M1452" s="52">
        <v>29.585494663199999</v>
      </c>
      <c r="N1452" s="52">
        <v>32.372701851600006</v>
      </c>
      <c r="O1452" s="52">
        <v>28.887500674800005</v>
      </c>
      <c r="P1452" s="52">
        <v>17.424201373199999</v>
      </c>
      <c r="Q1452" s="52">
        <v>13.788601966800002</v>
      </c>
      <c r="R1452" s="52">
        <v>13.426397712000002</v>
      </c>
      <c r="S1452" s="52">
        <v>12.8094978528</v>
      </c>
      <c r="T1452" s="52">
        <v>14.2863957396</v>
      </c>
      <c r="U1452" s="52">
        <v>11.784899970000001</v>
      </c>
      <c r="V1452" s="52">
        <v>12.163298767200001</v>
      </c>
      <c r="W1452" s="52">
        <v>18.385298060400004</v>
      </c>
      <c r="X1452" s="52">
        <v>15.969003670800001</v>
      </c>
      <c r="Y1452" s="52">
        <v>13.649939337600003</v>
      </c>
      <c r="Z1452" s="52">
        <v>9.6211784772000009</v>
      </c>
    </row>
    <row r="1453" spans="1:26">
      <c r="A1453" s="52" t="s">
        <v>344</v>
      </c>
      <c r="B1453" s="52" t="s">
        <v>343</v>
      </c>
      <c r="C1453" s="52" t="s">
        <v>246</v>
      </c>
      <c r="D1453" s="52" t="s">
        <v>7</v>
      </c>
      <c r="E1453" s="52" t="s">
        <v>74</v>
      </c>
      <c r="F1453" s="52" t="s">
        <v>73</v>
      </c>
      <c r="G1453" s="52">
        <v>223.13700068760002</v>
      </c>
      <c r="H1453" s="52">
        <v>187.65089805960002</v>
      </c>
      <c r="I1453" s="52">
        <v>152.77410043560002</v>
      </c>
      <c r="J1453" s="52">
        <v>134.48699958240002</v>
      </c>
      <c r="K1453" s="52">
        <v>138.99959961120001</v>
      </c>
      <c r="L1453" s="52">
        <v>127.18800041760001</v>
      </c>
      <c r="M1453" s="52">
        <v>135.03869840519999</v>
      </c>
      <c r="N1453" s="52">
        <v>142.823701314</v>
      </c>
      <c r="O1453" s="52">
        <v>147.72690047520001</v>
      </c>
      <c r="P1453" s="52">
        <v>132.41789976960001</v>
      </c>
      <c r="Q1453" s="52">
        <v>150.28920114120001</v>
      </c>
      <c r="R1453" s="52">
        <v>150.3908985132</v>
      </c>
      <c r="S1453" s="52">
        <v>155.49299998200001</v>
      </c>
      <c r="T1453" s="52">
        <v>167.30189868959999</v>
      </c>
      <c r="U1453" s="52">
        <v>150.27120208800002</v>
      </c>
      <c r="V1453" s="52">
        <v>123.77430141120001</v>
      </c>
      <c r="W1453" s="52">
        <v>119.3822979696</v>
      </c>
      <c r="X1453" s="52">
        <v>118.10879901360001</v>
      </c>
      <c r="Y1453" s="52">
        <v>128.37510056880001</v>
      </c>
      <c r="Z1453" s="52">
        <v>108.56070113040001</v>
      </c>
    </row>
    <row r="1454" spans="1:26">
      <c r="A1454" s="52" t="s">
        <v>345</v>
      </c>
      <c r="B1454" s="52" t="s">
        <v>337</v>
      </c>
      <c r="C1454" s="52" t="s">
        <v>246</v>
      </c>
      <c r="D1454" s="52" t="s">
        <v>7</v>
      </c>
      <c r="E1454" s="52" t="s">
        <v>75</v>
      </c>
      <c r="F1454" s="52" t="s">
        <v>63</v>
      </c>
      <c r="G1454" s="52">
        <v>0</v>
      </c>
      <c r="H1454" s="52">
        <v>0</v>
      </c>
      <c r="I1454" s="52">
        <v>0</v>
      </c>
      <c r="J1454" s="52">
        <v>0</v>
      </c>
      <c r="K1454" s="52">
        <v>0</v>
      </c>
      <c r="L1454" s="52">
        <v>0</v>
      </c>
      <c r="M1454" s="52">
        <v>0</v>
      </c>
      <c r="N1454" s="52">
        <v>0</v>
      </c>
      <c r="O1454" s="52">
        <v>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0</v>
      </c>
      <c r="V1454" s="52">
        <v>0</v>
      </c>
      <c r="W1454" s="52">
        <v>0</v>
      </c>
      <c r="X1454" s="52">
        <v>0</v>
      </c>
      <c r="Y1454" s="52">
        <v>0</v>
      </c>
      <c r="Z1454" s="52">
        <v>0</v>
      </c>
    </row>
    <row r="1455" spans="1:26">
      <c r="A1455" s="52" t="s">
        <v>345</v>
      </c>
      <c r="B1455" s="52" t="s">
        <v>338</v>
      </c>
      <c r="C1455" s="52" t="s">
        <v>246</v>
      </c>
      <c r="D1455" s="52" t="s">
        <v>7</v>
      </c>
      <c r="E1455" s="52" t="s">
        <v>75</v>
      </c>
      <c r="F1455" s="52" t="s">
        <v>64</v>
      </c>
      <c r="G1455" s="52">
        <v>0</v>
      </c>
      <c r="H1455" s="52">
        <v>0</v>
      </c>
      <c r="I1455" s="52">
        <v>0</v>
      </c>
      <c r="J1455" s="52">
        <v>0</v>
      </c>
      <c r="K1455" s="52">
        <v>0</v>
      </c>
      <c r="L1455" s="52">
        <v>0</v>
      </c>
      <c r="M1455" s="52">
        <v>0</v>
      </c>
      <c r="N1455" s="52">
        <v>0</v>
      </c>
      <c r="O1455" s="52">
        <v>0</v>
      </c>
      <c r="P1455" s="52">
        <v>0</v>
      </c>
      <c r="Q1455" s="52">
        <v>0</v>
      </c>
      <c r="R1455" s="52">
        <v>0</v>
      </c>
      <c r="S1455" s="52">
        <v>0</v>
      </c>
      <c r="T1455" s="52">
        <v>0</v>
      </c>
      <c r="U1455" s="52">
        <v>0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</row>
    <row r="1456" spans="1:26">
      <c r="A1456" s="52" t="s">
        <v>345</v>
      </c>
      <c r="B1456" s="52" t="s">
        <v>339</v>
      </c>
      <c r="C1456" s="52" t="s">
        <v>246</v>
      </c>
      <c r="D1456" s="52" t="s">
        <v>7</v>
      </c>
      <c r="E1456" s="52" t="s">
        <v>75</v>
      </c>
      <c r="F1456" s="52" t="s">
        <v>65</v>
      </c>
      <c r="G1456" s="52">
        <v>0</v>
      </c>
      <c r="H1456" s="52">
        <v>0</v>
      </c>
      <c r="I1456" s="52">
        <v>0</v>
      </c>
      <c r="J1456" s="52">
        <v>0</v>
      </c>
      <c r="K1456" s="52">
        <v>0</v>
      </c>
      <c r="L1456" s="52">
        <v>0</v>
      </c>
      <c r="M1456" s="52">
        <v>0</v>
      </c>
      <c r="N1456" s="52">
        <v>0</v>
      </c>
      <c r="O1456" s="52">
        <v>0</v>
      </c>
      <c r="P1456" s="52">
        <v>0</v>
      </c>
      <c r="Q1456" s="52">
        <v>0</v>
      </c>
      <c r="R1456" s="52">
        <v>0</v>
      </c>
      <c r="S1456" s="52">
        <v>0</v>
      </c>
      <c r="T1456" s="52">
        <v>0</v>
      </c>
      <c r="U1456" s="52">
        <v>0</v>
      </c>
      <c r="V1456" s="52">
        <v>0</v>
      </c>
      <c r="W1456" s="52">
        <v>0</v>
      </c>
      <c r="X1456" s="52">
        <v>0</v>
      </c>
      <c r="Y1456" s="52">
        <v>0</v>
      </c>
      <c r="Z1456" s="52">
        <v>0</v>
      </c>
    </row>
    <row r="1457" spans="1:26">
      <c r="A1457" s="52" t="s">
        <v>345</v>
      </c>
      <c r="B1457" s="52" t="s">
        <v>340</v>
      </c>
      <c r="C1457" s="52" t="s">
        <v>246</v>
      </c>
      <c r="D1457" s="52" t="s">
        <v>7</v>
      </c>
      <c r="E1457" s="52" t="s">
        <v>75</v>
      </c>
      <c r="F1457" s="52" t="s">
        <v>66</v>
      </c>
      <c r="G1457" s="52">
        <v>4.1652002988000003</v>
      </c>
      <c r="H1457" s="52">
        <v>3.4956011880000002</v>
      </c>
      <c r="I1457" s="52">
        <v>3.3840020340000003</v>
      </c>
      <c r="J1457" s="52">
        <v>3.146401134</v>
      </c>
      <c r="K1457" s="52">
        <v>2.9412018791999999</v>
      </c>
      <c r="L1457" s="52">
        <v>2.9556002844</v>
      </c>
      <c r="M1457" s="52">
        <v>3.0564016812000001</v>
      </c>
      <c r="N1457" s="52">
        <v>3.1607995392000001</v>
      </c>
      <c r="O1457" s="52">
        <v>3.1139994888000002</v>
      </c>
      <c r="P1457" s="52">
        <v>2.9592009323999999</v>
      </c>
      <c r="Q1457" s="52">
        <v>2.552398884</v>
      </c>
      <c r="R1457" s="52">
        <v>3.2039989416000001</v>
      </c>
      <c r="S1457" s="52">
        <v>3.1391998380000001</v>
      </c>
      <c r="T1457" s="52">
        <v>3.0780013824000005</v>
      </c>
      <c r="U1457" s="52">
        <v>3.0131980920000001</v>
      </c>
      <c r="V1457" s="52">
        <v>2.9556002844</v>
      </c>
      <c r="W1457" s="52">
        <v>2.8944018288000004</v>
      </c>
      <c r="X1457" s="52">
        <v>2.9880019296000002</v>
      </c>
      <c r="Y1457" s="52">
        <v>2.7756013788000002</v>
      </c>
      <c r="Z1457" s="52">
        <v>2.7756013788000002</v>
      </c>
    </row>
    <row r="1458" spans="1:26">
      <c r="A1458" s="52" t="s">
        <v>345</v>
      </c>
      <c r="B1458" s="52" t="s">
        <v>341</v>
      </c>
      <c r="C1458" s="52" t="s">
        <v>246</v>
      </c>
      <c r="D1458" s="52" t="s">
        <v>7</v>
      </c>
      <c r="E1458" s="52" t="s">
        <v>75</v>
      </c>
      <c r="F1458" s="52" t="s">
        <v>67</v>
      </c>
      <c r="G1458" s="52">
        <v>0</v>
      </c>
      <c r="H1458" s="52">
        <v>0</v>
      </c>
      <c r="I1458" s="52">
        <v>0</v>
      </c>
      <c r="J1458" s="52">
        <v>0</v>
      </c>
      <c r="K1458" s="52">
        <v>0</v>
      </c>
      <c r="L1458" s="52">
        <v>0</v>
      </c>
      <c r="M1458" s="52">
        <v>0</v>
      </c>
      <c r="N1458" s="52">
        <v>0</v>
      </c>
      <c r="O1458" s="52">
        <v>0</v>
      </c>
      <c r="P1458" s="52">
        <v>0</v>
      </c>
      <c r="Q1458" s="52">
        <v>0</v>
      </c>
      <c r="R1458" s="52">
        <v>0</v>
      </c>
      <c r="S1458" s="52">
        <v>0</v>
      </c>
      <c r="T1458" s="52">
        <v>0</v>
      </c>
      <c r="U1458" s="52">
        <v>0</v>
      </c>
      <c r="V1458" s="52">
        <v>0</v>
      </c>
      <c r="W1458" s="52">
        <v>0</v>
      </c>
      <c r="X1458" s="52">
        <v>0</v>
      </c>
      <c r="Y1458" s="52">
        <v>0</v>
      </c>
      <c r="Z1458" s="52">
        <v>0</v>
      </c>
    </row>
    <row r="1459" spans="1:26">
      <c r="A1459" s="52" t="s">
        <v>345</v>
      </c>
      <c r="B1459" s="52" t="s">
        <v>337</v>
      </c>
      <c r="C1459" s="52" t="s">
        <v>246</v>
      </c>
      <c r="D1459" s="52" t="s">
        <v>7</v>
      </c>
      <c r="E1459" s="52" t="s">
        <v>75</v>
      </c>
      <c r="F1459" s="52" t="s">
        <v>68</v>
      </c>
      <c r="G1459" s="52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</row>
    <row r="1460" spans="1:26">
      <c r="A1460" s="52" t="s">
        <v>345</v>
      </c>
      <c r="B1460" s="52" t="s">
        <v>337</v>
      </c>
      <c r="C1460" s="52" t="s">
        <v>246</v>
      </c>
      <c r="D1460" s="52" t="s">
        <v>7</v>
      </c>
      <c r="E1460" s="52" t="s">
        <v>75</v>
      </c>
      <c r="F1460" s="52" t="s">
        <v>69</v>
      </c>
      <c r="G1460" s="52">
        <v>0</v>
      </c>
      <c r="H1460" s="52">
        <v>0</v>
      </c>
      <c r="I1460" s="52">
        <v>0</v>
      </c>
      <c r="J1460" s="52">
        <v>0</v>
      </c>
      <c r="K1460" s="52">
        <v>0</v>
      </c>
      <c r="L1460" s="52">
        <v>0</v>
      </c>
      <c r="M1460" s="52">
        <v>0</v>
      </c>
      <c r="N1460" s="52">
        <v>0</v>
      </c>
      <c r="O1460" s="52">
        <v>0</v>
      </c>
      <c r="P1460" s="52">
        <v>0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</row>
    <row r="1461" spans="1:26">
      <c r="A1461" s="52" t="s">
        <v>345</v>
      </c>
      <c r="B1461" s="52" t="s">
        <v>337</v>
      </c>
      <c r="C1461" s="52" t="s">
        <v>246</v>
      </c>
      <c r="D1461" s="52" t="s">
        <v>7</v>
      </c>
      <c r="E1461" s="52" t="s">
        <v>75</v>
      </c>
      <c r="F1461" s="52" t="s">
        <v>70</v>
      </c>
      <c r="G1461" s="52">
        <v>0</v>
      </c>
      <c r="H1461" s="52">
        <v>0</v>
      </c>
      <c r="I1461" s="52">
        <v>0</v>
      </c>
      <c r="J1461" s="52">
        <v>0</v>
      </c>
      <c r="K1461" s="52">
        <v>0</v>
      </c>
      <c r="L1461" s="52">
        <v>0</v>
      </c>
      <c r="M1461" s="52">
        <v>0</v>
      </c>
      <c r="N1461" s="52">
        <v>0</v>
      </c>
      <c r="O1461" s="52">
        <v>0</v>
      </c>
      <c r="P1461" s="52">
        <v>0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</row>
    <row r="1462" spans="1:26">
      <c r="A1462" s="52" t="s">
        <v>345</v>
      </c>
      <c r="B1462" s="52" t="s">
        <v>342</v>
      </c>
      <c r="C1462" s="52" t="s">
        <v>246</v>
      </c>
      <c r="D1462" s="52" t="s">
        <v>7</v>
      </c>
      <c r="E1462" s="52" t="s">
        <v>75</v>
      </c>
      <c r="F1462" s="52" t="s">
        <v>71</v>
      </c>
      <c r="G1462" s="52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0</v>
      </c>
      <c r="Z1462" s="52">
        <v>0</v>
      </c>
    </row>
    <row r="1463" spans="1:26">
      <c r="A1463" s="52" t="s">
        <v>345</v>
      </c>
      <c r="B1463" s="52" t="s">
        <v>342</v>
      </c>
      <c r="C1463" s="52" t="s">
        <v>246</v>
      </c>
      <c r="D1463" s="52" t="s">
        <v>7</v>
      </c>
      <c r="E1463" s="52" t="s">
        <v>75</v>
      </c>
      <c r="F1463" s="52" t="s">
        <v>72</v>
      </c>
      <c r="G1463" s="52">
        <v>4.72982796E-2</v>
      </c>
      <c r="H1463" s="52">
        <v>4.72982796E-2</v>
      </c>
      <c r="I1463" s="52">
        <v>4.72982796E-2</v>
      </c>
      <c r="J1463" s="52">
        <v>4.72982796E-2</v>
      </c>
      <c r="K1463" s="52">
        <v>4.72982796E-2</v>
      </c>
      <c r="L1463" s="52">
        <v>4.72982796E-2</v>
      </c>
      <c r="M1463" s="52">
        <v>4.72982796E-2</v>
      </c>
      <c r="N1463" s="52">
        <v>4.72982796E-2</v>
      </c>
      <c r="O1463" s="52">
        <v>4.72982796E-2</v>
      </c>
      <c r="P1463" s="52">
        <v>4.72982796E-2</v>
      </c>
      <c r="Q1463" s="52">
        <v>4.72982796E-2</v>
      </c>
      <c r="R1463" s="52">
        <v>0</v>
      </c>
      <c r="S1463" s="52">
        <v>0</v>
      </c>
      <c r="T1463" s="52">
        <v>0</v>
      </c>
      <c r="U1463" s="52">
        <v>0</v>
      </c>
      <c r="V1463" s="52">
        <v>0</v>
      </c>
      <c r="W1463" s="52">
        <v>0</v>
      </c>
      <c r="X1463" s="52">
        <v>0</v>
      </c>
      <c r="Y1463" s="52">
        <v>0</v>
      </c>
      <c r="Z1463" s="52">
        <v>0</v>
      </c>
    </row>
    <row r="1464" spans="1:26">
      <c r="A1464" s="52" t="s">
        <v>345</v>
      </c>
      <c r="B1464" s="52" t="s">
        <v>343</v>
      </c>
      <c r="C1464" s="52" t="s">
        <v>246</v>
      </c>
      <c r="D1464" s="52" t="s">
        <v>7</v>
      </c>
      <c r="E1464" s="52" t="s">
        <v>75</v>
      </c>
      <c r="F1464" s="52" t="s">
        <v>73</v>
      </c>
      <c r="G1464" s="52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0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</row>
    <row r="1465" spans="1:26">
      <c r="A1465" s="52" t="s">
        <v>346</v>
      </c>
      <c r="B1465" s="52" t="s">
        <v>337</v>
      </c>
      <c r="C1465" s="52" t="s">
        <v>246</v>
      </c>
      <c r="D1465" s="52" t="s">
        <v>7</v>
      </c>
      <c r="E1465" s="52" t="s">
        <v>76</v>
      </c>
      <c r="F1465" s="52" t="s">
        <v>63</v>
      </c>
      <c r="G1465" s="52">
        <v>0</v>
      </c>
      <c r="H1465" s="52">
        <v>1.9715850540000002</v>
      </c>
      <c r="I1465" s="52">
        <v>3.4734948839999999</v>
      </c>
      <c r="J1465" s="52">
        <v>5.8631486652000007</v>
      </c>
      <c r="K1465" s="52">
        <v>3.4228052964000004</v>
      </c>
      <c r="L1465" s="52">
        <v>3.8580775848000002</v>
      </c>
      <c r="M1465" s="52">
        <v>5.2032964248000004</v>
      </c>
      <c r="N1465" s="52">
        <v>5.2883470800000003</v>
      </c>
      <c r="O1465" s="52">
        <v>4.8744400320000008</v>
      </c>
      <c r="P1465" s="52">
        <v>4.2170831244000002</v>
      </c>
      <c r="Q1465" s="52">
        <v>4.3068523032000003</v>
      </c>
      <c r="R1465" s="52">
        <v>5.4936007632000008</v>
      </c>
      <c r="S1465" s="52">
        <v>5.5615860216000002</v>
      </c>
      <c r="T1465" s="52">
        <v>6.0158412612000003</v>
      </c>
      <c r="U1465" s="52">
        <v>6.1552784484000007</v>
      </c>
      <c r="V1465" s="52">
        <v>6.5735983836000003</v>
      </c>
      <c r="W1465" s="52">
        <v>6.9196122828000002</v>
      </c>
      <c r="X1465" s="52">
        <v>7.1561832300000008</v>
      </c>
      <c r="Y1465" s="52">
        <v>6.4859058575999997</v>
      </c>
      <c r="Z1465" s="52">
        <v>4.2976539036000005</v>
      </c>
    </row>
    <row r="1466" spans="1:26">
      <c r="A1466" s="52" t="s">
        <v>346</v>
      </c>
      <c r="B1466" s="52" t="s">
        <v>338</v>
      </c>
      <c r="C1466" s="52" t="s">
        <v>246</v>
      </c>
      <c r="D1466" s="52" t="s">
        <v>7</v>
      </c>
      <c r="E1466" s="52" t="s">
        <v>76</v>
      </c>
      <c r="F1466" s="52" t="s">
        <v>64</v>
      </c>
      <c r="G1466" s="52">
        <v>0</v>
      </c>
      <c r="H1466" s="52">
        <v>0</v>
      </c>
      <c r="I1466" s="52">
        <v>0</v>
      </c>
      <c r="J1466" s="52">
        <v>0</v>
      </c>
      <c r="K1466" s="52">
        <v>0</v>
      </c>
      <c r="L1466" s="52">
        <v>0</v>
      </c>
      <c r="M1466" s="52">
        <v>0</v>
      </c>
      <c r="N1466" s="52">
        <v>0</v>
      </c>
      <c r="O1466" s="52">
        <v>0</v>
      </c>
      <c r="P1466" s="52">
        <v>0</v>
      </c>
      <c r="Q1466" s="52">
        <v>0</v>
      </c>
      <c r="R1466" s="52">
        <v>0</v>
      </c>
      <c r="S1466" s="52">
        <v>0</v>
      </c>
      <c r="T1466" s="52">
        <v>0</v>
      </c>
      <c r="U1466" s="52">
        <v>0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</row>
    <row r="1467" spans="1:26">
      <c r="A1467" s="52" t="s">
        <v>346</v>
      </c>
      <c r="B1467" s="52" t="s">
        <v>339</v>
      </c>
      <c r="C1467" s="52" t="s">
        <v>246</v>
      </c>
      <c r="D1467" s="52" t="s">
        <v>7</v>
      </c>
      <c r="E1467" s="52" t="s">
        <v>76</v>
      </c>
      <c r="F1467" s="52" t="s">
        <v>65</v>
      </c>
      <c r="G1467" s="52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</row>
    <row r="1468" spans="1:26">
      <c r="A1468" s="52" t="s">
        <v>346</v>
      </c>
      <c r="B1468" s="52" t="s">
        <v>340</v>
      </c>
      <c r="C1468" s="52" t="s">
        <v>246</v>
      </c>
      <c r="D1468" s="52" t="s">
        <v>7</v>
      </c>
      <c r="E1468" s="52" t="s">
        <v>76</v>
      </c>
      <c r="F1468" s="52" t="s">
        <v>66</v>
      </c>
      <c r="G1468" s="52">
        <v>37.6487983548</v>
      </c>
      <c r="H1468" s="52">
        <v>37.796399802000003</v>
      </c>
      <c r="I1468" s="52">
        <v>37.407600993599999</v>
      </c>
      <c r="J1468" s="52">
        <v>36.799200338400006</v>
      </c>
      <c r="K1468" s="52">
        <v>37.245601141200005</v>
      </c>
      <c r="L1468" s="52">
        <v>37.126800691200003</v>
      </c>
      <c r="M1468" s="52">
        <v>37.097999694000002</v>
      </c>
      <c r="N1468" s="52">
        <v>37.234799197200005</v>
      </c>
      <c r="O1468" s="52">
        <v>37.270801490400004</v>
      </c>
      <c r="P1468" s="52">
        <v>37.3104002448</v>
      </c>
      <c r="Q1468" s="52">
        <v>36.036001126800002</v>
      </c>
      <c r="R1468" s="52">
        <v>37.695598405200002</v>
      </c>
      <c r="S1468" s="52">
        <v>37.947601897200002</v>
      </c>
      <c r="T1468" s="52">
        <v>40.312800579600001</v>
      </c>
      <c r="U1468" s="52">
        <v>37.259999546400003</v>
      </c>
      <c r="V1468" s="52">
        <v>39.3551998704</v>
      </c>
      <c r="W1468" s="52">
        <v>42.076799902800005</v>
      </c>
      <c r="X1468" s="52">
        <v>41.295601638000001</v>
      </c>
      <c r="Y1468" s="52">
        <v>38.3652017028</v>
      </c>
      <c r="Z1468" s="52">
        <v>38.3652017028</v>
      </c>
    </row>
    <row r="1469" spans="1:26">
      <c r="A1469" s="52" t="s">
        <v>346</v>
      </c>
      <c r="B1469" s="52" t="s">
        <v>341</v>
      </c>
      <c r="C1469" s="52" t="s">
        <v>246</v>
      </c>
      <c r="D1469" s="52" t="s">
        <v>7</v>
      </c>
      <c r="E1469" s="52" t="s">
        <v>76</v>
      </c>
      <c r="F1469" s="52" t="s">
        <v>67</v>
      </c>
      <c r="G1469" s="52">
        <v>0</v>
      </c>
      <c r="H1469" s="52">
        <v>0</v>
      </c>
      <c r="I1469" s="52">
        <v>0</v>
      </c>
      <c r="J1469" s="52">
        <v>0</v>
      </c>
      <c r="K1469" s="52">
        <v>0</v>
      </c>
      <c r="L1469" s="52">
        <v>0</v>
      </c>
      <c r="M1469" s="52">
        <v>0</v>
      </c>
      <c r="N1469" s="52">
        <v>0</v>
      </c>
      <c r="O1469" s="52">
        <v>0</v>
      </c>
      <c r="P1469" s="52">
        <v>0</v>
      </c>
      <c r="Q1469" s="52">
        <v>0</v>
      </c>
      <c r="R1469" s="52">
        <v>0</v>
      </c>
      <c r="S1469" s="52">
        <v>0</v>
      </c>
      <c r="T1469" s="52">
        <v>0</v>
      </c>
      <c r="U1469" s="52">
        <v>0</v>
      </c>
      <c r="V1469" s="52">
        <v>0</v>
      </c>
      <c r="W1469" s="52">
        <v>0</v>
      </c>
      <c r="X1469" s="52">
        <v>0</v>
      </c>
      <c r="Y1469" s="52">
        <v>0</v>
      </c>
      <c r="Z1469" s="52">
        <v>0</v>
      </c>
    </row>
    <row r="1470" spans="1:26">
      <c r="A1470" s="52" t="s">
        <v>346</v>
      </c>
      <c r="B1470" s="52" t="s">
        <v>337</v>
      </c>
      <c r="C1470" s="52" t="s">
        <v>246</v>
      </c>
      <c r="D1470" s="52" t="s">
        <v>7</v>
      </c>
      <c r="E1470" s="52" t="s">
        <v>76</v>
      </c>
      <c r="F1470" s="52" t="s">
        <v>68</v>
      </c>
      <c r="G1470" s="52">
        <v>0</v>
      </c>
      <c r="H1470" s="52">
        <v>0</v>
      </c>
      <c r="I1470" s="52">
        <v>0</v>
      </c>
      <c r="J1470" s="52">
        <v>0</v>
      </c>
      <c r="K1470" s="52">
        <v>0</v>
      </c>
      <c r="L1470" s="52">
        <v>0</v>
      </c>
      <c r="M1470" s="52">
        <v>0</v>
      </c>
      <c r="N1470" s="52">
        <v>0</v>
      </c>
      <c r="O1470" s="52">
        <v>0</v>
      </c>
      <c r="P1470" s="52">
        <v>0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0</v>
      </c>
      <c r="X1470" s="52">
        <v>0</v>
      </c>
      <c r="Y1470" s="52">
        <v>0</v>
      </c>
      <c r="Z1470" s="52">
        <v>0</v>
      </c>
    </row>
    <row r="1471" spans="1:26">
      <c r="A1471" s="52" t="s">
        <v>346</v>
      </c>
      <c r="B1471" s="52" t="s">
        <v>337</v>
      </c>
      <c r="C1471" s="52" t="s">
        <v>246</v>
      </c>
      <c r="D1471" s="52" t="s">
        <v>7</v>
      </c>
      <c r="E1471" s="52" t="s">
        <v>76</v>
      </c>
      <c r="F1471" s="52" t="s">
        <v>69</v>
      </c>
      <c r="G1471" s="52">
        <v>0</v>
      </c>
      <c r="H1471" s="52">
        <v>0</v>
      </c>
      <c r="I1471" s="52">
        <v>0</v>
      </c>
      <c r="J1471" s="52">
        <v>0</v>
      </c>
      <c r="K1471" s="52">
        <v>0</v>
      </c>
      <c r="L1471" s="52">
        <v>0</v>
      </c>
      <c r="M1471" s="52">
        <v>0</v>
      </c>
      <c r="N1471" s="52">
        <v>0</v>
      </c>
      <c r="O1471" s="52">
        <v>0</v>
      </c>
      <c r="P1471" s="52">
        <v>0</v>
      </c>
      <c r="Q1471" s="52">
        <v>0</v>
      </c>
      <c r="R1471" s="52">
        <v>0</v>
      </c>
      <c r="S1471" s="52">
        <v>0</v>
      </c>
      <c r="T1471" s="52">
        <v>0</v>
      </c>
      <c r="U1471" s="52">
        <v>0</v>
      </c>
      <c r="V1471" s="52">
        <v>0</v>
      </c>
      <c r="W1471" s="52">
        <v>0</v>
      </c>
      <c r="X1471" s="52">
        <v>0</v>
      </c>
      <c r="Y1471" s="52">
        <v>0</v>
      </c>
      <c r="Z1471" s="52">
        <v>0</v>
      </c>
    </row>
    <row r="1472" spans="1:26">
      <c r="A1472" s="52" t="s">
        <v>346</v>
      </c>
      <c r="B1472" s="52" t="s">
        <v>337</v>
      </c>
      <c r="C1472" s="52" t="s">
        <v>246</v>
      </c>
      <c r="D1472" s="52" t="s">
        <v>7</v>
      </c>
      <c r="E1472" s="52" t="s">
        <v>76</v>
      </c>
      <c r="F1472" s="52" t="s">
        <v>70</v>
      </c>
      <c r="G1472" s="52">
        <v>0</v>
      </c>
      <c r="H1472" s="52">
        <v>0</v>
      </c>
      <c r="I1472" s="52">
        <v>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0</v>
      </c>
      <c r="V1472" s="52">
        <v>0</v>
      </c>
      <c r="W1472" s="52">
        <v>0</v>
      </c>
      <c r="X1472" s="52">
        <v>0</v>
      </c>
      <c r="Y1472" s="52">
        <v>0</v>
      </c>
      <c r="Z1472" s="52">
        <v>0</v>
      </c>
    </row>
    <row r="1473" spans="1:26">
      <c r="A1473" s="52" t="s">
        <v>346</v>
      </c>
      <c r="B1473" s="52" t="s">
        <v>342</v>
      </c>
      <c r="C1473" s="52" t="s">
        <v>246</v>
      </c>
      <c r="D1473" s="52" t="s">
        <v>7</v>
      </c>
      <c r="E1473" s="52" t="s">
        <v>76</v>
      </c>
      <c r="F1473" s="52" t="s">
        <v>71</v>
      </c>
      <c r="G1473" s="52">
        <v>0</v>
      </c>
      <c r="H1473" s="52">
        <v>0</v>
      </c>
      <c r="I1473" s="52">
        <v>0</v>
      </c>
      <c r="J1473" s="52">
        <v>0</v>
      </c>
      <c r="K1473" s="52">
        <v>0</v>
      </c>
      <c r="L1473" s="52">
        <v>0</v>
      </c>
      <c r="M1473" s="52">
        <v>0</v>
      </c>
      <c r="N1473" s="52">
        <v>0</v>
      </c>
      <c r="O1473" s="52">
        <v>0</v>
      </c>
      <c r="P1473" s="52">
        <v>0</v>
      </c>
      <c r="Q1473" s="52">
        <v>0</v>
      </c>
      <c r="R1473" s="52">
        <v>0</v>
      </c>
      <c r="S1473" s="52">
        <v>0</v>
      </c>
      <c r="T1473" s="52">
        <v>0</v>
      </c>
      <c r="U1473" s="52">
        <v>0</v>
      </c>
      <c r="V1473" s="52">
        <v>0</v>
      </c>
      <c r="W1473" s="52">
        <v>0</v>
      </c>
      <c r="X1473" s="52">
        <v>0</v>
      </c>
      <c r="Y1473" s="52">
        <v>0</v>
      </c>
      <c r="Z1473" s="52">
        <v>0</v>
      </c>
    </row>
    <row r="1474" spans="1:26">
      <c r="A1474" s="52" t="s">
        <v>346</v>
      </c>
      <c r="B1474" s="52" t="s">
        <v>342</v>
      </c>
      <c r="C1474" s="52" t="s">
        <v>246</v>
      </c>
      <c r="D1474" s="52" t="s">
        <v>7</v>
      </c>
      <c r="E1474" s="52" t="s">
        <v>76</v>
      </c>
      <c r="F1474" s="52" t="s">
        <v>72</v>
      </c>
      <c r="G1474" s="52">
        <v>90.341803249199998</v>
      </c>
      <c r="H1474" s="52">
        <v>93.481400833200013</v>
      </c>
      <c r="I1474" s="52">
        <v>94.814201624400013</v>
      </c>
      <c r="J1474" s="52">
        <v>87.633203230799992</v>
      </c>
      <c r="K1474" s="52">
        <v>115.25559948360001</v>
      </c>
      <c r="L1474" s="52">
        <v>120.35060432640002</v>
      </c>
      <c r="M1474" s="52">
        <v>132.62839951320001</v>
      </c>
      <c r="N1474" s="52">
        <v>148.64879615400002</v>
      </c>
      <c r="O1474" s="52">
        <v>125.56700124839999</v>
      </c>
      <c r="P1474" s="52">
        <v>116.36120357280001</v>
      </c>
      <c r="Q1474" s="52">
        <v>106.391800566</v>
      </c>
      <c r="R1474" s="52">
        <v>111.35109866040003</v>
      </c>
      <c r="S1474" s="52">
        <v>102.664899612</v>
      </c>
      <c r="T1474" s="52">
        <v>100.49849438040002</v>
      </c>
      <c r="U1474" s="52">
        <v>115.7888973204</v>
      </c>
      <c r="V1474" s="52">
        <v>124.9892982108</v>
      </c>
      <c r="W1474" s="52">
        <v>127.71029953080001</v>
      </c>
      <c r="X1474" s="52">
        <v>120.17309656680001</v>
      </c>
      <c r="Y1474" s="52">
        <v>105.3323057052</v>
      </c>
      <c r="Z1474" s="52">
        <v>131.79324177000001</v>
      </c>
    </row>
    <row r="1475" spans="1:26">
      <c r="A1475" s="52" t="s">
        <v>346</v>
      </c>
      <c r="B1475" s="52" t="s">
        <v>343</v>
      </c>
      <c r="C1475" s="52" t="s">
        <v>246</v>
      </c>
      <c r="D1475" s="52" t="s">
        <v>7</v>
      </c>
      <c r="E1475" s="52" t="s">
        <v>76</v>
      </c>
      <c r="F1475" s="52" t="s">
        <v>73</v>
      </c>
      <c r="G1475" s="52">
        <v>36.275398164000002</v>
      </c>
      <c r="H1475" s="52">
        <v>36.527401656000002</v>
      </c>
      <c r="I1475" s="52">
        <v>39.648598253999999</v>
      </c>
      <c r="J1475" s="52">
        <v>35.239500108000001</v>
      </c>
      <c r="K1475" s="52">
        <v>33.487198704000001</v>
      </c>
      <c r="L1475" s="52">
        <v>38.166299395200006</v>
      </c>
      <c r="M1475" s="52">
        <v>43.991101159199999</v>
      </c>
      <c r="N1475" s="52">
        <v>38.073599456400004</v>
      </c>
      <c r="O1475" s="52">
        <v>47.960999798400003</v>
      </c>
      <c r="P1475" s="52">
        <v>43.1864986824</v>
      </c>
      <c r="Q1475" s="52">
        <v>45.966600871200001</v>
      </c>
      <c r="R1475" s="52">
        <v>49.263299751600009</v>
      </c>
      <c r="S1475" s="52">
        <v>55.262699449199999</v>
      </c>
      <c r="T1475" s="52">
        <v>50.651098347600005</v>
      </c>
      <c r="U1475" s="52">
        <v>53.058600457200001</v>
      </c>
      <c r="V1475" s="52">
        <v>53.531101771200007</v>
      </c>
      <c r="W1475" s="52">
        <v>56.295901205999996</v>
      </c>
      <c r="X1475" s="52">
        <v>46.554301987199999</v>
      </c>
      <c r="Y1475" s="52">
        <v>47.802600594000005</v>
      </c>
      <c r="Z1475" s="52">
        <v>48.877201429200007</v>
      </c>
    </row>
    <row r="1476" spans="1:26">
      <c r="A1476" s="52" t="s">
        <v>347</v>
      </c>
      <c r="B1476" s="52" t="s">
        <v>337</v>
      </c>
      <c r="C1476" s="52" t="s">
        <v>246</v>
      </c>
      <c r="D1476" s="52" t="s">
        <v>7</v>
      </c>
      <c r="E1476" s="52" t="s">
        <v>77</v>
      </c>
      <c r="F1476" s="52" t="s">
        <v>63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0</v>
      </c>
      <c r="U1476" s="52">
        <v>0</v>
      </c>
      <c r="V1476" s="52">
        <v>0</v>
      </c>
      <c r="W1476" s="52">
        <v>0</v>
      </c>
      <c r="X1476" s="52">
        <v>0</v>
      </c>
      <c r="Y1476" s="52">
        <v>0</v>
      </c>
      <c r="Z1476" s="52">
        <v>0</v>
      </c>
    </row>
    <row r="1477" spans="1:26">
      <c r="A1477" s="52" t="s">
        <v>347</v>
      </c>
      <c r="B1477" s="52" t="s">
        <v>338</v>
      </c>
      <c r="C1477" s="52" t="s">
        <v>246</v>
      </c>
      <c r="D1477" s="52" t="s">
        <v>7</v>
      </c>
      <c r="E1477" s="52" t="s">
        <v>77</v>
      </c>
      <c r="F1477" s="52" t="s">
        <v>64</v>
      </c>
      <c r="G1477" s="52">
        <v>0</v>
      </c>
      <c r="H1477" s="52">
        <v>0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0</v>
      </c>
      <c r="O1477" s="52">
        <v>0</v>
      </c>
      <c r="P1477" s="52">
        <v>0</v>
      </c>
      <c r="Q1477" s="52">
        <v>0</v>
      </c>
      <c r="R1477" s="52">
        <v>0</v>
      </c>
      <c r="S1477" s="52">
        <v>0</v>
      </c>
      <c r="T1477" s="52">
        <v>0</v>
      </c>
      <c r="U1477" s="52">
        <v>0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</row>
    <row r="1478" spans="1:26">
      <c r="A1478" s="52" t="s">
        <v>347</v>
      </c>
      <c r="B1478" s="52" t="s">
        <v>339</v>
      </c>
      <c r="C1478" s="52" t="s">
        <v>246</v>
      </c>
      <c r="D1478" s="52" t="s">
        <v>7</v>
      </c>
      <c r="E1478" s="52" t="s">
        <v>77</v>
      </c>
      <c r="F1478" s="52" t="s">
        <v>65</v>
      </c>
      <c r="G1478" s="52">
        <v>0</v>
      </c>
      <c r="H1478" s="52">
        <v>0</v>
      </c>
      <c r="I1478" s="52">
        <v>0</v>
      </c>
      <c r="J1478" s="52">
        <v>0</v>
      </c>
      <c r="K1478" s="52">
        <v>0</v>
      </c>
      <c r="L1478" s="52">
        <v>0</v>
      </c>
      <c r="M1478" s="52">
        <v>0</v>
      </c>
      <c r="N1478" s="52">
        <v>0</v>
      </c>
      <c r="O1478" s="52">
        <v>0</v>
      </c>
      <c r="P1478" s="52">
        <v>0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0</v>
      </c>
      <c r="X1478" s="52">
        <v>0</v>
      </c>
      <c r="Y1478" s="52">
        <v>0</v>
      </c>
      <c r="Z1478" s="52">
        <v>0</v>
      </c>
    </row>
    <row r="1479" spans="1:26">
      <c r="A1479" s="52" t="s">
        <v>347</v>
      </c>
      <c r="B1479" s="52" t="s">
        <v>340</v>
      </c>
      <c r="C1479" s="52" t="s">
        <v>246</v>
      </c>
      <c r="D1479" s="52" t="s">
        <v>7</v>
      </c>
      <c r="E1479" s="52" t="s">
        <v>77</v>
      </c>
      <c r="F1479" s="52" t="s">
        <v>66</v>
      </c>
      <c r="G1479" s="52">
        <v>4.7484006048000005</v>
      </c>
      <c r="H1479" s="52">
        <v>5.3459993160000003</v>
      </c>
      <c r="I1479" s="52">
        <v>5.3387980200000005</v>
      </c>
      <c r="J1479" s="52">
        <v>5.8032020628000005</v>
      </c>
      <c r="K1479" s="52">
        <v>5.9075999208000001</v>
      </c>
      <c r="L1479" s="52">
        <v>6.2567999748000007</v>
      </c>
      <c r="M1479" s="52">
        <v>6.5339996292000011</v>
      </c>
      <c r="N1479" s="52">
        <v>6.7571979371999999</v>
      </c>
      <c r="O1479" s="52">
        <v>7.0560014795999999</v>
      </c>
      <c r="P1479" s="52">
        <v>6.667198484400001</v>
      </c>
      <c r="Q1479" s="52">
        <v>7.1387996363999999</v>
      </c>
      <c r="R1479" s="52">
        <v>7.6104007884000007</v>
      </c>
      <c r="S1479" s="52">
        <v>7.6536001908000006</v>
      </c>
      <c r="T1479" s="52">
        <v>7.8767984988000004</v>
      </c>
      <c r="U1479" s="52">
        <v>8.5283985564000009</v>
      </c>
      <c r="V1479" s="52">
        <v>9.2087996111999999</v>
      </c>
      <c r="W1479" s="52">
        <v>9.622798768800001</v>
      </c>
      <c r="X1479" s="52">
        <v>9.5868006624</v>
      </c>
      <c r="Y1479" s="52">
        <v>9.8999984232000013</v>
      </c>
      <c r="Z1479" s="52">
        <v>10.2095997228</v>
      </c>
    </row>
    <row r="1480" spans="1:26">
      <c r="A1480" s="52" t="s">
        <v>347</v>
      </c>
      <c r="B1480" s="52" t="s">
        <v>341</v>
      </c>
      <c r="C1480" s="52" t="s">
        <v>246</v>
      </c>
      <c r="D1480" s="52" t="s">
        <v>7</v>
      </c>
      <c r="E1480" s="52" t="s">
        <v>77</v>
      </c>
      <c r="F1480" s="52" t="s">
        <v>67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0</v>
      </c>
      <c r="X1480" s="52">
        <v>0</v>
      </c>
      <c r="Y1480" s="52">
        <v>0</v>
      </c>
      <c r="Z1480" s="52">
        <v>0</v>
      </c>
    </row>
    <row r="1481" spans="1:26">
      <c r="A1481" s="52" t="s">
        <v>347</v>
      </c>
      <c r="B1481" s="52" t="s">
        <v>337</v>
      </c>
      <c r="C1481" s="52" t="s">
        <v>246</v>
      </c>
      <c r="D1481" s="52" t="s">
        <v>7</v>
      </c>
      <c r="E1481" s="52" t="s">
        <v>77</v>
      </c>
      <c r="F1481" s="52" t="s">
        <v>68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0</v>
      </c>
      <c r="V1481" s="52">
        <v>0</v>
      </c>
      <c r="W1481" s="52">
        <v>0</v>
      </c>
      <c r="X1481" s="52">
        <v>0</v>
      </c>
      <c r="Y1481" s="52">
        <v>0</v>
      </c>
      <c r="Z1481" s="52">
        <v>0</v>
      </c>
    </row>
    <row r="1482" spans="1:26">
      <c r="A1482" s="52" t="s">
        <v>347</v>
      </c>
      <c r="B1482" s="52" t="s">
        <v>337</v>
      </c>
      <c r="C1482" s="52" t="s">
        <v>246</v>
      </c>
      <c r="D1482" s="52" t="s">
        <v>7</v>
      </c>
      <c r="E1482" s="52" t="s">
        <v>77</v>
      </c>
      <c r="F1482" s="52" t="s">
        <v>69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0</v>
      </c>
      <c r="V1482" s="52">
        <v>0</v>
      </c>
      <c r="W1482" s="52">
        <v>0</v>
      </c>
      <c r="X1482" s="52">
        <v>0</v>
      </c>
      <c r="Y1482" s="52">
        <v>0</v>
      </c>
      <c r="Z1482" s="52">
        <v>0</v>
      </c>
    </row>
    <row r="1483" spans="1:26">
      <c r="A1483" s="52" t="s">
        <v>347</v>
      </c>
      <c r="B1483" s="52" t="s">
        <v>337</v>
      </c>
      <c r="C1483" s="52" t="s">
        <v>246</v>
      </c>
      <c r="D1483" s="52" t="s">
        <v>7</v>
      </c>
      <c r="E1483" s="52" t="s">
        <v>77</v>
      </c>
      <c r="F1483" s="52" t="s">
        <v>70</v>
      </c>
      <c r="G1483" s="52">
        <v>0</v>
      </c>
      <c r="H1483" s="52">
        <v>0</v>
      </c>
      <c r="I1483" s="52">
        <v>0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0</v>
      </c>
      <c r="V1483" s="52">
        <v>0</v>
      </c>
      <c r="W1483" s="52">
        <v>0</v>
      </c>
      <c r="X1483" s="52">
        <v>0</v>
      </c>
      <c r="Y1483" s="52">
        <v>0</v>
      </c>
      <c r="Z1483" s="52">
        <v>0</v>
      </c>
    </row>
    <row r="1484" spans="1:26">
      <c r="A1484" s="52" t="s">
        <v>347</v>
      </c>
      <c r="B1484" s="52" t="s">
        <v>342</v>
      </c>
      <c r="C1484" s="52" t="s">
        <v>246</v>
      </c>
      <c r="D1484" s="52" t="s">
        <v>7</v>
      </c>
      <c r="E1484" s="52" t="s">
        <v>77</v>
      </c>
      <c r="F1484" s="52" t="s">
        <v>71</v>
      </c>
      <c r="G1484" s="52">
        <v>0</v>
      </c>
      <c r="H1484" s="52">
        <v>0</v>
      </c>
      <c r="I1484" s="52">
        <v>0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0</v>
      </c>
      <c r="V1484" s="52">
        <v>0</v>
      </c>
      <c r="W1484" s="52">
        <v>0</v>
      </c>
      <c r="X1484" s="52">
        <v>0</v>
      </c>
      <c r="Y1484" s="52">
        <v>0</v>
      </c>
      <c r="Z1484" s="52">
        <v>0</v>
      </c>
    </row>
    <row r="1485" spans="1:26">
      <c r="A1485" s="52" t="s">
        <v>347</v>
      </c>
      <c r="B1485" s="52" t="s">
        <v>342</v>
      </c>
      <c r="C1485" s="52" t="s">
        <v>246</v>
      </c>
      <c r="D1485" s="52" t="s">
        <v>7</v>
      </c>
      <c r="E1485" s="52" t="s">
        <v>77</v>
      </c>
      <c r="F1485" s="52" t="s">
        <v>72</v>
      </c>
      <c r="G1485" s="52">
        <v>0.34080133320000006</v>
      </c>
      <c r="H1485" s="52">
        <v>4.2600690000000004E-2</v>
      </c>
      <c r="I1485" s="52">
        <v>0</v>
      </c>
      <c r="J1485" s="52">
        <v>0.38340202320000005</v>
      </c>
      <c r="K1485" s="52">
        <v>0.34080133320000006</v>
      </c>
      <c r="L1485" s="52">
        <v>0.42599852640000002</v>
      </c>
      <c r="M1485" s="52">
        <v>0.55380059640000001</v>
      </c>
      <c r="N1485" s="52">
        <v>0.55380059640000001</v>
      </c>
      <c r="O1485" s="52">
        <v>0.59640128640000001</v>
      </c>
      <c r="P1485" s="52">
        <v>0.55380059640000001</v>
      </c>
      <c r="Q1485" s="52">
        <v>0.59640128640000001</v>
      </c>
      <c r="R1485" s="52">
        <v>0.6390019764</v>
      </c>
      <c r="S1485" s="52">
        <v>0.68159847959999997</v>
      </c>
      <c r="T1485" s="52">
        <v>0.80940054960000007</v>
      </c>
      <c r="U1485" s="52">
        <v>0.93719843280000004</v>
      </c>
      <c r="V1485" s="52">
        <v>0.89460192960000007</v>
      </c>
      <c r="W1485" s="52">
        <v>0.93719843280000004</v>
      </c>
      <c r="X1485" s="52">
        <v>0.93719843280000004</v>
      </c>
      <c r="Y1485" s="52">
        <v>0.93719843280000004</v>
      </c>
      <c r="Z1485" s="52">
        <v>0.66749733720000004</v>
      </c>
    </row>
    <row r="1486" spans="1:26">
      <c r="A1486" s="52" t="s">
        <v>347</v>
      </c>
      <c r="B1486" s="52" t="s">
        <v>343</v>
      </c>
      <c r="C1486" s="52" t="s">
        <v>246</v>
      </c>
      <c r="D1486" s="52" t="s">
        <v>7</v>
      </c>
      <c r="E1486" s="52" t="s">
        <v>77</v>
      </c>
      <c r="F1486" s="52" t="s">
        <v>73</v>
      </c>
      <c r="G1486" s="52">
        <v>1.8162003456</v>
      </c>
      <c r="H1486" s="52">
        <v>1.7909999964000001</v>
      </c>
      <c r="I1486" s="52">
        <v>1.6776005184000002</v>
      </c>
      <c r="J1486" s="52">
        <v>1.4508015624000001</v>
      </c>
      <c r="K1486" s="52">
        <v>1.3572014616000003</v>
      </c>
      <c r="L1486" s="52">
        <v>1.6937992476000001</v>
      </c>
      <c r="M1486" s="52">
        <v>2.0808019188000002</v>
      </c>
      <c r="N1486" s="52">
        <v>1.9070999604000001</v>
      </c>
      <c r="O1486" s="52">
        <v>2.2940984447999999</v>
      </c>
      <c r="P1486" s="52">
        <v>2.2328999891999999</v>
      </c>
      <c r="Q1486" s="52">
        <v>2.2419016092000001</v>
      </c>
      <c r="R1486" s="52">
        <v>3.3840020340000003</v>
      </c>
      <c r="S1486" s="52">
        <v>4.1066981424</v>
      </c>
      <c r="T1486" s="52">
        <v>4.4667001404000004</v>
      </c>
      <c r="U1486" s="52">
        <v>4.7727007920000002</v>
      </c>
      <c r="V1486" s="52">
        <v>4.7384988228000005</v>
      </c>
      <c r="W1486" s="52">
        <v>4.8393002196000001</v>
      </c>
      <c r="X1486" s="52">
        <v>4.9526996976</v>
      </c>
      <c r="Y1486" s="52">
        <v>5.5386004896000012</v>
      </c>
      <c r="Z1486" s="52">
        <v>6.5105996039999994</v>
      </c>
    </row>
    <row r="1487" spans="1:26">
      <c r="A1487" s="52" t="s">
        <v>347</v>
      </c>
      <c r="B1487" s="52" t="s">
        <v>337</v>
      </c>
      <c r="C1487" s="52" t="s">
        <v>246</v>
      </c>
      <c r="D1487" s="52" t="s">
        <v>7</v>
      </c>
      <c r="E1487" s="52" t="s">
        <v>78</v>
      </c>
      <c r="F1487" s="52" t="s">
        <v>63</v>
      </c>
      <c r="G1487" s="52">
        <v>0</v>
      </c>
      <c r="H1487" s="52">
        <v>0</v>
      </c>
      <c r="I1487" s="52">
        <v>0</v>
      </c>
      <c r="J1487" s="52">
        <v>0</v>
      </c>
      <c r="K1487" s="52">
        <v>0</v>
      </c>
      <c r="L1487" s="52">
        <v>0</v>
      </c>
      <c r="M1487" s="52">
        <v>0</v>
      </c>
      <c r="N1487" s="52">
        <v>0</v>
      </c>
      <c r="O1487" s="52">
        <v>0</v>
      </c>
      <c r="P1487" s="52">
        <v>0</v>
      </c>
      <c r="Q1487" s="52">
        <v>0</v>
      </c>
      <c r="R1487" s="52">
        <v>0</v>
      </c>
      <c r="S1487" s="52">
        <v>0</v>
      </c>
      <c r="T1487" s="52">
        <v>0</v>
      </c>
      <c r="U1487" s="52">
        <v>0</v>
      </c>
      <c r="V1487" s="52">
        <v>0</v>
      </c>
      <c r="W1487" s="52">
        <v>0</v>
      </c>
      <c r="X1487" s="52">
        <v>0</v>
      </c>
      <c r="Y1487" s="52">
        <v>0</v>
      </c>
      <c r="Z1487" s="52">
        <v>0</v>
      </c>
    </row>
    <row r="1488" spans="1:26">
      <c r="A1488" s="52" t="s">
        <v>347</v>
      </c>
      <c r="B1488" s="52" t="s">
        <v>338</v>
      </c>
      <c r="C1488" s="52" t="s">
        <v>246</v>
      </c>
      <c r="D1488" s="52" t="s">
        <v>7</v>
      </c>
      <c r="E1488" s="52" t="s">
        <v>78</v>
      </c>
      <c r="F1488" s="52" t="s">
        <v>64</v>
      </c>
      <c r="G1488" s="52">
        <v>0</v>
      </c>
      <c r="H1488" s="52">
        <v>0</v>
      </c>
      <c r="I1488" s="52">
        <v>0</v>
      </c>
      <c r="J1488" s="52">
        <v>0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0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</row>
    <row r="1489" spans="1:26">
      <c r="A1489" s="52" t="s">
        <v>347</v>
      </c>
      <c r="B1489" s="52" t="s">
        <v>339</v>
      </c>
      <c r="C1489" s="52" t="s">
        <v>246</v>
      </c>
      <c r="D1489" s="52" t="s">
        <v>7</v>
      </c>
      <c r="E1489" s="52" t="s">
        <v>78</v>
      </c>
      <c r="F1489" s="52" t="s">
        <v>65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</row>
    <row r="1490" spans="1:26">
      <c r="A1490" s="52" t="s">
        <v>347</v>
      </c>
      <c r="B1490" s="52" t="s">
        <v>340</v>
      </c>
      <c r="C1490" s="52" t="s">
        <v>246</v>
      </c>
      <c r="D1490" s="52" t="s">
        <v>7</v>
      </c>
      <c r="E1490" s="52" t="s">
        <v>78</v>
      </c>
      <c r="F1490" s="52" t="s">
        <v>66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0</v>
      </c>
      <c r="U1490" s="52">
        <v>0</v>
      </c>
      <c r="V1490" s="52">
        <v>0</v>
      </c>
      <c r="W1490" s="52">
        <v>0</v>
      </c>
      <c r="X1490" s="52">
        <v>0</v>
      </c>
      <c r="Y1490" s="52">
        <v>0</v>
      </c>
      <c r="Z1490" s="52">
        <v>0</v>
      </c>
    </row>
    <row r="1491" spans="1:26">
      <c r="A1491" s="52" t="s">
        <v>347</v>
      </c>
      <c r="B1491" s="52" t="s">
        <v>341</v>
      </c>
      <c r="C1491" s="52" t="s">
        <v>246</v>
      </c>
      <c r="D1491" s="52" t="s">
        <v>7</v>
      </c>
      <c r="E1491" s="52" t="s">
        <v>78</v>
      </c>
      <c r="F1491" s="52" t="s">
        <v>67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0</v>
      </c>
      <c r="U1491" s="52">
        <v>0</v>
      </c>
      <c r="V1491" s="52">
        <v>0</v>
      </c>
      <c r="W1491" s="52">
        <v>0</v>
      </c>
      <c r="X1491" s="52">
        <v>0</v>
      </c>
      <c r="Y1491" s="52">
        <v>0</v>
      </c>
      <c r="Z1491" s="52">
        <v>0</v>
      </c>
    </row>
    <row r="1492" spans="1:26">
      <c r="A1492" s="52" t="s">
        <v>347</v>
      </c>
      <c r="B1492" s="52" t="s">
        <v>337</v>
      </c>
      <c r="C1492" s="52" t="s">
        <v>246</v>
      </c>
      <c r="D1492" s="52" t="s">
        <v>7</v>
      </c>
      <c r="E1492" s="52" t="s">
        <v>78</v>
      </c>
      <c r="F1492" s="52" t="s">
        <v>68</v>
      </c>
      <c r="G1492" s="52">
        <v>0</v>
      </c>
      <c r="H1492" s="52">
        <v>0</v>
      </c>
      <c r="I1492" s="52">
        <v>0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0</v>
      </c>
      <c r="V1492" s="52">
        <v>0</v>
      </c>
      <c r="W1492" s="52">
        <v>0</v>
      </c>
      <c r="X1492" s="52">
        <v>0</v>
      </c>
      <c r="Y1492" s="52">
        <v>0</v>
      </c>
      <c r="Z1492" s="52">
        <v>0</v>
      </c>
    </row>
    <row r="1493" spans="1:26">
      <c r="A1493" s="52" t="s">
        <v>347</v>
      </c>
      <c r="B1493" s="52" t="s">
        <v>337</v>
      </c>
      <c r="C1493" s="52" t="s">
        <v>246</v>
      </c>
      <c r="D1493" s="52" t="s">
        <v>7</v>
      </c>
      <c r="E1493" s="52" t="s">
        <v>78</v>
      </c>
      <c r="F1493" s="52" t="s">
        <v>69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0</v>
      </c>
      <c r="V1493" s="52">
        <v>0</v>
      </c>
      <c r="W1493" s="52">
        <v>0</v>
      </c>
      <c r="X1493" s="52">
        <v>0</v>
      </c>
      <c r="Y1493" s="52">
        <v>0</v>
      </c>
      <c r="Z1493" s="52">
        <v>0</v>
      </c>
    </row>
    <row r="1494" spans="1:26">
      <c r="A1494" s="52" t="s">
        <v>347</v>
      </c>
      <c r="B1494" s="52" t="s">
        <v>337</v>
      </c>
      <c r="C1494" s="52" t="s">
        <v>246</v>
      </c>
      <c r="D1494" s="52" t="s">
        <v>7</v>
      </c>
      <c r="E1494" s="52" t="s">
        <v>78</v>
      </c>
      <c r="F1494" s="52" t="s">
        <v>70</v>
      </c>
      <c r="G1494" s="52">
        <v>0</v>
      </c>
      <c r="H1494" s="52">
        <v>0</v>
      </c>
      <c r="I1494" s="52">
        <v>0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0</v>
      </c>
      <c r="V1494" s="52">
        <v>0</v>
      </c>
      <c r="W1494" s="52">
        <v>0</v>
      </c>
      <c r="X1494" s="52">
        <v>0</v>
      </c>
      <c r="Y1494" s="52">
        <v>0</v>
      </c>
      <c r="Z1494" s="52">
        <v>0</v>
      </c>
    </row>
    <row r="1495" spans="1:26">
      <c r="A1495" s="52" t="s">
        <v>347</v>
      </c>
      <c r="B1495" s="52" t="s">
        <v>342</v>
      </c>
      <c r="C1495" s="52" t="s">
        <v>246</v>
      </c>
      <c r="D1495" s="52" t="s">
        <v>7</v>
      </c>
      <c r="E1495" s="52" t="s">
        <v>78</v>
      </c>
      <c r="F1495" s="52" t="s">
        <v>71</v>
      </c>
      <c r="G1495" s="52">
        <v>0</v>
      </c>
      <c r="H1495" s="52">
        <v>0</v>
      </c>
      <c r="I1495" s="52">
        <v>0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0</v>
      </c>
      <c r="V1495" s="52">
        <v>0</v>
      </c>
      <c r="W1495" s="52">
        <v>0</v>
      </c>
      <c r="X1495" s="52">
        <v>0</v>
      </c>
      <c r="Y1495" s="52">
        <v>0</v>
      </c>
      <c r="Z1495" s="52">
        <v>0</v>
      </c>
    </row>
    <row r="1496" spans="1:26">
      <c r="A1496" s="52" t="s">
        <v>347</v>
      </c>
      <c r="B1496" s="52" t="s">
        <v>342</v>
      </c>
      <c r="C1496" s="52" t="s">
        <v>246</v>
      </c>
      <c r="D1496" s="52" t="s">
        <v>7</v>
      </c>
      <c r="E1496" s="52" t="s">
        <v>78</v>
      </c>
      <c r="F1496" s="52" t="s">
        <v>72</v>
      </c>
      <c r="G1496" s="52">
        <v>3.1260993408000006</v>
      </c>
      <c r="H1496" s="52">
        <v>2.8715000327999998</v>
      </c>
      <c r="I1496" s="52">
        <v>2.7060000155999999</v>
      </c>
      <c r="J1496" s="52">
        <v>2.9619977148000003</v>
      </c>
      <c r="K1496" s="52">
        <v>0.8444984940000001</v>
      </c>
      <c r="L1496" s="52">
        <v>2.2204986876000001</v>
      </c>
      <c r="M1496" s="52">
        <v>2.3805014363999999</v>
      </c>
      <c r="N1496" s="52">
        <v>1.836497952</v>
      </c>
      <c r="O1496" s="52">
        <v>1.9965007008000002</v>
      </c>
      <c r="P1496" s="52">
        <v>0.46049775840000001</v>
      </c>
      <c r="Q1496" s="52">
        <v>0.46049775840000001</v>
      </c>
      <c r="R1496" s="52">
        <v>2.121702768</v>
      </c>
      <c r="S1496" s="52">
        <v>2.2177019052000002</v>
      </c>
      <c r="T1496" s="52">
        <v>2.0243010528000003</v>
      </c>
      <c r="U1496" s="52">
        <v>0.83889655559999998</v>
      </c>
      <c r="V1496" s="52">
        <v>1.974201804</v>
      </c>
      <c r="W1496" s="52">
        <v>2.1662000784000002</v>
      </c>
      <c r="X1496" s="52">
        <v>2.3902022519999999</v>
      </c>
      <c r="Y1496" s="52">
        <v>1.6450020936</v>
      </c>
      <c r="Z1496" s="52">
        <v>2.2354413768000003</v>
      </c>
    </row>
    <row r="1497" spans="1:26">
      <c r="A1497" s="52" t="s">
        <v>347</v>
      </c>
      <c r="B1497" s="52" t="s">
        <v>343</v>
      </c>
      <c r="C1497" s="52" t="s">
        <v>246</v>
      </c>
      <c r="D1497" s="52" t="s">
        <v>7</v>
      </c>
      <c r="E1497" s="52" t="s">
        <v>78</v>
      </c>
      <c r="F1497" s="52" t="s">
        <v>73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0</v>
      </c>
      <c r="P1497" s="52">
        <v>0</v>
      </c>
      <c r="Q1497" s="52">
        <v>0</v>
      </c>
      <c r="R1497" s="52">
        <v>0</v>
      </c>
      <c r="S1497" s="52">
        <v>0</v>
      </c>
      <c r="T1497" s="52">
        <v>0</v>
      </c>
      <c r="U1497" s="52">
        <v>0</v>
      </c>
      <c r="V1497" s="52">
        <v>0</v>
      </c>
      <c r="W1497" s="52">
        <v>0</v>
      </c>
      <c r="X1497" s="52">
        <v>0</v>
      </c>
      <c r="Y1497" s="52">
        <v>0</v>
      </c>
      <c r="Z1497" s="52">
        <v>0</v>
      </c>
    </row>
    <row r="1498" spans="1:26">
      <c r="A1498" s="52" t="s">
        <v>113</v>
      </c>
      <c r="B1498" s="52" t="s">
        <v>337</v>
      </c>
      <c r="C1498" s="52" t="s">
        <v>246</v>
      </c>
      <c r="D1498" s="52" t="s">
        <v>7</v>
      </c>
      <c r="E1498" s="52" t="s">
        <v>79</v>
      </c>
      <c r="F1498" s="52" t="s">
        <v>63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0</v>
      </c>
      <c r="P1498" s="52">
        <v>0</v>
      </c>
      <c r="Q1498" s="52">
        <v>0</v>
      </c>
      <c r="R1498" s="52">
        <v>0</v>
      </c>
      <c r="S1498" s="52">
        <v>0</v>
      </c>
      <c r="T1498" s="52">
        <v>0</v>
      </c>
      <c r="U1498" s="52">
        <v>0</v>
      </c>
      <c r="V1498" s="52">
        <v>0</v>
      </c>
      <c r="W1498" s="52">
        <v>0</v>
      </c>
      <c r="X1498" s="52">
        <v>0</v>
      </c>
      <c r="Y1498" s="52">
        <v>0</v>
      </c>
      <c r="Z1498" s="52">
        <v>0</v>
      </c>
    </row>
    <row r="1499" spans="1:26">
      <c r="A1499" s="52" t="s">
        <v>113</v>
      </c>
      <c r="B1499" s="52" t="s">
        <v>338</v>
      </c>
      <c r="C1499" s="52" t="s">
        <v>246</v>
      </c>
      <c r="D1499" s="52" t="s">
        <v>7</v>
      </c>
      <c r="E1499" s="52" t="s">
        <v>79</v>
      </c>
      <c r="F1499" s="52" t="s">
        <v>64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0</v>
      </c>
      <c r="P1499" s="52">
        <v>0</v>
      </c>
      <c r="Q1499" s="52">
        <v>0</v>
      </c>
      <c r="R1499" s="52">
        <v>0</v>
      </c>
      <c r="S1499" s="52">
        <v>0</v>
      </c>
      <c r="T1499" s="52">
        <v>0</v>
      </c>
      <c r="U1499" s="52">
        <v>0</v>
      </c>
      <c r="V1499" s="52">
        <v>0</v>
      </c>
      <c r="W1499" s="52">
        <v>0</v>
      </c>
      <c r="X1499" s="52">
        <v>0</v>
      </c>
      <c r="Y1499" s="52">
        <v>0</v>
      </c>
      <c r="Z1499" s="52">
        <v>0</v>
      </c>
    </row>
    <row r="1500" spans="1:26">
      <c r="A1500" s="52" t="s">
        <v>113</v>
      </c>
      <c r="B1500" s="52" t="s">
        <v>339</v>
      </c>
      <c r="C1500" s="52" t="s">
        <v>246</v>
      </c>
      <c r="D1500" s="52" t="s">
        <v>7</v>
      </c>
      <c r="E1500" s="52" t="s">
        <v>79</v>
      </c>
      <c r="F1500" s="52" t="s">
        <v>65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0</v>
      </c>
      <c r="V1500" s="52">
        <v>0</v>
      </c>
      <c r="W1500" s="52">
        <v>0</v>
      </c>
      <c r="X1500" s="52">
        <v>0</v>
      </c>
      <c r="Y1500" s="52">
        <v>0</v>
      </c>
      <c r="Z1500" s="52">
        <v>0</v>
      </c>
    </row>
    <row r="1501" spans="1:26">
      <c r="A1501" s="52" t="s">
        <v>113</v>
      </c>
      <c r="B1501" s="52" t="s">
        <v>340</v>
      </c>
      <c r="C1501" s="52" t="s">
        <v>246</v>
      </c>
      <c r="D1501" s="52" t="s">
        <v>7</v>
      </c>
      <c r="E1501" s="52" t="s">
        <v>79</v>
      </c>
      <c r="F1501" s="52" t="s">
        <v>66</v>
      </c>
      <c r="G1501" s="52">
        <v>20.577598650000002</v>
      </c>
      <c r="H1501" s="52">
        <v>19.627199236800003</v>
      </c>
      <c r="I1501" s="52">
        <v>19.396799632800001</v>
      </c>
      <c r="J1501" s="52">
        <v>17.146800752400001</v>
      </c>
      <c r="K1501" s="52">
        <v>18.791999625600003</v>
      </c>
      <c r="L1501" s="52">
        <v>18.990001771199999</v>
      </c>
      <c r="M1501" s="52">
        <v>19.652399586000001</v>
      </c>
      <c r="N1501" s="52">
        <v>20.321998696800001</v>
      </c>
      <c r="O1501" s="52">
        <v>20.627999348400003</v>
      </c>
      <c r="P1501" s="52">
        <v>19.227598484400001</v>
      </c>
      <c r="Q1501" s="52">
        <v>26.3231987184</v>
      </c>
      <c r="R1501" s="52">
        <v>26.265600910800003</v>
      </c>
      <c r="S1501" s="52">
        <v>30.884399121600001</v>
      </c>
      <c r="T1501" s="52">
        <v>36.295201728000002</v>
      </c>
      <c r="U1501" s="52">
        <v>34.351199312399999</v>
      </c>
      <c r="V1501" s="52">
        <v>38.1131982108</v>
      </c>
      <c r="W1501" s="52">
        <v>40.629598988399998</v>
      </c>
      <c r="X1501" s="52">
        <v>43.149600414000005</v>
      </c>
      <c r="Y1501" s="52">
        <v>45.6671986164</v>
      </c>
      <c r="Z1501" s="52">
        <v>41.468399247600004</v>
      </c>
    </row>
    <row r="1502" spans="1:26">
      <c r="A1502" s="52" t="s">
        <v>113</v>
      </c>
      <c r="B1502" s="52" t="s">
        <v>341</v>
      </c>
      <c r="C1502" s="52" t="s">
        <v>246</v>
      </c>
      <c r="D1502" s="52" t="s">
        <v>7</v>
      </c>
      <c r="E1502" s="52" t="s">
        <v>79</v>
      </c>
      <c r="F1502" s="52" t="s">
        <v>67</v>
      </c>
      <c r="G1502" s="52">
        <v>0</v>
      </c>
      <c r="H1502" s="52">
        <v>0</v>
      </c>
      <c r="I1502" s="52">
        <v>0</v>
      </c>
      <c r="J1502" s="52">
        <v>0</v>
      </c>
      <c r="K1502" s="52">
        <v>0</v>
      </c>
      <c r="L1502" s="52">
        <v>0</v>
      </c>
      <c r="M1502" s="52">
        <v>0</v>
      </c>
      <c r="N1502" s="52">
        <v>0</v>
      </c>
      <c r="O1502" s="52">
        <v>0</v>
      </c>
      <c r="P1502" s="52">
        <v>0</v>
      </c>
      <c r="Q1502" s="52">
        <v>0</v>
      </c>
      <c r="R1502" s="52">
        <v>0</v>
      </c>
      <c r="S1502" s="52">
        <v>0</v>
      </c>
      <c r="T1502" s="52">
        <v>0</v>
      </c>
      <c r="U1502" s="52">
        <v>0</v>
      </c>
      <c r="V1502" s="52">
        <v>0</v>
      </c>
      <c r="W1502" s="52">
        <v>0</v>
      </c>
      <c r="X1502" s="52">
        <v>0</v>
      </c>
      <c r="Y1502" s="52">
        <v>0</v>
      </c>
      <c r="Z1502" s="52">
        <v>0</v>
      </c>
    </row>
    <row r="1503" spans="1:26">
      <c r="A1503" s="52" t="s">
        <v>113</v>
      </c>
      <c r="B1503" s="52" t="s">
        <v>337</v>
      </c>
      <c r="C1503" s="52" t="s">
        <v>246</v>
      </c>
      <c r="D1503" s="52" t="s">
        <v>7</v>
      </c>
      <c r="E1503" s="52" t="s">
        <v>79</v>
      </c>
      <c r="F1503" s="52" t="s">
        <v>68</v>
      </c>
      <c r="G1503" s="52">
        <v>0</v>
      </c>
      <c r="H1503" s="52">
        <v>0</v>
      </c>
      <c r="I1503" s="52">
        <v>0</v>
      </c>
      <c r="J1503" s="52">
        <v>0</v>
      </c>
      <c r="K1503" s="52">
        <v>0</v>
      </c>
      <c r="L1503" s="52">
        <v>0</v>
      </c>
      <c r="M1503" s="52">
        <v>0</v>
      </c>
      <c r="N1503" s="52">
        <v>0</v>
      </c>
      <c r="O1503" s="52">
        <v>0</v>
      </c>
      <c r="P1503" s="52">
        <v>0</v>
      </c>
      <c r="Q1503" s="52">
        <v>0</v>
      </c>
      <c r="R1503" s="52">
        <v>0</v>
      </c>
      <c r="S1503" s="52">
        <v>0</v>
      </c>
      <c r="T1503" s="52">
        <v>0</v>
      </c>
      <c r="U1503" s="52">
        <v>0</v>
      </c>
      <c r="V1503" s="52">
        <v>0</v>
      </c>
      <c r="W1503" s="52">
        <v>0</v>
      </c>
      <c r="X1503" s="52">
        <v>0</v>
      </c>
      <c r="Y1503" s="52">
        <v>0</v>
      </c>
      <c r="Z1503" s="52">
        <v>0</v>
      </c>
    </row>
    <row r="1504" spans="1:26">
      <c r="A1504" s="52" t="s">
        <v>113</v>
      </c>
      <c r="B1504" s="52" t="s">
        <v>337</v>
      </c>
      <c r="C1504" s="52" t="s">
        <v>246</v>
      </c>
      <c r="D1504" s="52" t="s">
        <v>7</v>
      </c>
      <c r="E1504" s="52" t="s">
        <v>79</v>
      </c>
      <c r="F1504" s="52" t="s">
        <v>69</v>
      </c>
      <c r="G1504" s="52">
        <v>0</v>
      </c>
      <c r="H1504" s="52">
        <v>0</v>
      </c>
      <c r="I1504" s="52">
        <v>0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0</v>
      </c>
      <c r="V1504" s="52">
        <v>0</v>
      </c>
      <c r="W1504" s="52">
        <v>0</v>
      </c>
      <c r="X1504" s="52">
        <v>0</v>
      </c>
      <c r="Y1504" s="52">
        <v>0</v>
      </c>
      <c r="Z1504" s="52">
        <v>0</v>
      </c>
    </row>
    <row r="1505" spans="1:26">
      <c r="A1505" s="52" t="s">
        <v>113</v>
      </c>
      <c r="B1505" s="52" t="s">
        <v>337</v>
      </c>
      <c r="C1505" s="52" t="s">
        <v>246</v>
      </c>
      <c r="D1505" s="52" t="s">
        <v>7</v>
      </c>
      <c r="E1505" s="52" t="s">
        <v>79</v>
      </c>
      <c r="F1505" s="52" t="s">
        <v>70</v>
      </c>
      <c r="G1505" s="52">
        <v>0</v>
      </c>
      <c r="H1505" s="52">
        <v>0</v>
      </c>
      <c r="I1505" s="52">
        <v>0</v>
      </c>
      <c r="J1505" s="52">
        <v>0</v>
      </c>
      <c r="K1505" s="52">
        <v>0</v>
      </c>
      <c r="L1505" s="52">
        <v>0</v>
      </c>
      <c r="M1505" s="52">
        <v>0</v>
      </c>
      <c r="N1505" s="52">
        <v>0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0</v>
      </c>
      <c r="V1505" s="52">
        <v>0</v>
      </c>
      <c r="W1505" s="52">
        <v>0</v>
      </c>
      <c r="X1505" s="52">
        <v>0</v>
      </c>
      <c r="Y1505" s="52">
        <v>0</v>
      </c>
      <c r="Z1505" s="52">
        <v>0</v>
      </c>
    </row>
    <row r="1506" spans="1:26">
      <c r="A1506" s="52" t="s">
        <v>113</v>
      </c>
      <c r="B1506" s="52" t="s">
        <v>342</v>
      </c>
      <c r="C1506" s="52" t="s">
        <v>246</v>
      </c>
      <c r="D1506" s="52" t="s">
        <v>7</v>
      </c>
      <c r="E1506" s="52" t="s">
        <v>79</v>
      </c>
      <c r="F1506" s="52" t="s">
        <v>71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0</v>
      </c>
      <c r="P1506" s="52">
        <v>0</v>
      </c>
      <c r="Q1506" s="52">
        <v>0</v>
      </c>
      <c r="R1506" s="52">
        <v>0</v>
      </c>
      <c r="S1506" s="52">
        <v>0</v>
      </c>
      <c r="T1506" s="52">
        <v>0</v>
      </c>
      <c r="U1506" s="52">
        <v>0</v>
      </c>
      <c r="V1506" s="52">
        <v>0</v>
      </c>
      <c r="W1506" s="52">
        <v>0</v>
      </c>
      <c r="X1506" s="52">
        <v>0</v>
      </c>
      <c r="Y1506" s="52">
        <v>0</v>
      </c>
      <c r="Z1506" s="52">
        <v>0</v>
      </c>
    </row>
    <row r="1507" spans="1:26">
      <c r="A1507" s="52" t="s">
        <v>113</v>
      </c>
      <c r="B1507" s="52" t="s">
        <v>342</v>
      </c>
      <c r="C1507" s="52" t="s">
        <v>246</v>
      </c>
      <c r="D1507" s="52" t="s">
        <v>7</v>
      </c>
      <c r="E1507" s="52" t="s">
        <v>79</v>
      </c>
      <c r="F1507" s="52" t="s">
        <v>72</v>
      </c>
      <c r="G1507" s="52">
        <v>14.7391018632</v>
      </c>
      <c r="H1507" s="52">
        <v>15.798399944400002</v>
      </c>
      <c r="I1507" s="52">
        <v>14.525997930000001</v>
      </c>
      <c r="J1507" s="52">
        <v>12.9955006296</v>
      </c>
      <c r="K1507" s="52">
        <v>13.754801930399999</v>
      </c>
      <c r="L1507" s="52">
        <v>14.625296265599999</v>
      </c>
      <c r="M1507" s="52">
        <v>13.485599064000001</v>
      </c>
      <c r="N1507" s="52">
        <v>14.677802924400002</v>
      </c>
      <c r="O1507" s="52">
        <v>14.368096954800002</v>
      </c>
      <c r="P1507" s="52">
        <v>13.724795134800001</v>
      </c>
      <c r="Q1507" s="52">
        <v>13.364600544</v>
      </c>
      <c r="R1507" s="52">
        <v>13.378902652800001</v>
      </c>
      <c r="S1507" s="52">
        <v>14.060099199600002</v>
      </c>
      <c r="T1507" s="52">
        <v>15.7348024524</v>
      </c>
      <c r="U1507" s="52">
        <v>17.6296015944</v>
      </c>
      <c r="V1507" s="52">
        <v>13.942600844400001</v>
      </c>
      <c r="W1507" s="52">
        <v>14.534099388</v>
      </c>
      <c r="X1507" s="52">
        <v>15.877702123200001</v>
      </c>
      <c r="Y1507" s="52">
        <v>12.544146842400002</v>
      </c>
      <c r="Z1507" s="52">
        <v>10.800235785600002</v>
      </c>
    </row>
    <row r="1508" spans="1:26">
      <c r="A1508" s="52" t="s">
        <v>113</v>
      </c>
      <c r="B1508" s="52" t="s">
        <v>343</v>
      </c>
      <c r="C1508" s="52" t="s">
        <v>246</v>
      </c>
      <c r="D1508" s="52" t="s">
        <v>7</v>
      </c>
      <c r="E1508" s="52" t="s">
        <v>79</v>
      </c>
      <c r="F1508" s="52" t="s">
        <v>73</v>
      </c>
      <c r="G1508" s="52">
        <v>7.4025010476000004</v>
      </c>
      <c r="H1508" s="52">
        <v>6.9074998704000006</v>
      </c>
      <c r="I1508" s="52">
        <v>7.0947000720000011</v>
      </c>
      <c r="J1508" s="52">
        <v>7.6374014616000006</v>
      </c>
      <c r="K1508" s="52">
        <v>7.1792985528000006</v>
      </c>
      <c r="L1508" s="52">
        <v>8.3979001872000012</v>
      </c>
      <c r="M1508" s="52">
        <v>8.4456003996</v>
      </c>
      <c r="N1508" s="52">
        <v>7.0101015912000006</v>
      </c>
      <c r="O1508" s="52">
        <v>7.6608014868000005</v>
      </c>
      <c r="P1508" s="52">
        <v>6.6996001296000003</v>
      </c>
      <c r="Q1508" s="52">
        <v>8.2097998236000009</v>
      </c>
      <c r="R1508" s="52">
        <v>9.0233997335999998</v>
      </c>
      <c r="S1508" s="52">
        <v>9.3303005472000002</v>
      </c>
      <c r="T1508" s="52">
        <v>8.9343004427999997</v>
      </c>
      <c r="U1508" s="52">
        <v>8.162999773200001</v>
      </c>
      <c r="V1508" s="52">
        <v>8.7911998055999998</v>
      </c>
      <c r="W1508" s="52">
        <v>8.7425994312000004</v>
      </c>
      <c r="X1508" s="52">
        <v>9.9053993951999999</v>
      </c>
      <c r="Y1508" s="52">
        <v>11.070899845200001</v>
      </c>
      <c r="Z1508" s="52">
        <v>11.6450985312</v>
      </c>
    </row>
    <row r="1509" spans="1:26">
      <c r="A1509" s="52" t="s">
        <v>347</v>
      </c>
      <c r="B1509" s="52" t="s">
        <v>337</v>
      </c>
      <c r="C1509" s="52" t="s">
        <v>246</v>
      </c>
      <c r="D1509" s="52" t="s">
        <v>7</v>
      </c>
      <c r="E1509" s="52" t="s">
        <v>80</v>
      </c>
      <c r="F1509" s="52" t="s">
        <v>63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0</v>
      </c>
      <c r="V1509" s="52">
        <v>0</v>
      </c>
      <c r="W1509" s="52">
        <v>0</v>
      </c>
      <c r="X1509" s="52">
        <v>0</v>
      </c>
      <c r="Y1509" s="52">
        <v>0</v>
      </c>
      <c r="Z1509" s="52">
        <v>0</v>
      </c>
    </row>
    <row r="1510" spans="1:26">
      <c r="A1510" s="52" t="s">
        <v>347</v>
      </c>
      <c r="B1510" s="52" t="s">
        <v>338</v>
      </c>
      <c r="C1510" s="52" t="s">
        <v>246</v>
      </c>
      <c r="D1510" s="52" t="s">
        <v>7</v>
      </c>
      <c r="E1510" s="52" t="s">
        <v>80</v>
      </c>
      <c r="F1510" s="52" t="s">
        <v>64</v>
      </c>
      <c r="G1510" s="52">
        <v>54.569001117599996</v>
      </c>
      <c r="H1510" s="52">
        <v>44.315000380800001</v>
      </c>
      <c r="I1510" s="52">
        <v>41.417002090800004</v>
      </c>
      <c r="J1510" s="52">
        <v>41.839998681600001</v>
      </c>
      <c r="K1510" s="52">
        <v>42.924999528000008</v>
      </c>
      <c r="L1510" s="52">
        <v>55.868998330800011</v>
      </c>
      <c r="M1510" s="52">
        <v>51.964999923600004</v>
      </c>
      <c r="N1510" s="52">
        <v>45.768000013199995</v>
      </c>
      <c r="O1510" s="52">
        <v>51.306998248799999</v>
      </c>
      <c r="P1510" s="52">
        <v>38.312000035200008</v>
      </c>
      <c r="Q1510" s="52">
        <v>31.547998547999999</v>
      </c>
      <c r="R1510" s="52">
        <v>38.1099994956</v>
      </c>
      <c r="S1510" s="52">
        <v>37.075998060000003</v>
      </c>
      <c r="T1510" s="52">
        <v>57.800000732400001</v>
      </c>
      <c r="U1510" s="52">
        <v>32.0000012892</v>
      </c>
      <c r="V1510" s="52">
        <v>32.931999716400007</v>
      </c>
      <c r="W1510" s="52">
        <v>33.1649993232</v>
      </c>
      <c r="X1510" s="52">
        <v>68.711998957199995</v>
      </c>
      <c r="Y1510" s="52">
        <v>51.81849960480001</v>
      </c>
      <c r="Z1510" s="52">
        <v>54.117400309200001</v>
      </c>
    </row>
    <row r="1511" spans="1:26">
      <c r="A1511" s="52" t="s">
        <v>347</v>
      </c>
      <c r="B1511" s="52" t="s">
        <v>339</v>
      </c>
      <c r="C1511" s="52" t="s">
        <v>246</v>
      </c>
      <c r="D1511" s="52" t="s">
        <v>7</v>
      </c>
      <c r="E1511" s="52" t="s">
        <v>80</v>
      </c>
      <c r="F1511" s="52" t="s">
        <v>65</v>
      </c>
      <c r="G1511" s="52">
        <v>0</v>
      </c>
      <c r="H1511" s="52">
        <v>0</v>
      </c>
      <c r="I1511" s="52">
        <v>0</v>
      </c>
      <c r="J1511" s="52">
        <v>0</v>
      </c>
      <c r="K1511" s="52">
        <v>0</v>
      </c>
      <c r="L1511" s="52">
        <v>0</v>
      </c>
      <c r="M1511" s="52">
        <v>0</v>
      </c>
      <c r="N1511" s="52">
        <v>0</v>
      </c>
      <c r="O1511" s="52">
        <v>0</v>
      </c>
      <c r="P1511" s="52">
        <v>0</v>
      </c>
      <c r="Q1511" s="52">
        <v>0</v>
      </c>
      <c r="R1511" s="52">
        <v>0</v>
      </c>
      <c r="S1511" s="52">
        <v>0</v>
      </c>
      <c r="T1511" s="52">
        <v>0</v>
      </c>
      <c r="U1511" s="52">
        <v>0</v>
      </c>
      <c r="V1511" s="52">
        <v>0</v>
      </c>
      <c r="W1511" s="52">
        <v>0</v>
      </c>
      <c r="X1511" s="52">
        <v>0</v>
      </c>
      <c r="Y1511" s="52">
        <v>0</v>
      </c>
      <c r="Z1511" s="52">
        <v>0</v>
      </c>
    </row>
    <row r="1512" spans="1:26">
      <c r="A1512" s="52" t="s">
        <v>347</v>
      </c>
      <c r="B1512" s="52" t="s">
        <v>340</v>
      </c>
      <c r="C1512" s="52" t="s">
        <v>246</v>
      </c>
      <c r="D1512" s="52" t="s">
        <v>7</v>
      </c>
      <c r="E1512" s="52" t="s">
        <v>80</v>
      </c>
      <c r="F1512" s="52" t="s">
        <v>66</v>
      </c>
      <c r="G1512" s="52">
        <v>4.0716001980000005</v>
      </c>
      <c r="H1512" s="52">
        <v>4.1004011952000008</v>
      </c>
      <c r="I1512" s="52">
        <v>5.1767981676000003</v>
      </c>
      <c r="J1512" s="52">
        <v>5.4216003636000005</v>
      </c>
      <c r="K1512" s="52">
        <v>5.5836002159999998</v>
      </c>
      <c r="L1512" s="52">
        <v>5.8932015156000004</v>
      </c>
      <c r="M1512" s="52">
        <v>6.2424015696000001</v>
      </c>
      <c r="N1512" s="52">
        <v>6.4547979336000001</v>
      </c>
      <c r="O1512" s="52">
        <v>6.5051986319999999</v>
      </c>
      <c r="P1512" s="52">
        <v>6.2099999243999999</v>
      </c>
      <c r="Q1512" s="52">
        <v>6.2711983800000004</v>
      </c>
      <c r="R1512" s="52">
        <v>6.1200004716</v>
      </c>
      <c r="S1512" s="52">
        <v>6.919201976400001</v>
      </c>
      <c r="T1512" s="52">
        <v>6.9876017279999996</v>
      </c>
      <c r="U1512" s="52">
        <v>7.2144006840000001</v>
      </c>
      <c r="V1512" s="52">
        <v>7.5168006876</v>
      </c>
      <c r="W1512" s="52">
        <v>8.2259985528000001</v>
      </c>
      <c r="X1512" s="52">
        <v>8.3340012456000014</v>
      </c>
      <c r="Y1512" s="52">
        <v>8.7659994563999994</v>
      </c>
      <c r="Z1512" s="52">
        <v>9.1367992116000014</v>
      </c>
    </row>
    <row r="1513" spans="1:26">
      <c r="A1513" s="52" t="s">
        <v>347</v>
      </c>
      <c r="B1513" s="52" t="s">
        <v>341</v>
      </c>
      <c r="C1513" s="52" t="s">
        <v>246</v>
      </c>
      <c r="D1513" s="52" t="s">
        <v>7</v>
      </c>
      <c r="E1513" s="52" t="s">
        <v>80</v>
      </c>
      <c r="F1513" s="52" t="s">
        <v>67</v>
      </c>
      <c r="G1513" s="52">
        <v>0</v>
      </c>
      <c r="H1513" s="52">
        <v>0</v>
      </c>
      <c r="I1513" s="52">
        <v>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0</v>
      </c>
      <c r="V1513" s="52">
        <v>0</v>
      </c>
      <c r="W1513" s="52">
        <v>0</v>
      </c>
      <c r="X1513" s="52">
        <v>0</v>
      </c>
      <c r="Y1513" s="52">
        <v>0</v>
      </c>
      <c r="Z1513" s="52">
        <v>0</v>
      </c>
    </row>
    <row r="1514" spans="1:26">
      <c r="A1514" s="52" t="s">
        <v>347</v>
      </c>
      <c r="B1514" s="52" t="s">
        <v>337</v>
      </c>
      <c r="C1514" s="52" t="s">
        <v>246</v>
      </c>
      <c r="D1514" s="52" t="s">
        <v>7</v>
      </c>
      <c r="E1514" s="52" t="s">
        <v>80</v>
      </c>
      <c r="F1514" s="52" t="s">
        <v>68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0</v>
      </c>
      <c r="U1514" s="52">
        <v>0</v>
      </c>
      <c r="V1514" s="52">
        <v>0</v>
      </c>
      <c r="W1514" s="52">
        <v>0</v>
      </c>
      <c r="X1514" s="52">
        <v>0</v>
      </c>
      <c r="Y1514" s="52">
        <v>0</v>
      </c>
      <c r="Z1514" s="52">
        <v>0</v>
      </c>
    </row>
    <row r="1515" spans="1:26">
      <c r="A1515" s="52" t="s">
        <v>347</v>
      </c>
      <c r="B1515" s="52" t="s">
        <v>337</v>
      </c>
      <c r="C1515" s="52" t="s">
        <v>246</v>
      </c>
      <c r="D1515" s="52" t="s">
        <v>7</v>
      </c>
      <c r="E1515" s="52" t="s">
        <v>80</v>
      </c>
      <c r="F1515" s="52" t="s">
        <v>69</v>
      </c>
      <c r="G1515" s="52">
        <v>0</v>
      </c>
      <c r="H1515" s="52">
        <v>0</v>
      </c>
      <c r="I1515" s="52">
        <v>0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0</v>
      </c>
      <c r="V1515" s="52">
        <v>0</v>
      </c>
      <c r="W1515" s="52">
        <v>0</v>
      </c>
      <c r="X1515" s="52">
        <v>0</v>
      </c>
      <c r="Y1515" s="52">
        <v>0</v>
      </c>
      <c r="Z1515" s="52">
        <v>0</v>
      </c>
    </row>
    <row r="1516" spans="1:26">
      <c r="A1516" s="52" t="s">
        <v>347</v>
      </c>
      <c r="B1516" s="52" t="s">
        <v>337</v>
      </c>
      <c r="C1516" s="52" t="s">
        <v>246</v>
      </c>
      <c r="D1516" s="52" t="s">
        <v>7</v>
      </c>
      <c r="E1516" s="52" t="s">
        <v>80</v>
      </c>
      <c r="F1516" s="52" t="s">
        <v>70</v>
      </c>
      <c r="G1516" s="52">
        <v>0</v>
      </c>
      <c r="H1516" s="52">
        <v>0</v>
      </c>
      <c r="I1516" s="52">
        <v>0</v>
      </c>
      <c r="J1516" s="52">
        <v>0</v>
      </c>
      <c r="K1516" s="52">
        <v>0</v>
      </c>
      <c r="L1516" s="52">
        <v>0</v>
      </c>
      <c r="M1516" s="52">
        <v>0</v>
      </c>
      <c r="N1516" s="52">
        <v>0</v>
      </c>
      <c r="O1516" s="52">
        <v>0</v>
      </c>
      <c r="P1516" s="52">
        <v>0</v>
      </c>
      <c r="Q1516" s="52">
        <v>0</v>
      </c>
      <c r="R1516" s="52">
        <v>0</v>
      </c>
      <c r="S1516" s="52">
        <v>0</v>
      </c>
      <c r="T1516" s="52">
        <v>0</v>
      </c>
      <c r="U1516" s="52">
        <v>0</v>
      </c>
      <c r="V1516" s="52">
        <v>0</v>
      </c>
      <c r="W1516" s="52">
        <v>0</v>
      </c>
      <c r="X1516" s="52">
        <v>0</v>
      </c>
      <c r="Y1516" s="52">
        <v>0</v>
      </c>
      <c r="Z1516" s="52">
        <v>0</v>
      </c>
    </row>
    <row r="1517" spans="1:26">
      <c r="A1517" s="52" t="s">
        <v>347</v>
      </c>
      <c r="B1517" s="52" t="s">
        <v>342</v>
      </c>
      <c r="C1517" s="52" t="s">
        <v>246</v>
      </c>
      <c r="D1517" s="52" t="s">
        <v>7</v>
      </c>
      <c r="E1517" s="52" t="s">
        <v>80</v>
      </c>
      <c r="F1517" s="52" t="s">
        <v>71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0</v>
      </c>
      <c r="U1517" s="52">
        <v>0</v>
      </c>
      <c r="V1517" s="52">
        <v>0</v>
      </c>
      <c r="W1517" s="52">
        <v>0</v>
      </c>
      <c r="X1517" s="52">
        <v>0</v>
      </c>
      <c r="Y1517" s="52">
        <v>0</v>
      </c>
      <c r="Z1517" s="52">
        <v>0</v>
      </c>
    </row>
    <row r="1518" spans="1:26">
      <c r="A1518" s="52" t="s">
        <v>347</v>
      </c>
      <c r="B1518" s="52" t="s">
        <v>342</v>
      </c>
      <c r="C1518" s="52" t="s">
        <v>246</v>
      </c>
      <c r="D1518" s="52" t="s">
        <v>7</v>
      </c>
      <c r="E1518" s="52" t="s">
        <v>80</v>
      </c>
      <c r="F1518" s="52" t="s">
        <v>72</v>
      </c>
      <c r="G1518" s="52">
        <v>37.622702030400006</v>
      </c>
      <c r="H1518" s="52">
        <v>38.561399337600001</v>
      </c>
      <c r="I1518" s="52">
        <v>36.078400850400001</v>
      </c>
      <c r="J1518" s="52">
        <v>37.625000583600006</v>
      </c>
      <c r="K1518" s="52">
        <v>38.178298764000004</v>
      </c>
      <c r="L1518" s="52">
        <v>30.862100224800002</v>
      </c>
      <c r="M1518" s="52">
        <v>26.001099820800004</v>
      </c>
      <c r="N1518" s="52">
        <v>26.358200366400002</v>
      </c>
      <c r="O1518" s="52">
        <v>19.1174982048</v>
      </c>
      <c r="P1518" s="52">
        <v>15.974601422399999</v>
      </c>
      <c r="Q1518" s="52">
        <v>14.530297773600001</v>
      </c>
      <c r="R1518" s="52">
        <v>12.593601324000002</v>
      </c>
      <c r="S1518" s="52">
        <v>13.057201501200002</v>
      </c>
      <c r="T1518" s="52">
        <v>11.9380028724</v>
      </c>
      <c r="U1518" s="52">
        <v>9.5827980816</v>
      </c>
      <c r="V1518" s="52">
        <v>8.2300974300000007</v>
      </c>
      <c r="W1518" s="52">
        <v>9.0319994208000018</v>
      </c>
      <c r="X1518" s="52">
        <v>8.4740036508000021</v>
      </c>
      <c r="Y1518" s="52">
        <v>7.1632128671999995</v>
      </c>
      <c r="Z1518" s="52">
        <v>5.2075125324</v>
      </c>
    </row>
    <row r="1519" spans="1:26">
      <c r="A1519" s="52" t="s">
        <v>347</v>
      </c>
      <c r="B1519" s="52" t="s">
        <v>343</v>
      </c>
      <c r="C1519" s="52" t="s">
        <v>246</v>
      </c>
      <c r="D1519" s="52" t="s">
        <v>7</v>
      </c>
      <c r="E1519" s="52" t="s">
        <v>80</v>
      </c>
      <c r="F1519" s="52" t="s">
        <v>73</v>
      </c>
      <c r="G1519" s="52">
        <v>8.0118018648000007</v>
      </c>
      <c r="H1519" s="52">
        <v>8.3322009216000001</v>
      </c>
      <c r="I1519" s="52">
        <v>6.7491006660000004</v>
      </c>
      <c r="J1519" s="52">
        <v>5.8517982503999999</v>
      </c>
      <c r="K1519" s="52">
        <v>5.4368989308000009</v>
      </c>
      <c r="L1519" s="52">
        <v>6.1704011699999999</v>
      </c>
      <c r="M1519" s="52">
        <v>7.5581997659999995</v>
      </c>
      <c r="N1519" s="52">
        <v>5.8905010296000011</v>
      </c>
      <c r="O1519" s="52">
        <v>7.6608014868000005</v>
      </c>
      <c r="P1519" s="52">
        <v>7.0595979408000007</v>
      </c>
      <c r="Q1519" s="52">
        <v>7.4861993664000002</v>
      </c>
      <c r="R1519" s="52">
        <v>8.259300360000001</v>
      </c>
      <c r="S1519" s="52">
        <v>9.6902983584000015</v>
      </c>
      <c r="T1519" s="52">
        <v>15.634800734400001</v>
      </c>
      <c r="U1519" s="52">
        <v>14.284800568800001</v>
      </c>
      <c r="V1519" s="52">
        <v>14.216400817200002</v>
      </c>
      <c r="W1519" s="52">
        <v>15.517800608400002</v>
      </c>
      <c r="X1519" s="52">
        <v>16.838999776800001</v>
      </c>
      <c r="Y1519" s="52">
        <v>18.294297962400002</v>
      </c>
      <c r="Z1519" s="52">
        <v>20.6874016668</v>
      </c>
    </row>
    <row r="1520" spans="1:26">
      <c r="A1520" s="52" t="s">
        <v>348</v>
      </c>
      <c r="B1520" s="52" t="s">
        <v>337</v>
      </c>
      <c r="C1520" s="52" t="s">
        <v>246</v>
      </c>
      <c r="D1520" s="52" t="s">
        <v>7</v>
      </c>
      <c r="E1520" s="52" t="s">
        <v>81</v>
      </c>
      <c r="F1520" s="52" t="s">
        <v>63</v>
      </c>
      <c r="G1520" s="52">
        <v>0</v>
      </c>
      <c r="H1520" s="52">
        <v>0</v>
      </c>
      <c r="I1520" s="52">
        <v>0</v>
      </c>
      <c r="J1520" s="52">
        <v>0</v>
      </c>
      <c r="K1520" s="52">
        <v>0</v>
      </c>
      <c r="L1520" s="52">
        <v>0</v>
      </c>
      <c r="M1520" s="52">
        <v>0</v>
      </c>
      <c r="N1520" s="52">
        <v>0</v>
      </c>
      <c r="O1520" s="52">
        <v>0</v>
      </c>
      <c r="P1520" s="52">
        <v>0</v>
      </c>
      <c r="Q1520" s="52">
        <v>0</v>
      </c>
      <c r="R1520" s="52">
        <v>0</v>
      </c>
      <c r="S1520" s="52">
        <v>0</v>
      </c>
      <c r="T1520" s="52">
        <v>0</v>
      </c>
      <c r="U1520" s="52">
        <v>0</v>
      </c>
      <c r="V1520" s="52">
        <v>0</v>
      </c>
      <c r="W1520" s="52">
        <v>0</v>
      </c>
      <c r="X1520" s="52">
        <v>0</v>
      </c>
      <c r="Y1520" s="52">
        <v>0</v>
      </c>
      <c r="Z1520" s="52">
        <v>0</v>
      </c>
    </row>
    <row r="1521" spans="1:26">
      <c r="A1521" s="52" t="s">
        <v>348</v>
      </c>
      <c r="B1521" s="52" t="s">
        <v>338</v>
      </c>
      <c r="C1521" s="52" t="s">
        <v>246</v>
      </c>
      <c r="D1521" s="52" t="s">
        <v>7</v>
      </c>
      <c r="E1521" s="52" t="s">
        <v>81</v>
      </c>
      <c r="F1521" s="52" t="s">
        <v>64</v>
      </c>
      <c r="G1521" s="52">
        <v>0.21000151440000001</v>
      </c>
      <c r="H1521" s="52">
        <v>0.2199995928</v>
      </c>
      <c r="I1521" s="52">
        <v>0.21000151440000001</v>
      </c>
      <c r="J1521" s="52">
        <v>0.21000151440000001</v>
      </c>
      <c r="K1521" s="52">
        <v>0.2199995928</v>
      </c>
      <c r="L1521" s="52">
        <v>0.23999993640000003</v>
      </c>
      <c r="M1521" s="52">
        <v>0.230001858</v>
      </c>
      <c r="N1521" s="52">
        <v>0.23999993640000003</v>
      </c>
      <c r="O1521" s="52">
        <v>0.23999993640000003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0</v>
      </c>
      <c r="V1521" s="52">
        <v>0</v>
      </c>
      <c r="W1521" s="52">
        <v>0</v>
      </c>
      <c r="X1521" s="52">
        <v>0</v>
      </c>
      <c r="Y1521" s="52">
        <v>0</v>
      </c>
      <c r="Z1521" s="52">
        <v>0</v>
      </c>
    </row>
    <row r="1522" spans="1:26">
      <c r="A1522" s="52" t="s">
        <v>348</v>
      </c>
      <c r="B1522" s="52" t="s">
        <v>339</v>
      </c>
      <c r="C1522" s="52" t="s">
        <v>246</v>
      </c>
      <c r="D1522" s="52" t="s">
        <v>7</v>
      </c>
      <c r="E1522" s="52" t="s">
        <v>81</v>
      </c>
      <c r="F1522" s="52" t="s">
        <v>65</v>
      </c>
      <c r="G1522" s="52">
        <v>0</v>
      </c>
      <c r="H1522" s="52">
        <v>0</v>
      </c>
      <c r="I1522" s="52">
        <v>0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0</v>
      </c>
      <c r="V1522" s="52">
        <v>0</v>
      </c>
      <c r="W1522" s="52">
        <v>0</v>
      </c>
      <c r="X1522" s="52">
        <v>0</v>
      </c>
      <c r="Y1522" s="52">
        <v>0</v>
      </c>
      <c r="Z1522" s="52">
        <v>0</v>
      </c>
    </row>
    <row r="1523" spans="1:26">
      <c r="A1523" s="52" t="s">
        <v>348</v>
      </c>
      <c r="B1523" s="52" t="s">
        <v>340</v>
      </c>
      <c r="C1523" s="52" t="s">
        <v>246</v>
      </c>
      <c r="D1523" s="52" t="s">
        <v>7</v>
      </c>
      <c r="E1523" s="52" t="s">
        <v>81</v>
      </c>
      <c r="F1523" s="52" t="s">
        <v>66</v>
      </c>
      <c r="G1523" s="52">
        <v>8.7984011015999997</v>
      </c>
      <c r="H1523" s="52">
        <v>9.0252000576000011</v>
      </c>
      <c r="I1523" s="52">
        <v>8.9136009036000008</v>
      </c>
      <c r="J1523" s="52">
        <v>10.260000421200001</v>
      </c>
      <c r="K1523" s="52">
        <v>10.630800176399999</v>
      </c>
      <c r="L1523" s="52">
        <v>11.059201926</v>
      </c>
      <c r="M1523" s="52">
        <v>10.3211988768</v>
      </c>
      <c r="N1523" s="52">
        <v>9.3419984663999998</v>
      </c>
      <c r="O1523" s="52">
        <v>9.0252000576000011</v>
      </c>
      <c r="P1523" s="52">
        <v>10.1627996724</v>
      </c>
      <c r="Q1523" s="52">
        <v>9.6479991180000013</v>
      </c>
      <c r="R1523" s="52">
        <v>9.6011990675999996</v>
      </c>
      <c r="S1523" s="52">
        <v>10.033201465200001</v>
      </c>
      <c r="T1523" s="52">
        <v>10.2959985276</v>
      </c>
      <c r="U1523" s="52">
        <v>10.576798830000001</v>
      </c>
      <c r="V1523" s="52">
        <v>10.900798534800002</v>
      </c>
      <c r="W1523" s="52">
        <v>11.9340002916</v>
      </c>
      <c r="X1523" s="52">
        <v>11.577598941600002</v>
      </c>
      <c r="Y1523" s="52">
        <v>11.851197947999999</v>
      </c>
      <c r="Z1523" s="52">
        <v>12.279599697600002</v>
      </c>
    </row>
    <row r="1524" spans="1:26">
      <c r="A1524" s="52" t="s">
        <v>348</v>
      </c>
      <c r="B1524" s="52" t="s">
        <v>341</v>
      </c>
      <c r="C1524" s="52" t="s">
        <v>246</v>
      </c>
      <c r="D1524" s="52" t="s">
        <v>7</v>
      </c>
      <c r="E1524" s="52" t="s">
        <v>81</v>
      </c>
      <c r="F1524" s="52" t="s">
        <v>67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0</v>
      </c>
      <c r="V1524" s="52">
        <v>0</v>
      </c>
      <c r="W1524" s="52">
        <v>0</v>
      </c>
      <c r="X1524" s="52">
        <v>0</v>
      </c>
      <c r="Y1524" s="52">
        <v>0</v>
      </c>
      <c r="Z1524" s="52">
        <v>0</v>
      </c>
    </row>
    <row r="1525" spans="1:26">
      <c r="A1525" s="52" t="s">
        <v>348</v>
      </c>
      <c r="B1525" s="52" t="s">
        <v>337</v>
      </c>
      <c r="C1525" s="52" t="s">
        <v>246</v>
      </c>
      <c r="D1525" s="52" t="s">
        <v>7</v>
      </c>
      <c r="E1525" s="52" t="s">
        <v>81</v>
      </c>
      <c r="F1525" s="52" t="s">
        <v>68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0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</row>
    <row r="1526" spans="1:26">
      <c r="A1526" s="52" t="s">
        <v>348</v>
      </c>
      <c r="B1526" s="52" t="s">
        <v>337</v>
      </c>
      <c r="C1526" s="52" t="s">
        <v>246</v>
      </c>
      <c r="D1526" s="52" t="s">
        <v>7</v>
      </c>
      <c r="E1526" s="52" t="s">
        <v>81</v>
      </c>
      <c r="F1526" s="52" t="s">
        <v>69</v>
      </c>
      <c r="G1526" s="52">
        <v>0</v>
      </c>
      <c r="H1526" s="52">
        <v>0</v>
      </c>
      <c r="I1526" s="52">
        <v>0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0</v>
      </c>
      <c r="V1526" s="52">
        <v>0</v>
      </c>
      <c r="W1526" s="52">
        <v>0</v>
      </c>
      <c r="X1526" s="52">
        <v>0</v>
      </c>
      <c r="Y1526" s="52">
        <v>0</v>
      </c>
      <c r="Z1526" s="52">
        <v>0</v>
      </c>
    </row>
    <row r="1527" spans="1:26">
      <c r="A1527" s="52" t="s">
        <v>348</v>
      </c>
      <c r="B1527" s="52" t="s">
        <v>337</v>
      </c>
      <c r="C1527" s="52" t="s">
        <v>246</v>
      </c>
      <c r="D1527" s="52" t="s">
        <v>7</v>
      </c>
      <c r="E1527" s="52" t="s">
        <v>81</v>
      </c>
      <c r="F1527" s="52" t="s">
        <v>70</v>
      </c>
      <c r="G1527" s="52">
        <v>0</v>
      </c>
      <c r="H1527" s="52">
        <v>0</v>
      </c>
      <c r="I1527" s="52">
        <v>0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0</v>
      </c>
      <c r="V1527" s="52">
        <v>0</v>
      </c>
      <c r="W1527" s="52">
        <v>0</v>
      </c>
      <c r="X1527" s="52">
        <v>0</v>
      </c>
      <c r="Y1527" s="52">
        <v>0</v>
      </c>
      <c r="Z1527" s="52">
        <v>0</v>
      </c>
    </row>
    <row r="1528" spans="1:26">
      <c r="A1528" s="52" t="s">
        <v>348</v>
      </c>
      <c r="B1528" s="52" t="s">
        <v>342</v>
      </c>
      <c r="C1528" s="52" t="s">
        <v>246</v>
      </c>
      <c r="D1528" s="52" t="s">
        <v>7</v>
      </c>
      <c r="E1528" s="52" t="s">
        <v>81</v>
      </c>
      <c r="F1528" s="52" t="s">
        <v>71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0</v>
      </c>
      <c r="V1528" s="52">
        <v>0</v>
      </c>
      <c r="W1528" s="52">
        <v>0</v>
      </c>
      <c r="X1528" s="52">
        <v>0</v>
      </c>
      <c r="Y1528" s="52">
        <v>0</v>
      </c>
      <c r="Z1528" s="52">
        <v>0</v>
      </c>
    </row>
    <row r="1529" spans="1:26">
      <c r="A1529" s="52" t="s">
        <v>348</v>
      </c>
      <c r="B1529" s="52" t="s">
        <v>342</v>
      </c>
      <c r="C1529" s="52" t="s">
        <v>246</v>
      </c>
      <c r="D1529" s="52" t="s">
        <v>7</v>
      </c>
      <c r="E1529" s="52" t="s">
        <v>81</v>
      </c>
      <c r="F1529" s="52" t="s">
        <v>72</v>
      </c>
      <c r="G1529" s="52">
        <v>16.407403498800001</v>
      </c>
      <c r="H1529" s="52">
        <v>15.137300037600001</v>
      </c>
      <c r="I1529" s="52">
        <v>13.366103605200003</v>
      </c>
      <c r="J1529" s="52">
        <v>13.600200153599999</v>
      </c>
      <c r="K1529" s="52">
        <v>13.921800822000002</v>
      </c>
      <c r="L1529" s="52">
        <v>15.2531990352</v>
      </c>
      <c r="M1529" s="52">
        <v>12.465501991200002</v>
      </c>
      <c r="N1529" s="52">
        <v>13.153703054400003</v>
      </c>
      <c r="O1529" s="52">
        <v>12.269304356400001</v>
      </c>
      <c r="P1529" s="52">
        <v>12.103699669200001</v>
      </c>
      <c r="Q1529" s="52">
        <v>9.3323018376000011</v>
      </c>
      <c r="R1529" s="52">
        <v>7.2961981956000006</v>
      </c>
      <c r="S1529" s="52">
        <v>7.4996013132000003</v>
      </c>
      <c r="T1529" s="52">
        <v>6.7641982668000002</v>
      </c>
      <c r="U1529" s="52">
        <v>6.8541014231999995</v>
      </c>
      <c r="V1529" s="52">
        <v>6.7262993531999999</v>
      </c>
      <c r="W1529" s="52">
        <v>11.4771031812</v>
      </c>
      <c r="X1529" s="52">
        <v>10.434301092</v>
      </c>
      <c r="Y1529" s="52">
        <v>4.0766201712000001</v>
      </c>
      <c r="Z1529" s="52">
        <v>4.6824375708000003</v>
      </c>
    </row>
    <row r="1530" spans="1:26">
      <c r="A1530" s="52" t="s">
        <v>348</v>
      </c>
      <c r="B1530" s="52" t="s">
        <v>343</v>
      </c>
      <c r="C1530" s="52" t="s">
        <v>246</v>
      </c>
      <c r="D1530" s="52" t="s">
        <v>7</v>
      </c>
      <c r="E1530" s="52" t="s">
        <v>81</v>
      </c>
      <c r="F1530" s="52" t="s">
        <v>73</v>
      </c>
      <c r="G1530" s="52">
        <v>21.838499524800003</v>
      </c>
      <c r="H1530" s="52">
        <v>20.889000273600001</v>
      </c>
      <c r="I1530" s="52">
        <v>19.5939016164</v>
      </c>
      <c r="J1530" s="52">
        <v>18.811799002800001</v>
      </c>
      <c r="K1530" s="52">
        <v>16.785898592400002</v>
      </c>
      <c r="L1530" s="52">
        <v>18.488699460000003</v>
      </c>
      <c r="M1530" s="52">
        <v>22.688101727999999</v>
      </c>
      <c r="N1530" s="52">
        <v>20.371499233200002</v>
      </c>
      <c r="O1530" s="52">
        <v>26.829902001600001</v>
      </c>
      <c r="P1530" s="52">
        <v>23.448600453600001</v>
      </c>
      <c r="Q1530" s="52">
        <v>23.905799013599999</v>
      </c>
      <c r="R1530" s="52">
        <v>25.177501832400001</v>
      </c>
      <c r="S1530" s="52">
        <v>28.387801908</v>
      </c>
      <c r="T1530" s="52">
        <v>31.269601468800001</v>
      </c>
      <c r="U1530" s="52">
        <v>24.8508016416</v>
      </c>
      <c r="V1530" s="52">
        <v>27.419399254800002</v>
      </c>
      <c r="W1530" s="52">
        <v>29.131201742400002</v>
      </c>
      <c r="X1530" s="52">
        <v>28.405800961200004</v>
      </c>
      <c r="Y1530" s="52">
        <v>28.994398052400005</v>
      </c>
      <c r="Z1530" s="52">
        <v>32.783401810800001</v>
      </c>
    </row>
    <row r="1531" spans="1:26">
      <c r="A1531" s="52" t="s">
        <v>347</v>
      </c>
      <c r="B1531" s="52" t="s">
        <v>337</v>
      </c>
      <c r="C1531" s="52" t="s">
        <v>246</v>
      </c>
      <c r="D1531" s="52" t="s">
        <v>7</v>
      </c>
      <c r="E1531" s="52" t="s">
        <v>82</v>
      </c>
      <c r="F1531" s="52" t="s">
        <v>63</v>
      </c>
      <c r="G1531" s="52">
        <v>0</v>
      </c>
      <c r="H1531" s="52">
        <v>0</v>
      </c>
      <c r="I1531" s="52">
        <v>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0</v>
      </c>
      <c r="V1531" s="52">
        <v>0</v>
      </c>
      <c r="W1531" s="52">
        <v>0</v>
      </c>
      <c r="X1531" s="52">
        <v>0</v>
      </c>
      <c r="Y1531" s="52">
        <v>0</v>
      </c>
      <c r="Z1531" s="52">
        <v>0</v>
      </c>
    </row>
    <row r="1532" spans="1:26">
      <c r="A1532" s="52" t="s">
        <v>347</v>
      </c>
      <c r="B1532" s="52" t="s">
        <v>338</v>
      </c>
      <c r="C1532" s="52" t="s">
        <v>246</v>
      </c>
      <c r="D1532" s="52" t="s">
        <v>7</v>
      </c>
      <c r="E1532" s="52" t="s">
        <v>82</v>
      </c>
      <c r="F1532" s="52" t="s">
        <v>64</v>
      </c>
      <c r="G1532" s="52">
        <v>0</v>
      </c>
      <c r="H1532" s="52">
        <v>0</v>
      </c>
      <c r="I1532" s="52">
        <v>0</v>
      </c>
      <c r="J1532" s="52">
        <v>0</v>
      </c>
      <c r="K1532" s="52">
        <v>0</v>
      </c>
      <c r="L1532" s="52">
        <v>0</v>
      </c>
      <c r="M1532" s="52">
        <v>0</v>
      </c>
      <c r="N1532" s="52">
        <v>0</v>
      </c>
      <c r="O1532" s="52">
        <v>0</v>
      </c>
      <c r="P1532" s="52">
        <v>0</v>
      </c>
      <c r="Q1532" s="52">
        <v>0</v>
      </c>
      <c r="R1532" s="52">
        <v>0</v>
      </c>
      <c r="S1532" s="52">
        <v>0</v>
      </c>
      <c r="T1532" s="52">
        <v>0</v>
      </c>
      <c r="U1532" s="52">
        <v>0</v>
      </c>
      <c r="V1532" s="52">
        <v>0</v>
      </c>
      <c r="W1532" s="52">
        <v>0</v>
      </c>
      <c r="X1532" s="52">
        <v>0</v>
      </c>
      <c r="Y1532" s="52">
        <v>0</v>
      </c>
      <c r="Z1532" s="52">
        <v>0</v>
      </c>
    </row>
    <row r="1533" spans="1:26">
      <c r="A1533" s="52" t="s">
        <v>347</v>
      </c>
      <c r="B1533" s="52" t="s">
        <v>339</v>
      </c>
      <c r="C1533" s="52" t="s">
        <v>246</v>
      </c>
      <c r="D1533" s="52" t="s">
        <v>7</v>
      </c>
      <c r="E1533" s="52" t="s">
        <v>82</v>
      </c>
      <c r="F1533" s="52" t="s">
        <v>65</v>
      </c>
      <c r="G1533" s="52">
        <v>0</v>
      </c>
      <c r="H1533" s="52">
        <v>0</v>
      </c>
      <c r="I1533" s="52">
        <v>0</v>
      </c>
      <c r="J1533" s="52">
        <v>0</v>
      </c>
      <c r="K1533" s="52">
        <v>0</v>
      </c>
      <c r="L1533" s="52">
        <v>0</v>
      </c>
      <c r="M1533" s="52">
        <v>0</v>
      </c>
      <c r="N1533" s="52">
        <v>0</v>
      </c>
      <c r="O1533" s="52">
        <v>0</v>
      </c>
      <c r="P1533" s="52">
        <v>0</v>
      </c>
      <c r="Q1533" s="52">
        <v>0</v>
      </c>
      <c r="R1533" s="52">
        <v>0</v>
      </c>
      <c r="S1533" s="52">
        <v>0</v>
      </c>
      <c r="T1533" s="52">
        <v>0</v>
      </c>
      <c r="U1533" s="52">
        <v>0</v>
      </c>
      <c r="V1533" s="52">
        <v>0</v>
      </c>
      <c r="W1533" s="52">
        <v>0</v>
      </c>
      <c r="X1533" s="52">
        <v>0</v>
      </c>
      <c r="Y1533" s="52">
        <v>0</v>
      </c>
      <c r="Z1533" s="52">
        <v>0</v>
      </c>
    </row>
    <row r="1534" spans="1:26">
      <c r="A1534" s="52" t="s">
        <v>347</v>
      </c>
      <c r="B1534" s="52" t="s">
        <v>340</v>
      </c>
      <c r="C1534" s="52" t="s">
        <v>246</v>
      </c>
      <c r="D1534" s="52" t="s">
        <v>7</v>
      </c>
      <c r="E1534" s="52" t="s">
        <v>82</v>
      </c>
      <c r="F1534" s="52" t="s">
        <v>66</v>
      </c>
      <c r="G1534" s="52">
        <v>0.28440095040000002</v>
      </c>
      <c r="H1534" s="52">
        <v>0.27359900640000001</v>
      </c>
      <c r="I1534" s="52">
        <v>0.29879935560000004</v>
      </c>
      <c r="J1534" s="52">
        <v>0.62279906039999999</v>
      </c>
      <c r="K1534" s="52">
        <v>0</v>
      </c>
      <c r="L1534" s="52">
        <v>6.4799103600000005E-2</v>
      </c>
      <c r="M1534" s="52">
        <v>8.9999452800000004E-2</v>
      </c>
      <c r="N1534" s="52">
        <v>5.4001346400000004E-2</v>
      </c>
      <c r="O1534" s="52">
        <v>0.18359955360000002</v>
      </c>
      <c r="P1534" s="52">
        <v>0.26280124920000003</v>
      </c>
      <c r="Q1534" s="52">
        <v>0.24120154800000002</v>
      </c>
      <c r="R1534" s="52">
        <v>0.22319830800000004</v>
      </c>
      <c r="S1534" s="52">
        <v>0.23039960400000001</v>
      </c>
      <c r="T1534" s="52">
        <v>0.24120154800000002</v>
      </c>
      <c r="U1534" s="52">
        <v>0.24839865720000001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</row>
    <row r="1535" spans="1:26">
      <c r="A1535" s="52" t="s">
        <v>347</v>
      </c>
      <c r="B1535" s="52" t="s">
        <v>341</v>
      </c>
      <c r="C1535" s="52" t="s">
        <v>246</v>
      </c>
      <c r="D1535" s="52" t="s">
        <v>7</v>
      </c>
      <c r="E1535" s="52" t="s">
        <v>82</v>
      </c>
      <c r="F1535" s="52" t="s">
        <v>67</v>
      </c>
      <c r="G1535" s="52">
        <v>0</v>
      </c>
      <c r="H1535" s="52">
        <v>0</v>
      </c>
      <c r="I1535" s="52">
        <v>0</v>
      </c>
      <c r="J1535" s="52">
        <v>0</v>
      </c>
      <c r="K1535" s="52">
        <v>0</v>
      </c>
      <c r="L1535" s="52">
        <v>0</v>
      </c>
      <c r="M1535" s="52">
        <v>0</v>
      </c>
      <c r="N1535" s="52">
        <v>0</v>
      </c>
      <c r="O1535" s="52">
        <v>0</v>
      </c>
      <c r="P1535" s="52">
        <v>0</v>
      </c>
      <c r="Q1535" s="52">
        <v>0</v>
      </c>
      <c r="R1535" s="52">
        <v>0</v>
      </c>
      <c r="S1535" s="52">
        <v>0</v>
      </c>
      <c r="T1535" s="52">
        <v>0</v>
      </c>
      <c r="U1535" s="52">
        <v>0</v>
      </c>
      <c r="V1535" s="52">
        <v>0</v>
      </c>
      <c r="W1535" s="52">
        <v>0</v>
      </c>
      <c r="X1535" s="52">
        <v>0</v>
      </c>
      <c r="Y1535" s="52">
        <v>0</v>
      </c>
      <c r="Z1535" s="52">
        <v>0</v>
      </c>
    </row>
    <row r="1536" spans="1:26">
      <c r="A1536" s="52" t="s">
        <v>347</v>
      </c>
      <c r="B1536" s="52" t="s">
        <v>337</v>
      </c>
      <c r="C1536" s="52" t="s">
        <v>246</v>
      </c>
      <c r="D1536" s="52" t="s">
        <v>7</v>
      </c>
      <c r="E1536" s="52" t="s">
        <v>82</v>
      </c>
      <c r="F1536" s="52" t="s">
        <v>68</v>
      </c>
      <c r="G1536" s="52">
        <v>0</v>
      </c>
      <c r="H1536" s="52">
        <v>0</v>
      </c>
      <c r="I1536" s="52">
        <v>0</v>
      </c>
      <c r="J1536" s="52">
        <v>0</v>
      </c>
      <c r="K1536" s="52">
        <v>0</v>
      </c>
      <c r="L1536" s="52">
        <v>0</v>
      </c>
      <c r="M1536" s="52">
        <v>0</v>
      </c>
      <c r="N1536" s="52">
        <v>0</v>
      </c>
      <c r="O1536" s="52">
        <v>0</v>
      </c>
      <c r="P1536" s="52">
        <v>0</v>
      </c>
      <c r="Q1536" s="52">
        <v>0</v>
      </c>
      <c r="R1536" s="52">
        <v>0</v>
      </c>
      <c r="S1536" s="52">
        <v>0</v>
      </c>
      <c r="T1536" s="52">
        <v>0</v>
      </c>
      <c r="U1536" s="52">
        <v>0</v>
      </c>
      <c r="V1536" s="52">
        <v>0</v>
      </c>
      <c r="W1536" s="52">
        <v>0</v>
      </c>
      <c r="X1536" s="52">
        <v>0</v>
      </c>
      <c r="Y1536" s="52">
        <v>0</v>
      </c>
      <c r="Z1536" s="52">
        <v>0</v>
      </c>
    </row>
    <row r="1537" spans="1:26">
      <c r="A1537" s="52" t="s">
        <v>347</v>
      </c>
      <c r="B1537" s="52" t="s">
        <v>337</v>
      </c>
      <c r="C1537" s="52" t="s">
        <v>246</v>
      </c>
      <c r="D1537" s="52" t="s">
        <v>7</v>
      </c>
      <c r="E1537" s="52" t="s">
        <v>82</v>
      </c>
      <c r="F1537" s="52" t="s">
        <v>69</v>
      </c>
      <c r="G1537" s="52">
        <v>0</v>
      </c>
      <c r="H1537" s="52">
        <v>0</v>
      </c>
      <c r="I1537" s="52">
        <v>0</v>
      </c>
      <c r="J1537" s="52">
        <v>0</v>
      </c>
      <c r="K1537" s="52">
        <v>0</v>
      </c>
      <c r="L1537" s="52">
        <v>0</v>
      </c>
      <c r="M1537" s="52">
        <v>0</v>
      </c>
      <c r="N1537" s="52">
        <v>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0</v>
      </c>
      <c r="V1537" s="52">
        <v>0</v>
      </c>
      <c r="W1537" s="52">
        <v>0</v>
      </c>
      <c r="X1537" s="52">
        <v>0</v>
      </c>
      <c r="Y1537" s="52">
        <v>0</v>
      </c>
      <c r="Z1537" s="52">
        <v>0</v>
      </c>
    </row>
    <row r="1538" spans="1:26">
      <c r="A1538" s="52" t="s">
        <v>347</v>
      </c>
      <c r="B1538" s="52" t="s">
        <v>337</v>
      </c>
      <c r="C1538" s="52" t="s">
        <v>246</v>
      </c>
      <c r="D1538" s="52" t="s">
        <v>7</v>
      </c>
      <c r="E1538" s="52" t="s">
        <v>82</v>
      </c>
      <c r="F1538" s="52" t="s">
        <v>70</v>
      </c>
      <c r="G1538" s="52">
        <v>0</v>
      </c>
      <c r="H1538" s="52">
        <v>0</v>
      </c>
      <c r="I1538" s="52">
        <v>0</v>
      </c>
      <c r="J1538" s="52">
        <v>0</v>
      </c>
      <c r="K1538" s="52">
        <v>0</v>
      </c>
      <c r="L1538" s="52">
        <v>0</v>
      </c>
      <c r="M1538" s="52">
        <v>0</v>
      </c>
      <c r="N1538" s="52">
        <v>0</v>
      </c>
      <c r="O1538" s="52">
        <v>0</v>
      </c>
      <c r="P1538" s="52">
        <v>0</v>
      </c>
      <c r="Q1538" s="52">
        <v>0</v>
      </c>
      <c r="R1538" s="52">
        <v>0</v>
      </c>
      <c r="S1538" s="52">
        <v>0</v>
      </c>
      <c r="T1538" s="52">
        <v>0</v>
      </c>
      <c r="U1538" s="52">
        <v>0</v>
      </c>
      <c r="V1538" s="52">
        <v>0</v>
      </c>
      <c r="W1538" s="52">
        <v>0</v>
      </c>
      <c r="X1538" s="52">
        <v>0</v>
      </c>
      <c r="Y1538" s="52">
        <v>0</v>
      </c>
      <c r="Z1538" s="52">
        <v>0</v>
      </c>
    </row>
    <row r="1539" spans="1:26">
      <c r="A1539" s="52" t="s">
        <v>347</v>
      </c>
      <c r="B1539" s="52" t="s">
        <v>342</v>
      </c>
      <c r="C1539" s="52" t="s">
        <v>246</v>
      </c>
      <c r="D1539" s="52" t="s">
        <v>7</v>
      </c>
      <c r="E1539" s="52" t="s">
        <v>82</v>
      </c>
      <c r="F1539" s="52" t="s">
        <v>71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0</v>
      </c>
      <c r="P1539" s="52">
        <v>0</v>
      </c>
      <c r="Q1539" s="52">
        <v>0</v>
      </c>
      <c r="R1539" s="52">
        <v>0</v>
      </c>
      <c r="S1539" s="52">
        <v>0</v>
      </c>
      <c r="T1539" s="52">
        <v>0</v>
      </c>
      <c r="U1539" s="52">
        <v>0</v>
      </c>
      <c r="V1539" s="52">
        <v>0</v>
      </c>
      <c r="W1539" s="52">
        <v>0</v>
      </c>
      <c r="X1539" s="52">
        <v>0</v>
      </c>
      <c r="Y1539" s="52">
        <v>0</v>
      </c>
      <c r="Z1539" s="52">
        <v>0</v>
      </c>
    </row>
    <row r="1540" spans="1:26">
      <c r="A1540" s="52" t="s">
        <v>347</v>
      </c>
      <c r="B1540" s="52" t="s">
        <v>342</v>
      </c>
      <c r="C1540" s="52" t="s">
        <v>246</v>
      </c>
      <c r="D1540" s="52" t="s">
        <v>7</v>
      </c>
      <c r="E1540" s="52" t="s">
        <v>82</v>
      </c>
      <c r="F1540" s="52" t="s">
        <v>72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0</v>
      </c>
      <c r="P1540" s="52">
        <v>0</v>
      </c>
      <c r="Q1540" s="52">
        <v>0</v>
      </c>
      <c r="R1540" s="52">
        <v>0</v>
      </c>
      <c r="S1540" s="52">
        <v>0</v>
      </c>
      <c r="T1540" s="52">
        <v>0</v>
      </c>
      <c r="U1540" s="52">
        <v>0</v>
      </c>
      <c r="V1540" s="52">
        <v>0</v>
      </c>
      <c r="W1540" s="52">
        <v>0</v>
      </c>
      <c r="X1540" s="52">
        <v>0</v>
      </c>
      <c r="Y1540" s="52">
        <v>0</v>
      </c>
      <c r="Z1540" s="52">
        <v>0</v>
      </c>
    </row>
    <row r="1541" spans="1:26">
      <c r="A1541" s="52" t="s">
        <v>347</v>
      </c>
      <c r="B1541" s="52" t="s">
        <v>343</v>
      </c>
      <c r="C1541" s="52" t="s">
        <v>246</v>
      </c>
      <c r="D1541" s="52" t="s">
        <v>7</v>
      </c>
      <c r="E1541" s="52" t="s">
        <v>82</v>
      </c>
      <c r="F1541" s="52" t="s">
        <v>73</v>
      </c>
      <c r="G1541" s="52">
        <v>0</v>
      </c>
      <c r="H1541" s="52">
        <v>0</v>
      </c>
      <c r="I1541" s="52">
        <v>0</v>
      </c>
      <c r="J1541" s="52">
        <v>0</v>
      </c>
      <c r="K1541" s="52">
        <v>0</v>
      </c>
      <c r="L1541" s="52">
        <v>0</v>
      </c>
      <c r="M1541" s="52">
        <v>0</v>
      </c>
      <c r="N1541" s="52">
        <v>0</v>
      </c>
      <c r="O1541" s="52">
        <v>0</v>
      </c>
      <c r="P1541" s="52">
        <v>0</v>
      </c>
      <c r="Q1541" s="52">
        <v>0</v>
      </c>
      <c r="R1541" s="52">
        <v>0</v>
      </c>
      <c r="S1541" s="52">
        <v>0</v>
      </c>
      <c r="T1541" s="52">
        <v>0</v>
      </c>
      <c r="U1541" s="52">
        <v>0</v>
      </c>
      <c r="V1541" s="52">
        <v>0</v>
      </c>
      <c r="W1541" s="52">
        <v>0</v>
      </c>
      <c r="X1541" s="52">
        <v>0</v>
      </c>
      <c r="Y1541" s="52">
        <v>0</v>
      </c>
      <c r="Z1541" s="52">
        <v>0</v>
      </c>
    </row>
    <row r="1542" spans="1:26">
      <c r="A1542" s="52" t="s">
        <v>347</v>
      </c>
      <c r="B1542" s="52" t="s">
        <v>337</v>
      </c>
      <c r="C1542" s="52" t="s">
        <v>246</v>
      </c>
      <c r="D1542" s="52" t="s">
        <v>7</v>
      </c>
      <c r="E1542" s="52" t="s">
        <v>83</v>
      </c>
      <c r="F1542" s="52" t="s">
        <v>63</v>
      </c>
      <c r="G1542" s="52">
        <v>0</v>
      </c>
      <c r="H1542" s="52">
        <v>0</v>
      </c>
      <c r="I1542" s="52">
        <v>0</v>
      </c>
      <c r="J1542" s="52">
        <v>0</v>
      </c>
      <c r="K1542" s="52">
        <v>0</v>
      </c>
      <c r="L1542" s="52">
        <v>0</v>
      </c>
      <c r="M1542" s="52">
        <v>0</v>
      </c>
      <c r="N1542" s="52">
        <v>0</v>
      </c>
      <c r="O1542" s="52">
        <v>0</v>
      </c>
      <c r="P1542" s="52">
        <v>0</v>
      </c>
      <c r="Q1542" s="52">
        <v>0</v>
      </c>
      <c r="R1542" s="52">
        <v>0</v>
      </c>
      <c r="S1542" s="52">
        <v>0</v>
      </c>
      <c r="T1542" s="52">
        <v>0</v>
      </c>
      <c r="U1542" s="52">
        <v>0</v>
      </c>
      <c r="V1542" s="52">
        <v>0</v>
      </c>
      <c r="W1542" s="52">
        <v>0</v>
      </c>
      <c r="X1542" s="52">
        <v>0</v>
      </c>
      <c r="Y1542" s="52">
        <v>0</v>
      </c>
      <c r="Z1542" s="52">
        <v>0</v>
      </c>
    </row>
    <row r="1543" spans="1:26">
      <c r="A1543" s="52" t="s">
        <v>347</v>
      </c>
      <c r="B1543" s="52" t="s">
        <v>338</v>
      </c>
      <c r="C1543" s="52" t="s">
        <v>246</v>
      </c>
      <c r="D1543" s="52" t="s">
        <v>7</v>
      </c>
      <c r="E1543" s="52" t="s">
        <v>83</v>
      </c>
      <c r="F1543" s="52" t="s">
        <v>64</v>
      </c>
      <c r="G1543" s="52">
        <v>0</v>
      </c>
      <c r="H1543" s="52">
        <v>0</v>
      </c>
      <c r="I1543" s="52">
        <v>0</v>
      </c>
      <c r="J1543" s="52">
        <v>0</v>
      </c>
      <c r="K1543" s="52">
        <v>0</v>
      </c>
      <c r="L1543" s="52">
        <v>0</v>
      </c>
      <c r="M1543" s="52">
        <v>0</v>
      </c>
      <c r="N1543" s="52">
        <v>0</v>
      </c>
      <c r="O1543" s="52">
        <v>0</v>
      </c>
      <c r="P1543" s="52">
        <v>0</v>
      </c>
      <c r="Q1543" s="52">
        <v>0</v>
      </c>
      <c r="R1543" s="52">
        <v>0</v>
      </c>
      <c r="S1543" s="52">
        <v>0</v>
      </c>
      <c r="T1543" s="52">
        <v>0</v>
      </c>
      <c r="U1543" s="52">
        <v>0</v>
      </c>
      <c r="V1543" s="52">
        <v>0</v>
      </c>
      <c r="W1543" s="52">
        <v>0</v>
      </c>
      <c r="X1543" s="52">
        <v>0</v>
      </c>
      <c r="Y1543" s="52">
        <v>0</v>
      </c>
      <c r="Z1543" s="52">
        <v>0</v>
      </c>
    </row>
    <row r="1544" spans="1:26">
      <c r="A1544" s="52" t="s">
        <v>347</v>
      </c>
      <c r="B1544" s="52" t="s">
        <v>339</v>
      </c>
      <c r="C1544" s="52" t="s">
        <v>246</v>
      </c>
      <c r="D1544" s="52" t="s">
        <v>7</v>
      </c>
      <c r="E1544" s="52" t="s">
        <v>83</v>
      </c>
      <c r="F1544" s="52" t="s">
        <v>65</v>
      </c>
      <c r="G1544" s="52">
        <v>0</v>
      </c>
      <c r="H1544" s="52">
        <v>0</v>
      </c>
      <c r="I1544" s="52">
        <v>0</v>
      </c>
      <c r="J1544" s="52">
        <v>0</v>
      </c>
      <c r="K1544" s="52">
        <v>0</v>
      </c>
      <c r="L1544" s="52">
        <v>0</v>
      </c>
      <c r="M1544" s="52">
        <v>0</v>
      </c>
      <c r="N1544" s="52">
        <v>0</v>
      </c>
      <c r="O1544" s="52">
        <v>0</v>
      </c>
      <c r="P1544" s="52">
        <v>0</v>
      </c>
      <c r="Q1544" s="52">
        <v>0</v>
      </c>
      <c r="R1544" s="52">
        <v>0</v>
      </c>
      <c r="S1544" s="52">
        <v>0</v>
      </c>
      <c r="T1544" s="52">
        <v>0</v>
      </c>
      <c r="U1544" s="52">
        <v>0</v>
      </c>
      <c r="V1544" s="52">
        <v>0</v>
      </c>
      <c r="W1544" s="52">
        <v>0</v>
      </c>
      <c r="X1544" s="52">
        <v>0</v>
      </c>
      <c r="Y1544" s="52">
        <v>0</v>
      </c>
      <c r="Z1544" s="52">
        <v>0</v>
      </c>
    </row>
    <row r="1545" spans="1:26">
      <c r="A1545" s="52" t="s">
        <v>347</v>
      </c>
      <c r="B1545" s="52" t="s">
        <v>340</v>
      </c>
      <c r="C1545" s="52" t="s">
        <v>246</v>
      </c>
      <c r="D1545" s="52" t="s">
        <v>7</v>
      </c>
      <c r="E1545" s="52" t="s">
        <v>83</v>
      </c>
      <c r="F1545" s="52" t="s">
        <v>66</v>
      </c>
      <c r="G1545" s="52">
        <v>1.4220005652000003</v>
      </c>
      <c r="H1545" s="52">
        <v>1.3572014616000003</v>
      </c>
      <c r="I1545" s="52">
        <v>1.3788011628000001</v>
      </c>
      <c r="J1545" s="52">
        <v>1.4256012132000002</v>
      </c>
      <c r="K1545" s="52">
        <v>1.5011980740000002</v>
      </c>
      <c r="L1545" s="52">
        <v>1.5515987724000002</v>
      </c>
      <c r="M1545" s="52">
        <v>1.6596014652000002</v>
      </c>
      <c r="N1545" s="52">
        <v>1.7171992728000001</v>
      </c>
      <c r="O1545" s="52">
        <v>1.7064015156000001</v>
      </c>
      <c r="P1545" s="52">
        <v>1.638001764</v>
      </c>
      <c r="Q1545" s="52">
        <v>1.6524001692000001</v>
      </c>
      <c r="R1545" s="52">
        <v>1.7207999208</v>
      </c>
      <c r="S1545" s="52">
        <v>1.7855990244</v>
      </c>
      <c r="T1545" s="52">
        <v>1.7712006192</v>
      </c>
      <c r="U1545" s="52">
        <v>1.8432010188000001</v>
      </c>
      <c r="V1545" s="52">
        <v>1.868401368</v>
      </c>
      <c r="W1545" s="52">
        <v>1.9979995752000002</v>
      </c>
      <c r="X1545" s="52">
        <v>1.9979995752000002</v>
      </c>
      <c r="Y1545" s="52">
        <v>2.0304012203999999</v>
      </c>
      <c r="Z1545" s="52">
        <v>2.0591980308000002</v>
      </c>
    </row>
    <row r="1546" spans="1:26">
      <c r="A1546" s="52" t="s">
        <v>347</v>
      </c>
      <c r="B1546" s="52" t="s">
        <v>341</v>
      </c>
      <c r="C1546" s="52" t="s">
        <v>246</v>
      </c>
      <c r="D1546" s="52" t="s">
        <v>7</v>
      </c>
      <c r="E1546" s="52" t="s">
        <v>83</v>
      </c>
      <c r="F1546" s="52" t="s">
        <v>67</v>
      </c>
      <c r="G1546" s="52">
        <v>0</v>
      </c>
      <c r="H1546" s="52">
        <v>0</v>
      </c>
      <c r="I1546" s="52">
        <v>0</v>
      </c>
      <c r="J1546" s="52">
        <v>0</v>
      </c>
      <c r="K1546" s="52">
        <v>0</v>
      </c>
      <c r="L1546" s="52">
        <v>0</v>
      </c>
      <c r="M1546" s="52">
        <v>0</v>
      </c>
      <c r="N1546" s="52">
        <v>0</v>
      </c>
      <c r="O1546" s="52">
        <v>0</v>
      </c>
      <c r="P1546" s="52">
        <v>0</v>
      </c>
      <c r="Q1546" s="52">
        <v>0</v>
      </c>
      <c r="R1546" s="52">
        <v>0</v>
      </c>
      <c r="S1546" s="52">
        <v>0</v>
      </c>
      <c r="T1546" s="52">
        <v>0</v>
      </c>
      <c r="U1546" s="52">
        <v>0</v>
      </c>
      <c r="V1546" s="52">
        <v>0</v>
      </c>
      <c r="W1546" s="52">
        <v>0</v>
      </c>
      <c r="X1546" s="52">
        <v>0</v>
      </c>
      <c r="Y1546" s="52">
        <v>0</v>
      </c>
      <c r="Z1546" s="52">
        <v>0</v>
      </c>
    </row>
    <row r="1547" spans="1:26">
      <c r="A1547" s="52" t="s">
        <v>347</v>
      </c>
      <c r="B1547" s="52" t="s">
        <v>337</v>
      </c>
      <c r="C1547" s="52" t="s">
        <v>246</v>
      </c>
      <c r="D1547" s="52" t="s">
        <v>7</v>
      </c>
      <c r="E1547" s="52" t="s">
        <v>83</v>
      </c>
      <c r="F1547" s="52" t="s">
        <v>68</v>
      </c>
      <c r="G1547" s="52">
        <v>0</v>
      </c>
      <c r="H1547" s="52">
        <v>0</v>
      </c>
      <c r="I1547" s="52">
        <v>0</v>
      </c>
      <c r="J1547" s="52">
        <v>0</v>
      </c>
      <c r="K1547" s="52">
        <v>0</v>
      </c>
      <c r="L1547" s="52">
        <v>0</v>
      </c>
      <c r="M1547" s="52">
        <v>0</v>
      </c>
      <c r="N1547" s="52">
        <v>0</v>
      </c>
      <c r="O1547" s="52">
        <v>0</v>
      </c>
      <c r="P1547" s="52">
        <v>0</v>
      </c>
      <c r="Q1547" s="52">
        <v>0</v>
      </c>
      <c r="R1547" s="52">
        <v>0</v>
      </c>
      <c r="S1547" s="52">
        <v>0</v>
      </c>
      <c r="T1547" s="52">
        <v>0</v>
      </c>
      <c r="U1547" s="52">
        <v>0</v>
      </c>
      <c r="V1547" s="52">
        <v>0</v>
      </c>
      <c r="W1547" s="52">
        <v>0</v>
      </c>
      <c r="X1547" s="52">
        <v>0</v>
      </c>
      <c r="Y1547" s="52">
        <v>0</v>
      </c>
      <c r="Z1547" s="52">
        <v>0</v>
      </c>
    </row>
    <row r="1548" spans="1:26">
      <c r="A1548" s="52" t="s">
        <v>347</v>
      </c>
      <c r="B1548" s="52" t="s">
        <v>337</v>
      </c>
      <c r="C1548" s="52" t="s">
        <v>246</v>
      </c>
      <c r="D1548" s="52" t="s">
        <v>7</v>
      </c>
      <c r="E1548" s="52" t="s">
        <v>83</v>
      </c>
      <c r="F1548" s="52" t="s">
        <v>69</v>
      </c>
      <c r="G1548" s="52">
        <v>0</v>
      </c>
      <c r="H1548" s="52">
        <v>0</v>
      </c>
      <c r="I1548" s="52">
        <v>0</v>
      </c>
      <c r="J1548" s="52">
        <v>0</v>
      </c>
      <c r="K1548" s="52">
        <v>0</v>
      </c>
      <c r="L1548" s="52">
        <v>0</v>
      </c>
      <c r="M1548" s="52">
        <v>0</v>
      </c>
      <c r="N1548" s="52">
        <v>0</v>
      </c>
      <c r="O1548" s="52">
        <v>0</v>
      </c>
      <c r="P1548" s="52">
        <v>0</v>
      </c>
      <c r="Q1548" s="52">
        <v>0</v>
      </c>
      <c r="R1548" s="52">
        <v>0</v>
      </c>
      <c r="S1548" s="52">
        <v>0</v>
      </c>
      <c r="T1548" s="52">
        <v>0</v>
      </c>
      <c r="U1548" s="52">
        <v>0</v>
      </c>
      <c r="V1548" s="52">
        <v>0</v>
      </c>
      <c r="W1548" s="52">
        <v>0</v>
      </c>
      <c r="X1548" s="52">
        <v>0</v>
      </c>
      <c r="Y1548" s="52">
        <v>0</v>
      </c>
      <c r="Z1548" s="52">
        <v>0</v>
      </c>
    </row>
    <row r="1549" spans="1:26">
      <c r="A1549" s="52" t="s">
        <v>347</v>
      </c>
      <c r="B1549" s="52" t="s">
        <v>337</v>
      </c>
      <c r="C1549" s="52" t="s">
        <v>246</v>
      </c>
      <c r="D1549" s="52" t="s">
        <v>7</v>
      </c>
      <c r="E1549" s="52" t="s">
        <v>83</v>
      </c>
      <c r="F1549" s="52" t="s">
        <v>70</v>
      </c>
      <c r="G1549" s="52">
        <v>0</v>
      </c>
      <c r="H1549" s="52">
        <v>0</v>
      </c>
      <c r="I1549" s="52">
        <v>0</v>
      </c>
      <c r="J1549" s="52">
        <v>0</v>
      </c>
      <c r="K1549" s="52">
        <v>0</v>
      </c>
      <c r="L1549" s="52">
        <v>0</v>
      </c>
      <c r="M1549" s="52">
        <v>0</v>
      </c>
      <c r="N1549" s="52">
        <v>0</v>
      </c>
      <c r="O1549" s="52">
        <v>0</v>
      </c>
      <c r="P1549" s="52">
        <v>0</v>
      </c>
      <c r="Q1549" s="52">
        <v>0</v>
      </c>
      <c r="R1549" s="52">
        <v>0</v>
      </c>
      <c r="S1549" s="52">
        <v>0</v>
      </c>
      <c r="T1549" s="52">
        <v>0</v>
      </c>
      <c r="U1549" s="52">
        <v>0</v>
      </c>
      <c r="V1549" s="52">
        <v>0</v>
      </c>
      <c r="W1549" s="52">
        <v>0</v>
      </c>
      <c r="X1549" s="52">
        <v>0</v>
      </c>
      <c r="Y1549" s="52">
        <v>0</v>
      </c>
      <c r="Z1549" s="52">
        <v>0</v>
      </c>
    </row>
    <row r="1550" spans="1:26">
      <c r="A1550" s="52" t="s">
        <v>347</v>
      </c>
      <c r="B1550" s="52" t="s">
        <v>342</v>
      </c>
      <c r="C1550" s="52" t="s">
        <v>246</v>
      </c>
      <c r="D1550" s="52" t="s">
        <v>7</v>
      </c>
      <c r="E1550" s="52" t="s">
        <v>83</v>
      </c>
      <c r="F1550" s="52" t="s">
        <v>71</v>
      </c>
      <c r="G1550" s="52">
        <v>0</v>
      </c>
      <c r="H1550" s="52">
        <v>0</v>
      </c>
      <c r="I1550" s="52">
        <v>0</v>
      </c>
      <c r="J1550" s="52">
        <v>0</v>
      </c>
      <c r="K1550" s="52">
        <v>0</v>
      </c>
      <c r="L1550" s="52">
        <v>0</v>
      </c>
      <c r="M1550" s="52">
        <v>0</v>
      </c>
      <c r="N1550" s="52">
        <v>0</v>
      </c>
      <c r="O1550" s="52">
        <v>0</v>
      </c>
      <c r="P1550" s="52">
        <v>0</v>
      </c>
      <c r="Q1550" s="52">
        <v>0</v>
      </c>
      <c r="R1550" s="52">
        <v>0</v>
      </c>
      <c r="S1550" s="52">
        <v>0</v>
      </c>
      <c r="T1550" s="52">
        <v>0</v>
      </c>
      <c r="U1550" s="52">
        <v>0</v>
      </c>
      <c r="V1550" s="52">
        <v>0</v>
      </c>
      <c r="W1550" s="52">
        <v>0</v>
      </c>
      <c r="X1550" s="52">
        <v>0</v>
      </c>
      <c r="Y1550" s="52">
        <v>0</v>
      </c>
      <c r="Z1550" s="52">
        <v>0</v>
      </c>
    </row>
    <row r="1551" spans="1:26">
      <c r="A1551" s="52" t="s">
        <v>347</v>
      </c>
      <c r="B1551" s="52" t="s">
        <v>342</v>
      </c>
      <c r="C1551" s="52" t="s">
        <v>246</v>
      </c>
      <c r="D1551" s="52" t="s">
        <v>7</v>
      </c>
      <c r="E1551" s="52" t="s">
        <v>83</v>
      </c>
      <c r="F1551" s="52" t="s">
        <v>72</v>
      </c>
      <c r="G1551" s="52">
        <v>6.517800900000001</v>
      </c>
      <c r="H1551" s="52">
        <v>6.3899988300000006</v>
      </c>
      <c r="I1551" s="52">
        <v>6.3048016368000006</v>
      </c>
      <c r="J1551" s="52">
        <v>6.517800900000001</v>
      </c>
      <c r="K1551" s="52">
        <v>6.6455987831999996</v>
      </c>
      <c r="L1551" s="52">
        <v>7.2846007596</v>
      </c>
      <c r="M1551" s="52">
        <v>10.010998864800001</v>
      </c>
      <c r="N1551" s="52">
        <v>10.437001578</v>
      </c>
      <c r="O1551" s="52">
        <v>10.394400888</v>
      </c>
      <c r="P1551" s="52">
        <v>10.7777987244</v>
      </c>
      <c r="Q1551" s="52">
        <v>10.7351980344</v>
      </c>
      <c r="R1551" s="52">
        <v>10.053599554800002</v>
      </c>
      <c r="S1551" s="52">
        <v>10.564799461200002</v>
      </c>
      <c r="T1551" s="52">
        <v>11.033398677600001</v>
      </c>
      <c r="U1551" s="52">
        <v>10.309199508000001</v>
      </c>
      <c r="V1551" s="52">
        <v>10.9482014844</v>
      </c>
      <c r="W1551" s="52">
        <v>11.374200010799999</v>
      </c>
      <c r="X1551" s="52">
        <v>10.7777987244</v>
      </c>
      <c r="Y1551" s="52">
        <v>7.6254020928000008</v>
      </c>
      <c r="Z1551" s="52">
        <v>7.6763052072000013</v>
      </c>
    </row>
    <row r="1552" spans="1:26">
      <c r="A1552" s="52" t="s">
        <v>347</v>
      </c>
      <c r="B1552" s="52" t="s">
        <v>343</v>
      </c>
      <c r="C1552" s="52" t="s">
        <v>246</v>
      </c>
      <c r="D1552" s="52" t="s">
        <v>7</v>
      </c>
      <c r="E1552" s="52" t="s">
        <v>83</v>
      </c>
      <c r="F1552" s="52" t="s">
        <v>73</v>
      </c>
      <c r="G1552" s="52">
        <v>0</v>
      </c>
      <c r="H1552" s="52">
        <v>0</v>
      </c>
      <c r="I1552" s="52">
        <v>0</v>
      </c>
      <c r="J1552" s="52">
        <v>0</v>
      </c>
      <c r="K1552" s="52">
        <v>0</v>
      </c>
      <c r="L1552" s="52">
        <v>0</v>
      </c>
      <c r="M1552" s="52">
        <v>0</v>
      </c>
      <c r="N1552" s="52">
        <v>0</v>
      </c>
      <c r="O1552" s="52">
        <v>0</v>
      </c>
      <c r="P1552" s="52">
        <v>0</v>
      </c>
      <c r="Q1552" s="52">
        <v>0</v>
      </c>
      <c r="R1552" s="52">
        <v>0</v>
      </c>
      <c r="S1552" s="52">
        <v>0</v>
      </c>
      <c r="T1552" s="52">
        <v>0</v>
      </c>
      <c r="U1552" s="52">
        <v>0</v>
      </c>
      <c r="V1552" s="52">
        <v>0</v>
      </c>
      <c r="W1552" s="52">
        <v>0</v>
      </c>
      <c r="X1552" s="52">
        <v>0</v>
      </c>
      <c r="Y1552" s="52">
        <v>0</v>
      </c>
      <c r="Z1552" s="52">
        <v>0</v>
      </c>
    </row>
    <row r="1553" spans="1:26">
      <c r="A1553" s="52" t="s">
        <v>347</v>
      </c>
      <c r="B1553" s="52" t="s">
        <v>337</v>
      </c>
      <c r="C1553" s="52" t="s">
        <v>246</v>
      </c>
      <c r="D1553" s="52" t="s">
        <v>7</v>
      </c>
      <c r="E1553" s="52" t="s">
        <v>84</v>
      </c>
      <c r="F1553" s="52" t="s">
        <v>63</v>
      </c>
      <c r="G1553" s="52">
        <v>0</v>
      </c>
      <c r="H1553" s="52">
        <v>0</v>
      </c>
      <c r="I1553" s="52">
        <v>0</v>
      </c>
      <c r="J1553" s="52">
        <v>0</v>
      </c>
      <c r="K1553" s="52">
        <v>0</v>
      </c>
      <c r="L1553" s="52">
        <v>0</v>
      </c>
      <c r="M1553" s="52">
        <v>0</v>
      </c>
      <c r="N1553" s="52">
        <v>0</v>
      </c>
      <c r="O1553" s="52">
        <v>0</v>
      </c>
      <c r="P1553" s="52">
        <v>0</v>
      </c>
      <c r="Q1553" s="52">
        <v>0</v>
      </c>
      <c r="R1553" s="52">
        <v>0</v>
      </c>
      <c r="S1553" s="52">
        <v>0</v>
      </c>
      <c r="T1553" s="52">
        <v>0</v>
      </c>
      <c r="U1553" s="52">
        <v>0</v>
      </c>
      <c r="V1553" s="52">
        <v>0</v>
      </c>
      <c r="W1553" s="52">
        <v>0</v>
      </c>
      <c r="X1553" s="52">
        <v>0</v>
      </c>
      <c r="Y1553" s="52">
        <v>0</v>
      </c>
      <c r="Z1553" s="52">
        <v>0</v>
      </c>
    </row>
    <row r="1554" spans="1:26">
      <c r="A1554" s="52" t="s">
        <v>347</v>
      </c>
      <c r="B1554" s="52" t="s">
        <v>338</v>
      </c>
      <c r="C1554" s="52" t="s">
        <v>246</v>
      </c>
      <c r="D1554" s="52" t="s">
        <v>7</v>
      </c>
      <c r="E1554" s="52" t="s">
        <v>84</v>
      </c>
      <c r="F1554" s="52" t="s">
        <v>64</v>
      </c>
      <c r="G1554" s="52">
        <v>0</v>
      </c>
      <c r="H1554" s="52">
        <v>0</v>
      </c>
      <c r="I1554" s="52">
        <v>0</v>
      </c>
      <c r="J1554" s="52">
        <v>0</v>
      </c>
      <c r="K1554" s="52">
        <v>0</v>
      </c>
      <c r="L1554" s="52">
        <v>0</v>
      </c>
      <c r="M1554" s="52">
        <v>0</v>
      </c>
      <c r="N1554" s="52">
        <v>0</v>
      </c>
      <c r="O1554" s="52">
        <v>0</v>
      </c>
      <c r="P1554" s="52">
        <v>0</v>
      </c>
      <c r="Q1554" s="52">
        <v>0</v>
      </c>
      <c r="R1554" s="52">
        <v>0</v>
      </c>
      <c r="S1554" s="52">
        <v>0</v>
      </c>
      <c r="T1554" s="52">
        <v>0</v>
      </c>
      <c r="U1554" s="52">
        <v>0</v>
      </c>
      <c r="V1554" s="52">
        <v>0</v>
      </c>
      <c r="W1554" s="52">
        <v>0</v>
      </c>
      <c r="X1554" s="52">
        <v>0</v>
      </c>
      <c r="Y1554" s="52">
        <v>0</v>
      </c>
      <c r="Z1554" s="52">
        <v>0</v>
      </c>
    </row>
    <row r="1555" spans="1:26">
      <c r="A1555" s="52" t="s">
        <v>347</v>
      </c>
      <c r="B1555" s="52" t="s">
        <v>339</v>
      </c>
      <c r="C1555" s="52" t="s">
        <v>246</v>
      </c>
      <c r="D1555" s="52" t="s">
        <v>7</v>
      </c>
      <c r="E1555" s="52" t="s">
        <v>84</v>
      </c>
      <c r="F1555" s="52" t="s">
        <v>65</v>
      </c>
      <c r="G1555" s="52">
        <v>0</v>
      </c>
      <c r="H1555" s="52">
        <v>0</v>
      </c>
      <c r="I1555" s="52">
        <v>0</v>
      </c>
      <c r="J1555" s="52">
        <v>0</v>
      </c>
      <c r="K1555" s="52">
        <v>0</v>
      </c>
      <c r="L1555" s="52">
        <v>0</v>
      </c>
      <c r="M1555" s="52">
        <v>0</v>
      </c>
      <c r="N1555" s="52">
        <v>0</v>
      </c>
      <c r="O1555" s="52">
        <v>0</v>
      </c>
      <c r="P1555" s="52">
        <v>0</v>
      </c>
      <c r="Q1555" s="52">
        <v>0</v>
      </c>
      <c r="R1555" s="52">
        <v>0</v>
      </c>
      <c r="S1555" s="52">
        <v>0</v>
      </c>
      <c r="T1555" s="52">
        <v>0</v>
      </c>
      <c r="U1555" s="52">
        <v>0</v>
      </c>
      <c r="V1555" s="52">
        <v>0</v>
      </c>
      <c r="W1555" s="52">
        <v>0</v>
      </c>
      <c r="X1555" s="52">
        <v>0</v>
      </c>
      <c r="Y1555" s="52">
        <v>0</v>
      </c>
      <c r="Z1555" s="52">
        <v>0</v>
      </c>
    </row>
    <row r="1556" spans="1:26">
      <c r="A1556" s="52" t="s">
        <v>347</v>
      </c>
      <c r="B1556" s="52" t="s">
        <v>340</v>
      </c>
      <c r="C1556" s="52" t="s">
        <v>246</v>
      </c>
      <c r="D1556" s="52" t="s">
        <v>7</v>
      </c>
      <c r="E1556" s="52" t="s">
        <v>84</v>
      </c>
      <c r="F1556" s="52" t="s">
        <v>66</v>
      </c>
      <c r="G1556" s="52">
        <v>0</v>
      </c>
      <c r="H1556" s="52">
        <v>0</v>
      </c>
      <c r="I1556" s="52">
        <v>0</v>
      </c>
      <c r="J1556" s="52">
        <v>0</v>
      </c>
      <c r="K1556" s="52">
        <v>0</v>
      </c>
      <c r="L1556" s="52">
        <v>0</v>
      </c>
      <c r="M1556" s="52">
        <v>0</v>
      </c>
      <c r="N1556" s="52">
        <v>0</v>
      </c>
      <c r="O1556" s="52">
        <v>0</v>
      </c>
      <c r="P1556" s="52">
        <v>0.26280124920000003</v>
      </c>
      <c r="Q1556" s="52">
        <v>0.24120154800000002</v>
      </c>
      <c r="R1556" s="52">
        <v>0.22319830800000004</v>
      </c>
      <c r="S1556" s="52">
        <v>0.23039960400000001</v>
      </c>
      <c r="T1556" s="52">
        <v>0.24120154800000002</v>
      </c>
      <c r="U1556" s="52">
        <v>0.24839865720000001</v>
      </c>
      <c r="V1556" s="52">
        <v>0.25920060119999999</v>
      </c>
      <c r="W1556" s="52">
        <v>0.26999835840000003</v>
      </c>
      <c r="X1556" s="52">
        <v>0.28080030240000003</v>
      </c>
      <c r="Y1556" s="52">
        <v>0.28080030240000003</v>
      </c>
      <c r="Z1556" s="52">
        <v>0.28080030240000003</v>
      </c>
    </row>
    <row r="1557" spans="1:26">
      <c r="A1557" s="52" t="s">
        <v>347</v>
      </c>
      <c r="B1557" s="52" t="s">
        <v>341</v>
      </c>
      <c r="C1557" s="52" t="s">
        <v>246</v>
      </c>
      <c r="D1557" s="52" t="s">
        <v>7</v>
      </c>
      <c r="E1557" s="52" t="s">
        <v>84</v>
      </c>
      <c r="F1557" s="52" t="s">
        <v>67</v>
      </c>
      <c r="G1557" s="52">
        <v>0</v>
      </c>
      <c r="H1557" s="52">
        <v>0</v>
      </c>
      <c r="I1557" s="52">
        <v>0</v>
      </c>
      <c r="J1557" s="52">
        <v>0</v>
      </c>
      <c r="K1557" s="52">
        <v>0</v>
      </c>
      <c r="L1557" s="52">
        <v>0</v>
      </c>
      <c r="M1557" s="52">
        <v>0</v>
      </c>
      <c r="N1557" s="52">
        <v>0</v>
      </c>
      <c r="O1557" s="52">
        <v>0</v>
      </c>
      <c r="P1557" s="52">
        <v>0</v>
      </c>
      <c r="Q1557" s="52">
        <v>0</v>
      </c>
      <c r="R1557" s="52">
        <v>0</v>
      </c>
      <c r="S1557" s="52">
        <v>0</v>
      </c>
      <c r="T1557" s="52">
        <v>0</v>
      </c>
      <c r="U1557" s="52">
        <v>0</v>
      </c>
      <c r="V1557" s="52">
        <v>0</v>
      </c>
      <c r="W1557" s="52">
        <v>0</v>
      </c>
      <c r="X1557" s="52">
        <v>0</v>
      </c>
      <c r="Y1557" s="52">
        <v>0</v>
      </c>
      <c r="Z1557" s="52">
        <v>0</v>
      </c>
    </row>
    <row r="1558" spans="1:26">
      <c r="A1558" s="52" t="s">
        <v>347</v>
      </c>
      <c r="B1558" s="52" t="s">
        <v>337</v>
      </c>
      <c r="C1558" s="52" t="s">
        <v>246</v>
      </c>
      <c r="D1558" s="52" t="s">
        <v>7</v>
      </c>
      <c r="E1558" s="52" t="s">
        <v>84</v>
      </c>
      <c r="F1558" s="52" t="s">
        <v>68</v>
      </c>
      <c r="G1558" s="52">
        <v>0</v>
      </c>
      <c r="H1558" s="52">
        <v>0</v>
      </c>
      <c r="I1558" s="52">
        <v>0</v>
      </c>
      <c r="J1558" s="52">
        <v>0</v>
      </c>
      <c r="K1558" s="52">
        <v>0</v>
      </c>
      <c r="L1558" s="52">
        <v>0</v>
      </c>
      <c r="M1558" s="52">
        <v>0</v>
      </c>
      <c r="N1558" s="52">
        <v>0</v>
      </c>
      <c r="O1558" s="52">
        <v>0</v>
      </c>
      <c r="P1558" s="52">
        <v>0</v>
      </c>
      <c r="Q1558" s="52">
        <v>0</v>
      </c>
      <c r="R1558" s="52">
        <v>0</v>
      </c>
      <c r="S1558" s="52">
        <v>0</v>
      </c>
      <c r="T1558" s="52">
        <v>0</v>
      </c>
      <c r="U1558" s="52">
        <v>0</v>
      </c>
      <c r="V1558" s="52">
        <v>0</v>
      </c>
      <c r="W1558" s="52">
        <v>0</v>
      </c>
      <c r="X1558" s="52">
        <v>0</v>
      </c>
      <c r="Y1558" s="52">
        <v>0</v>
      </c>
      <c r="Z1558" s="52">
        <v>0</v>
      </c>
    </row>
    <row r="1559" spans="1:26">
      <c r="A1559" s="52" t="s">
        <v>347</v>
      </c>
      <c r="B1559" s="52" t="s">
        <v>337</v>
      </c>
      <c r="C1559" s="52" t="s">
        <v>246</v>
      </c>
      <c r="D1559" s="52" t="s">
        <v>7</v>
      </c>
      <c r="E1559" s="52" t="s">
        <v>84</v>
      </c>
      <c r="F1559" s="52" t="s">
        <v>69</v>
      </c>
      <c r="G1559" s="52">
        <v>0</v>
      </c>
      <c r="H1559" s="52">
        <v>0</v>
      </c>
      <c r="I1559" s="52">
        <v>0</v>
      </c>
      <c r="J1559" s="52">
        <v>0</v>
      </c>
      <c r="K1559" s="52">
        <v>0</v>
      </c>
      <c r="L1559" s="52">
        <v>0</v>
      </c>
      <c r="M1559" s="52">
        <v>0</v>
      </c>
      <c r="N1559" s="52">
        <v>0</v>
      </c>
      <c r="O1559" s="52">
        <v>0</v>
      </c>
      <c r="P1559" s="52">
        <v>0</v>
      </c>
      <c r="Q1559" s="52">
        <v>0</v>
      </c>
      <c r="R1559" s="52">
        <v>0</v>
      </c>
      <c r="S1559" s="52">
        <v>0</v>
      </c>
      <c r="T1559" s="52">
        <v>0</v>
      </c>
      <c r="U1559" s="52">
        <v>0</v>
      </c>
      <c r="V1559" s="52">
        <v>0</v>
      </c>
      <c r="W1559" s="52">
        <v>0</v>
      </c>
      <c r="X1559" s="52">
        <v>0</v>
      </c>
      <c r="Y1559" s="52">
        <v>0</v>
      </c>
      <c r="Z1559" s="52">
        <v>0</v>
      </c>
    </row>
    <row r="1560" spans="1:26">
      <c r="A1560" s="52" t="s">
        <v>347</v>
      </c>
      <c r="B1560" s="52" t="s">
        <v>337</v>
      </c>
      <c r="C1560" s="52" t="s">
        <v>246</v>
      </c>
      <c r="D1560" s="52" t="s">
        <v>7</v>
      </c>
      <c r="E1560" s="52" t="s">
        <v>84</v>
      </c>
      <c r="F1560" s="52" t="s">
        <v>70</v>
      </c>
      <c r="G1560" s="52">
        <v>0</v>
      </c>
      <c r="H1560" s="52">
        <v>0</v>
      </c>
      <c r="I1560" s="52">
        <v>0</v>
      </c>
      <c r="J1560" s="52">
        <v>0</v>
      </c>
      <c r="K1560" s="52">
        <v>0</v>
      </c>
      <c r="L1560" s="52">
        <v>0</v>
      </c>
      <c r="M1560" s="52">
        <v>0</v>
      </c>
      <c r="N1560" s="52">
        <v>0</v>
      </c>
      <c r="O1560" s="52">
        <v>0</v>
      </c>
      <c r="P1560" s="52">
        <v>0</v>
      </c>
      <c r="Q1560" s="52">
        <v>0</v>
      </c>
      <c r="R1560" s="52">
        <v>0</v>
      </c>
      <c r="S1560" s="52">
        <v>0</v>
      </c>
      <c r="T1560" s="52">
        <v>0</v>
      </c>
      <c r="U1560" s="52">
        <v>0</v>
      </c>
      <c r="V1560" s="52">
        <v>0</v>
      </c>
      <c r="W1560" s="52">
        <v>0</v>
      </c>
      <c r="X1560" s="52">
        <v>0</v>
      </c>
      <c r="Y1560" s="52">
        <v>0</v>
      </c>
      <c r="Z1560" s="52">
        <v>0</v>
      </c>
    </row>
    <row r="1561" spans="1:26">
      <c r="A1561" s="52" t="s">
        <v>347</v>
      </c>
      <c r="B1561" s="52" t="s">
        <v>342</v>
      </c>
      <c r="C1561" s="52" t="s">
        <v>246</v>
      </c>
      <c r="D1561" s="52" t="s">
        <v>7</v>
      </c>
      <c r="E1561" s="52" t="s">
        <v>84</v>
      </c>
      <c r="F1561" s="52" t="s">
        <v>71</v>
      </c>
      <c r="G1561" s="52">
        <v>0</v>
      </c>
      <c r="H1561" s="52">
        <v>0</v>
      </c>
      <c r="I1561" s="52">
        <v>0</v>
      </c>
      <c r="J1561" s="52">
        <v>0</v>
      </c>
      <c r="K1561" s="52">
        <v>0</v>
      </c>
      <c r="L1561" s="52">
        <v>0</v>
      </c>
      <c r="M1561" s="52">
        <v>0</v>
      </c>
      <c r="N1561" s="52">
        <v>0</v>
      </c>
      <c r="O1561" s="52">
        <v>0</v>
      </c>
      <c r="P1561" s="52">
        <v>0</v>
      </c>
      <c r="Q1561" s="52">
        <v>0</v>
      </c>
      <c r="R1561" s="52">
        <v>0</v>
      </c>
      <c r="S1561" s="52">
        <v>0</v>
      </c>
      <c r="T1561" s="52">
        <v>0</v>
      </c>
      <c r="U1561" s="52">
        <v>0</v>
      </c>
      <c r="V1561" s="52">
        <v>0</v>
      </c>
      <c r="W1561" s="52">
        <v>0</v>
      </c>
      <c r="X1561" s="52">
        <v>0</v>
      </c>
      <c r="Y1561" s="52">
        <v>0</v>
      </c>
      <c r="Z1561" s="52">
        <v>0</v>
      </c>
    </row>
    <row r="1562" spans="1:26">
      <c r="A1562" s="52" t="s">
        <v>347</v>
      </c>
      <c r="B1562" s="52" t="s">
        <v>342</v>
      </c>
      <c r="C1562" s="52" t="s">
        <v>246</v>
      </c>
      <c r="D1562" s="52" t="s">
        <v>7</v>
      </c>
      <c r="E1562" s="52" t="s">
        <v>84</v>
      </c>
      <c r="F1562" s="52" t="s">
        <v>72</v>
      </c>
      <c r="G1562" s="52">
        <v>0</v>
      </c>
      <c r="H1562" s="52">
        <v>0</v>
      </c>
      <c r="I1562" s="52">
        <v>0</v>
      </c>
      <c r="J1562" s="52">
        <v>0</v>
      </c>
      <c r="K1562" s="52">
        <v>0</v>
      </c>
      <c r="L1562" s="52">
        <v>0</v>
      </c>
      <c r="M1562" s="52">
        <v>0</v>
      </c>
      <c r="N1562" s="52">
        <v>0</v>
      </c>
      <c r="O1562" s="52">
        <v>0</v>
      </c>
      <c r="P1562" s="52">
        <v>0</v>
      </c>
      <c r="Q1562" s="52">
        <v>0</v>
      </c>
      <c r="R1562" s="52">
        <v>0</v>
      </c>
      <c r="S1562" s="52">
        <v>0</v>
      </c>
      <c r="T1562" s="52">
        <v>0</v>
      </c>
      <c r="U1562" s="52">
        <v>0</v>
      </c>
      <c r="V1562" s="52">
        <v>0</v>
      </c>
      <c r="W1562" s="52">
        <v>0</v>
      </c>
      <c r="X1562" s="52">
        <v>0</v>
      </c>
      <c r="Y1562" s="52">
        <v>0</v>
      </c>
      <c r="Z1562" s="52">
        <v>0</v>
      </c>
    </row>
    <row r="1563" spans="1:26">
      <c r="A1563" s="52" t="s">
        <v>347</v>
      </c>
      <c r="B1563" s="52" t="s">
        <v>343</v>
      </c>
      <c r="C1563" s="52" t="s">
        <v>246</v>
      </c>
      <c r="D1563" s="52" t="s">
        <v>7</v>
      </c>
      <c r="E1563" s="52" t="s">
        <v>84</v>
      </c>
      <c r="F1563" s="52" t="s">
        <v>73</v>
      </c>
      <c r="G1563" s="52">
        <v>0</v>
      </c>
      <c r="H1563" s="52">
        <v>0</v>
      </c>
      <c r="I1563" s="52">
        <v>0</v>
      </c>
      <c r="J1563" s="52">
        <v>0</v>
      </c>
      <c r="K1563" s="52">
        <v>0</v>
      </c>
      <c r="L1563" s="52">
        <v>0</v>
      </c>
      <c r="M1563" s="52">
        <v>0</v>
      </c>
      <c r="N1563" s="52">
        <v>0</v>
      </c>
      <c r="O1563" s="52">
        <v>0</v>
      </c>
      <c r="P1563" s="52">
        <v>0</v>
      </c>
      <c r="Q1563" s="52">
        <v>0</v>
      </c>
      <c r="R1563" s="52">
        <v>0</v>
      </c>
      <c r="S1563" s="52">
        <v>0</v>
      </c>
      <c r="T1563" s="52">
        <v>0</v>
      </c>
      <c r="U1563" s="52">
        <v>0</v>
      </c>
      <c r="V1563" s="52">
        <v>0</v>
      </c>
      <c r="W1563" s="52">
        <v>0</v>
      </c>
      <c r="X1563" s="52">
        <v>0</v>
      </c>
      <c r="Y1563" s="52">
        <v>0</v>
      </c>
      <c r="Z1563" s="52">
        <v>0</v>
      </c>
    </row>
    <row r="1564" spans="1:26">
      <c r="A1564" s="52" t="s">
        <v>349</v>
      </c>
      <c r="B1564" s="52" t="s">
        <v>337</v>
      </c>
      <c r="C1564" s="52" t="s">
        <v>246</v>
      </c>
      <c r="D1564" s="52" t="s">
        <v>7</v>
      </c>
      <c r="E1564" s="52" t="s">
        <v>85</v>
      </c>
      <c r="F1564" s="52" t="s">
        <v>63</v>
      </c>
      <c r="G1564" s="52">
        <v>0</v>
      </c>
      <c r="H1564" s="52">
        <v>0</v>
      </c>
      <c r="I1564" s="52">
        <v>8.5947760836000011</v>
      </c>
      <c r="J1564" s="52">
        <v>54.938955139199997</v>
      </c>
      <c r="K1564" s="52">
        <v>55.919160381600001</v>
      </c>
      <c r="L1564" s="52">
        <v>74.263021682400009</v>
      </c>
      <c r="M1564" s="52">
        <v>116.814525156</v>
      </c>
      <c r="N1564" s="52">
        <v>68.839516324800002</v>
      </c>
      <c r="O1564" s="52">
        <v>105.6961260648</v>
      </c>
      <c r="P1564" s="52">
        <v>54.923723560800006</v>
      </c>
      <c r="Q1564" s="52">
        <v>127.02377318760003</v>
      </c>
      <c r="R1564" s="52">
        <v>165.33155711520001</v>
      </c>
      <c r="S1564" s="52">
        <v>82.891576868400023</v>
      </c>
      <c r="T1564" s="52">
        <v>111.4047441288</v>
      </c>
      <c r="U1564" s="52">
        <v>61.390303149600001</v>
      </c>
      <c r="V1564" s="52">
        <v>119.0541868272</v>
      </c>
      <c r="W1564" s="52">
        <v>36.7779648888</v>
      </c>
      <c r="X1564" s="52">
        <v>102.91504416480002</v>
      </c>
      <c r="Y1564" s="52">
        <v>66.009587029200006</v>
      </c>
      <c r="Z1564" s="52">
        <v>66.946831516800003</v>
      </c>
    </row>
    <row r="1565" spans="1:26">
      <c r="A1565" s="52" t="s">
        <v>349</v>
      </c>
      <c r="B1565" s="52" t="s">
        <v>338</v>
      </c>
      <c r="C1565" s="52" t="s">
        <v>246</v>
      </c>
      <c r="D1565" s="52" t="s">
        <v>7</v>
      </c>
      <c r="E1565" s="52" t="s">
        <v>85</v>
      </c>
      <c r="F1565" s="52" t="s">
        <v>64</v>
      </c>
      <c r="G1565" s="52">
        <v>2.9109983040000005</v>
      </c>
      <c r="H1565" s="52">
        <v>3.7580005044000004</v>
      </c>
      <c r="I1565" s="52">
        <v>1.6199985240000001</v>
      </c>
      <c r="J1565" s="52">
        <v>3.2730015924000004</v>
      </c>
      <c r="K1565" s="52">
        <v>3.7549985688</v>
      </c>
      <c r="L1565" s="52">
        <v>1.9899986004000001</v>
      </c>
      <c r="M1565" s="52">
        <v>4.6389995208000006</v>
      </c>
      <c r="N1565" s="52">
        <v>7.4440006091999997</v>
      </c>
      <c r="O1565" s="52">
        <v>3.7900002168000002</v>
      </c>
      <c r="P1565" s="52">
        <v>3.3329984364</v>
      </c>
      <c r="Q1565" s="52">
        <v>6.1010007732</v>
      </c>
      <c r="R1565" s="52">
        <v>3.5609990040000001</v>
      </c>
      <c r="S1565" s="52">
        <v>3.9169984212000002</v>
      </c>
      <c r="T1565" s="52">
        <v>4.1909993604000002</v>
      </c>
      <c r="U1565" s="52">
        <v>5.7079984176000007</v>
      </c>
      <c r="V1565" s="52">
        <v>4.2180000336000001</v>
      </c>
      <c r="W1565" s="52">
        <v>5.1109984188000004</v>
      </c>
      <c r="X1565" s="52">
        <v>6.0960017340000006</v>
      </c>
      <c r="Y1565" s="52">
        <v>5.7980020572000006</v>
      </c>
      <c r="Z1565" s="52">
        <v>6.0030003456000003</v>
      </c>
    </row>
    <row r="1566" spans="1:26">
      <c r="A1566" s="52" t="s">
        <v>349</v>
      </c>
      <c r="B1566" s="52" t="s">
        <v>339</v>
      </c>
      <c r="C1566" s="52" t="s">
        <v>246</v>
      </c>
      <c r="D1566" s="52" t="s">
        <v>7</v>
      </c>
      <c r="E1566" s="52" t="s">
        <v>85</v>
      </c>
      <c r="F1566" s="52" t="s">
        <v>65</v>
      </c>
      <c r="G1566" s="52">
        <v>0</v>
      </c>
      <c r="H1566" s="52">
        <v>0</v>
      </c>
      <c r="I1566" s="52">
        <v>0</v>
      </c>
      <c r="J1566" s="52">
        <v>0</v>
      </c>
      <c r="K1566" s="52">
        <v>0</v>
      </c>
      <c r="L1566" s="52">
        <v>0</v>
      </c>
      <c r="M1566" s="52">
        <v>0</v>
      </c>
      <c r="N1566" s="52">
        <v>0</v>
      </c>
      <c r="O1566" s="52">
        <v>0</v>
      </c>
      <c r="P1566" s="52">
        <v>0</v>
      </c>
      <c r="Q1566" s="52">
        <v>0</v>
      </c>
      <c r="R1566" s="52">
        <v>0</v>
      </c>
      <c r="S1566" s="52">
        <v>0</v>
      </c>
      <c r="T1566" s="52">
        <v>0</v>
      </c>
      <c r="U1566" s="52">
        <v>0</v>
      </c>
      <c r="V1566" s="52">
        <v>0</v>
      </c>
      <c r="W1566" s="52">
        <v>0</v>
      </c>
      <c r="X1566" s="52">
        <v>0</v>
      </c>
      <c r="Y1566" s="52">
        <v>0</v>
      </c>
      <c r="Z1566" s="52">
        <v>0</v>
      </c>
    </row>
    <row r="1567" spans="1:26">
      <c r="A1567" s="52" t="s">
        <v>349</v>
      </c>
      <c r="B1567" s="52" t="s">
        <v>340</v>
      </c>
      <c r="C1567" s="52" t="s">
        <v>246</v>
      </c>
      <c r="D1567" s="52" t="s">
        <v>7</v>
      </c>
      <c r="E1567" s="52" t="s">
        <v>85</v>
      </c>
      <c r="F1567" s="52" t="s">
        <v>66</v>
      </c>
      <c r="G1567" s="52">
        <v>167.05079954640001</v>
      </c>
      <c r="H1567" s="52">
        <v>174.29760187560004</v>
      </c>
      <c r="I1567" s="52">
        <v>182.05559992440001</v>
      </c>
      <c r="J1567" s="52">
        <v>236.50199897760001</v>
      </c>
      <c r="K1567" s="52">
        <v>249.68879868600001</v>
      </c>
      <c r="L1567" s="52">
        <v>262.8936016344</v>
      </c>
      <c r="M1567" s="52">
        <v>276.86880090360006</v>
      </c>
      <c r="N1567" s="52">
        <v>288.96480104760002</v>
      </c>
      <c r="O1567" s="52">
        <v>297.13679825399998</v>
      </c>
      <c r="P1567" s="52">
        <v>276.06239810279999</v>
      </c>
      <c r="Q1567" s="52">
        <v>307.01160051480002</v>
      </c>
      <c r="R1567" s="52">
        <v>347.0652004932</v>
      </c>
      <c r="S1567" s="52">
        <v>384.31799874360007</v>
      </c>
      <c r="T1567" s="52">
        <v>343.68479910719998</v>
      </c>
      <c r="U1567" s="52">
        <v>364.38839950320005</v>
      </c>
      <c r="V1567" s="52">
        <v>353.19239807399998</v>
      </c>
      <c r="W1567" s="52">
        <v>367.24679903880002</v>
      </c>
      <c r="X1567" s="52">
        <v>370.25394301799997</v>
      </c>
      <c r="Y1567" s="52">
        <v>366.41880072359999</v>
      </c>
      <c r="Z1567" s="52">
        <v>395.67600002520004</v>
      </c>
    </row>
    <row r="1568" spans="1:26">
      <c r="A1568" s="52" t="s">
        <v>349</v>
      </c>
      <c r="B1568" s="52" t="s">
        <v>341</v>
      </c>
      <c r="C1568" s="52" t="s">
        <v>246</v>
      </c>
      <c r="D1568" s="52" t="s">
        <v>7</v>
      </c>
      <c r="E1568" s="52" t="s">
        <v>85</v>
      </c>
      <c r="F1568" s="52" t="s">
        <v>67</v>
      </c>
      <c r="G1568" s="52">
        <v>0</v>
      </c>
      <c r="H1568" s="52">
        <v>0</v>
      </c>
      <c r="I1568" s="52">
        <v>0</v>
      </c>
      <c r="J1568" s="52">
        <v>0</v>
      </c>
      <c r="K1568" s="52">
        <v>0</v>
      </c>
      <c r="L1568" s="52">
        <v>0</v>
      </c>
      <c r="M1568" s="52">
        <v>0</v>
      </c>
      <c r="N1568" s="52">
        <v>0</v>
      </c>
      <c r="O1568" s="52">
        <v>0</v>
      </c>
      <c r="P1568" s="52">
        <v>0</v>
      </c>
      <c r="Q1568" s="52">
        <v>0</v>
      </c>
      <c r="R1568" s="52">
        <v>0</v>
      </c>
      <c r="S1568" s="52">
        <v>0</v>
      </c>
      <c r="T1568" s="52">
        <v>0</v>
      </c>
      <c r="U1568" s="52">
        <v>0</v>
      </c>
      <c r="V1568" s="52">
        <v>0</v>
      </c>
      <c r="W1568" s="52">
        <v>0</v>
      </c>
      <c r="X1568" s="52">
        <v>0</v>
      </c>
      <c r="Y1568" s="52">
        <v>0</v>
      </c>
      <c r="Z1568" s="52">
        <v>0</v>
      </c>
    </row>
    <row r="1569" spans="1:26">
      <c r="A1569" s="52" t="s">
        <v>349</v>
      </c>
      <c r="B1569" s="52" t="s">
        <v>337</v>
      </c>
      <c r="C1569" s="52" t="s">
        <v>246</v>
      </c>
      <c r="D1569" s="52" t="s">
        <v>7</v>
      </c>
      <c r="E1569" s="52" t="s">
        <v>85</v>
      </c>
      <c r="F1569" s="52" t="s">
        <v>68</v>
      </c>
      <c r="G1569" s="52">
        <v>0</v>
      </c>
      <c r="H1569" s="52">
        <v>0</v>
      </c>
      <c r="I1569" s="52">
        <v>0</v>
      </c>
      <c r="J1569" s="52">
        <v>0</v>
      </c>
      <c r="K1569" s="52">
        <v>0</v>
      </c>
      <c r="L1569" s="52">
        <v>0</v>
      </c>
      <c r="M1569" s="52">
        <v>0</v>
      </c>
      <c r="N1569" s="52">
        <v>0</v>
      </c>
      <c r="O1569" s="52">
        <v>0</v>
      </c>
      <c r="P1569" s="52">
        <v>0</v>
      </c>
      <c r="Q1569" s="52">
        <v>0</v>
      </c>
      <c r="R1569" s="52">
        <v>0</v>
      </c>
      <c r="S1569" s="52">
        <v>7.2000399600000001E-2</v>
      </c>
      <c r="T1569" s="52">
        <v>7.2000399600000001E-2</v>
      </c>
      <c r="U1569" s="52">
        <v>5.4001346400000004E-2</v>
      </c>
      <c r="V1569" s="52">
        <v>5.4001346400000004E-2</v>
      </c>
      <c r="W1569" s="52">
        <v>7.2000399600000001E-2</v>
      </c>
      <c r="X1569" s="52">
        <v>3.59981064E-2</v>
      </c>
      <c r="Y1569" s="52">
        <v>1.79990532E-2</v>
      </c>
      <c r="Z1569" s="52">
        <v>3.59981064E-2</v>
      </c>
    </row>
    <row r="1570" spans="1:26">
      <c r="A1570" s="52" t="s">
        <v>349</v>
      </c>
      <c r="B1570" s="52" t="s">
        <v>337</v>
      </c>
      <c r="C1570" s="52" t="s">
        <v>246</v>
      </c>
      <c r="D1570" s="52" t="s">
        <v>7</v>
      </c>
      <c r="E1570" s="52" t="s">
        <v>85</v>
      </c>
      <c r="F1570" s="52" t="s">
        <v>69</v>
      </c>
      <c r="G1570" s="52">
        <v>0</v>
      </c>
      <c r="H1570" s="52">
        <v>0</v>
      </c>
      <c r="I1570" s="52">
        <v>0</v>
      </c>
      <c r="J1570" s="52">
        <v>0</v>
      </c>
      <c r="K1570" s="52">
        <v>0</v>
      </c>
      <c r="L1570" s="52">
        <v>0</v>
      </c>
      <c r="M1570" s="52">
        <v>0</v>
      </c>
      <c r="N1570" s="52">
        <v>0</v>
      </c>
      <c r="O1570" s="52">
        <v>0</v>
      </c>
      <c r="P1570" s="52">
        <v>0</v>
      </c>
      <c r="Q1570" s="52">
        <v>0</v>
      </c>
      <c r="R1570" s="52">
        <v>0</v>
      </c>
      <c r="S1570" s="52">
        <v>0</v>
      </c>
      <c r="T1570" s="52">
        <v>0</v>
      </c>
      <c r="U1570" s="52">
        <v>0</v>
      </c>
      <c r="V1570" s="52">
        <v>0</v>
      </c>
      <c r="W1570" s="52">
        <v>0</v>
      </c>
      <c r="X1570" s="52">
        <v>0</v>
      </c>
      <c r="Y1570" s="52">
        <v>0</v>
      </c>
      <c r="Z1570" s="52">
        <v>0</v>
      </c>
    </row>
    <row r="1571" spans="1:26">
      <c r="A1571" s="52" t="s">
        <v>349</v>
      </c>
      <c r="B1571" s="52" t="s">
        <v>337</v>
      </c>
      <c r="C1571" s="52" t="s">
        <v>246</v>
      </c>
      <c r="D1571" s="52" t="s">
        <v>7</v>
      </c>
      <c r="E1571" s="52" t="s">
        <v>85</v>
      </c>
      <c r="F1571" s="52" t="s">
        <v>70</v>
      </c>
      <c r="G1571" s="52">
        <v>0</v>
      </c>
      <c r="H1571" s="52">
        <v>0</v>
      </c>
      <c r="I1571" s="52">
        <v>0</v>
      </c>
      <c r="J1571" s="52">
        <v>0</v>
      </c>
      <c r="K1571" s="52">
        <v>0</v>
      </c>
      <c r="L1571" s="52">
        <v>0</v>
      </c>
      <c r="M1571" s="52">
        <v>0</v>
      </c>
      <c r="N1571" s="52">
        <v>0</v>
      </c>
      <c r="O1571" s="52">
        <v>0</v>
      </c>
      <c r="P1571" s="52">
        <v>0</v>
      </c>
      <c r="Q1571" s="52">
        <v>0</v>
      </c>
      <c r="R1571" s="52">
        <v>0</v>
      </c>
      <c r="S1571" s="52">
        <v>0</v>
      </c>
      <c r="T1571" s="52">
        <v>0</v>
      </c>
      <c r="U1571" s="52">
        <v>0</v>
      </c>
      <c r="V1571" s="52">
        <v>0</v>
      </c>
      <c r="W1571" s="52">
        <v>0</v>
      </c>
      <c r="X1571" s="52">
        <v>0</v>
      </c>
      <c r="Y1571" s="52">
        <v>0</v>
      </c>
      <c r="Z1571" s="52">
        <v>0</v>
      </c>
    </row>
    <row r="1572" spans="1:26">
      <c r="A1572" s="52" t="s">
        <v>349</v>
      </c>
      <c r="B1572" s="52" t="s">
        <v>342</v>
      </c>
      <c r="C1572" s="52" t="s">
        <v>246</v>
      </c>
      <c r="D1572" s="52" t="s">
        <v>7</v>
      </c>
      <c r="E1572" s="52" t="s">
        <v>85</v>
      </c>
      <c r="F1572" s="52" t="s">
        <v>71</v>
      </c>
      <c r="G1572" s="52">
        <v>0</v>
      </c>
      <c r="H1572" s="52">
        <v>0</v>
      </c>
      <c r="I1572" s="52">
        <v>0</v>
      </c>
      <c r="J1572" s="52">
        <v>0</v>
      </c>
      <c r="K1572" s="52">
        <v>0</v>
      </c>
      <c r="L1572" s="52">
        <v>0</v>
      </c>
      <c r="M1572" s="52">
        <v>0</v>
      </c>
      <c r="N1572" s="52">
        <v>0</v>
      </c>
      <c r="O1572" s="52">
        <v>0</v>
      </c>
      <c r="P1572" s="52">
        <v>0</v>
      </c>
      <c r="Q1572" s="52">
        <v>0</v>
      </c>
      <c r="R1572" s="52">
        <v>0</v>
      </c>
      <c r="S1572" s="52">
        <v>0</v>
      </c>
      <c r="T1572" s="52">
        <v>0</v>
      </c>
      <c r="U1572" s="52">
        <v>0</v>
      </c>
      <c r="V1572" s="52">
        <v>0</v>
      </c>
      <c r="W1572" s="52">
        <v>0</v>
      </c>
      <c r="X1572" s="52">
        <v>0</v>
      </c>
      <c r="Y1572" s="52">
        <v>0</v>
      </c>
      <c r="Z1572" s="52">
        <v>0</v>
      </c>
    </row>
    <row r="1573" spans="1:26">
      <c r="A1573" s="52" t="s">
        <v>349</v>
      </c>
      <c r="B1573" s="52" t="s">
        <v>342</v>
      </c>
      <c r="C1573" s="52" t="s">
        <v>246</v>
      </c>
      <c r="D1573" s="52" t="s">
        <v>7</v>
      </c>
      <c r="E1573" s="52" t="s">
        <v>85</v>
      </c>
      <c r="F1573" s="52" t="s">
        <v>72</v>
      </c>
      <c r="G1573" s="52">
        <v>74.350199232000008</v>
      </c>
      <c r="H1573" s="52">
        <v>77.568902215200012</v>
      </c>
      <c r="I1573" s="52">
        <v>80.926196652000016</v>
      </c>
      <c r="J1573" s="52">
        <v>60.851495484000004</v>
      </c>
      <c r="K1573" s="52">
        <v>72.515999833200013</v>
      </c>
      <c r="L1573" s="52">
        <v>67.078698969600012</v>
      </c>
      <c r="M1573" s="52">
        <v>76.597196176799997</v>
      </c>
      <c r="N1573" s="52">
        <v>66.496796571600015</v>
      </c>
      <c r="O1573" s="52">
        <v>63.784101862800007</v>
      </c>
      <c r="P1573" s="52">
        <v>61.172899372800003</v>
      </c>
      <c r="Q1573" s="52">
        <v>68.340098073600004</v>
      </c>
      <c r="R1573" s="52">
        <v>70.346802006000004</v>
      </c>
      <c r="S1573" s="52">
        <v>75.742599121200016</v>
      </c>
      <c r="T1573" s="52">
        <v>72.375700165200016</v>
      </c>
      <c r="U1573" s="52">
        <v>63.265503880800004</v>
      </c>
      <c r="V1573" s="52">
        <v>77.820101841600007</v>
      </c>
      <c r="W1573" s="52">
        <v>95.718098250000011</v>
      </c>
      <c r="X1573" s="52">
        <v>77.741498858400007</v>
      </c>
      <c r="Y1573" s="52">
        <v>74.864317338000006</v>
      </c>
      <c r="Z1573" s="52">
        <v>52.781057485200002</v>
      </c>
    </row>
    <row r="1574" spans="1:26">
      <c r="A1574" s="52" t="s">
        <v>349</v>
      </c>
      <c r="B1574" s="52" t="s">
        <v>343</v>
      </c>
      <c r="C1574" s="52" t="s">
        <v>246</v>
      </c>
      <c r="D1574" s="52" t="s">
        <v>7</v>
      </c>
      <c r="E1574" s="52" t="s">
        <v>85</v>
      </c>
      <c r="F1574" s="52" t="s">
        <v>73</v>
      </c>
      <c r="G1574" s="52">
        <v>82.613698952400014</v>
      </c>
      <c r="H1574" s="52">
        <v>47.892600046799998</v>
      </c>
      <c r="I1574" s="52">
        <v>121.10759870040002</v>
      </c>
      <c r="J1574" s="52">
        <v>115.26659820720002</v>
      </c>
      <c r="K1574" s="52">
        <v>121.06980027</v>
      </c>
      <c r="L1574" s="52">
        <v>121.34609976240002</v>
      </c>
      <c r="M1574" s="52">
        <v>123.86070021600001</v>
      </c>
      <c r="N1574" s="52">
        <v>131.2623011016</v>
      </c>
      <c r="O1574" s="52">
        <v>127.15649893440002</v>
      </c>
      <c r="P1574" s="52">
        <v>116.8461020016</v>
      </c>
      <c r="Q1574" s="52">
        <v>138.2607005868</v>
      </c>
      <c r="R1574" s="52">
        <v>149.97149838360002</v>
      </c>
      <c r="S1574" s="52">
        <v>158.2577994168</v>
      </c>
      <c r="T1574" s="52">
        <v>170.68590072360001</v>
      </c>
      <c r="U1574" s="52">
        <v>144.5931016092</v>
      </c>
      <c r="V1574" s="52">
        <v>166.63950087480001</v>
      </c>
      <c r="W1574" s="52">
        <v>174.10140005400001</v>
      </c>
      <c r="X1574" s="52">
        <v>216.63629867880002</v>
      </c>
      <c r="Y1574" s="52">
        <v>80.730899179200009</v>
      </c>
      <c r="Z1574" s="52">
        <v>80.730899179200009</v>
      </c>
    </row>
    <row r="1575" spans="1:26">
      <c r="A1575" s="52" t="s">
        <v>336</v>
      </c>
      <c r="B1575" s="52" t="s">
        <v>337</v>
      </c>
      <c r="C1575" s="52" t="s">
        <v>247</v>
      </c>
      <c r="D1575" s="52" t="s">
        <v>7</v>
      </c>
      <c r="E1575" s="52" t="s">
        <v>62</v>
      </c>
      <c r="F1575" s="52" t="s">
        <v>63</v>
      </c>
      <c r="G1575" s="52">
        <v>0</v>
      </c>
      <c r="H1575" s="52">
        <v>0</v>
      </c>
      <c r="I1575" s="52">
        <v>0</v>
      </c>
      <c r="J1575" s="52">
        <v>0</v>
      </c>
      <c r="K1575" s="52">
        <v>0</v>
      </c>
      <c r="L1575" s="52">
        <v>0</v>
      </c>
      <c r="M1575" s="52">
        <v>0</v>
      </c>
      <c r="N1575" s="52">
        <v>0</v>
      </c>
      <c r="O1575" s="52">
        <v>0</v>
      </c>
      <c r="P1575" s="52">
        <v>0</v>
      </c>
      <c r="Q1575" s="52">
        <v>0</v>
      </c>
      <c r="R1575" s="52">
        <v>0</v>
      </c>
      <c r="S1575" s="52">
        <v>0</v>
      </c>
      <c r="T1575" s="52">
        <v>0</v>
      </c>
      <c r="U1575" s="52">
        <v>0</v>
      </c>
      <c r="V1575" s="52">
        <v>0</v>
      </c>
      <c r="W1575" s="52">
        <v>0</v>
      </c>
      <c r="X1575" s="52">
        <v>0</v>
      </c>
      <c r="Y1575" s="52">
        <v>0</v>
      </c>
      <c r="Z1575" s="52">
        <v>0</v>
      </c>
    </row>
    <row r="1576" spans="1:26">
      <c r="A1576" s="52" t="s">
        <v>336</v>
      </c>
      <c r="B1576" s="52" t="s">
        <v>338</v>
      </c>
      <c r="C1576" s="52" t="s">
        <v>247</v>
      </c>
      <c r="D1576" s="52" t="s">
        <v>7</v>
      </c>
      <c r="E1576" s="52" t="s">
        <v>62</v>
      </c>
      <c r="F1576" s="52" t="s">
        <v>64</v>
      </c>
      <c r="G1576" s="52">
        <v>0</v>
      </c>
      <c r="H1576" s="52">
        <v>0</v>
      </c>
      <c r="I1576" s="52">
        <v>0</v>
      </c>
      <c r="J1576" s="52">
        <v>0</v>
      </c>
      <c r="K1576" s="52">
        <v>0</v>
      </c>
      <c r="L1576" s="52">
        <v>0</v>
      </c>
      <c r="M1576" s="52">
        <v>0</v>
      </c>
      <c r="N1576" s="52">
        <v>0</v>
      </c>
      <c r="O1576" s="52">
        <v>0</v>
      </c>
      <c r="P1576" s="52">
        <v>0</v>
      </c>
      <c r="Q1576" s="52">
        <v>0</v>
      </c>
      <c r="R1576" s="52">
        <v>0</v>
      </c>
      <c r="S1576" s="52">
        <v>0</v>
      </c>
      <c r="T1576" s="52">
        <v>0</v>
      </c>
      <c r="U1576" s="52">
        <v>0</v>
      </c>
      <c r="V1576" s="52">
        <v>0</v>
      </c>
      <c r="W1576" s="52">
        <v>0</v>
      </c>
      <c r="X1576" s="52">
        <v>0</v>
      </c>
      <c r="Y1576" s="52">
        <v>0</v>
      </c>
      <c r="Z1576" s="52">
        <v>0</v>
      </c>
    </row>
    <row r="1577" spans="1:26">
      <c r="A1577" s="52" t="s">
        <v>336</v>
      </c>
      <c r="B1577" s="52" t="s">
        <v>339</v>
      </c>
      <c r="C1577" s="52" t="s">
        <v>247</v>
      </c>
      <c r="D1577" s="52" t="s">
        <v>7</v>
      </c>
      <c r="E1577" s="52" t="s">
        <v>62</v>
      </c>
      <c r="F1577" s="52" t="s">
        <v>65</v>
      </c>
      <c r="G1577" s="52">
        <v>0</v>
      </c>
      <c r="H1577" s="52">
        <v>0</v>
      </c>
      <c r="I1577" s="52">
        <v>0</v>
      </c>
      <c r="J1577" s="52">
        <v>0</v>
      </c>
      <c r="K1577" s="52">
        <v>0</v>
      </c>
      <c r="L1577" s="52">
        <v>0</v>
      </c>
      <c r="M1577" s="52">
        <v>0</v>
      </c>
      <c r="N1577" s="52">
        <v>0</v>
      </c>
      <c r="O1577" s="52">
        <v>0</v>
      </c>
      <c r="P1577" s="52">
        <v>0</v>
      </c>
      <c r="Q1577" s="52">
        <v>0</v>
      </c>
      <c r="R1577" s="52">
        <v>0</v>
      </c>
      <c r="S1577" s="52">
        <v>0</v>
      </c>
      <c r="T1577" s="52">
        <v>0</v>
      </c>
      <c r="U1577" s="52">
        <v>0</v>
      </c>
      <c r="V1577" s="52">
        <v>0</v>
      </c>
      <c r="W1577" s="52">
        <v>0</v>
      </c>
      <c r="X1577" s="52">
        <v>0</v>
      </c>
      <c r="Y1577" s="52">
        <v>0</v>
      </c>
      <c r="Z1577" s="52">
        <v>0</v>
      </c>
    </row>
    <row r="1578" spans="1:26">
      <c r="A1578" s="52" t="s">
        <v>336</v>
      </c>
      <c r="B1578" s="52" t="s">
        <v>340</v>
      </c>
      <c r="C1578" s="52" t="s">
        <v>247</v>
      </c>
      <c r="D1578" s="52" t="s">
        <v>7</v>
      </c>
      <c r="E1578" s="52" t="s">
        <v>62</v>
      </c>
      <c r="F1578" s="52" t="s">
        <v>66</v>
      </c>
      <c r="G1578" s="52">
        <v>4.6618008336000001</v>
      </c>
      <c r="H1578" s="52">
        <v>4.6412478324000004</v>
      </c>
      <c r="I1578" s="52">
        <v>4.3701567192000006</v>
      </c>
      <c r="J1578" s="52">
        <v>4.693633074000001</v>
      </c>
      <c r="K1578" s="52">
        <v>5.1442206767999998</v>
      </c>
      <c r="L1578" s="52">
        <v>5.1991138116000002</v>
      </c>
      <c r="M1578" s="52">
        <v>5.3738080416000003</v>
      </c>
      <c r="N1578" s="52">
        <v>5.5067849964000004</v>
      </c>
      <c r="O1578" s="52">
        <v>5.2895779992000005</v>
      </c>
      <c r="P1578" s="52">
        <v>4.9668427080000006</v>
      </c>
      <c r="Q1578" s="52">
        <v>5.3428592159999999</v>
      </c>
      <c r="R1578" s="52">
        <v>5.3966428488000009</v>
      </c>
      <c r="S1578" s="52">
        <v>5.7318673644000002</v>
      </c>
      <c r="T1578" s="52">
        <v>5.9007000744000004</v>
      </c>
      <c r="U1578" s="52">
        <v>5.5825074612000005</v>
      </c>
      <c r="V1578" s="52">
        <v>5.3796779352000001</v>
      </c>
      <c r="W1578" s="52">
        <v>5.0421799872000008</v>
      </c>
      <c r="X1578" s="52">
        <v>4.8614609520000007</v>
      </c>
      <c r="Y1578" s="52">
        <v>4.7466379620000003</v>
      </c>
      <c r="Z1578" s="52">
        <v>4.7558028672000008</v>
      </c>
    </row>
    <row r="1579" spans="1:26">
      <c r="A1579" s="52" t="s">
        <v>336</v>
      </c>
      <c r="B1579" s="52" t="s">
        <v>341</v>
      </c>
      <c r="C1579" s="52" t="s">
        <v>247</v>
      </c>
      <c r="D1579" s="52" t="s">
        <v>7</v>
      </c>
      <c r="E1579" s="52" t="s">
        <v>62</v>
      </c>
      <c r="F1579" s="52" t="s">
        <v>67</v>
      </c>
      <c r="G1579" s="52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0</v>
      </c>
      <c r="O1579" s="52">
        <v>0</v>
      </c>
      <c r="P1579" s="52">
        <v>0</v>
      </c>
      <c r="Q1579" s="52">
        <v>0</v>
      </c>
      <c r="R1579" s="52">
        <v>0</v>
      </c>
      <c r="S1579" s="52">
        <v>0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0</v>
      </c>
      <c r="Z1579" s="52">
        <v>0</v>
      </c>
    </row>
    <row r="1580" spans="1:26">
      <c r="A1580" s="52" t="s">
        <v>336</v>
      </c>
      <c r="B1580" s="52" t="s">
        <v>337</v>
      </c>
      <c r="C1580" s="52" t="s">
        <v>247</v>
      </c>
      <c r="D1580" s="52" t="s">
        <v>7</v>
      </c>
      <c r="E1580" s="52" t="s">
        <v>62</v>
      </c>
      <c r="F1580" s="52" t="s">
        <v>68</v>
      </c>
      <c r="G1580" s="52">
        <v>1.4634331380000001</v>
      </c>
      <c r="H1580" s="52">
        <v>1.5740442072</v>
      </c>
      <c r="I1580" s="52">
        <v>1.5051546000000002</v>
      </c>
      <c r="J1580" s="52">
        <v>1.7536956083999999</v>
      </c>
      <c r="K1580" s="52">
        <v>1.7201132855999999</v>
      </c>
      <c r="L1580" s="52">
        <v>1.6038458496000001</v>
      </c>
      <c r="M1580" s="52">
        <v>1.6597605635999999</v>
      </c>
      <c r="N1580" s="52">
        <v>1.6309846872</v>
      </c>
      <c r="O1580" s="52">
        <v>1.5584651243999998</v>
      </c>
      <c r="P1580" s="52">
        <v>1.4827217256</v>
      </c>
      <c r="Q1580" s="52">
        <v>1.7025036048000002</v>
      </c>
      <c r="R1580" s="52">
        <v>1.4733432936000002</v>
      </c>
      <c r="S1580" s="52">
        <v>1.5905736936000001</v>
      </c>
      <c r="T1580" s="52">
        <v>1.6779312756000002</v>
      </c>
      <c r="U1580" s="52">
        <v>1.6299003060000004</v>
      </c>
      <c r="V1580" s="52">
        <v>1.6887709008</v>
      </c>
      <c r="W1580" s="52">
        <v>1.5642847764000001</v>
      </c>
      <c r="X1580" s="52">
        <v>1.6521154668000002</v>
      </c>
      <c r="Y1580" s="52">
        <v>1.5785952588000001</v>
      </c>
      <c r="Z1580" s="52">
        <v>1.8175150008000003</v>
      </c>
    </row>
    <row r="1581" spans="1:26">
      <c r="A1581" s="52" t="s">
        <v>336</v>
      </c>
      <c r="B1581" s="52" t="s">
        <v>337</v>
      </c>
      <c r="C1581" s="52" t="s">
        <v>247</v>
      </c>
      <c r="D1581" s="52" t="s">
        <v>7</v>
      </c>
      <c r="E1581" s="52" t="s">
        <v>62</v>
      </c>
      <c r="F1581" s="52" t="s">
        <v>69</v>
      </c>
      <c r="G1581" s="52">
        <v>0</v>
      </c>
      <c r="H1581" s="52">
        <v>0</v>
      </c>
      <c r="I1581" s="52">
        <v>0</v>
      </c>
      <c r="J1581" s="52">
        <v>0</v>
      </c>
      <c r="K1581" s="52">
        <v>0</v>
      </c>
      <c r="L1581" s="52">
        <v>0</v>
      </c>
      <c r="M1581" s="52">
        <v>0</v>
      </c>
      <c r="N1581" s="52">
        <v>0</v>
      </c>
      <c r="O1581" s="52">
        <v>0</v>
      </c>
      <c r="P1581" s="52">
        <v>0</v>
      </c>
      <c r="Q1581" s="52">
        <v>0</v>
      </c>
      <c r="R1581" s="52">
        <v>0</v>
      </c>
      <c r="S1581" s="52">
        <v>0</v>
      </c>
      <c r="T1581" s="52">
        <v>0</v>
      </c>
      <c r="U1581" s="52">
        <v>0</v>
      </c>
      <c r="V1581" s="52">
        <v>0</v>
      </c>
      <c r="W1581" s="52">
        <v>0</v>
      </c>
      <c r="X1581" s="52">
        <v>0</v>
      </c>
      <c r="Y1581" s="52">
        <v>0</v>
      </c>
      <c r="Z1581" s="52">
        <v>0</v>
      </c>
    </row>
    <row r="1582" spans="1:26">
      <c r="A1582" s="52" t="s">
        <v>336</v>
      </c>
      <c r="B1582" s="52" t="s">
        <v>337</v>
      </c>
      <c r="C1582" s="52" t="s">
        <v>247</v>
      </c>
      <c r="D1582" s="52" t="s">
        <v>7</v>
      </c>
      <c r="E1582" s="52" t="s">
        <v>62</v>
      </c>
      <c r="F1582" s="52" t="s">
        <v>70</v>
      </c>
      <c r="G1582" s="52">
        <v>0</v>
      </c>
      <c r="H1582" s="52">
        <v>0</v>
      </c>
      <c r="I1582" s="52">
        <v>0</v>
      </c>
      <c r="J1582" s="52">
        <v>0</v>
      </c>
      <c r="K1582" s="52">
        <v>0</v>
      </c>
      <c r="L1582" s="52">
        <v>0</v>
      </c>
      <c r="M1582" s="52">
        <v>0</v>
      </c>
      <c r="N1582" s="52">
        <v>0</v>
      </c>
      <c r="O1582" s="52">
        <v>0</v>
      </c>
      <c r="P1582" s="52">
        <v>0</v>
      </c>
      <c r="Q1582" s="52">
        <v>0</v>
      </c>
      <c r="R1582" s="52">
        <v>0</v>
      </c>
      <c r="S1582" s="52">
        <v>0</v>
      </c>
      <c r="T1582" s="52">
        <v>0</v>
      </c>
      <c r="U1582" s="52">
        <v>0</v>
      </c>
      <c r="V1582" s="52">
        <v>0</v>
      </c>
      <c r="W1582" s="52">
        <v>0</v>
      </c>
      <c r="X1582" s="52">
        <v>0</v>
      </c>
      <c r="Y1582" s="52">
        <v>0</v>
      </c>
      <c r="Z1582" s="52">
        <v>0</v>
      </c>
    </row>
    <row r="1583" spans="1:26">
      <c r="A1583" s="52" t="s">
        <v>336</v>
      </c>
      <c r="B1583" s="52" t="s">
        <v>342</v>
      </c>
      <c r="C1583" s="52" t="s">
        <v>247</v>
      </c>
      <c r="D1583" s="52" t="s">
        <v>7</v>
      </c>
      <c r="E1583" s="52" t="s">
        <v>62</v>
      </c>
      <c r="F1583" s="52" t="s">
        <v>71</v>
      </c>
      <c r="G1583" s="52">
        <v>0</v>
      </c>
      <c r="H1583" s="52">
        <v>0</v>
      </c>
      <c r="I1583" s="52">
        <v>0</v>
      </c>
      <c r="J1583" s="52">
        <v>0</v>
      </c>
      <c r="K1583" s="52">
        <v>0</v>
      </c>
      <c r="L1583" s="52">
        <v>0</v>
      </c>
      <c r="M1583" s="52">
        <v>0</v>
      </c>
      <c r="N1583" s="52">
        <v>0</v>
      </c>
      <c r="O1583" s="52">
        <v>0</v>
      </c>
      <c r="P1583" s="52">
        <v>0</v>
      </c>
      <c r="Q1583" s="52">
        <v>0</v>
      </c>
      <c r="R1583" s="52">
        <v>0</v>
      </c>
      <c r="S1583" s="52">
        <v>0</v>
      </c>
      <c r="T1583" s="52">
        <v>0</v>
      </c>
      <c r="U1583" s="52">
        <v>0</v>
      </c>
      <c r="V1583" s="52">
        <v>0</v>
      </c>
      <c r="W1583" s="52">
        <v>0</v>
      </c>
      <c r="X1583" s="52">
        <v>0</v>
      </c>
      <c r="Y1583" s="52">
        <v>0</v>
      </c>
      <c r="Z1583" s="52">
        <v>0</v>
      </c>
    </row>
    <row r="1584" spans="1:26">
      <c r="A1584" s="52" t="s">
        <v>336</v>
      </c>
      <c r="B1584" s="52" t="s">
        <v>342</v>
      </c>
      <c r="C1584" s="52" t="s">
        <v>247</v>
      </c>
      <c r="D1584" s="52" t="s">
        <v>7</v>
      </c>
      <c r="E1584" s="52" t="s">
        <v>62</v>
      </c>
      <c r="F1584" s="52" t="s">
        <v>72</v>
      </c>
      <c r="G1584" s="52">
        <v>0</v>
      </c>
      <c r="H1584" s="52">
        <v>0</v>
      </c>
      <c r="I1584" s="52">
        <v>0</v>
      </c>
      <c r="J1584" s="52">
        <v>0</v>
      </c>
      <c r="K1584" s="52">
        <v>0</v>
      </c>
      <c r="L1584" s="52">
        <v>0</v>
      </c>
      <c r="M1584" s="52">
        <v>0</v>
      </c>
      <c r="N1584" s="52">
        <v>0</v>
      </c>
      <c r="O1584" s="52">
        <v>0</v>
      </c>
      <c r="P1584" s="52">
        <v>0</v>
      </c>
      <c r="Q1584" s="52">
        <v>0</v>
      </c>
      <c r="R1584" s="52">
        <v>0</v>
      </c>
      <c r="S1584" s="52">
        <v>0</v>
      </c>
      <c r="T1584" s="52">
        <v>0</v>
      </c>
      <c r="U1584" s="52">
        <v>0</v>
      </c>
      <c r="V1584" s="52">
        <v>0</v>
      </c>
      <c r="W1584" s="52">
        <v>0</v>
      </c>
      <c r="X1584" s="52">
        <v>0</v>
      </c>
      <c r="Y1584" s="52">
        <v>0</v>
      </c>
      <c r="Z1584" s="52">
        <v>0</v>
      </c>
    </row>
    <row r="1585" spans="1:26">
      <c r="A1585" s="52" t="s">
        <v>336</v>
      </c>
      <c r="B1585" s="52" t="s">
        <v>343</v>
      </c>
      <c r="C1585" s="52" t="s">
        <v>247</v>
      </c>
      <c r="D1585" s="52" t="s">
        <v>7</v>
      </c>
      <c r="E1585" s="52" t="s">
        <v>62</v>
      </c>
      <c r="F1585" s="52" t="s">
        <v>73</v>
      </c>
      <c r="G1585" s="52">
        <v>2.7665997588</v>
      </c>
      <c r="H1585" s="52">
        <v>3.2859011231999999</v>
      </c>
      <c r="I1585" s="52">
        <v>2.9285996112000006</v>
      </c>
      <c r="J1585" s="52">
        <v>2.4614992692</v>
      </c>
      <c r="K1585" s="52">
        <v>2.5073991576000001</v>
      </c>
      <c r="L1585" s="52">
        <v>2.3796012744000001</v>
      </c>
      <c r="M1585" s="52">
        <v>2.5929019872000003</v>
      </c>
      <c r="N1585" s="52">
        <v>2.5514987220000003</v>
      </c>
      <c r="O1585" s="52">
        <v>2.5730984232000003</v>
      </c>
      <c r="P1585" s="52">
        <v>2.3858982216000002</v>
      </c>
      <c r="Q1585" s="52">
        <v>2.5227019116</v>
      </c>
      <c r="R1585" s="52">
        <v>2.5109998056000005</v>
      </c>
      <c r="S1585" s="52">
        <v>2.6252994456000001</v>
      </c>
      <c r="T1585" s="52">
        <v>3.9798004211999998</v>
      </c>
      <c r="U1585" s="52">
        <v>3.0960004356000006</v>
      </c>
      <c r="V1585" s="52">
        <v>2.1438006984000002</v>
      </c>
      <c r="W1585" s="52">
        <v>2.1888004248000001</v>
      </c>
      <c r="X1585" s="52">
        <v>2.2217296068000003</v>
      </c>
      <c r="Y1585" s="52">
        <v>1.9756797444</v>
      </c>
      <c r="Z1585" s="52">
        <v>0.10146709800000002</v>
      </c>
    </row>
    <row r="1586" spans="1:26">
      <c r="A1586" s="52" t="s">
        <v>344</v>
      </c>
      <c r="B1586" s="52" t="s">
        <v>337</v>
      </c>
      <c r="C1586" s="52" t="s">
        <v>247</v>
      </c>
      <c r="D1586" s="52" t="s">
        <v>7</v>
      </c>
      <c r="E1586" s="52" t="s">
        <v>74</v>
      </c>
      <c r="F1586" s="52" t="s">
        <v>63</v>
      </c>
      <c r="G1586" s="52">
        <v>0</v>
      </c>
      <c r="H1586" s="52">
        <v>0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0</v>
      </c>
      <c r="O1586" s="52">
        <v>0</v>
      </c>
      <c r="P1586" s="52">
        <v>0</v>
      </c>
      <c r="Q1586" s="52">
        <v>0</v>
      </c>
      <c r="R1586" s="52">
        <v>0</v>
      </c>
      <c r="S1586" s="52">
        <v>0</v>
      </c>
      <c r="T1586" s="52">
        <v>3.5964612000000005E-3</v>
      </c>
      <c r="U1586" s="52">
        <v>2.4115968000000001E-3</v>
      </c>
      <c r="V1586" s="52">
        <v>2.0138508E-3</v>
      </c>
      <c r="W1586" s="52">
        <v>1.4528196000000001E-3</v>
      </c>
      <c r="X1586" s="52">
        <v>1.1639304E-3</v>
      </c>
      <c r="Y1586" s="52">
        <v>2.6623861200000001E-2</v>
      </c>
      <c r="Z1586" s="52">
        <v>1.6248970800000002E-2</v>
      </c>
    </row>
    <row r="1587" spans="1:26">
      <c r="A1587" s="52" t="s">
        <v>344</v>
      </c>
      <c r="B1587" s="52" t="s">
        <v>338</v>
      </c>
      <c r="C1587" s="52" t="s">
        <v>247</v>
      </c>
      <c r="D1587" s="52" t="s">
        <v>7</v>
      </c>
      <c r="E1587" s="52" t="s">
        <v>74</v>
      </c>
      <c r="F1587" s="52" t="s">
        <v>64</v>
      </c>
      <c r="G1587" s="52">
        <v>0</v>
      </c>
      <c r="H1587" s="52">
        <v>0</v>
      </c>
      <c r="I1587" s="52">
        <v>0</v>
      </c>
      <c r="J1587" s="52">
        <v>0</v>
      </c>
      <c r="K1587" s="52">
        <v>0</v>
      </c>
      <c r="L1587" s="52">
        <v>0</v>
      </c>
      <c r="M1587" s="52">
        <v>0</v>
      </c>
      <c r="N1587" s="52">
        <v>0</v>
      </c>
      <c r="O1587" s="52">
        <v>0</v>
      </c>
      <c r="P1587" s="52">
        <v>0</v>
      </c>
      <c r="Q1587" s="52">
        <v>0</v>
      </c>
      <c r="R1587" s="52">
        <v>0</v>
      </c>
      <c r="S1587" s="52">
        <v>0</v>
      </c>
      <c r="T1587" s="52">
        <v>0</v>
      </c>
      <c r="U1587" s="52">
        <v>0</v>
      </c>
      <c r="V1587" s="52">
        <v>0</v>
      </c>
      <c r="W1587" s="52">
        <v>0</v>
      </c>
      <c r="X1587" s="52">
        <v>0</v>
      </c>
      <c r="Y1587" s="52">
        <v>0</v>
      </c>
      <c r="Z1587" s="52">
        <v>0</v>
      </c>
    </row>
    <row r="1588" spans="1:26">
      <c r="A1588" s="52" t="s">
        <v>344</v>
      </c>
      <c r="B1588" s="52" t="s">
        <v>339</v>
      </c>
      <c r="C1588" s="52" t="s">
        <v>247</v>
      </c>
      <c r="D1588" s="52" t="s">
        <v>7</v>
      </c>
      <c r="E1588" s="52" t="s">
        <v>74</v>
      </c>
      <c r="F1588" s="52" t="s">
        <v>65</v>
      </c>
      <c r="G1588" s="52">
        <v>0</v>
      </c>
      <c r="H1588" s="52">
        <v>0</v>
      </c>
      <c r="I1588" s="52">
        <v>0</v>
      </c>
      <c r="J1588" s="52">
        <v>0</v>
      </c>
      <c r="K1588" s="52">
        <v>0</v>
      </c>
      <c r="L1588" s="52">
        <v>0</v>
      </c>
      <c r="M1588" s="52">
        <v>0</v>
      </c>
      <c r="N1588" s="52">
        <v>0</v>
      </c>
      <c r="O1588" s="52">
        <v>0</v>
      </c>
      <c r="P1588" s="52">
        <v>0</v>
      </c>
      <c r="Q1588" s="52">
        <v>0</v>
      </c>
      <c r="R1588" s="52">
        <v>0</v>
      </c>
      <c r="S1588" s="52">
        <v>0</v>
      </c>
      <c r="T1588" s="52">
        <v>0</v>
      </c>
      <c r="U1588" s="52">
        <v>0</v>
      </c>
      <c r="V1588" s="52">
        <v>0</v>
      </c>
      <c r="W1588" s="52">
        <v>0</v>
      </c>
      <c r="X1588" s="52">
        <v>0</v>
      </c>
      <c r="Y1588" s="52">
        <v>0</v>
      </c>
      <c r="Z1588" s="52">
        <v>0</v>
      </c>
    </row>
    <row r="1589" spans="1:26">
      <c r="A1589" s="52" t="s">
        <v>344</v>
      </c>
      <c r="B1589" s="52" t="s">
        <v>340</v>
      </c>
      <c r="C1589" s="52" t="s">
        <v>247</v>
      </c>
      <c r="D1589" s="52" t="s">
        <v>7</v>
      </c>
      <c r="E1589" s="52" t="s">
        <v>74</v>
      </c>
      <c r="F1589" s="52" t="s">
        <v>66</v>
      </c>
      <c r="G1589" s="52">
        <v>1.4648315292</v>
      </c>
      <c r="H1589" s="52">
        <v>1.6749544608000002</v>
      </c>
      <c r="I1589" s="52">
        <v>1.67314995</v>
      </c>
      <c r="J1589" s="52">
        <v>1.5475626972000001</v>
      </c>
      <c r="K1589" s="52">
        <v>1.4137065144000001</v>
      </c>
      <c r="L1589" s="52">
        <v>1.7318070180000003</v>
      </c>
      <c r="M1589" s="52">
        <v>1.8667978236</v>
      </c>
      <c r="N1589" s="52">
        <v>1.7335529136000001</v>
      </c>
      <c r="O1589" s="52">
        <v>1.6563650688</v>
      </c>
      <c r="P1589" s="52">
        <v>1.4798118996000003</v>
      </c>
      <c r="Q1589" s="52">
        <v>1.3774153320000002</v>
      </c>
      <c r="R1589" s="52">
        <v>1.2563623836</v>
      </c>
      <c r="S1589" s="52">
        <v>1.4609545524000001</v>
      </c>
      <c r="T1589" s="52">
        <v>1.5580422576000001</v>
      </c>
      <c r="U1589" s="52">
        <v>1.5235848936</v>
      </c>
      <c r="V1589" s="52">
        <v>1.4162227811999999</v>
      </c>
      <c r="W1589" s="52">
        <v>1.3638249791999999</v>
      </c>
      <c r="X1589" s="52">
        <v>1.4621729112000001</v>
      </c>
      <c r="Y1589" s="52">
        <v>1.4344186140000001</v>
      </c>
      <c r="Z1589" s="52">
        <v>1.4781497400000001</v>
      </c>
    </row>
    <row r="1590" spans="1:26">
      <c r="A1590" s="52" t="s">
        <v>344</v>
      </c>
      <c r="B1590" s="52" t="s">
        <v>341</v>
      </c>
      <c r="C1590" s="52" t="s">
        <v>247</v>
      </c>
      <c r="D1590" s="52" t="s">
        <v>7</v>
      </c>
      <c r="E1590" s="52" t="s">
        <v>74</v>
      </c>
      <c r="F1590" s="52" t="s">
        <v>67</v>
      </c>
      <c r="G1590" s="52">
        <v>0</v>
      </c>
      <c r="H1590" s="52">
        <v>0</v>
      </c>
      <c r="I1590" s="52">
        <v>0</v>
      </c>
      <c r="J1590" s="52">
        <v>0</v>
      </c>
      <c r="K1590" s="52">
        <v>0</v>
      </c>
      <c r="L1590" s="52">
        <v>0</v>
      </c>
      <c r="M1590" s="52">
        <v>0</v>
      </c>
      <c r="N1590" s="52">
        <v>0</v>
      </c>
      <c r="O1590" s="52">
        <v>0</v>
      </c>
      <c r="P1590" s="52">
        <v>0</v>
      </c>
      <c r="Q1590" s="52">
        <v>0</v>
      </c>
      <c r="R1590" s="52">
        <v>0</v>
      </c>
      <c r="S1590" s="52">
        <v>0</v>
      </c>
      <c r="T1590" s="52">
        <v>0</v>
      </c>
      <c r="U1590" s="52">
        <v>0</v>
      </c>
      <c r="V1590" s="52">
        <v>0</v>
      </c>
      <c r="W1590" s="52">
        <v>0</v>
      </c>
      <c r="X1590" s="52">
        <v>0</v>
      </c>
      <c r="Y1590" s="52">
        <v>0</v>
      </c>
      <c r="Z1590" s="52">
        <v>0</v>
      </c>
    </row>
    <row r="1591" spans="1:26">
      <c r="A1591" s="52" t="s">
        <v>344</v>
      </c>
      <c r="B1591" s="52" t="s">
        <v>337</v>
      </c>
      <c r="C1591" s="52" t="s">
        <v>247</v>
      </c>
      <c r="D1591" s="52" t="s">
        <v>7</v>
      </c>
      <c r="E1591" s="52" t="s">
        <v>74</v>
      </c>
      <c r="F1591" s="52" t="s">
        <v>68</v>
      </c>
      <c r="G1591" s="52">
        <v>0</v>
      </c>
      <c r="H1591" s="52">
        <v>0</v>
      </c>
      <c r="I1591" s="52">
        <v>0</v>
      </c>
      <c r="J1591" s="52">
        <v>0</v>
      </c>
      <c r="K1591" s="52">
        <v>0</v>
      </c>
      <c r="L1591" s="52">
        <v>0</v>
      </c>
      <c r="M1591" s="52">
        <v>0</v>
      </c>
      <c r="N1591" s="52">
        <v>0</v>
      </c>
      <c r="O1591" s="52">
        <v>0</v>
      </c>
      <c r="P1591" s="52">
        <v>0</v>
      </c>
      <c r="Q1591" s="52">
        <v>0</v>
      </c>
      <c r="R1591" s="52">
        <v>0</v>
      </c>
      <c r="S1591" s="52">
        <v>0</v>
      </c>
      <c r="T1591" s="52">
        <v>0</v>
      </c>
      <c r="U1591" s="52">
        <v>0</v>
      </c>
      <c r="V1591" s="52">
        <v>0</v>
      </c>
      <c r="W1591" s="52">
        <v>0</v>
      </c>
      <c r="X1591" s="52">
        <v>0</v>
      </c>
      <c r="Y1591" s="52">
        <v>0</v>
      </c>
      <c r="Z1591" s="52">
        <v>0</v>
      </c>
    </row>
    <row r="1592" spans="1:26">
      <c r="A1592" s="52" t="s">
        <v>344</v>
      </c>
      <c r="B1592" s="52" t="s">
        <v>337</v>
      </c>
      <c r="C1592" s="52" t="s">
        <v>247</v>
      </c>
      <c r="D1592" s="52" t="s">
        <v>7</v>
      </c>
      <c r="E1592" s="52" t="s">
        <v>74</v>
      </c>
      <c r="F1592" s="52" t="s">
        <v>69</v>
      </c>
      <c r="G1592" s="52">
        <v>0</v>
      </c>
      <c r="H1592" s="52">
        <v>0</v>
      </c>
      <c r="I1592" s="52">
        <v>0</v>
      </c>
      <c r="J1592" s="52">
        <v>0</v>
      </c>
      <c r="K1592" s="52">
        <v>0</v>
      </c>
      <c r="L1592" s="52">
        <v>0</v>
      </c>
      <c r="M1592" s="52">
        <v>0</v>
      </c>
      <c r="N1592" s="52">
        <v>0</v>
      </c>
      <c r="O1592" s="52">
        <v>0</v>
      </c>
      <c r="P1592" s="52">
        <v>0</v>
      </c>
      <c r="Q1592" s="52">
        <v>0</v>
      </c>
      <c r="R1592" s="52">
        <v>0</v>
      </c>
      <c r="S1592" s="52">
        <v>0</v>
      </c>
      <c r="T1592" s="52">
        <v>0</v>
      </c>
      <c r="U1592" s="52">
        <v>0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</row>
    <row r="1593" spans="1:26">
      <c r="A1593" s="52" t="s">
        <v>344</v>
      </c>
      <c r="B1593" s="52" t="s">
        <v>337</v>
      </c>
      <c r="C1593" s="52" t="s">
        <v>247</v>
      </c>
      <c r="D1593" s="52" t="s">
        <v>7</v>
      </c>
      <c r="E1593" s="52" t="s">
        <v>74</v>
      </c>
      <c r="F1593" s="52" t="s">
        <v>70</v>
      </c>
      <c r="G1593" s="52">
        <v>0</v>
      </c>
      <c r="H1593" s="52">
        <v>0</v>
      </c>
      <c r="I1593" s="52">
        <v>0</v>
      </c>
      <c r="J1593" s="52">
        <v>0</v>
      </c>
      <c r="K1593" s="52">
        <v>0</v>
      </c>
      <c r="L1593" s="52">
        <v>0</v>
      </c>
      <c r="M1593" s="52">
        <v>0</v>
      </c>
      <c r="N1593" s="52">
        <v>0</v>
      </c>
      <c r="O1593" s="52">
        <v>0</v>
      </c>
      <c r="P1593" s="52">
        <v>0</v>
      </c>
      <c r="Q1593" s="52">
        <v>0</v>
      </c>
      <c r="R1593" s="52">
        <v>0</v>
      </c>
      <c r="S1593" s="52">
        <v>0</v>
      </c>
      <c r="T1593" s="52">
        <v>0</v>
      </c>
      <c r="U1593" s="52">
        <v>0</v>
      </c>
      <c r="V1593" s="52">
        <v>0</v>
      </c>
      <c r="W1593" s="52">
        <v>0</v>
      </c>
      <c r="X1593" s="52">
        <v>0</v>
      </c>
      <c r="Y1593" s="52">
        <v>0</v>
      </c>
      <c r="Z1593" s="52">
        <v>0</v>
      </c>
    </row>
    <row r="1594" spans="1:26">
      <c r="A1594" s="52" t="s">
        <v>344</v>
      </c>
      <c r="B1594" s="52" t="s">
        <v>342</v>
      </c>
      <c r="C1594" s="52" t="s">
        <v>247</v>
      </c>
      <c r="D1594" s="52" t="s">
        <v>7</v>
      </c>
      <c r="E1594" s="52" t="s">
        <v>74</v>
      </c>
      <c r="F1594" s="52" t="s">
        <v>71</v>
      </c>
      <c r="G1594" s="52">
        <v>0</v>
      </c>
      <c r="H1594" s="52">
        <v>0</v>
      </c>
      <c r="I1594" s="52">
        <v>0</v>
      </c>
      <c r="J1594" s="52">
        <v>0</v>
      </c>
      <c r="K1594" s="52">
        <v>0</v>
      </c>
      <c r="L1594" s="52">
        <v>0</v>
      </c>
      <c r="M1594" s="52">
        <v>0</v>
      </c>
      <c r="N1594" s="52">
        <v>0</v>
      </c>
      <c r="O1594" s="52">
        <v>0</v>
      </c>
      <c r="P1594" s="52">
        <v>0</v>
      </c>
      <c r="Q1594" s="52">
        <v>0</v>
      </c>
      <c r="R1594" s="52">
        <v>0</v>
      </c>
      <c r="S1594" s="52">
        <v>0</v>
      </c>
      <c r="T1594" s="52">
        <v>0</v>
      </c>
      <c r="U1594" s="52">
        <v>0</v>
      </c>
      <c r="V1594" s="52">
        <v>0</v>
      </c>
      <c r="W1594" s="52">
        <v>0</v>
      </c>
      <c r="X1594" s="52">
        <v>0</v>
      </c>
      <c r="Y1594" s="52">
        <v>0</v>
      </c>
      <c r="Z1594" s="52">
        <v>0</v>
      </c>
    </row>
    <row r="1595" spans="1:26">
      <c r="A1595" s="52" t="s">
        <v>344</v>
      </c>
      <c r="B1595" s="52" t="s">
        <v>342</v>
      </c>
      <c r="C1595" s="52" t="s">
        <v>247</v>
      </c>
      <c r="D1595" s="52" t="s">
        <v>7</v>
      </c>
      <c r="E1595" s="52" t="s">
        <v>74</v>
      </c>
      <c r="F1595" s="52" t="s">
        <v>72</v>
      </c>
      <c r="G1595" s="52">
        <v>0</v>
      </c>
      <c r="H1595" s="52">
        <v>0</v>
      </c>
      <c r="I1595" s="52">
        <v>0</v>
      </c>
      <c r="J1595" s="52">
        <v>0</v>
      </c>
      <c r="K1595" s="52">
        <v>0</v>
      </c>
      <c r="L1595" s="52">
        <v>0</v>
      </c>
      <c r="M1595" s="52">
        <v>0</v>
      </c>
      <c r="N1595" s="52">
        <v>0</v>
      </c>
      <c r="O1595" s="52">
        <v>0</v>
      </c>
      <c r="P1595" s="52">
        <v>0</v>
      </c>
      <c r="Q1595" s="52">
        <v>0</v>
      </c>
      <c r="R1595" s="52">
        <v>0</v>
      </c>
      <c r="S1595" s="52">
        <v>0</v>
      </c>
      <c r="T1595" s="52">
        <v>0</v>
      </c>
      <c r="U1595" s="52">
        <v>0</v>
      </c>
      <c r="V1595" s="52">
        <v>0</v>
      </c>
      <c r="W1595" s="52">
        <v>0</v>
      </c>
      <c r="X1595" s="52">
        <v>0</v>
      </c>
      <c r="Y1595" s="52">
        <v>0</v>
      </c>
      <c r="Z1595" s="52">
        <v>0</v>
      </c>
    </row>
    <row r="1596" spans="1:26">
      <c r="A1596" s="52" t="s">
        <v>344</v>
      </c>
      <c r="B1596" s="52" t="s">
        <v>343</v>
      </c>
      <c r="C1596" s="52" t="s">
        <v>247</v>
      </c>
      <c r="D1596" s="52" t="s">
        <v>7</v>
      </c>
      <c r="E1596" s="52" t="s">
        <v>74</v>
      </c>
      <c r="F1596" s="52" t="s">
        <v>73</v>
      </c>
      <c r="G1596" s="52">
        <v>33.857998459200005</v>
      </c>
      <c r="H1596" s="52">
        <v>31.449600374400003</v>
      </c>
      <c r="I1596" s="52">
        <v>34.760701846800004</v>
      </c>
      <c r="J1596" s="52">
        <v>18.465299434799999</v>
      </c>
      <c r="K1596" s="52">
        <v>17.6427020916</v>
      </c>
      <c r="L1596" s="52">
        <v>7.6679985960000003</v>
      </c>
      <c r="M1596" s="52">
        <v>8.5031982072000005</v>
      </c>
      <c r="N1596" s="52">
        <v>8.5176007992000002</v>
      </c>
      <c r="O1596" s="52">
        <v>10.4885997012</v>
      </c>
      <c r="P1596" s="52">
        <v>14.254199247600001</v>
      </c>
      <c r="Q1596" s="52">
        <v>15.277499222399999</v>
      </c>
      <c r="R1596" s="52">
        <v>14.138099283600001</v>
      </c>
      <c r="S1596" s="52">
        <v>17.9756992296</v>
      </c>
      <c r="T1596" s="52">
        <v>21.703500345599998</v>
      </c>
      <c r="U1596" s="52">
        <v>32.248801879200002</v>
      </c>
      <c r="V1596" s="52">
        <v>27.173701083600001</v>
      </c>
      <c r="W1596" s="52">
        <v>31.161598776000002</v>
      </c>
      <c r="X1596" s="52">
        <v>28.693417374000003</v>
      </c>
      <c r="Y1596" s="52">
        <v>25.515703162800001</v>
      </c>
      <c r="Z1596" s="52">
        <v>27.841273783200002</v>
      </c>
    </row>
    <row r="1597" spans="1:26">
      <c r="A1597" s="52" t="s">
        <v>345</v>
      </c>
      <c r="B1597" s="52" t="s">
        <v>337</v>
      </c>
      <c r="C1597" s="52" t="s">
        <v>247</v>
      </c>
      <c r="D1597" s="52" t="s">
        <v>7</v>
      </c>
      <c r="E1597" s="52" t="s">
        <v>75</v>
      </c>
      <c r="F1597" s="52" t="s">
        <v>63</v>
      </c>
      <c r="G1597" s="52">
        <v>0</v>
      </c>
      <c r="H1597" s="52">
        <v>0</v>
      </c>
      <c r="I1597" s="52">
        <v>0</v>
      </c>
      <c r="J1597" s="52">
        <v>0</v>
      </c>
      <c r="K1597" s="52">
        <v>0</v>
      </c>
      <c r="L1597" s="52">
        <v>0</v>
      </c>
      <c r="M1597" s="52">
        <v>0</v>
      </c>
      <c r="N1597" s="52">
        <v>0</v>
      </c>
      <c r="O1597" s="52">
        <v>0</v>
      </c>
      <c r="P1597" s="52">
        <v>6.3806832000000008E-3</v>
      </c>
      <c r="Q1597" s="52">
        <v>0</v>
      </c>
      <c r="R1597" s="52">
        <v>0</v>
      </c>
      <c r="S1597" s="52">
        <v>2.4061539600000001E-2</v>
      </c>
      <c r="T1597" s="52">
        <v>2.3106949199999997E-2</v>
      </c>
      <c r="U1597" s="52">
        <v>0</v>
      </c>
      <c r="V1597" s="52">
        <v>6.7273502400000004E-2</v>
      </c>
      <c r="W1597" s="52">
        <v>1.0467000000000001E-2</v>
      </c>
      <c r="X1597" s="52">
        <v>0.18786171600000001</v>
      </c>
      <c r="Y1597" s="52">
        <v>1.3481496000000001E-3</v>
      </c>
      <c r="Z1597" s="52">
        <v>0</v>
      </c>
    </row>
    <row r="1598" spans="1:26">
      <c r="A1598" s="52" t="s">
        <v>345</v>
      </c>
      <c r="B1598" s="52" t="s">
        <v>338</v>
      </c>
      <c r="C1598" s="52" t="s">
        <v>247</v>
      </c>
      <c r="D1598" s="52" t="s">
        <v>7</v>
      </c>
      <c r="E1598" s="52" t="s">
        <v>75</v>
      </c>
      <c r="F1598" s="52" t="s">
        <v>64</v>
      </c>
      <c r="G1598" s="52">
        <v>0</v>
      </c>
      <c r="H1598" s="52">
        <v>0</v>
      </c>
      <c r="I1598" s="52">
        <v>0</v>
      </c>
      <c r="J1598" s="52">
        <v>0</v>
      </c>
      <c r="K1598" s="52">
        <v>0</v>
      </c>
      <c r="L1598" s="52">
        <v>0</v>
      </c>
      <c r="M1598" s="52">
        <v>0</v>
      </c>
      <c r="N1598" s="52">
        <v>0</v>
      </c>
      <c r="O1598" s="52">
        <v>0</v>
      </c>
      <c r="P1598" s="52">
        <v>0</v>
      </c>
      <c r="Q1598" s="52">
        <v>0</v>
      </c>
      <c r="R1598" s="52">
        <v>0</v>
      </c>
      <c r="S1598" s="52">
        <v>0</v>
      </c>
      <c r="T1598" s="52">
        <v>0</v>
      </c>
      <c r="U1598" s="52">
        <v>0</v>
      </c>
      <c r="V1598" s="52">
        <v>0</v>
      </c>
      <c r="W1598" s="52">
        <v>0</v>
      </c>
      <c r="X1598" s="52">
        <v>0</v>
      </c>
      <c r="Y1598" s="52">
        <v>0</v>
      </c>
      <c r="Z1598" s="52">
        <v>0</v>
      </c>
    </row>
    <row r="1599" spans="1:26">
      <c r="A1599" s="52" t="s">
        <v>345</v>
      </c>
      <c r="B1599" s="52" t="s">
        <v>339</v>
      </c>
      <c r="C1599" s="52" t="s">
        <v>247</v>
      </c>
      <c r="D1599" s="52" t="s">
        <v>7</v>
      </c>
      <c r="E1599" s="52" t="s">
        <v>75</v>
      </c>
      <c r="F1599" s="52" t="s">
        <v>65</v>
      </c>
      <c r="G1599" s="52">
        <v>0</v>
      </c>
      <c r="H1599" s="52">
        <v>0</v>
      </c>
      <c r="I1599" s="52">
        <v>0</v>
      </c>
      <c r="J1599" s="52">
        <v>0</v>
      </c>
      <c r="K1599" s="52">
        <v>0</v>
      </c>
      <c r="L1599" s="52">
        <v>0</v>
      </c>
      <c r="M1599" s="52">
        <v>0</v>
      </c>
      <c r="N1599" s="52">
        <v>0</v>
      </c>
      <c r="O1599" s="52">
        <v>0</v>
      </c>
      <c r="P1599" s="52">
        <v>0</v>
      </c>
      <c r="Q1599" s="52">
        <v>0</v>
      </c>
      <c r="R1599" s="52">
        <v>0</v>
      </c>
      <c r="S1599" s="52">
        <v>0</v>
      </c>
      <c r="T1599" s="52">
        <v>0</v>
      </c>
      <c r="U1599" s="52">
        <v>0</v>
      </c>
      <c r="V1599" s="52">
        <v>0</v>
      </c>
      <c r="W1599" s="52">
        <v>0</v>
      </c>
      <c r="X1599" s="52">
        <v>0</v>
      </c>
      <c r="Y1599" s="52">
        <v>0</v>
      </c>
      <c r="Z1599" s="52">
        <v>0</v>
      </c>
    </row>
    <row r="1600" spans="1:26">
      <c r="A1600" s="52" t="s">
        <v>345</v>
      </c>
      <c r="B1600" s="52" t="s">
        <v>340</v>
      </c>
      <c r="C1600" s="52" t="s">
        <v>247</v>
      </c>
      <c r="D1600" s="52" t="s">
        <v>7</v>
      </c>
      <c r="E1600" s="52" t="s">
        <v>75</v>
      </c>
      <c r="F1600" s="52" t="s">
        <v>66</v>
      </c>
      <c r="G1600" s="52">
        <v>18.185872402800001</v>
      </c>
      <c r="H1600" s="52">
        <v>18.004278326400001</v>
      </c>
      <c r="I1600" s="52">
        <v>18.432324198</v>
      </c>
      <c r="J1600" s="52">
        <v>18.276554304000001</v>
      </c>
      <c r="K1600" s="52">
        <v>18.866298578400002</v>
      </c>
      <c r="L1600" s="52">
        <v>18.959450691600001</v>
      </c>
      <c r="M1600" s="52">
        <v>18.434907453600001</v>
      </c>
      <c r="N1600" s="52">
        <v>19.221686722800001</v>
      </c>
      <c r="O1600" s="52">
        <v>17.3933195364</v>
      </c>
      <c r="P1600" s="52">
        <v>15.253060870800002</v>
      </c>
      <c r="Q1600" s="52">
        <v>18.956017515600003</v>
      </c>
      <c r="R1600" s="52">
        <v>19.469248020000002</v>
      </c>
      <c r="S1600" s="52">
        <v>17.832653020799999</v>
      </c>
      <c r="T1600" s="52">
        <v>17.879612169600001</v>
      </c>
      <c r="U1600" s="52">
        <v>17.997106338000002</v>
      </c>
      <c r="V1600" s="52">
        <v>18.107755088400001</v>
      </c>
      <c r="W1600" s="52">
        <v>18.189992214000004</v>
      </c>
      <c r="X1600" s="52">
        <v>18.022478346</v>
      </c>
      <c r="Y1600" s="52">
        <v>18.246823837200001</v>
      </c>
      <c r="Z1600" s="52">
        <v>18.919286719199999</v>
      </c>
    </row>
    <row r="1601" spans="1:26">
      <c r="A1601" s="52" t="s">
        <v>345</v>
      </c>
      <c r="B1601" s="52" t="s">
        <v>341</v>
      </c>
      <c r="C1601" s="52" t="s">
        <v>247</v>
      </c>
      <c r="D1601" s="52" t="s">
        <v>7</v>
      </c>
      <c r="E1601" s="52" t="s">
        <v>75</v>
      </c>
      <c r="F1601" s="52" t="s">
        <v>67</v>
      </c>
      <c r="G1601" s="52">
        <v>0</v>
      </c>
      <c r="H1601" s="52">
        <v>0</v>
      </c>
      <c r="I1601" s="52">
        <v>0</v>
      </c>
      <c r="J1601" s="52">
        <v>0</v>
      </c>
      <c r="K1601" s="52">
        <v>0</v>
      </c>
      <c r="L1601" s="52">
        <v>0</v>
      </c>
      <c r="M1601" s="52">
        <v>0</v>
      </c>
      <c r="N1601" s="52">
        <v>0</v>
      </c>
      <c r="O1601" s="52">
        <v>0</v>
      </c>
      <c r="P1601" s="52">
        <v>0</v>
      </c>
      <c r="Q1601" s="52">
        <v>0</v>
      </c>
      <c r="R1601" s="52">
        <v>0</v>
      </c>
      <c r="S1601" s="52">
        <v>0</v>
      </c>
      <c r="T1601" s="52">
        <v>0</v>
      </c>
      <c r="U1601" s="52">
        <v>0</v>
      </c>
      <c r="V1601" s="52">
        <v>0</v>
      </c>
      <c r="W1601" s="52">
        <v>0</v>
      </c>
      <c r="X1601" s="52">
        <v>0</v>
      </c>
      <c r="Y1601" s="52">
        <v>0</v>
      </c>
      <c r="Z1601" s="52">
        <v>0</v>
      </c>
    </row>
    <row r="1602" spans="1:26">
      <c r="A1602" s="52" t="s">
        <v>345</v>
      </c>
      <c r="B1602" s="52" t="s">
        <v>337</v>
      </c>
      <c r="C1602" s="52" t="s">
        <v>247</v>
      </c>
      <c r="D1602" s="52" t="s">
        <v>7</v>
      </c>
      <c r="E1602" s="52" t="s">
        <v>75</v>
      </c>
      <c r="F1602" s="52" t="s">
        <v>68</v>
      </c>
      <c r="G1602" s="52">
        <v>0</v>
      </c>
      <c r="H1602" s="52">
        <v>0</v>
      </c>
      <c r="I1602" s="52">
        <v>0</v>
      </c>
      <c r="J1602" s="52">
        <v>0</v>
      </c>
      <c r="K1602" s="52">
        <v>0</v>
      </c>
      <c r="L1602" s="52">
        <v>0</v>
      </c>
      <c r="M1602" s="52">
        <v>0</v>
      </c>
      <c r="N1602" s="52">
        <v>0</v>
      </c>
      <c r="O1602" s="52">
        <v>0</v>
      </c>
      <c r="P1602" s="52">
        <v>0</v>
      </c>
      <c r="Q1602" s="52">
        <v>0</v>
      </c>
      <c r="R1602" s="52">
        <v>0</v>
      </c>
      <c r="S1602" s="52">
        <v>0</v>
      </c>
      <c r="T1602" s="52">
        <v>0</v>
      </c>
      <c r="U1602" s="52">
        <v>0</v>
      </c>
      <c r="V1602" s="52">
        <v>0</v>
      </c>
      <c r="W1602" s="52">
        <v>0</v>
      </c>
      <c r="X1602" s="52">
        <v>0</v>
      </c>
      <c r="Y1602" s="52">
        <v>0</v>
      </c>
      <c r="Z1602" s="52">
        <v>0</v>
      </c>
    </row>
    <row r="1603" spans="1:26">
      <c r="A1603" s="52" t="s">
        <v>345</v>
      </c>
      <c r="B1603" s="52" t="s">
        <v>337</v>
      </c>
      <c r="C1603" s="52" t="s">
        <v>247</v>
      </c>
      <c r="D1603" s="52" t="s">
        <v>7</v>
      </c>
      <c r="E1603" s="52" t="s">
        <v>75</v>
      </c>
      <c r="F1603" s="52" t="s">
        <v>69</v>
      </c>
      <c r="G1603" s="52">
        <v>0</v>
      </c>
      <c r="H1603" s="52">
        <v>0</v>
      </c>
      <c r="I1603" s="52">
        <v>0</v>
      </c>
      <c r="J1603" s="52">
        <v>0</v>
      </c>
      <c r="K1603" s="52">
        <v>0</v>
      </c>
      <c r="L1603" s="52">
        <v>0</v>
      </c>
      <c r="M1603" s="52">
        <v>0</v>
      </c>
      <c r="N1603" s="52">
        <v>0</v>
      </c>
      <c r="O1603" s="52">
        <v>0</v>
      </c>
      <c r="P1603" s="52">
        <v>0</v>
      </c>
      <c r="Q1603" s="52">
        <v>0</v>
      </c>
      <c r="R1603" s="52">
        <v>0</v>
      </c>
      <c r="S1603" s="52">
        <v>0</v>
      </c>
      <c r="T1603" s="52">
        <v>0</v>
      </c>
      <c r="U1603" s="52">
        <v>0</v>
      </c>
      <c r="V1603" s="52">
        <v>0</v>
      </c>
      <c r="W1603" s="52">
        <v>0</v>
      </c>
      <c r="X1603" s="52">
        <v>0</v>
      </c>
      <c r="Y1603" s="52">
        <v>0</v>
      </c>
      <c r="Z1603" s="52">
        <v>0</v>
      </c>
    </row>
    <row r="1604" spans="1:26">
      <c r="A1604" s="52" t="s">
        <v>345</v>
      </c>
      <c r="B1604" s="52" t="s">
        <v>337</v>
      </c>
      <c r="C1604" s="52" t="s">
        <v>247</v>
      </c>
      <c r="D1604" s="52" t="s">
        <v>7</v>
      </c>
      <c r="E1604" s="52" t="s">
        <v>75</v>
      </c>
      <c r="F1604" s="52" t="s">
        <v>70</v>
      </c>
      <c r="G1604" s="52">
        <v>0</v>
      </c>
      <c r="H1604" s="52">
        <v>0</v>
      </c>
      <c r="I1604" s="52">
        <v>0</v>
      </c>
      <c r="J1604" s="52">
        <v>0</v>
      </c>
      <c r="K1604" s="52">
        <v>0</v>
      </c>
      <c r="L1604" s="52">
        <v>0</v>
      </c>
      <c r="M1604" s="52">
        <v>0</v>
      </c>
      <c r="N1604" s="52">
        <v>0</v>
      </c>
      <c r="O1604" s="52">
        <v>0</v>
      </c>
      <c r="P1604" s="52">
        <v>0</v>
      </c>
      <c r="Q1604" s="52">
        <v>0</v>
      </c>
      <c r="R1604" s="52">
        <v>0</v>
      </c>
      <c r="S1604" s="52">
        <v>0</v>
      </c>
      <c r="T1604" s="52">
        <v>0</v>
      </c>
      <c r="U1604" s="52">
        <v>0</v>
      </c>
      <c r="V1604" s="52">
        <v>0</v>
      </c>
      <c r="W1604" s="52">
        <v>0</v>
      </c>
      <c r="X1604" s="52">
        <v>0</v>
      </c>
      <c r="Y1604" s="52">
        <v>0</v>
      </c>
      <c r="Z1604" s="52">
        <v>0</v>
      </c>
    </row>
    <row r="1605" spans="1:26">
      <c r="A1605" s="52" t="s">
        <v>345</v>
      </c>
      <c r="B1605" s="52" t="s">
        <v>342</v>
      </c>
      <c r="C1605" s="52" t="s">
        <v>247</v>
      </c>
      <c r="D1605" s="52" t="s">
        <v>7</v>
      </c>
      <c r="E1605" s="52" t="s">
        <v>75</v>
      </c>
      <c r="F1605" s="52" t="s">
        <v>71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0</v>
      </c>
      <c r="U1605" s="52">
        <v>0</v>
      </c>
      <c r="V1605" s="52">
        <v>0</v>
      </c>
      <c r="W1605" s="52">
        <v>0</v>
      </c>
      <c r="X1605" s="52">
        <v>0</v>
      </c>
      <c r="Y1605" s="52">
        <v>0</v>
      </c>
      <c r="Z1605" s="52">
        <v>0</v>
      </c>
    </row>
    <row r="1606" spans="1:26">
      <c r="A1606" s="52" t="s">
        <v>345</v>
      </c>
      <c r="B1606" s="52" t="s">
        <v>342</v>
      </c>
      <c r="C1606" s="52" t="s">
        <v>247</v>
      </c>
      <c r="D1606" s="52" t="s">
        <v>7</v>
      </c>
      <c r="E1606" s="52" t="s">
        <v>75</v>
      </c>
      <c r="F1606" s="52" t="s">
        <v>72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0</v>
      </c>
      <c r="U1606" s="52">
        <v>0</v>
      </c>
      <c r="V1606" s="52">
        <v>0</v>
      </c>
      <c r="W1606" s="52">
        <v>0</v>
      </c>
      <c r="X1606" s="52">
        <v>0</v>
      </c>
      <c r="Y1606" s="52">
        <v>0</v>
      </c>
      <c r="Z1606" s="52">
        <v>0</v>
      </c>
    </row>
    <row r="1607" spans="1:26">
      <c r="A1607" s="52" t="s">
        <v>345</v>
      </c>
      <c r="B1607" s="52" t="s">
        <v>343</v>
      </c>
      <c r="C1607" s="52" t="s">
        <v>247</v>
      </c>
      <c r="D1607" s="52" t="s">
        <v>7</v>
      </c>
      <c r="E1607" s="52" t="s">
        <v>75</v>
      </c>
      <c r="F1607" s="52" t="s">
        <v>73</v>
      </c>
      <c r="G1607" s="52">
        <v>0.25199930520000002</v>
      </c>
      <c r="H1607" s="52">
        <v>0.25559995320000001</v>
      </c>
      <c r="I1607" s="52">
        <v>0.27269884440000003</v>
      </c>
      <c r="J1607" s="52">
        <v>0.55349914680000001</v>
      </c>
      <c r="K1607" s="52">
        <v>0.807298776</v>
      </c>
      <c r="L1607" s="52">
        <v>0.57059803800000009</v>
      </c>
      <c r="M1607" s="52">
        <v>0.22859928000000002</v>
      </c>
      <c r="N1607" s="52">
        <v>0.1511979084</v>
      </c>
      <c r="O1607" s="52">
        <v>0.13679950320000001</v>
      </c>
      <c r="P1607" s="52">
        <v>0.25740027720000003</v>
      </c>
      <c r="Q1607" s="52">
        <v>0.1817992296</v>
      </c>
      <c r="R1607" s="52">
        <v>0.1413003132</v>
      </c>
      <c r="S1607" s="52">
        <v>0.14940177120000001</v>
      </c>
      <c r="T1607" s="52">
        <v>4.9500536399999996E-2</v>
      </c>
      <c r="U1607" s="52">
        <v>0</v>
      </c>
      <c r="V1607" s="52">
        <v>0</v>
      </c>
      <c r="W1607" s="52">
        <v>0</v>
      </c>
      <c r="X1607" s="52">
        <v>0</v>
      </c>
      <c r="Y1607" s="52">
        <v>0</v>
      </c>
      <c r="Z1607" s="52">
        <v>2.3938657019999998</v>
      </c>
    </row>
    <row r="1608" spans="1:26">
      <c r="A1608" s="52" t="s">
        <v>346</v>
      </c>
      <c r="B1608" s="52" t="s">
        <v>337</v>
      </c>
      <c r="C1608" s="52" t="s">
        <v>247</v>
      </c>
      <c r="D1608" s="52" t="s">
        <v>7</v>
      </c>
      <c r="E1608" s="52" t="s">
        <v>76</v>
      </c>
      <c r="F1608" s="52" t="s">
        <v>63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3.2321384244000004</v>
      </c>
      <c r="Q1608" s="52">
        <v>3.9515520816</v>
      </c>
      <c r="R1608" s="52">
        <v>3.6437050512</v>
      </c>
      <c r="S1608" s="52">
        <v>3.7740987504000008</v>
      </c>
      <c r="T1608" s="52">
        <v>6.3913972211999992</v>
      </c>
      <c r="U1608" s="52">
        <v>4.7057371128000005</v>
      </c>
      <c r="V1608" s="52">
        <v>4.2861276432000004</v>
      </c>
      <c r="W1608" s="52">
        <v>2.7797463108000002</v>
      </c>
      <c r="X1608" s="52">
        <v>2.5850936052000004</v>
      </c>
      <c r="Y1608" s="52">
        <v>2.8588600836000002</v>
      </c>
      <c r="Z1608" s="52">
        <v>4.0626153251999995</v>
      </c>
    </row>
    <row r="1609" spans="1:26">
      <c r="A1609" s="52" t="s">
        <v>346</v>
      </c>
      <c r="B1609" s="52" t="s">
        <v>338</v>
      </c>
      <c r="C1609" s="52" t="s">
        <v>247</v>
      </c>
      <c r="D1609" s="52" t="s">
        <v>7</v>
      </c>
      <c r="E1609" s="52" t="s">
        <v>76</v>
      </c>
      <c r="F1609" s="52" t="s">
        <v>64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0</v>
      </c>
      <c r="U1609" s="52">
        <v>0</v>
      </c>
      <c r="V1609" s="52">
        <v>0</v>
      </c>
      <c r="W1609" s="52">
        <v>0</v>
      </c>
      <c r="X1609" s="52">
        <v>0</v>
      </c>
      <c r="Y1609" s="52">
        <v>0</v>
      </c>
      <c r="Z1609" s="52">
        <v>0</v>
      </c>
    </row>
    <row r="1610" spans="1:26">
      <c r="A1610" s="52" t="s">
        <v>346</v>
      </c>
      <c r="B1610" s="52" t="s">
        <v>339</v>
      </c>
      <c r="C1610" s="52" t="s">
        <v>247</v>
      </c>
      <c r="D1610" s="52" t="s">
        <v>7</v>
      </c>
      <c r="E1610" s="52" t="s">
        <v>76</v>
      </c>
      <c r="F1610" s="52" t="s">
        <v>65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0</v>
      </c>
      <c r="U1610" s="52">
        <v>0</v>
      </c>
      <c r="V1610" s="52">
        <v>0</v>
      </c>
      <c r="W1610" s="52">
        <v>0</v>
      </c>
      <c r="X1610" s="52">
        <v>0</v>
      </c>
      <c r="Y1610" s="52">
        <v>0</v>
      </c>
      <c r="Z1610" s="52">
        <v>0</v>
      </c>
    </row>
    <row r="1611" spans="1:26">
      <c r="A1611" s="52" t="s">
        <v>346</v>
      </c>
      <c r="B1611" s="52" t="s">
        <v>340</v>
      </c>
      <c r="C1611" s="52" t="s">
        <v>247</v>
      </c>
      <c r="D1611" s="52" t="s">
        <v>7</v>
      </c>
      <c r="E1611" s="52" t="s">
        <v>76</v>
      </c>
      <c r="F1611" s="52" t="s">
        <v>66</v>
      </c>
      <c r="G1611" s="52">
        <v>0.94568926320000002</v>
      </c>
      <c r="H1611" s="52">
        <v>1.020051018</v>
      </c>
      <c r="I1611" s="52">
        <v>0.99287449920000015</v>
      </c>
      <c r="J1611" s="52">
        <v>0.91001354040000004</v>
      </c>
      <c r="K1611" s="52">
        <v>0.84746693520000005</v>
      </c>
      <c r="L1611" s="52">
        <v>0.88969500000000001</v>
      </c>
      <c r="M1611" s="52">
        <v>0.88609853880000011</v>
      </c>
      <c r="N1611" s="52">
        <v>0.92012466240000013</v>
      </c>
      <c r="O1611" s="52">
        <v>0.92010791520000013</v>
      </c>
      <c r="P1611" s="52">
        <v>0.81959122080000013</v>
      </c>
      <c r="Q1611" s="52">
        <v>0.91214043480000007</v>
      </c>
      <c r="R1611" s="52">
        <v>0.89682930720000009</v>
      </c>
      <c r="S1611" s="52">
        <v>1.2806751312</v>
      </c>
      <c r="T1611" s="52">
        <v>1.9705257936</v>
      </c>
      <c r="U1611" s="52">
        <v>1.4430727296000001</v>
      </c>
      <c r="V1611" s="52">
        <v>1.1646547164000001</v>
      </c>
      <c r="W1611" s="52">
        <v>1.0373843700000001</v>
      </c>
      <c r="X1611" s="52">
        <v>0.99198271080000011</v>
      </c>
      <c r="Y1611" s="52">
        <v>0.95054176440000004</v>
      </c>
      <c r="Z1611" s="52">
        <v>0.99434825280000005</v>
      </c>
    </row>
    <row r="1612" spans="1:26">
      <c r="A1612" s="52" t="s">
        <v>346</v>
      </c>
      <c r="B1612" s="52" t="s">
        <v>341</v>
      </c>
      <c r="C1612" s="52" t="s">
        <v>247</v>
      </c>
      <c r="D1612" s="52" t="s">
        <v>7</v>
      </c>
      <c r="E1612" s="52" t="s">
        <v>76</v>
      </c>
      <c r="F1612" s="52" t="s">
        <v>67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0</v>
      </c>
      <c r="U1612" s="52">
        <v>0</v>
      </c>
      <c r="V1612" s="52">
        <v>0</v>
      </c>
      <c r="W1612" s="52">
        <v>0</v>
      </c>
      <c r="X1612" s="52">
        <v>0</v>
      </c>
      <c r="Y1612" s="52">
        <v>0</v>
      </c>
      <c r="Z1612" s="52">
        <v>0</v>
      </c>
    </row>
    <row r="1613" spans="1:26">
      <c r="A1613" s="52" t="s">
        <v>346</v>
      </c>
      <c r="B1613" s="52" t="s">
        <v>337</v>
      </c>
      <c r="C1613" s="52" t="s">
        <v>247</v>
      </c>
      <c r="D1613" s="52" t="s">
        <v>7</v>
      </c>
      <c r="E1613" s="52" t="s">
        <v>76</v>
      </c>
      <c r="F1613" s="52" t="s">
        <v>68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0</v>
      </c>
      <c r="U1613" s="52">
        <v>0</v>
      </c>
      <c r="V1613" s="52">
        <v>0</v>
      </c>
      <c r="W1613" s="52">
        <v>0</v>
      </c>
      <c r="X1613" s="52">
        <v>0</v>
      </c>
      <c r="Y1613" s="52">
        <v>0</v>
      </c>
      <c r="Z1613" s="52">
        <v>0</v>
      </c>
    </row>
    <row r="1614" spans="1:26">
      <c r="A1614" s="52" t="s">
        <v>346</v>
      </c>
      <c r="B1614" s="52" t="s">
        <v>337</v>
      </c>
      <c r="C1614" s="52" t="s">
        <v>247</v>
      </c>
      <c r="D1614" s="52" t="s">
        <v>7</v>
      </c>
      <c r="E1614" s="52" t="s">
        <v>76</v>
      </c>
      <c r="F1614" s="52" t="s">
        <v>69</v>
      </c>
      <c r="G1614" s="52">
        <v>0</v>
      </c>
      <c r="H1614" s="52">
        <v>0</v>
      </c>
      <c r="I1614" s="52">
        <v>0</v>
      </c>
      <c r="J1614" s="52">
        <v>0</v>
      </c>
      <c r="K1614" s="52">
        <v>0</v>
      </c>
      <c r="L1614" s="52">
        <v>0</v>
      </c>
      <c r="M1614" s="52">
        <v>0</v>
      </c>
      <c r="N1614" s="52">
        <v>0</v>
      </c>
      <c r="O1614" s="52">
        <v>0</v>
      </c>
      <c r="P1614" s="52">
        <v>0</v>
      </c>
      <c r="Q1614" s="52">
        <v>0</v>
      </c>
      <c r="R1614" s="52">
        <v>0</v>
      </c>
      <c r="S1614" s="52">
        <v>0</v>
      </c>
      <c r="T1614" s="52">
        <v>0</v>
      </c>
      <c r="U1614" s="52">
        <v>0</v>
      </c>
      <c r="V1614" s="52">
        <v>0</v>
      </c>
      <c r="W1614" s="52">
        <v>0</v>
      </c>
      <c r="X1614" s="52">
        <v>0</v>
      </c>
      <c r="Y1614" s="52">
        <v>0</v>
      </c>
      <c r="Z1614" s="52">
        <v>0</v>
      </c>
    </row>
    <row r="1615" spans="1:26">
      <c r="A1615" s="52" t="s">
        <v>346</v>
      </c>
      <c r="B1615" s="52" t="s">
        <v>337</v>
      </c>
      <c r="C1615" s="52" t="s">
        <v>247</v>
      </c>
      <c r="D1615" s="52" t="s">
        <v>7</v>
      </c>
      <c r="E1615" s="52" t="s">
        <v>76</v>
      </c>
      <c r="F1615" s="52" t="s">
        <v>70</v>
      </c>
      <c r="G1615" s="52">
        <v>0</v>
      </c>
      <c r="H1615" s="52">
        <v>0</v>
      </c>
      <c r="I1615" s="52">
        <v>0</v>
      </c>
      <c r="J1615" s="52">
        <v>0</v>
      </c>
      <c r="K1615" s="52">
        <v>0</v>
      </c>
      <c r="L1615" s="52">
        <v>0</v>
      </c>
      <c r="M1615" s="52">
        <v>0</v>
      </c>
      <c r="N1615" s="52">
        <v>0</v>
      </c>
      <c r="O1615" s="52">
        <v>0</v>
      </c>
      <c r="P1615" s="52">
        <v>0</v>
      </c>
      <c r="Q1615" s="52">
        <v>0</v>
      </c>
      <c r="R1615" s="52">
        <v>0</v>
      </c>
      <c r="S1615" s="52">
        <v>0</v>
      </c>
      <c r="T1615" s="52">
        <v>0</v>
      </c>
      <c r="U1615" s="52">
        <v>0</v>
      </c>
      <c r="V1615" s="52">
        <v>0</v>
      </c>
      <c r="W1615" s="52">
        <v>0</v>
      </c>
      <c r="X1615" s="52">
        <v>0</v>
      </c>
      <c r="Y1615" s="52">
        <v>0</v>
      </c>
      <c r="Z1615" s="52">
        <v>0</v>
      </c>
    </row>
    <row r="1616" spans="1:26">
      <c r="A1616" s="52" t="s">
        <v>346</v>
      </c>
      <c r="B1616" s="52" t="s">
        <v>342</v>
      </c>
      <c r="C1616" s="52" t="s">
        <v>247</v>
      </c>
      <c r="D1616" s="52" t="s">
        <v>7</v>
      </c>
      <c r="E1616" s="52" t="s">
        <v>76</v>
      </c>
      <c r="F1616" s="52" t="s">
        <v>71</v>
      </c>
      <c r="G1616" s="52">
        <v>0</v>
      </c>
      <c r="H1616" s="52">
        <v>0</v>
      </c>
      <c r="I1616" s="52">
        <v>0</v>
      </c>
      <c r="J1616" s="52">
        <v>0</v>
      </c>
      <c r="K1616" s="52">
        <v>0</v>
      </c>
      <c r="L1616" s="52">
        <v>0</v>
      </c>
      <c r="M1616" s="52">
        <v>0</v>
      </c>
      <c r="N1616" s="52">
        <v>0</v>
      </c>
      <c r="O1616" s="52">
        <v>0</v>
      </c>
      <c r="P1616" s="52">
        <v>0</v>
      </c>
      <c r="Q1616" s="52">
        <v>0</v>
      </c>
      <c r="R1616" s="52">
        <v>0</v>
      </c>
      <c r="S1616" s="52">
        <v>0</v>
      </c>
      <c r="T1616" s="52">
        <v>0</v>
      </c>
      <c r="U1616" s="52">
        <v>0</v>
      </c>
      <c r="V1616" s="52">
        <v>0</v>
      </c>
      <c r="W1616" s="52">
        <v>0</v>
      </c>
      <c r="X1616" s="52">
        <v>0</v>
      </c>
      <c r="Y1616" s="52">
        <v>0</v>
      </c>
      <c r="Z1616" s="52">
        <v>0</v>
      </c>
    </row>
    <row r="1617" spans="1:26">
      <c r="A1617" s="52" t="s">
        <v>346</v>
      </c>
      <c r="B1617" s="52" t="s">
        <v>342</v>
      </c>
      <c r="C1617" s="52" t="s">
        <v>247</v>
      </c>
      <c r="D1617" s="52" t="s">
        <v>7</v>
      </c>
      <c r="E1617" s="52" t="s">
        <v>76</v>
      </c>
      <c r="F1617" s="52" t="s">
        <v>72</v>
      </c>
      <c r="G1617" s="52">
        <v>0</v>
      </c>
      <c r="H1617" s="52">
        <v>0</v>
      </c>
      <c r="I1617" s="52">
        <v>0</v>
      </c>
      <c r="J1617" s="52">
        <v>0</v>
      </c>
      <c r="K1617" s="52">
        <v>0</v>
      </c>
      <c r="L1617" s="52">
        <v>0</v>
      </c>
      <c r="M1617" s="52">
        <v>0</v>
      </c>
      <c r="N1617" s="52">
        <v>0</v>
      </c>
      <c r="O1617" s="52">
        <v>0</v>
      </c>
      <c r="P1617" s="52">
        <v>0</v>
      </c>
      <c r="Q1617" s="52">
        <v>0</v>
      </c>
      <c r="R1617" s="52">
        <v>0</v>
      </c>
      <c r="S1617" s="52">
        <v>0</v>
      </c>
      <c r="T1617" s="52">
        <v>0</v>
      </c>
      <c r="U1617" s="52">
        <v>0</v>
      </c>
      <c r="V1617" s="52">
        <v>0</v>
      </c>
      <c r="W1617" s="52">
        <v>0</v>
      </c>
      <c r="X1617" s="52">
        <v>0</v>
      </c>
      <c r="Y1617" s="52">
        <v>0</v>
      </c>
      <c r="Z1617" s="52">
        <v>0</v>
      </c>
    </row>
    <row r="1618" spans="1:26">
      <c r="A1618" s="52" t="s">
        <v>346</v>
      </c>
      <c r="B1618" s="52" t="s">
        <v>343</v>
      </c>
      <c r="C1618" s="52" t="s">
        <v>247</v>
      </c>
      <c r="D1618" s="52" t="s">
        <v>7</v>
      </c>
      <c r="E1618" s="52" t="s">
        <v>76</v>
      </c>
      <c r="F1618" s="52" t="s">
        <v>73</v>
      </c>
      <c r="G1618" s="52">
        <v>1.4147992692</v>
      </c>
      <c r="H1618" s="52">
        <v>1.3779010008000001</v>
      </c>
      <c r="I1618" s="52">
        <v>1.4706009395999999</v>
      </c>
      <c r="J1618" s="52">
        <v>1.6271998200000002</v>
      </c>
      <c r="K1618" s="52">
        <v>1.7721007812</v>
      </c>
      <c r="L1618" s="52">
        <v>1.5776992835999999</v>
      </c>
      <c r="M1618" s="52">
        <v>1.5435015012000002</v>
      </c>
      <c r="N1618" s="52">
        <v>1.5776992835999999</v>
      </c>
      <c r="O1618" s="52">
        <v>1.4427001044000001</v>
      </c>
      <c r="P1618" s="52">
        <v>1.5002979120000002</v>
      </c>
      <c r="Q1618" s="52">
        <v>0.74429999640000011</v>
      </c>
      <c r="R1618" s="52">
        <v>0.6704992728000001</v>
      </c>
      <c r="S1618" s="52">
        <v>0.63000035640000007</v>
      </c>
      <c r="T1618" s="52">
        <v>0.63540132839999997</v>
      </c>
      <c r="U1618" s="52">
        <v>1.4985017748</v>
      </c>
      <c r="V1618" s="52">
        <v>1.5029983980000001</v>
      </c>
      <c r="W1618" s="52">
        <v>1.3688993808000001</v>
      </c>
      <c r="X1618" s="52">
        <v>1.9497843864000002</v>
      </c>
      <c r="Y1618" s="52">
        <v>1.7338501764000003</v>
      </c>
      <c r="Z1618" s="52">
        <v>1.9168593912</v>
      </c>
    </row>
    <row r="1619" spans="1:26">
      <c r="A1619" s="52" t="s">
        <v>347</v>
      </c>
      <c r="B1619" s="52" t="s">
        <v>337</v>
      </c>
      <c r="C1619" s="52" t="s">
        <v>247</v>
      </c>
      <c r="D1619" s="52" t="s">
        <v>7</v>
      </c>
      <c r="E1619" s="52" t="s">
        <v>77</v>
      </c>
      <c r="F1619" s="52" t="s">
        <v>63</v>
      </c>
      <c r="G1619" s="52">
        <v>0</v>
      </c>
      <c r="H1619" s="52">
        <v>0</v>
      </c>
      <c r="I1619" s="52">
        <v>0</v>
      </c>
      <c r="J1619" s="52">
        <v>0</v>
      </c>
      <c r="K1619" s="52">
        <v>0</v>
      </c>
      <c r="L1619" s="52">
        <v>0</v>
      </c>
      <c r="M1619" s="52">
        <v>0</v>
      </c>
      <c r="N1619" s="52">
        <v>0</v>
      </c>
      <c r="O1619" s="52">
        <v>0</v>
      </c>
      <c r="P1619" s="52">
        <v>0</v>
      </c>
      <c r="Q1619" s="52">
        <v>0</v>
      </c>
      <c r="R1619" s="52">
        <v>0</v>
      </c>
      <c r="S1619" s="52">
        <v>0</v>
      </c>
      <c r="T1619" s="52">
        <v>0</v>
      </c>
      <c r="U1619" s="52">
        <v>0</v>
      </c>
      <c r="V1619" s="52">
        <v>0</v>
      </c>
      <c r="W1619" s="52">
        <v>0</v>
      </c>
      <c r="X1619" s="52">
        <v>0</v>
      </c>
      <c r="Y1619" s="52">
        <v>0</v>
      </c>
      <c r="Z1619" s="52">
        <v>0</v>
      </c>
    </row>
    <row r="1620" spans="1:26">
      <c r="A1620" s="52" t="s">
        <v>347</v>
      </c>
      <c r="B1620" s="52" t="s">
        <v>338</v>
      </c>
      <c r="C1620" s="52" t="s">
        <v>247</v>
      </c>
      <c r="D1620" s="52" t="s">
        <v>7</v>
      </c>
      <c r="E1620" s="52" t="s">
        <v>77</v>
      </c>
      <c r="F1620" s="52" t="s">
        <v>64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0</v>
      </c>
      <c r="U1620" s="52">
        <v>0</v>
      </c>
      <c r="V1620" s="52">
        <v>0</v>
      </c>
      <c r="W1620" s="52">
        <v>0</v>
      </c>
      <c r="X1620" s="52">
        <v>0</v>
      </c>
      <c r="Y1620" s="52">
        <v>0</v>
      </c>
      <c r="Z1620" s="52">
        <v>0</v>
      </c>
    </row>
    <row r="1621" spans="1:26">
      <c r="A1621" s="52" t="s">
        <v>347</v>
      </c>
      <c r="B1621" s="52" t="s">
        <v>339</v>
      </c>
      <c r="C1621" s="52" t="s">
        <v>247</v>
      </c>
      <c r="D1621" s="52" t="s">
        <v>7</v>
      </c>
      <c r="E1621" s="52" t="s">
        <v>77</v>
      </c>
      <c r="F1621" s="52" t="s">
        <v>65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0</v>
      </c>
      <c r="U1621" s="52">
        <v>0</v>
      </c>
      <c r="V1621" s="52">
        <v>0</v>
      </c>
      <c r="W1621" s="52">
        <v>0</v>
      </c>
      <c r="X1621" s="52">
        <v>0</v>
      </c>
      <c r="Y1621" s="52">
        <v>0</v>
      </c>
      <c r="Z1621" s="52">
        <v>0</v>
      </c>
    </row>
    <row r="1622" spans="1:26">
      <c r="A1622" s="52" t="s">
        <v>347</v>
      </c>
      <c r="B1622" s="52" t="s">
        <v>340</v>
      </c>
      <c r="C1622" s="52" t="s">
        <v>247</v>
      </c>
      <c r="D1622" s="52" t="s">
        <v>7</v>
      </c>
      <c r="E1622" s="52" t="s">
        <v>77</v>
      </c>
      <c r="F1622" s="52" t="s">
        <v>66</v>
      </c>
      <c r="G1622" s="52">
        <v>0.2398659588</v>
      </c>
      <c r="H1622" s="52">
        <v>0.20063982960000001</v>
      </c>
      <c r="I1622" s="52">
        <v>0.27596873520000004</v>
      </c>
      <c r="J1622" s="52">
        <v>0.30579549840000003</v>
      </c>
      <c r="K1622" s="52">
        <v>0.30961804680000005</v>
      </c>
      <c r="L1622" s="52">
        <v>0.22809267720000001</v>
      </c>
      <c r="M1622" s="52">
        <v>0.13895570520000003</v>
      </c>
      <c r="N1622" s="52">
        <v>0.115890624</v>
      </c>
      <c r="O1622" s="52">
        <v>0.121019454</v>
      </c>
      <c r="P1622" s="52">
        <v>0.12261043800000002</v>
      </c>
      <c r="Q1622" s="52">
        <v>0.10045807920000001</v>
      </c>
      <c r="R1622" s="52">
        <v>7.917657480000001E-2</v>
      </c>
      <c r="S1622" s="52">
        <v>0.13232800080000001</v>
      </c>
      <c r="T1622" s="52">
        <v>8.924582880000001E-2</v>
      </c>
      <c r="U1622" s="52">
        <v>7.6434220799999994E-2</v>
      </c>
      <c r="V1622" s="52">
        <v>9.6430377600000006E-2</v>
      </c>
      <c r="W1622" s="52">
        <v>0.10301202720000001</v>
      </c>
      <c r="X1622" s="52">
        <v>0.1107450468</v>
      </c>
      <c r="Y1622" s="52">
        <v>0.10971090720000001</v>
      </c>
      <c r="Z1622" s="52">
        <v>0.10225840320000001</v>
      </c>
    </row>
    <row r="1623" spans="1:26">
      <c r="A1623" s="52" t="s">
        <v>347</v>
      </c>
      <c r="B1623" s="52" t="s">
        <v>341</v>
      </c>
      <c r="C1623" s="52" t="s">
        <v>247</v>
      </c>
      <c r="D1623" s="52" t="s">
        <v>7</v>
      </c>
      <c r="E1623" s="52" t="s">
        <v>77</v>
      </c>
      <c r="F1623" s="52" t="s">
        <v>67</v>
      </c>
      <c r="G1623" s="52">
        <v>0</v>
      </c>
      <c r="H1623" s="52">
        <v>0</v>
      </c>
      <c r="I1623" s="52">
        <v>0</v>
      </c>
      <c r="J1623" s="52">
        <v>0</v>
      </c>
      <c r="K1623" s="52">
        <v>0</v>
      </c>
      <c r="L1623" s="52">
        <v>0</v>
      </c>
      <c r="M1623" s="52">
        <v>0</v>
      </c>
      <c r="N1623" s="52">
        <v>0</v>
      </c>
      <c r="O1623" s="52">
        <v>0</v>
      </c>
      <c r="P1623" s="52">
        <v>0</v>
      </c>
      <c r="Q1623" s="52">
        <v>0</v>
      </c>
      <c r="R1623" s="52">
        <v>0</v>
      </c>
      <c r="S1623" s="52">
        <v>0</v>
      </c>
      <c r="T1623" s="52">
        <v>0</v>
      </c>
      <c r="U1623" s="52">
        <v>0</v>
      </c>
      <c r="V1623" s="52">
        <v>0</v>
      </c>
      <c r="W1623" s="52">
        <v>0</v>
      </c>
      <c r="X1623" s="52">
        <v>0</v>
      </c>
      <c r="Y1623" s="52">
        <v>0</v>
      </c>
      <c r="Z1623" s="52">
        <v>0</v>
      </c>
    </row>
    <row r="1624" spans="1:26">
      <c r="A1624" s="52" t="s">
        <v>347</v>
      </c>
      <c r="B1624" s="52" t="s">
        <v>337</v>
      </c>
      <c r="C1624" s="52" t="s">
        <v>247</v>
      </c>
      <c r="D1624" s="52" t="s">
        <v>7</v>
      </c>
      <c r="E1624" s="52" t="s">
        <v>77</v>
      </c>
      <c r="F1624" s="52" t="s">
        <v>68</v>
      </c>
      <c r="G1624" s="52">
        <v>0</v>
      </c>
      <c r="H1624" s="52">
        <v>0</v>
      </c>
      <c r="I1624" s="52">
        <v>0</v>
      </c>
      <c r="J1624" s="52">
        <v>0</v>
      </c>
      <c r="K1624" s="52">
        <v>0</v>
      </c>
      <c r="L1624" s="52">
        <v>0</v>
      </c>
      <c r="M1624" s="52">
        <v>0</v>
      </c>
      <c r="N1624" s="52">
        <v>0</v>
      </c>
      <c r="O1624" s="52">
        <v>0</v>
      </c>
      <c r="P1624" s="52">
        <v>0</v>
      </c>
      <c r="Q1624" s="52">
        <v>0</v>
      </c>
      <c r="R1624" s="52">
        <v>0</v>
      </c>
      <c r="S1624" s="52">
        <v>0</v>
      </c>
      <c r="T1624" s="52">
        <v>0</v>
      </c>
      <c r="U1624" s="52">
        <v>0</v>
      </c>
      <c r="V1624" s="52">
        <v>0</v>
      </c>
      <c r="W1624" s="52">
        <v>0</v>
      </c>
      <c r="X1624" s="52">
        <v>0</v>
      </c>
      <c r="Y1624" s="52">
        <v>0</v>
      </c>
      <c r="Z1624" s="52">
        <v>0</v>
      </c>
    </row>
    <row r="1625" spans="1:26">
      <c r="A1625" s="52" t="s">
        <v>347</v>
      </c>
      <c r="B1625" s="52" t="s">
        <v>337</v>
      </c>
      <c r="C1625" s="52" t="s">
        <v>247</v>
      </c>
      <c r="D1625" s="52" t="s">
        <v>7</v>
      </c>
      <c r="E1625" s="52" t="s">
        <v>77</v>
      </c>
      <c r="F1625" s="52" t="s">
        <v>69</v>
      </c>
      <c r="G1625" s="52">
        <v>0</v>
      </c>
      <c r="H1625" s="52">
        <v>0</v>
      </c>
      <c r="I1625" s="52">
        <v>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0</v>
      </c>
      <c r="V1625" s="52">
        <v>0</v>
      </c>
      <c r="W1625" s="52">
        <v>0</v>
      </c>
      <c r="X1625" s="52">
        <v>0</v>
      </c>
      <c r="Y1625" s="52">
        <v>0</v>
      </c>
      <c r="Z1625" s="52">
        <v>0</v>
      </c>
    </row>
    <row r="1626" spans="1:26">
      <c r="A1626" s="52" t="s">
        <v>347</v>
      </c>
      <c r="B1626" s="52" t="s">
        <v>337</v>
      </c>
      <c r="C1626" s="52" t="s">
        <v>247</v>
      </c>
      <c r="D1626" s="52" t="s">
        <v>7</v>
      </c>
      <c r="E1626" s="52" t="s">
        <v>77</v>
      </c>
      <c r="F1626" s="52" t="s">
        <v>70</v>
      </c>
      <c r="G1626" s="52">
        <v>0</v>
      </c>
      <c r="H1626" s="52">
        <v>0</v>
      </c>
      <c r="I1626" s="52">
        <v>0</v>
      </c>
      <c r="J1626" s="52">
        <v>0</v>
      </c>
      <c r="K1626" s="52">
        <v>0</v>
      </c>
      <c r="L1626" s="52">
        <v>0</v>
      </c>
      <c r="M1626" s="52">
        <v>0</v>
      </c>
      <c r="N1626" s="52">
        <v>0</v>
      </c>
      <c r="O1626" s="52">
        <v>0</v>
      </c>
      <c r="P1626" s="52">
        <v>0</v>
      </c>
      <c r="Q1626" s="52">
        <v>0</v>
      </c>
      <c r="R1626" s="52">
        <v>0</v>
      </c>
      <c r="S1626" s="52">
        <v>0</v>
      </c>
      <c r="T1626" s="52">
        <v>0</v>
      </c>
      <c r="U1626" s="52">
        <v>0</v>
      </c>
      <c r="V1626" s="52">
        <v>0</v>
      </c>
      <c r="W1626" s="52">
        <v>0</v>
      </c>
      <c r="X1626" s="52">
        <v>0</v>
      </c>
      <c r="Y1626" s="52">
        <v>0</v>
      </c>
      <c r="Z1626" s="52">
        <v>0</v>
      </c>
    </row>
    <row r="1627" spans="1:26">
      <c r="A1627" s="52" t="s">
        <v>347</v>
      </c>
      <c r="B1627" s="52" t="s">
        <v>342</v>
      </c>
      <c r="C1627" s="52" t="s">
        <v>247</v>
      </c>
      <c r="D1627" s="52" t="s">
        <v>7</v>
      </c>
      <c r="E1627" s="52" t="s">
        <v>77</v>
      </c>
      <c r="F1627" s="52" t="s">
        <v>71</v>
      </c>
      <c r="G1627" s="52">
        <v>0</v>
      </c>
      <c r="H1627" s="52">
        <v>0</v>
      </c>
      <c r="I1627" s="52">
        <v>0</v>
      </c>
      <c r="J1627" s="52">
        <v>0</v>
      </c>
      <c r="K1627" s="52">
        <v>0</v>
      </c>
      <c r="L1627" s="52">
        <v>0</v>
      </c>
      <c r="M1627" s="52">
        <v>0</v>
      </c>
      <c r="N1627" s="52">
        <v>0</v>
      </c>
      <c r="O1627" s="52">
        <v>0</v>
      </c>
      <c r="P1627" s="52">
        <v>0</v>
      </c>
      <c r="Q1627" s="52">
        <v>0</v>
      </c>
      <c r="R1627" s="52">
        <v>0</v>
      </c>
      <c r="S1627" s="52">
        <v>0</v>
      </c>
      <c r="T1627" s="52">
        <v>0</v>
      </c>
      <c r="U1627" s="52">
        <v>0</v>
      </c>
      <c r="V1627" s="52">
        <v>0</v>
      </c>
      <c r="W1627" s="52">
        <v>0</v>
      </c>
      <c r="X1627" s="52">
        <v>0</v>
      </c>
      <c r="Y1627" s="52">
        <v>0</v>
      </c>
      <c r="Z1627" s="52">
        <v>0</v>
      </c>
    </row>
    <row r="1628" spans="1:26">
      <c r="A1628" s="52" t="s">
        <v>347</v>
      </c>
      <c r="B1628" s="52" t="s">
        <v>342</v>
      </c>
      <c r="C1628" s="52" t="s">
        <v>247</v>
      </c>
      <c r="D1628" s="52" t="s">
        <v>7</v>
      </c>
      <c r="E1628" s="52" t="s">
        <v>77</v>
      </c>
      <c r="F1628" s="52" t="s">
        <v>72</v>
      </c>
      <c r="G1628" s="52">
        <v>0</v>
      </c>
      <c r="H1628" s="52">
        <v>0</v>
      </c>
      <c r="I1628" s="52">
        <v>0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0</v>
      </c>
      <c r="V1628" s="52">
        <v>0</v>
      </c>
      <c r="W1628" s="52">
        <v>0</v>
      </c>
      <c r="X1628" s="52">
        <v>0</v>
      </c>
      <c r="Y1628" s="52">
        <v>0</v>
      </c>
      <c r="Z1628" s="52">
        <v>7.1359819199999994E-2</v>
      </c>
    </row>
    <row r="1629" spans="1:26">
      <c r="A1629" s="52" t="s">
        <v>347</v>
      </c>
      <c r="B1629" s="52" t="s">
        <v>343</v>
      </c>
      <c r="C1629" s="52" t="s">
        <v>247</v>
      </c>
      <c r="D1629" s="52" t="s">
        <v>7</v>
      </c>
      <c r="E1629" s="52" t="s">
        <v>77</v>
      </c>
      <c r="F1629" s="52" t="s">
        <v>73</v>
      </c>
      <c r="G1629" s="52">
        <v>0</v>
      </c>
      <c r="H1629" s="52">
        <v>0</v>
      </c>
      <c r="I1629" s="52">
        <v>0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0</v>
      </c>
      <c r="V1629" s="52">
        <v>0</v>
      </c>
      <c r="W1629" s="52">
        <v>0</v>
      </c>
      <c r="X1629" s="52">
        <v>0</v>
      </c>
      <c r="Y1629" s="52">
        <v>0</v>
      </c>
      <c r="Z1629" s="52">
        <v>6.5996528400000004E-2</v>
      </c>
    </row>
    <row r="1630" spans="1:26">
      <c r="A1630" s="52" t="s">
        <v>347</v>
      </c>
      <c r="B1630" s="52" t="s">
        <v>337</v>
      </c>
      <c r="C1630" s="52" t="s">
        <v>247</v>
      </c>
      <c r="D1630" s="52" t="s">
        <v>7</v>
      </c>
      <c r="E1630" s="52" t="s">
        <v>78</v>
      </c>
      <c r="F1630" s="52" t="s">
        <v>63</v>
      </c>
      <c r="G1630" s="52">
        <v>0</v>
      </c>
      <c r="H1630" s="52">
        <v>0</v>
      </c>
      <c r="I1630" s="52">
        <v>0</v>
      </c>
      <c r="J1630" s="52">
        <v>0</v>
      </c>
      <c r="K1630" s="52">
        <v>0</v>
      </c>
      <c r="L1630" s="52">
        <v>0</v>
      </c>
      <c r="M1630" s="52">
        <v>0</v>
      </c>
      <c r="N1630" s="52">
        <v>0</v>
      </c>
      <c r="O1630" s="52">
        <v>0</v>
      </c>
      <c r="P1630" s="52">
        <v>1.18025892E-2</v>
      </c>
      <c r="Q1630" s="52">
        <v>1.9652839200000001E-2</v>
      </c>
      <c r="R1630" s="52">
        <v>2.5120800000000002E-2</v>
      </c>
      <c r="S1630" s="52">
        <v>2.5845116400000003E-2</v>
      </c>
      <c r="T1630" s="52">
        <v>5.1359475599999996E-2</v>
      </c>
      <c r="U1630" s="52">
        <v>1.5533028000000002E-3</v>
      </c>
      <c r="V1630" s="52">
        <v>1.8505656000000002E-3</v>
      </c>
      <c r="W1630" s="52">
        <v>1.3523364000000001E-3</v>
      </c>
      <c r="X1630" s="52">
        <v>1.7911130400000003E-2</v>
      </c>
      <c r="Y1630" s="52">
        <v>1.088568E-4</v>
      </c>
      <c r="Z1630" s="52">
        <v>0</v>
      </c>
    </row>
    <row r="1631" spans="1:26">
      <c r="A1631" s="52" t="s">
        <v>347</v>
      </c>
      <c r="B1631" s="52" t="s">
        <v>338</v>
      </c>
      <c r="C1631" s="52" t="s">
        <v>247</v>
      </c>
      <c r="D1631" s="52" t="s">
        <v>7</v>
      </c>
      <c r="E1631" s="52" t="s">
        <v>78</v>
      </c>
      <c r="F1631" s="52" t="s">
        <v>64</v>
      </c>
      <c r="G1631" s="52">
        <v>0</v>
      </c>
      <c r="H1631" s="52">
        <v>0</v>
      </c>
      <c r="I1631" s="52">
        <v>0</v>
      </c>
      <c r="J1631" s="52">
        <v>0</v>
      </c>
      <c r="K1631" s="52">
        <v>0</v>
      </c>
      <c r="L1631" s="52">
        <v>0</v>
      </c>
      <c r="M1631" s="52">
        <v>0</v>
      </c>
      <c r="N1631" s="52">
        <v>0</v>
      </c>
      <c r="O1631" s="52">
        <v>0</v>
      </c>
      <c r="P1631" s="52">
        <v>0</v>
      </c>
      <c r="Q1631" s="52">
        <v>0</v>
      </c>
      <c r="R1631" s="52">
        <v>0</v>
      </c>
      <c r="S1631" s="52">
        <v>0</v>
      </c>
      <c r="T1631" s="52">
        <v>0</v>
      </c>
      <c r="U1631" s="52">
        <v>0</v>
      </c>
      <c r="V1631" s="52">
        <v>0</v>
      </c>
      <c r="W1631" s="52">
        <v>0</v>
      </c>
      <c r="X1631" s="52">
        <v>0</v>
      </c>
      <c r="Y1631" s="52">
        <v>0</v>
      </c>
      <c r="Z1631" s="52">
        <v>0</v>
      </c>
    </row>
    <row r="1632" spans="1:26">
      <c r="A1632" s="52" t="s">
        <v>347</v>
      </c>
      <c r="B1632" s="52" t="s">
        <v>339</v>
      </c>
      <c r="C1632" s="52" t="s">
        <v>247</v>
      </c>
      <c r="D1632" s="52" t="s">
        <v>7</v>
      </c>
      <c r="E1632" s="52" t="s">
        <v>78</v>
      </c>
      <c r="F1632" s="52" t="s">
        <v>65</v>
      </c>
      <c r="G1632" s="52">
        <v>0</v>
      </c>
      <c r="H1632" s="52">
        <v>0</v>
      </c>
      <c r="I1632" s="52">
        <v>0</v>
      </c>
      <c r="J1632" s="52">
        <v>0</v>
      </c>
      <c r="K1632" s="52">
        <v>0</v>
      </c>
      <c r="L1632" s="52">
        <v>0</v>
      </c>
      <c r="M1632" s="52">
        <v>0</v>
      </c>
      <c r="N1632" s="52">
        <v>0</v>
      </c>
      <c r="O1632" s="52">
        <v>0</v>
      </c>
      <c r="P1632" s="52">
        <v>0</v>
      </c>
      <c r="Q1632" s="52">
        <v>0</v>
      </c>
      <c r="R1632" s="52">
        <v>0</v>
      </c>
      <c r="S1632" s="52">
        <v>0</v>
      </c>
      <c r="T1632" s="52">
        <v>0</v>
      </c>
      <c r="U1632" s="52">
        <v>0</v>
      </c>
      <c r="V1632" s="52">
        <v>0</v>
      </c>
      <c r="W1632" s="52">
        <v>0</v>
      </c>
      <c r="X1632" s="52">
        <v>0</v>
      </c>
      <c r="Y1632" s="52">
        <v>0</v>
      </c>
      <c r="Z1632" s="52">
        <v>0</v>
      </c>
    </row>
    <row r="1633" spans="1:26">
      <c r="A1633" s="52" t="s">
        <v>347</v>
      </c>
      <c r="B1633" s="52" t="s">
        <v>340</v>
      </c>
      <c r="C1633" s="52" t="s">
        <v>247</v>
      </c>
      <c r="D1633" s="52" t="s">
        <v>7</v>
      </c>
      <c r="E1633" s="52" t="s">
        <v>78</v>
      </c>
      <c r="F1633" s="52" t="s">
        <v>66</v>
      </c>
      <c r="G1633" s="52">
        <v>0.71580044879999993</v>
      </c>
      <c r="H1633" s="52">
        <v>0.84507208560000002</v>
      </c>
      <c r="I1633" s="52">
        <v>0.74513316960000009</v>
      </c>
      <c r="J1633" s="52">
        <v>0.86341864320000006</v>
      </c>
      <c r="K1633" s="52">
        <v>0.92182450319999998</v>
      </c>
      <c r="L1633" s="52">
        <v>0.95099393879999994</v>
      </c>
      <c r="M1633" s="52">
        <v>0.85534649280000008</v>
      </c>
      <c r="N1633" s="52">
        <v>0.79127170560000004</v>
      </c>
      <c r="O1633" s="52">
        <v>0.76056571440000009</v>
      </c>
      <c r="P1633" s="52">
        <v>0.63163739520000006</v>
      </c>
      <c r="Q1633" s="52">
        <v>0.5452218432</v>
      </c>
      <c r="R1633" s="52">
        <v>0.50693774400000002</v>
      </c>
      <c r="S1633" s="52">
        <v>0.47443561560000003</v>
      </c>
      <c r="T1633" s="52">
        <v>0.44136826920000005</v>
      </c>
      <c r="U1633" s="52">
        <v>0.48547620720000001</v>
      </c>
      <c r="V1633" s="52">
        <v>0.57867856200000001</v>
      </c>
      <c r="W1633" s="52">
        <v>0.51296254919999995</v>
      </c>
      <c r="X1633" s="52">
        <v>0.42408934560000006</v>
      </c>
      <c r="Y1633" s="52">
        <v>0.3916625796</v>
      </c>
      <c r="Z1633" s="52">
        <v>0.39728126520000001</v>
      </c>
    </row>
    <row r="1634" spans="1:26">
      <c r="A1634" s="52" t="s">
        <v>347</v>
      </c>
      <c r="B1634" s="52" t="s">
        <v>341</v>
      </c>
      <c r="C1634" s="52" t="s">
        <v>247</v>
      </c>
      <c r="D1634" s="52" t="s">
        <v>7</v>
      </c>
      <c r="E1634" s="52" t="s">
        <v>78</v>
      </c>
      <c r="F1634" s="52" t="s">
        <v>67</v>
      </c>
      <c r="G1634" s="52">
        <v>0</v>
      </c>
      <c r="H1634" s="52">
        <v>0</v>
      </c>
      <c r="I1634" s="52">
        <v>0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0</v>
      </c>
      <c r="V1634" s="52">
        <v>0</v>
      </c>
      <c r="W1634" s="52">
        <v>0</v>
      </c>
      <c r="X1634" s="52">
        <v>0</v>
      </c>
      <c r="Y1634" s="52">
        <v>0</v>
      </c>
      <c r="Z1634" s="52">
        <v>0</v>
      </c>
    </row>
    <row r="1635" spans="1:26">
      <c r="A1635" s="52" t="s">
        <v>347</v>
      </c>
      <c r="B1635" s="52" t="s">
        <v>337</v>
      </c>
      <c r="C1635" s="52" t="s">
        <v>247</v>
      </c>
      <c r="D1635" s="52" t="s">
        <v>7</v>
      </c>
      <c r="E1635" s="52" t="s">
        <v>78</v>
      </c>
      <c r="F1635" s="52" t="s">
        <v>68</v>
      </c>
      <c r="G1635" s="52">
        <v>0</v>
      </c>
      <c r="H1635" s="52">
        <v>0</v>
      </c>
      <c r="I1635" s="52">
        <v>0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0</v>
      </c>
      <c r="V1635" s="52">
        <v>0</v>
      </c>
      <c r="W1635" s="52">
        <v>0</v>
      </c>
      <c r="X1635" s="52">
        <v>0</v>
      </c>
      <c r="Y1635" s="52">
        <v>0</v>
      </c>
      <c r="Z1635" s="52">
        <v>0</v>
      </c>
    </row>
    <row r="1636" spans="1:26">
      <c r="A1636" s="52" t="s">
        <v>347</v>
      </c>
      <c r="B1636" s="52" t="s">
        <v>337</v>
      </c>
      <c r="C1636" s="52" t="s">
        <v>247</v>
      </c>
      <c r="D1636" s="52" t="s">
        <v>7</v>
      </c>
      <c r="E1636" s="52" t="s">
        <v>78</v>
      </c>
      <c r="F1636" s="52" t="s">
        <v>69</v>
      </c>
      <c r="G1636" s="52">
        <v>0</v>
      </c>
      <c r="H1636" s="52">
        <v>0</v>
      </c>
      <c r="I1636" s="52">
        <v>0</v>
      </c>
      <c r="J1636" s="52">
        <v>0</v>
      </c>
      <c r="K1636" s="52">
        <v>0</v>
      </c>
      <c r="L1636" s="52">
        <v>0</v>
      </c>
      <c r="M1636" s="52">
        <v>0</v>
      </c>
      <c r="N1636" s="52">
        <v>0</v>
      </c>
      <c r="O1636" s="52">
        <v>0</v>
      </c>
      <c r="P1636" s="52">
        <v>0</v>
      </c>
      <c r="Q1636" s="52">
        <v>0</v>
      </c>
      <c r="R1636" s="52">
        <v>0</v>
      </c>
      <c r="S1636" s="52">
        <v>0</v>
      </c>
      <c r="T1636" s="52">
        <v>0</v>
      </c>
      <c r="U1636" s="52">
        <v>0</v>
      </c>
      <c r="V1636" s="52">
        <v>0</v>
      </c>
      <c r="W1636" s="52">
        <v>0</v>
      </c>
      <c r="X1636" s="52">
        <v>0</v>
      </c>
      <c r="Y1636" s="52">
        <v>0</v>
      </c>
      <c r="Z1636" s="52">
        <v>0</v>
      </c>
    </row>
    <row r="1637" spans="1:26">
      <c r="A1637" s="52" t="s">
        <v>347</v>
      </c>
      <c r="B1637" s="52" t="s">
        <v>337</v>
      </c>
      <c r="C1637" s="52" t="s">
        <v>247</v>
      </c>
      <c r="D1637" s="52" t="s">
        <v>7</v>
      </c>
      <c r="E1637" s="52" t="s">
        <v>78</v>
      </c>
      <c r="F1637" s="52" t="s">
        <v>70</v>
      </c>
      <c r="G1637" s="52">
        <v>0</v>
      </c>
      <c r="H1637" s="52">
        <v>0</v>
      </c>
      <c r="I1637" s="52">
        <v>0</v>
      </c>
      <c r="J1637" s="52">
        <v>0</v>
      </c>
      <c r="K1637" s="52">
        <v>0</v>
      </c>
      <c r="L1637" s="52">
        <v>0</v>
      </c>
      <c r="M1637" s="52">
        <v>0</v>
      </c>
      <c r="N1637" s="52">
        <v>0</v>
      </c>
      <c r="O1637" s="52">
        <v>0</v>
      </c>
      <c r="P1637" s="52">
        <v>0</v>
      </c>
      <c r="Q1637" s="52">
        <v>0</v>
      </c>
      <c r="R1637" s="52">
        <v>0</v>
      </c>
      <c r="S1637" s="52">
        <v>0</v>
      </c>
      <c r="T1637" s="52">
        <v>0</v>
      </c>
      <c r="U1637" s="52">
        <v>0</v>
      </c>
      <c r="V1637" s="52">
        <v>0</v>
      </c>
      <c r="W1637" s="52">
        <v>0</v>
      </c>
      <c r="X1637" s="52">
        <v>0</v>
      </c>
      <c r="Y1637" s="52">
        <v>0</v>
      </c>
      <c r="Z1637" s="52">
        <v>0</v>
      </c>
    </row>
    <row r="1638" spans="1:26">
      <c r="A1638" s="52" t="s">
        <v>347</v>
      </c>
      <c r="B1638" s="52" t="s">
        <v>342</v>
      </c>
      <c r="C1638" s="52" t="s">
        <v>247</v>
      </c>
      <c r="D1638" s="52" t="s">
        <v>7</v>
      </c>
      <c r="E1638" s="52" t="s">
        <v>78</v>
      </c>
      <c r="F1638" s="52" t="s">
        <v>71</v>
      </c>
      <c r="G1638" s="52">
        <v>0</v>
      </c>
      <c r="H1638" s="52">
        <v>0</v>
      </c>
      <c r="I1638" s="52">
        <v>0</v>
      </c>
      <c r="J1638" s="52">
        <v>0</v>
      </c>
      <c r="K1638" s="52">
        <v>0</v>
      </c>
      <c r="L1638" s="52">
        <v>0</v>
      </c>
      <c r="M1638" s="52">
        <v>0</v>
      </c>
      <c r="N1638" s="52">
        <v>0</v>
      </c>
      <c r="O1638" s="52">
        <v>0</v>
      </c>
      <c r="P1638" s="52">
        <v>0</v>
      </c>
      <c r="Q1638" s="52">
        <v>0</v>
      </c>
      <c r="R1638" s="52">
        <v>0</v>
      </c>
      <c r="S1638" s="52">
        <v>0</v>
      </c>
      <c r="T1638" s="52">
        <v>0</v>
      </c>
      <c r="U1638" s="52">
        <v>0</v>
      </c>
      <c r="V1638" s="52">
        <v>0</v>
      </c>
      <c r="W1638" s="52">
        <v>0</v>
      </c>
      <c r="X1638" s="52">
        <v>0</v>
      </c>
      <c r="Y1638" s="52">
        <v>0</v>
      </c>
      <c r="Z1638" s="52">
        <v>0</v>
      </c>
    </row>
    <row r="1639" spans="1:26">
      <c r="A1639" s="52" t="s">
        <v>347</v>
      </c>
      <c r="B1639" s="52" t="s">
        <v>342</v>
      </c>
      <c r="C1639" s="52" t="s">
        <v>247</v>
      </c>
      <c r="D1639" s="52" t="s">
        <v>7</v>
      </c>
      <c r="E1639" s="52" t="s">
        <v>78</v>
      </c>
      <c r="F1639" s="52" t="s">
        <v>72</v>
      </c>
      <c r="G1639" s="52">
        <v>0</v>
      </c>
      <c r="H1639" s="52">
        <v>0</v>
      </c>
      <c r="I1639" s="52">
        <v>0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0</v>
      </c>
      <c r="V1639" s="52">
        <v>0</v>
      </c>
      <c r="W1639" s="52">
        <v>0</v>
      </c>
      <c r="X1639" s="52">
        <v>0</v>
      </c>
      <c r="Y1639" s="52">
        <v>0</v>
      </c>
      <c r="Z1639" s="52">
        <v>0</v>
      </c>
    </row>
    <row r="1640" spans="1:26">
      <c r="A1640" s="52" t="s">
        <v>347</v>
      </c>
      <c r="B1640" s="52" t="s">
        <v>343</v>
      </c>
      <c r="C1640" s="52" t="s">
        <v>247</v>
      </c>
      <c r="D1640" s="52" t="s">
        <v>7</v>
      </c>
      <c r="E1640" s="52" t="s">
        <v>78</v>
      </c>
      <c r="F1640" s="52" t="s">
        <v>73</v>
      </c>
      <c r="G1640" s="52">
        <v>0.83339928720000001</v>
      </c>
      <c r="H1640" s="52">
        <v>0.88199966159999998</v>
      </c>
      <c r="I1640" s="52">
        <v>0.89100128160000003</v>
      </c>
      <c r="J1640" s="52">
        <v>0.56700157680000007</v>
      </c>
      <c r="K1640" s="52">
        <v>0.50219828639999997</v>
      </c>
      <c r="L1640" s="52">
        <v>0.52919895959999996</v>
      </c>
      <c r="M1640" s="52">
        <v>0.75959856360000011</v>
      </c>
      <c r="N1640" s="52">
        <v>0.61200130320000001</v>
      </c>
      <c r="O1640" s="52">
        <v>0.54450171359999999</v>
      </c>
      <c r="P1640" s="52">
        <v>0.40320140040000002</v>
      </c>
      <c r="Q1640" s="52">
        <v>1.2482986068000002</v>
      </c>
      <c r="R1640" s="52">
        <v>1.391399244</v>
      </c>
      <c r="S1640" s="52">
        <v>1.4579986716000002</v>
      </c>
      <c r="T1640" s="52">
        <v>1.4994019368000002</v>
      </c>
      <c r="U1640" s="52">
        <v>0.66689862480000006</v>
      </c>
      <c r="V1640" s="52">
        <v>0.23940122400000002</v>
      </c>
      <c r="W1640" s="52">
        <v>0.25289946720000001</v>
      </c>
      <c r="X1640" s="52">
        <v>0.23366112120000002</v>
      </c>
      <c r="Y1640" s="52">
        <v>0.20778251040000001</v>
      </c>
      <c r="Z1640" s="52">
        <v>7.5194928000000008E-2</v>
      </c>
    </row>
    <row r="1641" spans="1:26">
      <c r="A1641" s="52" t="s">
        <v>113</v>
      </c>
      <c r="B1641" s="52" t="s">
        <v>337</v>
      </c>
      <c r="C1641" s="52" t="s">
        <v>247</v>
      </c>
      <c r="D1641" s="52" t="s">
        <v>7</v>
      </c>
      <c r="E1641" s="52" t="s">
        <v>79</v>
      </c>
      <c r="F1641" s="52" t="s">
        <v>63</v>
      </c>
      <c r="G1641" s="52">
        <v>0</v>
      </c>
      <c r="H1641" s="52">
        <v>0</v>
      </c>
      <c r="I1641" s="52">
        <v>0</v>
      </c>
      <c r="J1641" s="52">
        <v>0</v>
      </c>
      <c r="K1641" s="52">
        <v>0</v>
      </c>
      <c r="L1641" s="52">
        <v>0</v>
      </c>
      <c r="M1641" s="52">
        <v>0</v>
      </c>
      <c r="N1641" s="52">
        <v>0</v>
      </c>
      <c r="O1641" s="52">
        <v>0</v>
      </c>
      <c r="P1641" s="52">
        <v>0.12817469519999999</v>
      </c>
      <c r="Q1641" s="52">
        <v>1.33684524E-2</v>
      </c>
      <c r="R1641" s="52">
        <v>1.7207747999999998E-2</v>
      </c>
      <c r="S1641" s="52">
        <v>2.6669916000000003E-3</v>
      </c>
      <c r="T1641" s="52">
        <v>0</v>
      </c>
      <c r="U1641" s="52">
        <v>0</v>
      </c>
      <c r="V1641" s="52">
        <v>0</v>
      </c>
      <c r="W1641" s="52">
        <v>0</v>
      </c>
      <c r="X1641" s="52">
        <v>0</v>
      </c>
      <c r="Y1641" s="52">
        <v>0</v>
      </c>
      <c r="Z1641" s="52">
        <v>0</v>
      </c>
    </row>
    <row r="1642" spans="1:26">
      <c r="A1642" s="52" t="s">
        <v>113</v>
      </c>
      <c r="B1642" s="52" t="s">
        <v>338</v>
      </c>
      <c r="C1642" s="52" t="s">
        <v>247</v>
      </c>
      <c r="D1642" s="52" t="s">
        <v>7</v>
      </c>
      <c r="E1642" s="52" t="s">
        <v>79</v>
      </c>
      <c r="F1642" s="52" t="s">
        <v>64</v>
      </c>
      <c r="G1642" s="52">
        <v>0</v>
      </c>
      <c r="H1642" s="52">
        <v>0</v>
      </c>
      <c r="I1642" s="52">
        <v>0</v>
      </c>
      <c r="J1642" s="52">
        <v>0</v>
      </c>
      <c r="K1642" s="52">
        <v>0</v>
      </c>
      <c r="L1642" s="52">
        <v>0</v>
      </c>
      <c r="M1642" s="52">
        <v>0</v>
      </c>
      <c r="N1642" s="52">
        <v>0</v>
      </c>
      <c r="O1642" s="52">
        <v>0</v>
      </c>
      <c r="P1642" s="52">
        <v>0</v>
      </c>
      <c r="Q1642" s="52">
        <v>0</v>
      </c>
      <c r="R1642" s="52">
        <v>0</v>
      </c>
      <c r="S1642" s="52">
        <v>0</v>
      </c>
      <c r="T1642" s="52">
        <v>0</v>
      </c>
      <c r="U1642" s="52">
        <v>0</v>
      </c>
      <c r="V1642" s="52">
        <v>0</v>
      </c>
      <c r="W1642" s="52">
        <v>0</v>
      </c>
      <c r="X1642" s="52">
        <v>0</v>
      </c>
      <c r="Y1642" s="52">
        <v>0</v>
      </c>
      <c r="Z1642" s="52">
        <v>0</v>
      </c>
    </row>
    <row r="1643" spans="1:26">
      <c r="A1643" s="52" t="s">
        <v>113</v>
      </c>
      <c r="B1643" s="52" t="s">
        <v>339</v>
      </c>
      <c r="C1643" s="52" t="s">
        <v>247</v>
      </c>
      <c r="D1643" s="52" t="s">
        <v>7</v>
      </c>
      <c r="E1643" s="52" t="s">
        <v>79</v>
      </c>
      <c r="F1643" s="52" t="s">
        <v>65</v>
      </c>
      <c r="G1643" s="52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0</v>
      </c>
      <c r="W1643" s="52">
        <v>0</v>
      </c>
      <c r="X1643" s="52">
        <v>0</v>
      </c>
      <c r="Y1643" s="52">
        <v>0</v>
      </c>
      <c r="Z1643" s="52">
        <v>0</v>
      </c>
    </row>
    <row r="1644" spans="1:26">
      <c r="A1644" s="52" t="s">
        <v>113</v>
      </c>
      <c r="B1644" s="52" t="s">
        <v>340</v>
      </c>
      <c r="C1644" s="52" t="s">
        <v>247</v>
      </c>
      <c r="D1644" s="52" t="s">
        <v>7</v>
      </c>
      <c r="E1644" s="52" t="s">
        <v>79</v>
      </c>
      <c r="F1644" s="52" t="s">
        <v>66</v>
      </c>
      <c r="G1644" s="52">
        <v>0.8533786968</v>
      </c>
      <c r="H1644" s="52">
        <v>0.87163733160000001</v>
      </c>
      <c r="I1644" s="52">
        <v>0.97815789720000001</v>
      </c>
      <c r="J1644" s="52">
        <v>0.95270215320000007</v>
      </c>
      <c r="K1644" s="52">
        <v>0.86050044360000011</v>
      </c>
      <c r="L1644" s="52">
        <v>0.96055240320000002</v>
      </c>
      <c r="M1644" s="52">
        <v>0.96122647800000005</v>
      </c>
      <c r="N1644" s="52">
        <v>1.1026314612000001</v>
      </c>
      <c r="O1644" s="52">
        <v>1.2205233756000002</v>
      </c>
      <c r="P1644" s="52">
        <v>1.3890671964000001</v>
      </c>
      <c r="Q1644" s="52">
        <v>1.163679192</v>
      </c>
      <c r="R1644" s="52">
        <v>1.1025058571999999</v>
      </c>
      <c r="S1644" s="52">
        <v>1.2574718856</v>
      </c>
      <c r="T1644" s="52">
        <v>1.1996605512</v>
      </c>
      <c r="U1644" s="52">
        <v>1.1575371564000001</v>
      </c>
      <c r="V1644" s="52">
        <v>1.0934916768</v>
      </c>
      <c r="W1644" s="52">
        <v>1.0353705192</v>
      </c>
      <c r="X1644" s="52">
        <v>1.2475575432000001</v>
      </c>
      <c r="Y1644" s="52">
        <v>1.2860007408</v>
      </c>
      <c r="Z1644" s="52">
        <v>1.2421691316000001</v>
      </c>
    </row>
    <row r="1645" spans="1:26">
      <c r="A1645" s="52" t="s">
        <v>113</v>
      </c>
      <c r="B1645" s="52" t="s">
        <v>341</v>
      </c>
      <c r="C1645" s="52" t="s">
        <v>247</v>
      </c>
      <c r="D1645" s="52" t="s">
        <v>7</v>
      </c>
      <c r="E1645" s="52" t="s">
        <v>79</v>
      </c>
      <c r="F1645" s="52" t="s">
        <v>67</v>
      </c>
      <c r="G1645" s="52">
        <v>0</v>
      </c>
      <c r="H1645" s="52">
        <v>0</v>
      </c>
      <c r="I1645" s="52">
        <v>0</v>
      </c>
      <c r="J1645" s="52">
        <v>0</v>
      </c>
      <c r="K1645" s="52">
        <v>0</v>
      </c>
      <c r="L1645" s="52">
        <v>0</v>
      </c>
      <c r="M1645" s="52">
        <v>0</v>
      </c>
      <c r="N1645" s="52">
        <v>0</v>
      </c>
      <c r="O1645" s="52">
        <v>0</v>
      </c>
      <c r="P1645" s="52">
        <v>0</v>
      </c>
      <c r="Q1645" s="52">
        <v>0</v>
      </c>
      <c r="R1645" s="52">
        <v>0</v>
      </c>
      <c r="S1645" s="52">
        <v>0</v>
      </c>
      <c r="T1645" s="52">
        <v>0</v>
      </c>
      <c r="U1645" s="52">
        <v>0</v>
      </c>
      <c r="V1645" s="52">
        <v>0</v>
      </c>
      <c r="W1645" s="52">
        <v>0</v>
      </c>
      <c r="X1645" s="52">
        <v>0</v>
      </c>
      <c r="Y1645" s="52">
        <v>0</v>
      </c>
      <c r="Z1645" s="52">
        <v>0</v>
      </c>
    </row>
    <row r="1646" spans="1:26">
      <c r="A1646" s="52" t="s">
        <v>113</v>
      </c>
      <c r="B1646" s="52" t="s">
        <v>337</v>
      </c>
      <c r="C1646" s="52" t="s">
        <v>247</v>
      </c>
      <c r="D1646" s="52" t="s">
        <v>7</v>
      </c>
      <c r="E1646" s="52" t="s">
        <v>79</v>
      </c>
      <c r="F1646" s="52" t="s">
        <v>68</v>
      </c>
      <c r="G1646" s="52">
        <v>0</v>
      </c>
      <c r="H1646" s="52">
        <v>0</v>
      </c>
      <c r="I1646" s="52">
        <v>0</v>
      </c>
      <c r="J1646" s="52">
        <v>0</v>
      </c>
      <c r="K1646" s="52">
        <v>0</v>
      </c>
      <c r="L1646" s="52">
        <v>0</v>
      </c>
      <c r="M1646" s="52">
        <v>0</v>
      </c>
      <c r="N1646" s="52">
        <v>0</v>
      </c>
      <c r="O1646" s="52">
        <v>0</v>
      </c>
      <c r="P1646" s="52">
        <v>0</v>
      </c>
      <c r="Q1646" s="52">
        <v>0</v>
      </c>
      <c r="R1646" s="52">
        <v>0</v>
      </c>
      <c r="S1646" s="52">
        <v>0</v>
      </c>
      <c r="T1646" s="52">
        <v>0</v>
      </c>
      <c r="U1646" s="52">
        <v>0</v>
      </c>
      <c r="V1646" s="52">
        <v>0</v>
      </c>
      <c r="W1646" s="52">
        <v>0</v>
      </c>
      <c r="X1646" s="52">
        <v>0</v>
      </c>
      <c r="Y1646" s="52">
        <v>0</v>
      </c>
      <c r="Z1646" s="52">
        <v>0</v>
      </c>
    </row>
    <row r="1647" spans="1:26">
      <c r="A1647" s="52" t="s">
        <v>113</v>
      </c>
      <c r="B1647" s="52" t="s">
        <v>337</v>
      </c>
      <c r="C1647" s="52" t="s">
        <v>247</v>
      </c>
      <c r="D1647" s="52" t="s">
        <v>7</v>
      </c>
      <c r="E1647" s="52" t="s">
        <v>79</v>
      </c>
      <c r="F1647" s="52" t="s">
        <v>69</v>
      </c>
      <c r="G1647" s="52">
        <v>0</v>
      </c>
      <c r="H1647" s="52">
        <v>0</v>
      </c>
      <c r="I1647" s="52">
        <v>0</v>
      </c>
      <c r="J1647" s="52">
        <v>0</v>
      </c>
      <c r="K1647" s="52">
        <v>0</v>
      </c>
      <c r="L1647" s="52">
        <v>0</v>
      </c>
      <c r="M1647" s="52">
        <v>0</v>
      </c>
      <c r="N1647" s="52">
        <v>0</v>
      </c>
      <c r="O1647" s="52">
        <v>0</v>
      </c>
      <c r="P1647" s="52">
        <v>0</v>
      </c>
      <c r="Q1647" s="52">
        <v>0</v>
      </c>
      <c r="R1647" s="52">
        <v>0</v>
      </c>
      <c r="S1647" s="52">
        <v>0</v>
      </c>
      <c r="T1647" s="52">
        <v>0</v>
      </c>
      <c r="U1647" s="52">
        <v>0</v>
      </c>
      <c r="V1647" s="52">
        <v>0</v>
      </c>
      <c r="W1647" s="52">
        <v>0</v>
      </c>
      <c r="X1647" s="52">
        <v>0</v>
      </c>
      <c r="Y1647" s="52">
        <v>0</v>
      </c>
      <c r="Z1647" s="52">
        <v>0</v>
      </c>
    </row>
    <row r="1648" spans="1:26">
      <c r="A1648" s="52" t="s">
        <v>113</v>
      </c>
      <c r="B1648" s="52" t="s">
        <v>337</v>
      </c>
      <c r="C1648" s="52" t="s">
        <v>247</v>
      </c>
      <c r="D1648" s="52" t="s">
        <v>7</v>
      </c>
      <c r="E1648" s="52" t="s">
        <v>79</v>
      </c>
      <c r="F1648" s="52" t="s">
        <v>70</v>
      </c>
      <c r="G1648" s="52">
        <v>0</v>
      </c>
      <c r="H1648" s="52">
        <v>0</v>
      </c>
      <c r="I1648" s="52">
        <v>0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0</v>
      </c>
      <c r="U1648" s="52">
        <v>0</v>
      </c>
      <c r="V1648" s="52">
        <v>0</v>
      </c>
      <c r="W1648" s="52">
        <v>0</v>
      </c>
      <c r="X1648" s="52">
        <v>0</v>
      </c>
      <c r="Y1648" s="52">
        <v>0</v>
      </c>
      <c r="Z1648" s="52">
        <v>0</v>
      </c>
    </row>
    <row r="1649" spans="1:26">
      <c r="A1649" s="52" t="s">
        <v>113</v>
      </c>
      <c r="B1649" s="52" t="s">
        <v>342</v>
      </c>
      <c r="C1649" s="52" t="s">
        <v>247</v>
      </c>
      <c r="D1649" s="52" t="s">
        <v>7</v>
      </c>
      <c r="E1649" s="52" t="s">
        <v>79</v>
      </c>
      <c r="F1649" s="52" t="s">
        <v>71</v>
      </c>
      <c r="G1649" s="52">
        <v>0</v>
      </c>
      <c r="H1649" s="52">
        <v>0</v>
      </c>
      <c r="I1649" s="52">
        <v>0</v>
      </c>
      <c r="J1649" s="52">
        <v>0</v>
      </c>
      <c r="K1649" s="52">
        <v>0</v>
      </c>
      <c r="L1649" s="52">
        <v>0</v>
      </c>
      <c r="M1649" s="52">
        <v>0</v>
      </c>
      <c r="N1649" s="52">
        <v>0</v>
      </c>
      <c r="O1649" s="52">
        <v>0</v>
      </c>
      <c r="P1649" s="52">
        <v>0</v>
      </c>
      <c r="Q1649" s="52">
        <v>0</v>
      </c>
      <c r="R1649" s="52">
        <v>0</v>
      </c>
      <c r="S1649" s="52">
        <v>0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0</v>
      </c>
      <c r="Z1649" s="52">
        <v>0</v>
      </c>
    </row>
    <row r="1650" spans="1:26">
      <c r="A1650" s="52" t="s">
        <v>113</v>
      </c>
      <c r="B1650" s="52" t="s">
        <v>342</v>
      </c>
      <c r="C1650" s="52" t="s">
        <v>247</v>
      </c>
      <c r="D1650" s="52" t="s">
        <v>7</v>
      </c>
      <c r="E1650" s="52" t="s">
        <v>79</v>
      </c>
      <c r="F1650" s="52" t="s">
        <v>72</v>
      </c>
      <c r="G1650" s="52">
        <v>2.4707981520000004</v>
      </c>
      <c r="H1650" s="52">
        <v>2.6838016020000004</v>
      </c>
      <c r="I1650" s="52">
        <v>2.8968008651999999</v>
      </c>
      <c r="J1650" s="52">
        <v>3.0245987483999999</v>
      </c>
      <c r="K1650" s="52">
        <v>2.9819980583999999</v>
      </c>
      <c r="L1650" s="52">
        <v>3.0671994383999999</v>
      </c>
      <c r="M1650" s="52">
        <v>3.2801987015999998</v>
      </c>
      <c r="N1650" s="52">
        <v>3.7062014148000002</v>
      </c>
      <c r="O1650" s="52">
        <v>3.9618013680000006</v>
      </c>
      <c r="P1650" s="52">
        <v>4.3025985144000005</v>
      </c>
      <c r="Q1650" s="52">
        <v>3.3654000816000007</v>
      </c>
      <c r="R1650" s="52">
        <v>3.1950015084000003</v>
      </c>
      <c r="S1650" s="52">
        <v>3.3227993915999998</v>
      </c>
      <c r="T1650" s="52">
        <v>3.8765999880000002</v>
      </c>
      <c r="U1650" s="52">
        <v>2.9394015552000003</v>
      </c>
      <c r="V1650" s="52">
        <v>2.7263981051999999</v>
      </c>
      <c r="W1650" s="52">
        <v>2.555999532</v>
      </c>
      <c r="X1650" s="52">
        <v>2.555999532</v>
      </c>
      <c r="Y1650" s="52">
        <v>2.598600222</v>
      </c>
      <c r="Z1650" s="52">
        <v>2.5113556835999997</v>
      </c>
    </row>
    <row r="1651" spans="1:26">
      <c r="A1651" s="52" t="s">
        <v>113</v>
      </c>
      <c r="B1651" s="52" t="s">
        <v>343</v>
      </c>
      <c r="C1651" s="52" t="s">
        <v>247</v>
      </c>
      <c r="D1651" s="52" t="s">
        <v>7</v>
      </c>
      <c r="E1651" s="52" t="s">
        <v>79</v>
      </c>
      <c r="F1651" s="52" t="s">
        <v>73</v>
      </c>
      <c r="G1651" s="52">
        <v>0.11700012600000001</v>
      </c>
      <c r="H1651" s="52">
        <v>0.13679950320000001</v>
      </c>
      <c r="I1651" s="52">
        <v>0.14940177120000001</v>
      </c>
      <c r="J1651" s="52">
        <v>0.15479855640000001</v>
      </c>
      <c r="K1651" s="52">
        <v>0.1610996904</v>
      </c>
      <c r="L1651" s="52">
        <v>0.16199985240000001</v>
      </c>
      <c r="M1651" s="52">
        <v>0.1665006624</v>
      </c>
      <c r="N1651" s="52">
        <v>0.18810036360000001</v>
      </c>
      <c r="O1651" s="52">
        <v>9.5400424800000008E-2</v>
      </c>
      <c r="P1651" s="52">
        <v>4.5008100000000001E-3</v>
      </c>
      <c r="Q1651" s="52">
        <v>5.4009720000000004E-3</v>
      </c>
      <c r="R1651" s="52">
        <v>3.6006480000000001E-3</v>
      </c>
      <c r="S1651" s="52">
        <v>3.6006480000000001E-3</v>
      </c>
      <c r="T1651" s="52">
        <v>3.59981064E-2</v>
      </c>
      <c r="U1651" s="52">
        <v>4.5899888400000005E-2</v>
      </c>
      <c r="V1651" s="52">
        <v>5.9398131600000008E-2</v>
      </c>
      <c r="W1651" s="52">
        <v>0.112499316</v>
      </c>
      <c r="X1651" s="52">
        <v>0.1264664808</v>
      </c>
      <c r="Y1651" s="52">
        <v>0.11245326120000002</v>
      </c>
      <c r="Z1651" s="52">
        <v>0.1316413656</v>
      </c>
    </row>
    <row r="1652" spans="1:26">
      <c r="A1652" s="52" t="s">
        <v>347</v>
      </c>
      <c r="B1652" s="52" t="s">
        <v>337</v>
      </c>
      <c r="C1652" s="52" t="s">
        <v>247</v>
      </c>
      <c r="D1652" s="52" t="s">
        <v>7</v>
      </c>
      <c r="E1652" s="52" t="s">
        <v>80</v>
      </c>
      <c r="F1652" s="52" t="s">
        <v>63</v>
      </c>
      <c r="G1652" s="52">
        <v>0</v>
      </c>
      <c r="H1652" s="52">
        <v>0</v>
      </c>
      <c r="I1652" s="52">
        <v>0</v>
      </c>
      <c r="J1652" s="52">
        <v>0</v>
      </c>
      <c r="K1652" s="52">
        <v>0</v>
      </c>
      <c r="L1652" s="52">
        <v>0</v>
      </c>
      <c r="M1652" s="52">
        <v>0</v>
      </c>
      <c r="N1652" s="52">
        <v>0</v>
      </c>
      <c r="O1652" s="52">
        <v>0</v>
      </c>
      <c r="P1652" s="52">
        <v>10.669934196</v>
      </c>
      <c r="Q1652" s="52">
        <v>13.222739199600001</v>
      </c>
      <c r="R1652" s="52">
        <v>12.269555564400003</v>
      </c>
      <c r="S1652" s="52">
        <v>13.468747194000001</v>
      </c>
      <c r="T1652" s="52">
        <v>12.181770928800001</v>
      </c>
      <c r="U1652" s="52">
        <v>14.018913648000002</v>
      </c>
      <c r="V1652" s="52">
        <v>16.333531599600001</v>
      </c>
      <c r="W1652" s="52">
        <v>15.210832806000001</v>
      </c>
      <c r="X1652" s="52">
        <v>14.298508152000002</v>
      </c>
      <c r="Y1652" s="52">
        <v>17.420496055200001</v>
      </c>
      <c r="Z1652" s="52">
        <v>17.763968566800003</v>
      </c>
    </row>
    <row r="1653" spans="1:26">
      <c r="A1653" s="52" t="s">
        <v>347</v>
      </c>
      <c r="B1653" s="52" t="s">
        <v>338</v>
      </c>
      <c r="C1653" s="52" t="s">
        <v>247</v>
      </c>
      <c r="D1653" s="52" t="s">
        <v>7</v>
      </c>
      <c r="E1653" s="52" t="s">
        <v>80</v>
      </c>
      <c r="F1653" s="52" t="s">
        <v>64</v>
      </c>
      <c r="G1653" s="52">
        <v>0</v>
      </c>
      <c r="H1653" s="52">
        <v>0</v>
      </c>
      <c r="I1653" s="52">
        <v>0</v>
      </c>
      <c r="J1653" s="52">
        <v>0</v>
      </c>
      <c r="K1653" s="52">
        <v>0</v>
      </c>
      <c r="L1653" s="52">
        <v>0</v>
      </c>
      <c r="M1653" s="52">
        <v>0</v>
      </c>
      <c r="N1653" s="52">
        <v>0</v>
      </c>
      <c r="O1653" s="52">
        <v>0</v>
      </c>
      <c r="P1653" s="52">
        <v>0</v>
      </c>
      <c r="Q1653" s="52">
        <v>0</v>
      </c>
      <c r="R1653" s="52">
        <v>0</v>
      </c>
      <c r="S1653" s="52">
        <v>0</v>
      </c>
      <c r="T1653" s="52">
        <v>0</v>
      </c>
      <c r="U1653" s="52">
        <v>0</v>
      </c>
      <c r="V1653" s="52">
        <v>0</v>
      </c>
      <c r="W1653" s="52">
        <v>0</v>
      </c>
      <c r="X1653" s="52">
        <v>0</v>
      </c>
      <c r="Y1653" s="52">
        <v>0</v>
      </c>
      <c r="Z1653" s="52">
        <v>0</v>
      </c>
    </row>
    <row r="1654" spans="1:26">
      <c r="A1654" s="52" t="s">
        <v>347</v>
      </c>
      <c r="B1654" s="52" t="s">
        <v>339</v>
      </c>
      <c r="C1654" s="52" t="s">
        <v>247</v>
      </c>
      <c r="D1654" s="52" t="s">
        <v>7</v>
      </c>
      <c r="E1654" s="52" t="s">
        <v>80</v>
      </c>
      <c r="F1654" s="52" t="s">
        <v>65</v>
      </c>
      <c r="G1654" s="52">
        <v>4.54309668E-2</v>
      </c>
      <c r="H1654" s="52">
        <v>4.54309668E-2</v>
      </c>
      <c r="I1654" s="52">
        <v>4.54309668E-2</v>
      </c>
      <c r="J1654" s="52">
        <v>4.54309668E-2</v>
      </c>
      <c r="K1654" s="52">
        <v>4.54309668E-2</v>
      </c>
      <c r="L1654" s="52">
        <v>4.54309668E-2</v>
      </c>
      <c r="M1654" s="52">
        <v>4.54309668E-2</v>
      </c>
      <c r="N1654" s="52">
        <v>4.54309668E-2</v>
      </c>
      <c r="O1654" s="52">
        <v>4.54309668E-2</v>
      </c>
      <c r="P1654" s="52">
        <v>4.54309668E-2</v>
      </c>
      <c r="Q1654" s="52">
        <v>4.54309668E-2</v>
      </c>
      <c r="R1654" s="52">
        <v>4.54309668E-2</v>
      </c>
      <c r="S1654" s="52">
        <v>4.54309668E-2</v>
      </c>
      <c r="T1654" s="52">
        <v>4.54309668E-2</v>
      </c>
      <c r="U1654" s="52">
        <v>4.54309668E-2</v>
      </c>
      <c r="V1654" s="52">
        <v>4.54309668E-2</v>
      </c>
      <c r="W1654" s="52">
        <v>4.54309668E-2</v>
      </c>
      <c r="X1654" s="52">
        <v>4.54309668E-2</v>
      </c>
      <c r="Y1654" s="52">
        <v>4.54309668E-2</v>
      </c>
      <c r="Z1654" s="52">
        <v>4.54309668E-2</v>
      </c>
    </row>
    <row r="1655" spans="1:26">
      <c r="A1655" s="52" t="s">
        <v>347</v>
      </c>
      <c r="B1655" s="52" t="s">
        <v>340</v>
      </c>
      <c r="C1655" s="52" t="s">
        <v>247</v>
      </c>
      <c r="D1655" s="52" t="s">
        <v>7</v>
      </c>
      <c r="E1655" s="52" t="s">
        <v>80</v>
      </c>
      <c r="F1655" s="52" t="s">
        <v>66</v>
      </c>
      <c r="G1655" s="52">
        <v>6.7318468632000004</v>
      </c>
      <c r="H1655" s="52">
        <v>7.0629138863999996</v>
      </c>
      <c r="I1655" s="52">
        <v>7.5105246744</v>
      </c>
      <c r="J1655" s="52">
        <v>7.3712717064</v>
      </c>
      <c r="K1655" s="52">
        <v>7.6300578144000006</v>
      </c>
      <c r="L1655" s="52">
        <v>8.1920142972000001</v>
      </c>
      <c r="M1655" s="52">
        <v>7.9612211340000005</v>
      </c>
      <c r="N1655" s="52">
        <v>7.821649969200001</v>
      </c>
      <c r="O1655" s="52">
        <v>8.1252055296000005</v>
      </c>
      <c r="P1655" s="52">
        <v>8.1444941172000007</v>
      </c>
      <c r="Q1655" s="52">
        <v>8.1061137215999999</v>
      </c>
      <c r="R1655" s="52">
        <v>8.02829367</v>
      </c>
      <c r="S1655" s="52">
        <v>7.0838730072000011</v>
      </c>
      <c r="T1655" s="52">
        <v>7.9216307532000005</v>
      </c>
      <c r="U1655" s="52">
        <v>8.3232076752000008</v>
      </c>
      <c r="V1655" s="52">
        <v>8.7748922195999999</v>
      </c>
      <c r="W1655" s="52">
        <v>9.0244129392000012</v>
      </c>
      <c r="X1655" s="52">
        <v>9.5854776336</v>
      </c>
      <c r="Y1655" s="52">
        <v>9.9943312140000007</v>
      </c>
      <c r="Z1655" s="52">
        <v>10.105633105200001</v>
      </c>
    </row>
    <row r="1656" spans="1:26">
      <c r="A1656" s="52" t="s">
        <v>347</v>
      </c>
      <c r="B1656" s="52" t="s">
        <v>341</v>
      </c>
      <c r="C1656" s="52" t="s">
        <v>247</v>
      </c>
      <c r="D1656" s="52" t="s">
        <v>7</v>
      </c>
      <c r="E1656" s="52" t="s">
        <v>80</v>
      </c>
      <c r="F1656" s="52" t="s">
        <v>67</v>
      </c>
      <c r="G1656" s="52">
        <v>0</v>
      </c>
      <c r="H1656" s="52">
        <v>0</v>
      </c>
      <c r="I1656" s="52">
        <v>0</v>
      </c>
      <c r="J1656" s="52">
        <v>0</v>
      </c>
      <c r="K1656" s="52">
        <v>0</v>
      </c>
      <c r="L1656" s="52">
        <v>0</v>
      </c>
      <c r="M1656" s="52">
        <v>0</v>
      </c>
      <c r="N1656" s="52">
        <v>0</v>
      </c>
      <c r="O1656" s="52">
        <v>0</v>
      </c>
      <c r="P1656" s="52">
        <v>0</v>
      </c>
      <c r="Q1656" s="52">
        <v>0</v>
      </c>
      <c r="R1656" s="52">
        <v>0</v>
      </c>
      <c r="S1656" s="52">
        <v>0</v>
      </c>
      <c r="T1656" s="52">
        <v>0</v>
      </c>
      <c r="U1656" s="52">
        <v>0</v>
      </c>
      <c r="V1656" s="52">
        <v>0</v>
      </c>
      <c r="W1656" s="52">
        <v>0</v>
      </c>
      <c r="X1656" s="52">
        <v>0</v>
      </c>
      <c r="Y1656" s="52">
        <v>0</v>
      </c>
      <c r="Z1656" s="52">
        <v>0</v>
      </c>
    </row>
    <row r="1657" spans="1:26">
      <c r="A1657" s="52" t="s">
        <v>347</v>
      </c>
      <c r="B1657" s="52" t="s">
        <v>337</v>
      </c>
      <c r="C1657" s="52" t="s">
        <v>247</v>
      </c>
      <c r="D1657" s="52" t="s">
        <v>7</v>
      </c>
      <c r="E1657" s="52" t="s">
        <v>80</v>
      </c>
      <c r="F1657" s="52" t="s">
        <v>68</v>
      </c>
      <c r="G1657" s="52">
        <v>0</v>
      </c>
      <c r="H1657" s="52">
        <v>0</v>
      </c>
      <c r="I1657" s="52">
        <v>0</v>
      </c>
      <c r="J1657" s="52">
        <v>0</v>
      </c>
      <c r="K1657" s="52">
        <v>0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0</v>
      </c>
      <c r="W1657" s="52">
        <v>0</v>
      </c>
      <c r="X1657" s="52">
        <v>0</v>
      </c>
      <c r="Y1657" s="52">
        <v>0</v>
      </c>
      <c r="Z1657" s="52">
        <v>0</v>
      </c>
    </row>
    <row r="1658" spans="1:26">
      <c r="A1658" s="52" t="s">
        <v>347</v>
      </c>
      <c r="B1658" s="52" t="s">
        <v>337</v>
      </c>
      <c r="C1658" s="52" t="s">
        <v>247</v>
      </c>
      <c r="D1658" s="52" t="s">
        <v>7</v>
      </c>
      <c r="E1658" s="52" t="s">
        <v>80</v>
      </c>
      <c r="F1658" s="52" t="s">
        <v>69</v>
      </c>
      <c r="G1658" s="52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</row>
    <row r="1659" spans="1:26">
      <c r="A1659" s="52" t="s">
        <v>347</v>
      </c>
      <c r="B1659" s="52" t="s">
        <v>337</v>
      </c>
      <c r="C1659" s="52" t="s">
        <v>247</v>
      </c>
      <c r="D1659" s="52" t="s">
        <v>7</v>
      </c>
      <c r="E1659" s="52" t="s">
        <v>80</v>
      </c>
      <c r="F1659" s="52" t="s">
        <v>70</v>
      </c>
      <c r="G1659" s="52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</row>
    <row r="1660" spans="1:26">
      <c r="A1660" s="52" t="s">
        <v>347</v>
      </c>
      <c r="B1660" s="52" t="s">
        <v>342</v>
      </c>
      <c r="C1660" s="52" t="s">
        <v>247</v>
      </c>
      <c r="D1660" s="52" t="s">
        <v>7</v>
      </c>
      <c r="E1660" s="52" t="s">
        <v>80</v>
      </c>
      <c r="F1660" s="52" t="s">
        <v>71</v>
      </c>
      <c r="G1660" s="52">
        <v>0</v>
      </c>
      <c r="H1660" s="52">
        <v>0</v>
      </c>
      <c r="I1660" s="52">
        <v>0</v>
      </c>
      <c r="J1660" s="52">
        <v>0</v>
      </c>
      <c r="K1660" s="52">
        <v>0</v>
      </c>
      <c r="L1660" s="52">
        <v>0</v>
      </c>
      <c r="M1660" s="52">
        <v>0</v>
      </c>
      <c r="N1660" s="52">
        <v>0</v>
      </c>
      <c r="O1660" s="52">
        <v>0</v>
      </c>
      <c r="P1660" s="52">
        <v>0</v>
      </c>
      <c r="Q1660" s="52">
        <v>0</v>
      </c>
      <c r="R1660" s="52">
        <v>0</v>
      </c>
      <c r="S1660" s="52">
        <v>0</v>
      </c>
      <c r="T1660" s="52">
        <v>0</v>
      </c>
      <c r="U1660" s="52">
        <v>0</v>
      </c>
      <c r="V1660" s="52">
        <v>0</v>
      </c>
      <c r="W1660" s="52">
        <v>0</v>
      </c>
      <c r="X1660" s="52">
        <v>0</v>
      </c>
      <c r="Y1660" s="52">
        <v>0</v>
      </c>
      <c r="Z1660" s="52">
        <v>0</v>
      </c>
    </row>
    <row r="1661" spans="1:26">
      <c r="A1661" s="52" t="s">
        <v>347</v>
      </c>
      <c r="B1661" s="52" t="s">
        <v>342</v>
      </c>
      <c r="C1661" s="52" t="s">
        <v>247</v>
      </c>
      <c r="D1661" s="52" t="s">
        <v>7</v>
      </c>
      <c r="E1661" s="52" t="s">
        <v>80</v>
      </c>
      <c r="F1661" s="52" t="s">
        <v>72</v>
      </c>
      <c r="G1661" s="52">
        <v>0.21299926320000001</v>
      </c>
      <c r="H1661" s="52">
        <v>0.12780207000000002</v>
      </c>
      <c r="I1661" s="52">
        <v>0.12780207000000002</v>
      </c>
      <c r="J1661" s="52">
        <v>0.12780207000000002</v>
      </c>
      <c r="K1661" s="52">
        <v>0.12780207000000002</v>
      </c>
      <c r="L1661" s="52">
        <v>0.12780207000000002</v>
      </c>
      <c r="M1661" s="52">
        <v>0.12780207000000002</v>
      </c>
      <c r="N1661" s="52">
        <v>8.5201380000000007E-2</v>
      </c>
      <c r="O1661" s="52">
        <v>8.5201380000000007E-2</v>
      </c>
      <c r="P1661" s="52">
        <v>0</v>
      </c>
      <c r="Q1661" s="52">
        <v>0</v>
      </c>
      <c r="R1661" s="52">
        <v>0</v>
      </c>
      <c r="S1661" s="52">
        <v>0</v>
      </c>
      <c r="T1661" s="52">
        <v>0</v>
      </c>
      <c r="U1661" s="52">
        <v>0</v>
      </c>
      <c r="V1661" s="52">
        <v>0</v>
      </c>
      <c r="W1661" s="52">
        <v>0</v>
      </c>
      <c r="X1661" s="52">
        <v>0</v>
      </c>
      <c r="Y1661" s="52">
        <v>0</v>
      </c>
      <c r="Z1661" s="52">
        <v>0</v>
      </c>
    </row>
    <row r="1662" spans="1:26">
      <c r="A1662" s="52" t="s">
        <v>347</v>
      </c>
      <c r="B1662" s="52" t="s">
        <v>343</v>
      </c>
      <c r="C1662" s="52" t="s">
        <v>247</v>
      </c>
      <c r="D1662" s="52" t="s">
        <v>7</v>
      </c>
      <c r="E1662" s="52" t="s">
        <v>80</v>
      </c>
      <c r="F1662" s="52" t="s">
        <v>73</v>
      </c>
      <c r="G1662" s="52">
        <v>9.5570995032000017</v>
      </c>
      <c r="H1662" s="52">
        <v>10.015198225200001</v>
      </c>
      <c r="I1662" s="52">
        <v>10.198801965600001</v>
      </c>
      <c r="J1662" s="52">
        <v>9.7433995428000006</v>
      </c>
      <c r="K1662" s="52">
        <v>10.061098113600002</v>
      </c>
      <c r="L1662" s="52">
        <v>9.7604984340000005</v>
      </c>
      <c r="M1662" s="52">
        <v>8.2961986284000009</v>
      </c>
      <c r="N1662" s="52">
        <v>10.1852995356</v>
      </c>
      <c r="O1662" s="52">
        <v>8.1189002087999995</v>
      </c>
      <c r="P1662" s="52">
        <v>9.6147014976000005</v>
      </c>
      <c r="Q1662" s="52">
        <v>13.643998268400001</v>
      </c>
      <c r="R1662" s="52">
        <v>13.656600536400001</v>
      </c>
      <c r="S1662" s="52">
        <v>9.7442997047999995</v>
      </c>
      <c r="T1662" s="52">
        <v>11.7333018468</v>
      </c>
      <c r="U1662" s="52">
        <v>14.247898113600002</v>
      </c>
      <c r="V1662" s="52">
        <v>15.318898300800001</v>
      </c>
      <c r="W1662" s="52">
        <v>13.913100651600001</v>
      </c>
      <c r="X1662" s="52">
        <v>15.473294924400001</v>
      </c>
      <c r="Y1662" s="52">
        <v>13.759666992000001</v>
      </c>
      <c r="Z1662" s="52">
        <v>19.5626387808</v>
      </c>
    </row>
    <row r="1663" spans="1:26">
      <c r="A1663" s="52" t="s">
        <v>348</v>
      </c>
      <c r="B1663" s="52" t="s">
        <v>337</v>
      </c>
      <c r="C1663" s="52" t="s">
        <v>247</v>
      </c>
      <c r="D1663" s="52" t="s">
        <v>7</v>
      </c>
      <c r="E1663" s="52" t="s">
        <v>81</v>
      </c>
      <c r="F1663" s="52" t="s">
        <v>63</v>
      </c>
      <c r="G1663" s="52">
        <v>0</v>
      </c>
      <c r="H1663" s="52">
        <v>0</v>
      </c>
      <c r="I1663" s="52">
        <v>0</v>
      </c>
      <c r="J1663" s="52">
        <v>0</v>
      </c>
      <c r="K1663" s="52">
        <v>0</v>
      </c>
      <c r="L1663" s="52">
        <v>0</v>
      </c>
      <c r="M1663" s="52">
        <v>0</v>
      </c>
      <c r="N1663" s="52">
        <v>0</v>
      </c>
      <c r="O1663" s="52">
        <v>0</v>
      </c>
      <c r="P1663" s="52">
        <v>0</v>
      </c>
      <c r="Q1663" s="52">
        <v>0</v>
      </c>
      <c r="R1663" s="52">
        <v>0</v>
      </c>
      <c r="S1663" s="52">
        <v>0</v>
      </c>
      <c r="T1663" s="52">
        <v>0</v>
      </c>
      <c r="U1663" s="52">
        <v>0</v>
      </c>
      <c r="V1663" s="52">
        <v>0</v>
      </c>
      <c r="W1663" s="52">
        <v>0</v>
      </c>
      <c r="X1663" s="52">
        <v>0</v>
      </c>
      <c r="Y1663" s="52">
        <v>0</v>
      </c>
      <c r="Z1663" s="52">
        <v>0</v>
      </c>
    </row>
    <row r="1664" spans="1:26">
      <c r="A1664" s="52" t="s">
        <v>348</v>
      </c>
      <c r="B1664" s="52" t="s">
        <v>338</v>
      </c>
      <c r="C1664" s="52" t="s">
        <v>247</v>
      </c>
      <c r="D1664" s="52" t="s">
        <v>7</v>
      </c>
      <c r="E1664" s="52" t="s">
        <v>81</v>
      </c>
      <c r="F1664" s="52" t="s">
        <v>64</v>
      </c>
      <c r="G1664" s="52">
        <v>0</v>
      </c>
      <c r="H1664" s="52">
        <v>0</v>
      </c>
      <c r="I1664" s="52">
        <v>0</v>
      </c>
      <c r="J1664" s="52">
        <v>0</v>
      </c>
      <c r="K1664" s="52">
        <v>0</v>
      </c>
      <c r="L1664" s="52">
        <v>0</v>
      </c>
      <c r="M1664" s="52">
        <v>0</v>
      </c>
      <c r="N1664" s="52">
        <v>0</v>
      </c>
      <c r="O1664" s="52">
        <v>0</v>
      </c>
      <c r="P1664" s="52">
        <v>0</v>
      </c>
      <c r="Q1664" s="52">
        <v>0</v>
      </c>
      <c r="R1664" s="52">
        <v>0</v>
      </c>
      <c r="S1664" s="52">
        <v>0</v>
      </c>
      <c r="T1664" s="52">
        <v>0</v>
      </c>
      <c r="U1664" s="52">
        <v>0</v>
      </c>
      <c r="V1664" s="52">
        <v>0</v>
      </c>
      <c r="W1664" s="52">
        <v>0</v>
      </c>
      <c r="X1664" s="52">
        <v>0</v>
      </c>
      <c r="Y1664" s="52">
        <v>0</v>
      </c>
      <c r="Z1664" s="52">
        <v>0</v>
      </c>
    </row>
    <row r="1665" spans="1:26">
      <c r="A1665" s="52" t="s">
        <v>348</v>
      </c>
      <c r="B1665" s="52" t="s">
        <v>339</v>
      </c>
      <c r="C1665" s="52" t="s">
        <v>247</v>
      </c>
      <c r="D1665" s="52" t="s">
        <v>7</v>
      </c>
      <c r="E1665" s="52" t="s">
        <v>81</v>
      </c>
      <c r="F1665" s="52" t="s">
        <v>65</v>
      </c>
      <c r="G1665" s="52">
        <v>0</v>
      </c>
      <c r="H1665" s="52">
        <v>0</v>
      </c>
      <c r="I1665" s="52">
        <v>0</v>
      </c>
      <c r="J1665" s="52">
        <v>0</v>
      </c>
      <c r="K1665" s="52">
        <v>0</v>
      </c>
      <c r="L1665" s="52">
        <v>0</v>
      </c>
      <c r="M1665" s="52">
        <v>0</v>
      </c>
      <c r="N1665" s="52">
        <v>0</v>
      </c>
      <c r="O1665" s="52">
        <v>0</v>
      </c>
      <c r="P1665" s="52">
        <v>0</v>
      </c>
      <c r="Q1665" s="52">
        <v>0</v>
      </c>
      <c r="R1665" s="52">
        <v>0</v>
      </c>
      <c r="S1665" s="52">
        <v>0</v>
      </c>
      <c r="T1665" s="52">
        <v>0</v>
      </c>
      <c r="U1665" s="52">
        <v>0</v>
      </c>
      <c r="V1665" s="52">
        <v>0</v>
      </c>
      <c r="W1665" s="52">
        <v>0</v>
      </c>
      <c r="X1665" s="52">
        <v>0</v>
      </c>
      <c r="Y1665" s="52">
        <v>0</v>
      </c>
      <c r="Z1665" s="52">
        <v>0</v>
      </c>
    </row>
    <row r="1666" spans="1:26">
      <c r="A1666" s="52" t="s">
        <v>348</v>
      </c>
      <c r="B1666" s="52" t="s">
        <v>340</v>
      </c>
      <c r="C1666" s="52" t="s">
        <v>247</v>
      </c>
      <c r="D1666" s="52" t="s">
        <v>7</v>
      </c>
      <c r="E1666" s="52" t="s">
        <v>81</v>
      </c>
      <c r="F1666" s="52" t="s">
        <v>66</v>
      </c>
      <c r="G1666" s="52">
        <v>10.853893814399999</v>
      </c>
      <c r="H1666" s="52">
        <v>10.486640278800001</v>
      </c>
      <c r="I1666" s="52">
        <v>11.146685112</v>
      </c>
      <c r="J1666" s="52">
        <v>10.2328867044</v>
      </c>
      <c r="K1666" s="52">
        <v>11.5009051392</v>
      </c>
      <c r="L1666" s="52">
        <v>10.992129390000001</v>
      </c>
      <c r="M1666" s="52">
        <v>6.8301361800000002</v>
      </c>
      <c r="N1666" s="52">
        <v>6.6159646128</v>
      </c>
      <c r="O1666" s="52">
        <v>7.0141795344000002</v>
      </c>
      <c r="P1666" s="52">
        <v>6.8453300771999999</v>
      </c>
      <c r="Q1666" s="52">
        <v>7.1110788336000006</v>
      </c>
      <c r="R1666" s="52">
        <v>6.6956729112</v>
      </c>
      <c r="S1666" s="52">
        <v>6.9611495255999998</v>
      </c>
      <c r="T1666" s="52">
        <v>4.7479986720000005</v>
      </c>
      <c r="U1666" s="52">
        <v>4.6133804916000001</v>
      </c>
      <c r="V1666" s="52">
        <v>4.6174291272000003</v>
      </c>
      <c r="W1666" s="52">
        <v>4.5852619427999999</v>
      </c>
      <c r="X1666" s="52">
        <v>4.4442295848000004</v>
      </c>
      <c r="Y1666" s="52">
        <v>4.4803616688000005</v>
      </c>
      <c r="Z1666" s="52">
        <v>4.4344785276000005</v>
      </c>
    </row>
    <row r="1667" spans="1:26">
      <c r="A1667" s="52" t="s">
        <v>348</v>
      </c>
      <c r="B1667" s="52" t="s">
        <v>341</v>
      </c>
      <c r="C1667" s="52" t="s">
        <v>247</v>
      </c>
      <c r="D1667" s="52" t="s">
        <v>7</v>
      </c>
      <c r="E1667" s="52" t="s">
        <v>81</v>
      </c>
      <c r="F1667" s="52" t="s">
        <v>67</v>
      </c>
      <c r="G1667" s="52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</row>
    <row r="1668" spans="1:26">
      <c r="A1668" s="52" t="s">
        <v>348</v>
      </c>
      <c r="B1668" s="52" t="s">
        <v>337</v>
      </c>
      <c r="C1668" s="52" t="s">
        <v>247</v>
      </c>
      <c r="D1668" s="52" t="s">
        <v>7</v>
      </c>
      <c r="E1668" s="52" t="s">
        <v>81</v>
      </c>
      <c r="F1668" s="52" t="s">
        <v>68</v>
      </c>
      <c r="G1668" s="52">
        <v>0</v>
      </c>
      <c r="H1668" s="52">
        <v>0</v>
      </c>
      <c r="I1668" s="52">
        <v>0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0</v>
      </c>
      <c r="V1668" s="52">
        <v>0</v>
      </c>
      <c r="W1668" s="52">
        <v>0</v>
      </c>
      <c r="X1668" s="52">
        <v>0</v>
      </c>
      <c r="Y1668" s="52">
        <v>0</v>
      </c>
      <c r="Z1668" s="52">
        <v>0</v>
      </c>
    </row>
    <row r="1669" spans="1:26">
      <c r="A1669" s="52" t="s">
        <v>348</v>
      </c>
      <c r="B1669" s="52" t="s">
        <v>337</v>
      </c>
      <c r="C1669" s="52" t="s">
        <v>247</v>
      </c>
      <c r="D1669" s="52" t="s">
        <v>7</v>
      </c>
      <c r="E1669" s="52" t="s">
        <v>81</v>
      </c>
      <c r="F1669" s="52" t="s">
        <v>69</v>
      </c>
      <c r="G1669" s="52">
        <v>0</v>
      </c>
      <c r="H1669" s="52">
        <v>0</v>
      </c>
      <c r="I1669" s="52">
        <v>0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0</v>
      </c>
      <c r="V1669" s="52">
        <v>0</v>
      </c>
      <c r="W1669" s="52">
        <v>0</v>
      </c>
      <c r="X1669" s="52">
        <v>0</v>
      </c>
      <c r="Y1669" s="52">
        <v>0</v>
      </c>
      <c r="Z1669" s="52">
        <v>0</v>
      </c>
    </row>
    <row r="1670" spans="1:26">
      <c r="A1670" s="52" t="s">
        <v>348</v>
      </c>
      <c r="B1670" s="52" t="s">
        <v>337</v>
      </c>
      <c r="C1670" s="52" t="s">
        <v>247</v>
      </c>
      <c r="D1670" s="52" t="s">
        <v>7</v>
      </c>
      <c r="E1670" s="52" t="s">
        <v>81</v>
      </c>
      <c r="F1670" s="52" t="s">
        <v>70</v>
      </c>
      <c r="G1670" s="52">
        <v>0</v>
      </c>
      <c r="H1670" s="52">
        <v>0</v>
      </c>
      <c r="I1670" s="52">
        <v>0</v>
      </c>
      <c r="J1670" s="52">
        <v>0</v>
      </c>
      <c r="K1670" s="52">
        <v>0</v>
      </c>
      <c r="L1670" s="52">
        <v>0</v>
      </c>
      <c r="M1670" s="52">
        <v>0</v>
      </c>
      <c r="N1670" s="52">
        <v>0</v>
      </c>
      <c r="O1670" s="52">
        <v>0</v>
      </c>
      <c r="P1670" s="52">
        <v>0</v>
      </c>
      <c r="Q1670" s="52">
        <v>0</v>
      </c>
      <c r="R1670" s="52">
        <v>0</v>
      </c>
      <c r="S1670" s="52">
        <v>0</v>
      </c>
      <c r="T1670" s="52">
        <v>0</v>
      </c>
      <c r="U1670" s="52">
        <v>0</v>
      </c>
      <c r="V1670" s="52">
        <v>0</v>
      </c>
      <c r="W1670" s="52">
        <v>0</v>
      </c>
      <c r="X1670" s="52">
        <v>0</v>
      </c>
      <c r="Y1670" s="52">
        <v>0</v>
      </c>
      <c r="Z1670" s="52">
        <v>0</v>
      </c>
    </row>
    <row r="1671" spans="1:26">
      <c r="A1671" s="52" t="s">
        <v>348</v>
      </c>
      <c r="B1671" s="52" t="s">
        <v>342</v>
      </c>
      <c r="C1671" s="52" t="s">
        <v>247</v>
      </c>
      <c r="D1671" s="52" t="s">
        <v>7</v>
      </c>
      <c r="E1671" s="52" t="s">
        <v>81</v>
      </c>
      <c r="F1671" s="52" t="s">
        <v>71</v>
      </c>
      <c r="G1671" s="52">
        <v>0</v>
      </c>
      <c r="H1671" s="52">
        <v>0</v>
      </c>
      <c r="I1671" s="52">
        <v>0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0</v>
      </c>
      <c r="V1671" s="52">
        <v>0</v>
      </c>
      <c r="W1671" s="52">
        <v>0</v>
      </c>
      <c r="X1671" s="52">
        <v>0</v>
      </c>
      <c r="Y1671" s="52">
        <v>0</v>
      </c>
      <c r="Z1671" s="52">
        <v>0</v>
      </c>
    </row>
    <row r="1672" spans="1:26">
      <c r="A1672" s="52" t="s">
        <v>348</v>
      </c>
      <c r="B1672" s="52" t="s">
        <v>342</v>
      </c>
      <c r="C1672" s="52" t="s">
        <v>247</v>
      </c>
      <c r="D1672" s="52" t="s">
        <v>7</v>
      </c>
      <c r="E1672" s="52" t="s">
        <v>81</v>
      </c>
      <c r="F1672" s="52" t="s">
        <v>72</v>
      </c>
      <c r="G1672" s="52">
        <v>0</v>
      </c>
      <c r="H1672" s="52">
        <v>0</v>
      </c>
      <c r="I1672" s="52">
        <v>0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0</v>
      </c>
      <c r="V1672" s="52">
        <v>0</v>
      </c>
      <c r="W1672" s="52">
        <v>0</v>
      </c>
      <c r="X1672" s="52">
        <v>0</v>
      </c>
      <c r="Y1672" s="52">
        <v>0</v>
      </c>
      <c r="Z1672" s="52">
        <v>0</v>
      </c>
    </row>
    <row r="1673" spans="1:26">
      <c r="A1673" s="52" t="s">
        <v>348</v>
      </c>
      <c r="B1673" s="52" t="s">
        <v>343</v>
      </c>
      <c r="C1673" s="52" t="s">
        <v>247</v>
      </c>
      <c r="D1673" s="52" t="s">
        <v>7</v>
      </c>
      <c r="E1673" s="52" t="s">
        <v>81</v>
      </c>
      <c r="F1673" s="52" t="s">
        <v>73</v>
      </c>
      <c r="G1673" s="52">
        <v>3.9491991000000004</v>
      </c>
      <c r="H1673" s="52">
        <v>3.9194979408000004</v>
      </c>
      <c r="I1673" s="52">
        <v>3.9050995356000002</v>
      </c>
      <c r="J1673" s="52">
        <v>3.3120016344000001</v>
      </c>
      <c r="K1673" s="52">
        <v>4.1679007847999996</v>
      </c>
      <c r="L1673" s="52">
        <v>3.6953994708</v>
      </c>
      <c r="M1673" s="52">
        <v>3.4056017351999999</v>
      </c>
      <c r="N1673" s="52">
        <v>3.3039001764000004</v>
      </c>
      <c r="O1673" s="52">
        <v>3.0249001980000005</v>
      </c>
      <c r="P1673" s="52">
        <v>2.9474988263999999</v>
      </c>
      <c r="Q1673" s="52">
        <v>3.0519008712</v>
      </c>
      <c r="R1673" s="52">
        <v>3.0644989524000001</v>
      </c>
      <c r="S1673" s="52">
        <v>2.9753996616</v>
      </c>
      <c r="T1673" s="52">
        <v>3.1266017568</v>
      </c>
      <c r="U1673" s="52">
        <v>3.3093011484000003</v>
      </c>
      <c r="V1673" s="52">
        <v>3.1050020556</v>
      </c>
      <c r="W1673" s="52">
        <v>3.5469020484000002</v>
      </c>
      <c r="X1673" s="52">
        <v>3.6127101708000002</v>
      </c>
      <c r="Y1673" s="52">
        <v>3.2126111892</v>
      </c>
      <c r="Z1673" s="52">
        <v>3.5924209380000001</v>
      </c>
    </row>
    <row r="1674" spans="1:26">
      <c r="A1674" s="52" t="s">
        <v>347</v>
      </c>
      <c r="B1674" s="52" t="s">
        <v>337</v>
      </c>
      <c r="C1674" s="52" t="s">
        <v>247</v>
      </c>
      <c r="D1674" s="52" t="s">
        <v>7</v>
      </c>
      <c r="E1674" s="52" t="s">
        <v>82</v>
      </c>
      <c r="F1674" s="52" t="s">
        <v>63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0.75353189040000013</v>
      </c>
      <c r="Q1674" s="52">
        <v>0.63952532640000004</v>
      </c>
      <c r="R1674" s="52">
        <v>0.76629744360000007</v>
      </c>
      <c r="S1674" s="52">
        <v>0.71470350719999998</v>
      </c>
      <c r="T1674" s="52">
        <v>0.70481847240000017</v>
      </c>
      <c r="U1674" s="52">
        <v>0.52016803200000006</v>
      </c>
      <c r="V1674" s="52">
        <v>0.40447837439999995</v>
      </c>
      <c r="W1674" s="52">
        <v>0.54677095920000007</v>
      </c>
      <c r="X1674" s="52">
        <v>0.54404535240000007</v>
      </c>
      <c r="Y1674" s="52">
        <v>0.42596503200000008</v>
      </c>
      <c r="Z1674" s="52">
        <v>0.48875865840000005</v>
      </c>
    </row>
    <row r="1675" spans="1:26">
      <c r="A1675" s="52" t="s">
        <v>347</v>
      </c>
      <c r="B1675" s="52" t="s">
        <v>338</v>
      </c>
      <c r="C1675" s="52" t="s">
        <v>247</v>
      </c>
      <c r="D1675" s="52" t="s">
        <v>7</v>
      </c>
      <c r="E1675" s="52" t="s">
        <v>82</v>
      </c>
      <c r="F1675" s="52" t="s">
        <v>64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</row>
    <row r="1676" spans="1:26">
      <c r="A1676" s="52" t="s">
        <v>347</v>
      </c>
      <c r="B1676" s="52" t="s">
        <v>339</v>
      </c>
      <c r="C1676" s="52" t="s">
        <v>247</v>
      </c>
      <c r="D1676" s="52" t="s">
        <v>7</v>
      </c>
      <c r="E1676" s="52" t="s">
        <v>82</v>
      </c>
      <c r="F1676" s="52" t="s">
        <v>65</v>
      </c>
      <c r="G1676" s="52">
        <v>0</v>
      </c>
      <c r="H1676" s="52">
        <v>0</v>
      </c>
      <c r="I1676" s="52">
        <v>0</v>
      </c>
      <c r="J1676" s="52">
        <v>0</v>
      </c>
      <c r="K1676" s="52">
        <v>0</v>
      </c>
      <c r="L1676" s="52">
        <v>0</v>
      </c>
      <c r="M1676" s="52">
        <v>0</v>
      </c>
      <c r="N1676" s="52">
        <v>0</v>
      </c>
      <c r="O1676" s="52">
        <v>0</v>
      </c>
      <c r="P1676" s="52">
        <v>0</v>
      </c>
      <c r="Q1676" s="52">
        <v>0</v>
      </c>
      <c r="R1676" s="52">
        <v>0</v>
      </c>
      <c r="S1676" s="52">
        <v>0</v>
      </c>
      <c r="T1676" s="52">
        <v>0</v>
      </c>
      <c r="U1676" s="52">
        <v>0</v>
      </c>
      <c r="V1676" s="52">
        <v>0</v>
      </c>
      <c r="W1676" s="52">
        <v>0</v>
      </c>
      <c r="X1676" s="52">
        <v>0</v>
      </c>
      <c r="Y1676" s="52">
        <v>0</v>
      </c>
      <c r="Z1676" s="52">
        <v>0</v>
      </c>
    </row>
    <row r="1677" spans="1:26">
      <c r="A1677" s="52" t="s">
        <v>347</v>
      </c>
      <c r="B1677" s="52" t="s">
        <v>340</v>
      </c>
      <c r="C1677" s="52" t="s">
        <v>247</v>
      </c>
      <c r="D1677" s="52" t="s">
        <v>7</v>
      </c>
      <c r="E1677" s="52" t="s">
        <v>82</v>
      </c>
      <c r="F1677" s="52" t="s">
        <v>66</v>
      </c>
      <c r="G1677" s="52">
        <v>2.5360578035999999</v>
      </c>
      <c r="H1677" s="52">
        <v>3.0304518948000005</v>
      </c>
      <c r="I1677" s="52">
        <v>3.3849356904000003</v>
      </c>
      <c r="J1677" s="52">
        <v>3.1379437979999998</v>
      </c>
      <c r="K1677" s="52">
        <v>3.6251617139999999</v>
      </c>
      <c r="L1677" s="52">
        <v>3.8854592568000004</v>
      </c>
      <c r="M1677" s="52">
        <v>6.5067435612000004</v>
      </c>
      <c r="N1677" s="52">
        <v>5.7864004344000008</v>
      </c>
      <c r="O1677" s="52">
        <v>5.0789107836000005</v>
      </c>
      <c r="P1677" s="52">
        <v>6.1668172692000001</v>
      </c>
      <c r="Q1677" s="52">
        <v>6.3595607940000001</v>
      </c>
      <c r="R1677" s="52">
        <v>6.6276164772000001</v>
      </c>
      <c r="S1677" s="52">
        <v>5.2021199340000006</v>
      </c>
      <c r="T1677" s="52">
        <v>4.9758652620000001</v>
      </c>
      <c r="U1677" s="52">
        <v>5.0270279580000006</v>
      </c>
      <c r="V1677" s="52">
        <v>5.2054107588000003</v>
      </c>
      <c r="W1677" s="52">
        <v>5.2515953496000005</v>
      </c>
      <c r="X1677" s="52">
        <v>5.2668729828000007</v>
      </c>
      <c r="Y1677" s="52">
        <v>5.0993130600000001</v>
      </c>
      <c r="Z1677" s="52">
        <v>4.8413517516000004</v>
      </c>
    </row>
    <row r="1678" spans="1:26">
      <c r="A1678" s="52" t="s">
        <v>347</v>
      </c>
      <c r="B1678" s="52" t="s">
        <v>341</v>
      </c>
      <c r="C1678" s="52" t="s">
        <v>247</v>
      </c>
      <c r="D1678" s="52" t="s">
        <v>7</v>
      </c>
      <c r="E1678" s="52" t="s">
        <v>82</v>
      </c>
      <c r="F1678" s="52" t="s">
        <v>67</v>
      </c>
      <c r="G1678" s="52">
        <v>0</v>
      </c>
      <c r="H1678" s="52">
        <v>0</v>
      </c>
      <c r="I1678" s="52">
        <v>0</v>
      </c>
      <c r="J1678" s="52">
        <v>0</v>
      </c>
      <c r="K1678" s="52">
        <v>0</v>
      </c>
      <c r="L1678" s="52">
        <v>0</v>
      </c>
      <c r="M1678" s="52">
        <v>0</v>
      </c>
      <c r="N1678" s="52">
        <v>0</v>
      </c>
      <c r="O1678" s="52">
        <v>0</v>
      </c>
      <c r="P1678" s="52">
        <v>0</v>
      </c>
      <c r="Q1678" s="52">
        <v>0</v>
      </c>
      <c r="R1678" s="52">
        <v>0</v>
      </c>
      <c r="S1678" s="52">
        <v>0</v>
      </c>
      <c r="T1678" s="52">
        <v>0</v>
      </c>
      <c r="U1678" s="52">
        <v>0</v>
      </c>
      <c r="V1678" s="52">
        <v>0</v>
      </c>
      <c r="W1678" s="52">
        <v>0</v>
      </c>
      <c r="X1678" s="52">
        <v>0</v>
      </c>
      <c r="Y1678" s="52">
        <v>0</v>
      </c>
      <c r="Z1678" s="52">
        <v>0</v>
      </c>
    </row>
    <row r="1679" spans="1:26">
      <c r="A1679" s="52" t="s">
        <v>347</v>
      </c>
      <c r="B1679" s="52" t="s">
        <v>337</v>
      </c>
      <c r="C1679" s="52" t="s">
        <v>247</v>
      </c>
      <c r="D1679" s="52" t="s">
        <v>7</v>
      </c>
      <c r="E1679" s="52" t="s">
        <v>82</v>
      </c>
      <c r="F1679" s="52" t="s">
        <v>68</v>
      </c>
      <c r="G1679" s="52">
        <v>0</v>
      </c>
      <c r="H1679" s="52">
        <v>0</v>
      </c>
      <c r="I1679" s="52">
        <v>0</v>
      </c>
      <c r="J1679" s="52">
        <v>0</v>
      </c>
      <c r="K1679" s="52">
        <v>0</v>
      </c>
      <c r="L1679" s="52">
        <v>0</v>
      </c>
      <c r="M1679" s="52">
        <v>0</v>
      </c>
      <c r="N1679" s="52">
        <v>0</v>
      </c>
      <c r="O1679" s="52">
        <v>0</v>
      </c>
      <c r="P1679" s="52">
        <v>0</v>
      </c>
      <c r="Q1679" s="52">
        <v>0</v>
      </c>
      <c r="R1679" s="52">
        <v>0</v>
      </c>
      <c r="S1679" s="52">
        <v>0</v>
      </c>
      <c r="T1679" s="52">
        <v>0</v>
      </c>
      <c r="U1679" s="52">
        <v>0</v>
      </c>
      <c r="V1679" s="52">
        <v>0</v>
      </c>
      <c r="W1679" s="52">
        <v>0</v>
      </c>
      <c r="X1679" s="52">
        <v>0</v>
      </c>
      <c r="Y1679" s="52">
        <v>0</v>
      </c>
      <c r="Z1679" s="52">
        <v>0</v>
      </c>
    </row>
    <row r="1680" spans="1:26">
      <c r="A1680" s="52" t="s">
        <v>347</v>
      </c>
      <c r="B1680" s="52" t="s">
        <v>337</v>
      </c>
      <c r="C1680" s="52" t="s">
        <v>247</v>
      </c>
      <c r="D1680" s="52" t="s">
        <v>7</v>
      </c>
      <c r="E1680" s="52" t="s">
        <v>82</v>
      </c>
      <c r="F1680" s="52" t="s">
        <v>69</v>
      </c>
      <c r="G1680" s="52">
        <v>0</v>
      </c>
      <c r="H1680" s="52">
        <v>0</v>
      </c>
      <c r="I1680" s="52">
        <v>0</v>
      </c>
      <c r="J1680" s="52">
        <v>0</v>
      </c>
      <c r="K1680" s="52">
        <v>0</v>
      </c>
      <c r="L1680" s="52">
        <v>0</v>
      </c>
      <c r="M1680" s="52">
        <v>0</v>
      </c>
      <c r="N1680" s="52">
        <v>0</v>
      </c>
      <c r="O1680" s="52">
        <v>0</v>
      </c>
      <c r="P1680" s="52">
        <v>0</v>
      </c>
      <c r="Q1680" s="52">
        <v>0</v>
      </c>
      <c r="R1680" s="52">
        <v>0</v>
      </c>
      <c r="S1680" s="52">
        <v>0</v>
      </c>
      <c r="T1680" s="52">
        <v>0</v>
      </c>
      <c r="U1680" s="52">
        <v>0</v>
      </c>
      <c r="V1680" s="52">
        <v>0</v>
      </c>
      <c r="W1680" s="52">
        <v>0</v>
      </c>
      <c r="X1680" s="52">
        <v>0</v>
      </c>
      <c r="Y1680" s="52">
        <v>0</v>
      </c>
      <c r="Z1680" s="52">
        <v>0</v>
      </c>
    </row>
    <row r="1681" spans="1:26">
      <c r="A1681" s="52" t="s">
        <v>347</v>
      </c>
      <c r="B1681" s="52" t="s">
        <v>337</v>
      </c>
      <c r="C1681" s="52" t="s">
        <v>247</v>
      </c>
      <c r="D1681" s="52" t="s">
        <v>7</v>
      </c>
      <c r="E1681" s="52" t="s">
        <v>82</v>
      </c>
      <c r="F1681" s="52" t="s">
        <v>70</v>
      </c>
      <c r="G1681" s="52">
        <v>0</v>
      </c>
      <c r="H1681" s="52">
        <v>0</v>
      </c>
      <c r="I1681" s="52">
        <v>0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0</v>
      </c>
      <c r="V1681" s="52">
        <v>0</v>
      </c>
      <c r="W1681" s="52">
        <v>0</v>
      </c>
      <c r="X1681" s="52">
        <v>0</v>
      </c>
      <c r="Y1681" s="52">
        <v>0</v>
      </c>
      <c r="Z1681" s="52">
        <v>0</v>
      </c>
    </row>
    <row r="1682" spans="1:26">
      <c r="A1682" s="52" t="s">
        <v>347</v>
      </c>
      <c r="B1682" s="52" t="s">
        <v>342</v>
      </c>
      <c r="C1682" s="52" t="s">
        <v>247</v>
      </c>
      <c r="D1682" s="52" t="s">
        <v>7</v>
      </c>
      <c r="E1682" s="52" t="s">
        <v>82</v>
      </c>
      <c r="F1682" s="52" t="s">
        <v>71</v>
      </c>
      <c r="G1682" s="52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0</v>
      </c>
      <c r="P1682" s="52">
        <v>0</v>
      </c>
      <c r="Q1682" s="52">
        <v>0</v>
      </c>
      <c r="R1682" s="52">
        <v>0</v>
      </c>
      <c r="S1682" s="52">
        <v>0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0</v>
      </c>
      <c r="Z1682" s="52">
        <v>0</v>
      </c>
    </row>
    <row r="1683" spans="1:26">
      <c r="A1683" s="52" t="s">
        <v>347</v>
      </c>
      <c r="B1683" s="52" t="s">
        <v>342</v>
      </c>
      <c r="C1683" s="52" t="s">
        <v>247</v>
      </c>
      <c r="D1683" s="52" t="s">
        <v>7</v>
      </c>
      <c r="E1683" s="52" t="s">
        <v>82</v>
      </c>
      <c r="F1683" s="52" t="s">
        <v>72</v>
      </c>
      <c r="G1683" s="52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</row>
    <row r="1684" spans="1:26">
      <c r="A1684" s="52" t="s">
        <v>347</v>
      </c>
      <c r="B1684" s="52" t="s">
        <v>343</v>
      </c>
      <c r="C1684" s="52" t="s">
        <v>247</v>
      </c>
      <c r="D1684" s="52" t="s">
        <v>7</v>
      </c>
      <c r="E1684" s="52" t="s">
        <v>82</v>
      </c>
      <c r="F1684" s="52" t="s">
        <v>73</v>
      </c>
      <c r="G1684" s="52">
        <v>2.0681996508</v>
      </c>
      <c r="H1684" s="52">
        <v>2.0349020304000001</v>
      </c>
      <c r="I1684" s="52">
        <v>2.0079013572000002</v>
      </c>
      <c r="J1684" s="52">
        <v>1.9539000108000002</v>
      </c>
      <c r="K1684" s="52">
        <v>2.0609983548000002</v>
      </c>
      <c r="L1684" s="52">
        <v>2.0772012708000003</v>
      </c>
      <c r="M1684" s="52">
        <v>1.6964997336000003</v>
      </c>
      <c r="N1684" s="52">
        <v>1.4688006156</v>
      </c>
      <c r="O1684" s="52">
        <v>1.404001512</v>
      </c>
      <c r="P1684" s="52">
        <v>1.5569997444000001</v>
      </c>
      <c r="Q1684" s="52">
        <v>1.3086010872000002</v>
      </c>
      <c r="R1684" s="52">
        <v>1.4588988335999999</v>
      </c>
      <c r="S1684" s="52">
        <v>1.9314001476</v>
      </c>
      <c r="T1684" s="52">
        <v>1.4165995932</v>
      </c>
      <c r="U1684" s="52">
        <v>1.3032001152000001</v>
      </c>
      <c r="V1684" s="52">
        <v>1.4238008892000003</v>
      </c>
      <c r="W1684" s="52">
        <v>1.4526018864000001</v>
      </c>
      <c r="X1684" s="52">
        <v>1.4994270576000002</v>
      </c>
      <c r="Y1684" s="52">
        <v>1.3333660092000001</v>
      </c>
      <c r="Z1684" s="52">
        <v>0.61761161520000007</v>
      </c>
    </row>
    <row r="1685" spans="1:26">
      <c r="A1685" s="52" t="s">
        <v>347</v>
      </c>
      <c r="B1685" s="52" t="s">
        <v>337</v>
      </c>
      <c r="C1685" s="52" t="s">
        <v>247</v>
      </c>
      <c r="D1685" s="52" t="s">
        <v>7</v>
      </c>
      <c r="E1685" s="52" t="s">
        <v>83</v>
      </c>
      <c r="F1685" s="52" t="s">
        <v>63</v>
      </c>
      <c r="G1685" s="52">
        <v>0</v>
      </c>
      <c r="H1685" s="52">
        <v>0</v>
      </c>
      <c r="I1685" s="52">
        <v>0</v>
      </c>
      <c r="J1685" s="52">
        <v>0</v>
      </c>
      <c r="K1685" s="52">
        <v>0</v>
      </c>
      <c r="L1685" s="52">
        <v>0</v>
      </c>
      <c r="M1685" s="52">
        <v>0</v>
      </c>
      <c r="N1685" s="52">
        <v>0</v>
      </c>
      <c r="O1685" s="52">
        <v>0</v>
      </c>
      <c r="P1685" s="52">
        <v>7.9632936000000008E-3</v>
      </c>
      <c r="Q1685" s="52">
        <v>7.7979150000000011E-2</v>
      </c>
      <c r="R1685" s="52">
        <v>3.0438036000000001E-3</v>
      </c>
      <c r="S1685" s="52">
        <v>3.2393271600000002E-2</v>
      </c>
      <c r="T1685" s="52">
        <v>1.4653800000000001E-4</v>
      </c>
      <c r="U1685" s="52">
        <v>1.4653800000000001E-4</v>
      </c>
      <c r="V1685" s="52">
        <v>0</v>
      </c>
      <c r="W1685" s="52">
        <v>0</v>
      </c>
      <c r="X1685" s="52">
        <v>0</v>
      </c>
      <c r="Y1685" s="52">
        <v>0</v>
      </c>
      <c r="Z1685" s="52">
        <v>0</v>
      </c>
    </row>
    <row r="1686" spans="1:26">
      <c r="A1686" s="52" t="s">
        <v>347</v>
      </c>
      <c r="B1686" s="52" t="s">
        <v>338</v>
      </c>
      <c r="C1686" s="52" t="s">
        <v>247</v>
      </c>
      <c r="D1686" s="52" t="s">
        <v>7</v>
      </c>
      <c r="E1686" s="52" t="s">
        <v>83</v>
      </c>
      <c r="F1686" s="52" t="s">
        <v>64</v>
      </c>
      <c r="G1686" s="52">
        <v>0</v>
      </c>
      <c r="H1686" s="52">
        <v>0</v>
      </c>
      <c r="I1686" s="52">
        <v>0</v>
      </c>
      <c r="J1686" s="52">
        <v>0</v>
      </c>
      <c r="K1686" s="52">
        <v>0</v>
      </c>
      <c r="L1686" s="52">
        <v>0</v>
      </c>
      <c r="M1686" s="52">
        <v>0</v>
      </c>
      <c r="N1686" s="52">
        <v>0</v>
      </c>
      <c r="O1686" s="52">
        <v>0</v>
      </c>
      <c r="P1686" s="52">
        <v>0</v>
      </c>
      <c r="Q1686" s="52">
        <v>0</v>
      </c>
      <c r="R1686" s="52">
        <v>0</v>
      </c>
      <c r="S1686" s="52">
        <v>0</v>
      </c>
      <c r="T1686" s="52">
        <v>0</v>
      </c>
      <c r="U1686" s="52">
        <v>0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</row>
    <row r="1687" spans="1:26">
      <c r="A1687" s="52" t="s">
        <v>347</v>
      </c>
      <c r="B1687" s="52" t="s">
        <v>339</v>
      </c>
      <c r="C1687" s="52" t="s">
        <v>247</v>
      </c>
      <c r="D1687" s="52" t="s">
        <v>7</v>
      </c>
      <c r="E1687" s="52" t="s">
        <v>83</v>
      </c>
      <c r="F1687" s="52" t="s">
        <v>65</v>
      </c>
      <c r="G1687" s="52">
        <v>0</v>
      </c>
      <c r="H1687" s="52">
        <v>0</v>
      </c>
      <c r="I1687" s="52">
        <v>0</v>
      </c>
      <c r="J1687" s="52">
        <v>0</v>
      </c>
      <c r="K1687" s="52">
        <v>0</v>
      </c>
      <c r="L1687" s="52">
        <v>0</v>
      </c>
      <c r="M1687" s="52">
        <v>0</v>
      </c>
      <c r="N1687" s="52">
        <v>0</v>
      </c>
      <c r="O1687" s="52">
        <v>0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</row>
    <row r="1688" spans="1:26">
      <c r="A1688" s="52" t="s">
        <v>347</v>
      </c>
      <c r="B1688" s="52" t="s">
        <v>340</v>
      </c>
      <c r="C1688" s="52" t="s">
        <v>247</v>
      </c>
      <c r="D1688" s="52" t="s">
        <v>7</v>
      </c>
      <c r="E1688" s="52" t="s">
        <v>83</v>
      </c>
      <c r="F1688" s="52" t="s">
        <v>66</v>
      </c>
      <c r="G1688" s="52">
        <v>0.70673184</v>
      </c>
      <c r="H1688" s="52">
        <v>0.72589063679999999</v>
      </c>
      <c r="I1688" s="52">
        <v>0.80189361719999996</v>
      </c>
      <c r="J1688" s="52">
        <v>0.86708209320000007</v>
      </c>
      <c r="K1688" s="52">
        <v>0.88499322359999999</v>
      </c>
      <c r="L1688" s="52">
        <v>0.85537998719999997</v>
      </c>
      <c r="M1688" s="52">
        <v>0.82611844200000006</v>
      </c>
      <c r="N1688" s="52">
        <v>0.78587073360000004</v>
      </c>
      <c r="O1688" s="52">
        <v>0.70582330440000007</v>
      </c>
      <c r="P1688" s="52">
        <v>0.66441585240000012</v>
      </c>
      <c r="Q1688" s="52">
        <v>0.61982643240000002</v>
      </c>
      <c r="R1688" s="52">
        <v>0.57188757239999999</v>
      </c>
      <c r="S1688" s="52">
        <v>0.67856723640000005</v>
      </c>
      <c r="T1688" s="52">
        <v>0.92087828640000013</v>
      </c>
      <c r="U1688" s="52">
        <v>1.2535111727999999</v>
      </c>
      <c r="V1688" s="52">
        <v>1.374777648</v>
      </c>
      <c r="W1688" s="52">
        <v>1.4284607976000001</v>
      </c>
      <c r="X1688" s="52">
        <v>1.3419950039999999</v>
      </c>
      <c r="Y1688" s="52">
        <v>1.3207804884000001</v>
      </c>
      <c r="Z1688" s="52">
        <v>1.3739235408000001</v>
      </c>
    </row>
    <row r="1689" spans="1:26">
      <c r="A1689" s="52" t="s">
        <v>347</v>
      </c>
      <c r="B1689" s="52" t="s">
        <v>341</v>
      </c>
      <c r="C1689" s="52" t="s">
        <v>247</v>
      </c>
      <c r="D1689" s="52" t="s">
        <v>7</v>
      </c>
      <c r="E1689" s="52" t="s">
        <v>83</v>
      </c>
      <c r="F1689" s="52" t="s">
        <v>67</v>
      </c>
      <c r="G1689" s="52">
        <v>0</v>
      </c>
      <c r="H1689" s="52">
        <v>0</v>
      </c>
      <c r="I1689" s="52">
        <v>0</v>
      </c>
      <c r="J1689" s="52">
        <v>0</v>
      </c>
      <c r="K1689" s="52">
        <v>0</v>
      </c>
      <c r="L1689" s="52">
        <v>0</v>
      </c>
      <c r="M1689" s="52">
        <v>0</v>
      </c>
      <c r="N1689" s="52">
        <v>0</v>
      </c>
      <c r="O1689" s="52">
        <v>0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0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</row>
    <row r="1690" spans="1:26">
      <c r="A1690" s="52" t="s">
        <v>347</v>
      </c>
      <c r="B1690" s="52" t="s">
        <v>337</v>
      </c>
      <c r="C1690" s="52" t="s">
        <v>247</v>
      </c>
      <c r="D1690" s="52" t="s">
        <v>7</v>
      </c>
      <c r="E1690" s="52" t="s">
        <v>83</v>
      </c>
      <c r="F1690" s="52" t="s">
        <v>68</v>
      </c>
      <c r="G1690" s="52">
        <v>0</v>
      </c>
      <c r="H1690" s="52">
        <v>0</v>
      </c>
      <c r="I1690" s="52">
        <v>0</v>
      </c>
      <c r="J1690" s="52">
        <v>0</v>
      </c>
      <c r="K1690" s="52">
        <v>0</v>
      </c>
      <c r="L1690" s="52">
        <v>0</v>
      </c>
      <c r="M1690" s="52">
        <v>0</v>
      </c>
      <c r="N1690" s="52">
        <v>0</v>
      </c>
      <c r="O1690" s="52">
        <v>0</v>
      </c>
      <c r="P1690" s="52">
        <v>0</v>
      </c>
      <c r="Q1690" s="52">
        <v>0</v>
      </c>
      <c r="R1690" s="52">
        <v>0</v>
      </c>
      <c r="S1690" s="52">
        <v>0</v>
      </c>
      <c r="T1690" s="52">
        <v>0</v>
      </c>
      <c r="U1690" s="52">
        <v>0</v>
      </c>
      <c r="V1690" s="52">
        <v>0</v>
      </c>
      <c r="W1690" s="52">
        <v>0</v>
      </c>
      <c r="X1690" s="52">
        <v>0</v>
      </c>
      <c r="Y1690" s="52">
        <v>0</v>
      </c>
      <c r="Z1690" s="52">
        <v>0</v>
      </c>
    </row>
    <row r="1691" spans="1:26">
      <c r="A1691" s="52" t="s">
        <v>347</v>
      </c>
      <c r="B1691" s="52" t="s">
        <v>337</v>
      </c>
      <c r="C1691" s="52" t="s">
        <v>247</v>
      </c>
      <c r="D1691" s="52" t="s">
        <v>7</v>
      </c>
      <c r="E1691" s="52" t="s">
        <v>83</v>
      </c>
      <c r="F1691" s="52" t="s">
        <v>69</v>
      </c>
      <c r="G1691" s="52">
        <v>0</v>
      </c>
      <c r="H1691" s="52">
        <v>0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</row>
    <row r="1692" spans="1:26">
      <c r="A1692" s="52" t="s">
        <v>347</v>
      </c>
      <c r="B1692" s="52" t="s">
        <v>337</v>
      </c>
      <c r="C1692" s="52" t="s">
        <v>247</v>
      </c>
      <c r="D1692" s="52" t="s">
        <v>7</v>
      </c>
      <c r="E1692" s="52" t="s">
        <v>83</v>
      </c>
      <c r="F1692" s="52" t="s">
        <v>70</v>
      </c>
      <c r="G1692" s="52">
        <v>0</v>
      </c>
      <c r="H1692" s="52">
        <v>0</v>
      </c>
      <c r="I1692" s="52">
        <v>0</v>
      </c>
      <c r="J1692" s="52">
        <v>0</v>
      </c>
      <c r="K1692" s="52">
        <v>0</v>
      </c>
      <c r="L1692" s="52">
        <v>0</v>
      </c>
      <c r="M1692" s="52">
        <v>0</v>
      </c>
      <c r="N1692" s="52">
        <v>0</v>
      </c>
      <c r="O1692" s="52">
        <v>0</v>
      </c>
      <c r="P1692" s="52">
        <v>0</v>
      </c>
      <c r="Q1692" s="52">
        <v>0</v>
      </c>
      <c r="R1692" s="52">
        <v>0</v>
      </c>
      <c r="S1692" s="52">
        <v>0</v>
      </c>
      <c r="T1692" s="52">
        <v>0</v>
      </c>
      <c r="U1692" s="52">
        <v>0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</row>
    <row r="1693" spans="1:26">
      <c r="A1693" s="52" t="s">
        <v>347</v>
      </c>
      <c r="B1693" s="52" t="s">
        <v>342</v>
      </c>
      <c r="C1693" s="52" t="s">
        <v>247</v>
      </c>
      <c r="D1693" s="52" t="s">
        <v>7</v>
      </c>
      <c r="E1693" s="52" t="s">
        <v>83</v>
      </c>
      <c r="F1693" s="52" t="s">
        <v>71</v>
      </c>
      <c r="G1693" s="52">
        <v>0</v>
      </c>
      <c r="H1693" s="52">
        <v>0</v>
      </c>
      <c r="I1693" s="52">
        <v>0</v>
      </c>
      <c r="J1693" s="52">
        <v>0</v>
      </c>
      <c r="K1693" s="52">
        <v>0</v>
      </c>
      <c r="L1693" s="52">
        <v>0</v>
      </c>
      <c r="M1693" s="52">
        <v>0</v>
      </c>
      <c r="N1693" s="52">
        <v>0</v>
      </c>
      <c r="O1693" s="52">
        <v>0</v>
      </c>
      <c r="P1693" s="52">
        <v>0</v>
      </c>
      <c r="Q1693" s="52">
        <v>0</v>
      </c>
      <c r="R1693" s="52">
        <v>0</v>
      </c>
      <c r="S1693" s="52">
        <v>0</v>
      </c>
      <c r="T1693" s="52">
        <v>0</v>
      </c>
      <c r="U1693" s="52">
        <v>0</v>
      </c>
      <c r="V1693" s="52">
        <v>0</v>
      </c>
      <c r="W1693" s="52">
        <v>0</v>
      </c>
      <c r="X1693" s="52">
        <v>0</v>
      </c>
      <c r="Y1693" s="52">
        <v>0</v>
      </c>
      <c r="Z1693" s="52">
        <v>0</v>
      </c>
    </row>
    <row r="1694" spans="1:26">
      <c r="A1694" s="52" t="s">
        <v>347</v>
      </c>
      <c r="B1694" s="52" t="s">
        <v>342</v>
      </c>
      <c r="C1694" s="52" t="s">
        <v>247</v>
      </c>
      <c r="D1694" s="52" t="s">
        <v>7</v>
      </c>
      <c r="E1694" s="52" t="s">
        <v>83</v>
      </c>
      <c r="F1694" s="52" t="s">
        <v>72</v>
      </c>
      <c r="G1694" s="52">
        <v>3.1127015808000005</v>
      </c>
      <c r="H1694" s="52">
        <v>3.1124001311999998</v>
      </c>
      <c r="I1694" s="52">
        <v>3.4106007743999998</v>
      </c>
      <c r="J1694" s="52">
        <v>3.7940027976000001</v>
      </c>
      <c r="K1694" s="52">
        <v>4.1348041308000001</v>
      </c>
      <c r="L1694" s="52">
        <v>4.3478033940000005</v>
      </c>
      <c r="M1694" s="52">
        <v>4.0922034408000005</v>
      </c>
      <c r="N1694" s="52">
        <v>3.4532014643999998</v>
      </c>
      <c r="O1694" s="52">
        <v>3.9214992311999999</v>
      </c>
      <c r="P1694" s="52">
        <v>4.1753993436000005</v>
      </c>
      <c r="Q1694" s="52">
        <v>3.8778015996000006</v>
      </c>
      <c r="R1694" s="52">
        <v>3.9624000804000001</v>
      </c>
      <c r="S1694" s="52">
        <v>3.9624000804000001</v>
      </c>
      <c r="T1694" s="52">
        <v>3.6218960099999999</v>
      </c>
      <c r="U1694" s="52">
        <v>3.5360959176000004</v>
      </c>
      <c r="V1694" s="52">
        <v>3.4506014616000003</v>
      </c>
      <c r="W1694" s="52">
        <v>4.3025985144000005</v>
      </c>
      <c r="X1694" s="52">
        <v>5.3249983272000003</v>
      </c>
      <c r="Y1694" s="52">
        <v>5.5805982804000003</v>
      </c>
      <c r="Z1694" s="52">
        <v>5.2939029636000008</v>
      </c>
    </row>
    <row r="1695" spans="1:26">
      <c r="A1695" s="52" t="s">
        <v>347</v>
      </c>
      <c r="B1695" s="52" t="s">
        <v>343</v>
      </c>
      <c r="C1695" s="52" t="s">
        <v>247</v>
      </c>
      <c r="D1695" s="52" t="s">
        <v>7</v>
      </c>
      <c r="E1695" s="52" t="s">
        <v>83</v>
      </c>
      <c r="F1695" s="52" t="s">
        <v>73</v>
      </c>
      <c r="G1695" s="52">
        <v>5.49015084E-2</v>
      </c>
      <c r="H1695" s="52">
        <v>5.3101184400000001E-2</v>
      </c>
      <c r="I1695" s="52">
        <v>6.0298293599999997E-2</v>
      </c>
      <c r="J1695" s="52">
        <v>8.9999452800000004E-2</v>
      </c>
      <c r="K1695" s="52">
        <v>0.13319885520000002</v>
      </c>
      <c r="L1695" s="52">
        <v>6.8399751600000003E-2</v>
      </c>
      <c r="M1695" s="52">
        <v>6.2998779599999999E-2</v>
      </c>
      <c r="N1695" s="52">
        <v>0.11429964000000001</v>
      </c>
      <c r="O1695" s="52">
        <v>9.9001072799999992E-2</v>
      </c>
      <c r="P1695" s="52">
        <v>4.4999726400000002E-2</v>
      </c>
      <c r="Q1695" s="52">
        <v>3.06013212E-2</v>
      </c>
      <c r="R1695" s="52">
        <v>3.5097944400000004E-2</v>
      </c>
      <c r="S1695" s="52">
        <v>4.7700212400000004E-2</v>
      </c>
      <c r="T1695" s="52">
        <v>0.2069995788</v>
      </c>
      <c r="U1695" s="52">
        <v>0.40140107640000006</v>
      </c>
      <c r="V1695" s="52">
        <v>0.39870059040000005</v>
      </c>
      <c r="W1695" s="52">
        <v>0.44009966880000001</v>
      </c>
      <c r="X1695" s="52">
        <v>0.45635282640000008</v>
      </c>
      <c r="Y1695" s="52">
        <v>0.40580977680000002</v>
      </c>
      <c r="Z1695" s="52">
        <v>0.43873895880000008</v>
      </c>
    </row>
    <row r="1696" spans="1:26">
      <c r="A1696" s="52" t="s">
        <v>347</v>
      </c>
      <c r="B1696" s="52" t="s">
        <v>337</v>
      </c>
      <c r="C1696" s="52" t="s">
        <v>247</v>
      </c>
      <c r="D1696" s="52" t="s">
        <v>7</v>
      </c>
      <c r="E1696" s="52" t="s">
        <v>84</v>
      </c>
      <c r="F1696" s="52" t="s">
        <v>63</v>
      </c>
      <c r="G1696" s="52">
        <v>0</v>
      </c>
      <c r="H1696" s="52">
        <v>0</v>
      </c>
      <c r="I1696" s="52">
        <v>0</v>
      </c>
      <c r="J1696" s="52">
        <v>0</v>
      </c>
      <c r="K1696" s="52">
        <v>0</v>
      </c>
      <c r="L1696" s="52">
        <v>0</v>
      </c>
      <c r="M1696" s="52">
        <v>0</v>
      </c>
      <c r="N1696" s="52">
        <v>0</v>
      </c>
      <c r="O1696" s="52">
        <v>0</v>
      </c>
      <c r="P1696" s="52">
        <v>0.1096355448</v>
      </c>
      <c r="Q1696" s="52">
        <v>0.14494701600000001</v>
      </c>
      <c r="R1696" s="52">
        <v>9.4571438399999999E-2</v>
      </c>
      <c r="S1696" s="52">
        <v>8.0750811600000014E-2</v>
      </c>
      <c r="T1696" s="52">
        <v>8.9564025600000013E-2</v>
      </c>
      <c r="U1696" s="52">
        <v>5.8443541199999997E-2</v>
      </c>
      <c r="V1696" s="52">
        <v>9.8586579600000016E-2</v>
      </c>
      <c r="W1696" s="52">
        <v>5.3976225599999997E-2</v>
      </c>
      <c r="X1696" s="52">
        <v>1.6324333200000003E-2</v>
      </c>
      <c r="Y1696" s="52">
        <v>0.15443011800000001</v>
      </c>
      <c r="Z1696" s="52">
        <v>0.20619571320000002</v>
      </c>
    </row>
    <row r="1697" spans="1:26">
      <c r="A1697" s="52" t="s">
        <v>347</v>
      </c>
      <c r="B1697" s="52" t="s">
        <v>338</v>
      </c>
      <c r="C1697" s="52" t="s">
        <v>247</v>
      </c>
      <c r="D1697" s="52" t="s">
        <v>7</v>
      </c>
      <c r="E1697" s="52" t="s">
        <v>84</v>
      </c>
      <c r="F1697" s="52" t="s">
        <v>64</v>
      </c>
      <c r="G1697" s="52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</row>
    <row r="1698" spans="1:26">
      <c r="A1698" s="52" t="s">
        <v>347</v>
      </c>
      <c r="B1698" s="52" t="s">
        <v>339</v>
      </c>
      <c r="C1698" s="52" t="s">
        <v>247</v>
      </c>
      <c r="D1698" s="52" t="s">
        <v>7</v>
      </c>
      <c r="E1698" s="52" t="s">
        <v>84</v>
      </c>
      <c r="F1698" s="52" t="s">
        <v>65</v>
      </c>
      <c r="G1698" s="52">
        <v>0</v>
      </c>
      <c r="H1698" s="52">
        <v>0</v>
      </c>
      <c r="I1698" s="52">
        <v>0</v>
      </c>
      <c r="J1698" s="52">
        <v>0</v>
      </c>
      <c r="K1698" s="52">
        <v>0</v>
      </c>
      <c r="L1698" s="52">
        <v>0</v>
      </c>
      <c r="M1698" s="52">
        <v>0</v>
      </c>
      <c r="N1698" s="52">
        <v>0</v>
      </c>
      <c r="O1698" s="52">
        <v>0</v>
      </c>
      <c r="P1698" s="52">
        <v>0</v>
      </c>
      <c r="Q1698" s="52">
        <v>0</v>
      </c>
      <c r="R1698" s="52">
        <v>0</v>
      </c>
      <c r="S1698" s="52">
        <v>0</v>
      </c>
      <c r="T1698" s="52">
        <v>0</v>
      </c>
      <c r="U1698" s="52">
        <v>0</v>
      </c>
      <c r="V1698" s="52">
        <v>0</v>
      </c>
      <c r="W1698" s="52">
        <v>0</v>
      </c>
      <c r="X1698" s="52">
        <v>0</v>
      </c>
      <c r="Y1698" s="52">
        <v>0</v>
      </c>
      <c r="Z1698" s="52">
        <v>0</v>
      </c>
    </row>
    <row r="1699" spans="1:26">
      <c r="A1699" s="52" t="s">
        <v>347</v>
      </c>
      <c r="B1699" s="52" t="s">
        <v>340</v>
      </c>
      <c r="C1699" s="52" t="s">
        <v>247</v>
      </c>
      <c r="D1699" s="52" t="s">
        <v>7</v>
      </c>
      <c r="E1699" s="52" t="s">
        <v>84</v>
      </c>
      <c r="F1699" s="52" t="s">
        <v>66</v>
      </c>
      <c r="G1699" s="52">
        <v>0.67745773440000012</v>
      </c>
      <c r="H1699" s="52">
        <v>0.66960748440000006</v>
      </c>
      <c r="I1699" s="52">
        <v>0.69640719120000016</v>
      </c>
      <c r="J1699" s="52">
        <v>0.59442511679999999</v>
      </c>
      <c r="K1699" s="52">
        <v>0.56960157960000002</v>
      </c>
      <c r="L1699" s="52">
        <v>0.63037716840000002</v>
      </c>
      <c r="M1699" s="52">
        <v>0.61007956200000002</v>
      </c>
      <c r="N1699" s="52">
        <v>0.55385083800000001</v>
      </c>
      <c r="O1699" s="52">
        <v>0.52248751920000003</v>
      </c>
      <c r="P1699" s="52">
        <v>0.45810709560000007</v>
      </c>
      <c r="Q1699" s="52">
        <v>0.42402654360000008</v>
      </c>
      <c r="R1699" s="52">
        <v>0.36463259879999999</v>
      </c>
      <c r="S1699" s="52">
        <v>0.29493912600000005</v>
      </c>
      <c r="T1699" s="52">
        <v>0.34644932640000003</v>
      </c>
      <c r="U1699" s="52">
        <v>0.36884451959999998</v>
      </c>
      <c r="V1699" s="52">
        <v>0.37431248040000004</v>
      </c>
      <c r="W1699" s="52">
        <v>0.34980295320000004</v>
      </c>
      <c r="X1699" s="52">
        <v>0.33445833120000001</v>
      </c>
      <c r="Y1699" s="52">
        <v>0.33514496640000002</v>
      </c>
      <c r="Z1699" s="52">
        <v>0.34706478600000001</v>
      </c>
    </row>
    <row r="1700" spans="1:26">
      <c r="A1700" s="52" t="s">
        <v>347</v>
      </c>
      <c r="B1700" s="52" t="s">
        <v>341</v>
      </c>
      <c r="C1700" s="52" t="s">
        <v>247</v>
      </c>
      <c r="D1700" s="52" t="s">
        <v>7</v>
      </c>
      <c r="E1700" s="52" t="s">
        <v>84</v>
      </c>
      <c r="F1700" s="52" t="s">
        <v>67</v>
      </c>
      <c r="G1700" s="52">
        <v>0</v>
      </c>
      <c r="H1700" s="52">
        <v>0</v>
      </c>
      <c r="I1700" s="52">
        <v>0</v>
      </c>
      <c r="J1700" s="52">
        <v>0</v>
      </c>
      <c r="K1700" s="52">
        <v>0</v>
      </c>
      <c r="L1700" s="52">
        <v>0</v>
      </c>
      <c r="M1700" s="52">
        <v>0</v>
      </c>
      <c r="N1700" s="52">
        <v>0</v>
      </c>
      <c r="O1700" s="52">
        <v>0</v>
      </c>
      <c r="P1700" s="52">
        <v>0</v>
      </c>
      <c r="Q1700" s="52">
        <v>0</v>
      </c>
      <c r="R1700" s="52">
        <v>0</v>
      </c>
      <c r="S1700" s="52">
        <v>0</v>
      </c>
      <c r="T1700" s="52">
        <v>0</v>
      </c>
      <c r="U1700" s="52">
        <v>0</v>
      </c>
      <c r="V1700" s="52">
        <v>0</v>
      </c>
      <c r="W1700" s="52">
        <v>0</v>
      </c>
      <c r="X1700" s="52">
        <v>0</v>
      </c>
      <c r="Y1700" s="52">
        <v>0</v>
      </c>
      <c r="Z1700" s="52">
        <v>0</v>
      </c>
    </row>
    <row r="1701" spans="1:26">
      <c r="A1701" s="52" t="s">
        <v>347</v>
      </c>
      <c r="B1701" s="52" t="s">
        <v>337</v>
      </c>
      <c r="C1701" s="52" t="s">
        <v>247</v>
      </c>
      <c r="D1701" s="52" t="s">
        <v>7</v>
      </c>
      <c r="E1701" s="52" t="s">
        <v>84</v>
      </c>
      <c r="F1701" s="52" t="s">
        <v>68</v>
      </c>
      <c r="G1701" s="52">
        <v>0</v>
      </c>
      <c r="H1701" s="52">
        <v>0</v>
      </c>
      <c r="I1701" s="52">
        <v>0</v>
      </c>
      <c r="J1701" s="52">
        <v>0</v>
      </c>
      <c r="K1701" s="52">
        <v>0</v>
      </c>
      <c r="L1701" s="52">
        <v>0</v>
      </c>
      <c r="M1701" s="52">
        <v>0</v>
      </c>
      <c r="N1701" s="52">
        <v>0</v>
      </c>
      <c r="O1701" s="52">
        <v>0</v>
      </c>
      <c r="P1701" s="52">
        <v>0</v>
      </c>
      <c r="Q1701" s="52">
        <v>0</v>
      </c>
      <c r="R1701" s="52">
        <v>0</v>
      </c>
      <c r="S1701" s="52">
        <v>0</v>
      </c>
      <c r="T1701" s="52">
        <v>0</v>
      </c>
      <c r="U1701" s="52">
        <v>0</v>
      </c>
      <c r="V1701" s="52">
        <v>0</v>
      </c>
      <c r="W1701" s="52">
        <v>0</v>
      </c>
      <c r="X1701" s="52">
        <v>0</v>
      </c>
      <c r="Y1701" s="52">
        <v>0</v>
      </c>
      <c r="Z1701" s="52">
        <v>0</v>
      </c>
    </row>
    <row r="1702" spans="1:26">
      <c r="A1702" s="52" t="s">
        <v>347</v>
      </c>
      <c r="B1702" s="52" t="s">
        <v>337</v>
      </c>
      <c r="C1702" s="52" t="s">
        <v>247</v>
      </c>
      <c r="D1702" s="52" t="s">
        <v>7</v>
      </c>
      <c r="E1702" s="52" t="s">
        <v>84</v>
      </c>
      <c r="F1702" s="52" t="s">
        <v>69</v>
      </c>
      <c r="G1702" s="52">
        <v>0</v>
      </c>
      <c r="H1702" s="52">
        <v>0</v>
      </c>
      <c r="I1702" s="52">
        <v>0</v>
      </c>
      <c r="J1702" s="52">
        <v>0</v>
      </c>
      <c r="K1702" s="52">
        <v>0</v>
      </c>
      <c r="L1702" s="52">
        <v>0</v>
      </c>
      <c r="M1702" s="52">
        <v>0</v>
      </c>
      <c r="N1702" s="52">
        <v>0</v>
      </c>
      <c r="O1702" s="52">
        <v>0</v>
      </c>
      <c r="P1702" s="52">
        <v>0</v>
      </c>
      <c r="Q1702" s="52">
        <v>0</v>
      </c>
      <c r="R1702" s="52">
        <v>0</v>
      </c>
      <c r="S1702" s="52">
        <v>0</v>
      </c>
      <c r="T1702" s="52">
        <v>0</v>
      </c>
      <c r="U1702" s="52">
        <v>0</v>
      </c>
      <c r="V1702" s="52">
        <v>0</v>
      </c>
      <c r="W1702" s="52">
        <v>0</v>
      </c>
      <c r="X1702" s="52">
        <v>0</v>
      </c>
      <c r="Y1702" s="52">
        <v>0</v>
      </c>
      <c r="Z1702" s="52">
        <v>0</v>
      </c>
    </row>
    <row r="1703" spans="1:26">
      <c r="A1703" s="52" t="s">
        <v>347</v>
      </c>
      <c r="B1703" s="52" t="s">
        <v>337</v>
      </c>
      <c r="C1703" s="52" t="s">
        <v>247</v>
      </c>
      <c r="D1703" s="52" t="s">
        <v>7</v>
      </c>
      <c r="E1703" s="52" t="s">
        <v>84</v>
      </c>
      <c r="F1703" s="52" t="s">
        <v>70</v>
      </c>
      <c r="G1703" s="52">
        <v>0</v>
      </c>
      <c r="H1703" s="52">
        <v>0</v>
      </c>
      <c r="I1703" s="52">
        <v>0</v>
      </c>
      <c r="J1703" s="52">
        <v>0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0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0</v>
      </c>
      <c r="W1703" s="52">
        <v>0</v>
      </c>
      <c r="X1703" s="52">
        <v>0</v>
      </c>
      <c r="Y1703" s="52">
        <v>0</v>
      </c>
      <c r="Z1703" s="52">
        <v>0</v>
      </c>
    </row>
    <row r="1704" spans="1:26">
      <c r="A1704" s="52" t="s">
        <v>347</v>
      </c>
      <c r="B1704" s="52" t="s">
        <v>342</v>
      </c>
      <c r="C1704" s="52" t="s">
        <v>247</v>
      </c>
      <c r="D1704" s="52" t="s">
        <v>7</v>
      </c>
      <c r="E1704" s="52" t="s">
        <v>84</v>
      </c>
      <c r="F1704" s="52" t="s">
        <v>71</v>
      </c>
      <c r="G1704" s="52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</row>
    <row r="1705" spans="1:26">
      <c r="A1705" s="52" t="s">
        <v>347</v>
      </c>
      <c r="B1705" s="52" t="s">
        <v>342</v>
      </c>
      <c r="C1705" s="52" t="s">
        <v>247</v>
      </c>
      <c r="D1705" s="52" t="s">
        <v>7</v>
      </c>
      <c r="E1705" s="52" t="s">
        <v>84</v>
      </c>
      <c r="F1705" s="52" t="s">
        <v>72</v>
      </c>
      <c r="G1705" s="52">
        <v>0</v>
      </c>
      <c r="H1705" s="52">
        <v>0</v>
      </c>
      <c r="I1705" s="52">
        <v>0</v>
      </c>
      <c r="J1705" s="52">
        <v>0</v>
      </c>
      <c r="K1705" s="52">
        <v>0</v>
      </c>
      <c r="L1705" s="52">
        <v>0</v>
      </c>
      <c r="M1705" s="52">
        <v>0</v>
      </c>
      <c r="N1705" s="52">
        <v>0</v>
      </c>
      <c r="O1705" s="52">
        <v>0</v>
      </c>
      <c r="P1705" s="52">
        <v>0</v>
      </c>
      <c r="Q1705" s="52">
        <v>0</v>
      </c>
      <c r="R1705" s="52">
        <v>0</v>
      </c>
      <c r="S1705" s="52">
        <v>0</v>
      </c>
      <c r="T1705" s="52">
        <v>0</v>
      </c>
      <c r="U1705" s="52">
        <v>0</v>
      </c>
      <c r="V1705" s="52">
        <v>0</v>
      </c>
      <c r="W1705" s="52">
        <v>0</v>
      </c>
      <c r="X1705" s="52">
        <v>0</v>
      </c>
      <c r="Y1705" s="52">
        <v>0</v>
      </c>
      <c r="Z1705" s="52">
        <v>0</v>
      </c>
    </row>
    <row r="1706" spans="1:26">
      <c r="A1706" s="52" t="s">
        <v>347</v>
      </c>
      <c r="B1706" s="52" t="s">
        <v>343</v>
      </c>
      <c r="C1706" s="52" t="s">
        <v>247</v>
      </c>
      <c r="D1706" s="52" t="s">
        <v>7</v>
      </c>
      <c r="E1706" s="52" t="s">
        <v>84</v>
      </c>
      <c r="F1706" s="52" t="s">
        <v>73</v>
      </c>
      <c r="G1706" s="52">
        <v>1.0151985168</v>
      </c>
      <c r="H1706" s="52">
        <v>0.93330052200000002</v>
      </c>
      <c r="I1706" s="52">
        <v>0.93780133200000004</v>
      </c>
      <c r="J1706" s="52">
        <v>0.90629984880000003</v>
      </c>
      <c r="K1706" s="52">
        <v>0.91440130680000009</v>
      </c>
      <c r="L1706" s="52">
        <v>0.80369812800000007</v>
      </c>
      <c r="M1706" s="52">
        <v>0.71999980920000006</v>
      </c>
      <c r="N1706" s="52">
        <v>0.68040105480000013</v>
      </c>
      <c r="O1706" s="52">
        <v>0.62369922240000009</v>
      </c>
      <c r="P1706" s="52">
        <v>0.50759925839999998</v>
      </c>
      <c r="Q1706" s="52">
        <v>0.34289892</v>
      </c>
      <c r="R1706" s="52">
        <v>0.32580002880000003</v>
      </c>
      <c r="S1706" s="52">
        <v>0.34559940600000005</v>
      </c>
      <c r="T1706" s="52">
        <v>0.39059913239999999</v>
      </c>
      <c r="U1706" s="52">
        <v>0.50129812439999999</v>
      </c>
      <c r="V1706" s="52">
        <v>0.45180177480000006</v>
      </c>
      <c r="W1706" s="52">
        <v>0.50129812439999999</v>
      </c>
      <c r="X1706" s="52">
        <v>0.43017276600000004</v>
      </c>
      <c r="Y1706" s="52">
        <v>0.38253535560000002</v>
      </c>
      <c r="Z1706" s="52">
        <v>0.61654398119999998</v>
      </c>
    </row>
    <row r="1707" spans="1:26">
      <c r="A1707" s="52" t="s">
        <v>349</v>
      </c>
      <c r="B1707" s="52" t="s">
        <v>337</v>
      </c>
      <c r="C1707" s="52" t="s">
        <v>247</v>
      </c>
      <c r="D1707" s="52" t="s">
        <v>7</v>
      </c>
      <c r="E1707" s="52" t="s">
        <v>85</v>
      </c>
      <c r="F1707" s="52" t="s">
        <v>63</v>
      </c>
      <c r="G1707" s="52">
        <v>16.652008915200003</v>
      </c>
      <c r="H1707" s="52">
        <v>21.524238316799998</v>
      </c>
      <c r="I1707" s="52">
        <v>22.079437304399999</v>
      </c>
      <c r="J1707" s="52">
        <v>27.0113955948</v>
      </c>
      <c r="K1707" s="52">
        <v>20.354098892400003</v>
      </c>
      <c r="L1707" s="52">
        <v>18.687497097600001</v>
      </c>
      <c r="M1707" s="52">
        <v>19.5403022028</v>
      </c>
      <c r="N1707" s="52">
        <v>22.172903427600005</v>
      </c>
      <c r="O1707" s="52">
        <v>23.093547253200001</v>
      </c>
      <c r="P1707" s="52">
        <v>3.5330102459999999</v>
      </c>
      <c r="Q1707" s="52">
        <v>1.7085870252000002</v>
      </c>
      <c r="R1707" s="52">
        <v>0.99837595440000004</v>
      </c>
      <c r="S1707" s="52">
        <v>0.16729196760000001</v>
      </c>
      <c r="T1707" s="52">
        <v>1.49719968</v>
      </c>
      <c r="U1707" s="52">
        <v>1.5899247396</v>
      </c>
      <c r="V1707" s="52">
        <v>0.16588101600000002</v>
      </c>
      <c r="W1707" s="52">
        <v>0.95003097479999998</v>
      </c>
      <c r="X1707" s="52">
        <v>1.2597620652000001</v>
      </c>
      <c r="Y1707" s="52">
        <v>0.56109818879999995</v>
      </c>
      <c r="Z1707" s="52">
        <v>9.7870636799999994E-2</v>
      </c>
    </row>
    <row r="1708" spans="1:26">
      <c r="A1708" s="52" t="s">
        <v>349</v>
      </c>
      <c r="B1708" s="52" t="s">
        <v>338</v>
      </c>
      <c r="C1708" s="52" t="s">
        <v>247</v>
      </c>
      <c r="D1708" s="52" t="s">
        <v>7</v>
      </c>
      <c r="E1708" s="52" t="s">
        <v>85</v>
      </c>
      <c r="F1708" s="52" t="s">
        <v>64</v>
      </c>
      <c r="G1708" s="52">
        <v>33.836076374400001</v>
      </c>
      <c r="H1708" s="52">
        <v>34.481860966799999</v>
      </c>
      <c r="I1708" s="52">
        <v>39.191696956800001</v>
      </c>
      <c r="J1708" s="52">
        <v>39.731559695999998</v>
      </c>
      <c r="K1708" s="52">
        <v>42.822979772400004</v>
      </c>
      <c r="L1708" s="52">
        <v>42.258871274400001</v>
      </c>
      <c r="M1708" s="52">
        <v>41.571595494</v>
      </c>
      <c r="N1708" s="52">
        <v>39.201900188400003</v>
      </c>
      <c r="O1708" s="52">
        <v>35.694429422399999</v>
      </c>
      <c r="P1708" s="52">
        <v>31.914841777200003</v>
      </c>
      <c r="Q1708" s="52">
        <v>37.085694688800004</v>
      </c>
      <c r="R1708" s="52">
        <v>37.6691294556</v>
      </c>
      <c r="S1708" s="52">
        <v>37.491567267600004</v>
      </c>
      <c r="T1708" s="52">
        <v>35.168060739600001</v>
      </c>
      <c r="U1708" s="52">
        <v>35.959679949600002</v>
      </c>
      <c r="V1708" s="52">
        <v>36.087904886400004</v>
      </c>
      <c r="W1708" s="52">
        <v>35.634528874799997</v>
      </c>
      <c r="X1708" s="52">
        <v>36.0512494524</v>
      </c>
      <c r="Y1708" s="52">
        <v>34.738859311200002</v>
      </c>
      <c r="Z1708" s="52">
        <v>34.282661396400002</v>
      </c>
    </row>
    <row r="1709" spans="1:26">
      <c r="A1709" s="52" t="s">
        <v>349</v>
      </c>
      <c r="B1709" s="52" t="s">
        <v>339</v>
      </c>
      <c r="C1709" s="52" t="s">
        <v>247</v>
      </c>
      <c r="D1709" s="52" t="s">
        <v>7</v>
      </c>
      <c r="E1709" s="52" t="s">
        <v>85</v>
      </c>
      <c r="F1709" s="52" t="s">
        <v>65</v>
      </c>
      <c r="G1709" s="52">
        <v>0</v>
      </c>
      <c r="H1709" s="52">
        <v>0</v>
      </c>
      <c r="I1709" s="52">
        <v>0</v>
      </c>
      <c r="J1709" s="52">
        <v>0</v>
      </c>
      <c r="K1709" s="52">
        <v>0</v>
      </c>
      <c r="L1709" s="52">
        <v>0</v>
      </c>
      <c r="M1709" s="52">
        <v>0</v>
      </c>
      <c r="N1709" s="52">
        <v>0</v>
      </c>
      <c r="O1709" s="52">
        <v>0</v>
      </c>
      <c r="P1709" s="52">
        <v>0</v>
      </c>
      <c r="Q1709" s="52">
        <v>0</v>
      </c>
      <c r="R1709" s="52">
        <v>0</v>
      </c>
      <c r="S1709" s="52">
        <v>0</v>
      </c>
      <c r="T1709" s="52">
        <v>0</v>
      </c>
      <c r="U1709" s="52">
        <v>0</v>
      </c>
      <c r="V1709" s="52">
        <v>0</v>
      </c>
      <c r="W1709" s="52">
        <v>0</v>
      </c>
      <c r="X1709" s="52">
        <v>0</v>
      </c>
      <c r="Y1709" s="52">
        <v>0</v>
      </c>
      <c r="Z1709" s="52">
        <v>0</v>
      </c>
    </row>
    <row r="1710" spans="1:26">
      <c r="A1710" s="52" t="s">
        <v>349</v>
      </c>
      <c r="B1710" s="52" t="s">
        <v>340</v>
      </c>
      <c r="C1710" s="52" t="s">
        <v>247</v>
      </c>
      <c r="D1710" s="52" t="s">
        <v>7</v>
      </c>
      <c r="E1710" s="52" t="s">
        <v>85</v>
      </c>
      <c r="F1710" s="52" t="s">
        <v>66</v>
      </c>
      <c r="G1710" s="52">
        <v>1.3857093828</v>
      </c>
      <c r="H1710" s="52">
        <v>1.2947679000000001</v>
      </c>
      <c r="I1710" s="52">
        <v>1.578821346</v>
      </c>
      <c r="J1710" s="52">
        <v>1.4049644760000002</v>
      </c>
      <c r="K1710" s="52">
        <v>1.4418376236000001</v>
      </c>
      <c r="L1710" s="52">
        <v>1.6164229967999999</v>
      </c>
      <c r="M1710" s="52">
        <v>1.8231001920000001</v>
      </c>
      <c r="N1710" s="52">
        <v>1.9310400828000003</v>
      </c>
      <c r="O1710" s="52">
        <v>2.7066238488000005</v>
      </c>
      <c r="P1710" s="52">
        <v>3.268927836</v>
      </c>
      <c r="Q1710" s="52">
        <v>3.482601174</v>
      </c>
      <c r="R1710" s="52">
        <v>2.3589980316000001</v>
      </c>
      <c r="S1710" s="52">
        <v>1.677692628</v>
      </c>
      <c r="T1710" s="52">
        <v>1.6364024064000002</v>
      </c>
      <c r="U1710" s="52">
        <v>1.8548193888000002</v>
      </c>
      <c r="V1710" s="52">
        <v>1.8890715996000003</v>
      </c>
      <c r="W1710" s="52">
        <v>1.8084212712000001</v>
      </c>
      <c r="X1710" s="52">
        <v>1.8202950359999999</v>
      </c>
      <c r="Y1710" s="52">
        <v>1.7412901200000002</v>
      </c>
      <c r="Z1710" s="52">
        <v>1.8057919608000002</v>
      </c>
    </row>
    <row r="1711" spans="1:26">
      <c r="A1711" s="52" t="s">
        <v>349</v>
      </c>
      <c r="B1711" s="52" t="s">
        <v>341</v>
      </c>
      <c r="C1711" s="52" t="s">
        <v>247</v>
      </c>
      <c r="D1711" s="52" t="s">
        <v>7</v>
      </c>
      <c r="E1711" s="52" t="s">
        <v>85</v>
      </c>
      <c r="F1711" s="52" t="s">
        <v>67</v>
      </c>
      <c r="G1711" s="52">
        <v>0</v>
      </c>
      <c r="H1711" s="52">
        <v>0</v>
      </c>
      <c r="I1711" s="52">
        <v>0</v>
      </c>
      <c r="J1711" s="52">
        <v>0</v>
      </c>
      <c r="K1711" s="52">
        <v>0</v>
      </c>
      <c r="L1711" s="52">
        <v>0</v>
      </c>
      <c r="M1711" s="52">
        <v>0</v>
      </c>
      <c r="N1711" s="52">
        <v>0</v>
      </c>
      <c r="O1711" s="52">
        <v>0</v>
      </c>
      <c r="P1711" s="52">
        <v>0</v>
      </c>
      <c r="Q1711" s="52">
        <v>0</v>
      </c>
      <c r="R1711" s="52">
        <v>0</v>
      </c>
      <c r="S1711" s="52">
        <v>0</v>
      </c>
      <c r="T1711" s="52">
        <v>0</v>
      </c>
      <c r="U1711" s="52">
        <v>0</v>
      </c>
      <c r="V1711" s="52">
        <v>0</v>
      </c>
      <c r="W1711" s="52">
        <v>0</v>
      </c>
      <c r="X1711" s="52">
        <v>0</v>
      </c>
      <c r="Y1711" s="52">
        <v>0</v>
      </c>
      <c r="Z1711" s="52">
        <v>0</v>
      </c>
    </row>
    <row r="1712" spans="1:26">
      <c r="A1712" s="52" t="s">
        <v>349</v>
      </c>
      <c r="B1712" s="52" t="s">
        <v>337</v>
      </c>
      <c r="C1712" s="52" t="s">
        <v>247</v>
      </c>
      <c r="D1712" s="52" t="s">
        <v>7</v>
      </c>
      <c r="E1712" s="52" t="s">
        <v>85</v>
      </c>
      <c r="F1712" s="52" t="s">
        <v>68</v>
      </c>
      <c r="G1712" s="52">
        <v>0</v>
      </c>
      <c r="H1712" s="52">
        <v>0</v>
      </c>
      <c r="I1712" s="52">
        <v>0</v>
      </c>
      <c r="J1712" s="52">
        <v>0</v>
      </c>
      <c r="K1712" s="52">
        <v>0</v>
      </c>
      <c r="L1712" s="52">
        <v>0</v>
      </c>
      <c r="M1712" s="52">
        <v>0</v>
      </c>
      <c r="N1712" s="52">
        <v>0</v>
      </c>
      <c r="O1712" s="52">
        <v>0</v>
      </c>
      <c r="P1712" s="52">
        <v>0</v>
      </c>
      <c r="Q1712" s="52">
        <v>0</v>
      </c>
      <c r="R1712" s="52">
        <v>0</v>
      </c>
      <c r="S1712" s="52">
        <v>0</v>
      </c>
      <c r="T1712" s="52">
        <v>0</v>
      </c>
      <c r="U1712" s="52">
        <v>0</v>
      </c>
      <c r="V1712" s="52">
        <v>0</v>
      </c>
      <c r="W1712" s="52">
        <v>0</v>
      </c>
      <c r="X1712" s="52">
        <v>0</v>
      </c>
      <c r="Y1712" s="52">
        <v>0</v>
      </c>
      <c r="Z1712" s="52">
        <v>0</v>
      </c>
    </row>
    <row r="1713" spans="1:26">
      <c r="A1713" s="52" t="s">
        <v>349</v>
      </c>
      <c r="B1713" s="52" t="s">
        <v>337</v>
      </c>
      <c r="C1713" s="52" t="s">
        <v>247</v>
      </c>
      <c r="D1713" s="52" t="s">
        <v>7</v>
      </c>
      <c r="E1713" s="52" t="s">
        <v>85</v>
      </c>
      <c r="F1713" s="52" t="s">
        <v>69</v>
      </c>
      <c r="G1713" s="52">
        <v>0</v>
      </c>
      <c r="H1713" s="52">
        <v>0</v>
      </c>
      <c r="I1713" s="52">
        <v>0</v>
      </c>
      <c r="J1713" s="52">
        <v>0</v>
      </c>
      <c r="K1713" s="52">
        <v>0</v>
      </c>
      <c r="L1713" s="52">
        <v>0</v>
      </c>
      <c r="M1713" s="52">
        <v>0</v>
      </c>
      <c r="N1713" s="52">
        <v>0</v>
      </c>
      <c r="O1713" s="52">
        <v>0</v>
      </c>
      <c r="P1713" s="52">
        <v>0</v>
      </c>
      <c r="Q1713" s="52">
        <v>0</v>
      </c>
      <c r="R1713" s="52">
        <v>0</v>
      </c>
      <c r="S1713" s="52">
        <v>0</v>
      </c>
      <c r="T1713" s="52">
        <v>0</v>
      </c>
      <c r="U1713" s="52">
        <v>0</v>
      </c>
      <c r="V1713" s="52">
        <v>0</v>
      </c>
      <c r="W1713" s="52">
        <v>0</v>
      </c>
      <c r="X1713" s="52">
        <v>0</v>
      </c>
      <c r="Y1713" s="52">
        <v>0</v>
      </c>
      <c r="Z1713" s="52">
        <v>0</v>
      </c>
    </row>
    <row r="1714" spans="1:26">
      <c r="A1714" s="52" t="s">
        <v>349</v>
      </c>
      <c r="B1714" s="52" t="s">
        <v>337</v>
      </c>
      <c r="C1714" s="52" t="s">
        <v>247</v>
      </c>
      <c r="D1714" s="52" t="s">
        <v>7</v>
      </c>
      <c r="E1714" s="52" t="s">
        <v>85</v>
      </c>
      <c r="F1714" s="52" t="s">
        <v>70</v>
      </c>
      <c r="G1714" s="52">
        <v>0</v>
      </c>
      <c r="H1714" s="52">
        <v>0</v>
      </c>
      <c r="I1714" s="52">
        <v>0</v>
      </c>
      <c r="J1714" s="52">
        <v>0</v>
      </c>
      <c r="K1714" s="52">
        <v>0</v>
      </c>
      <c r="L1714" s="52">
        <v>0</v>
      </c>
      <c r="M1714" s="52">
        <v>0</v>
      </c>
      <c r="N1714" s="52">
        <v>0</v>
      </c>
      <c r="O1714" s="52">
        <v>0</v>
      </c>
      <c r="P1714" s="52">
        <v>0</v>
      </c>
      <c r="Q1714" s="52">
        <v>0</v>
      </c>
      <c r="R1714" s="52">
        <v>0</v>
      </c>
      <c r="S1714" s="52">
        <v>0</v>
      </c>
      <c r="T1714" s="52">
        <v>0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0</v>
      </c>
    </row>
    <row r="1715" spans="1:26">
      <c r="A1715" s="52" t="s">
        <v>349</v>
      </c>
      <c r="B1715" s="52" t="s">
        <v>342</v>
      </c>
      <c r="C1715" s="52" t="s">
        <v>247</v>
      </c>
      <c r="D1715" s="52" t="s">
        <v>7</v>
      </c>
      <c r="E1715" s="52" t="s">
        <v>85</v>
      </c>
      <c r="F1715" s="52" t="s">
        <v>71</v>
      </c>
      <c r="G1715" s="52">
        <v>0</v>
      </c>
      <c r="H1715" s="52">
        <v>0</v>
      </c>
      <c r="I1715" s="52">
        <v>0</v>
      </c>
      <c r="J1715" s="52">
        <v>0</v>
      </c>
      <c r="K1715" s="52">
        <v>0</v>
      </c>
      <c r="L1715" s="52">
        <v>0</v>
      </c>
      <c r="M1715" s="52">
        <v>0</v>
      </c>
      <c r="N1715" s="52">
        <v>0</v>
      </c>
      <c r="O1715" s="52">
        <v>0</v>
      </c>
      <c r="P1715" s="52">
        <v>0</v>
      </c>
      <c r="Q1715" s="52">
        <v>0</v>
      </c>
      <c r="R1715" s="52">
        <v>0</v>
      </c>
      <c r="S1715" s="52">
        <v>0</v>
      </c>
      <c r="T1715" s="52">
        <v>0</v>
      </c>
      <c r="U1715" s="52">
        <v>0</v>
      </c>
      <c r="V1715" s="52">
        <v>0</v>
      </c>
      <c r="W1715" s="52">
        <v>0</v>
      </c>
      <c r="X1715" s="52">
        <v>0</v>
      </c>
      <c r="Y1715" s="52">
        <v>0</v>
      </c>
      <c r="Z1715" s="52">
        <v>0</v>
      </c>
    </row>
    <row r="1716" spans="1:26">
      <c r="A1716" s="52" t="s">
        <v>349</v>
      </c>
      <c r="B1716" s="52" t="s">
        <v>342</v>
      </c>
      <c r="C1716" s="52" t="s">
        <v>247</v>
      </c>
      <c r="D1716" s="52" t="s">
        <v>7</v>
      </c>
      <c r="E1716" s="52" t="s">
        <v>85</v>
      </c>
      <c r="F1716" s="52" t="s">
        <v>72</v>
      </c>
      <c r="G1716" s="52">
        <v>8.3093996087999997</v>
      </c>
      <c r="H1716" s="52">
        <v>8.3228978520000005</v>
      </c>
      <c r="I1716" s="52">
        <v>8.5511998692000013</v>
      </c>
      <c r="J1716" s="52">
        <v>8.2529992260000018</v>
      </c>
      <c r="K1716" s="52">
        <v>10.386098463600002</v>
      </c>
      <c r="L1716" s="52">
        <v>10.2844932012</v>
      </c>
      <c r="M1716" s="52">
        <v>10.758196126800001</v>
      </c>
      <c r="N1716" s="52">
        <v>12.0767994792</v>
      </c>
      <c r="O1716" s="52">
        <v>11.525603072399999</v>
      </c>
      <c r="P1716" s="52">
        <v>7.9159032107999998</v>
      </c>
      <c r="Q1716" s="52">
        <v>7.2606983183999994</v>
      </c>
      <c r="R1716" s="52">
        <v>6.6915991548000004</v>
      </c>
      <c r="S1716" s="52">
        <v>7.9677985967999998</v>
      </c>
      <c r="T1716" s="52">
        <v>10.102903311600002</v>
      </c>
      <c r="U1716" s="52">
        <v>11.1801041496</v>
      </c>
      <c r="V1716" s="52">
        <v>11.3727011364</v>
      </c>
      <c r="W1716" s="52">
        <v>12.072700601999999</v>
      </c>
      <c r="X1716" s="52">
        <v>10.456097572800001</v>
      </c>
      <c r="Y1716" s="52">
        <v>10.7210005956</v>
      </c>
      <c r="Z1716" s="52">
        <v>11.198597245200002</v>
      </c>
    </row>
    <row r="1717" spans="1:26">
      <c r="A1717" s="52" t="s">
        <v>349</v>
      </c>
      <c r="B1717" s="52" t="s">
        <v>343</v>
      </c>
      <c r="C1717" s="52" t="s">
        <v>247</v>
      </c>
      <c r="D1717" s="52" t="s">
        <v>7</v>
      </c>
      <c r="E1717" s="52" t="s">
        <v>85</v>
      </c>
      <c r="F1717" s="52" t="s">
        <v>73</v>
      </c>
      <c r="G1717" s="52">
        <v>0.16560050039999999</v>
      </c>
      <c r="H1717" s="52">
        <v>0.15839920440000002</v>
      </c>
      <c r="I1717" s="52">
        <v>0.17280179640000001</v>
      </c>
      <c r="J1717" s="52">
        <v>0.2501989812</v>
      </c>
      <c r="K1717" s="52">
        <v>0.2196018468</v>
      </c>
      <c r="L1717" s="52">
        <v>0.1665006624</v>
      </c>
      <c r="M1717" s="52">
        <v>0.1467012852</v>
      </c>
      <c r="N1717" s="52">
        <v>0.1467012852</v>
      </c>
      <c r="O1717" s="52">
        <v>0.15389839440000003</v>
      </c>
      <c r="P1717" s="52">
        <v>0.15209807040000001</v>
      </c>
      <c r="Q1717" s="52">
        <v>0.1844997156</v>
      </c>
      <c r="R1717" s="52">
        <v>0.1763982576</v>
      </c>
      <c r="S1717" s="52">
        <v>9.7200748800000014E-2</v>
      </c>
      <c r="T1717" s="52">
        <v>7.2000399600000001E-2</v>
      </c>
      <c r="U1717" s="52">
        <v>0.14220047520000001</v>
      </c>
      <c r="V1717" s="52">
        <v>0.15299823240000002</v>
      </c>
      <c r="W1717" s="52">
        <v>0.11880045</v>
      </c>
      <c r="X1717" s="52">
        <v>0.10956855600000001</v>
      </c>
      <c r="Y1717" s="52">
        <v>9.7435209600000003E-2</v>
      </c>
      <c r="Z1717" s="52">
        <v>0.18483884640000001</v>
      </c>
    </row>
    <row r="1718" spans="1:26">
      <c r="A1718" s="52" t="s">
        <v>336</v>
      </c>
      <c r="B1718" s="52" t="s">
        <v>337</v>
      </c>
      <c r="C1718" s="52" t="s">
        <v>248</v>
      </c>
      <c r="D1718" s="52" t="s">
        <v>7</v>
      </c>
      <c r="E1718" s="52" t="s">
        <v>62</v>
      </c>
      <c r="F1718" s="52" t="s">
        <v>63</v>
      </c>
      <c r="G1718" s="52">
        <v>0</v>
      </c>
      <c r="H1718" s="52">
        <v>0</v>
      </c>
      <c r="I1718" s="52">
        <v>0</v>
      </c>
      <c r="J1718" s="52">
        <v>0</v>
      </c>
      <c r="K1718" s="52">
        <v>0</v>
      </c>
      <c r="L1718" s="52">
        <v>0</v>
      </c>
      <c r="M1718" s="52">
        <v>0</v>
      </c>
      <c r="N1718" s="52">
        <v>0</v>
      </c>
      <c r="O1718" s="52">
        <v>0</v>
      </c>
      <c r="P1718" s="52">
        <v>0</v>
      </c>
      <c r="Q1718" s="52">
        <v>0</v>
      </c>
      <c r="R1718" s="52">
        <v>0</v>
      </c>
      <c r="S1718" s="52">
        <v>0</v>
      </c>
      <c r="T1718" s="52">
        <v>0</v>
      </c>
      <c r="U1718" s="52">
        <v>0</v>
      </c>
      <c r="V1718" s="52">
        <v>0</v>
      </c>
      <c r="W1718" s="52">
        <v>0</v>
      </c>
      <c r="X1718" s="52">
        <v>0</v>
      </c>
      <c r="Y1718" s="52">
        <v>0</v>
      </c>
      <c r="Z1718" s="52">
        <v>0</v>
      </c>
    </row>
    <row r="1719" spans="1:26">
      <c r="A1719" s="52" t="s">
        <v>336</v>
      </c>
      <c r="B1719" s="52" t="s">
        <v>338</v>
      </c>
      <c r="C1719" s="52" t="s">
        <v>248</v>
      </c>
      <c r="D1719" s="52" t="s">
        <v>7</v>
      </c>
      <c r="E1719" s="52" t="s">
        <v>62</v>
      </c>
      <c r="F1719" s="52" t="s">
        <v>64</v>
      </c>
      <c r="G1719" s="52">
        <v>0</v>
      </c>
      <c r="H1719" s="52">
        <v>0</v>
      </c>
      <c r="I1719" s="52">
        <v>0</v>
      </c>
      <c r="J1719" s="52">
        <v>0</v>
      </c>
      <c r="K1719" s="52">
        <v>0</v>
      </c>
      <c r="L1719" s="52">
        <v>0</v>
      </c>
      <c r="M1719" s="52">
        <v>0</v>
      </c>
      <c r="N1719" s="52">
        <v>0</v>
      </c>
      <c r="O1719" s="52">
        <v>0</v>
      </c>
      <c r="P1719" s="52">
        <v>0</v>
      </c>
      <c r="Q1719" s="52">
        <v>0</v>
      </c>
      <c r="R1719" s="52">
        <v>0</v>
      </c>
      <c r="S1719" s="52">
        <v>0</v>
      </c>
      <c r="T1719" s="52">
        <v>0</v>
      </c>
      <c r="U1719" s="52">
        <v>0</v>
      </c>
      <c r="V1719" s="52">
        <v>0</v>
      </c>
      <c r="W1719" s="52">
        <v>0</v>
      </c>
      <c r="X1719" s="52">
        <v>0</v>
      </c>
      <c r="Y1719" s="52">
        <v>0</v>
      </c>
      <c r="Z1719" s="52">
        <v>0</v>
      </c>
    </row>
    <row r="1720" spans="1:26">
      <c r="A1720" s="52" t="s">
        <v>336</v>
      </c>
      <c r="B1720" s="52" t="s">
        <v>339</v>
      </c>
      <c r="C1720" s="52" t="s">
        <v>248</v>
      </c>
      <c r="D1720" s="52" t="s">
        <v>7</v>
      </c>
      <c r="E1720" s="52" t="s">
        <v>62</v>
      </c>
      <c r="F1720" s="52" t="s">
        <v>65</v>
      </c>
      <c r="G1720" s="52">
        <v>0</v>
      </c>
      <c r="H1720" s="52">
        <v>0</v>
      </c>
      <c r="I1720" s="52">
        <v>0</v>
      </c>
      <c r="J1720" s="52">
        <v>0</v>
      </c>
      <c r="K1720" s="52">
        <v>0</v>
      </c>
      <c r="L1720" s="52">
        <v>0</v>
      </c>
      <c r="M1720" s="52">
        <v>0</v>
      </c>
      <c r="N1720" s="52">
        <v>0</v>
      </c>
      <c r="O1720" s="52">
        <v>0</v>
      </c>
      <c r="P1720" s="52">
        <v>0</v>
      </c>
      <c r="Q1720" s="52">
        <v>0</v>
      </c>
      <c r="R1720" s="52">
        <v>0</v>
      </c>
      <c r="S1720" s="52">
        <v>0</v>
      </c>
      <c r="T1720" s="52">
        <v>0</v>
      </c>
      <c r="U1720" s="52">
        <v>0</v>
      </c>
      <c r="V1720" s="52">
        <v>0</v>
      </c>
      <c r="W1720" s="52">
        <v>0</v>
      </c>
      <c r="X1720" s="52">
        <v>0</v>
      </c>
      <c r="Y1720" s="52">
        <v>0</v>
      </c>
      <c r="Z1720" s="52">
        <v>0</v>
      </c>
    </row>
    <row r="1721" spans="1:26">
      <c r="A1721" s="52" t="s">
        <v>336</v>
      </c>
      <c r="B1721" s="52" t="s">
        <v>340</v>
      </c>
      <c r="C1721" s="52" t="s">
        <v>248</v>
      </c>
      <c r="D1721" s="52" t="s">
        <v>7</v>
      </c>
      <c r="E1721" s="52" t="s">
        <v>62</v>
      </c>
      <c r="F1721" s="52" t="s">
        <v>66</v>
      </c>
      <c r="G1721" s="52">
        <v>0</v>
      </c>
      <c r="H1721" s="52">
        <v>0</v>
      </c>
      <c r="I1721" s="52">
        <v>0</v>
      </c>
      <c r="J1721" s="52">
        <v>0</v>
      </c>
      <c r="K1721" s="52">
        <v>0</v>
      </c>
      <c r="L1721" s="52">
        <v>0</v>
      </c>
      <c r="M1721" s="52">
        <v>0</v>
      </c>
      <c r="N1721" s="52">
        <v>0</v>
      </c>
      <c r="O1721" s="52">
        <v>0</v>
      </c>
      <c r="P1721" s="52">
        <v>0</v>
      </c>
      <c r="Q1721" s="52">
        <v>0</v>
      </c>
      <c r="R1721" s="52">
        <v>0</v>
      </c>
      <c r="S1721" s="52">
        <v>0</v>
      </c>
      <c r="T1721" s="52">
        <v>0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</row>
    <row r="1722" spans="1:26">
      <c r="A1722" s="52" t="s">
        <v>336</v>
      </c>
      <c r="B1722" s="52" t="s">
        <v>341</v>
      </c>
      <c r="C1722" s="52" t="s">
        <v>248</v>
      </c>
      <c r="D1722" s="52" t="s">
        <v>7</v>
      </c>
      <c r="E1722" s="52" t="s">
        <v>62</v>
      </c>
      <c r="F1722" s="52" t="s">
        <v>67</v>
      </c>
      <c r="G1722" s="52">
        <v>0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0</v>
      </c>
      <c r="R1722" s="52">
        <v>0</v>
      </c>
      <c r="S1722" s="52">
        <v>0</v>
      </c>
      <c r="T1722" s="52">
        <v>0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0</v>
      </c>
    </row>
    <row r="1723" spans="1:26">
      <c r="A1723" s="52" t="s">
        <v>336</v>
      </c>
      <c r="B1723" s="52" t="s">
        <v>337</v>
      </c>
      <c r="C1723" s="52" t="s">
        <v>248</v>
      </c>
      <c r="D1723" s="52" t="s">
        <v>7</v>
      </c>
      <c r="E1723" s="52" t="s">
        <v>62</v>
      </c>
      <c r="F1723" s="52" t="s">
        <v>68</v>
      </c>
      <c r="G1723" s="52">
        <v>0</v>
      </c>
      <c r="H1723" s="52">
        <v>0</v>
      </c>
      <c r="I1723" s="52">
        <v>0</v>
      </c>
      <c r="J1723" s="52">
        <v>0</v>
      </c>
      <c r="K1723" s="52">
        <v>0</v>
      </c>
      <c r="L1723" s="52">
        <v>0</v>
      </c>
      <c r="M1723" s="52">
        <v>0</v>
      </c>
      <c r="N1723" s="52">
        <v>0</v>
      </c>
      <c r="O1723" s="52">
        <v>0</v>
      </c>
      <c r="P1723" s="52">
        <v>0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0</v>
      </c>
      <c r="Z1723" s="52">
        <v>0</v>
      </c>
    </row>
    <row r="1724" spans="1:26">
      <c r="A1724" s="52" t="s">
        <v>336</v>
      </c>
      <c r="B1724" s="52" t="s">
        <v>337</v>
      </c>
      <c r="C1724" s="52" t="s">
        <v>248</v>
      </c>
      <c r="D1724" s="52" t="s">
        <v>7</v>
      </c>
      <c r="E1724" s="52" t="s">
        <v>62</v>
      </c>
      <c r="F1724" s="52" t="s">
        <v>69</v>
      </c>
      <c r="G1724" s="52">
        <v>0</v>
      </c>
      <c r="H1724" s="52">
        <v>0</v>
      </c>
      <c r="I1724" s="52">
        <v>0</v>
      </c>
      <c r="J1724" s="52">
        <v>0</v>
      </c>
      <c r="K1724" s="52">
        <v>0</v>
      </c>
      <c r="L1724" s="52">
        <v>0</v>
      </c>
      <c r="M1724" s="52">
        <v>0</v>
      </c>
      <c r="N1724" s="52">
        <v>0</v>
      </c>
      <c r="O1724" s="52">
        <v>0</v>
      </c>
      <c r="P1724" s="52">
        <v>0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</row>
    <row r="1725" spans="1:26">
      <c r="A1725" s="52" t="s">
        <v>336</v>
      </c>
      <c r="B1725" s="52" t="s">
        <v>337</v>
      </c>
      <c r="C1725" s="52" t="s">
        <v>248</v>
      </c>
      <c r="D1725" s="52" t="s">
        <v>7</v>
      </c>
      <c r="E1725" s="52" t="s">
        <v>62</v>
      </c>
      <c r="F1725" s="52" t="s">
        <v>70</v>
      </c>
      <c r="G1725" s="52">
        <v>0</v>
      </c>
      <c r="H1725" s="52">
        <v>0</v>
      </c>
      <c r="I1725" s="52">
        <v>0</v>
      </c>
      <c r="J1725" s="52">
        <v>0</v>
      </c>
      <c r="K1725" s="52">
        <v>0</v>
      </c>
      <c r="L1725" s="52">
        <v>0</v>
      </c>
      <c r="M1725" s="52">
        <v>0</v>
      </c>
      <c r="N1725" s="52">
        <v>0</v>
      </c>
      <c r="O1725" s="52">
        <v>0</v>
      </c>
      <c r="P1725" s="52">
        <v>0</v>
      </c>
      <c r="Q1725" s="52">
        <v>0</v>
      </c>
      <c r="R1725" s="52">
        <v>0</v>
      </c>
      <c r="S1725" s="52">
        <v>0</v>
      </c>
      <c r="T1725" s="52">
        <v>0</v>
      </c>
      <c r="U1725" s="52">
        <v>0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</row>
    <row r="1726" spans="1:26">
      <c r="A1726" s="52" t="s">
        <v>336</v>
      </c>
      <c r="B1726" s="52" t="s">
        <v>342</v>
      </c>
      <c r="C1726" s="52" t="s">
        <v>248</v>
      </c>
      <c r="D1726" s="52" t="s">
        <v>7</v>
      </c>
      <c r="E1726" s="52" t="s">
        <v>62</v>
      </c>
      <c r="F1726" s="52" t="s">
        <v>71</v>
      </c>
      <c r="G1726" s="52">
        <v>0</v>
      </c>
      <c r="H1726" s="52">
        <v>0</v>
      </c>
      <c r="I1726" s="52">
        <v>0</v>
      </c>
      <c r="J1726" s="52">
        <v>0</v>
      </c>
      <c r="K1726" s="52">
        <v>0</v>
      </c>
      <c r="L1726" s="52">
        <v>0</v>
      </c>
      <c r="M1726" s="52">
        <v>0</v>
      </c>
      <c r="N1726" s="52">
        <v>0</v>
      </c>
      <c r="O1726" s="52">
        <v>0</v>
      </c>
      <c r="P1726" s="52">
        <v>0</v>
      </c>
      <c r="Q1726" s="52">
        <v>0</v>
      </c>
      <c r="R1726" s="52">
        <v>0</v>
      </c>
      <c r="S1726" s="52">
        <v>0</v>
      </c>
      <c r="T1726" s="52">
        <v>0</v>
      </c>
      <c r="U1726" s="52">
        <v>0</v>
      </c>
      <c r="V1726" s="52">
        <v>0</v>
      </c>
      <c r="W1726" s="52">
        <v>0</v>
      </c>
      <c r="X1726" s="52">
        <v>0</v>
      </c>
      <c r="Y1726" s="52">
        <v>0</v>
      </c>
      <c r="Z1726" s="52">
        <v>0</v>
      </c>
    </row>
    <row r="1727" spans="1:26">
      <c r="A1727" s="52" t="s">
        <v>336</v>
      </c>
      <c r="B1727" s="52" t="s">
        <v>342</v>
      </c>
      <c r="C1727" s="52" t="s">
        <v>248</v>
      </c>
      <c r="D1727" s="52" t="s">
        <v>7</v>
      </c>
      <c r="E1727" s="52" t="s">
        <v>62</v>
      </c>
      <c r="F1727" s="52" t="s">
        <v>72</v>
      </c>
      <c r="G1727" s="52">
        <v>0</v>
      </c>
      <c r="H1727" s="52">
        <v>0</v>
      </c>
      <c r="I1727" s="52">
        <v>0</v>
      </c>
      <c r="J1727" s="52">
        <v>0</v>
      </c>
      <c r="K1727" s="52">
        <v>0</v>
      </c>
      <c r="L1727" s="52">
        <v>0</v>
      </c>
      <c r="M1727" s="52">
        <v>0</v>
      </c>
      <c r="N1727" s="52">
        <v>0</v>
      </c>
      <c r="O1727" s="52">
        <v>0</v>
      </c>
      <c r="P1727" s="52">
        <v>0</v>
      </c>
      <c r="Q1727" s="52">
        <v>0</v>
      </c>
      <c r="R1727" s="52">
        <v>0</v>
      </c>
      <c r="S1727" s="52">
        <v>0</v>
      </c>
      <c r="T1727" s="52">
        <v>0</v>
      </c>
      <c r="U1727" s="52">
        <v>0</v>
      </c>
      <c r="V1727" s="52">
        <v>0</v>
      </c>
      <c r="W1727" s="52">
        <v>0</v>
      </c>
      <c r="X1727" s="52">
        <v>0</v>
      </c>
      <c r="Y1727" s="52">
        <v>0</v>
      </c>
      <c r="Z1727" s="52">
        <v>0</v>
      </c>
    </row>
    <row r="1728" spans="1:26">
      <c r="A1728" s="52" t="s">
        <v>336</v>
      </c>
      <c r="B1728" s="52" t="s">
        <v>343</v>
      </c>
      <c r="C1728" s="52" t="s">
        <v>248</v>
      </c>
      <c r="D1728" s="52" t="s">
        <v>7</v>
      </c>
      <c r="E1728" s="52" t="s">
        <v>62</v>
      </c>
      <c r="F1728" s="52" t="s">
        <v>73</v>
      </c>
      <c r="G1728" s="52">
        <v>0</v>
      </c>
      <c r="H1728" s="52">
        <v>0</v>
      </c>
      <c r="I1728" s="52">
        <v>0</v>
      </c>
      <c r="J1728" s="52">
        <v>0</v>
      </c>
      <c r="K1728" s="52">
        <v>0</v>
      </c>
      <c r="L1728" s="52">
        <v>0</v>
      </c>
      <c r="M1728" s="52">
        <v>0</v>
      </c>
      <c r="N1728" s="52">
        <v>0</v>
      </c>
      <c r="O1728" s="52">
        <v>0</v>
      </c>
      <c r="P1728" s="52">
        <v>0</v>
      </c>
      <c r="Q1728" s="52">
        <v>0</v>
      </c>
      <c r="R1728" s="52">
        <v>0</v>
      </c>
      <c r="S1728" s="52">
        <v>0</v>
      </c>
      <c r="T1728" s="52">
        <v>0</v>
      </c>
      <c r="U1728" s="52">
        <v>0</v>
      </c>
      <c r="V1728" s="52">
        <v>0</v>
      </c>
      <c r="W1728" s="52">
        <v>0</v>
      </c>
      <c r="X1728" s="52">
        <v>0</v>
      </c>
      <c r="Y1728" s="52">
        <v>0</v>
      </c>
      <c r="Z1728" s="52">
        <v>0</v>
      </c>
    </row>
    <row r="1729" spans="1:26">
      <c r="A1729" s="52" t="s">
        <v>344</v>
      </c>
      <c r="B1729" s="52" t="s">
        <v>337</v>
      </c>
      <c r="C1729" s="52" t="s">
        <v>248</v>
      </c>
      <c r="D1729" s="52" t="s">
        <v>7</v>
      </c>
      <c r="E1729" s="52" t="s">
        <v>74</v>
      </c>
      <c r="F1729" s="52" t="s">
        <v>63</v>
      </c>
      <c r="G1729" s="52">
        <v>0</v>
      </c>
      <c r="H1729" s="52">
        <v>0</v>
      </c>
      <c r="I1729" s="52">
        <v>0</v>
      </c>
      <c r="J1729" s="52">
        <v>0</v>
      </c>
      <c r="K1729" s="52">
        <v>0</v>
      </c>
      <c r="L1729" s="52">
        <v>0</v>
      </c>
      <c r="M1729" s="52">
        <v>0</v>
      </c>
      <c r="N1729" s="52">
        <v>0</v>
      </c>
      <c r="O1729" s="52">
        <v>0</v>
      </c>
      <c r="P1729" s="52">
        <v>0</v>
      </c>
      <c r="Q1729" s="52">
        <v>0</v>
      </c>
      <c r="R1729" s="52">
        <v>0</v>
      </c>
      <c r="S1729" s="52">
        <v>0</v>
      </c>
      <c r="T1729" s="52">
        <v>0</v>
      </c>
      <c r="U1729" s="52">
        <v>0</v>
      </c>
      <c r="V1729" s="52">
        <v>0</v>
      </c>
      <c r="W1729" s="52">
        <v>0</v>
      </c>
      <c r="X1729" s="52">
        <v>0</v>
      </c>
      <c r="Y1729" s="52">
        <v>0</v>
      </c>
      <c r="Z1729" s="52">
        <v>0</v>
      </c>
    </row>
    <row r="1730" spans="1:26">
      <c r="A1730" s="52" t="s">
        <v>344</v>
      </c>
      <c r="B1730" s="52" t="s">
        <v>338</v>
      </c>
      <c r="C1730" s="52" t="s">
        <v>248</v>
      </c>
      <c r="D1730" s="52" t="s">
        <v>7</v>
      </c>
      <c r="E1730" s="52" t="s">
        <v>74</v>
      </c>
      <c r="F1730" s="52" t="s">
        <v>64</v>
      </c>
      <c r="G1730" s="52">
        <v>0</v>
      </c>
      <c r="H1730" s="52">
        <v>0</v>
      </c>
      <c r="I1730" s="52">
        <v>0</v>
      </c>
      <c r="J1730" s="52">
        <v>0</v>
      </c>
      <c r="K1730" s="52">
        <v>0</v>
      </c>
      <c r="L1730" s="52">
        <v>0</v>
      </c>
      <c r="M1730" s="52">
        <v>0</v>
      </c>
      <c r="N1730" s="52">
        <v>0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</row>
    <row r="1731" spans="1:26">
      <c r="A1731" s="52" t="s">
        <v>344</v>
      </c>
      <c r="B1731" s="52" t="s">
        <v>339</v>
      </c>
      <c r="C1731" s="52" t="s">
        <v>248</v>
      </c>
      <c r="D1731" s="52" t="s">
        <v>7</v>
      </c>
      <c r="E1731" s="52" t="s">
        <v>74</v>
      </c>
      <c r="F1731" s="52" t="s">
        <v>65</v>
      </c>
      <c r="G1731" s="52">
        <v>0</v>
      </c>
      <c r="H1731" s="52">
        <v>0</v>
      </c>
      <c r="I1731" s="52">
        <v>0</v>
      </c>
      <c r="J1731" s="52">
        <v>0</v>
      </c>
      <c r="K1731" s="52">
        <v>0</v>
      </c>
      <c r="L1731" s="52">
        <v>0</v>
      </c>
      <c r="M1731" s="52">
        <v>0</v>
      </c>
      <c r="N1731" s="52">
        <v>0</v>
      </c>
      <c r="O1731" s="52">
        <v>0</v>
      </c>
      <c r="P1731" s="52">
        <v>0</v>
      </c>
      <c r="Q1731" s="52">
        <v>0</v>
      </c>
      <c r="R1731" s="52">
        <v>0</v>
      </c>
      <c r="S1731" s="52">
        <v>0</v>
      </c>
      <c r="T1731" s="52">
        <v>0</v>
      </c>
      <c r="U1731" s="52">
        <v>0</v>
      </c>
      <c r="V1731" s="52">
        <v>0</v>
      </c>
      <c r="W1731" s="52">
        <v>0</v>
      </c>
      <c r="X1731" s="52">
        <v>0</v>
      </c>
      <c r="Y1731" s="52">
        <v>0</v>
      </c>
      <c r="Z1731" s="52">
        <v>0</v>
      </c>
    </row>
    <row r="1732" spans="1:26">
      <c r="A1732" s="52" t="s">
        <v>344</v>
      </c>
      <c r="B1732" s="52" t="s">
        <v>340</v>
      </c>
      <c r="C1732" s="52" t="s">
        <v>248</v>
      </c>
      <c r="D1732" s="52" t="s">
        <v>7</v>
      </c>
      <c r="E1732" s="52" t="s">
        <v>74</v>
      </c>
      <c r="F1732" s="52" t="s">
        <v>66</v>
      </c>
      <c r="G1732" s="52">
        <v>0</v>
      </c>
      <c r="H1732" s="52">
        <v>0</v>
      </c>
      <c r="I1732" s="52">
        <v>0</v>
      </c>
      <c r="J1732" s="52">
        <v>0</v>
      </c>
      <c r="K1732" s="52">
        <v>0</v>
      </c>
      <c r="L1732" s="52">
        <v>0</v>
      </c>
      <c r="M1732" s="52">
        <v>0</v>
      </c>
      <c r="N1732" s="52">
        <v>0</v>
      </c>
      <c r="O1732" s="52">
        <v>0</v>
      </c>
      <c r="P1732" s="52">
        <v>0</v>
      </c>
      <c r="Q1732" s="52">
        <v>0</v>
      </c>
      <c r="R1732" s="52">
        <v>0</v>
      </c>
      <c r="S1732" s="52">
        <v>0</v>
      </c>
      <c r="T1732" s="52">
        <v>0</v>
      </c>
      <c r="U1732" s="52">
        <v>0</v>
      </c>
      <c r="V1732" s="52">
        <v>0</v>
      </c>
      <c r="W1732" s="52">
        <v>0</v>
      </c>
      <c r="X1732" s="52">
        <v>0</v>
      </c>
      <c r="Y1732" s="52">
        <v>0</v>
      </c>
      <c r="Z1732" s="52">
        <v>0</v>
      </c>
    </row>
    <row r="1733" spans="1:26">
      <c r="A1733" s="52" t="s">
        <v>344</v>
      </c>
      <c r="B1733" s="52" t="s">
        <v>341</v>
      </c>
      <c r="C1733" s="52" t="s">
        <v>248</v>
      </c>
      <c r="D1733" s="52" t="s">
        <v>7</v>
      </c>
      <c r="E1733" s="52" t="s">
        <v>74</v>
      </c>
      <c r="F1733" s="52" t="s">
        <v>67</v>
      </c>
      <c r="G1733" s="52">
        <v>0</v>
      </c>
      <c r="H1733" s="52">
        <v>0</v>
      </c>
      <c r="I1733" s="52">
        <v>0</v>
      </c>
      <c r="J1733" s="52">
        <v>0</v>
      </c>
      <c r="K1733" s="52">
        <v>0</v>
      </c>
      <c r="L1733" s="52">
        <v>0</v>
      </c>
      <c r="M1733" s="52">
        <v>0</v>
      </c>
      <c r="N1733" s="52">
        <v>0</v>
      </c>
      <c r="O1733" s="52">
        <v>0</v>
      </c>
      <c r="P1733" s="52">
        <v>0</v>
      </c>
      <c r="Q1733" s="52">
        <v>0</v>
      </c>
      <c r="R1733" s="52">
        <v>0</v>
      </c>
      <c r="S1733" s="52">
        <v>0</v>
      </c>
      <c r="T1733" s="52">
        <v>0</v>
      </c>
      <c r="U1733" s="52">
        <v>0</v>
      </c>
      <c r="V1733" s="52">
        <v>0</v>
      </c>
      <c r="W1733" s="52">
        <v>0</v>
      </c>
      <c r="X1733" s="52">
        <v>0</v>
      </c>
      <c r="Y1733" s="52">
        <v>0</v>
      </c>
      <c r="Z1733" s="52">
        <v>0</v>
      </c>
    </row>
    <row r="1734" spans="1:26">
      <c r="A1734" s="52" t="s">
        <v>344</v>
      </c>
      <c r="B1734" s="52" t="s">
        <v>337</v>
      </c>
      <c r="C1734" s="52" t="s">
        <v>248</v>
      </c>
      <c r="D1734" s="52" t="s">
        <v>7</v>
      </c>
      <c r="E1734" s="52" t="s">
        <v>74</v>
      </c>
      <c r="F1734" s="52" t="s">
        <v>68</v>
      </c>
      <c r="G1734" s="52">
        <v>0</v>
      </c>
      <c r="H1734" s="52">
        <v>0</v>
      </c>
      <c r="I1734" s="52">
        <v>0</v>
      </c>
      <c r="J1734" s="52">
        <v>0</v>
      </c>
      <c r="K1734" s="52">
        <v>0</v>
      </c>
      <c r="L1734" s="52">
        <v>0</v>
      </c>
      <c r="M1734" s="52">
        <v>0</v>
      </c>
      <c r="N1734" s="52">
        <v>0</v>
      </c>
      <c r="O1734" s="52">
        <v>0</v>
      </c>
      <c r="P1734" s="52">
        <v>0</v>
      </c>
      <c r="Q1734" s="52">
        <v>0</v>
      </c>
      <c r="R1734" s="52">
        <v>0</v>
      </c>
      <c r="S1734" s="52">
        <v>0</v>
      </c>
      <c r="T1734" s="52">
        <v>0</v>
      </c>
      <c r="U1734" s="52">
        <v>0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</row>
    <row r="1735" spans="1:26">
      <c r="A1735" s="52" t="s">
        <v>344</v>
      </c>
      <c r="B1735" s="52" t="s">
        <v>337</v>
      </c>
      <c r="C1735" s="52" t="s">
        <v>248</v>
      </c>
      <c r="D1735" s="52" t="s">
        <v>7</v>
      </c>
      <c r="E1735" s="52" t="s">
        <v>74</v>
      </c>
      <c r="F1735" s="52" t="s">
        <v>69</v>
      </c>
      <c r="G1735" s="52">
        <v>0</v>
      </c>
      <c r="H1735" s="52">
        <v>0</v>
      </c>
      <c r="I1735" s="52">
        <v>0</v>
      </c>
      <c r="J1735" s="52">
        <v>0</v>
      </c>
      <c r="K1735" s="52">
        <v>0</v>
      </c>
      <c r="L1735" s="52">
        <v>0</v>
      </c>
      <c r="M1735" s="52">
        <v>0</v>
      </c>
      <c r="N1735" s="52">
        <v>0</v>
      </c>
      <c r="O1735" s="52">
        <v>0</v>
      </c>
      <c r="P1735" s="52">
        <v>0</v>
      </c>
      <c r="Q1735" s="52">
        <v>0</v>
      </c>
      <c r="R1735" s="52">
        <v>0</v>
      </c>
      <c r="S1735" s="52">
        <v>0</v>
      </c>
      <c r="T1735" s="52">
        <v>0</v>
      </c>
      <c r="U1735" s="52">
        <v>0</v>
      </c>
      <c r="V1735" s="52">
        <v>0</v>
      </c>
      <c r="W1735" s="52">
        <v>0</v>
      </c>
      <c r="X1735" s="52">
        <v>0</v>
      </c>
      <c r="Y1735" s="52">
        <v>0</v>
      </c>
      <c r="Z1735" s="52">
        <v>0</v>
      </c>
    </row>
    <row r="1736" spans="1:26">
      <c r="A1736" s="52" t="s">
        <v>344</v>
      </c>
      <c r="B1736" s="52" t="s">
        <v>337</v>
      </c>
      <c r="C1736" s="52" t="s">
        <v>248</v>
      </c>
      <c r="D1736" s="52" t="s">
        <v>7</v>
      </c>
      <c r="E1736" s="52" t="s">
        <v>74</v>
      </c>
      <c r="F1736" s="52" t="s">
        <v>70</v>
      </c>
      <c r="G1736" s="52">
        <v>0</v>
      </c>
      <c r="H1736" s="52">
        <v>0</v>
      </c>
      <c r="I1736" s="52">
        <v>0</v>
      </c>
      <c r="J1736" s="52">
        <v>0</v>
      </c>
      <c r="K1736" s="52">
        <v>0</v>
      </c>
      <c r="L1736" s="52">
        <v>0</v>
      </c>
      <c r="M1736" s="52">
        <v>0</v>
      </c>
      <c r="N1736" s="52">
        <v>0</v>
      </c>
      <c r="O1736" s="52">
        <v>0</v>
      </c>
      <c r="P1736" s="52">
        <v>0</v>
      </c>
      <c r="Q1736" s="52">
        <v>0</v>
      </c>
      <c r="R1736" s="52">
        <v>0</v>
      </c>
      <c r="S1736" s="52">
        <v>0</v>
      </c>
      <c r="T1736" s="52">
        <v>0</v>
      </c>
      <c r="U1736" s="52">
        <v>0</v>
      </c>
      <c r="V1736" s="52">
        <v>0</v>
      </c>
      <c r="W1736" s="52">
        <v>0</v>
      </c>
      <c r="X1736" s="52">
        <v>0</v>
      </c>
      <c r="Y1736" s="52">
        <v>0</v>
      </c>
      <c r="Z1736" s="52">
        <v>0</v>
      </c>
    </row>
    <row r="1737" spans="1:26">
      <c r="A1737" s="52" t="s">
        <v>344</v>
      </c>
      <c r="B1737" s="52" t="s">
        <v>342</v>
      </c>
      <c r="C1737" s="52" t="s">
        <v>248</v>
      </c>
      <c r="D1737" s="52" t="s">
        <v>7</v>
      </c>
      <c r="E1737" s="52" t="s">
        <v>74</v>
      </c>
      <c r="F1737" s="52" t="s">
        <v>71</v>
      </c>
      <c r="G1737" s="52">
        <v>0</v>
      </c>
      <c r="H1737" s="52">
        <v>0</v>
      </c>
      <c r="I1737" s="52">
        <v>0</v>
      </c>
      <c r="J1737" s="52">
        <v>0</v>
      </c>
      <c r="K1737" s="52">
        <v>0</v>
      </c>
      <c r="L1737" s="52">
        <v>0</v>
      </c>
      <c r="M1737" s="52">
        <v>0</v>
      </c>
      <c r="N1737" s="52">
        <v>0</v>
      </c>
      <c r="O1737" s="52">
        <v>0</v>
      </c>
      <c r="P1737" s="52">
        <v>0</v>
      </c>
      <c r="Q1737" s="52">
        <v>0</v>
      </c>
      <c r="R1737" s="52">
        <v>0</v>
      </c>
      <c r="S1737" s="52">
        <v>0</v>
      </c>
      <c r="T1737" s="52">
        <v>0</v>
      </c>
      <c r="U1737" s="52">
        <v>0</v>
      </c>
      <c r="V1737" s="52">
        <v>0</v>
      </c>
      <c r="W1737" s="52">
        <v>0</v>
      </c>
      <c r="X1737" s="52">
        <v>0</v>
      </c>
      <c r="Y1737" s="52">
        <v>0</v>
      </c>
      <c r="Z1737" s="52">
        <v>0</v>
      </c>
    </row>
    <row r="1738" spans="1:26">
      <c r="A1738" s="52" t="s">
        <v>344</v>
      </c>
      <c r="B1738" s="52" t="s">
        <v>342</v>
      </c>
      <c r="C1738" s="52" t="s">
        <v>248</v>
      </c>
      <c r="D1738" s="52" t="s">
        <v>7</v>
      </c>
      <c r="E1738" s="52" t="s">
        <v>74</v>
      </c>
      <c r="F1738" s="52" t="s">
        <v>72</v>
      </c>
      <c r="G1738" s="52">
        <v>0</v>
      </c>
      <c r="H1738" s="52">
        <v>0</v>
      </c>
      <c r="I1738" s="52">
        <v>0</v>
      </c>
      <c r="J1738" s="52">
        <v>0</v>
      </c>
      <c r="K1738" s="52">
        <v>0</v>
      </c>
      <c r="L1738" s="52">
        <v>0</v>
      </c>
      <c r="M1738" s="52">
        <v>0</v>
      </c>
      <c r="N1738" s="52">
        <v>0</v>
      </c>
      <c r="O1738" s="52">
        <v>0</v>
      </c>
      <c r="P1738" s="52">
        <v>0</v>
      </c>
      <c r="Q1738" s="52">
        <v>0</v>
      </c>
      <c r="R1738" s="52">
        <v>0</v>
      </c>
      <c r="S1738" s="52">
        <v>0</v>
      </c>
      <c r="T1738" s="52">
        <v>0</v>
      </c>
      <c r="U1738" s="52">
        <v>0</v>
      </c>
      <c r="V1738" s="52">
        <v>0</v>
      </c>
      <c r="W1738" s="52">
        <v>0</v>
      </c>
      <c r="X1738" s="52">
        <v>0</v>
      </c>
      <c r="Y1738" s="52">
        <v>0</v>
      </c>
      <c r="Z1738" s="52">
        <v>0</v>
      </c>
    </row>
    <row r="1739" spans="1:26">
      <c r="A1739" s="52" t="s">
        <v>344</v>
      </c>
      <c r="B1739" s="52" t="s">
        <v>343</v>
      </c>
      <c r="C1739" s="52" t="s">
        <v>248</v>
      </c>
      <c r="D1739" s="52" t="s">
        <v>7</v>
      </c>
      <c r="E1739" s="52" t="s">
        <v>74</v>
      </c>
      <c r="F1739" s="52" t="s">
        <v>73</v>
      </c>
      <c r="G1739" s="52">
        <v>0</v>
      </c>
      <c r="H1739" s="52">
        <v>0</v>
      </c>
      <c r="I1739" s="52">
        <v>0</v>
      </c>
      <c r="J1739" s="52">
        <v>0</v>
      </c>
      <c r="K1739" s="52">
        <v>0</v>
      </c>
      <c r="L1739" s="52">
        <v>0</v>
      </c>
      <c r="M1739" s="52">
        <v>0</v>
      </c>
      <c r="N1739" s="52">
        <v>0</v>
      </c>
      <c r="O1739" s="52">
        <v>0</v>
      </c>
      <c r="P1739" s="52">
        <v>0</v>
      </c>
      <c r="Q1739" s="52">
        <v>0</v>
      </c>
      <c r="R1739" s="52">
        <v>0</v>
      </c>
      <c r="S1739" s="52">
        <v>0</v>
      </c>
      <c r="T1739" s="52">
        <v>0</v>
      </c>
      <c r="U1739" s="52">
        <v>0</v>
      </c>
      <c r="V1739" s="52">
        <v>0</v>
      </c>
      <c r="W1739" s="52">
        <v>0</v>
      </c>
      <c r="X1739" s="52">
        <v>0</v>
      </c>
      <c r="Y1739" s="52">
        <v>0</v>
      </c>
      <c r="Z1739" s="52">
        <v>0</v>
      </c>
    </row>
    <row r="1740" spans="1:26">
      <c r="A1740" s="52" t="s">
        <v>345</v>
      </c>
      <c r="B1740" s="52" t="s">
        <v>337</v>
      </c>
      <c r="C1740" s="52" t="s">
        <v>248</v>
      </c>
      <c r="D1740" s="52" t="s">
        <v>7</v>
      </c>
      <c r="E1740" s="52" t="s">
        <v>75</v>
      </c>
      <c r="F1740" s="52" t="s">
        <v>63</v>
      </c>
      <c r="G1740" s="52">
        <v>0</v>
      </c>
      <c r="H1740" s="52">
        <v>0</v>
      </c>
      <c r="I1740" s="52">
        <v>0</v>
      </c>
      <c r="J1740" s="52">
        <v>0</v>
      </c>
      <c r="K1740" s="52">
        <v>0</v>
      </c>
      <c r="L1740" s="52">
        <v>0</v>
      </c>
      <c r="M1740" s="52">
        <v>0</v>
      </c>
      <c r="N1740" s="52">
        <v>0</v>
      </c>
      <c r="O1740" s="52">
        <v>0</v>
      </c>
      <c r="P1740" s="52">
        <v>0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</row>
    <row r="1741" spans="1:26">
      <c r="A1741" s="52" t="s">
        <v>345</v>
      </c>
      <c r="B1741" s="52" t="s">
        <v>338</v>
      </c>
      <c r="C1741" s="52" t="s">
        <v>248</v>
      </c>
      <c r="D1741" s="52" t="s">
        <v>7</v>
      </c>
      <c r="E1741" s="52" t="s">
        <v>75</v>
      </c>
      <c r="F1741" s="52" t="s">
        <v>64</v>
      </c>
      <c r="G1741" s="52">
        <v>0</v>
      </c>
      <c r="H1741" s="52">
        <v>0</v>
      </c>
      <c r="I1741" s="52">
        <v>0</v>
      </c>
      <c r="J1741" s="52">
        <v>0</v>
      </c>
      <c r="K1741" s="52">
        <v>0</v>
      </c>
      <c r="L1741" s="52">
        <v>0</v>
      </c>
      <c r="M1741" s="52">
        <v>0</v>
      </c>
      <c r="N1741" s="52">
        <v>0</v>
      </c>
      <c r="O1741" s="52">
        <v>0</v>
      </c>
      <c r="P1741" s="52">
        <v>0</v>
      </c>
      <c r="Q1741" s="52">
        <v>0</v>
      </c>
      <c r="R1741" s="52">
        <v>0</v>
      </c>
      <c r="S1741" s="52">
        <v>0</v>
      </c>
      <c r="T1741" s="52">
        <v>0</v>
      </c>
      <c r="U1741" s="52">
        <v>0</v>
      </c>
      <c r="V1741" s="52">
        <v>0</v>
      </c>
      <c r="W1741" s="52">
        <v>0</v>
      </c>
      <c r="X1741" s="52">
        <v>0</v>
      </c>
      <c r="Y1741" s="52">
        <v>0</v>
      </c>
      <c r="Z1741" s="52">
        <v>0</v>
      </c>
    </row>
    <row r="1742" spans="1:26">
      <c r="A1742" s="52" t="s">
        <v>345</v>
      </c>
      <c r="B1742" s="52" t="s">
        <v>339</v>
      </c>
      <c r="C1742" s="52" t="s">
        <v>248</v>
      </c>
      <c r="D1742" s="52" t="s">
        <v>7</v>
      </c>
      <c r="E1742" s="52" t="s">
        <v>75</v>
      </c>
      <c r="F1742" s="52" t="s">
        <v>65</v>
      </c>
      <c r="G1742" s="52">
        <v>0</v>
      </c>
      <c r="H1742" s="52">
        <v>0</v>
      </c>
      <c r="I1742" s="52">
        <v>0</v>
      </c>
      <c r="J1742" s="52">
        <v>0</v>
      </c>
      <c r="K1742" s="52">
        <v>0</v>
      </c>
      <c r="L1742" s="52">
        <v>0</v>
      </c>
      <c r="M1742" s="52">
        <v>0</v>
      </c>
      <c r="N1742" s="52">
        <v>0</v>
      </c>
      <c r="O1742" s="52">
        <v>0</v>
      </c>
      <c r="P1742" s="52">
        <v>0</v>
      </c>
      <c r="Q1742" s="52">
        <v>0</v>
      </c>
      <c r="R1742" s="52">
        <v>0</v>
      </c>
      <c r="S1742" s="52">
        <v>0</v>
      </c>
      <c r="T1742" s="52">
        <v>0</v>
      </c>
      <c r="U1742" s="52">
        <v>0</v>
      </c>
      <c r="V1742" s="52">
        <v>0</v>
      </c>
      <c r="W1742" s="52">
        <v>0</v>
      </c>
      <c r="X1742" s="52">
        <v>0</v>
      </c>
      <c r="Y1742" s="52">
        <v>0</v>
      </c>
      <c r="Z1742" s="52">
        <v>0</v>
      </c>
    </row>
    <row r="1743" spans="1:26">
      <c r="A1743" s="52" t="s">
        <v>345</v>
      </c>
      <c r="B1743" s="52" t="s">
        <v>340</v>
      </c>
      <c r="C1743" s="52" t="s">
        <v>248</v>
      </c>
      <c r="D1743" s="52" t="s">
        <v>7</v>
      </c>
      <c r="E1743" s="52" t="s">
        <v>75</v>
      </c>
      <c r="F1743" s="52" t="s">
        <v>66</v>
      </c>
      <c r="G1743" s="52">
        <v>0</v>
      </c>
      <c r="H1743" s="52">
        <v>0</v>
      </c>
      <c r="I1743" s="52">
        <v>0</v>
      </c>
      <c r="J1743" s="52">
        <v>0</v>
      </c>
      <c r="K1743" s="52">
        <v>0</v>
      </c>
      <c r="L1743" s="52">
        <v>0</v>
      </c>
      <c r="M1743" s="52">
        <v>0</v>
      </c>
      <c r="N1743" s="52">
        <v>0</v>
      </c>
      <c r="O1743" s="52">
        <v>0</v>
      </c>
      <c r="P1743" s="52">
        <v>0</v>
      </c>
      <c r="Q1743" s="52">
        <v>0</v>
      </c>
      <c r="R1743" s="52">
        <v>0</v>
      </c>
      <c r="S1743" s="52">
        <v>0</v>
      </c>
      <c r="T1743" s="52">
        <v>0</v>
      </c>
      <c r="U1743" s="52">
        <v>0</v>
      </c>
      <c r="V1743" s="52">
        <v>0</v>
      </c>
      <c r="W1743" s="52">
        <v>0</v>
      </c>
      <c r="X1743" s="52">
        <v>0</v>
      </c>
      <c r="Y1743" s="52">
        <v>0</v>
      </c>
      <c r="Z1743" s="52">
        <v>0</v>
      </c>
    </row>
    <row r="1744" spans="1:26">
      <c r="A1744" s="52" t="s">
        <v>345</v>
      </c>
      <c r="B1744" s="52" t="s">
        <v>341</v>
      </c>
      <c r="C1744" s="52" t="s">
        <v>248</v>
      </c>
      <c r="D1744" s="52" t="s">
        <v>7</v>
      </c>
      <c r="E1744" s="52" t="s">
        <v>75</v>
      </c>
      <c r="F1744" s="52" t="s">
        <v>67</v>
      </c>
      <c r="G1744" s="52">
        <v>0</v>
      </c>
      <c r="H1744" s="52">
        <v>0</v>
      </c>
      <c r="I1744" s="52">
        <v>0</v>
      </c>
      <c r="J1744" s="52">
        <v>0</v>
      </c>
      <c r="K1744" s="52">
        <v>0</v>
      </c>
      <c r="L1744" s="52">
        <v>0</v>
      </c>
      <c r="M1744" s="52">
        <v>0</v>
      </c>
      <c r="N1744" s="52">
        <v>0</v>
      </c>
      <c r="O1744" s="52">
        <v>0</v>
      </c>
      <c r="P1744" s="52">
        <v>0</v>
      </c>
      <c r="Q1744" s="52">
        <v>0</v>
      </c>
      <c r="R1744" s="52">
        <v>0</v>
      </c>
      <c r="S1744" s="52">
        <v>0</v>
      </c>
      <c r="T1744" s="52">
        <v>0</v>
      </c>
      <c r="U1744" s="52">
        <v>0</v>
      </c>
      <c r="V1744" s="52">
        <v>0</v>
      </c>
      <c r="W1744" s="52">
        <v>0</v>
      </c>
      <c r="X1744" s="52">
        <v>0</v>
      </c>
      <c r="Y1744" s="52">
        <v>0</v>
      </c>
      <c r="Z1744" s="52">
        <v>0</v>
      </c>
    </row>
    <row r="1745" spans="1:26">
      <c r="A1745" s="52" t="s">
        <v>345</v>
      </c>
      <c r="B1745" s="52" t="s">
        <v>337</v>
      </c>
      <c r="C1745" s="52" t="s">
        <v>248</v>
      </c>
      <c r="D1745" s="52" t="s">
        <v>7</v>
      </c>
      <c r="E1745" s="52" t="s">
        <v>75</v>
      </c>
      <c r="F1745" s="52" t="s">
        <v>68</v>
      </c>
      <c r="G1745" s="52">
        <v>0</v>
      </c>
      <c r="H1745" s="52">
        <v>0</v>
      </c>
      <c r="I1745" s="52">
        <v>0</v>
      </c>
      <c r="J1745" s="52">
        <v>0</v>
      </c>
      <c r="K1745" s="52">
        <v>0</v>
      </c>
      <c r="L1745" s="52">
        <v>0</v>
      </c>
      <c r="M1745" s="52">
        <v>0</v>
      </c>
      <c r="N1745" s="52">
        <v>0</v>
      </c>
      <c r="O1745" s="52">
        <v>0</v>
      </c>
      <c r="P1745" s="52">
        <v>0</v>
      </c>
      <c r="Q1745" s="52">
        <v>0</v>
      </c>
      <c r="R1745" s="52">
        <v>0</v>
      </c>
      <c r="S1745" s="52">
        <v>0</v>
      </c>
      <c r="T1745" s="52">
        <v>0</v>
      </c>
      <c r="U1745" s="52">
        <v>0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</row>
    <row r="1746" spans="1:26">
      <c r="A1746" s="52" t="s">
        <v>345</v>
      </c>
      <c r="B1746" s="52" t="s">
        <v>337</v>
      </c>
      <c r="C1746" s="52" t="s">
        <v>248</v>
      </c>
      <c r="D1746" s="52" t="s">
        <v>7</v>
      </c>
      <c r="E1746" s="52" t="s">
        <v>75</v>
      </c>
      <c r="F1746" s="52" t="s">
        <v>69</v>
      </c>
      <c r="G1746" s="52">
        <v>0</v>
      </c>
      <c r="H1746" s="52">
        <v>0</v>
      </c>
      <c r="I1746" s="52">
        <v>0</v>
      </c>
      <c r="J1746" s="52">
        <v>0</v>
      </c>
      <c r="K1746" s="52">
        <v>0</v>
      </c>
      <c r="L1746" s="52">
        <v>0</v>
      </c>
      <c r="M1746" s="52">
        <v>0</v>
      </c>
      <c r="N1746" s="52">
        <v>0</v>
      </c>
      <c r="O1746" s="52">
        <v>0</v>
      </c>
      <c r="P1746" s="52">
        <v>0</v>
      </c>
      <c r="Q1746" s="52">
        <v>0</v>
      </c>
      <c r="R1746" s="52">
        <v>0</v>
      </c>
      <c r="S1746" s="52">
        <v>0</v>
      </c>
      <c r="T1746" s="52">
        <v>0</v>
      </c>
      <c r="U1746" s="52">
        <v>0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</row>
    <row r="1747" spans="1:26">
      <c r="A1747" s="52" t="s">
        <v>345</v>
      </c>
      <c r="B1747" s="52" t="s">
        <v>337</v>
      </c>
      <c r="C1747" s="52" t="s">
        <v>248</v>
      </c>
      <c r="D1747" s="52" t="s">
        <v>7</v>
      </c>
      <c r="E1747" s="52" t="s">
        <v>75</v>
      </c>
      <c r="F1747" s="52" t="s">
        <v>70</v>
      </c>
      <c r="G1747" s="52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0</v>
      </c>
      <c r="P1747" s="52">
        <v>0</v>
      </c>
      <c r="Q1747" s="52">
        <v>0</v>
      </c>
      <c r="R1747" s="52">
        <v>0</v>
      </c>
      <c r="S1747" s="52">
        <v>0</v>
      </c>
      <c r="T1747" s="52">
        <v>0</v>
      </c>
      <c r="U1747" s="52">
        <v>0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</row>
    <row r="1748" spans="1:26">
      <c r="A1748" s="52" t="s">
        <v>345</v>
      </c>
      <c r="B1748" s="52" t="s">
        <v>342</v>
      </c>
      <c r="C1748" s="52" t="s">
        <v>248</v>
      </c>
      <c r="D1748" s="52" t="s">
        <v>7</v>
      </c>
      <c r="E1748" s="52" t="s">
        <v>75</v>
      </c>
      <c r="F1748" s="52" t="s">
        <v>71</v>
      </c>
      <c r="G1748" s="52">
        <v>0</v>
      </c>
      <c r="H1748" s="52">
        <v>0</v>
      </c>
      <c r="I1748" s="52">
        <v>0</v>
      </c>
      <c r="J1748" s="52">
        <v>0</v>
      </c>
      <c r="K1748" s="52">
        <v>0</v>
      </c>
      <c r="L1748" s="52">
        <v>0</v>
      </c>
      <c r="M1748" s="52">
        <v>0</v>
      </c>
      <c r="N1748" s="52">
        <v>0</v>
      </c>
      <c r="O1748" s="52">
        <v>0</v>
      </c>
      <c r="P1748" s="52">
        <v>0</v>
      </c>
      <c r="Q1748" s="52">
        <v>0</v>
      </c>
      <c r="R1748" s="52">
        <v>0</v>
      </c>
      <c r="S1748" s="52">
        <v>0</v>
      </c>
      <c r="T1748" s="52">
        <v>0</v>
      </c>
      <c r="U1748" s="52">
        <v>0</v>
      </c>
      <c r="V1748" s="52">
        <v>0</v>
      </c>
      <c r="W1748" s="52">
        <v>0</v>
      </c>
      <c r="X1748" s="52">
        <v>0</v>
      </c>
      <c r="Y1748" s="52">
        <v>0</v>
      </c>
      <c r="Z1748" s="52">
        <v>0</v>
      </c>
    </row>
    <row r="1749" spans="1:26">
      <c r="A1749" s="52" t="s">
        <v>345</v>
      </c>
      <c r="B1749" s="52" t="s">
        <v>342</v>
      </c>
      <c r="C1749" s="52" t="s">
        <v>248</v>
      </c>
      <c r="D1749" s="52" t="s">
        <v>7</v>
      </c>
      <c r="E1749" s="52" t="s">
        <v>75</v>
      </c>
      <c r="F1749" s="52" t="s">
        <v>72</v>
      </c>
      <c r="G1749" s="52">
        <v>0</v>
      </c>
      <c r="H1749" s="52">
        <v>0</v>
      </c>
      <c r="I1749" s="52">
        <v>0</v>
      </c>
      <c r="J1749" s="52">
        <v>0</v>
      </c>
      <c r="K1749" s="52">
        <v>0</v>
      </c>
      <c r="L1749" s="52">
        <v>0</v>
      </c>
      <c r="M1749" s="52">
        <v>0</v>
      </c>
      <c r="N1749" s="52">
        <v>0</v>
      </c>
      <c r="O1749" s="52">
        <v>0</v>
      </c>
      <c r="P1749" s="52">
        <v>0</v>
      </c>
      <c r="Q1749" s="52">
        <v>0</v>
      </c>
      <c r="R1749" s="52">
        <v>0</v>
      </c>
      <c r="S1749" s="52">
        <v>0</v>
      </c>
      <c r="T1749" s="52">
        <v>0</v>
      </c>
      <c r="U1749" s="52">
        <v>0</v>
      </c>
      <c r="V1749" s="52">
        <v>0</v>
      </c>
      <c r="W1749" s="52">
        <v>0</v>
      </c>
      <c r="X1749" s="52">
        <v>0</v>
      </c>
      <c r="Y1749" s="52">
        <v>0</v>
      </c>
      <c r="Z1749" s="52">
        <v>0</v>
      </c>
    </row>
    <row r="1750" spans="1:26">
      <c r="A1750" s="52" t="s">
        <v>345</v>
      </c>
      <c r="B1750" s="52" t="s">
        <v>343</v>
      </c>
      <c r="C1750" s="52" t="s">
        <v>248</v>
      </c>
      <c r="D1750" s="52" t="s">
        <v>7</v>
      </c>
      <c r="E1750" s="52" t="s">
        <v>75</v>
      </c>
      <c r="F1750" s="52" t="s">
        <v>73</v>
      </c>
      <c r="G1750" s="52">
        <v>0</v>
      </c>
      <c r="H1750" s="52">
        <v>0</v>
      </c>
      <c r="I1750" s="52">
        <v>0</v>
      </c>
      <c r="J1750" s="52">
        <v>0</v>
      </c>
      <c r="K1750" s="52">
        <v>0</v>
      </c>
      <c r="L1750" s="52">
        <v>0</v>
      </c>
      <c r="M1750" s="52">
        <v>0</v>
      </c>
      <c r="N1750" s="52">
        <v>0</v>
      </c>
      <c r="O1750" s="52">
        <v>0</v>
      </c>
      <c r="P1750" s="52">
        <v>0</v>
      </c>
      <c r="Q1750" s="52">
        <v>0</v>
      </c>
      <c r="R1750" s="52">
        <v>0</v>
      </c>
      <c r="S1750" s="52">
        <v>0</v>
      </c>
      <c r="T1750" s="52">
        <v>0</v>
      </c>
      <c r="U1750" s="52">
        <v>0</v>
      </c>
      <c r="V1750" s="52">
        <v>0</v>
      </c>
      <c r="W1750" s="52">
        <v>0</v>
      </c>
      <c r="X1750" s="52">
        <v>0</v>
      </c>
      <c r="Y1750" s="52">
        <v>0</v>
      </c>
      <c r="Z1750" s="52">
        <v>0</v>
      </c>
    </row>
    <row r="1751" spans="1:26">
      <c r="A1751" s="52" t="s">
        <v>346</v>
      </c>
      <c r="B1751" s="52" t="s">
        <v>337</v>
      </c>
      <c r="C1751" s="52" t="s">
        <v>248</v>
      </c>
      <c r="D1751" s="52" t="s">
        <v>7</v>
      </c>
      <c r="E1751" s="52" t="s">
        <v>76</v>
      </c>
      <c r="F1751" s="52" t="s">
        <v>63</v>
      </c>
      <c r="G1751" s="52">
        <v>0</v>
      </c>
      <c r="H1751" s="52">
        <v>0</v>
      </c>
      <c r="I1751" s="52">
        <v>0</v>
      </c>
      <c r="J1751" s="52">
        <v>0</v>
      </c>
      <c r="K1751" s="52">
        <v>0</v>
      </c>
      <c r="L1751" s="52">
        <v>0</v>
      </c>
      <c r="M1751" s="52">
        <v>0</v>
      </c>
      <c r="N1751" s="52">
        <v>0</v>
      </c>
      <c r="O1751" s="52">
        <v>0</v>
      </c>
      <c r="P1751" s="52">
        <v>0</v>
      </c>
      <c r="Q1751" s="52">
        <v>0</v>
      </c>
      <c r="R1751" s="52">
        <v>0</v>
      </c>
      <c r="S1751" s="52">
        <v>0</v>
      </c>
      <c r="T1751" s="52">
        <v>0</v>
      </c>
      <c r="U1751" s="52">
        <v>0</v>
      </c>
      <c r="V1751" s="52">
        <v>0</v>
      </c>
      <c r="W1751" s="52">
        <v>0</v>
      </c>
      <c r="X1751" s="52">
        <v>0</v>
      </c>
      <c r="Y1751" s="52">
        <v>0</v>
      </c>
      <c r="Z1751" s="52">
        <v>0</v>
      </c>
    </row>
    <row r="1752" spans="1:26">
      <c r="A1752" s="52" t="s">
        <v>346</v>
      </c>
      <c r="B1752" s="52" t="s">
        <v>338</v>
      </c>
      <c r="C1752" s="52" t="s">
        <v>248</v>
      </c>
      <c r="D1752" s="52" t="s">
        <v>7</v>
      </c>
      <c r="E1752" s="52" t="s">
        <v>76</v>
      </c>
      <c r="F1752" s="52" t="s">
        <v>64</v>
      </c>
      <c r="G1752" s="52">
        <v>0</v>
      </c>
      <c r="H1752" s="52">
        <v>0</v>
      </c>
      <c r="I1752" s="52">
        <v>0</v>
      </c>
      <c r="J1752" s="52">
        <v>0</v>
      </c>
      <c r="K1752" s="52">
        <v>0</v>
      </c>
      <c r="L1752" s="52">
        <v>0</v>
      </c>
      <c r="M1752" s="52">
        <v>0</v>
      </c>
      <c r="N1752" s="52">
        <v>0</v>
      </c>
      <c r="O1752" s="52">
        <v>0</v>
      </c>
      <c r="P1752" s="52">
        <v>0</v>
      </c>
      <c r="Q1752" s="52">
        <v>0</v>
      </c>
      <c r="R1752" s="52">
        <v>0</v>
      </c>
      <c r="S1752" s="52">
        <v>0</v>
      </c>
      <c r="T1752" s="52">
        <v>0</v>
      </c>
      <c r="U1752" s="52">
        <v>0</v>
      </c>
      <c r="V1752" s="52">
        <v>0</v>
      </c>
      <c r="W1752" s="52">
        <v>0</v>
      </c>
      <c r="X1752" s="52">
        <v>0</v>
      </c>
      <c r="Y1752" s="52">
        <v>0</v>
      </c>
      <c r="Z1752" s="52">
        <v>0</v>
      </c>
    </row>
    <row r="1753" spans="1:26">
      <c r="A1753" s="52" t="s">
        <v>346</v>
      </c>
      <c r="B1753" s="52" t="s">
        <v>339</v>
      </c>
      <c r="C1753" s="52" t="s">
        <v>248</v>
      </c>
      <c r="D1753" s="52" t="s">
        <v>7</v>
      </c>
      <c r="E1753" s="52" t="s">
        <v>76</v>
      </c>
      <c r="F1753" s="52" t="s">
        <v>65</v>
      </c>
      <c r="G1753" s="52">
        <v>0</v>
      </c>
      <c r="H1753" s="52">
        <v>0</v>
      </c>
      <c r="I1753" s="52">
        <v>0</v>
      </c>
      <c r="J1753" s="52">
        <v>0</v>
      </c>
      <c r="K1753" s="52">
        <v>0</v>
      </c>
      <c r="L1753" s="52">
        <v>0</v>
      </c>
      <c r="M1753" s="52">
        <v>0</v>
      </c>
      <c r="N1753" s="52">
        <v>0</v>
      </c>
      <c r="O1753" s="52">
        <v>0</v>
      </c>
      <c r="P1753" s="52">
        <v>0</v>
      </c>
      <c r="Q1753" s="52">
        <v>0</v>
      </c>
      <c r="R1753" s="52">
        <v>0</v>
      </c>
      <c r="S1753" s="52">
        <v>0</v>
      </c>
      <c r="T1753" s="52">
        <v>0</v>
      </c>
      <c r="U1753" s="52">
        <v>0</v>
      </c>
      <c r="V1753" s="52">
        <v>0</v>
      </c>
      <c r="W1753" s="52">
        <v>0</v>
      </c>
      <c r="X1753" s="52">
        <v>0</v>
      </c>
      <c r="Y1753" s="52">
        <v>0</v>
      </c>
      <c r="Z1753" s="52">
        <v>0</v>
      </c>
    </row>
    <row r="1754" spans="1:26">
      <c r="A1754" s="52" t="s">
        <v>346</v>
      </c>
      <c r="B1754" s="52" t="s">
        <v>340</v>
      </c>
      <c r="C1754" s="52" t="s">
        <v>248</v>
      </c>
      <c r="D1754" s="52" t="s">
        <v>7</v>
      </c>
      <c r="E1754" s="52" t="s">
        <v>76</v>
      </c>
      <c r="F1754" s="52" t="s">
        <v>66</v>
      </c>
      <c r="G1754" s="52">
        <v>0</v>
      </c>
      <c r="H1754" s="52">
        <v>0</v>
      </c>
      <c r="I1754" s="52">
        <v>0</v>
      </c>
      <c r="J1754" s="52">
        <v>0</v>
      </c>
      <c r="K1754" s="52">
        <v>0</v>
      </c>
      <c r="L1754" s="52">
        <v>0</v>
      </c>
      <c r="M1754" s="52">
        <v>0</v>
      </c>
      <c r="N1754" s="52">
        <v>0</v>
      </c>
      <c r="O1754" s="52">
        <v>0</v>
      </c>
      <c r="P1754" s="52">
        <v>0</v>
      </c>
      <c r="Q1754" s="52">
        <v>0</v>
      </c>
      <c r="R1754" s="52">
        <v>0</v>
      </c>
      <c r="S1754" s="52">
        <v>0</v>
      </c>
      <c r="T1754" s="52">
        <v>0</v>
      </c>
      <c r="U1754" s="52">
        <v>0</v>
      </c>
      <c r="V1754" s="52">
        <v>0</v>
      </c>
      <c r="W1754" s="52">
        <v>0</v>
      </c>
      <c r="X1754" s="52">
        <v>0</v>
      </c>
      <c r="Y1754" s="52">
        <v>0</v>
      </c>
      <c r="Z1754" s="52">
        <v>0</v>
      </c>
    </row>
    <row r="1755" spans="1:26">
      <c r="A1755" s="52" t="s">
        <v>346</v>
      </c>
      <c r="B1755" s="52" t="s">
        <v>341</v>
      </c>
      <c r="C1755" s="52" t="s">
        <v>248</v>
      </c>
      <c r="D1755" s="52" t="s">
        <v>7</v>
      </c>
      <c r="E1755" s="52" t="s">
        <v>76</v>
      </c>
      <c r="F1755" s="52" t="s">
        <v>67</v>
      </c>
      <c r="G1755" s="52">
        <v>0</v>
      </c>
      <c r="H1755" s="52">
        <v>0</v>
      </c>
      <c r="I1755" s="52">
        <v>0</v>
      </c>
      <c r="J1755" s="52">
        <v>0</v>
      </c>
      <c r="K1755" s="52">
        <v>0</v>
      </c>
      <c r="L1755" s="52">
        <v>0</v>
      </c>
      <c r="M1755" s="52">
        <v>0</v>
      </c>
      <c r="N1755" s="52">
        <v>0</v>
      </c>
      <c r="O1755" s="52">
        <v>0</v>
      </c>
      <c r="P1755" s="52">
        <v>0</v>
      </c>
      <c r="Q1755" s="52">
        <v>0</v>
      </c>
      <c r="R1755" s="52">
        <v>0</v>
      </c>
      <c r="S1755" s="52">
        <v>0</v>
      </c>
      <c r="T1755" s="52">
        <v>0</v>
      </c>
      <c r="U1755" s="52">
        <v>0</v>
      </c>
      <c r="V1755" s="52">
        <v>0</v>
      </c>
      <c r="W1755" s="52">
        <v>0</v>
      </c>
      <c r="X1755" s="52">
        <v>0</v>
      </c>
      <c r="Y1755" s="52">
        <v>0</v>
      </c>
      <c r="Z1755" s="52">
        <v>0</v>
      </c>
    </row>
    <row r="1756" spans="1:26">
      <c r="A1756" s="52" t="s">
        <v>346</v>
      </c>
      <c r="B1756" s="52" t="s">
        <v>337</v>
      </c>
      <c r="C1756" s="52" t="s">
        <v>248</v>
      </c>
      <c r="D1756" s="52" t="s">
        <v>7</v>
      </c>
      <c r="E1756" s="52" t="s">
        <v>76</v>
      </c>
      <c r="F1756" s="52" t="s">
        <v>68</v>
      </c>
      <c r="G1756" s="52">
        <v>0</v>
      </c>
      <c r="H1756" s="52">
        <v>0</v>
      </c>
      <c r="I1756" s="52">
        <v>0</v>
      </c>
      <c r="J1756" s="52">
        <v>0</v>
      </c>
      <c r="K1756" s="52">
        <v>0</v>
      </c>
      <c r="L1756" s="52">
        <v>0</v>
      </c>
      <c r="M1756" s="52">
        <v>0</v>
      </c>
      <c r="N1756" s="52">
        <v>0</v>
      </c>
      <c r="O1756" s="52">
        <v>0</v>
      </c>
      <c r="P1756" s="52">
        <v>0</v>
      </c>
      <c r="Q1756" s="52">
        <v>0</v>
      </c>
      <c r="R1756" s="52">
        <v>0</v>
      </c>
      <c r="S1756" s="52">
        <v>0</v>
      </c>
      <c r="T1756" s="52">
        <v>0</v>
      </c>
      <c r="U1756" s="52">
        <v>0</v>
      </c>
      <c r="V1756" s="52">
        <v>0</v>
      </c>
      <c r="W1756" s="52">
        <v>0</v>
      </c>
      <c r="X1756" s="52">
        <v>0</v>
      </c>
      <c r="Y1756" s="52">
        <v>0</v>
      </c>
      <c r="Z1756" s="52">
        <v>0</v>
      </c>
    </row>
    <row r="1757" spans="1:26">
      <c r="A1757" s="52" t="s">
        <v>346</v>
      </c>
      <c r="B1757" s="52" t="s">
        <v>337</v>
      </c>
      <c r="C1757" s="52" t="s">
        <v>248</v>
      </c>
      <c r="D1757" s="52" t="s">
        <v>7</v>
      </c>
      <c r="E1757" s="52" t="s">
        <v>76</v>
      </c>
      <c r="F1757" s="52" t="s">
        <v>69</v>
      </c>
      <c r="G1757" s="52">
        <v>0</v>
      </c>
      <c r="H1757" s="52">
        <v>0</v>
      </c>
      <c r="I1757" s="52">
        <v>0</v>
      </c>
      <c r="J1757" s="52">
        <v>0</v>
      </c>
      <c r="K1757" s="52">
        <v>0</v>
      </c>
      <c r="L1757" s="52">
        <v>0</v>
      </c>
      <c r="M1757" s="52">
        <v>0</v>
      </c>
      <c r="N1757" s="52">
        <v>0</v>
      </c>
      <c r="O1757" s="52">
        <v>0</v>
      </c>
      <c r="P1757" s="52">
        <v>0</v>
      </c>
      <c r="Q1757" s="52">
        <v>0</v>
      </c>
      <c r="R1757" s="52">
        <v>0</v>
      </c>
      <c r="S1757" s="52">
        <v>0</v>
      </c>
      <c r="T1757" s="52">
        <v>0</v>
      </c>
      <c r="U1757" s="52">
        <v>0</v>
      </c>
      <c r="V1757" s="52">
        <v>0</v>
      </c>
      <c r="W1757" s="52">
        <v>0</v>
      </c>
      <c r="X1757" s="52">
        <v>0</v>
      </c>
      <c r="Y1757" s="52">
        <v>0</v>
      </c>
      <c r="Z1757" s="52">
        <v>0</v>
      </c>
    </row>
    <row r="1758" spans="1:26">
      <c r="A1758" s="52" t="s">
        <v>346</v>
      </c>
      <c r="B1758" s="52" t="s">
        <v>337</v>
      </c>
      <c r="C1758" s="52" t="s">
        <v>248</v>
      </c>
      <c r="D1758" s="52" t="s">
        <v>7</v>
      </c>
      <c r="E1758" s="52" t="s">
        <v>76</v>
      </c>
      <c r="F1758" s="52" t="s">
        <v>70</v>
      </c>
      <c r="G1758" s="52">
        <v>0</v>
      </c>
      <c r="H1758" s="52">
        <v>0</v>
      </c>
      <c r="I1758" s="52">
        <v>0</v>
      </c>
      <c r="J1758" s="52">
        <v>0</v>
      </c>
      <c r="K1758" s="52">
        <v>0</v>
      </c>
      <c r="L1758" s="52">
        <v>0</v>
      </c>
      <c r="M1758" s="52">
        <v>0</v>
      </c>
      <c r="N1758" s="52">
        <v>0</v>
      </c>
      <c r="O1758" s="52">
        <v>0</v>
      </c>
      <c r="P1758" s="52">
        <v>0</v>
      </c>
      <c r="Q1758" s="52">
        <v>0</v>
      </c>
      <c r="R1758" s="52">
        <v>0</v>
      </c>
      <c r="S1758" s="52">
        <v>0</v>
      </c>
      <c r="T1758" s="52">
        <v>0</v>
      </c>
      <c r="U1758" s="52">
        <v>0</v>
      </c>
      <c r="V1758" s="52">
        <v>0</v>
      </c>
      <c r="W1758" s="52">
        <v>0</v>
      </c>
      <c r="X1758" s="52">
        <v>0</v>
      </c>
      <c r="Y1758" s="52">
        <v>0</v>
      </c>
      <c r="Z1758" s="52">
        <v>0</v>
      </c>
    </row>
    <row r="1759" spans="1:26">
      <c r="A1759" s="52" t="s">
        <v>346</v>
      </c>
      <c r="B1759" s="52" t="s">
        <v>342</v>
      </c>
      <c r="C1759" s="52" t="s">
        <v>248</v>
      </c>
      <c r="D1759" s="52" t="s">
        <v>7</v>
      </c>
      <c r="E1759" s="52" t="s">
        <v>76</v>
      </c>
      <c r="F1759" s="52" t="s">
        <v>71</v>
      </c>
      <c r="G1759" s="52">
        <v>0</v>
      </c>
      <c r="H1759" s="52">
        <v>0</v>
      </c>
      <c r="I1759" s="52">
        <v>0</v>
      </c>
      <c r="J1759" s="52">
        <v>0</v>
      </c>
      <c r="K1759" s="52">
        <v>0</v>
      </c>
      <c r="L1759" s="52">
        <v>0</v>
      </c>
      <c r="M1759" s="52">
        <v>0</v>
      </c>
      <c r="N1759" s="52">
        <v>0</v>
      </c>
      <c r="O1759" s="52">
        <v>0</v>
      </c>
      <c r="P1759" s="52">
        <v>0</v>
      </c>
      <c r="Q1759" s="52">
        <v>0</v>
      </c>
      <c r="R1759" s="52">
        <v>0</v>
      </c>
      <c r="S1759" s="52">
        <v>0</v>
      </c>
      <c r="T1759" s="52">
        <v>0</v>
      </c>
      <c r="U1759" s="52">
        <v>0</v>
      </c>
      <c r="V1759" s="52">
        <v>0</v>
      </c>
      <c r="W1759" s="52">
        <v>0</v>
      </c>
      <c r="X1759" s="52">
        <v>0</v>
      </c>
      <c r="Y1759" s="52">
        <v>0</v>
      </c>
      <c r="Z1759" s="52">
        <v>0</v>
      </c>
    </row>
    <row r="1760" spans="1:26">
      <c r="A1760" s="52" t="s">
        <v>346</v>
      </c>
      <c r="B1760" s="52" t="s">
        <v>342</v>
      </c>
      <c r="C1760" s="52" t="s">
        <v>248</v>
      </c>
      <c r="D1760" s="52" t="s">
        <v>7</v>
      </c>
      <c r="E1760" s="52" t="s">
        <v>76</v>
      </c>
      <c r="F1760" s="52" t="s">
        <v>72</v>
      </c>
      <c r="G1760" s="52">
        <v>0</v>
      </c>
      <c r="H1760" s="52">
        <v>0</v>
      </c>
      <c r="I1760" s="52">
        <v>0</v>
      </c>
      <c r="J1760" s="52">
        <v>0</v>
      </c>
      <c r="K1760" s="52">
        <v>0</v>
      </c>
      <c r="L1760" s="52">
        <v>0</v>
      </c>
      <c r="M1760" s="52">
        <v>0</v>
      </c>
      <c r="N1760" s="52">
        <v>0</v>
      </c>
      <c r="O1760" s="52">
        <v>0</v>
      </c>
      <c r="P1760" s="52">
        <v>0</v>
      </c>
      <c r="Q1760" s="52">
        <v>0</v>
      </c>
      <c r="R1760" s="52">
        <v>0</v>
      </c>
      <c r="S1760" s="52">
        <v>0</v>
      </c>
      <c r="T1760" s="52">
        <v>0</v>
      </c>
      <c r="U1760" s="52">
        <v>0</v>
      </c>
      <c r="V1760" s="52">
        <v>0</v>
      </c>
      <c r="W1760" s="52">
        <v>0</v>
      </c>
      <c r="X1760" s="52">
        <v>0</v>
      </c>
      <c r="Y1760" s="52">
        <v>0</v>
      </c>
      <c r="Z1760" s="52">
        <v>0</v>
      </c>
    </row>
    <row r="1761" spans="1:26">
      <c r="A1761" s="52" t="s">
        <v>346</v>
      </c>
      <c r="B1761" s="52" t="s">
        <v>343</v>
      </c>
      <c r="C1761" s="52" t="s">
        <v>248</v>
      </c>
      <c r="D1761" s="52" t="s">
        <v>7</v>
      </c>
      <c r="E1761" s="52" t="s">
        <v>76</v>
      </c>
      <c r="F1761" s="52" t="s">
        <v>73</v>
      </c>
      <c r="G1761" s="52">
        <v>0</v>
      </c>
      <c r="H1761" s="52">
        <v>0</v>
      </c>
      <c r="I1761" s="52">
        <v>0</v>
      </c>
      <c r="J1761" s="52">
        <v>0</v>
      </c>
      <c r="K1761" s="52">
        <v>0</v>
      </c>
      <c r="L1761" s="52">
        <v>0</v>
      </c>
      <c r="M1761" s="52">
        <v>0</v>
      </c>
      <c r="N1761" s="52">
        <v>0</v>
      </c>
      <c r="O1761" s="52">
        <v>0</v>
      </c>
      <c r="P1761" s="52">
        <v>0</v>
      </c>
      <c r="Q1761" s="52">
        <v>0</v>
      </c>
      <c r="R1761" s="52">
        <v>0</v>
      </c>
      <c r="S1761" s="52">
        <v>0</v>
      </c>
      <c r="T1761" s="52">
        <v>0</v>
      </c>
      <c r="U1761" s="52">
        <v>0</v>
      </c>
      <c r="V1761" s="52">
        <v>0</v>
      </c>
      <c r="W1761" s="52">
        <v>0</v>
      </c>
      <c r="X1761" s="52">
        <v>0</v>
      </c>
      <c r="Y1761" s="52">
        <v>0</v>
      </c>
      <c r="Z1761" s="52">
        <v>0</v>
      </c>
    </row>
    <row r="1762" spans="1:26">
      <c r="A1762" s="52" t="s">
        <v>347</v>
      </c>
      <c r="B1762" s="52" t="s">
        <v>337</v>
      </c>
      <c r="C1762" s="52" t="s">
        <v>248</v>
      </c>
      <c r="D1762" s="52" t="s">
        <v>7</v>
      </c>
      <c r="E1762" s="52" t="s">
        <v>77</v>
      </c>
      <c r="F1762" s="52" t="s">
        <v>63</v>
      </c>
      <c r="G1762" s="52">
        <v>0</v>
      </c>
      <c r="H1762" s="52">
        <v>0</v>
      </c>
      <c r="I1762" s="52">
        <v>0</v>
      </c>
      <c r="J1762" s="52">
        <v>0</v>
      </c>
      <c r="K1762" s="52">
        <v>0</v>
      </c>
      <c r="L1762" s="52">
        <v>0</v>
      </c>
      <c r="M1762" s="52">
        <v>0</v>
      </c>
      <c r="N1762" s="52">
        <v>0</v>
      </c>
      <c r="O1762" s="52">
        <v>0</v>
      </c>
      <c r="P1762" s="52">
        <v>0</v>
      </c>
      <c r="Q1762" s="52">
        <v>0</v>
      </c>
      <c r="R1762" s="52">
        <v>0</v>
      </c>
      <c r="S1762" s="52">
        <v>0</v>
      </c>
      <c r="T1762" s="52">
        <v>0</v>
      </c>
      <c r="U1762" s="52">
        <v>0</v>
      </c>
      <c r="V1762" s="52">
        <v>0</v>
      </c>
      <c r="W1762" s="52">
        <v>0</v>
      </c>
      <c r="X1762" s="52">
        <v>0</v>
      </c>
      <c r="Y1762" s="52">
        <v>0</v>
      </c>
      <c r="Z1762" s="52">
        <v>0</v>
      </c>
    </row>
    <row r="1763" spans="1:26">
      <c r="A1763" s="52" t="s">
        <v>347</v>
      </c>
      <c r="B1763" s="52" t="s">
        <v>338</v>
      </c>
      <c r="C1763" s="52" t="s">
        <v>248</v>
      </c>
      <c r="D1763" s="52" t="s">
        <v>7</v>
      </c>
      <c r="E1763" s="52" t="s">
        <v>77</v>
      </c>
      <c r="F1763" s="52" t="s">
        <v>64</v>
      </c>
      <c r="G1763" s="52">
        <v>0</v>
      </c>
      <c r="H1763" s="52">
        <v>0</v>
      </c>
      <c r="I1763" s="52">
        <v>0</v>
      </c>
      <c r="J1763" s="52">
        <v>0</v>
      </c>
      <c r="K1763" s="52">
        <v>0</v>
      </c>
      <c r="L1763" s="52">
        <v>0</v>
      </c>
      <c r="M1763" s="52">
        <v>0</v>
      </c>
      <c r="N1763" s="52">
        <v>0</v>
      </c>
      <c r="O1763" s="52">
        <v>0</v>
      </c>
      <c r="P1763" s="52">
        <v>0</v>
      </c>
      <c r="Q1763" s="52">
        <v>0</v>
      </c>
      <c r="R1763" s="52">
        <v>0</v>
      </c>
      <c r="S1763" s="52">
        <v>0</v>
      </c>
      <c r="T1763" s="52">
        <v>0</v>
      </c>
      <c r="U1763" s="52">
        <v>0</v>
      </c>
      <c r="V1763" s="52">
        <v>0</v>
      </c>
      <c r="W1763" s="52">
        <v>0</v>
      </c>
      <c r="X1763" s="52">
        <v>0</v>
      </c>
      <c r="Y1763" s="52">
        <v>0</v>
      </c>
      <c r="Z1763" s="52">
        <v>0</v>
      </c>
    </row>
    <row r="1764" spans="1:26">
      <c r="A1764" s="52" t="s">
        <v>347</v>
      </c>
      <c r="B1764" s="52" t="s">
        <v>339</v>
      </c>
      <c r="C1764" s="52" t="s">
        <v>248</v>
      </c>
      <c r="D1764" s="52" t="s">
        <v>7</v>
      </c>
      <c r="E1764" s="52" t="s">
        <v>77</v>
      </c>
      <c r="F1764" s="52" t="s">
        <v>65</v>
      </c>
      <c r="G1764" s="52">
        <v>0</v>
      </c>
      <c r="H1764" s="52">
        <v>0</v>
      </c>
      <c r="I1764" s="52">
        <v>0</v>
      </c>
      <c r="J1764" s="52">
        <v>0</v>
      </c>
      <c r="K1764" s="52">
        <v>0</v>
      </c>
      <c r="L1764" s="52">
        <v>0</v>
      </c>
      <c r="M1764" s="52">
        <v>0</v>
      </c>
      <c r="N1764" s="52">
        <v>0</v>
      </c>
      <c r="O1764" s="52">
        <v>0</v>
      </c>
      <c r="P1764" s="52">
        <v>0</v>
      </c>
      <c r="Q1764" s="52">
        <v>0</v>
      </c>
      <c r="R1764" s="52">
        <v>0</v>
      </c>
      <c r="S1764" s="52">
        <v>0</v>
      </c>
      <c r="T1764" s="52">
        <v>0</v>
      </c>
      <c r="U1764" s="52">
        <v>0</v>
      </c>
      <c r="V1764" s="52">
        <v>0</v>
      </c>
      <c r="W1764" s="52">
        <v>0</v>
      </c>
      <c r="X1764" s="52">
        <v>0</v>
      </c>
      <c r="Y1764" s="52">
        <v>0</v>
      </c>
      <c r="Z1764" s="52">
        <v>0</v>
      </c>
    </row>
    <row r="1765" spans="1:26">
      <c r="A1765" s="52" t="s">
        <v>347</v>
      </c>
      <c r="B1765" s="52" t="s">
        <v>340</v>
      </c>
      <c r="C1765" s="52" t="s">
        <v>248</v>
      </c>
      <c r="D1765" s="52" t="s">
        <v>7</v>
      </c>
      <c r="E1765" s="52" t="s">
        <v>77</v>
      </c>
      <c r="F1765" s="52" t="s">
        <v>66</v>
      </c>
      <c r="G1765" s="52">
        <v>0</v>
      </c>
      <c r="H1765" s="52">
        <v>0</v>
      </c>
      <c r="I1765" s="52">
        <v>0</v>
      </c>
      <c r="J1765" s="52">
        <v>0</v>
      </c>
      <c r="K1765" s="52">
        <v>0</v>
      </c>
      <c r="L1765" s="52">
        <v>0</v>
      </c>
      <c r="M1765" s="52">
        <v>0</v>
      </c>
      <c r="N1765" s="52">
        <v>0</v>
      </c>
      <c r="O1765" s="52">
        <v>0</v>
      </c>
      <c r="P1765" s="52">
        <v>0</v>
      </c>
      <c r="Q1765" s="52">
        <v>0</v>
      </c>
      <c r="R1765" s="52">
        <v>0</v>
      </c>
      <c r="S1765" s="52">
        <v>0</v>
      </c>
      <c r="T1765" s="52">
        <v>0</v>
      </c>
      <c r="U1765" s="52">
        <v>0</v>
      </c>
      <c r="V1765" s="52">
        <v>0</v>
      </c>
      <c r="W1765" s="52">
        <v>0</v>
      </c>
      <c r="X1765" s="52">
        <v>0</v>
      </c>
      <c r="Y1765" s="52">
        <v>0</v>
      </c>
      <c r="Z1765" s="52">
        <v>0</v>
      </c>
    </row>
    <row r="1766" spans="1:26">
      <c r="A1766" s="52" t="s">
        <v>347</v>
      </c>
      <c r="B1766" s="52" t="s">
        <v>341</v>
      </c>
      <c r="C1766" s="52" t="s">
        <v>248</v>
      </c>
      <c r="D1766" s="52" t="s">
        <v>7</v>
      </c>
      <c r="E1766" s="52" t="s">
        <v>77</v>
      </c>
      <c r="F1766" s="52" t="s">
        <v>67</v>
      </c>
      <c r="G1766" s="52">
        <v>0</v>
      </c>
      <c r="H1766" s="52">
        <v>0</v>
      </c>
      <c r="I1766" s="52">
        <v>0</v>
      </c>
      <c r="J1766" s="52">
        <v>0</v>
      </c>
      <c r="K1766" s="52">
        <v>0</v>
      </c>
      <c r="L1766" s="52">
        <v>0</v>
      </c>
      <c r="M1766" s="52">
        <v>0</v>
      </c>
      <c r="N1766" s="52">
        <v>0</v>
      </c>
      <c r="O1766" s="52">
        <v>0</v>
      </c>
      <c r="P1766" s="52">
        <v>0</v>
      </c>
      <c r="Q1766" s="52">
        <v>0</v>
      </c>
      <c r="R1766" s="52">
        <v>0</v>
      </c>
      <c r="S1766" s="52">
        <v>0</v>
      </c>
      <c r="T1766" s="52">
        <v>0</v>
      </c>
      <c r="U1766" s="52">
        <v>0</v>
      </c>
      <c r="V1766" s="52">
        <v>0</v>
      </c>
      <c r="W1766" s="52">
        <v>0</v>
      </c>
      <c r="X1766" s="52">
        <v>0</v>
      </c>
      <c r="Y1766" s="52">
        <v>0</v>
      </c>
      <c r="Z1766" s="52">
        <v>0</v>
      </c>
    </row>
    <row r="1767" spans="1:26">
      <c r="A1767" s="52" t="s">
        <v>347</v>
      </c>
      <c r="B1767" s="52" t="s">
        <v>337</v>
      </c>
      <c r="C1767" s="52" t="s">
        <v>248</v>
      </c>
      <c r="D1767" s="52" t="s">
        <v>7</v>
      </c>
      <c r="E1767" s="52" t="s">
        <v>77</v>
      </c>
      <c r="F1767" s="52" t="s">
        <v>68</v>
      </c>
      <c r="G1767" s="52">
        <v>0</v>
      </c>
      <c r="H1767" s="52">
        <v>0</v>
      </c>
      <c r="I1767" s="52">
        <v>0</v>
      </c>
      <c r="J1767" s="52">
        <v>0</v>
      </c>
      <c r="K1767" s="52">
        <v>0</v>
      </c>
      <c r="L1767" s="52">
        <v>0</v>
      </c>
      <c r="M1767" s="52">
        <v>0</v>
      </c>
      <c r="N1767" s="52">
        <v>0</v>
      </c>
      <c r="O1767" s="52">
        <v>0</v>
      </c>
      <c r="P1767" s="52">
        <v>0</v>
      </c>
      <c r="Q1767" s="52">
        <v>0</v>
      </c>
      <c r="R1767" s="52">
        <v>0</v>
      </c>
      <c r="S1767" s="52">
        <v>0</v>
      </c>
      <c r="T1767" s="52">
        <v>0</v>
      </c>
      <c r="U1767" s="52">
        <v>0</v>
      </c>
      <c r="V1767" s="52">
        <v>0</v>
      </c>
      <c r="W1767" s="52">
        <v>0</v>
      </c>
      <c r="X1767" s="52">
        <v>0</v>
      </c>
      <c r="Y1767" s="52">
        <v>0</v>
      </c>
      <c r="Z1767" s="52">
        <v>0</v>
      </c>
    </row>
    <row r="1768" spans="1:26">
      <c r="A1768" s="52" t="s">
        <v>347</v>
      </c>
      <c r="B1768" s="52" t="s">
        <v>337</v>
      </c>
      <c r="C1768" s="52" t="s">
        <v>248</v>
      </c>
      <c r="D1768" s="52" t="s">
        <v>7</v>
      </c>
      <c r="E1768" s="52" t="s">
        <v>77</v>
      </c>
      <c r="F1768" s="52" t="s">
        <v>69</v>
      </c>
      <c r="G1768" s="52">
        <v>0</v>
      </c>
      <c r="H1768" s="52">
        <v>0</v>
      </c>
      <c r="I1768" s="52">
        <v>0</v>
      </c>
      <c r="J1768" s="52">
        <v>0</v>
      </c>
      <c r="K1768" s="52">
        <v>0</v>
      </c>
      <c r="L1768" s="52">
        <v>0</v>
      </c>
      <c r="M1768" s="52">
        <v>0</v>
      </c>
      <c r="N1768" s="52">
        <v>0</v>
      </c>
      <c r="O1768" s="52">
        <v>0</v>
      </c>
      <c r="P1768" s="52">
        <v>0</v>
      </c>
      <c r="Q1768" s="52">
        <v>0</v>
      </c>
      <c r="R1768" s="52">
        <v>0</v>
      </c>
      <c r="S1768" s="52">
        <v>0</v>
      </c>
      <c r="T1768" s="52">
        <v>0</v>
      </c>
      <c r="U1768" s="52">
        <v>0</v>
      </c>
      <c r="V1768" s="52">
        <v>0</v>
      </c>
      <c r="W1768" s="52">
        <v>0</v>
      </c>
      <c r="X1768" s="52">
        <v>0</v>
      </c>
      <c r="Y1768" s="52">
        <v>0</v>
      </c>
      <c r="Z1768" s="52">
        <v>0</v>
      </c>
    </row>
    <row r="1769" spans="1:26">
      <c r="A1769" s="52" t="s">
        <v>347</v>
      </c>
      <c r="B1769" s="52" t="s">
        <v>337</v>
      </c>
      <c r="C1769" s="52" t="s">
        <v>248</v>
      </c>
      <c r="D1769" s="52" t="s">
        <v>7</v>
      </c>
      <c r="E1769" s="52" t="s">
        <v>77</v>
      </c>
      <c r="F1769" s="52" t="s">
        <v>70</v>
      </c>
      <c r="G1769" s="52">
        <v>0</v>
      </c>
      <c r="H1769" s="52">
        <v>0</v>
      </c>
      <c r="I1769" s="52">
        <v>0</v>
      </c>
      <c r="J1769" s="52">
        <v>0</v>
      </c>
      <c r="K1769" s="52">
        <v>0</v>
      </c>
      <c r="L1769" s="52">
        <v>0</v>
      </c>
      <c r="M1769" s="52">
        <v>0</v>
      </c>
      <c r="N1769" s="52">
        <v>0</v>
      </c>
      <c r="O1769" s="52">
        <v>0</v>
      </c>
      <c r="P1769" s="52">
        <v>0</v>
      </c>
      <c r="Q1769" s="52">
        <v>0</v>
      </c>
      <c r="R1769" s="52">
        <v>0</v>
      </c>
      <c r="S1769" s="52">
        <v>0</v>
      </c>
      <c r="T1769" s="52">
        <v>0</v>
      </c>
      <c r="U1769" s="52">
        <v>0</v>
      </c>
      <c r="V1769" s="52">
        <v>0</v>
      </c>
      <c r="W1769" s="52">
        <v>0</v>
      </c>
      <c r="X1769" s="52">
        <v>0</v>
      </c>
      <c r="Y1769" s="52">
        <v>0</v>
      </c>
      <c r="Z1769" s="52">
        <v>0</v>
      </c>
    </row>
    <row r="1770" spans="1:26">
      <c r="A1770" s="52" t="s">
        <v>347</v>
      </c>
      <c r="B1770" s="52" t="s">
        <v>342</v>
      </c>
      <c r="C1770" s="52" t="s">
        <v>248</v>
      </c>
      <c r="D1770" s="52" t="s">
        <v>7</v>
      </c>
      <c r="E1770" s="52" t="s">
        <v>77</v>
      </c>
      <c r="F1770" s="52" t="s">
        <v>71</v>
      </c>
      <c r="G1770" s="52">
        <v>0</v>
      </c>
      <c r="H1770" s="52">
        <v>0</v>
      </c>
      <c r="I1770" s="52">
        <v>0</v>
      </c>
      <c r="J1770" s="52">
        <v>0</v>
      </c>
      <c r="K1770" s="52">
        <v>0</v>
      </c>
      <c r="L1770" s="52">
        <v>0</v>
      </c>
      <c r="M1770" s="52">
        <v>0</v>
      </c>
      <c r="N1770" s="52">
        <v>0</v>
      </c>
      <c r="O1770" s="52">
        <v>0</v>
      </c>
      <c r="P1770" s="52">
        <v>0</v>
      </c>
      <c r="Q1770" s="52">
        <v>0</v>
      </c>
      <c r="R1770" s="52">
        <v>0</v>
      </c>
      <c r="S1770" s="52">
        <v>0</v>
      </c>
      <c r="T1770" s="52">
        <v>0</v>
      </c>
      <c r="U1770" s="52">
        <v>0</v>
      </c>
      <c r="V1770" s="52">
        <v>0</v>
      </c>
      <c r="W1770" s="52">
        <v>0</v>
      </c>
      <c r="X1770" s="52">
        <v>0</v>
      </c>
      <c r="Y1770" s="52">
        <v>0</v>
      </c>
      <c r="Z1770" s="52">
        <v>0</v>
      </c>
    </row>
    <row r="1771" spans="1:26">
      <c r="A1771" s="52" t="s">
        <v>347</v>
      </c>
      <c r="B1771" s="52" t="s">
        <v>342</v>
      </c>
      <c r="C1771" s="52" t="s">
        <v>248</v>
      </c>
      <c r="D1771" s="52" t="s">
        <v>7</v>
      </c>
      <c r="E1771" s="52" t="s">
        <v>77</v>
      </c>
      <c r="F1771" s="52" t="s">
        <v>72</v>
      </c>
      <c r="G1771" s="52">
        <v>0</v>
      </c>
      <c r="H1771" s="52">
        <v>0</v>
      </c>
      <c r="I1771" s="52">
        <v>0</v>
      </c>
      <c r="J1771" s="52">
        <v>0</v>
      </c>
      <c r="K1771" s="52">
        <v>0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0</v>
      </c>
      <c r="R1771" s="52">
        <v>0</v>
      </c>
      <c r="S1771" s="52">
        <v>0</v>
      </c>
      <c r="T1771" s="52">
        <v>0</v>
      </c>
      <c r="U1771" s="52">
        <v>0</v>
      </c>
      <c r="V1771" s="52">
        <v>0</v>
      </c>
      <c r="W1771" s="52">
        <v>0</v>
      </c>
      <c r="X1771" s="52">
        <v>0</v>
      </c>
      <c r="Y1771" s="52">
        <v>0</v>
      </c>
      <c r="Z1771" s="52">
        <v>0</v>
      </c>
    </row>
    <row r="1772" spans="1:26">
      <c r="A1772" s="52" t="s">
        <v>347</v>
      </c>
      <c r="B1772" s="52" t="s">
        <v>343</v>
      </c>
      <c r="C1772" s="52" t="s">
        <v>248</v>
      </c>
      <c r="D1772" s="52" t="s">
        <v>7</v>
      </c>
      <c r="E1772" s="52" t="s">
        <v>77</v>
      </c>
      <c r="F1772" s="52" t="s">
        <v>73</v>
      </c>
      <c r="G1772" s="52">
        <v>0</v>
      </c>
      <c r="H1772" s="52">
        <v>0</v>
      </c>
      <c r="I1772" s="52">
        <v>0</v>
      </c>
      <c r="J1772" s="52">
        <v>0</v>
      </c>
      <c r="K1772" s="52">
        <v>0</v>
      </c>
      <c r="L1772" s="52">
        <v>0</v>
      </c>
      <c r="M1772" s="52">
        <v>0</v>
      </c>
      <c r="N1772" s="52">
        <v>0</v>
      </c>
      <c r="O1772" s="52">
        <v>0</v>
      </c>
      <c r="P1772" s="52">
        <v>0</v>
      </c>
      <c r="Q1772" s="52">
        <v>0</v>
      </c>
      <c r="R1772" s="52">
        <v>0</v>
      </c>
      <c r="S1772" s="52">
        <v>0</v>
      </c>
      <c r="T1772" s="52">
        <v>0</v>
      </c>
      <c r="U1772" s="52">
        <v>0</v>
      </c>
      <c r="V1772" s="52">
        <v>0</v>
      </c>
      <c r="W1772" s="52">
        <v>0</v>
      </c>
      <c r="X1772" s="52">
        <v>0</v>
      </c>
      <c r="Y1772" s="52">
        <v>0</v>
      </c>
      <c r="Z1772" s="52">
        <v>0</v>
      </c>
    </row>
    <row r="1773" spans="1:26">
      <c r="A1773" s="52" t="s">
        <v>347</v>
      </c>
      <c r="B1773" s="52" t="s">
        <v>337</v>
      </c>
      <c r="C1773" s="52" t="s">
        <v>248</v>
      </c>
      <c r="D1773" s="52" t="s">
        <v>7</v>
      </c>
      <c r="E1773" s="52" t="s">
        <v>78</v>
      </c>
      <c r="F1773" s="52" t="s">
        <v>63</v>
      </c>
      <c r="G1773" s="52">
        <v>0</v>
      </c>
      <c r="H1773" s="52">
        <v>0</v>
      </c>
      <c r="I1773" s="52">
        <v>0</v>
      </c>
      <c r="J1773" s="52">
        <v>0</v>
      </c>
      <c r="K1773" s="52">
        <v>0</v>
      </c>
      <c r="L1773" s="52">
        <v>0</v>
      </c>
      <c r="M1773" s="52">
        <v>0</v>
      </c>
      <c r="N1773" s="52">
        <v>0</v>
      </c>
      <c r="O1773" s="52">
        <v>0</v>
      </c>
      <c r="P1773" s="52">
        <v>0</v>
      </c>
      <c r="Q1773" s="52">
        <v>0</v>
      </c>
      <c r="R1773" s="52">
        <v>0</v>
      </c>
      <c r="S1773" s="52">
        <v>0</v>
      </c>
      <c r="T1773" s="52">
        <v>0</v>
      </c>
      <c r="U1773" s="52">
        <v>0</v>
      </c>
      <c r="V1773" s="52">
        <v>0</v>
      </c>
      <c r="W1773" s="52">
        <v>0</v>
      </c>
      <c r="X1773" s="52">
        <v>0</v>
      </c>
      <c r="Y1773" s="52">
        <v>0</v>
      </c>
      <c r="Z1773" s="52">
        <v>0</v>
      </c>
    </row>
    <row r="1774" spans="1:26">
      <c r="A1774" s="52" t="s">
        <v>347</v>
      </c>
      <c r="B1774" s="52" t="s">
        <v>338</v>
      </c>
      <c r="C1774" s="52" t="s">
        <v>248</v>
      </c>
      <c r="D1774" s="52" t="s">
        <v>7</v>
      </c>
      <c r="E1774" s="52" t="s">
        <v>78</v>
      </c>
      <c r="F1774" s="52" t="s">
        <v>64</v>
      </c>
      <c r="G1774" s="52">
        <v>0</v>
      </c>
      <c r="H1774" s="52">
        <v>0</v>
      </c>
      <c r="I1774" s="52">
        <v>0</v>
      </c>
      <c r="J1774" s="52">
        <v>0</v>
      </c>
      <c r="K1774" s="52">
        <v>0</v>
      </c>
      <c r="L1774" s="52">
        <v>0</v>
      </c>
      <c r="M1774" s="52">
        <v>0</v>
      </c>
      <c r="N1774" s="52">
        <v>0</v>
      </c>
      <c r="O1774" s="52">
        <v>0</v>
      </c>
      <c r="P1774" s="52">
        <v>0</v>
      </c>
      <c r="Q1774" s="52">
        <v>0</v>
      </c>
      <c r="R1774" s="52">
        <v>0</v>
      </c>
      <c r="S1774" s="52">
        <v>0</v>
      </c>
      <c r="T1774" s="52">
        <v>0</v>
      </c>
      <c r="U1774" s="52">
        <v>0</v>
      </c>
      <c r="V1774" s="52">
        <v>0</v>
      </c>
      <c r="W1774" s="52">
        <v>0</v>
      </c>
      <c r="X1774" s="52">
        <v>0</v>
      </c>
      <c r="Y1774" s="52">
        <v>0</v>
      </c>
      <c r="Z1774" s="52">
        <v>0</v>
      </c>
    </row>
    <row r="1775" spans="1:26">
      <c r="A1775" s="52" t="s">
        <v>347</v>
      </c>
      <c r="B1775" s="52" t="s">
        <v>339</v>
      </c>
      <c r="C1775" s="52" t="s">
        <v>248</v>
      </c>
      <c r="D1775" s="52" t="s">
        <v>7</v>
      </c>
      <c r="E1775" s="52" t="s">
        <v>78</v>
      </c>
      <c r="F1775" s="52" t="s">
        <v>65</v>
      </c>
      <c r="G1775" s="52">
        <v>0</v>
      </c>
      <c r="H1775" s="52">
        <v>0</v>
      </c>
      <c r="I1775" s="52">
        <v>0</v>
      </c>
      <c r="J1775" s="52">
        <v>0</v>
      </c>
      <c r="K1775" s="52">
        <v>0</v>
      </c>
      <c r="L1775" s="52">
        <v>0</v>
      </c>
      <c r="M1775" s="52">
        <v>0</v>
      </c>
      <c r="N1775" s="52">
        <v>0</v>
      </c>
      <c r="O1775" s="52">
        <v>0</v>
      </c>
      <c r="P1775" s="52">
        <v>0</v>
      </c>
      <c r="Q1775" s="52">
        <v>0</v>
      </c>
      <c r="R1775" s="52">
        <v>0</v>
      </c>
      <c r="S1775" s="52">
        <v>0</v>
      </c>
      <c r="T1775" s="52">
        <v>0</v>
      </c>
      <c r="U1775" s="52">
        <v>0</v>
      </c>
      <c r="V1775" s="52">
        <v>0</v>
      </c>
      <c r="W1775" s="52">
        <v>0</v>
      </c>
      <c r="X1775" s="52">
        <v>0</v>
      </c>
      <c r="Y1775" s="52">
        <v>0</v>
      </c>
      <c r="Z1775" s="52">
        <v>0</v>
      </c>
    </row>
    <row r="1776" spans="1:26">
      <c r="A1776" s="52" t="s">
        <v>347</v>
      </c>
      <c r="B1776" s="52" t="s">
        <v>340</v>
      </c>
      <c r="C1776" s="52" t="s">
        <v>248</v>
      </c>
      <c r="D1776" s="52" t="s">
        <v>7</v>
      </c>
      <c r="E1776" s="52" t="s">
        <v>78</v>
      </c>
      <c r="F1776" s="52" t="s">
        <v>66</v>
      </c>
      <c r="G1776" s="52">
        <v>0</v>
      </c>
      <c r="H1776" s="52">
        <v>0</v>
      </c>
      <c r="I1776" s="52">
        <v>0</v>
      </c>
      <c r="J1776" s="52">
        <v>0</v>
      </c>
      <c r="K1776" s="52">
        <v>0</v>
      </c>
      <c r="L1776" s="52">
        <v>0</v>
      </c>
      <c r="M1776" s="52">
        <v>0</v>
      </c>
      <c r="N1776" s="52">
        <v>0</v>
      </c>
      <c r="O1776" s="52">
        <v>0</v>
      </c>
      <c r="P1776" s="52">
        <v>0</v>
      </c>
      <c r="Q1776" s="52">
        <v>0</v>
      </c>
      <c r="R1776" s="52">
        <v>0</v>
      </c>
      <c r="S1776" s="52">
        <v>0</v>
      </c>
      <c r="T1776" s="52">
        <v>0</v>
      </c>
      <c r="U1776" s="52">
        <v>0</v>
      </c>
      <c r="V1776" s="52">
        <v>0</v>
      </c>
      <c r="W1776" s="52">
        <v>0</v>
      </c>
      <c r="X1776" s="52">
        <v>0</v>
      </c>
      <c r="Y1776" s="52">
        <v>0</v>
      </c>
      <c r="Z1776" s="52">
        <v>0</v>
      </c>
    </row>
    <row r="1777" spans="1:26">
      <c r="A1777" s="52" t="s">
        <v>347</v>
      </c>
      <c r="B1777" s="52" t="s">
        <v>341</v>
      </c>
      <c r="C1777" s="52" t="s">
        <v>248</v>
      </c>
      <c r="D1777" s="52" t="s">
        <v>7</v>
      </c>
      <c r="E1777" s="52" t="s">
        <v>78</v>
      </c>
      <c r="F1777" s="52" t="s">
        <v>67</v>
      </c>
      <c r="G1777" s="52">
        <v>0</v>
      </c>
      <c r="H1777" s="52">
        <v>0</v>
      </c>
      <c r="I1777" s="52">
        <v>0</v>
      </c>
      <c r="J1777" s="52">
        <v>0</v>
      </c>
      <c r="K1777" s="52">
        <v>0</v>
      </c>
      <c r="L1777" s="52">
        <v>0</v>
      </c>
      <c r="M1777" s="52">
        <v>0</v>
      </c>
      <c r="N1777" s="52">
        <v>0</v>
      </c>
      <c r="O1777" s="52">
        <v>0</v>
      </c>
      <c r="P1777" s="52">
        <v>0</v>
      </c>
      <c r="Q1777" s="52">
        <v>0</v>
      </c>
      <c r="R1777" s="52">
        <v>0</v>
      </c>
      <c r="S1777" s="52">
        <v>0</v>
      </c>
      <c r="T1777" s="52">
        <v>0</v>
      </c>
      <c r="U1777" s="52">
        <v>0</v>
      </c>
      <c r="V1777" s="52">
        <v>0</v>
      </c>
      <c r="W1777" s="52">
        <v>0</v>
      </c>
      <c r="X1777" s="52">
        <v>0</v>
      </c>
      <c r="Y1777" s="52">
        <v>0</v>
      </c>
      <c r="Z1777" s="52">
        <v>0</v>
      </c>
    </row>
    <row r="1778" spans="1:26">
      <c r="A1778" s="52" t="s">
        <v>347</v>
      </c>
      <c r="B1778" s="52" t="s">
        <v>337</v>
      </c>
      <c r="C1778" s="52" t="s">
        <v>248</v>
      </c>
      <c r="D1778" s="52" t="s">
        <v>7</v>
      </c>
      <c r="E1778" s="52" t="s">
        <v>78</v>
      </c>
      <c r="F1778" s="52" t="s">
        <v>68</v>
      </c>
      <c r="G1778" s="52">
        <v>0</v>
      </c>
      <c r="H1778" s="52">
        <v>0</v>
      </c>
      <c r="I1778" s="52">
        <v>0</v>
      </c>
      <c r="J1778" s="52">
        <v>0</v>
      </c>
      <c r="K1778" s="52">
        <v>0</v>
      </c>
      <c r="L1778" s="52">
        <v>0</v>
      </c>
      <c r="M1778" s="52">
        <v>0</v>
      </c>
      <c r="N1778" s="52">
        <v>0</v>
      </c>
      <c r="O1778" s="52">
        <v>0</v>
      </c>
      <c r="P1778" s="52">
        <v>0</v>
      </c>
      <c r="Q1778" s="52">
        <v>0</v>
      </c>
      <c r="R1778" s="52">
        <v>0</v>
      </c>
      <c r="S1778" s="52">
        <v>0</v>
      </c>
      <c r="T1778" s="52">
        <v>0</v>
      </c>
      <c r="U1778" s="52">
        <v>0</v>
      </c>
      <c r="V1778" s="52">
        <v>0</v>
      </c>
      <c r="W1778" s="52">
        <v>0</v>
      </c>
      <c r="X1778" s="52">
        <v>0</v>
      </c>
      <c r="Y1778" s="52">
        <v>0</v>
      </c>
      <c r="Z1778" s="52">
        <v>0</v>
      </c>
    </row>
    <row r="1779" spans="1:26">
      <c r="A1779" s="52" t="s">
        <v>347</v>
      </c>
      <c r="B1779" s="52" t="s">
        <v>337</v>
      </c>
      <c r="C1779" s="52" t="s">
        <v>248</v>
      </c>
      <c r="D1779" s="52" t="s">
        <v>7</v>
      </c>
      <c r="E1779" s="52" t="s">
        <v>78</v>
      </c>
      <c r="F1779" s="52" t="s">
        <v>69</v>
      </c>
      <c r="G1779" s="52">
        <v>0</v>
      </c>
      <c r="H1779" s="52">
        <v>0</v>
      </c>
      <c r="I1779" s="52">
        <v>0</v>
      </c>
      <c r="J1779" s="52">
        <v>0</v>
      </c>
      <c r="K1779" s="52">
        <v>0</v>
      </c>
      <c r="L1779" s="52">
        <v>0</v>
      </c>
      <c r="M1779" s="52">
        <v>0</v>
      </c>
      <c r="N1779" s="52">
        <v>0</v>
      </c>
      <c r="O1779" s="52">
        <v>0</v>
      </c>
      <c r="P1779" s="52">
        <v>0</v>
      </c>
      <c r="Q1779" s="52">
        <v>0</v>
      </c>
      <c r="R1779" s="52">
        <v>0</v>
      </c>
      <c r="S1779" s="52">
        <v>0</v>
      </c>
      <c r="T1779" s="52">
        <v>0</v>
      </c>
      <c r="U1779" s="52">
        <v>0</v>
      </c>
      <c r="V1779" s="52">
        <v>0</v>
      </c>
      <c r="W1779" s="52">
        <v>0</v>
      </c>
      <c r="X1779" s="52">
        <v>0</v>
      </c>
      <c r="Y1779" s="52">
        <v>0</v>
      </c>
      <c r="Z1779" s="52">
        <v>0</v>
      </c>
    </row>
    <row r="1780" spans="1:26">
      <c r="A1780" s="52" t="s">
        <v>347</v>
      </c>
      <c r="B1780" s="52" t="s">
        <v>337</v>
      </c>
      <c r="C1780" s="52" t="s">
        <v>248</v>
      </c>
      <c r="D1780" s="52" t="s">
        <v>7</v>
      </c>
      <c r="E1780" s="52" t="s">
        <v>78</v>
      </c>
      <c r="F1780" s="52" t="s">
        <v>70</v>
      </c>
      <c r="G1780" s="52">
        <v>0</v>
      </c>
      <c r="H1780" s="52">
        <v>0</v>
      </c>
      <c r="I1780" s="52">
        <v>0</v>
      </c>
      <c r="J1780" s="52">
        <v>0</v>
      </c>
      <c r="K1780" s="52">
        <v>0</v>
      </c>
      <c r="L1780" s="52">
        <v>0</v>
      </c>
      <c r="M1780" s="52">
        <v>0</v>
      </c>
      <c r="N1780" s="52">
        <v>0</v>
      </c>
      <c r="O1780" s="52">
        <v>0</v>
      </c>
      <c r="P1780" s="52">
        <v>0</v>
      </c>
      <c r="Q1780" s="52">
        <v>0</v>
      </c>
      <c r="R1780" s="52">
        <v>0</v>
      </c>
      <c r="S1780" s="52">
        <v>0</v>
      </c>
      <c r="T1780" s="52">
        <v>0</v>
      </c>
      <c r="U1780" s="52">
        <v>0</v>
      </c>
      <c r="V1780" s="52">
        <v>0</v>
      </c>
      <c r="W1780" s="52">
        <v>0</v>
      </c>
      <c r="X1780" s="52">
        <v>0</v>
      </c>
      <c r="Y1780" s="52">
        <v>0</v>
      </c>
      <c r="Z1780" s="52">
        <v>0</v>
      </c>
    </row>
    <row r="1781" spans="1:26">
      <c r="A1781" s="52" t="s">
        <v>347</v>
      </c>
      <c r="B1781" s="52" t="s">
        <v>342</v>
      </c>
      <c r="C1781" s="52" t="s">
        <v>248</v>
      </c>
      <c r="D1781" s="52" t="s">
        <v>7</v>
      </c>
      <c r="E1781" s="52" t="s">
        <v>78</v>
      </c>
      <c r="F1781" s="52" t="s">
        <v>71</v>
      </c>
      <c r="G1781" s="52">
        <v>0</v>
      </c>
      <c r="H1781" s="52">
        <v>0</v>
      </c>
      <c r="I1781" s="52">
        <v>0</v>
      </c>
      <c r="J1781" s="52">
        <v>0</v>
      </c>
      <c r="K1781" s="52">
        <v>0</v>
      </c>
      <c r="L1781" s="52">
        <v>0</v>
      </c>
      <c r="M1781" s="52">
        <v>0</v>
      </c>
      <c r="N1781" s="52">
        <v>0</v>
      </c>
      <c r="O1781" s="52">
        <v>0</v>
      </c>
      <c r="P1781" s="52">
        <v>0</v>
      </c>
      <c r="Q1781" s="52">
        <v>0</v>
      </c>
      <c r="R1781" s="52">
        <v>0</v>
      </c>
      <c r="S1781" s="52">
        <v>0</v>
      </c>
      <c r="T1781" s="52">
        <v>0</v>
      </c>
      <c r="U1781" s="52">
        <v>0</v>
      </c>
      <c r="V1781" s="52">
        <v>0</v>
      </c>
      <c r="W1781" s="52">
        <v>0</v>
      </c>
      <c r="X1781" s="52">
        <v>0</v>
      </c>
      <c r="Y1781" s="52">
        <v>0</v>
      </c>
      <c r="Z1781" s="52">
        <v>0</v>
      </c>
    </row>
    <row r="1782" spans="1:26">
      <c r="A1782" s="52" t="s">
        <v>347</v>
      </c>
      <c r="B1782" s="52" t="s">
        <v>342</v>
      </c>
      <c r="C1782" s="52" t="s">
        <v>248</v>
      </c>
      <c r="D1782" s="52" t="s">
        <v>7</v>
      </c>
      <c r="E1782" s="52" t="s">
        <v>78</v>
      </c>
      <c r="F1782" s="52" t="s">
        <v>72</v>
      </c>
      <c r="G1782" s="52">
        <v>0</v>
      </c>
      <c r="H1782" s="52">
        <v>0</v>
      </c>
      <c r="I1782" s="52">
        <v>0</v>
      </c>
      <c r="J1782" s="52">
        <v>0</v>
      </c>
      <c r="K1782" s="52">
        <v>0</v>
      </c>
      <c r="L1782" s="52">
        <v>0</v>
      </c>
      <c r="M1782" s="52">
        <v>0</v>
      </c>
      <c r="N1782" s="52">
        <v>0</v>
      </c>
      <c r="O1782" s="52">
        <v>0</v>
      </c>
      <c r="P1782" s="52">
        <v>0</v>
      </c>
      <c r="Q1782" s="52">
        <v>0</v>
      </c>
      <c r="R1782" s="52">
        <v>0</v>
      </c>
      <c r="S1782" s="52">
        <v>0</v>
      </c>
      <c r="T1782" s="52">
        <v>0</v>
      </c>
      <c r="U1782" s="52">
        <v>0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</row>
    <row r="1783" spans="1:26">
      <c r="A1783" s="52" t="s">
        <v>347</v>
      </c>
      <c r="B1783" s="52" t="s">
        <v>343</v>
      </c>
      <c r="C1783" s="52" t="s">
        <v>248</v>
      </c>
      <c r="D1783" s="52" t="s">
        <v>7</v>
      </c>
      <c r="E1783" s="52" t="s">
        <v>78</v>
      </c>
      <c r="F1783" s="52" t="s">
        <v>73</v>
      </c>
      <c r="G1783" s="52">
        <v>0</v>
      </c>
      <c r="H1783" s="52">
        <v>0</v>
      </c>
      <c r="I1783" s="52">
        <v>0</v>
      </c>
      <c r="J1783" s="52">
        <v>0</v>
      </c>
      <c r="K1783" s="52">
        <v>0</v>
      </c>
      <c r="L1783" s="52">
        <v>0</v>
      </c>
      <c r="M1783" s="52">
        <v>0</v>
      </c>
      <c r="N1783" s="52">
        <v>0</v>
      </c>
      <c r="O1783" s="52">
        <v>0</v>
      </c>
      <c r="P1783" s="52">
        <v>0</v>
      </c>
      <c r="Q1783" s="52">
        <v>0</v>
      </c>
      <c r="R1783" s="52">
        <v>0</v>
      </c>
      <c r="S1783" s="52">
        <v>0</v>
      </c>
      <c r="T1783" s="52">
        <v>0</v>
      </c>
      <c r="U1783" s="52">
        <v>0</v>
      </c>
      <c r="V1783" s="52">
        <v>0</v>
      </c>
      <c r="W1783" s="52">
        <v>0</v>
      </c>
      <c r="X1783" s="52">
        <v>0</v>
      </c>
      <c r="Y1783" s="52">
        <v>0</v>
      </c>
      <c r="Z1783" s="52">
        <v>0</v>
      </c>
    </row>
    <row r="1784" spans="1:26">
      <c r="A1784" s="52" t="s">
        <v>113</v>
      </c>
      <c r="B1784" s="52" t="s">
        <v>337</v>
      </c>
      <c r="C1784" s="52" t="s">
        <v>248</v>
      </c>
      <c r="D1784" s="52" t="s">
        <v>7</v>
      </c>
      <c r="E1784" s="52" t="s">
        <v>79</v>
      </c>
      <c r="F1784" s="52" t="s">
        <v>63</v>
      </c>
      <c r="G1784" s="52">
        <v>0</v>
      </c>
      <c r="H1784" s="52">
        <v>0</v>
      </c>
      <c r="I1784" s="52">
        <v>0</v>
      </c>
      <c r="J1784" s="52">
        <v>0</v>
      </c>
      <c r="K1784" s="52">
        <v>0</v>
      </c>
      <c r="L1784" s="52">
        <v>0</v>
      </c>
      <c r="M1784" s="52">
        <v>0</v>
      </c>
      <c r="N1784" s="52">
        <v>0</v>
      </c>
      <c r="O1784" s="52">
        <v>0</v>
      </c>
      <c r="P1784" s="52">
        <v>0</v>
      </c>
      <c r="Q1784" s="52">
        <v>0</v>
      </c>
      <c r="R1784" s="52">
        <v>0</v>
      </c>
      <c r="S1784" s="52">
        <v>0</v>
      </c>
      <c r="T1784" s="52">
        <v>0</v>
      </c>
      <c r="U1784" s="52">
        <v>0</v>
      </c>
      <c r="V1784" s="52">
        <v>0</v>
      </c>
      <c r="W1784" s="52">
        <v>0</v>
      </c>
      <c r="X1784" s="52">
        <v>0</v>
      </c>
      <c r="Y1784" s="52">
        <v>0</v>
      </c>
      <c r="Z1784" s="52">
        <v>0</v>
      </c>
    </row>
    <row r="1785" spans="1:26">
      <c r="A1785" s="52" t="s">
        <v>113</v>
      </c>
      <c r="B1785" s="52" t="s">
        <v>338</v>
      </c>
      <c r="C1785" s="52" t="s">
        <v>248</v>
      </c>
      <c r="D1785" s="52" t="s">
        <v>7</v>
      </c>
      <c r="E1785" s="52" t="s">
        <v>79</v>
      </c>
      <c r="F1785" s="52" t="s">
        <v>64</v>
      </c>
      <c r="G1785" s="52">
        <v>0</v>
      </c>
      <c r="H1785" s="52">
        <v>0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0</v>
      </c>
      <c r="O1785" s="52">
        <v>0</v>
      </c>
      <c r="P1785" s="52">
        <v>0</v>
      </c>
      <c r="Q1785" s="52">
        <v>0</v>
      </c>
      <c r="R1785" s="52">
        <v>0</v>
      </c>
      <c r="S1785" s="52">
        <v>0</v>
      </c>
      <c r="T1785" s="52">
        <v>0</v>
      </c>
      <c r="U1785" s="52">
        <v>0</v>
      </c>
      <c r="V1785" s="52">
        <v>0</v>
      </c>
      <c r="W1785" s="52">
        <v>0</v>
      </c>
      <c r="X1785" s="52">
        <v>0</v>
      </c>
      <c r="Y1785" s="52">
        <v>0</v>
      </c>
      <c r="Z1785" s="52">
        <v>0</v>
      </c>
    </row>
    <row r="1786" spans="1:26">
      <c r="A1786" s="52" t="s">
        <v>113</v>
      </c>
      <c r="B1786" s="52" t="s">
        <v>339</v>
      </c>
      <c r="C1786" s="52" t="s">
        <v>248</v>
      </c>
      <c r="D1786" s="52" t="s">
        <v>7</v>
      </c>
      <c r="E1786" s="52" t="s">
        <v>79</v>
      </c>
      <c r="F1786" s="52" t="s">
        <v>65</v>
      </c>
      <c r="G1786" s="52">
        <v>0</v>
      </c>
      <c r="H1786" s="52">
        <v>0</v>
      </c>
      <c r="I1786" s="52">
        <v>0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</row>
    <row r="1787" spans="1:26">
      <c r="A1787" s="52" t="s">
        <v>113</v>
      </c>
      <c r="B1787" s="52" t="s">
        <v>340</v>
      </c>
      <c r="C1787" s="52" t="s">
        <v>248</v>
      </c>
      <c r="D1787" s="52" t="s">
        <v>7</v>
      </c>
      <c r="E1787" s="52" t="s">
        <v>79</v>
      </c>
      <c r="F1787" s="52" t="s">
        <v>66</v>
      </c>
      <c r="G1787" s="52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0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</row>
    <row r="1788" spans="1:26">
      <c r="A1788" s="52" t="s">
        <v>113</v>
      </c>
      <c r="B1788" s="52" t="s">
        <v>341</v>
      </c>
      <c r="C1788" s="52" t="s">
        <v>248</v>
      </c>
      <c r="D1788" s="52" t="s">
        <v>7</v>
      </c>
      <c r="E1788" s="52" t="s">
        <v>79</v>
      </c>
      <c r="F1788" s="52" t="s">
        <v>67</v>
      </c>
      <c r="G1788" s="52">
        <v>0</v>
      </c>
      <c r="H1788" s="52">
        <v>0</v>
      </c>
      <c r="I1788" s="52">
        <v>0</v>
      </c>
      <c r="J1788" s="52">
        <v>0</v>
      </c>
      <c r="K1788" s="52">
        <v>0</v>
      </c>
      <c r="L1788" s="52">
        <v>0</v>
      </c>
      <c r="M1788" s="52">
        <v>0</v>
      </c>
      <c r="N1788" s="52">
        <v>0</v>
      </c>
      <c r="O1788" s="52">
        <v>0</v>
      </c>
      <c r="P1788" s="52">
        <v>0</v>
      </c>
      <c r="Q1788" s="52">
        <v>0</v>
      </c>
      <c r="R1788" s="52">
        <v>0</v>
      </c>
      <c r="S1788" s="52">
        <v>0</v>
      </c>
      <c r="T1788" s="52">
        <v>0</v>
      </c>
      <c r="U1788" s="52">
        <v>0</v>
      </c>
      <c r="V1788" s="52">
        <v>0</v>
      </c>
      <c r="W1788" s="52">
        <v>0</v>
      </c>
      <c r="X1788" s="52">
        <v>0</v>
      </c>
      <c r="Y1788" s="52">
        <v>0</v>
      </c>
      <c r="Z1788" s="52">
        <v>0</v>
      </c>
    </row>
    <row r="1789" spans="1:26">
      <c r="A1789" s="52" t="s">
        <v>113</v>
      </c>
      <c r="B1789" s="52" t="s">
        <v>337</v>
      </c>
      <c r="C1789" s="52" t="s">
        <v>248</v>
      </c>
      <c r="D1789" s="52" t="s">
        <v>7</v>
      </c>
      <c r="E1789" s="52" t="s">
        <v>79</v>
      </c>
      <c r="F1789" s="52" t="s">
        <v>68</v>
      </c>
      <c r="G1789" s="52">
        <v>0</v>
      </c>
      <c r="H1789" s="52">
        <v>0</v>
      </c>
      <c r="I1789" s="52">
        <v>0</v>
      </c>
      <c r="J1789" s="52">
        <v>0</v>
      </c>
      <c r="K1789" s="52">
        <v>0</v>
      </c>
      <c r="L1789" s="52">
        <v>0</v>
      </c>
      <c r="M1789" s="52">
        <v>0</v>
      </c>
      <c r="N1789" s="52">
        <v>0</v>
      </c>
      <c r="O1789" s="52">
        <v>0</v>
      </c>
      <c r="P1789" s="52">
        <v>0</v>
      </c>
      <c r="Q1789" s="52">
        <v>0</v>
      </c>
      <c r="R1789" s="52">
        <v>0</v>
      </c>
      <c r="S1789" s="52">
        <v>0</v>
      </c>
      <c r="T1789" s="52">
        <v>0</v>
      </c>
      <c r="U1789" s="52">
        <v>0</v>
      </c>
      <c r="V1789" s="52">
        <v>0</v>
      </c>
      <c r="W1789" s="52">
        <v>0</v>
      </c>
      <c r="X1789" s="52">
        <v>0</v>
      </c>
      <c r="Y1789" s="52">
        <v>0</v>
      </c>
      <c r="Z1789" s="52">
        <v>0</v>
      </c>
    </row>
    <row r="1790" spans="1:26">
      <c r="A1790" s="52" t="s">
        <v>113</v>
      </c>
      <c r="B1790" s="52" t="s">
        <v>337</v>
      </c>
      <c r="C1790" s="52" t="s">
        <v>248</v>
      </c>
      <c r="D1790" s="52" t="s">
        <v>7</v>
      </c>
      <c r="E1790" s="52" t="s">
        <v>79</v>
      </c>
      <c r="F1790" s="52" t="s">
        <v>69</v>
      </c>
      <c r="G1790" s="52">
        <v>0</v>
      </c>
      <c r="H1790" s="52">
        <v>0</v>
      </c>
      <c r="I1790" s="52">
        <v>0</v>
      </c>
      <c r="J1790" s="52">
        <v>0</v>
      </c>
      <c r="K1790" s="52">
        <v>0</v>
      </c>
      <c r="L1790" s="52">
        <v>0</v>
      </c>
      <c r="M1790" s="52">
        <v>0</v>
      </c>
      <c r="N1790" s="52">
        <v>0</v>
      </c>
      <c r="O1790" s="52">
        <v>0</v>
      </c>
      <c r="P1790" s="52">
        <v>0</v>
      </c>
      <c r="Q1790" s="52">
        <v>0</v>
      </c>
      <c r="R1790" s="52">
        <v>0</v>
      </c>
      <c r="S1790" s="52">
        <v>0</v>
      </c>
      <c r="T1790" s="52">
        <v>0</v>
      </c>
      <c r="U1790" s="52">
        <v>0</v>
      </c>
      <c r="V1790" s="52">
        <v>0</v>
      </c>
      <c r="W1790" s="52">
        <v>0</v>
      </c>
      <c r="X1790" s="52">
        <v>0</v>
      </c>
      <c r="Y1790" s="52">
        <v>0</v>
      </c>
      <c r="Z1790" s="52">
        <v>0</v>
      </c>
    </row>
    <row r="1791" spans="1:26">
      <c r="A1791" s="52" t="s">
        <v>113</v>
      </c>
      <c r="B1791" s="52" t="s">
        <v>337</v>
      </c>
      <c r="C1791" s="52" t="s">
        <v>248</v>
      </c>
      <c r="D1791" s="52" t="s">
        <v>7</v>
      </c>
      <c r="E1791" s="52" t="s">
        <v>79</v>
      </c>
      <c r="F1791" s="52" t="s">
        <v>70</v>
      </c>
      <c r="G1791" s="52">
        <v>0</v>
      </c>
      <c r="H1791" s="52">
        <v>0</v>
      </c>
      <c r="I1791" s="52">
        <v>0</v>
      </c>
      <c r="J1791" s="52">
        <v>0</v>
      </c>
      <c r="K1791" s="52">
        <v>0</v>
      </c>
      <c r="L1791" s="52">
        <v>0</v>
      </c>
      <c r="M1791" s="52">
        <v>0</v>
      </c>
      <c r="N1791" s="52">
        <v>0</v>
      </c>
      <c r="O1791" s="52">
        <v>0</v>
      </c>
      <c r="P1791" s="52">
        <v>0</v>
      </c>
      <c r="Q1791" s="52">
        <v>0</v>
      </c>
      <c r="R1791" s="52">
        <v>0</v>
      </c>
      <c r="S1791" s="52">
        <v>0</v>
      </c>
      <c r="T1791" s="52">
        <v>0</v>
      </c>
      <c r="U1791" s="52">
        <v>0</v>
      </c>
      <c r="V1791" s="52">
        <v>0</v>
      </c>
      <c r="W1791" s="52">
        <v>0</v>
      </c>
      <c r="X1791" s="52">
        <v>0</v>
      </c>
      <c r="Y1791" s="52">
        <v>0</v>
      </c>
      <c r="Z1791" s="52">
        <v>0</v>
      </c>
    </row>
    <row r="1792" spans="1:26">
      <c r="A1792" s="52" t="s">
        <v>113</v>
      </c>
      <c r="B1792" s="52" t="s">
        <v>342</v>
      </c>
      <c r="C1792" s="52" t="s">
        <v>248</v>
      </c>
      <c r="D1792" s="52" t="s">
        <v>7</v>
      </c>
      <c r="E1792" s="52" t="s">
        <v>79</v>
      </c>
      <c r="F1792" s="52" t="s">
        <v>71</v>
      </c>
      <c r="G1792" s="52">
        <v>0</v>
      </c>
      <c r="H1792" s="52">
        <v>0</v>
      </c>
      <c r="I1792" s="52">
        <v>0</v>
      </c>
      <c r="J1792" s="52">
        <v>0</v>
      </c>
      <c r="K1792" s="52">
        <v>0</v>
      </c>
      <c r="L1792" s="52">
        <v>0</v>
      </c>
      <c r="M1792" s="52">
        <v>0</v>
      </c>
      <c r="N1792" s="52">
        <v>0</v>
      </c>
      <c r="O1792" s="52">
        <v>0</v>
      </c>
      <c r="P1792" s="52">
        <v>0</v>
      </c>
      <c r="Q1792" s="52">
        <v>0</v>
      </c>
      <c r="R1792" s="52">
        <v>0</v>
      </c>
      <c r="S1792" s="52">
        <v>0</v>
      </c>
      <c r="T1792" s="52">
        <v>0</v>
      </c>
      <c r="U1792" s="52">
        <v>0</v>
      </c>
      <c r="V1792" s="52">
        <v>0</v>
      </c>
      <c r="W1792" s="52">
        <v>0</v>
      </c>
      <c r="X1792" s="52">
        <v>0</v>
      </c>
      <c r="Y1792" s="52">
        <v>0</v>
      </c>
      <c r="Z1792" s="52">
        <v>0</v>
      </c>
    </row>
    <row r="1793" spans="1:26">
      <c r="A1793" s="52" t="s">
        <v>113</v>
      </c>
      <c r="B1793" s="52" t="s">
        <v>342</v>
      </c>
      <c r="C1793" s="52" t="s">
        <v>248</v>
      </c>
      <c r="D1793" s="52" t="s">
        <v>7</v>
      </c>
      <c r="E1793" s="52" t="s">
        <v>79</v>
      </c>
      <c r="F1793" s="52" t="s">
        <v>72</v>
      </c>
      <c r="G1793" s="52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0</v>
      </c>
      <c r="O1793" s="52">
        <v>0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0</v>
      </c>
      <c r="V1793" s="52">
        <v>0</v>
      </c>
      <c r="W1793" s="52">
        <v>0</v>
      </c>
      <c r="X1793" s="52">
        <v>0</v>
      </c>
      <c r="Y1793" s="52">
        <v>0</v>
      </c>
      <c r="Z1793" s="52">
        <v>0</v>
      </c>
    </row>
    <row r="1794" spans="1:26">
      <c r="A1794" s="52" t="s">
        <v>113</v>
      </c>
      <c r="B1794" s="52" t="s">
        <v>343</v>
      </c>
      <c r="C1794" s="52" t="s">
        <v>248</v>
      </c>
      <c r="D1794" s="52" t="s">
        <v>7</v>
      </c>
      <c r="E1794" s="52" t="s">
        <v>79</v>
      </c>
      <c r="F1794" s="52" t="s">
        <v>73</v>
      </c>
      <c r="G1794" s="52">
        <v>0</v>
      </c>
      <c r="H1794" s="52">
        <v>0</v>
      </c>
      <c r="I1794" s="52">
        <v>0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</row>
    <row r="1795" spans="1:26">
      <c r="A1795" s="52" t="s">
        <v>347</v>
      </c>
      <c r="B1795" s="52" t="s">
        <v>337</v>
      </c>
      <c r="C1795" s="52" t="s">
        <v>248</v>
      </c>
      <c r="D1795" s="52" t="s">
        <v>7</v>
      </c>
      <c r="E1795" s="52" t="s">
        <v>80</v>
      </c>
      <c r="F1795" s="52" t="s">
        <v>63</v>
      </c>
      <c r="G1795" s="52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0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</row>
    <row r="1796" spans="1:26">
      <c r="A1796" s="52" t="s">
        <v>347</v>
      </c>
      <c r="B1796" s="52" t="s">
        <v>338</v>
      </c>
      <c r="C1796" s="52" t="s">
        <v>248</v>
      </c>
      <c r="D1796" s="52" t="s">
        <v>7</v>
      </c>
      <c r="E1796" s="52" t="s">
        <v>80</v>
      </c>
      <c r="F1796" s="52" t="s">
        <v>64</v>
      </c>
      <c r="G1796" s="52">
        <v>0</v>
      </c>
      <c r="H1796" s="52">
        <v>0</v>
      </c>
      <c r="I1796" s="52">
        <v>0</v>
      </c>
      <c r="J1796" s="52">
        <v>0</v>
      </c>
      <c r="K1796" s="52">
        <v>0</v>
      </c>
      <c r="L1796" s="52">
        <v>0</v>
      </c>
      <c r="M1796" s="52">
        <v>0</v>
      </c>
      <c r="N1796" s="52">
        <v>0</v>
      </c>
      <c r="O1796" s="52">
        <v>0</v>
      </c>
      <c r="P1796" s="52">
        <v>0</v>
      </c>
      <c r="Q1796" s="52">
        <v>0</v>
      </c>
      <c r="R1796" s="52">
        <v>0</v>
      </c>
      <c r="S1796" s="52">
        <v>0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</row>
    <row r="1797" spans="1:26">
      <c r="A1797" s="52" t="s">
        <v>347</v>
      </c>
      <c r="B1797" s="52" t="s">
        <v>339</v>
      </c>
      <c r="C1797" s="52" t="s">
        <v>248</v>
      </c>
      <c r="D1797" s="52" t="s">
        <v>7</v>
      </c>
      <c r="E1797" s="52" t="s">
        <v>80</v>
      </c>
      <c r="F1797" s="52" t="s">
        <v>65</v>
      </c>
      <c r="G1797" s="52">
        <v>0</v>
      </c>
      <c r="H1797" s="52">
        <v>0</v>
      </c>
      <c r="I1797" s="52">
        <v>0</v>
      </c>
      <c r="J1797" s="52">
        <v>0</v>
      </c>
      <c r="K1797" s="52">
        <v>0</v>
      </c>
      <c r="L1797" s="52">
        <v>0</v>
      </c>
      <c r="M1797" s="52">
        <v>0</v>
      </c>
      <c r="N1797" s="52">
        <v>0</v>
      </c>
      <c r="O1797" s="52">
        <v>0</v>
      </c>
      <c r="P1797" s="52">
        <v>0</v>
      </c>
      <c r="Q1797" s="52">
        <v>0</v>
      </c>
      <c r="R1797" s="52">
        <v>0</v>
      </c>
      <c r="S1797" s="52">
        <v>0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</row>
    <row r="1798" spans="1:26">
      <c r="A1798" s="52" t="s">
        <v>347</v>
      </c>
      <c r="B1798" s="52" t="s">
        <v>340</v>
      </c>
      <c r="C1798" s="52" t="s">
        <v>248</v>
      </c>
      <c r="D1798" s="52" t="s">
        <v>7</v>
      </c>
      <c r="E1798" s="52" t="s">
        <v>80</v>
      </c>
      <c r="F1798" s="52" t="s">
        <v>66</v>
      </c>
      <c r="G1798" s="52">
        <v>0</v>
      </c>
      <c r="H1798" s="52">
        <v>0</v>
      </c>
      <c r="I1798" s="52">
        <v>0</v>
      </c>
      <c r="J1798" s="52">
        <v>0</v>
      </c>
      <c r="K1798" s="52">
        <v>0</v>
      </c>
      <c r="L1798" s="52">
        <v>0</v>
      </c>
      <c r="M1798" s="52">
        <v>0</v>
      </c>
      <c r="N1798" s="52">
        <v>0</v>
      </c>
      <c r="O1798" s="52">
        <v>0</v>
      </c>
      <c r="P1798" s="52">
        <v>0</v>
      </c>
      <c r="Q1798" s="52">
        <v>0</v>
      </c>
      <c r="R1798" s="52">
        <v>0</v>
      </c>
      <c r="S1798" s="52">
        <v>0</v>
      </c>
      <c r="T1798" s="52">
        <v>0</v>
      </c>
      <c r="U1798" s="52">
        <v>0</v>
      </c>
      <c r="V1798" s="52">
        <v>0</v>
      </c>
      <c r="W1798" s="52">
        <v>0</v>
      </c>
      <c r="X1798" s="52">
        <v>0</v>
      </c>
      <c r="Y1798" s="52">
        <v>0</v>
      </c>
      <c r="Z1798" s="52">
        <v>0</v>
      </c>
    </row>
    <row r="1799" spans="1:26">
      <c r="A1799" s="52" t="s">
        <v>347</v>
      </c>
      <c r="B1799" s="52" t="s">
        <v>341</v>
      </c>
      <c r="C1799" s="52" t="s">
        <v>248</v>
      </c>
      <c r="D1799" s="52" t="s">
        <v>7</v>
      </c>
      <c r="E1799" s="52" t="s">
        <v>80</v>
      </c>
      <c r="F1799" s="52" t="s">
        <v>67</v>
      </c>
      <c r="G1799" s="52">
        <v>0</v>
      </c>
      <c r="H1799" s="52">
        <v>0</v>
      </c>
      <c r="I1799" s="52">
        <v>0</v>
      </c>
      <c r="J1799" s="52">
        <v>0</v>
      </c>
      <c r="K1799" s="52">
        <v>0</v>
      </c>
      <c r="L1799" s="52">
        <v>0</v>
      </c>
      <c r="M1799" s="52">
        <v>0</v>
      </c>
      <c r="N1799" s="52">
        <v>0</v>
      </c>
      <c r="O1799" s="52">
        <v>0</v>
      </c>
      <c r="P1799" s="52">
        <v>0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</row>
    <row r="1800" spans="1:26">
      <c r="A1800" s="52" t="s">
        <v>347</v>
      </c>
      <c r="B1800" s="52" t="s">
        <v>337</v>
      </c>
      <c r="C1800" s="52" t="s">
        <v>248</v>
      </c>
      <c r="D1800" s="52" t="s">
        <v>7</v>
      </c>
      <c r="E1800" s="52" t="s">
        <v>80</v>
      </c>
      <c r="F1800" s="52" t="s">
        <v>68</v>
      </c>
      <c r="G1800" s="52">
        <v>0</v>
      </c>
      <c r="H1800" s="52">
        <v>0</v>
      </c>
      <c r="I1800" s="52">
        <v>0</v>
      </c>
      <c r="J1800" s="52">
        <v>0</v>
      </c>
      <c r="K1800" s="52">
        <v>0</v>
      </c>
      <c r="L1800" s="52">
        <v>0</v>
      </c>
      <c r="M1800" s="52">
        <v>0</v>
      </c>
      <c r="N1800" s="52">
        <v>0</v>
      </c>
      <c r="O1800" s="52">
        <v>0</v>
      </c>
      <c r="P1800" s="52">
        <v>0</v>
      </c>
      <c r="Q1800" s="52">
        <v>0</v>
      </c>
      <c r="R1800" s="52">
        <v>0</v>
      </c>
      <c r="S1800" s="52">
        <v>0</v>
      </c>
      <c r="T1800" s="52">
        <v>0</v>
      </c>
      <c r="U1800" s="52">
        <v>0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</row>
    <row r="1801" spans="1:26">
      <c r="A1801" s="52" t="s">
        <v>347</v>
      </c>
      <c r="B1801" s="52" t="s">
        <v>337</v>
      </c>
      <c r="C1801" s="52" t="s">
        <v>248</v>
      </c>
      <c r="D1801" s="52" t="s">
        <v>7</v>
      </c>
      <c r="E1801" s="52" t="s">
        <v>80</v>
      </c>
      <c r="F1801" s="52" t="s">
        <v>69</v>
      </c>
      <c r="G1801" s="52">
        <v>0</v>
      </c>
      <c r="H1801" s="52">
        <v>0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0</v>
      </c>
      <c r="P1801" s="52">
        <v>0</v>
      </c>
      <c r="Q1801" s="52">
        <v>0</v>
      </c>
      <c r="R1801" s="52">
        <v>0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</row>
    <row r="1802" spans="1:26">
      <c r="A1802" s="52" t="s">
        <v>347</v>
      </c>
      <c r="B1802" s="52" t="s">
        <v>337</v>
      </c>
      <c r="C1802" s="52" t="s">
        <v>248</v>
      </c>
      <c r="D1802" s="52" t="s">
        <v>7</v>
      </c>
      <c r="E1802" s="52" t="s">
        <v>80</v>
      </c>
      <c r="F1802" s="52" t="s">
        <v>70</v>
      </c>
      <c r="G1802" s="52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</row>
    <row r="1803" spans="1:26">
      <c r="A1803" s="52" t="s">
        <v>347</v>
      </c>
      <c r="B1803" s="52" t="s">
        <v>342</v>
      </c>
      <c r="C1803" s="52" t="s">
        <v>248</v>
      </c>
      <c r="D1803" s="52" t="s">
        <v>7</v>
      </c>
      <c r="E1803" s="52" t="s">
        <v>80</v>
      </c>
      <c r="F1803" s="52" t="s">
        <v>71</v>
      </c>
      <c r="G1803" s="52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</row>
    <row r="1804" spans="1:26">
      <c r="A1804" s="52" t="s">
        <v>347</v>
      </c>
      <c r="B1804" s="52" t="s">
        <v>342</v>
      </c>
      <c r="C1804" s="52" t="s">
        <v>248</v>
      </c>
      <c r="D1804" s="52" t="s">
        <v>7</v>
      </c>
      <c r="E1804" s="52" t="s">
        <v>80</v>
      </c>
      <c r="F1804" s="52" t="s">
        <v>72</v>
      </c>
      <c r="G1804" s="52">
        <v>0</v>
      </c>
      <c r="H1804" s="52">
        <v>0</v>
      </c>
      <c r="I1804" s="52">
        <v>0</v>
      </c>
      <c r="J1804" s="52">
        <v>0</v>
      </c>
      <c r="K1804" s="52">
        <v>0</v>
      </c>
      <c r="L1804" s="52">
        <v>0</v>
      </c>
      <c r="M1804" s="52">
        <v>0</v>
      </c>
      <c r="N1804" s="52">
        <v>0</v>
      </c>
      <c r="O1804" s="52">
        <v>0</v>
      </c>
      <c r="P1804" s="52">
        <v>0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</row>
    <row r="1805" spans="1:26">
      <c r="A1805" s="52" t="s">
        <v>347</v>
      </c>
      <c r="B1805" s="52" t="s">
        <v>343</v>
      </c>
      <c r="C1805" s="52" t="s">
        <v>248</v>
      </c>
      <c r="D1805" s="52" t="s">
        <v>7</v>
      </c>
      <c r="E1805" s="52" t="s">
        <v>80</v>
      </c>
      <c r="F1805" s="52" t="s">
        <v>73</v>
      </c>
      <c r="G1805" s="52">
        <v>0</v>
      </c>
      <c r="H1805" s="52">
        <v>0</v>
      </c>
      <c r="I1805" s="52">
        <v>0</v>
      </c>
      <c r="J1805" s="52">
        <v>0</v>
      </c>
      <c r="K1805" s="52">
        <v>0</v>
      </c>
      <c r="L1805" s="52">
        <v>0</v>
      </c>
      <c r="M1805" s="52">
        <v>0</v>
      </c>
      <c r="N1805" s="52">
        <v>0</v>
      </c>
      <c r="O1805" s="52">
        <v>0</v>
      </c>
      <c r="P1805" s="52">
        <v>0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</row>
    <row r="1806" spans="1:26">
      <c r="A1806" s="52" t="s">
        <v>348</v>
      </c>
      <c r="B1806" s="52" t="s">
        <v>337</v>
      </c>
      <c r="C1806" s="52" t="s">
        <v>248</v>
      </c>
      <c r="D1806" s="52" t="s">
        <v>7</v>
      </c>
      <c r="E1806" s="52" t="s">
        <v>81</v>
      </c>
      <c r="F1806" s="52" t="s">
        <v>63</v>
      </c>
      <c r="G1806" s="52">
        <v>0</v>
      </c>
      <c r="H1806" s="52">
        <v>0</v>
      </c>
      <c r="I1806" s="52">
        <v>0</v>
      </c>
      <c r="J1806" s="52">
        <v>0</v>
      </c>
      <c r="K1806" s="52">
        <v>0</v>
      </c>
      <c r="L1806" s="52">
        <v>0</v>
      </c>
      <c r="M1806" s="52">
        <v>0</v>
      </c>
      <c r="N1806" s="52">
        <v>0</v>
      </c>
      <c r="O1806" s="52">
        <v>0</v>
      </c>
      <c r="P1806" s="52">
        <v>0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</row>
    <row r="1807" spans="1:26">
      <c r="A1807" s="52" t="s">
        <v>348</v>
      </c>
      <c r="B1807" s="52" t="s">
        <v>338</v>
      </c>
      <c r="C1807" s="52" t="s">
        <v>248</v>
      </c>
      <c r="D1807" s="52" t="s">
        <v>7</v>
      </c>
      <c r="E1807" s="52" t="s">
        <v>81</v>
      </c>
      <c r="F1807" s="52" t="s">
        <v>64</v>
      </c>
      <c r="G1807" s="52">
        <v>0</v>
      </c>
      <c r="H1807" s="52">
        <v>0</v>
      </c>
      <c r="I1807" s="52">
        <v>0</v>
      </c>
      <c r="J1807" s="52">
        <v>0</v>
      </c>
      <c r="K1807" s="52">
        <v>0</v>
      </c>
      <c r="L1807" s="52">
        <v>0</v>
      </c>
      <c r="M1807" s="52">
        <v>0</v>
      </c>
      <c r="N1807" s="52">
        <v>0</v>
      </c>
      <c r="O1807" s="52">
        <v>0</v>
      </c>
      <c r="P1807" s="52">
        <v>0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</row>
    <row r="1808" spans="1:26">
      <c r="A1808" s="52" t="s">
        <v>348</v>
      </c>
      <c r="B1808" s="52" t="s">
        <v>339</v>
      </c>
      <c r="C1808" s="52" t="s">
        <v>248</v>
      </c>
      <c r="D1808" s="52" t="s">
        <v>7</v>
      </c>
      <c r="E1808" s="52" t="s">
        <v>81</v>
      </c>
      <c r="F1808" s="52" t="s">
        <v>65</v>
      </c>
      <c r="G1808" s="52">
        <v>0</v>
      </c>
      <c r="H1808" s="52">
        <v>0</v>
      </c>
      <c r="I1808" s="52">
        <v>0</v>
      </c>
      <c r="J1808" s="52">
        <v>0</v>
      </c>
      <c r="K1808" s="52">
        <v>0</v>
      </c>
      <c r="L1808" s="52">
        <v>0</v>
      </c>
      <c r="M1808" s="52">
        <v>0</v>
      </c>
      <c r="N1808" s="52">
        <v>0</v>
      </c>
      <c r="O1808" s="52">
        <v>0</v>
      </c>
      <c r="P1808" s="52">
        <v>0</v>
      </c>
      <c r="Q1808" s="52">
        <v>0</v>
      </c>
      <c r="R1808" s="52">
        <v>0</v>
      </c>
      <c r="S1808" s="52">
        <v>0</v>
      </c>
      <c r="T1808" s="52">
        <v>0</v>
      </c>
      <c r="U1808" s="52">
        <v>0</v>
      </c>
      <c r="V1808" s="52">
        <v>0</v>
      </c>
      <c r="W1808" s="52">
        <v>0</v>
      </c>
      <c r="X1808" s="52">
        <v>0</v>
      </c>
      <c r="Y1808" s="52">
        <v>0</v>
      </c>
      <c r="Z1808" s="52">
        <v>0</v>
      </c>
    </row>
    <row r="1809" spans="1:26">
      <c r="A1809" s="52" t="s">
        <v>348</v>
      </c>
      <c r="B1809" s="52" t="s">
        <v>340</v>
      </c>
      <c r="C1809" s="52" t="s">
        <v>248</v>
      </c>
      <c r="D1809" s="52" t="s">
        <v>7</v>
      </c>
      <c r="E1809" s="52" t="s">
        <v>81</v>
      </c>
      <c r="F1809" s="52" t="s">
        <v>66</v>
      </c>
      <c r="G1809" s="52">
        <v>0</v>
      </c>
      <c r="H1809" s="52">
        <v>0</v>
      </c>
      <c r="I1809" s="52">
        <v>0</v>
      </c>
      <c r="J1809" s="52">
        <v>0</v>
      </c>
      <c r="K1809" s="52">
        <v>0</v>
      </c>
      <c r="L1809" s="52">
        <v>0</v>
      </c>
      <c r="M1809" s="52">
        <v>0</v>
      </c>
      <c r="N1809" s="52">
        <v>0</v>
      </c>
      <c r="O1809" s="52">
        <v>0</v>
      </c>
      <c r="P1809" s="52">
        <v>0</v>
      </c>
      <c r="Q1809" s="52">
        <v>0</v>
      </c>
      <c r="R1809" s="52">
        <v>0</v>
      </c>
      <c r="S1809" s="52">
        <v>0</v>
      </c>
      <c r="T1809" s="52">
        <v>0</v>
      </c>
      <c r="U1809" s="52">
        <v>0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</row>
    <row r="1810" spans="1:26">
      <c r="A1810" s="52" t="s">
        <v>348</v>
      </c>
      <c r="B1810" s="52" t="s">
        <v>341</v>
      </c>
      <c r="C1810" s="52" t="s">
        <v>248</v>
      </c>
      <c r="D1810" s="52" t="s">
        <v>7</v>
      </c>
      <c r="E1810" s="52" t="s">
        <v>81</v>
      </c>
      <c r="F1810" s="52" t="s">
        <v>67</v>
      </c>
      <c r="G1810" s="52">
        <v>0</v>
      </c>
      <c r="H1810" s="52">
        <v>0</v>
      </c>
      <c r="I1810" s="52">
        <v>0</v>
      </c>
      <c r="J1810" s="52">
        <v>0</v>
      </c>
      <c r="K1810" s="52">
        <v>0</v>
      </c>
      <c r="L1810" s="52">
        <v>0</v>
      </c>
      <c r="M1810" s="52">
        <v>0</v>
      </c>
      <c r="N1810" s="52">
        <v>0</v>
      </c>
      <c r="O1810" s="52">
        <v>0</v>
      </c>
      <c r="P1810" s="52">
        <v>0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</row>
    <row r="1811" spans="1:26">
      <c r="A1811" s="52" t="s">
        <v>348</v>
      </c>
      <c r="B1811" s="52" t="s">
        <v>337</v>
      </c>
      <c r="C1811" s="52" t="s">
        <v>248</v>
      </c>
      <c r="D1811" s="52" t="s">
        <v>7</v>
      </c>
      <c r="E1811" s="52" t="s">
        <v>81</v>
      </c>
      <c r="F1811" s="52" t="s">
        <v>68</v>
      </c>
      <c r="G1811" s="52">
        <v>0</v>
      </c>
      <c r="H1811" s="52">
        <v>0</v>
      </c>
      <c r="I1811" s="52">
        <v>0</v>
      </c>
      <c r="J1811" s="52">
        <v>0</v>
      </c>
      <c r="K1811" s="52">
        <v>0</v>
      </c>
      <c r="L1811" s="52">
        <v>0</v>
      </c>
      <c r="M1811" s="52">
        <v>0</v>
      </c>
      <c r="N1811" s="52">
        <v>0</v>
      </c>
      <c r="O1811" s="52">
        <v>0</v>
      </c>
      <c r="P1811" s="52">
        <v>0</v>
      </c>
      <c r="Q1811" s="52">
        <v>0</v>
      </c>
      <c r="R1811" s="52">
        <v>0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</row>
    <row r="1812" spans="1:26">
      <c r="A1812" s="52" t="s">
        <v>348</v>
      </c>
      <c r="B1812" s="52" t="s">
        <v>337</v>
      </c>
      <c r="C1812" s="52" t="s">
        <v>248</v>
      </c>
      <c r="D1812" s="52" t="s">
        <v>7</v>
      </c>
      <c r="E1812" s="52" t="s">
        <v>81</v>
      </c>
      <c r="F1812" s="52" t="s">
        <v>69</v>
      </c>
      <c r="G1812" s="52">
        <v>0</v>
      </c>
      <c r="H1812" s="52">
        <v>0</v>
      </c>
      <c r="I1812" s="52">
        <v>0</v>
      </c>
      <c r="J1812" s="52">
        <v>0</v>
      </c>
      <c r="K1812" s="52">
        <v>0</v>
      </c>
      <c r="L1812" s="52">
        <v>0</v>
      </c>
      <c r="M1812" s="52">
        <v>0</v>
      </c>
      <c r="N1812" s="52">
        <v>0</v>
      </c>
      <c r="O1812" s="52">
        <v>0</v>
      </c>
      <c r="P1812" s="52">
        <v>0</v>
      </c>
      <c r="Q1812" s="52">
        <v>0</v>
      </c>
      <c r="R1812" s="52">
        <v>0</v>
      </c>
      <c r="S1812" s="52">
        <v>0</v>
      </c>
      <c r="T1812" s="52">
        <v>0</v>
      </c>
      <c r="U1812" s="52">
        <v>0</v>
      </c>
      <c r="V1812" s="52">
        <v>0</v>
      </c>
      <c r="W1812" s="52">
        <v>0</v>
      </c>
      <c r="X1812" s="52">
        <v>0</v>
      </c>
      <c r="Y1812" s="52">
        <v>0</v>
      </c>
      <c r="Z1812" s="52">
        <v>0</v>
      </c>
    </row>
    <row r="1813" spans="1:26">
      <c r="A1813" s="52" t="s">
        <v>348</v>
      </c>
      <c r="B1813" s="52" t="s">
        <v>337</v>
      </c>
      <c r="C1813" s="52" t="s">
        <v>248</v>
      </c>
      <c r="D1813" s="52" t="s">
        <v>7</v>
      </c>
      <c r="E1813" s="52" t="s">
        <v>81</v>
      </c>
      <c r="F1813" s="52" t="s">
        <v>70</v>
      </c>
      <c r="G1813" s="52">
        <v>0</v>
      </c>
      <c r="H1813" s="52">
        <v>0</v>
      </c>
      <c r="I1813" s="52">
        <v>0</v>
      </c>
      <c r="J1813" s="52">
        <v>0</v>
      </c>
      <c r="K1813" s="52">
        <v>0</v>
      </c>
      <c r="L1813" s="52">
        <v>0</v>
      </c>
      <c r="M1813" s="52">
        <v>0</v>
      </c>
      <c r="N1813" s="52">
        <v>0</v>
      </c>
      <c r="O1813" s="52">
        <v>0</v>
      </c>
      <c r="P1813" s="52">
        <v>0</v>
      </c>
      <c r="Q1813" s="52">
        <v>0</v>
      </c>
      <c r="R1813" s="52">
        <v>0</v>
      </c>
      <c r="S1813" s="52">
        <v>0</v>
      </c>
      <c r="T1813" s="52">
        <v>0</v>
      </c>
      <c r="U1813" s="52">
        <v>0</v>
      </c>
      <c r="V1813" s="52">
        <v>0</v>
      </c>
      <c r="W1813" s="52">
        <v>0</v>
      </c>
      <c r="X1813" s="52">
        <v>0</v>
      </c>
      <c r="Y1813" s="52">
        <v>0</v>
      </c>
      <c r="Z1813" s="52">
        <v>0</v>
      </c>
    </row>
    <row r="1814" spans="1:26">
      <c r="A1814" s="52" t="s">
        <v>348</v>
      </c>
      <c r="B1814" s="52" t="s">
        <v>342</v>
      </c>
      <c r="C1814" s="52" t="s">
        <v>248</v>
      </c>
      <c r="D1814" s="52" t="s">
        <v>7</v>
      </c>
      <c r="E1814" s="52" t="s">
        <v>81</v>
      </c>
      <c r="F1814" s="52" t="s">
        <v>71</v>
      </c>
      <c r="G1814" s="52">
        <v>0</v>
      </c>
      <c r="H1814" s="52">
        <v>0</v>
      </c>
      <c r="I1814" s="52">
        <v>0</v>
      </c>
      <c r="J1814" s="52">
        <v>0</v>
      </c>
      <c r="K1814" s="52">
        <v>0</v>
      </c>
      <c r="L1814" s="52">
        <v>0</v>
      </c>
      <c r="M1814" s="52">
        <v>0</v>
      </c>
      <c r="N1814" s="52">
        <v>0</v>
      </c>
      <c r="O1814" s="52">
        <v>0</v>
      </c>
      <c r="P1814" s="52">
        <v>0</v>
      </c>
      <c r="Q1814" s="52">
        <v>0</v>
      </c>
      <c r="R1814" s="52">
        <v>0</v>
      </c>
      <c r="S1814" s="52">
        <v>0</v>
      </c>
      <c r="T1814" s="52">
        <v>0</v>
      </c>
      <c r="U1814" s="52">
        <v>0</v>
      </c>
      <c r="V1814" s="52">
        <v>0</v>
      </c>
      <c r="W1814" s="52">
        <v>0</v>
      </c>
      <c r="X1814" s="52">
        <v>0</v>
      </c>
      <c r="Y1814" s="52">
        <v>0</v>
      </c>
      <c r="Z1814" s="52">
        <v>0</v>
      </c>
    </row>
    <row r="1815" spans="1:26">
      <c r="A1815" s="52" t="s">
        <v>348</v>
      </c>
      <c r="B1815" s="52" t="s">
        <v>342</v>
      </c>
      <c r="C1815" s="52" t="s">
        <v>248</v>
      </c>
      <c r="D1815" s="52" t="s">
        <v>7</v>
      </c>
      <c r="E1815" s="52" t="s">
        <v>81</v>
      </c>
      <c r="F1815" s="52" t="s">
        <v>72</v>
      </c>
      <c r="G1815" s="52">
        <v>0</v>
      </c>
      <c r="H1815" s="52">
        <v>0</v>
      </c>
      <c r="I1815" s="52">
        <v>0</v>
      </c>
      <c r="J1815" s="52">
        <v>0</v>
      </c>
      <c r="K1815" s="52">
        <v>0</v>
      </c>
      <c r="L1815" s="52">
        <v>0</v>
      </c>
      <c r="M1815" s="52">
        <v>0</v>
      </c>
      <c r="N1815" s="52">
        <v>0</v>
      </c>
      <c r="O1815" s="52">
        <v>0</v>
      </c>
      <c r="P1815" s="52">
        <v>0</v>
      </c>
      <c r="Q1815" s="52">
        <v>0</v>
      </c>
      <c r="R1815" s="52">
        <v>0</v>
      </c>
      <c r="S1815" s="52">
        <v>0</v>
      </c>
      <c r="T1815" s="52">
        <v>0</v>
      </c>
      <c r="U1815" s="52">
        <v>0</v>
      </c>
      <c r="V1815" s="52">
        <v>0</v>
      </c>
      <c r="W1815" s="52">
        <v>0</v>
      </c>
      <c r="X1815" s="52">
        <v>0</v>
      </c>
      <c r="Y1815" s="52">
        <v>0</v>
      </c>
      <c r="Z1815" s="52">
        <v>0</v>
      </c>
    </row>
    <row r="1816" spans="1:26">
      <c r="A1816" s="52" t="s">
        <v>348</v>
      </c>
      <c r="B1816" s="52" t="s">
        <v>343</v>
      </c>
      <c r="C1816" s="52" t="s">
        <v>248</v>
      </c>
      <c r="D1816" s="52" t="s">
        <v>7</v>
      </c>
      <c r="E1816" s="52" t="s">
        <v>81</v>
      </c>
      <c r="F1816" s="52" t="s">
        <v>73</v>
      </c>
      <c r="G1816" s="52">
        <v>0</v>
      </c>
      <c r="H1816" s="52">
        <v>0</v>
      </c>
      <c r="I1816" s="52">
        <v>0</v>
      </c>
      <c r="J1816" s="52">
        <v>0</v>
      </c>
      <c r="K1816" s="52">
        <v>0</v>
      </c>
      <c r="L1816" s="52">
        <v>0</v>
      </c>
      <c r="M1816" s="52">
        <v>0</v>
      </c>
      <c r="N1816" s="52">
        <v>0</v>
      </c>
      <c r="O1816" s="52">
        <v>0</v>
      </c>
      <c r="P1816" s="52">
        <v>0</v>
      </c>
      <c r="Q1816" s="52">
        <v>0</v>
      </c>
      <c r="R1816" s="52">
        <v>0</v>
      </c>
      <c r="S1816" s="52">
        <v>0</v>
      </c>
      <c r="T1816" s="52">
        <v>0</v>
      </c>
      <c r="U1816" s="52">
        <v>0</v>
      </c>
      <c r="V1816" s="52">
        <v>0</v>
      </c>
      <c r="W1816" s="52">
        <v>0</v>
      </c>
      <c r="X1816" s="52">
        <v>0</v>
      </c>
      <c r="Y1816" s="52">
        <v>0</v>
      </c>
      <c r="Z1816" s="52">
        <v>0</v>
      </c>
    </row>
    <row r="1817" spans="1:26">
      <c r="A1817" s="52" t="s">
        <v>347</v>
      </c>
      <c r="B1817" s="52" t="s">
        <v>337</v>
      </c>
      <c r="C1817" s="52" t="s">
        <v>248</v>
      </c>
      <c r="D1817" s="52" t="s">
        <v>7</v>
      </c>
      <c r="E1817" s="52" t="s">
        <v>82</v>
      </c>
      <c r="F1817" s="52" t="s">
        <v>63</v>
      </c>
      <c r="G1817" s="52">
        <v>0</v>
      </c>
      <c r="H1817" s="52">
        <v>0</v>
      </c>
      <c r="I1817" s="52">
        <v>0</v>
      </c>
      <c r="J1817" s="52">
        <v>0</v>
      </c>
      <c r="K1817" s="52">
        <v>0</v>
      </c>
      <c r="L1817" s="52">
        <v>0</v>
      </c>
      <c r="M1817" s="52">
        <v>0</v>
      </c>
      <c r="N1817" s="52">
        <v>0</v>
      </c>
      <c r="O1817" s="52">
        <v>0</v>
      </c>
      <c r="P1817" s="52">
        <v>0</v>
      </c>
      <c r="Q1817" s="52">
        <v>0</v>
      </c>
      <c r="R1817" s="52">
        <v>0</v>
      </c>
      <c r="S1817" s="52">
        <v>0</v>
      </c>
      <c r="T1817" s="52">
        <v>0</v>
      </c>
      <c r="U1817" s="52">
        <v>0</v>
      </c>
      <c r="V1817" s="52">
        <v>0</v>
      </c>
      <c r="W1817" s="52">
        <v>0</v>
      </c>
      <c r="X1817" s="52">
        <v>0</v>
      </c>
      <c r="Y1817" s="52">
        <v>0</v>
      </c>
      <c r="Z1817" s="52">
        <v>0</v>
      </c>
    </row>
    <row r="1818" spans="1:26">
      <c r="A1818" s="52" t="s">
        <v>347</v>
      </c>
      <c r="B1818" s="52" t="s">
        <v>338</v>
      </c>
      <c r="C1818" s="52" t="s">
        <v>248</v>
      </c>
      <c r="D1818" s="52" t="s">
        <v>7</v>
      </c>
      <c r="E1818" s="52" t="s">
        <v>82</v>
      </c>
      <c r="F1818" s="52" t="s">
        <v>64</v>
      </c>
      <c r="G1818" s="52">
        <v>0</v>
      </c>
      <c r="H1818" s="52">
        <v>0</v>
      </c>
      <c r="I1818" s="52">
        <v>0</v>
      </c>
      <c r="J1818" s="52">
        <v>0</v>
      </c>
      <c r="K1818" s="52">
        <v>0</v>
      </c>
      <c r="L1818" s="52">
        <v>0</v>
      </c>
      <c r="M1818" s="52">
        <v>0</v>
      </c>
      <c r="N1818" s="52">
        <v>0</v>
      </c>
      <c r="O1818" s="52">
        <v>0</v>
      </c>
      <c r="P1818" s="52">
        <v>0</v>
      </c>
      <c r="Q1818" s="52">
        <v>0</v>
      </c>
      <c r="R1818" s="52">
        <v>0</v>
      </c>
      <c r="S1818" s="52">
        <v>0</v>
      </c>
      <c r="T1818" s="52">
        <v>0</v>
      </c>
      <c r="U1818" s="52">
        <v>0</v>
      </c>
      <c r="V1818" s="52">
        <v>0</v>
      </c>
      <c r="W1818" s="52">
        <v>0</v>
      </c>
      <c r="X1818" s="52">
        <v>0</v>
      </c>
      <c r="Y1818" s="52">
        <v>0</v>
      </c>
      <c r="Z1818" s="52">
        <v>0</v>
      </c>
    </row>
    <row r="1819" spans="1:26">
      <c r="A1819" s="52" t="s">
        <v>347</v>
      </c>
      <c r="B1819" s="52" t="s">
        <v>339</v>
      </c>
      <c r="C1819" s="52" t="s">
        <v>248</v>
      </c>
      <c r="D1819" s="52" t="s">
        <v>7</v>
      </c>
      <c r="E1819" s="52" t="s">
        <v>82</v>
      </c>
      <c r="F1819" s="52" t="s">
        <v>65</v>
      </c>
      <c r="G1819" s="52">
        <v>0</v>
      </c>
      <c r="H1819" s="52">
        <v>0</v>
      </c>
      <c r="I1819" s="52">
        <v>0</v>
      </c>
      <c r="J1819" s="52">
        <v>0</v>
      </c>
      <c r="K1819" s="52">
        <v>0</v>
      </c>
      <c r="L1819" s="52">
        <v>0</v>
      </c>
      <c r="M1819" s="52">
        <v>0</v>
      </c>
      <c r="N1819" s="52">
        <v>0</v>
      </c>
      <c r="O1819" s="52">
        <v>0</v>
      </c>
      <c r="P1819" s="52">
        <v>0</v>
      </c>
      <c r="Q1819" s="52">
        <v>0</v>
      </c>
      <c r="R1819" s="52">
        <v>0</v>
      </c>
      <c r="S1819" s="52">
        <v>0</v>
      </c>
      <c r="T1819" s="52">
        <v>0</v>
      </c>
      <c r="U1819" s="52">
        <v>0</v>
      </c>
      <c r="V1819" s="52">
        <v>0</v>
      </c>
      <c r="W1819" s="52">
        <v>0</v>
      </c>
      <c r="X1819" s="52">
        <v>0</v>
      </c>
      <c r="Y1819" s="52">
        <v>0</v>
      </c>
      <c r="Z1819" s="52">
        <v>0</v>
      </c>
    </row>
    <row r="1820" spans="1:26">
      <c r="A1820" s="52" t="s">
        <v>347</v>
      </c>
      <c r="B1820" s="52" t="s">
        <v>340</v>
      </c>
      <c r="C1820" s="52" t="s">
        <v>248</v>
      </c>
      <c r="D1820" s="52" t="s">
        <v>7</v>
      </c>
      <c r="E1820" s="52" t="s">
        <v>82</v>
      </c>
      <c r="F1820" s="52" t="s">
        <v>66</v>
      </c>
      <c r="G1820" s="52">
        <v>0</v>
      </c>
      <c r="H1820" s="52">
        <v>0</v>
      </c>
      <c r="I1820" s="52">
        <v>0</v>
      </c>
      <c r="J1820" s="52">
        <v>0</v>
      </c>
      <c r="K1820" s="52">
        <v>0</v>
      </c>
      <c r="L1820" s="52">
        <v>0</v>
      </c>
      <c r="M1820" s="52">
        <v>0</v>
      </c>
      <c r="N1820" s="52">
        <v>0</v>
      </c>
      <c r="O1820" s="52">
        <v>0</v>
      </c>
      <c r="P1820" s="52">
        <v>0</v>
      </c>
      <c r="Q1820" s="52">
        <v>0</v>
      </c>
      <c r="R1820" s="52">
        <v>0</v>
      </c>
      <c r="S1820" s="52">
        <v>0</v>
      </c>
      <c r="T1820" s="52">
        <v>0</v>
      </c>
      <c r="U1820" s="52">
        <v>0</v>
      </c>
      <c r="V1820" s="52">
        <v>0</v>
      </c>
      <c r="W1820" s="52">
        <v>0</v>
      </c>
      <c r="X1820" s="52">
        <v>0</v>
      </c>
      <c r="Y1820" s="52">
        <v>0</v>
      </c>
      <c r="Z1820" s="52">
        <v>0</v>
      </c>
    </row>
    <row r="1821" spans="1:26">
      <c r="A1821" s="52" t="s">
        <v>347</v>
      </c>
      <c r="B1821" s="52" t="s">
        <v>341</v>
      </c>
      <c r="C1821" s="52" t="s">
        <v>248</v>
      </c>
      <c r="D1821" s="52" t="s">
        <v>7</v>
      </c>
      <c r="E1821" s="52" t="s">
        <v>82</v>
      </c>
      <c r="F1821" s="52" t="s">
        <v>67</v>
      </c>
      <c r="G1821" s="52">
        <v>0</v>
      </c>
      <c r="H1821" s="52">
        <v>0</v>
      </c>
      <c r="I1821" s="52">
        <v>0</v>
      </c>
      <c r="J1821" s="52">
        <v>0</v>
      </c>
      <c r="K1821" s="52">
        <v>0</v>
      </c>
      <c r="L1821" s="52">
        <v>0</v>
      </c>
      <c r="M1821" s="52">
        <v>0</v>
      </c>
      <c r="N1821" s="52">
        <v>0</v>
      </c>
      <c r="O1821" s="52">
        <v>0</v>
      </c>
      <c r="P1821" s="52">
        <v>0</v>
      </c>
      <c r="Q1821" s="52">
        <v>0</v>
      </c>
      <c r="R1821" s="52">
        <v>0</v>
      </c>
      <c r="S1821" s="52">
        <v>0</v>
      </c>
      <c r="T1821" s="52">
        <v>0</v>
      </c>
      <c r="U1821" s="52">
        <v>0</v>
      </c>
      <c r="V1821" s="52">
        <v>0</v>
      </c>
      <c r="W1821" s="52">
        <v>0</v>
      </c>
      <c r="X1821" s="52">
        <v>0</v>
      </c>
      <c r="Y1821" s="52">
        <v>0</v>
      </c>
      <c r="Z1821" s="52">
        <v>0</v>
      </c>
    </row>
    <row r="1822" spans="1:26">
      <c r="A1822" s="52" t="s">
        <v>347</v>
      </c>
      <c r="B1822" s="52" t="s">
        <v>337</v>
      </c>
      <c r="C1822" s="52" t="s">
        <v>248</v>
      </c>
      <c r="D1822" s="52" t="s">
        <v>7</v>
      </c>
      <c r="E1822" s="52" t="s">
        <v>82</v>
      </c>
      <c r="F1822" s="52" t="s">
        <v>68</v>
      </c>
      <c r="G1822" s="52">
        <v>0</v>
      </c>
      <c r="H1822" s="52">
        <v>0</v>
      </c>
      <c r="I1822" s="52">
        <v>0</v>
      </c>
      <c r="J1822" s="52">
        <v>0</v>
      </c>
      <c r="K1822" s="52">
        <v>0</v>
      </c>
      <c r="L1822" s="52">
        <v>0</v>
      </c>
      <c r="M1822" s="52">
        <v>0</v>
      </c>
      <c r="N1822" s="52">
        <v>0</v>
      </c>
      <c r="O1822" s="52">
        <v>0</v>
      </c>
      <c r="P1822" s="52">
        <v>0</v>
      </c>
      <c r="Q1822" s="52">
        <v>0</v>
      </c>
      <c r="R1822" s="52">
        <v>0</v>
      </c>
      <c r="S1822" s="52">
        <v>0</v>
      </c>
      <c r="T1822" s="52">
        <v>0</v>
      </c>
      <c r="U1822" s="52">
        <v>0</v>
      </c>
      <c r="V1822" s="52">
        <v>0</v>
      </c>
      <c r="W1822" s="52">
        <v>0</v>
      </c>
      <c r="X1822" s="52">
        <v>0</v>
      </c>
      <c r="Y1822" s="52">
        <v>0</v>
      </c>
      <c r="Z1822" s="52">
        <v>0</v>
      </c>
    </row>
    <row r="1823" spans="1:26">
      <c r="A1823" s="52" t="s">
        <v>347</v>
      </c>
      <c r="B1823" s="52" t="s">
        <v>337</v>
      </c>
      <c r="C1823" s="52" t="s">
        <v>248</v>
      </c>
      <c r="D1823" s="52" t="s">
        <v>7</v>
      </c>
      <c r="E1823" s="52" t="s">
        <v>82</v>
      </c>
      <c r="F1823" s="52" t="s">
        <v>69</v>
      </c>
      <c r="G1823" s="52">
        <v>0</v>
      </c>
      <c r="H1823" s="52">
        <v>0</v>
      </c>
      <c r="I1823" s="52">
        <v>0</v>
      </c>
      <c r="J1823" s="52">
        <v>0</v>
      </c>
      <c r="K1823" s="52">
        <v>0</v>
      </c>
      <c r="L1823" s="52">
        <v>0</v>
      </c>
      <c r="M1823" s="52">
        <v>0</v>
      </c>
      <c r="N1823" s="52">
        <v>0</v>
      </c>
      <c r="O1823" s="52">
        <v>0</v>
      </c>
      <c r="P1823" s="52">
        <v>0</v>
      </c>
      <c r="Q1823" s="52">
        <v>0</v>
      </c>
      <c r="R1823" s="52">
        <v>0</v>
      </c>
      <c r="S1823" s="52">
        <v>0</v>
      </c>
      <c r="T1823" s="52">
        <v>0</v>
      </c>
      <c r="U1823" s="52">
        <v>0</v>
      </c>
      <c r="V1823" s="52">
        <v>0</v>
      </c>
      <c r="W1823" s="52">
        <v>0</v>
      </c>
      <c r="X1823" s="52">
        <v>0</v>
      </c>
      <c r="Y1823" s="52">
        <v>0</v>
      </c>
      <c r="Z1823" s="52">
        <v>0</v>
      </c>
    </row>
    <row r="1824" spans="1:26">
      <c r="A1824" s="52" t="s">
        <v>347</v>
      </c>
      <c r="B1824" s="52" t="s">
        <v>337</v>
      </c>
      <c r="C1824" s="52" t="s">
        <v>248</v>
      </c>
      <c r="D1824" s="52" t="s">
        <v>7</v>
      </c>
      <c r="E1824" s="52" t="s">
        <v>82</v>
      </c>
      <c r="F1824" s="52" t="s">
        <v>70</v>
      </c>
      <c r="G1824" s="52">
        <v>0</v>
      </c>
      <c r="H1824" s="52">
        <v>0</v>
      </c>
      <c r="I1824" s="52">
        <v>0</v>
      </c>
      <c r="J1824" s="52">
        <v>0</v>
      </c>
      <c r="K1824" s="52">
        <v>0</v>
      </c>
      <c r="L1824" s="52">
        <v>0</v>
      </c>
      <c r="M1824" s="52">
        <v>0</v>
      </c>
      <c r="N1824" s="52">
        <v>0</v>
      </c>
      <c r="O1824" s="52">
        <v>0</v>
      </c>
      <c r="P1824" s="52">
        <v>0</v>
      </c>
      <c r="Q1824" s="52">
        <v>0</v>
      </c>
      <c r="R1824" s="52">
        <v>0</v>
      </c>
      <c r="S1824" s="52">
        <v>0</v>
      </c>
      <c r="T1824" s="52">
        <v>0</v>
      </c>
      <c r="U1824" s="52">
        <v>0</v>
      </c>
      <c r="V1824" s="52">
        <v>0</v>
      </c>
      <c r="W1824" s="52">
        <v>0</v>
      </c>
      <c r="X1824" s="52">
        <v>0</v>
      </c>
      <c r="Y1824" s="52">
        <v>0</v>
      </c>
      <c r="Z1824" s="52">
        <v>0</v>
      </c>
    </row>
    <row r="1825" spans="1:26">
      <c r="A1825" s="52" t="s">
        <v>347</v>
      </c>
      <c r="B1825" s="52" t="s">
        <v>342</v>
      </c>
      <c r="C1825" s="52" t="s">
        <v>248</v>
      </c>
      <c r="D1825" s="52" t="s">
        <v>7</v>
      </c>
      <c r="E1825" s="52" t="s">
        <v>82</v>
      </c>
      <c r="F1825" s="52" t="s">
        <v>71</v>
      </c>
      <c r="G1825" s="52">
        <v>0</v>
      </c>
      <c r="H1825" s="52">
        <v>0</v>
      </c>
      <c r="I1825" s="52">
        <v>0</v>
      </c>
      <c r="J1825" s="52">
        <v>0</v>
      </c>
      <c r="K1825" s="52">
        <v>0</v>
      </c>
      <c r="L1825" s="52">
        <v>0</v>
      </c>
      <c r="M1825" s="52">
        <v>0</v>
      </c>
      <c r="N1825" s="52">
        <v>0</v>
      </c>
      <c r="O1825" s="52">
        <v>0</v>
      </c>
      <c r="P1825" s="52">
        <v>0</v>
      </c>
      <c r="Q1825" s="52">
        <v>0</v>
      </c>
      <c r="R1825" s="52">
        <v>0</v>
      </c>
      <c r="S1825" s="52">
        <v>0</v>
      </c>
      <c r="T1825" s="52">
        <v>0</v>
      </c>
      <c r="U1825" s="52">
        <v>0</v>
      </c>
      <c r="V1825" s="52">
        <v>0</v>
      </c>
      <c r="W1825" s="52">
        <v>0</v>
      </c>
      <c r="X1825" s="52">
        <v>0</v>
      </c>
      <c r="Y1825" s="52">
        <v>0</v>
      </c>
      <c r="Z1825" s="52">
        <v>0</v>
      </c>
    </row>
    <row r="1826" spans="1:26">
      <c r="A1826" s="52" t="s">
        <v>347</v>
      </c>
      <c r="B1826" s="52" t="s">
        <v>342</v>
      </c>
      <c r="C1826" s="52" t="s">
        <v>248</v>
      </c>
      <c r="D1826" s="52" t="s">
        <v>7</v>
      </c>
      <c r="E1826" s="52" t="s">
        <v>82</v>
      </c>
      <c r="F1826" s="52" t="s">
        <v>72</v>
      </c>
      <c r="G1826" s="52">
        <v>0</v>
      </c>
      <c r="H1826" s="52">
        <v>0</v>
      </c>
      <c r="I1826" s="52">
        <v>0</v>
      </c>
      <c r="J1826" s="52">
        <v>0</v>
      </c>
      <c r="K1826" s="52">
        <v>0</v>
      </c>
      <c r="L1826" s="52">
        <v>0</v>
      </c>
      <c r="M1826" s="52">
        <v>0</v>
      </c>
      <c r="N1826" s="52">
        <v>0</v>
      </c>
      <c r="O1826" s="52">
        <v>0</v>
      </c>
      <c r="P1826" s="52">
        <v>0</v>
      </c>
      <c r="Q1826" s="52">
        <v>0</v>
      </c>
      <c r="R1826" s="52">
        <v>0</v>
      </c>
      <c r="S1826" s="52">
        <v>0</v>
      </c>
      <c r="T1826" s="52">
        <v>0</v>
      </c>
      <c r="U1826" s="52">
        <v>0</v>
      </c>
      <c r="V1826" s="52">
        <v>0</v>
      </c>
      <c r="W1826" s="52">
        <v>0</v>
      </c>
      <c r="X1826" s="52">
        <v>0</v>
      </c>
      <c r="Y1826" s="52">
        <v>0</v>
      </c>
      <c r="Z1826" s="52">
        <v>0</v>
      </c>
    </row>
    <row r="1827" spans="1:26">
      <c r="A1827" s="52" t="s">
        <v>347</v>
      </c>
      <c r="B1827" s="52" t="s">
        <v>343</v>
      </c>
      <c r="C1827" s="52" t="s">
        <v>248</v>
      </c>
      <c r="D1827" s="52" t="s">
        <v>7</v>
      </c>
      <c r="E1827" s="52" t="s">
        <v>82</v>
      </c>
      <c r="F1827" s="52" t="s">
        <v>73</v>
      </c>
      <c r="G1827" s="52">
        <v>0</v>
      </c>
      <c r="H1827" s="52">
        <v>0</v>
      </c>
      <c r="I1827" s="52">
        <v>0</v>
      </c>
      <c r="J1827" s="52">
        <v>0</v>
      </c>
      <c r="K1827" s="52">
        <v>0</v>
      </c>
      <c r="L1827" s="52">
        <v>0</v>
      </c>
      <c r="M1827" s="52">
        <v>0</v>
      </c>
      <c r="N1827" s="52">
        <v>0</v>
      </c>
      <c r="O1827" s="52">
        <v>0</v>
      </c>
      <c r="P1827" s="52">
        <v>0</v>
      </c>
      <c r="Q1827" s="52">
        <v>0</v>
      </c>
      <c r="R1827" s="52">
        <v>0</v>
      </c>
      <c r="S1827" s="52">
        <v>0</v>
      </c>
      <c r="T1827" s="52">
        <v>0</v>
      </c>
      <c r="U1827" s="52">
        <v>0</v>
      </c>
      <c r="V1827" s="52">
        <v>0</v>
      </c>
      <c r="W1827" s="52">
        <v>0</v>
      </c>
      <c r="X1827" s="52">
        <v>0</v>
      </c>
      <c r="Y1827" s="52">
        <v>0</v>
      </c>
      <c r="Z1827" s="52">
        <v>0</v>
      </c>
    </row>
    <row r="1828" spans="1:26">
      <c r="A1828" s="52" t="s">
        <v>347</v>
      </c>
      <c r="B1828" s="52" t="s">
        <v>337</v>
      </c>
      <c r="C1828" s="52" t="s">
        <v>248</v>
      </c>
      <c r="D1828" s="52" t="s">
        <v>7</v>
      </c>
      <c r="E1828" s="52" t="s">
        <v>83</v>
      </c>
      <c r="F1828" s="52" t="s">
        <v>63</v>
      </c>
      <c r="G1828" s="52">
        <v>0</v>
      </c>
      <c r="H1828" s="52">
        <v>0</v>
      </c>
      <c r="I1828" s="52">
        <v>0</v>
      </c>
      <c r="J1828" s="52">
        <v>0</v>
      </c>
      <c r="K1828" s="52">
        <v>0</v>
      </c>
      <c r="L1828" s="52">
        <v>0</v>
      </c>
      <c r="M1828" s="52">
        <v>0</v>
      </c>
      <c r="N1828" s="52">
        <v>0</v>
      </c>
      <c r="O1828" s="52">
        <v>0</v>
      </c>
      <c r="P1828" s="52">
        <v>0</v>
      </c>
      <c r="Q1828" s="52">
        <v>0</v>
      </c>
      <c r="R1828" s="52">
        <v>0</v>
      </c>
      <c r="S1828" s="52">
        <v>0</v>
      </c>
      <c r="T1828" s="52">
        <v>0</v>
      </c>
      <c r="U1828" s="52">
        <v>0</v>
      </c>
      <c r="V1828" s="52">
        <v>0</v>
      </c>
      <c r="W1828" s="52">
        <v>0</v>
      </c>
      <c r="X1828" s="52">
        <v>0</v>
      </c>
      <c r="Y1828" s="52">
        <v>0</v>
      </c>
      <c r="Z1828" s="52">
        <v>0</v>
      </c>
    </row>
    <row r="1829" spans="1:26">
      <c r="A1829" s="52" t="s">
        <v>347</v>
      </c>
      <c r="B1829" s="52" t="s">
        <v>338</v>
      </c>
      <c r="C1829" s="52" t="s">
        <v>248</v>
      </c>
      <c r="D1829" s="52" t="s">
        <v>7</v>
      </c>
      <c r="E1829" s="52" t="s">
        <v>83</v>
      </c>
      <c r="F1829" s="52" t="s">
        <v>64</v>
      </c>
      <c r="G1829" s="52">
        <v>0</v>
      </c>
      <c r="H1829" s="52">
        <v>0</v>
      </c>
      <c r="I1829" s="52">
        <v>0</v>
      </c>
      <c r="J1829" s="52">
        <v>0</v>
      </c>
      <c r="K1829" s="52">
        <v>0</v>
      </c>
      <c r="L1829" s="52">
        <v>0</v>
      </c>
      <c r="M1829" s="52">
        <v>0</v>
      </c>
      <c r="N1829" s="52">
        <v>0</v>
      </c>
      <c r="O1829" s="52">
        <v>0</v>
      </c>
      <c r="P1829" s="52">
        <v>0</v>
      </c>
      <c r="Q1829" s="52">
        <v>0</v>
      </c>
      <c r="R1829" s="52">
        <v>0</v>
      </c>
      <c r="S1829" s="52">
        <v>0</v>
      </c>
      <c r="T1829" s="52">
        <v>0</v>
      </c>
      <c r="U1829" s="52">
        <v>0</v>
      </c>
      <c r="V1829" s="52">
        <v>0</v>
      </c>
      <c r="W1829" s="52">
        <v>0</v>
      </c>
      <c r="X1829" s="52">
        <v>0</v>
      </c>
      <c r="Y1829" s="52">
        <v>0</v>
      </c>
      <c r="Z1829" s="52">
        <v>0</v>
      </c>
    </row>
    <row r="1830" spans="1:26">
      <c r="A1830" s="52" t="s">
        <v>347</v>
      </c>
      <c r="B1830" s="52" t="s">
        <v>339</v>
      </c>
      <c r="C1830" s="52" t="s">
        <v>248</v>
      </c>
      <c r="D1830" s="52" t="s">
        <v>7</v>
      </c>
      <c r="E1830" s="52" t="s">
        <v>83</v>
      </c>
      <c r="F1830" s="52" t="s">
        <v>65</v>
      </c>
      <c r="G1830" s="52">
        <v>0</v>
      </c>
      <c r="H1830" s="52">
        <v>0</v>
      </c>
      <c r="I1830" s="52">
        <v>0</v>
      </c>
      <c r="J1830" s="52">
        <v>0</v>
      </c>
      <c r="K1830" s="52">
        <v>0</v>
      </c>
      <c r="L1830" s="52">
        <v>0</v>
      </c>
      <c r="M1830" s="52">
        <v>0</v>
      </c>
      <c r="N1830" s="52">
        <v>0</v>
      </c>
      <c r="O1830" s="52">
        <v>0</v>
      </c>
      <c r="P1830" s="52">
        <v>0</v>
      </c>
      <c r="Q1830" s="52">
        <v>0</v>
      </c>
      <c r="R1830" s="52">
        <v>0</v>
      </c>
      <c r="S1830" s="52">
        <v>0</v>
      </c>
      <c r="T1830" s="52">
        <v>0</v>
      </c>
      <c r="U1830" s="52">
        <v>0</v>
      </c>
      <c r="V1830" s="52">
        <v>0</v>
      </c>
      <c r="W1830" s="52">
        <v>0</v>
      </c>
      <c r="X1830" s="52">
        <v>0</v>
      </c>
      <c r="Y1830" s="52">
        <v>0</v>
      </c>
      <c r="Z1830" s="52">
        <v>0</v>
      </c>
    </row>
    <row r="1831" spans="1:26">
      <c r="A1831" s="52" t="s">
        <v>347</v>
      </c>
      <c r="B1831" s="52" t="s">
        <v>340</v>
      </c>
      <c r="C1831" s="52" t="s">
        <v>248</v>
      </c>
      <c r="D1831" s="52" t="s">
        <v>7</v>
      </c>
      <c r="E1831" s="52" t="s">
        <v>83</v>
      </c>
      <c r="F1831" s="52" t="s">
        <v>66</v>
      </c>
      <c r="G1831" s="52">
        <v>0</v>
      </c>
      <c r="H1831" s="52">
        <v>0</v>
      </c>
      <c r="I1831" s="52">
        <v>0</v>
      </c>
      <c r="J1831" s="52">
        <v>0</v>
      </c>
      <c r="K1831" s="52">
        <v>0</v>
      </c>
      <c r="L1831" s="52">
        <v>0</v>
      </c>
      <c r="M1831" s="52">
        <v>0</v>
      </c>
      <c r="N1831" s="52">
        <v>0</v>
      </c>
      <c r="O1831" s="52">
        <v>0</v>
      </c>
      <c r="P1831" s="52">
        <v>0</v>
      </c>
      <c r="Q1831" s="52">
        <v>0</v>
      </c>
      <c r="R1831" s="52">
        <v>0</v>
      </c>
      <c r="S1831" s="52">
        <v>0</v>
      </c>
      <c r="T1831" s="52">
        <v>0</v>
      </c>
      <c r="U1831" s="52">
        <v>0</v>
      </c>
      <c r="V1831" s="52">
        <v>0</v>
      </c>
      <c r="W1831" s="52">
        <v>0</v>
      </c>
      <c r="X1831" s="52">
        <v>0</v>
      </c>
      <c r="Y1831" s="52">
        <v>0</v>
      </c>
      <c r="Z1831" s="52">
        <v>0</v>
      </c>
    </row>
    <row r="1832" spans="1:26">
      <c r="A1832" s="52" t="s">
        <v>347</v>
      </c>
      <c r="B1832" s="52" t="s">
        <v>341</v>
      </c>
      <c r="C1832" s="52" t="s">
        <v>248</v>
      </c>
      <c r="D1832" s="52" t="s">
        <v>7</v>
      </c>
      <c r="E1832" s="52" t="s">
        <v>83</v>
      </c>
      <c r="F1832" s="52" t="s">
        <v>67</v>
      </c>
      <c r="G1832" s="52">
        <v>0</v>
      </c>
      <c r="H1832" s="52">
        <v>0</v>
      </c>
      <c r="I1832" s="52">
        <v>0</v>
      </c>
      <c r="J1832" s="52">
        <v>0</v>
      </c>
      <c r="K1832" s="52">
        <v>0</v>
      </c>
      <c r="L1832" s="52">
        <v>0</v>
      </c>
      <c r="M1832" s="52">
        <v>0</v>
      </c>
      <c r="N1832" s="52">
        <v>0</v>
      </c>
      <c r="O1832" s="52">
        <v>0</v>
      </c>
      <c r="P1832" s="52">
        <v>0</v>
      </c>
      <c r="Q1832" s="52">
        <v>0</v>
      </c>
      <c r="R1832" s="52">
        <v>0</v>
      </c>
      <c r="S1832" s="52">
        <v>0</v>
      </c>
      <c r="T1832" s="52">
        <v>0</v>
      </c>
      <c r="U1832" s="52">
        <v>0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</row>
    <row r="1833" spans="1:26">
      <c r="A1833" s="52" t="s">
        <v>347</v>
      </c>
      <c r="B1833" s="52" t="s">
        <v>337</v>
      </c>
      <c r="C1833" s="52" t="s">
        <v>248</v>
      </c>
      <c r="D1833" s="52" t="s">
        <v>7</v>
      </c>
      <c r="E1833" s="52" t="s">
        <v>83</v>
      </c>
      <c r="F1833" s="52" t="s">
        <v>68</v>
      </c>
      <c r="G1833" s="52">
        <v>0</v>
      </c>
      <c r="H1833" s="52">
        <v>0</v>
      </c>
      <c r="I1833" s="52">
        <v>0</v>
      </c>
      <c r="J1833" s="52">
        <v>0</v>
      </c>
      <c r="K1833" s="52">
        <v>0</v>
      </c>
      <c r="L1833" s="52">
        <v>0</v>
      </c>
      <c r="M1833" s="52">
        <v>0</v>
      </c>
      <c r="N1833" s="52">
        <v>0</v>
      </c>
      <c r="O1833" s="52">
        <v>0</v>
      </c>
      <c r="P1833" s="52">
        <v>0</v>
      </c>
      <c r="Q1833" s="52">
        <v>0</v>
      </c>
      <c r="R1833" s="52">
        <v>0</v>
      </c>
      <c r="S1833" s="52">
        <v>0</v>
      </c>
      <c r="T1833" s="52">
        <v>0</v>
      </c>
      <c r="U1833" s="52">
        <v>0</v>
      </c>
      <c r="V1833" s="52">
        <v>0</v>
      </c>
      <c r="W1833" s="52">
        <v>0</v>
      </c>
      <c r="X1833" s="52">
        <v>0</v>
      </c>
      <c r="Y1833" s="52">
        <v>0</v>
      </c>
      <c r="Z1833" s="52">
        <v>0</v>
      </c>
    </row>
    <row r="1834" spans="1:26">
      <c r="A1834" s="52" t="s">
        <v>347</v>
      </c>
      <c r="B1834" s="52" t="s">
        <v>337</v>
      </c>
      <c r="C1834" s="52" t="s">
        <v>248</v>
      </c>
      <c r="D1834" s="52" t="s">
        <v>7</v>
      </c>
      <c r="E1834" s="52" t="s">
        <v>83</v>
      </c>
      <c r="F1834" s="52" t="s">
        <v>69</v>
      </c>
      <c r="G1834" s="52">
        <v>0</v>
      </c>
      <c r="H1834" s="52">
        <v>0</v>
      </c>
      <c r="I1834" s="52">
        <v>0</v>
      </c>
      <c r="J1834" s="52">
        <v>0</v>
      </c>
      <c r="K1834" s="52">
        <v>0</v>
      </c>
      <c r="L1834" s="52">
        <v>0</v>
      </c>
      <c r="M1834" s="52">
        <v>0</v>
      </c>
      <c r="N1834" s="52">
        <v>0</v>
      </c>
      <c r="O1834" s="52">
        <v>0</v>
      </c>
      <c r="P1834" s="52">
        <v>0</v>
      </c>
      <c r="Q1834" s="52">
        <v>0</v>
      </c>
      <c r="R1834" s="52">
        <v>0</v>
      </c>
      <c r="S1834" s="52">
        <v>0</v>
      </c>
      <c r="T1834" s="52">
        <v>0</v>
      </c>
      <c r="U1834" s="52">
        <v>0</v>
      </c>
      <c r="V1834" s="52">
        <v>0</v>
      </c>
      <c r="W1834" s="52">
        <v>0</v>
      </c>
      <c r="X1834" s="52">
        <v>0</v>
      </c>
      <c r="Y1834" s="52">
        <v>0</v>
      </c>
      <c r="Z1834" s="52">
        <v>0</v>
      </c>
    </row>
    <row r="1835" spans="1:26">
      <c r="A1835" s="52" t="s">
        <v>347</v>
      </c>
      <c r="B1835" s="52" t="s">
        <v>337</v>
      </c>
      <c r="C1835" s="52" t="s">
        <v>248</v>
      </c>
      <c r="D1835" s="52" t="s">
        <v>7</v>
      </c>
      <c r="E1835" s="52" t="s">
        <v>83</v>
      </c>
      <c r="F1835" s="52" t="s">
        <v>70</v>
      </c>
      <c r="G1835" s="52">
        <v>0</v>
      </c>
      <c r="H1835" s="52">
        <v>0</v>
      </c>
      <c r="I1835" s="52">
        <v>0</v>
      </c>
      <c r="J1835" s="52">
        <v>0</v>
      </c>
      <c r="K1835" s="52">
        <v>0</v>
      </c>
      <c r="L1835" s="52">
        <v>0</v>
      </c>
      <c r="M1835" s="52">
        <v>0</v>
      </c>
      <c r="N1835" s="52">
        <v>0</v>
      </c>
      <c r="O1835" s="52">
        <v>0</v>
      </c>
      <c r="P1835" s="52">
        <v>0</v>
      </c>
      <c r="Q1835" s="52">
        <v>0</v>
      </c>
      <c r="R1835" s="52">
        <v>0</v>
      </c>
      <c r="S1835" s="52">
        <v>0</v>
      </c>
      <c r="T1835" s="52">
        <v>0</v>
      </c>
      <c r="U1835" s="52">
        <v>0</v>
      </c>
      <c r="V1835" s="52">
        <v>0</v>
      </c>
      <c r="W1835" s="52">
        <v>0</v>
      </c>
      <c r="X1835" s="52">
        <v>0</v>
      </c>
      <c r="Y1835" s="52">
        <v>0</v>
      </c>
      <c r="Z1835" s="52">
        <v>0</v>
      </c>
    </row>
    <row r="1836" spans="1:26">
      <c r="A1836" s="52" t="s">
        <v>347</v>
      </c>
      <c r="B1836" s="52" t="s">
        <v>342</v>
      </c>
      <c r="C1836" s="52" t="s">
        <v>248</v>
      </c>
      <c r="D1836" s="52" t="s">
        <v>7</v>
      </c>
      <c r="E1836" s="52" t="s">
        <v>83</v>
      </c>
      <c r="F1836" s="52" t="s">
        <v>71</v>
      </c>
      <c r="G1836" s="52">
        <v>0</v>
      </c>
      <c r="H1836" s="52">
        <v>0</v>
      </c>
      <c r="I1836" s="52">
        <v>0</v>
      </c>
      <c r="J1836" s="52">
        <v>0</v>
      </c>
      <c r="K1836" s="52">
        <v>0</v>
      </c>
      <c r="L1836" s="52">
        <v>0</v>
      </c>
      <c r="M1836" s="52">
        <v>0</v>
      </c>
      <c r="N1836" s="52">
        <v>0</v>
      </c>
      <c r="O1836" s="52">
        <v>0</v>
      </c>
      <c r="P1836" s="52">
        <v>0</v>
      </c>
      <c r="Q1836" s="52">
        <v>0</v>
      </c>
      <c r="R1836" s="52">
        <v>0</v>
      </c>
      <c r="S1836" s="52">
        <v>0</v>
      </c>
      <c r="T1836" s="52">
        <v>0</v>
      </c>
      <c r="U1836" s="52">
        <v>0</v>
      </c>
      <c r="V1836" s="52">
        <v>0</v>
      </c>
      <c r="W1836" s="52">
        <v>0</v>
      </c>
      <c r="X1836" s="52">
        <v>0</v>
      </c>
      <c r="Y1836" s="52">
        <v>0</v>
      </c>
      <c r="Z1836" s="52">
        <v>0</v>
      </c>
    </row>
    <row r="1837" spans="1:26">
      <c r="A1837" s="52" t="s">
        <v>347</v>
      </c>
      <c r="B1837" s="52" t="s">
        <v>342</v>
      </c>
      <c r="C1837" s="52" t="s">
        <v>248</v>
      </c>
      <c r="D1837" s="52" t="s">
        <v>7</v>
      </c>
      <c r="E1837" s="52" t="s">
        <v>83</v>
      </c>
      <c r="F1837" s="52" t="s">
        <v>72</v>
      </c>
      <c r="G1837" s="52">
        <v>0</v>
      </c>
      <c r="H1837" s="52">
        <v>0</v>
      </c>
      <c r="I1837" s="52">
        <v>0</v>
      </c>
      <c r="J1837" s="52">
        <v>0</v>
      </c>
      <c r="K1837" s="52">
        <v>0</v>
      </c>
      <c r="L1837" s="52">
        <v>0</v>
      </c>
      <c r="M1837" s="52">
        <v>0</v>
      </c>
      <c r="N1837" s="52">
        <v>0</v>
      </c>
      <c r="O1837" s="52">
        <v>0</v>
      </c>
      <c r="P1837" s="52">
        <v>0</v>
      </c>
      <c r="Q1837" s="52">
        <v>0</v>
      </c>
      <c r="R1837" s="52">
        <v>0</v>
      </c>
      <c r="S1837" s="52">
        <v>0</v>
      </c>
      <c r="T1837" s="52">
        <v>0</v>
      </c>
      <c r="U1837" s="52">
        <v>0</v>
      </c>
      <c r="V1837" s="52">
        <v>0</v>
      </c>
      <c r="W1837" s="52">
        <v>0</v>
      </c>
      <c r="X1837" s="52">
        <v>0</v>
      </c>
      <c r="Y1837" s="52">
        <v>0</v>
      </c>
      <c r="Z1837" s="52">
        <v>0</v>
      </c>
    </row>
    <row r="1838" spans="1:26">
      <c r="A1838" s="52" t="s">
        <v>347</v>
      </c>
      <c r="B1838" s="52" t="s">
        <v>343</v>
      </c>
      <c r="C1838" s="52" t="s">
        <v>248</v>
      </c>
      <c r="D1838" s="52" t="s">
        <v>7</v>
      </c>
      <c r="E1838" s="52" t="s">
        <v>83</v>
      </c>
      <c r="F1838" s="52" t="s">
        <v>73</v>
      </c>
      <c r="G1838" s="52">
        <v>0</v>
      </c>
      <c r="H1838" s="52">
        <v>0</v>
      </c>
      <c r="I1838" s="52">
        <v>0</v>
      </c>
      <c r="J1838" s="52">
        <v>0</v>
      </c>
      <c r="K1838" s="52">
        <v>0</v>
      </c>
      <c r="L1838" s="52">
        <v>0</v>
      </c>
      <c r="M1838" s="52">
        <v>0</v>
      </c>
      <c r="N1838" s="52">
        <v>0</v>
      </c>
      <c r="O1838" s="52">
        <v>0</v>
      </c>
      <c r="P1838" s="52">
        <v>0</v>
      </c>
      <c r="Q1838" s="52">
        <v>0</v>
      </c>
      <c r="R1838" s="52">
        <v>0</v>
      </c>
      <c r="S1838" s="52">
        <v>0</v>
      </c>
      <c r="T1838" s="52">
        <v>0</v>
      </c>
      <c r="U1838" s="52">
        <v>0</v>
      </c>
      <c r="V1838" s="52">
        <v>0</v>
      </c>
      <c r="W1838" s="52">
        <v>0</v>
      </c>
      <c r="X1838" s="52">
        <v>0</v>
      </c>
      <c r="Y1838" s="52">
        <v>0</v>
      </c>
      <c r="Z1838" s="52">
        <v>0</v>
      </c>
    </row>
    <row r="1839" spans="1:26">
      <c r="A1839" s="52" t="s">
        <v>347</v>
      </c>
      <c r="B1839" s="52" t="s">
        <v>337</v>
      </c>
      <c r="C1839" s="52" t="s">
        <v>248</v>
      </c>
      <c r="D1839" s="52" t="s">
        <v>7</v>
      </c>
      <c r="E1839" s="52" t="s">
        <v>84</v>
      </c>
      <c r="F1839" s="52" t="s">
        <v>63</v>
      </c>
      <c r="G1839" s="52">
        <v>0</v>
      </c>
      <c r="H1839" s="52">
        <v>0</v>
      </c>
      <c r="I1839" s="52">
        <v>0</v>
      </c>
      <c r="J1839" s="52">
        <v>0</v>
      </c>
      <c r="K1839" s="52">
        <v>0</v>
      </c>
      <c r="L1839" s="52">
        <v>0</v>
      </c>
      <c r="M1839" s="52">
        <v>0</v>
      </c>
      <c r="N1839" s="52">
        <v>0</v>
      </c>
      <c r="O1839" s="52">
        <v>0</v>
      </c>
      <c r="P1839" s="52">
        <v>0</v>
      </c>
      <c r="Q1839" s="52">
        <v>0</v>
      </c>
      <c r="R1839" s="52">
        <v>0</v>
      </c>
      <c r="S1839" s="52">
        <v>0</v>
      </c>
      <c r="T1839" s="52">
        <v>0</v>
      </c>
      <c r="U1839" s="52">
        <v>0</v>
      </c>
      <c r="V1839" s="52">
        <v>0</v>
      </c>
      <c r="W1839" s="52">
        <v>0</v>
      </c>
      <c r="X1839" s="52">
        <v>0</v>
      </c>
      <c r="Y1839" s="52">
        <v>0</v>
      </c>
      <c r="Z1839" s="52">
        <v>0</v>
      </c>
    </row>
    <row r="1840" spans="1:26">
      <c r="A1840" s="52" t="s">
        <v>347</v>
      </c>
      <c r="B1840" s="52" t="s">
        <v>338</v>
      </c>
      <c r="C1840" s="52" t="s">
        <v>248</v>
      </c>
      <c r="D1840" s="52" t="s">
        <v>7</v>
      </c>
      <c r="E1840" s="52" t="s">
        <v>84</v>
      </c>
      <c r="F1840" s="52" t="s">
        <v>64</v>
      </c>
      <c r="G1840" s="52">
        <v>0</v>
      </c>
      <c r="H1840" s="52">
        <v>0</v>
      </c>
      <c r="I1840" s="52">
        <v>0</v>
      </c>
      <c r="J1840" s="52">
        <v>0</v>
      </c>
      <c r="K1840" s="52">
        <v>0</v>
      </c>
      <c r="L1840" s="52">
        <v>0</v>
      </c>
      <c r="M1840" s="52">
        <v>0</v>
      </c>
      <c r="N1840" s="52">
        <v>0</v>
      </c>
      <c r="O1840" s="52">
        <v>0</v>
      </c>
      <c r="P1840" s="52">
        <v>0</v>
      </c>
      <c r="Q1840" s="52">
        <v>0</v>
      </c>
      <c r="R1840" s="52">
        <v>0</v>
      </c>
      <c r="S1840" s="52">
        <v>0</v>
      </c>
      <c r="T1840" s="52">
        <v>0</v>
      </c>
      <c r="U1840" s="52">
        <v>0</v>
      </c>
      <c r="V1840" s="52">
        <v>0</v>
      </c>
      <c r="W1840" s="52">
        <v>0</v>
      </c>
      <c r="X1840" s="52">
        <v>0</v>
      </c>
      <c r="Y1840" s="52">
        <v>0</v>
      </c>
      <c r="Z1840" s="52">
        <v>0</v>
      </c>
    </row>
    <row r="1841" spans="1:26">
      <c r="A1841" s="52" t="s">
        <v>347</v>
      </c>
      <c r="B1841" s="52" t="s">
        <v>339</v>
      </c>
      <c r="C1841" s="52" t="s">
        <v>248</v>
      </c>
      <c r="D1841" s="52" t="s">
        <v>7</v>
      </c>
      <c r="E1841" s="52" t="s">
        <v>84</v>
      </c>
      <c r="F1841" s="52" t="s">
        <v>65</v>
      </c>
      <c r="G1841" s="52">
        <v>0</v>
      </c>
      <c r="H1841" s="52">
        <v>0</v>
      </c>
      <c r="I1841" s="52">
        <v>0</v>
      </c>
      <c r="J1841" s="52">
        <v>0</v>
      </c>
      <c r="K1841" s="52">
        <v>0</v>
      </c>
      <c r="L1841" s="52">
        <v>0</v>
      </c>
      <c r="M1841" s="52">
        <v>0</v>
      </c>
      <c r="N1841" s="52">
        <v>0</v>
      </c>
      <c r="O1841" s="52">
        <v>0</v>
      </c>
      <c r="P1841" s="52">
        <v>0</v>
      </c>
      <c r="Q1841" s="52">
        <v>0</v>
      </c>
      <c r="R1841" s="52">
        <v>0</v>
      </c>
      <c r="S1841" s="52">
        <v>0</v>
      </c>
      <c r="T1841" s="52">
        <v>0</v>
      </c>
      <c r="U1841" s="52">
        <v>0</v>
      </c>
      <c r="V1841" s="52">
        <v>0</v>
      </c>
      <c r="W1841" s="52">
        <v>0</v>
      </c>
      <c r="X1841" s="52">
        <v>0</v>
      </c>
      <c r="Y1841" s="52">
        <v>0</v>
      </c>
      <c r="Z1841" s="52">
        <v>0</v>
      </c>
    </row>
    <row r="1842" spans="1:26">
      <c r="A1842" s="52" t="s">
        <v>347</v>
      </c>
      <c r="B1842" s="52" t="s">
        <v>340</v>
      </c>
      <c r="C1842" s="52" t="s">
        <v>248</v>
      </c>
      <c r="D1842" s="52" t="s">
        <v>7</v>
      </c>
      <c r="E1842" s="52" t="s">
        <v>84</v>
      </c>
      <c r="F1842" s="52" t="s">
        <v>66</v>
      </c>
      <c r="G1842" s="52">
        <v>0</v>
      </c>
      <c r="H1842" s="52">
        <v>0</v>
      </c>
      <c r="I1842" s="52">
        <v>0</v>
      </c>
      <c r="J1842" s="52">
        <v>0</v>
      </c>
      <c r="K1842" s="52">
        <v>0</v>
      </c>
      <c r="L1842" s="52">
        <v>0</v>
      </c>
      <c r="M1842" s="52">
        <v>0</v>
      </c>
      <c r="N1842" s="52">
        <v>0</v>
      </c>
      <c r="O1842" s="52">
        <v>0</v>
      </c>
      <c r="P1842" s="52">
        <v>0</v>
      </c>
      <c r="Q1842" s="52">
        <v>0</v>
      </c>
      <c r="R1842" s="52">
        <v>0</v>
      </c>
      <c r="S1842" s="52">
        <v>0</v>
      </c>
      <c r="T1842" s="52">
        <v>0</v>
      </c>
      <c r="U1842" s="52">
        <v>0</v>
      </c>
      <c r="V1842" s="52">
        <v>0</v>
      </c>
      <c r="W1842" s="52">
        <v>0</v>
      </c>
      <c r="X1842" s="52">
        <v>0</v>
      </c>
      <c r="Y1842" s="52">
        <v>0</v>
      </c>
      <c r="Z1842" s="52">
        <v>0</v>
      </c>
    </row>
    <row r="1843" spans="1:26">
      <c r="A1843" s="52" t="s">
        <v>347</v>
      </c>
      <c r="B1843" s="52" t="s">
        <v>341</v>
      </c>
      <c r="C1843" s="52" t="s">
        <v>248</v>
      </c>
      <c r="D1843" s="52" t="s">
        <v>7</v>
      </c>
      <c r="E1843" s="52" t="s">
        <v>84</v>
      </c>
      <c r="F1843" s="52" t="s">
        <v>67</v>
      </c>
      <c r="G1843" s="52">
        <v>0</v>
      </c>
      <c r="H1843" s="52">
        <v>0</v>
      </c>
      <c r="I1843" s="52">
        <v>0</v>
      </c>
      <c r="J1843" s="52">
        <v>0</v>
      </c>
      <c r="K1843" s="52">
        <v>0</v>
      </c>
      <c r="L1843" s="52">
        <v>0</v>
      </c>
      <c r="M1843" s="52">
        <v>0</v>
      </c>
      <c r="N1843" s="52">
        <v>0</v>
      </c>
      <c r="O1843" s="52">
        <v>0</v>
      </c>
      <c r="P1843" s="52">
        <v>0</v>
      </c>
      <c r="Q1843" s="52">
        <v>0</v>
      </c>
      <c r="R1843" s="52">
        <v>0</v>
      </c>
      <c r="S1843" s="52">
        <v>0</v>
      </c>
      <c r="T1843" s="52">
        <v>0</v>
      </c>
      <c r="U1843" s="52">
        <v>0</v>
      </c>
      <c r="V1843" s="52">
        <v>0</v>
      </c>
      <c r="W1843" s="52">
        <v>0</v>
      </c>
      <c r="X1843" s="52">
        <v>0</v>
      </c>
      <c r="Y1843" s="52">
        <v>0</v>
      </c>
      <c r="Z1843" s="52">
        <v>0</v>
      </c>
    </row>
    <row r="1844" spans="1:26">
      <c r="A1844" s="52" t="s">
        <v>347</v>
      </c>
      <c r="B1844" s="52" t="s">
        <v>337</v>
      </c>
      <c r="C1844" s="52" t="s">
        <v>248</v>
      </c>
      <c r="D1844" s="52" t="s">
        <v>7</v>
      </c>
      <c r="E1844" s="52" t="s">
        <v>84</v>
      </c>
      <c r="F1844" s="52" t="s">
        <v>68</v>
      </c>
      <c r="G1844" s="52">
        <v>0</v>
      </c>
      <c r="H1844" s="52">
        <v>0</v>
      </c>
      <c r="I1844" s="52">
        <v>0</v>
      </c>
      <c r="J1844" s="52">
        <v>0</v>
      </c>
      <c r="K1844" s="52">
        <v>0</v>
      </c>
      <c r="L1844" s="52">
        <v>0</v>
      </c>
      <c r="M1844" s="52">
        <v>0</v>
      </c>
      <c r="N1844" s="52">
        <v>0</v>
      </c>
      <c r="O1844" s="52">
        <v>0</v>
      </c>
      <c r="P1844" s="52">
        <v>0</v>
      </c>
      <c r="Q1844" s="52">
        <v>0</v>
      </c>
      <c r="R1844" s="52">
        <v>0</v>
      </c>
      <c r="S1844" s="52">
        <v>0</v>
      </c>
      <c r="T1844" s="52">
        <v>0</v>
      </c>
      <c r="U1844" s="52">
        <v>0</v>
      </c>
      <c r="V1844" s="52">
        <v>0</v>
      </c>
      <c r="W1844" s="52">
        <v>0</v>
      </c>
      <c r="X1844" s="52">
        <v>0</v>
      </c>
      <c r="Y1844" s="52">
        <v>0</v>
      </c>
      <c r="Z1844" s="52">
        <v>0</v>
      </c>
    </row>
    <row r="1845" spans="1:26">
      <c r="A1845" s="52" t="s">
        <v>347</v>
      </c>
      <c r="B1845" s="52" t="s">
        <v>337</v>
      </c>
      <c r="C1845" s="52" t="s">
        <v>248</v>
      </c>
      <c r="D1845" s="52" t="s">
        <v>7</v>
      </c>
      <c r="E1845" s="52" t="s">
        <v>84</v>
      </c>
      <c r="F1845" s="52" t="s">
        <v>69</v>
      </c>
      <c r="G1845" s="52">
        <v>0</v>
      </c>
      <c r="H1845" s="52">
        <v>0</v>
      </c>
      <c r="I1845" s="52">
        <v>0</v>
      </c>
      <c r="J1845" s="52">
        <v>0</v>
      </c>
      <c r="K1845" s="52">
        <v>0</v>
      </c>
      <c r="L1845" s="52">
        <v>0</v>
      </c>
      <c r="M1845" s="52">
        <v>0</v>
      </c>
      <c r="N1845" s="52">
        <v>0</v>
      </c>
      <c r="O1845" s="52">
        <v>0</v>
      </c>
      <c r="P1845" s="52">
        <v>0</v>
      </c>
      <c r="Q1845" s="52">
        <v>0</v>
      </c>
      <c r="R1845" s="52">
        <v>0</v>
      </c>
      <c r="S1845" s="52">
        <v>0</v>
      </c>
      <c r="T1845" s="52">
        <v>0</v>
      </c>
      <c r="U1845" s="52">
        <v>0</v>
      </c>
      <c r="V1845" s="52">
        <v>0</v>
      </c>
      <c r="W1845" s="52">
        <v>0</v>
      </c>
      <c r="X1845" s="52">
        <v>0</v>
      </c>
      <c r="Y1845" s="52">
        <v>0</v>
      </c>
      <c r="Z1845" s="52">
        <v>0</v>
      </c>
    </row>
    <row r="1846" spans="1:26">
      <c r="A1846" s="52" t="s">
        <v>347</v>
      </c>
      <c r="B1846" s="52" t="s">
        <v>337</v>
      </c>
      <c r="C1846" s="52" t="s">
        <v>248</v>
      </c>
      <c r="D1846" s="52" t="s">
        <v>7</v>
      </c>
      <c r="E1846" s="52" t="s">
        <v>84</v>
      </c>
      <c r="F1846" s="52" t="s">
        <v>70</v>
      </c>
      <c r="G1846" s="52">
        <v>0</v>
      </c>
      <c r="H1846" s="52">
        <v>0</v>
      </c>
      <c r="I1846" s="52">
        <v>0</v>
      </c>
      <c r="J1846" s="52">
        <v>0</v>
      </c>
      <c r="K1846" s="52">
        <v>0</v>
      </c>
      <c r="L1846" s="52">
        <v>0</v>
      </c>
      <c r="M1846" s="52">
        <v>0</v>
      </c>
      <c r="N1846" s="52">
        <v>0</v>
      </c>
      <c r="O1846" s="52">
        <v>0</v>
      </c>
      <c r="P1846" s="52">
        <v>0</v>
      </c>
      <c r="Q1846" s="52">
        <v>0</v>
      </c>
      <c r="R1846" s="52">
        <v>0</v>
      </c>
      <c r="S1846" s="52">
        <v>0</v>
      </c>
      <c r="T1846" s="52">
        <v>0</v>
      </c>
      <c r="U1846" s="52">
        <v>0</v>
      </c>
      <c r="V1846" s="52">
        <v>0</v>
      </c>
      <c r="W1846" s="52">
        <v>0</v>
      </c>
      <c r="X1846" s="52">
        <v>0</v>
      </c>
      <c r="Y1846" s="52">
        <v>0</v>
      </c>
      <c r="Z1846" s="52">
        <v>0</v>
      </c>
    </row>
    <row r="1847" spans="1:26">
      <c r="A1847" s="52" t="s">
        <v>347</v>
      </c>
      <c r="B1847" s="52" t="s">
        <v>342</v>
      </c>
      <c r="C1847" s="52" t="s">
        <v>248</v>
      </c>
      <c r="D1847" s="52" t="s">
        <v>7</v>
      </c>
      <c r="E1847" s="52" t="s">
        <v>84</v>
      </c>
      <c r="F1847" s="52" t="s">
        <v>71</v>
      </c>
      <c r="G1847" s="52">
        <v>0</v>
      </c>
      <c r="H1847" s="52">
        <v>0</v>
      </c>
      <c r="I1847" s="52">
        <v>0</v>
      </c>
      <c r="J1847" s="52">
        <v>0</v>
      </c>
      <c r="K1847" s="52">
        <v>0</v>
      </c>
      <c r="L1847" s="52">
        <v>0</v>
      </c>
      <c r="M1847" s="52">
        <v>0</v>
      </c>
      <c r="N1847" s="52">
        <v>0</v>
      </c>
      <c r="O1847" s="52">
        <v>0</v>
      </c>
      <c r="P1847" s="52">
        <v>0</v>
      </c>
      <c r="Q1847" s="52">
        <v>0</v>
      </c>
      <c r="R1847" s="52">
        <v>0</v>
      </c>
      <c r="S1847" s="52">
        <v>0</v>
      </c>
      <c r="T1847" s="52">
        <v>0</v>
      </c>
      <c r="U1847" s="52">
        <v>0</v>
      </c>
      <c r="V1847" s="52">
        <v>0</v>
      </c>
      <c r="W1847" s="52">
        <v>0</v>
      </c>
      <c r="X1847" s="52">
        <v>0</v>
      </c>
      <c r="Y1847" s="52">
        <v>0</v>
      </c>
      <c r="Z1847" s="52">
        <v>0</v>
      </c>
    </row>
    <row r="1848" spans="1:26">
      <c r="A1848" s="52" t="s">
        <v>347</v>
      </c>
      <c r="B1848" s="52" t="s">
        <v>342</v>
      </c>
      <c r="C1848" s="52" t="s">
        <v>248</v>
      </c>
      <c r="D1848" s="52" t="s">
        <v>7</v>
      </c>
      <c r="E1848" s="52" t="s">
        <v>84</v>
      </c>
      <c r="F1848" s="52" t="s">
        <v>72</v>
      </c>
      <c r="G1848" s="52">
        <v>0</v>
      </c>
      <c r="H1848" s="52">
        <v>0</v>
      </c>
      <c r="I1848" s="52">
        <v>0</v>
      </c>
      <c r="J1848" s="52">
        <v>0</v>
      </c>
      <c r="K1848" s="52">
        <v>0</v>
      </c>
      <c r="L1848" s="52">
        <v>0</v>
      </c>
      <c r="M1848" s="52">
        <v>0</v>
      </c>
      <c r="N1848" s="52">
        <v>0</v>
      </c>
      <c r="O1848" s="52">
        <v>0</v>
      </c>
      <c r="P1848" s="52">
        <v>0</v>
      </c>
      <c r="Q1848" s="52">
        <v>0</v>
      </c>
      <c r="R1848" s="52">
        <v>0</v>
      </c>
      <c r="S1848" s="52">
        <v>0</v>
      </c>
      <c r="T1848" s="52">
        <v>0</v>
      </c>
      <c r="U1848" s="52">
        <v>0</v>
      </c>
      <c r="V1848" s="52">
        <v>0</v>
      </c>
      <c r="W1848" s="52">
        <v>0</v>
      </c>
      <c r="X1848" s="52">
        <v>0</v>
      </c>
      <c r="Y1848" s="52">
        <v>0</v>
      </c>
      <c r="Z1848" s="52">
        <v>0</v>
      </c>
    </row>
    <row r="1849" spans="1:26">
      <c r="A1849" s="52" t="s">
        <v>347</v>
      </c>
      <c r="B1849" s="52" t="s">
        <v>343</v>
      </c>
      <c r="C1849" s="52" t="s">
        <v>248</v>
      </c>
      <c r="D1849" s="52" t="s">
        <v>7</v>
      </c>
      <c r="E1849" s="52" t="s">
        <v>84</v>
      </c>
      <c r="F1849" s="52" t="s">
        <v>73</v>
      </c>
      <c r="G1849" s="52">
        <v>0</v>
      </c>
      <c r="H1849" s="52">
        <v>0</v>
      </c>
      <c r="I1849" s="52">
        <v>0</v>
      </c>
      <c r="J1849" s="52">
        <v>0</v>
      </c>
      <c r="K1849" s="52">
        <v>0</v>
      </c>
      <c r="L1849" s="52">
        <v>0</v>
      </c>
      <c r="M1849" s="52">
        <v>0</v>
      </c>
      <c r="N1849" s="52">
        <v>0</v>
      </c>
      <c r="O1849" s="52">
        <v>0</v>
      </c>
      <c r="P1849" s="52">
        <v>0</v>
      </c>
      <c r="Q1849" s="52">
        <v>0</v>
      </c>
      <c r="R1849" s="52">
        <v>0</v>
      </c>
      <c r="S1849" s="52">
        <v>0</v>
      </c>
      <c r="T1849" s="52">
        <v>0</v>
      </c>
      <c r="U1849" s="52">
        <v>0</v>
      </c>
      <c r="V1849" s="52">
        <v>0</v>
      </c>
      <c r="W1849" s="52">
        <v>0</v>
      </c>
      <c r="X1849" s="52">
        <v>0</v>
      </c>
      <c r="Y1849" s="52">
        <v>0</v>
      </c>
      <c r="Z1849" s="52">
        <v>0</v>
      </c>
    </row>
    <row r="1850" spans="1:26">
      <c r="A1850" s="52" t="s">
        <v>349</v>
      </c>
      <c r="B1850" s="52" t="s">
        <v>337</v>
      </c>
      <c r="C1850" s="52" t="s">
        <v>248</v>
      </c>
      <c r="D1850" s="52" t="s">
        <v>7</v>
      </c>
      <c r="E1850" s="52" t="s">
        <v>85</v>
      </c>
      <c r="F1850" s="52" t="s">
        <v>63</v>
      </c>
      <c r="G1850" s="52">
        <v>0</v>
      </c>
      <c r="H1850" s="52">
        <v>0</v>
      </c>
      <c r="I1850" s="52">
        <v>0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0</v>
      </c>
      <c r="P1850" s="52">
        <v>0</v>
      </c>
      <c r="Q1850" s="52">
        <v>0</v>
      </c>
      <c r="R1850" s="52">
        <v>0</v>
      </c>
      <c r="S1850" s="52">
        <v>0</v>
      </c>
      <c r="T1850" s="52">
        <v>0</v>
      </c>
      <c r="U1850" s="52">
        <v>0</v>
      </c>
      <c r="V1850" s="52">
        <v>0</v>
      </c>
      <c r="W1850" s="52">
        <v>0</v>
      </c>
      <c r="X1850" s="52">
        <v>0</v>
      </c>
      <c r="Y1850" s="52">
        <v>0</v>
      </c>
      <c r="Z1850" s="52">
        <v>0</v>
      </c>
    </row>
    <row r="1851" spans="1:26">
      <c r="A1851" s="52" t="s">
        <v>349</v>
      </c>
      <c r="B1851" s="52" t="s">
        <v>338</v>
      </c>
      <c r="C1851" s="52" t="s">
        <v>248</v>
      </c>
      <c r="D1851" s="52" t="s">
        <v>7</v>
      </c>
      <c r="E1851" s="52" t="s">
        <v>85</v>
      </c>
      <c r="F1851" s="52" t="s">
        <v>64</v>
      </c>
      <c r="G1851" s="52">
        <v>1.8153745049001555</v>
      </c>
      <c r="H1851" s="52">
        <v>1.7295703648502043</v>
      </c>
      <c r="I1851" s="52">
        <v>1.719199750667632</v>
      </c>
      <c r="J1851" s="52">
        <v>1.8522133284948306</v>
      </c>
      <c r="K1851" s="52">
        <v>1.8478715569004704</v>
      </c>
      <c r="L1851" s="52">
        <v>1.952117804567322</v>
      </c>
      <c r="M1851" s="52">
        <v>1.9747508308705559</v>
      </c>
      <c r="N1851" s="52">
        <v>2.0546999595059905</v>
      </c>
      <c r="O1851" s="52">
        <v>2.1443903159059876</v>
      </c>
      <c r="P1851" s="52">
        <v>2.1555449038348771</v>
      </c>
      <c r="Q1851" s="52">
        <v>2.2236735382044586</v>
      </c>
      <c r="R1851" s="52">
        <v>2.4282128414074373</v>
      </c>
      <c r="S1851" s="52">
        <v>2.3957211958676856</v>
      </c>
      <c r="T1851" s="52">
        <v>2.3881100325735751</v>
      </c>
      <c r="U1851" s="52">
        <v>2.4554522817192881</v>
      </c>
      <c r="V1851" s="52">
        <v>2.5753032845907797</v>
      </c>
      <c r="W1851" s="52">
        <v>2.6805027981211089</v>
      </c>
      <c r="X1851" s="52">
        <v>2.7664593053230697</v>
      </c>
      <c r="Y1851" s="52">
        <v>2.8963503193684064</v>
      </c>
      <c r="Z1851" s="52">
        <v>2.9693261683585641</v>
      </c>
    </row>
    <row r="1852" spans="1:26">
      <c r="A1852" s="52" t="s">
        <v>349</v>
      </c>
      <c r="B1852" s="52" t="s">
        <v>339</v>
      </c>
      <c r="C1852" s="52" t="s">
        <v>248</v>
      </c>
      <c r="D1852" s="52" t="s">
        <v>7</v>
      </c>
      <c r="E1852" s="52" t="s">
        <v>85</v>
      </c>
      <c r="F1852" s="52" t="s">
        <v>65</v>
      </c>
      <c r="G1852" s="52">
        <v>0</v>
      </c>
      <c r="H1852" s="52">
        <v>0</v>
      </c>
      <c r="I1852" s="52">
        <v>0</v>
      </c>
      <c r="J1852" s="52">
        <v>0</v>
      </c>
      <c r="K1852" s="52">
        <v>0</v>
      </c>
      <c r="L1852" s="52">
        <v>0</v>
      </c>
      <c r="M1852" s="52">
        <v>0</v>
      </c>
      <c r="N1852" s="52">
        <v>0</v>
      </c>
      <c r="O1852" s="52">
        <v>0</v>
      </c>
      <c r="P1852" s="52">
        <v>0</v>
      </c>
      <c r="Q1852" s="52">
        <v>0</v>
      </c>
      <c r="R1852" s="52">
        <v>0</v>
      </c>
      <c r="S1852" s="52">
        <v>0</v>
      </c>
      <c r="T1852" s="52">
        <v>0</v>
      </c>
      <c r="U1852" s="52">
        <v>0</v>
      </c>
      <c r="V1852" s="52">
        <v>0</v>
      </c>
      <c r="W1852" s="52">
        <v>0</v>
      </c>
      <c r="X1852" s="52">
        <v>0</v>
      </c>
      <c r="Y1852" s="52">
        <v>0</v>
      </c>
      <c r="Z1852" s="52">
        <v>0</v>
      </c>
    </row>
    <row r="1853" spans="1:26">
      <c r="A1853" s="52" t="s">
        <v>349</v>
      </c>
      <c r="B1853" s="52" t="s">
        <v>340</v>
      </c>
      <c r="C1853" s="52" t="s">
        <v>248</v>
      </c>
      <c r="D1853" s="52" t="s">
        <v>7</v>
      </c>
      <c r="E1853" s="52" t="s">
        <v>85</v>
      </c>
      <c r="F1853" s="52" t="s">
        <v>66</v>
      </c>
      <c r="G1853" s="52">
        <v>5.9441860474864754</v>
      </c>
      <c r="H1853" s="52">
        <v>6.6976744197030715</v>
      </c>
      <c r="I1853" s="52">
        <v>7.2000000011808014</v>
      </c>
      <c r="J1853" s="52">
        <v>7.9116279082742524</v>
      </c>
      <c r="K1853" s="52">
        <v>8.0370873799588605</v>
      </c>
      <c r="L1853" s="52">
        <v>8.5056051319551287</v>
      </c>
      <c r="M1853" s="52">
        <v>8.8033013115735574</v>
      </c>
      <c r="N1853" s="52">
        <v>9.6172716101466484</v>
      </c>
      <c r="O1853" s="52">
        <v>9.9474586909677107</v>
      </c>
      <c r="P1853" s="52">
        <v>9.8078842639968844</v>
      </c>
      <c r="Q1853" s="52">
        <v>10.326458303858775</v>
      </c>
      <c r="R1853" s="52">
        <v>10.662154970720149</v>
      </c>
      <c r="S1853" s="52">
        <v>10.625092950717065</v>
      </c>
      <c r="T1853" s="52">
        <v>10.751827561034524</v>
      </c>
      <c r="U1853" s="52">
        <v>10.687566563781589</v>
      </c>
      <c r="V1853" s="52">
        <v>9.7211008915629904</v>
      </c>
      <c r="W1853" s="52">
        <v>9.9768191871523371</v>
      </c>
      <c r="X1853" s="52">
        <v>10.234398212942004</v>
      </c>
      <c r="Y1853" s="52">
        <v>10.449625204386294</v>
      </c>
      <c r="Z1853" s="52">
        <v>10.668876965382927</v>
      </c>
    </row>
    <row r="1854" spans="1:26">
      <c r="A1854" s="52" t="s">
        <v>349</v>
      </c>
      <c r="B1854" s="52" t="s">
        <v>341</v>
      </c>
      <c r="C1854" s="52" t="s">
        <v>248</v>
      </c>
      <c r="D1854" s="52" t="s">
        <v>7</v>
      </c>
      <c r="E1854" s="52" t="s">
        <v>85</v>
      </c>
      <c r="F1854" s="52" t="s">
        <v>67</v>
      </c>
      <c r="G1854" s="52">
        <v>0</v>
      </c>
      <c r="H1854" s="52">
        <v>0</v>
      </c>
      <c r="I1854" s="52">
        <v>0</v>
      </c>
      <c r="J1854" s="52">
        <v>0</v>
      </c>
      <c r="K1854" s="52">
        <v>0</v>
      </c>
      <c r="L1854" s="52">
        <v>0</v>
      </c>
      <c r="M1854" s="52">
        <v>0</v>
      </c>
      <c r="N1854" s="52">
        <v>0</v>
      </c>
      <c r="O1854" s="52">
        <v>0</v>
      </c>
      <c r="P1854" s="52">
        <v>0</v>
      </c>
      <c r="Q1854" s="52">
        <v>0</v>
      </c>
      <c r="R1854" s="52">
        <v>0</v>
      </c>
      <c r="S1854" s="52">
        <v>0</v>
      </c>
      <c r="T1854" s="52">
        <v>0</v>
      </c>
      <c r="U1854" s="52">
        <v>0</v>
      </c>
      <c r="V1854" s="52">
        <v>0</v>
      </c>
      <c r="W1854" s="52">
        <v>0</v>
      </c>
      <c r="X1854" s="52">
        <v>0</v>
      </c>
      <c r="Y1854" s="52">
        <v>0</v>
      </c>
      <c r="Z1854" s="52">
        <v>0</v>
      </c>
    </row>
    <row r="1855" spans="1:26">
      <c r="A1855" s="52" t="s">
        <v>349</v>
      </c>
      <c r="B1855" s="52" t="s">
        <v>337</v>
      </c>
      <c r="C1855" s="52" t="s">
        <v>248</v>
      </c>
      <c r="D1855" s="52" t="s">
        <v>7</v>
      </c>
      <c r="E1855" s="52" t="s">
        <v>85</v>
      </c>
      <c r="F1855" s="52" t="s">
        <v>68</v>
      </c>
      <c r="G1855" s="52">
        <v>0</v>
      </c>
      <c r="H1855" s="52">
        <v>0</v>
      </c>
      <c r="I1855" s="52">
        <v>0</v>
      </c>
      <c r="J1855" s="52">
        <v>0</v>
      </c>
      <c r="K1855" s="52">
        <v>0</v>
      </c>
      <c r="L1855" s="52">
        <v>0</v>
      </c>
      <c r="M1855" s="52">
        <v>0</v>
      </c>
      <c r="N1855" s="52">
        <v>0</v>
      </c>
      <c r="O1855" s="52">
        <v>0</v>
      </c>
      <c r="P1855" s="52">
        <v>0</v>
      </c>
      <c r="Q1855" s="52">
        <v>0</v>
      </c>
      <c r="R1855" s="52">
        <v>0</v>
      </c>
      <c r="S1855" s="52">
        <v>0</v>
      </c>
      <c r="T1855" s="52">
        <v>0</v>
      </c>
      <c r="U1855" s="52">
        <v>0</v>
      </c>
      <c r="V1855" s="52">
        <v>0</v>
      </c>
      <c r="W1855" s="52">
        <v>0</v>
      </c>
      <c r="X1855" s="52">
        <v>0</v>
      </c>
      <c r="Y1855" s="52">
        <v>0</v>
      </c>
      <c r="Z1855" s="52">
        <v>0</v>
      </c>
    </row>
    <row r="1856" spans="1:26">
      <c r="A1856" s="52" t="s">
        <v>349</v>
      </c>
      <c r="B1856" s="52" t="s">
        <v>337</v>
      </c>
      <c r="C1856" s="52" t="s">
        <v>248</v>
      </c>
      <c r="D1856" s="52" t="s">
        <v>7</v>
      </c>
      <c r="E1856" s="52" t="s">
        <v>85</v>
      </c>
      <c r="F1856" s="52" t="s">
        <v>69</v>
      </c>
      <c r="G1856" s="52">
        <v>0</v>
      </c>
      <c r="H1856" s="52">
        <v>0</v>
      </c>
      <c r="I1856" s="52">
        <v>0</v>
      </c>
      <c r="J1856" s="52">
        <v>0</v>
      </c>
      <c r="K1856" s="52">
        <v>0</v>
      </c>
      <c r="L1856" s="52">
        <v>0</v>
      </c>
      <c r="M1856" s="52">
        <v>0</v>
      </c>
      <c r="N1856" s="52">
        <v>0</v>
      </c>
      <c r="O1856" s="52">
        <v>0</v>
      </c>
      <c r="P1856" s="52">
        <v>0</v>
      </c>
      <c r="Q1856" s="52">
        <v>0</v>
      </c>
      <c r="R1856" s="52">
        <v>0</v>
      </c>
      <c r="S1856" s="52">
        <v>0</v>
      </c>
      <c r="T1856" s="52">
        <v>0</v>
      </c>
      <c r="U1856" s="52">
        <v>0</v>
      </c>
      <c r="V1856" s="52">
        <v>0</v>
      </c>
      <c r="W1856" s="52">
        <v>0</v>
      </c>
      <c r="X1856" s="52">
        <v>0</v>
      </c>
      <c r="Y1856" s="52">
        <v>0</v>
      </c>
      <c r="Z1856" s="52">
        <v>0</v>
      </c>
    </row>
    <row r="1857" spans="1:26">
      <c r="A1857" s="52" t="s">
        <v>349</v>
      </c>
      <c r="B1857" s="52" t="s">
        <v>337</v>
      </c>
      <c r="C1857" s="52" t="s">
        <v>248</v>
      </c>
      <c r="D1857" s="52" t="s">
        <v>7</v>
      </c>
      <c r="E1857" s="52" t="s">
        <v>85</v>
      </c>
      <c r="F1857" s="52" t="s">
        <v>70</v>
      </c>
      <c r="G1857" s="52">
        <v>0</v>
      </c>
      <c r="H1857" s="52">
        <v>0</v>
      </c>
      <c r="I1857" s="52">
        <v>0</v>
      </c>
      <c r="J1857" s="52">
        <v>0</v>
      </c>
      <c r="K1857" s="52">
        <v>0</v>
      </c>
      <c r="L1857" s="52">
        <v>0</v>
      </c>
      <c r="M1857" s="52">
        <v>0</v>
      </c>
      <c r="N1857" s="52">
        <v>0</v>
      </c>
      <c r="O1857" s="52">
        <v>0</v>
      </c>
      <c r="P1857" s="52">
        <v>0</v>
      </c>
      <c r="Q1857" s="52">
        <v>0</v>
      </c>
      <c r="R1857" s="52">
        <v>0</v>
      </c>
      <c r="S1857" s="52">
        <v>0</v>
      </c>
      <c r="T1857" s="52">
        <v>0</v>
      </c>
      <c r="U1857" s="52">
        <v>0</v>
      </c>
      <c r="V1857" s="52">
        <v>0</v>
      </c>
      <c r="W1857" s="52">
        <v>0</v>
      </c>
      <c r="X1857" s="52">
        <v>0</v>
      </c>
      <c r="Y1857" s="52">
        <v>0</v>
      </c>
      <c r="Z1857" s="52">
        <v>0</v>
      </c>
    </row>
    <row r="1858" spans="1:26">
      <c r="A1858" s="52" t="s">
        <v>349</v>
      </c>
      <c r="B1858" s="52" t="s">
        <v>342</v>
      </c>
      <c r="C1858" s="52" t="s">
        <v>248</v>
      </c>
      <c r="D1858" s="52" t="s">
        <v>7</v>
      </c>
      <c r="E1858" s="52" t="s">
        <v>85</v>
      </c>
      <c r="F1858" s="52" t="s">
        <v>71</v>
      </c>
      <c r="G1858" s="52">
        <v>0</v>
      </c>
      <c r="H1858" s="52">
        <v>0</v>
      </c>
      <c r="I1858" s="52">
        <v>0</v>
      </c>
      <c r="J1858" s="52">
        <v>0</v>
      </c>
      <c r="K1858" s="52">
        <v>0</v>
      </c>
      <c r="L1858" s="52">
        <v>0</v>
      </c>
      <c r="M1858" s="52">
        <v>0</v>
      </c>
      <c r="N1858" s="52">
        <v>0</v>
      </c>
      <c r="O1858" s="52">
        <v>0</v>
      </c>
      <c r="P1858" s="52">
        <v>0</v>
      </c>
      <c r="Q1858" s="52">
        <v>0</v>
      </c>
      <c r="R1858" s="52">
        <v>0</v>
      </c>
      <c r="S1858" s="52">
        <v>0</v>
      </c>
      <c r="T1858" s="52">
        <v>0</v>
      </c>
      <c r="U1858" s="52">
        <v>0</v>
      </c>
      <c r="V1858" s="52">
        <v>0</v>
      </c>
      <c r="W1858" s="52">
        <v>0</v>
      </c>
      <c r="X1858" s="52">
        <v>0</v>
      </c>
      <c r="Y1858" s="52">
        <v>0</v>
      </c>
      <c r="Z1858" s="52">
        <v>0</v>
      </c>
    </row>
    <row r="1859" spans="1:26">
      <c r="A1859" s="52" t="s">
        <v>349</v>
      </c>
      <c r="B1859" s="52" t="s">
        <v>342</v>
      </c>
      <c r="C1859" s="52" t="s">
        <v>248</v>
      </c>
      <c r="D1859" s="52" t="s">
        <v>7</v>
      </c>
      <c r="E1859" s="52" t="s">
        <v>85</v>
      </c>
      <c r="F1859" s="52" t="s">
        <v>72</v>
      </c>
      <c r="G1859" s="52">
        <v>11.985237177944315</v>
      </c>
      <c r="H1859" s="52">
        <v>15.000472582191499</v>
      </c>
      <c r="I1859" s="52">
        <v>14.959845944026647</v>
      </c>
      <c r="J1859" s="52">
        <v>15.134645435534955</v>
      </c>
      <c r="K1859" s="52">
        <v>15.365340920113487</v>
      </c>
      <c r="L1859" s="52">
        <v>15.729775370308072</v>
      </c>
      <c r="M1859" s="52">
        <v>16.256152331213336</v>
      </c>
      <c r="N1859" s="52">
        <v>17.055101025071444</v>
      </c>
      <c r="O1859" s="52">
        <v>17.035458039694898</v>
      </c>
      <c r="P1859" s="52">
        <v>17.737208566583927</v>
      </c>
      <c r="Q1859" s="52">
        <v>18.775468891542083</v>
      </c>
      <c r="R1859" s="52">
        <v>18.842305983973716</v>
      </c>
      <c r="S1859" s="52">
        <v>19.264475729972276</v>
      </c>
      <c r="T1859" s="52">
        <v>19.708959929367953</v>
      </c>
      <c r="U1859" s="52">
        <v>21.95879310307112</v>
      </c>
      <c r="V1859" s="52">
        <v>23.001025097365531</v>
      </c>
      <c r="W1859" s="52">
        <v>23.659594389001231</v>
      </c>
      <c r="X1859" s="52">
        <v>24.269150304856648</v>
      </c>
      <c r="Y1859" s="52">
        <v>24.054858513074961</v>
      </c>
      <c r="Z1859" s="52">
        <v>24.858735740685177</v>
      </c>
    </row>
    <row r="1860" spans="1:26">
      <c r="A1860" s="52" t="s">
        <v>349</v>
      </c>
      <c r="B1860" s="52" t="s">
        <v>343</v>
      </c>
      <c r="C1860" s="52" t="s">
        <v>248</v>
      </c>
      <c r="D1860" s="52" t="s">
        <v>7</v>
      </c>
      <c r="E1860" s="52" t="s">
        <v>85</v>
      </c>
      <c r="F1860" s="52" t="s">
        <v>73</v>
      </c>
      <c r="G1860" s="52">
        <v>0</v>
      </c>
      <c r="H1860" s="52">
        <v>0</v>
      </c>
      <c r="I1860" s="52">
        <v>0</v>
      </c>
      <c r="J1860" s="52">
        <v>0</v>
      </c>
      <c r="K1860" s="52">
        <v>0</v>
      </c>
      <c r="L1860" s="52">
        <v>0</v>
      </c>
      <c r="M1860" s="52">
        <v>0</v>
      </c>
      <c r="N1860" s="52">
        <v>0</v>
      </c>
      <c r="O1860" s="52">
        <v>0</v>
      </c>
      <c r="P1860" s="52">
        <v>0</v>
      </c>
      <c r="Q1860" s="52">
        <v>0</v>
      </c>
      <c r="R1860" s="52">
        <v>0</v>
      </c>
      <c r="S1860" s="52">
        <v>0</v>
      </c>
      <c r="T1860" s="52">
        <v>0</v>
      </c>
      <c r="U1860" s="52">
        <v>0</v>
      </c>
      <c r="V1860" s="52">
        <v>0</v>
      </c>
      <c r="W1860" s="52">
        <v>0</v>
      </c>
      <c r="X1860" s="52">
        <v>0</v>
      </c>
      <c r="Y1860" s="52">
        <v>0</v>
      </c>
      <c r="Z1860" s="52">
        <v>0</v>
      </c>
    </row>
    <row r="1861" spans="1:26">
      <c r="A1861" s="52" t="s">
        <v>336</v>
      </c>
      <c r="B1861" s="52" t="s">
        <v>337</v>
      </c>
      <c r="C1861" s="52" t="s">
        <v>249</v>
      </c>
      <c r="D1861" s="52" t="s">
        <v>7</v>
      </c>
      <c r="E1861" s="52" t="s">
        <v>62</v>
      </c>
      <c r="F1861" s="52" t="s">
        <v>63</v>
      </c>
      <c r="G1861" s="52">
        <v>0</v>
      </c>
      <c r="H1861" s="52">
        <v>0</v>
      </c>
      <c r="I1861" s="52">
        <v>0</v>
      </c>
      <c r="J1861" s="52">
        <v>0</v>
      </c>
      <c r="K1861" s="52">
        <v>0</v>
      </c>
      <c r="L1861" s="52">
        <v>0</v>
      </c>
      <c r="M1861" s="52">
        <v>0</v>
      </c>
      <c r="N1861" s="52">
        <v>0</v>
      </c>
      <c r="O1861" s="52">
        <v>0</v>
      </c>
      <c r="P1861" s="52">
        <v>0</v>
      </c>
      <c r="Q1861" s="52">
        <v>0</v>
      </c>
      <c r="R1861" s="52">
        <v>0</v>
      </c>
      <c r="S1861" s="52">
        <v>0</v>
      </c>
      <c r="T1861" s="52">
        <v>0</v>
      </c>
      <c r="U1861" s="52">
        <v>0</v>
      </c>
      <c r="V1861" s="52">
        <v>0</v>
      </c>
      <c r="W1861" s="52">
        <v>0</v>
      </c>
      <c r="X1861" s="52">
        <v>0</v>
      </c>
      <c r="Y1861" s="52">
        <v>0</v>
      </c>
      <c r="Z1861" s="52">
        <v>0</v>
      </c>
    </row>
    <row r="1862" spans="1:26">
      <c r="A1862" s="52" t="s">
        <v>336</v>
      </c>
      <c r="B1862" s="52" t="s">
        <v>338</v>
      </c>
      <c r="C1862" s="52" t="s">
        <v>249</v>
      </c>
      <c r="D1862" s="52" t="s">
        <v>7</v>
      </c>
      <c r="E1862" s="52" t="s">
        <v>62</v>
      </c>
      <c r="F1862" s="52" t="s">
        <v>64</v>
      </c>
      <c r="G1862" s="52">
        <v>0</v>
      </c>
      <c r="H1862" s="52">
        <v>0</v>
      </c>
      <c r="I1862" s="52">
        <v>0</v>
      </c>
      <c r="J1862" s="52">
        <v>0</v>
      </c>
      <c r="K1862" s="52">
        <v>0</v>
      </c>
      <c r="L1862" s="52">
        <v>0</v>
      </c>
      <c r="M1862" s="52">
        <v>0</v>
      </c>
      <c r="N1862" s="52">
        <v>0</v>
      </c>
      <c r="O1862" s="52">
        <v>0</v>
      </c>
      <c r="P1862" s="52">
        <v>0</v>
      </c>
      <c r="Q1862" s="52">
        <v>0</v>
      </c>
      <c r="R1862" s="52">
        <v>0</v>
      </c>
      <c r="S1862" s="52">
        <v>0</v>
      </c>
      <c r="T1862" s="52">
        <v>0</v>
      </c>
      <c r="U1862" s="52">
        <v>0</v>
      </c>
      <c r="V1862" s="52">
        <v>0</v>
      </c>
      <c r="W1862" s="52">
        <v>0</v>
      </c>
      <c r="X1862" s="52">
        <v>0</v>
      </c>
      <c r="Y1862" s="52">
        <v>0</v>
      </c>
      <c r="Z1862" s="52">
        <v>0</v>
      </c>
    </row>
    <row r="1863" spans="1:26">
      <c r="A1863" s="52" t="s">
        <v>336</v>
      </c>
      <c r="B1863" s="52" t="s">
        <v>339</v>
      </c>
      <c r="C1863" s="52" t="s">
        <v>249</v>
      </c>
      <c r="D1863" s="52" t="s">
        <v>7</v>
      </c>
      <c r="E1863" s="52" t="s">
        <v>62</v>
      </c>
      <c r="F1863" s="52" t="s">
        <v>65</v>
      </c>
      <c r="G1863" s="52">
        <v>0</v>
      </c>
      <c r="H1863" s="52">
        <v>0</v>
      </c>
      <c r="I1863" s="52">
        <v>0</v>
      </c>
      <c r="J1863" s="52">
        <v>0</v>
      </c>
      <c r="K1863" s="52">
        <v>0</v>
      </c>
      <c r="L1863" s="52">
        <v>0</v>
      </c>
      <c r="M1863" s="52">
        <v>0</v>
      </c>
      <c r="N1863" s="52">
        <v>0</v>
      </c>
      <c r="O1863" s="52">
        <v>0</v>
      </c>
      <c r="P1863" s="52">
        <v>0</v>
      </c>
      <c r="Q1863" s="52">
        <v>0</v>
      </c>
      <c r="R1863" s="52">
        <v>0</v>
      </c>
      <c r="S1863" s="52">
        <v>0</v>
      </c>
      <c r="T1863" s="52">
        <v>0</v>
      </c>
      <c r="U1863" s="52">
        <v>0</v>
      </c>
      <c r="V1863" s="52">
        <v>0</v>
      </c>
      <c r="W1863" s="52">
        <v>0</v>
      </c>
      <c r="X1863" s="52">
        <v>0</v>
      </c>
      <c r="Y1863" s="52">
        <v>0</v>
      </c>
      <c r="Z1863" s="52">
        <v>0</v>
      </c>
    </row>
    <row r="1864" spans="1:26">
      <c r="A1864" s="52" t="s">
        <v>336</v>
      </c>
      <c r="B1864" s="52" t="s">
        <v>340</v>
      </c>
      <c r="C1864" s="52" t="s">
        <v>249</v>
      </c>
      <c r="D1864" s="52" t="s">
        <v>7</v>
      </c>
      <c r="E1864" s="52" t="s">
        <v>62</v>
      </c>
      <c r="F1864" s="52" t="s">
        <v>66</v>
      </c>
      <c r="G1864" s="52">
        <v>0</v>
      </c>
      <c r="H1864" s="52">
        <v>0</v>
      </c>
      <c r="I1864" s="52">
        <v>0</v>
      </c>
      <c r="J1864" s="52">
        <v>0</v>
      </c>
      <c r="K1864" s="52">
        <v>0</v>
      </c>
      <c r="L1864" s="52">
        <v>0</v>
      </c>
      <c r="M1864" s="52">
        <v>0</v>
      </c>
      <c r="N1864" s="52">
        <v>0</v>
      </c>
      <c r="O1864" s="52">
        <v>0</v>
      </c>
      <c r="P1864" s="52">
        <v>0</v>
      </c>
      <c r="Q1864" s="52">
        <v>0</v>
      </c>
      <c r="R1864" s="52">
        <v>0</v>
      </c>
      <c r="S1864" s="52">
        <v>0</v>
      </c>
      <c r="T1864" s="52">
        <v>0</v>
      </c>
      <c r="U1864" s="52">
        <v>0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</row>
    <row r="1865" spans="1:26">
      <c r="A1865" s="52" t="s">
        <v>336</v>
      </c>
      <c r="B1865" s="52" t="s">
        <v>341</v>
      </c>
      <c r="C1865" s="52" t="s">
        <v>249</v>
      </c>
      <c r="D1865" s="52" t="s">
        <v>7</v>
      </c>
      <c r="E1865" s="52" t="s">
        <v>62</v>
      </c>
      <c r="F1865" s="52" t="s">
        <v>67</v>
      </c>
      <c r="G1865" s="52">
        <v>0</v>
      </c>
      <c r="H1865" s="52">
        <v>0</v>
      </c>
      <c r="I1865" s="52">
        <v>0</v>
      </c>
      <c r="J1865" s="52">
        <v>0</v>
      </c>
      <c r="K1865" s="52">
        <v>0</v>
      </c>
      <c r="L1865" s="52">
        <v>0</v>
      </c>
      <c r="M1865" s="52">
        <v>0</v>
      </c>
      <c r="N1865" s="52">
        <v>0</v>
      </c>
      <c r="O1865" s="52">
        <v>0</v>
      </c>
      <c r="P1865" s="52">
        <v>0</v>
      </c>
      <c r="Q1865" s="52">
        <v>0</v>
      </c>
      <c r="R1865" s="52">
        <v>0</v>
      </c>
      <c r="S1865" s="52">
        <v>0</v>
      </c>
      <c r="T1865" s="52">
        <v>0</v>
      </c>
      <c r="U1865" s="52">
        <v>0</v>
      </c>
      <c r="V1865" s="52">
        <v>0</v>
      </c>
      <c r="W1865" s="52">
        <v>0</v>
      </c>
      <c r="X1865" s="52">
        <v>0</v>
      </c>
      <c r="Y1865" s="52">
        <v>0</v>
      </c>
      <c r="Z1865" s="52">
        <v>0</v>
      </c>
    </row>
    <row r="1866" spans="1:26">
      <c r="A1866" s="52" t="s">
        <v>336</v>
      </c>
      <c r="B1866" s="52" t="s">
        <v>337</v>
      </c>
      <c r="C1866" s="52" t="s">
        <v>249</v>
      </c>
      <c r="D1866" s="52" t="s">
        <v>7</v>
      </c>
      <c r="E1866" s="52" t="s">
        <v>62</v>
      </c>
      <c r="F1866" s="52" t="s">
        <v>68</v>
      </c>
      <c r="G1866" s="52">
        <v>0</v>
      </c>
      <c r="H1866" s="52">
        <v>0</v>
      </c>
      <c r="I1866" s="52">
        <v>0</v>
      </c>
      <c r="J1866" s="52">
        <v>0</v>
      </c>
      <c r="K1866" s="52">
        <v>0</v>
      </c>
      <c r="L1866" s="52">
        <v>0</v>
      </c>
      <c r="M1866" s="52">
        <v>0</v>
      </c>
      <c r="N1866" s="52">
        <v>0</v>
      </c>
      <c r="O1866" s="52">
        <v>0</v>
      </c>
      <c r="P1866" s="52">
        <v>0</v>
      </c>
      <c r="Q1866" s="52">
        <v>0</v>
      </c>
      <c r="R1866" s="52">
        <v>0</v>
      </c>
      <c r="S1866" s="52">
        <v>0</v>
      </c>
      <c r="T1866" s="52">
        <v>0</v>
      </c>
      <c r="U1866" s="52">
        <v>0</v>
      </c>
      <c r="V1866" s="52">
        <v>0</v>
      </c>
      <c r="W1866" s="52">
        <v>0</v>
      </c>
      <c r="X1866" s="52">
        <v>0</v>
      </c>
      <c r="Y1866" s="52">
        <v>0</v>
      </c>
      <c r="Z1866" s="52">
        <v>0</v>
      </c>
    </row>
    <row r="1867" spans="1:26">
      <c r="A1867" s="52" t="s">
        <v>336</v>
      </c>
      <c r="B1867" s="52" t="s">
        <v>337</v>
      </c>
      <c r="C1867" s="52" t="s">
        <v>249</v>
      </c>
      <c r="D1867" s="52" t="s">
        <v>7</v>
      </c>
      <c r="E1867" s="52" t="s">
        <v>62</v>
      </c>
      <c r="F1867" s="52" t="s">
        <v>69</v>
      </c>
      <c r="G1867" s="52">
        <v>0</v>
      </c>
      <c r="H1867" s="52">
        <v>0</v>
      </c>
      <c r="I1867" s="52">
        <v>0</v>
      </c>
      <c r="J1867" s="52">
        <v>0</v>
      </c>
      <c r="K1867" s="52">
        <v>0</v>
      </c>
      <c r="L1867" s="52">
        <v>0</v>
      </c>
      <c r="M1867" s="52">
        <v>0</v>
      </c>
      <c r="N1867" s="52">
        <v>0</v>
      </c>
      <c r="O1867" s="52">
        <v>0</v>
      </c>
      <c r="P1867" s="52">
        <v>0</v>
      </c>
      <c r="Q1867" s="52">
        <v>0</v>
      </c>
      <c r="R1867" s="52">
        <v>0</v>
      </c>
      <c r="S1867" s="52">
        <v>0</v>
      </c>
      <c r="T1867" s="52">
        <v>0</v>
      </c>
      <c r="U1867" s="52">
        <v>0</v>
      </c>
      <c r="V1867" s="52">
        <v>0</v>
      </c>
      <c r="W1867" s="52">
        <v>0</v>
      </c>
      <c r="X1867" s="52">
        <v>0</v>
      </c>
      <c r="Y1867" s="52">
        <v>0</v>
      </c>
      <c r="Z1867" s="52">
        <v>0</v>
      </c>
    </row>
    <row r="1868" spans="1:26">
      <c r="A1868" s="52" t="s">
        <v>336</v>
      </c>
      <c r="B1868" s="52" t="s">
        <v>337</v>
      </c>
      <c r="C1868" s="52" t="s">
        <v>249</v>
      </c>
      <c r="D1868" s="52" t="s">
        <v>7</v>
      </c>
      <c r="E1868" s="52" t="s">
        <v>62</v>
      </c>
      <c r="F1868" s="52" t="s">
        <v>70</v>
      </c>
      <c r="G1868" s="52">
        <v>0</v>
      </c>
      <c r="H1868" s="52">
        <v>0</v>
      </c>
      <c r="I1868" s="52">
        <v>0</v>
      </c>
      <c r="J1868" s="52">
        <v>0</v>
      </c>
      <c r="K1868" s="52">
        <v>0</v>
      </c>
      <c r="L1868" s="52">
        <v>0</v>
      </c>
      <c r="M1868" s="52">
        <v>0</v>
      </c>
      <c r="N1868" s="52">
        <v>0</v>
      </c>
      <c r="O1868" s="52">
        <v>0</v>
      </c>
      <c r="P1868" s="52">
        <v>0</v>
      </c>
      <c r="Q1868" s="52">
        <v>0</v>
      </c>
      <c r="R1868" s="52">
        <v>0</v>
      </c>
      <c r="S1868" s="52">
        <v>0</v>
      </c>
      <c r="T1868" s="52">
        <v>0</v>
      </c>
      <c r="U1868" s="52">
        <v>0</v>
      </c>
      <c r="V1868" s="52">
        <v>0</v>
      </c>
      <c r="W1868" s="52">
        <v>0</v>
      </c>
      <c r="X1868" s="52">
        <v>0</v>
      </c>
      <c r="Y1868" s="52">
        <v>0</v>
      </c>
      <c r="Z1868" s="52">
        <v>0</v>
      </c>
    </row>
    <row r="1869" spans="1:26">
      <c r="A1869" s="52" t="s">
        <v>336</v>
      </c>
      <c r="B1869" s="52" t="s">
        <v>342</v>
      </c>
      <c r="C1869" s="52" t="s">
        <v>249</v>
      </c>
      <c r="D1869" s="52" t="s">
        <v>7</v>
      </c>
      <c r="E1869" s="52" t="s">
        <v>62</v>
      </c>
      <c r="F1869" s="52" t="s">
        <v>71</v>
      </c>
      <c r="G1869" s="52">
        <v>0</v>
      </c>
      <c r="H1869" s="52">
        <v>0</v>
      </c>
      <c r="I1869" s="52">
        <v>0</v>
      </c>
      <c r="J1869" s="52">
        <v>0</v>
      </c>
      <c r="K1869" s="52">
        <v>0</v>
      </c>
      <c r="L1869" s="52">
        <v>0</v>
      </c>
      <c r="M1869" s="52">
        <v>0</v>
      </c>
      <c r="N1869" s="52">
        <v>0</v>
      </c>
      <c r="O1869" s="52">
        <v>0</v>
      </c>
      <c r="P1869" s="52">
        <v>0</v>
      </c>
      <c r="Q1869" s="52">
        <v>0</v>
      </c>
      <c r="R1869" s="52">
        <v>0</v>
      </c>
      <c r="S1869" s="52">
        <v>0</v>
      </c>
      <c r="T1869" s="52">
        <v>0</v>
      </c>
      <c r="U1869" s="52">
        <v>0</v>
      </c>
      <c r="V1869" s="52">
        <v>0</v>
      </c>
      <c r="W1869" s="52">
        <v>0</v>
      </c>
      <c r="X1869" s="52">
        <v>0</v>
      </c>
      <c r="Y1869" s="52">
        <v>0</v>
      </c>
      <c r="Z1869" s="52">
        <v>0</v>
      </c>
    </row>
    <row r="1870" spans="1:26">
      <c r="A1870" s="52" t="s">
        <v>336</v>
      </c>
      <c r="B1870" s="52" t="s">
        <v>342</v>
      </c>
      <c r="C1870" s="52" t="s">
        <v>249</v>
      </c>
      <c r="D1870" s="52" t="s">
        <v>7</v>
      </c>
      <c r="E1870" s="52" t="s">
        <v>62</v>
      </c>
      <c r="F1870" s="52" t="s">
        <v>72</v>
      </c>
      <c r="G1870" s="52">
        <v>0</v>
      </c>
      <c r="H1870" s="52">
        <v>0</v>
      </c>
      <c r="I1870" s="52">
        <v>0</v>
      </c>
      <c r="J1870" s="52">
        <v>0</v>
      </c>
      <c r="K1870" s="52">
        <v>0</v>
      </c>
      <c r="L1870" s="52">
        <v>0</v>
      </c>
      <c r="M1870" s="52">
        <v>0</v>
      </c>
      <c r="N1870" s="52">
        <v>0</v>
      </c>
      <c r="O1870" s="52">
        <v>0</v>
      </c>
      <c r="P1870" s="52">
        <v>0</v>
      </c>
      <c r="Q1870" s="52">
        <v>0</v>
      </c>
      <c r="R1870" s="52">
        <v>0</v>
      </c>
      <c r="S1870" s="52">
        <v>0</v>
      </c>
      <c r="T1870" s="52">
        <v>0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</row>
    <row r="1871" spans="1:26">
      <c r="A1871" s="52" t="s">
        <v>336</v>
      </c>
      <c r="B1871" s="52" t="s">
        <v>343</v>
      </c>
      <c r="C1871" s="52" t="s">
        <v>249</v>
      </c>
      <c r="D1871" s="52" t="s">
        <v>7</v>
      </c>
      <c r="E1871" s="52" t="s">
        <v>62</v>
      </c>
      <c r="F1871" s="52" t="s">
        <v>73</v>
      </c>
      <c r="G1871" s="52">
        <v>0</v>
      </c>
      <c r="H1871" s="52">
        <v>0</v>
      </c>
      <c r="I1871" s="52">
        <v>0</v>
      </c>
      <c r="J1871" s="52">
        <v>0</v>
      </c>
      <c r="K1871" s="52">
        <v>0</v>
      </c>
      <c r="L1871" s="52">
        <v>0</v>
      </c>
      <c r="M1871" s="52">
        <v>0</v>
      </c>
      <c r="N1871" s="52">
        <v>0</v>
      </c>
      <c r="O1871" s="52">
        <v>0</v>
      </c>
      <c r="P1871" s="52">
        <v>0</v>
      </c>
      <c r="Q1871" s="52">
        <v>0</v>
      </c>
      <c r="R1871" s="52">
        <v>0</v>
      </c>
      <c r="S1871" s="52">
        <v>0</v>
      </c>
      <c r="T1871" s="52">
        <v>0</v>
      </c>
      <c r="U1871" s="52">
        <v>0</v>
      </c>
      <c r="V1871" s="52">
        <v>0</v>
      </c>
      <c r="W1871" s="52">
        <v>0</v>
      </c>
      <c r="X1871" s="52">
        <v>0</v>
      </c>
      <c r="Y1871" s="52">
        <v>0</v>
      </c>
      <c r="Z1871" s="52">
        <v>0</v>
      </c>
    </row>
    <row r="1872" spans="1:26">
      <c r="A1872" s="52" t="s">
        <v>344</v>
      </c>
      <c r="B1872" s="52" t="s">
        <v>337</v>
      </c>
      <c r="C1872" s="52" t="s">
        <v>249</v>
      </c>
      <c r="D1872" s="52" t="s">
        <v>7</v>
      </c>
      <c r="E1872" s="52" t="s">
        <v>74</v>
      </c>
      <c r="F1872" s="52" t="s">
        <v>63</v>
      </c>
      <c r="G1872" s="52">
        <v>0</v>
      </c>
      <c r="H1872" s="52">
        <v>0</v>
      </c>
      <c r="I1872" s="52">
        <v>0</v>
      </c>
      <c r="J1872" s="52">
        <v>0</v>
      </c>
      <c r="K1872" s="52">
        <v>0</v>
      </c>
      <c r="L1872" s="52">
        <v>0</v>
      </c>
      <c r="M1872" s="52">
        <v>0</v>
      </c>
      <c r="N1872" s="52">
        <v>0</v>
      </c>
      <c r="O1872" s="52">
        <v>0</v>
      </c>
      <c r="P1872" s="52">
        <v>0</v>
      </c>
      <c r="Q1872" s="52">
        <v>0</v>
      </c>
      <c r="R1872" s="52">
        <v>0</v>
      </c>
      <c r="S1872" s="52">
        <v>0</v>
      </c>
      <c r="T1872" s="52">
        <v>0</v>
      </c>
      <c r="U1872" s="52">
        <v>0</v>
      </c>
      <c r="V1872" s="52">
        <v>0</v>
      </c>
      <c r="W1872" s="52">
        <v>0</v>
      </c>
      <c r="X1872" s="52">
        <v>0</v>
      </c>
      <c r="Y1872" s="52">
        <v>0</v>
      </c>
      <c r="Z1872" s="52">
        <v>0</v>
      </c>
    </row>
    <row r="1873" spans="1:26">
      <c r="A1873" s="52" t="s">
        <v>344</v>
      </c>
      <c r="B1873" s="52" t="s">
        <v>338</v>
      </c>
      <c r="C1873" s="52" t="s">
        <v>249</v>
      </c>
      <c r="D1873" s="52" t="s">
        <v>7</v>
      </c>
      <c r="E1873" s="52" t="s">
        <v>74</v>
      </c>
      <c r="F1873" s="52" t="s">
        <v>64</v>
      </c>
      <c r="G1873" s="52">
        <v>0</v>
      </c>
      <c r="H1873" s="52">
        <v>0</v>
      </c>
      <c r="I1873" s="52">
        <v>0</v>
      </c>
      <c r="J1873" s="52">
        <v>0</v>
      </c>
      <c r="K1873" s="52">
        <v>0</v>
      </c>
      <c r="L1873" s="52">
        <v>0</v>
      </c>
      <c r="M1873" s="52">
        <v>0</v>
      </c>
      <c r="N1873" s="52">
        <v>0</v>
      </c>
      <c r="O1873" s="52">
        <v>0</v>
      </c>
      <c r="P1873" s="52">
        <v>0</v>
      </c>
      <c r="Q1873" s="52">
        <v>0</v>
      </c>
      <c r="R1873" s="52">
        <v>0</v>
      </c>
      <c r="S1873" s="52">
        <v>0</v>
      </c>
      <c r="T1873" s="52">
        <v>0</v>
      </c>
      <c r="U1873" s="52">
        <v>0</v>
      </c>
      <c r="V1873" s="52">
        <v>0</v>
      </c>
      <c r="W1873" s="52">
        <v>0</v>
      </c>
      <c r="X1873" s="52">
        <v>0</v>
      </c>
      <c r="Y1873" s="52">
        <v>0</v>
      </c>
      <c r="Z1873" s="52">
        <v>0</v>
      </c>
    </row>
    <row r="1874" spans="1:26">
      <c r="A1874" s="52" t="s">
        <v>344</v>
      </c>
      <c r="B1874" s="52" t="s">
        <v>339</v>
      </c>
      <c r="C1874" s="52" t="s">
        <v>249</v>
      </c>
      <c r="D1874" s="52" t="s">
        <v>7</v>
      </c>
      <c r="E1874" s="52" t="s">
        <v>74</v>
      </c>
      <c r="F1874" s="52" t="s">
        <v>65</v>
      </c>
      <c r="G1874" s="52">
        <v>0</v>
      </c>
      <c r="H1874" s="52">
        <v>0</v>
      </c>
      <c r="I1874" s="52">
        <v>0</v>
      </c>
      <c r="J1874" s="52">
        <v>0</v>
      </c>
      <c r="K1874" s="52">
        <v>0</v>
      </c>
      <c r="L1874" s="52">
        <v>0</v>
      </c>
      <c r="M1874" s="52">
        <v>0</v>
      </c>
      <c r="N1874" s="52">
        <v>0</v>
      </c>
      <c r="O1874" s="52">
        <v>0</v>
      </c>
      <c r="P1874" s="52">
        <v>0</v>
      </c>
      <c r="Q1874" s="52">
        <v>0</v>
      </c>
      <c r="R1874" s="52">
        <v>0</v>
      </c>
      <c r="S1874" s="52">
        <v>0</v>
      </c>
      <c r="T1874" s="52">
        <v>0</v>
      </c>
      <c r="U1874" s="52">
        <v>0</v>
      </c>
      <c r="V1874" s="52">
        <v>0</v>
      </c>
      <c r="W1874" s="52">
        <v>0</v>
      </c>
      <c r="X1874" s="52">
        <v>0</v>
      </c>
      <c r="Y1874" s="52">
        <v>0</v>
      </c>
      <c r="Z1874" s="52">
        <v>0</v>
      </c>
    </row>
    <row r="1875" spans="1:26">
      <c r="A1875" s="52" t="s">
        <v>344</v>
      </c>
      <c r="B1875" s="52" t="s">
        <v>340</v>
      </c>
      <c r="C1875" s="52" t="s">
        <v>249</v>
      </c>
      <c r="D1875" s="52" t="s">
        <v>7</v>
      </c>
      <c r="E1875" s="52" t="s">
        <v>74</v>
      </c>
      <c r="F1875" s="52" t="s">
        <v>66</v>
      </c>
      <c r="G1875" s="52">
        <v>0</v>
      </c>
      <c r="H1875" s="52">
        <v>0</v>
      </c>
      <c r="I1875" s="52">
        <v>0</v>
      </c>
      <c r="J1875" s="52">
        <v>0</v>
      </c>
      <c r="K1875" s="52">
        <v>0</v>
      </c>
      <c r="L1875" s="52">
        <v>0</v>
      </c>
      <c r="M1875" s="52">
        <v>0</v>
      </c>
      <c r="N1875" s="52">
        <v>0</v>
      </c>
      <c r="O1875" s="52">
        <v>0</v>
      </c>
      <c r="P1875" s="52">
        <v>0</v>
      </c>
      <c r="Q1875" s="52">
        <v>0</v>
      </c>
      <c r="R1875" s="52">
        <v>0</v>
      </c>
      <c r="S1875" s="52">
        <v>0</v>
      </c>
      <c r="T1875" s="52">
        <v>0</v>
      </c>
      <c r="U1875" s="52">
        <v>0</v>
      </c>
      <c r="V1875" s="52">
        <v>0</v>
      </c>
      <c r="W1875" s="52">
        <v>0</v>
      </c>
      <c r="X1875" s="52">
        <v>0</v>
      </c>
      <c r="Y1875" s="52">
        <v>0</v>
      </c>
      <c r="Z1875" s="52">
        <v>0</v>
      </c>
    </row>
    <row r="1876" spans="1:26">
      <c r="A1876" s="52" t="s">
        <v>344</v>
      </c>
      <c r="B1876" s="52" t="s">
        <v>341</v>
      </c>
      <c r="C1876" s="52" t="s">
        <v>249</v>
      </c>
      <c r="D1876" s="52" t="s">
        <v>7</v>
      </c>
      <c r="E1876" s="52" t="s">
        <v>74</v>
      </c>
      <c r="F1876" s="52" t="s">
        <v>67</v>
      </c>
      <c r="G1876" s="52">
        <v>0</v>
      </c>
      <c r="H1876" s="52">
        <v>0</v>
      </c>
      <c r="I1876" s="52">
        <v>0</v>
      </c>
      <c r="J1876" s="52">
        <v>0</v>
      </c>
      <c r="K1876" s="52">
        <v>0</v>
      </c>
      <c r="L1876" s="52">
        <v>0</v>
      </c>
      <c r="M1876" s="52">
        <v>0</v>
      </c>
      <c r="N1876" s="52">
        <v>0</v>
      </c>
      <c r="O1876" s="52">
        <v>0</v>
      </c>
      <c r="P1876" s="52">
        <v>0</v>
      </c>
      <c r="Q1876" s="52">
        <v>0</v>
      </c>
      <c r="R1876" s="52">
        <v>0</v>
      </c>
      <c r="S1876" s="52">
        <v>0</v>
      </c>
      <c r="T1876" s="52">
        <v>0</v>
      </c>
      <c r="U1876" s="52">
        <v>0</v>
      </c>
      <c r="V1876" s="52">
        <v>0</v>
      </c>
      <c r="W1876" s="52">
        <v>0</v>
      </c>
      <c r="X1876" s="52">
        <v>0</v>
      </c>
      <c r="Y1876" s="52">
        <v>0</v>
      </c>
      <c r="Z1876" s="52">
        <v>0</v>
      </c>
    </row>
    <row r="1877" spans="1:26">
      <c r="A1877" s="52" t="s">
        <v>344</v>
      </c>
      <c r="B1877" s="52" t="s">
        <v>337</v>
      </c>
      <c r="C1877" s="52" t="s">
        <v>249</v>
      </c>
      <c r="D1877" s="52" t="s">
        <v>7</v>
      </c>
      <c r="E1877" s="52" t="s">
        <v>74</v>
      </c>
      <c r="F1877" s="52" t="s">
        <v>68</v>
      </c>
      <c r="G1877" s="52">
        <v>0</v>
      </c>
      <c r="H1877" s="52">
        <v>0</v>
      </c>
      <c r="I1877" s="52">
        <v>0</v>
      </c>
      <c r="J1877" s="52">
        <v>0</v>
      </c>
      <c r="K1877" s="52">
        <v>0</v>
      </c>
      <c r="L1877" s="52">
        <v>0</v>
      </c>
      <c r="M1877" s="52">
        <v>0</v>
      </c>
      <c r="N1877" s="52">
        <v>0</v>
      </c>
      <c r="O1877" s="52">
        <v>0</v>
      </c>
      <c r="P1877" s="52">
        <v>0</v>
      </c>
      <c r="Q1877" s="52">
        <v>0</v>
      </c>
      <c r="R1877" s="52">
        <v>0</v>
      </c>
      <c r="S1877" s="52">
        <v>0</v>
      </c>
      <c r="T1877" s="52">
        <v>0</v>
      </c>
      <c r="U1877" s="52">
        <v>0</v>
      </c>
      <c r="V1877" s="52">
        <v>0</v>
      </c>
      <c r="W1877" s="52">
        <v>0</v>
      </c>
      <c r="X1877" s="52">
        <v>0</v>
      </c>
      <c r="Y1877" s="52">
        <v>0</v>
      </c>
      <c r="Z1877" s="52">
        <v>0</v>
      </c>
    </row>
    <row r="1878" spans="1:26">
      <c r="A1878" s="52" t="s">
        <v>344</v>
      </c>
      <c r="B1878" s="52" t="s">
        <v>337</v>
      </c>
      <c r="C1878" s="52" t="s">
        <v>249</v>
      </c>
      <c r="D1878" s="52" t="s">
        <v>7</v>
      </c>
      <c r="E1878" s="52" t="s">
        <v>74</v>
      </c>
      <c r="F1878" s="52" t="s">
        <v>69</v>
      </c>
      <c r="G1878" s="52">
        <v>0</v>
      </c>
      <c r="H1878" s="52">
        <v>0</v>
      </c>
      <c r="I1878" s="52">
        <v>0</v>
      </c>
      <c r="J1878" s="52">
        <v>0</v>
      </c>
      <c r="K1878" s="52">
        <v>0</v>
      </c>
      <c r="L1878" s="52">
        <v>0</v>
      </c>
      <c r="M1878" s="52">
        <v>0</v>
      </c>
      <c r="N1878" s="52">
        <v>0</v>
      </c>
      <c r="O1878" s="52">
        <v>0</v>
      </c>
      <c r="P1878" s="52">
        <v>0</v>
      </c>
      <c r="Q1878" s="52">
        <v>0</v>
      </c>
      <c r="R1878" s="52">
        <v>0</v>
      </c>
      <c r="S1878" s="52">
        <v>0</v>
      </c>
      <c r="T1878" s="52">
        <v>0</v>
      </c>
      <c r="U1878" s="52">
        <v>0</v>
      </c>
      <c r="V1878" s="52">
        <v>0</v>
      </c>
      <c r="W1878" s="52">
        <v>0</v>
      </c>
      <c r="X1878" s="52">
        <v>0</v>
      </c>
      <c r="Y1878" s="52">
        <v>0</v>
      </c>
      <c r="Z1878" s="52">
        <v>0</v>
      </c>
    </row>
    <row r="1879" spans="1:26">
      <c r="A1879" s="52" t="s">
        <v>344</v>
      </c>
      <c r="B1879" s="52" t="s">
        <v>337</v>
      </c>
      <c r="C1879" s="52" t="s">
        <v>249</v>
      </c>
      <c r="D1879" s="52" t="s">
        <v>7</v>
      </c>
      <c r="E1879" s="52" t="s">
        <v>74</v>
      </c>
      <c r="F1879" s="52" t="s">
        <v>70</v>
      </c>
      <c r="G1879" s="52">
        <v>0</v>
      </c>
      <c r="H1879" s="52">
        <v>0</v>
      </c>
      <c r="I1879" s="52">
        <v>0</v>
      </c>
      <c r="J1879" s="52">
        <v>0</v>
      </c>
      <c r="K1879" s="52">
        <v>0</v>
      </c>
      <c r="L1879" s="52">
        <v>0</v>
      </c>
      <c r="M1879" s="52">
        <v>0</v>
      </c>
      <c r="N1879" s="52">
        <v>0</v>
      </c>
      <c r="O1879" s="52">
        <v>0</v>
      </c>
      <c r="P1879" s="52">
        <v>0</v>
      </c>
      <c r="Q1879" s="52">
        <v>0</v>
      </c>
      <c r="R1879" s="52">
        <v>0</v>
      </c>
      <c r="S1879" s="52">
        <v>0</v>
      </c>
      <c r="T1879" s="52">
        <v>0</v>
      </c>
      <c r="U1879" s="52">
        <v>0</v>
      </c>
      <c r="V1879" s="52">
        <v>0</v>
      </c>
      <c r="W1879" s="52">
        <v>0</v>
      </c>
      <c r="X1879" s="52">
        <v>0</v>
      </c>
      <c r="Y1879" s="52">
        <v>0</v>
      </c>
      <c r="Z1879" s="52">
        <v>0</v>
      </c>
    </row>
    <row r="1880" spans="1:26">
      <c r="A1880" s="52" t="s">
        <v>344</v>
      </c>
      <c r="B1880" s="52" t="s">
        <v>342</v>
      </c>
      <c r="C1880" s="52" t="s">
        <v>249</v>
      </c>
      <c r="D1880" s="52" t="s">
        <v>7</v>
      </c>
      <c r="E1880" s="52" t="s">
        <v>74</v>
      </c>
      <c r="F1880" s="52" t="s">
        <v>71</v>
      </c>
      <c r="G1880" s="52">
        <v>0</v>
      </c>
      <c r="H1880" s="52">
        <v>0</v>
      </c>
      <c r="I1880" s="52">
        <v>0</v>
      </c>
      <c r="J1880" s="52">
        <v>0</v>
      </c>
      <c r="K1880" s="52">
        <v>0</v>
      </c>
      <c r="L1880" s="52">
        <v>0</v>
      </c>
      <c r="M1880" s="52">
        <v>0</v>
      </c>
      <c r="N1880" s="52">
        <v>0</v>
      </c>
      <c r="O1880" s="52">
        <v>0</v>
      </c>
      <c r="P1880" s="52">
        <v>0</v>
      </c>
      <c r="Q1880" s="52">
        <v>0</v>
      </c>
      <c r="R1880" s="52">
        <v>0</v>
      </c>
      <c r="S1880" s="52">
        <v>0</v>
      </c>
      <c r="T1880" s="52">
        <v>0</v>
      </c>
      <c r="U1880" s="52">
        <v>0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</row>
    <row r="1881" spans="1:26">
      <c r="A1881" s="52" t="s">
        <v>344</v>
      </c>
      <c r="B1881" s="52" t="s">
        <v>342</v>
      </c>
      <c r="C1881" s="52" t="s">
        <v>249</v>
      </c>
      <c r="D1881" s="52" t="s">
        <v>7</v>
      </c>
      <c r="E1881" s="52" t="s">
        <v>74</v>
      </c>
      <c r="F1881" s="52" t="s">
        <v>72</v>
      </c>
      <c r="G1881" s="52">
        <v>0</v>
      </c>
      <c r="H1881" s="52">
        <v>0</v>
      </c>
      <c r="I1881" s="52">
        <v>0</v>
      </c>
      <c r="J1881" s="52">
        <v>0</v>
      </c>
      <c r="K1881" s="52">
        <v>0</v>
      </c>
      <c r="L1881" s="52">
        <v>0</v>
      </c>
      <c r="M1881" s="52">
        <v>0</v>
      </c>
      <c r="N1881" s="52">
        <v>0</v>
      </c>
      <c r="O1881" s="52">
        <v>0</v>
      </c>
      <c r="P1881" s="52">
        <v>0</v>
      </c>
      <c r="Q1881" s="52">
        <v>0</v>
      </c>
      <c r="R1881" s="52">
        <v>0</v>
      </c>
      <c r="S1881" s="52">
        <v>0</v>
      </c>
      <c r="T1881" s="52">
        <v>0</v>
      </c>
      <c r="U1881" s="52">
        <v>0</v>
      </c>
      <c r="V1881" s="52">
        <v>0</v>
      </c>
      <c r="W1881" s="52">
        <v>0</v>
      </c>
      <c r="X1881" s="52">
        <v>0</v>
      </c>
      <c r="Y1881" s="52">
        <v>0</v>
      </c>
      <c r="Z1881" s="52">
        <v>0</v>
      </c>
    </row>
    <row r="1882" spans="1:26">
      <c r="A1882" s="52" t="s">
        <v>344</v>
      </c>
      <c r="B1882" s="52" t="s">
        <v>343</v>
      </c>
      <c r="C1882" s="52" t="s">
        <v>249</v>
      </c>
      <c r="D1882" s="52" t="s">
        <v>7</v>
      </c>
      <c r="E1882" s="52" t="s">
        <v>74</v>
      </c>
      <c r="F1882" s="52" t="s">
        <v>73</v>
      </c>
      <c r="G1882" s="52">
        <v>0</v>
      </c>
      <c r="H1882" s="52">
        <v>0</v>
      </c>
      <c r="I1882" s="52">
        <v>0</v>
      </c>
      <c r="J1882" s="52">
        <v>0</v>
      </c>
      <c r="K1882" s="52">
        <v>0</v>
      </c>
      <c r="L1882" s="52">
        <v>0</v>
      </c>
      <c r="M1882" s="52">
        <v>0</v>
      </c>
      <c r="N1882" s="52">
        <v>0</v>
      </c>
      <c r="O1882" s="52">
        <v>0</v>
      </c>
      <c r="P1882" s="52">
        <v>0</v>
      </c>
      <c r="Q1882" s="52">
        <v>0</v>
      </c>
      <c r="R1882" s="52">
        <v>0</v>
      </c>
      <c r="S1882" s="52">
        <v>0</v>
      </c>
      <c r="T1882" s="52">
        <v>0</v>
      </c>
      <c r="U1882" s="52">
        <v>0</v>
      </c>
      <c r="V1882" s="52">
        <v>0</v>
      </c>
      <c r="W1882" s="52">
        <v>0</v>
      </c>
      <c r="X1882" s="52">
        <v>0</v>
      </c>
      <c r="Y1882" s="52">
        <v>0</v>
      </c>
      <c r="Z1882" s="52">
        <v>0</v>
      </c>
    </row>
    <row r="1883" spans="1:26">
      <c r="A1883" s="52" t="s">
        <v>345</v>
      </c>
      <c r="B1883" s="52" t="s">
        <v>337</v>
      </c>
      <c r="C1883" s="52" t="s">
        <v>249</v>
      </c>
      <c r="D1883" s="52" t="s">
        <v>7</v>
      </c>
      <c r="E1883" s="52" t="s">
        <v>75</v>
      </c>
      <c r="F1883" s="52" t="s">
        <v>63</v>
      </c>
      <c r="G1883" s="52">
        <v>0</v>
      </c>
      <c r="H1883" s="52">
        <v>0</v>
      </c>
      <c r="I1883" s="52">
        <v>0</v>
      </c>
      <c r="J1883" s="52">
        <v>0</v>
      </c>
      <c r="K1883" s="52">
        <v>0</v>
      </c>
      <c r="L1883" s="52">
        <v>0</v>
      </c>
      <c r="M1883" s="52">
        <v>0</v>
      </c>
      <c r="N1883" s="52">
        <v>0</v>
      </c>
      <c r="O1883" s="52">
        <v>0</v>
      </c>
      <c r="P1883" s="52">
        <v>0</v>
      </c>
      <c r="Q1883" s="52">
        <v>0</v>
      </c>
      <c r="R1883" s="52">
        <v>0</v>
      </c>
      <c r="S1883" s="52">
        <v>0</v>
      </c>
      <c r="T1883" s="52">
        <v>0</v>
      </c>
      <c r="U1883" s="52">
        <v>0</v>
      </c>
      <c r="V1883" s="52">
        <v>0</v>
      </c>
      <c r="W1883" s="52">
        <v>0</v>
      </c>
      <c r="X1883" s="52">
        <v>0</v>
      </c>
      <c r="Y1883" s="52">
        <v>0</v>
      </c>
      <c r="Z1883" s="52">
        <v>0</v>
      </c>
    </row>
    <row r="1884" spans="1:26">
      <c r="A1884" s="52" t="s">
        <v>345</v>
      </c>
      <c r="B1884" s="52" t="s">
        <v>338</v>
      </c>
      <c r="C1884" s="52" t="s">
        <v>249</v>
      </c>
      <c r="D1884" s="52" t="s">
        <v>7</v>
      </c>
      <c r="E1884" s="52" t="s">
        <v>75</v>
      </c>
      <c r="F1884" s="52" t="s">
        <v>64</v>
      </c>
      <c r="G1884" s="52">
        <v>0</v>
      </c>
      <c r="H1884" s="52">
        <v>0</v>
      </c>
      <c r="I1884" s="52">
        <v>0</v>
      </c>
      <c r="J1884" s="52">
        <v>0</v>
      </c>
      <c r="K1884" s="52">
        <v>0</v>
      </c>
      <c r="L1884" s="52">
        <v>0</v>
      </c>
      <c r="M1884" s="52">
        <v>0</v>
      </c>
      <c r="N1884" s="52">
        <v>0</v>
      </c>
      <c r="O1884" s="52">
        <v>0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0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</row>
    <row r="1885" spans="1:26">
      <c r="A1885" s="52" t="s">
        <v>345</v>
      </c>
      <c r="B1885" s="52" t="s">
        <v>339</v>
      </c>
      <c r="C1885" s="52" t="s">
        <v>249</v>
      </c>
      <c r="D1885" s="52" t="s">
        <v>7</v>
      </c>
      <c r="E1885" s="52" t="s">
        <v>75</v>
      </c>
      <c r="F1885" s="52" t="s">
        <v>65</v>
      </c>
      <c r="G1885" s="52">
        <v>0</v>
      </c>
      <c r="H1885" s="52">
        <v>0</v>
      </c>
      <c r="I1885" s="52">
        <v>0</v>
      </c>
      <c r="J1885" s="52">
        <v>0</v>
      </c>
      <c r="K1885" s="52">
        <v>0</v>
      </c>
      <c r="L1885" s="52">
        <v>0</v>
      </c>
      <c r="M1885" s="52">
        <v>0</v>
      </c>
      <c r="N1885" s="52">
        <v>0</v>
      </c>
      <c r="O1885" s="52">
        <v>0</v>
      </c>
      <c r="P1885" s="52">
        <v>0</v>
      </c>
      <c r="Q1885" s="52">
        <v>0</v>
      </c>
      <c r="R1885" s="52">
        <v>0</v>
      </c>
      <c r="S1885" s="52">
        <v>0</v>
      </c>
      <c r="T1885" s="52">
        <v>0</v>
      </c>
      <c r="U1885" s="52">
        <v>0</v>
      </c>
      <c r="V1885" s="52">
        <v>0</v>
      </c>
      <c r="W1885" s="52">
        <v>0</v>
      </c>
      <c r="X1885" s="52">
        <v>0</v>
      </c>
      <c r="Y1885" s="52">
        <v>0</v>
      </c>
      <c r="Z1885" s="52">
        <v>0</v>
      </c>
    </row>
    <row r="1886" spans="1:26">
      <c r="A1886" s="52" t="s">
        <v>345</v>
      </c>
      <c r="B1886" s="52" t="s">
        <v>340</v>
      </c>
      <c r="C1886" s="52" t="s">
        <v>249</v>
      </c>
      <c r="D1886" s="52" t="s">
        <v>7</v>
      </c>
      <c r="E1886" s="52" t="s">
        <v>75</v>
      </c>
      <c r="F1886" s="52" t="s">
        <v>66</v>
      </c>
      <c r="G1886" s="52">
        <v>0</v>
      </c>
      <c r="H1886" s="52">
        <v>0</v>
      </c>
      <c r="I1886" s="52">
        <v>0</v>
      </c>
      <c r="J1886" s="52">
        <v>0</v>
      </c>
      <c r="K1886" s="52">
        <v>0</v>
      </c>
      <c r="L1886" s="52">
        <v>0</v>
      </c>
      <c r="M1886" s="52">
        <v>0</v>
      </c>
      <c r="N1886" s="52">
        <v>0</v>
      </c>
      <c r="O1886" s="52">
        <v>0</v>
      </c>
      <c r="P1886" s="52">
        <v>0</v>
      </c>
      <c r="Q1886" s="52">
        <v>0</v>
      </c>
      <c r="R1886" s="52">
        <v>0</v>
      </c>
      <c r="S1886" s="52">
        <v>0</v>
      </c>
      <c r="T1886" s="52">
        <v>0</v>
      </c>
      <c r="U1886" s="52">
        <v>0</v>
      </c>
      <c r="V1886" s="52">
        <v>0</v>
      </c>
      <c r="W1886" s="52">
        <v>0</v>
      </c>
      <c r="X1886" s="52">
        <v>0</v>
      </c>
      <c r="Y1886" s="52">
        <v>0</v>
      </c>
      <c r="Z1886" s="52">
        <v>0</v>
      </c>
    </row>
    <row r="1887" spans="1:26">
      <c r="A1887" s="52" t="s">
        <v>345</v>
      </c>
      <c r="B1887" s="52" t="s">
        <v>341</v>
      </c>
      <c r="C1887" s="52" t="s">
        <v>249</v>
      </c>
      <c r="D1887" s="52" t="s">
        <v>7</v>
      </c>
      <c r="E1887" s="52" t="s">
        <v>75</v>
      </c>
      <c r="F1887" s="52" t="s">
        <v>67</v>
      </c>
      <c r="G1887" s="52">
        <v>0</v>
      </c>
      <c r="H1887" s="52">
        <v>0</v>
      </c>
      <c r="I1887" s="52">
        <v>0</v>
      </c>
      <c r="J1887" s="52">
        <v>0</v>
      </c>
      <c r="K1887" s="52">
        <v>0</v>
      </c>
      <c r="L1887" s="52">
        <v>0</v>
      </c>
      <c r="M1887" s="52">
        <v>0</v>
      </c>
      <c r="N1887" s="52">
        <v>0</v>
      </c>
      <c r="O1887" s="52">
        <v>0</v>
      </c>
      <c r="P1887" s="52">
        <v>0</v>
      </c>
      <c r="Q1887" s="52">
        <v>0</v>
      </c>
      <c r="R1887" s="52">
        <v>0</v>
      </c>
      <c r="S1887" s="52">
        <v>0</v>
      </c>
      <c r="T1887" s="52">
        <v>0</v>
      </c>
      <c r="U1887" s="52">
        <v>0</v>
      </c>
      <c r="V1887" s="52">
        <v>0</v>
      </c>
      <c r="W1887" s="52">
        <v>0</v>
      </c>
      <c r="X1887" s="52">
        <v>0</v>
      </c>
      <c r="Y1887" s="52">
        <v>0</v>
      </c>
      <c r="Z1887" s="52">
        <v>0</v>
      </c>
    </row>
    <row r="1888" spans="1:26">
      <c r="A1888" s="52" t="s">
        <v>345</v>
      </c>
      <c r="B1888" s="52" t="s">
        <v>337</v>
      </c>
      <c r="C1888" s="52" t="s">
        <v>249</v>
      </c>
      <c r="D1888" s="52" t="s">
        <v>7</v>
      </c>
      <c r="E1888" s="52" t="s">
        <v>75</v>
      </c>
      <c r="F1888" s="52" t="s">
        <v>68</v>
      </c>
      <c r="G1888" s="52">
        <v>0</v>
      </c>
      <c r="H1888" s="52">
        <v>0</v>
      </c>
      <c r="I1888" s="52">
        <v>0</v>
      </c>
      <c r="J1888" s="52">
        <v>0</v>
      </c>
      <c r="K1888" s="52">
        <v>0</v>
      </c>
      <c r="L1888" s="52">
        <v>0</v>
      </c>
      <c r="M1888" s="52">
        <v>0</v>
      </c>
      <c r="N1888" s="52">
        <v>0</v>
      </c>
      <c r="O1888" s="52">
        <v>0</v>
      </c>
      <c r="P1888" s="52">
        <v>0</v>
      </c>
      <c r="Q1888" s="52">
        <v>0</v>
      </c>
      <c r="R1888" s="52">
        <v>0</v>
      </c>
      <c r="S1888" s="52">
        <v>0</v>
      </c>
      <c r="T1888" s="52">
        <v>0</v>
      </c>
      <c r="U1888" s="52">
        <v>0</v>
      </c>
      <c r="V1888" s="52">
        <v>0</v>
      </c>
      <c r="W1888" s="52">
        <v>0</v>
      </c>
      <c r="X1888" s="52">
        <v>0</v>
      </c>
      <c r="Y1888" s="52">
        <v>0</v>
      </c>
      <c r="Z1888" s="52">
        <v>0</v>
      </c>
    </row>
    <row r="1889" spans="1:26">
      <c r="A1889" s="52" t="s">
        <v>345</v>
      </c>
      <c r="B1889" s="52" t="s">
        <v>337</v>
      </c>
      <c r="C1889" s="52" t="s">
        <v>249</v>
      </c>
      <c r="D1889" s="52" t="s">
        <v>7</v>
      </c>
      <c r="E1889" s="52" t="s">
        <v>75</v>
      </c>
      <c r="F1889" s="52" t="s">
        <v>69</v>
      </c>
      <c r="G1889" s="52">
        <v>0</v>
      </c>
      <c r="H1889" s="52">
        <v>0</v>
      </c>
      <c r="I1889" s="52">
        <v>0</v>
      </c>
      <c r="J1889" s="52">
        <v>0</v>
      </c>
      <c r="K1889" s="52">
        <v>0</v>
      </c>
      <c r="L1889" s="52">
        <v>0</v>
      </c>
      <c r="M1889" s="52">
        <v>0</v>
      </c>
      <c r="N1889" s="52">
        <v>0</v>
      </c>
      <c r="O1889" s="52">
        <v>0</v>
      </c>
      <c r="P1889" s="52">
        <v>0</v>
      </c>
      <c r="Q1889" s="52">
        <v>0</v>
      </c>
      <c r="R1889" s="52">
        <v>0</v>
      </c>
      <c r="S1889" s="52">
        <v>0</v>
      </c>
      <c r="T1889" s="52">
        <v>0</v>
      </c>
      <c r="U1889" s="52">
        <v>0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</row>
    <row r="1890" spans="1:26">
      <c r="A1890" s="52" t="s">
        <v>345</v>
      </c>
      <c r="B1890" s="52" t="s">
        <v>337</v>
      </c>
      <c r="C1890" s="52" t="s">
        <v>249</v>
      </c>
      <c r="D1890" s="52" t="s">
        <v>7</v>
      </c>
      <c r="E1890" s="52" t="s">
        <v>75</v>
      </c>
      <c r="F1890" s="52" t="s">
        <v>70</v>
      </c>
      <c r="G1890" s="52">
        <v>0</v>
      </c>
      <c r="H1890" s="52">
        <v>0</v>
      </c>
      <c r="I1890" s="52">
        <v>0</v>
      </c>
      <c r="J1890" s="52">
        <v>0</v>
      </c>
      <c r="K1890" s="52">
        <v>0</v>
      </c>
      <c r="L1890" s="52">
        <v>0</v>
      </c>
      <c r="M1890" s="52">
        <v>0</v>
      </c>
      <c r="N1890" s="52">
        <v>0</v>
      </c>
      <c r="O1890" s="52">
        <v>0</v>
      </c>
      <c r="P1890" s="52">
        <v>0</v>
      </c>
      <c r="Q1890" s="52">
        <v>0</v>
      </c>
      <c r="R1890" s="52">
        <v>0</v>
      </c>
      <c r="S1890" s="52">
        <v>0</v>
      </c>
      <c r="T1890" s="52">
        <v>0</v>
      </c>
      <c r="U1890" s="52">
        <v>0</v>
      </c>
      <c r="V1890" s="52">
        <v>0</v>
      </c>
      <c r="W1890" s="52">
        <v>0</v>
      </c>
      <c r="X1890" s="52">
        <v>0</v>
      </c>
      <c r="Y1890" s="52">
        <v>0</v>
      </c>
      <c r="Z1890" s="52">
        <v>0</v>
      </c>
    </row>
    <row r="1891" spans="1:26">
      <c r="A1891" s="52" t="s">
        <v>345</v>
      </c>
      <c r="B1891" s="52" t="s">
        <v>342</v>
      </c>
      <c r="C1891" s="52" t="s">
        <v>249</v>
      </c>
      <c r="D1891" s="52" t="s">
        <v>7</v>
      </c>
      <c r="E1891" s="52" t="s">
        <v>75</v>
      </c>
      <c r="F1891" s="52" t="s">
        <v>71</v>
      </c>
      <c r="G1891" s="52">
        <v>0</v>
      </c>
      <c r="H1891" s="52">
        <v>0</v>
      </c>
      <c r="I1891" s="52">
        <v>0</v>
      </c>
      <c r="J1891" s="52">
        <v>0</v>
      </c>
      <c r="K1891" s="52">
        <v>0</v>
      </c>
      <c r="L1891" s="52">
        <v>0</v>
      </c>
      <c r="M1891" s="52">
        <v>0</v>
      </c>
      <c r="N1891" s="52">
        <v>0</v>
      </c>
      <c r="O1891" s="52">
        <v>0</v>
      </c>
      <c r="P1891" s="52">
        <v>0</v>
      </c>
      <c r="Q1891" s="52">
        <v>0</v>
      </c>
      <c r="R1891" s="52">
        <v>0</v>
      </c>
      <c r="S1891" s="52">
        <v>0</v>
      </c>
      <c r="T1891" s="52">
        <v>0</v>
      </c>
      <c r="U1891" s="52">
        <v>0</v>
      </c>
      <c r="V1891" s="52">
        <v>0</v>
      </c>
      <c r="W1891" s="52">
        <v>0</v>
      </c>
      <c r="X1891" s="52">
        <v>0</v>
      </c>
      <c r="Y1891" s="52">
        <v>0</v>
      </c>
      <c r="Z1891" s="52">
        <v>0</v>
      </c>
    </row>
    <row r="1892" spans="1:26">
      <c r="A1892" s="52" t="s">
        <v>345</v>
      </c>
      <c r="B1892" s="52" t="s">
        <v>342</v>
      </c>
      <c r="C1892" s="52" t="s">
        <v>249</v>
      </c>
      <c r="D1892" s="52" t="s">
        <v>7</v>
      </c>
      <c r="E1892" s="52" t="s">
        <v>75</v>
      </c>
      <c r="F1892" s="52" t="s">
        <v>72</v>
      </c>
      <c r="G1892" s="52">
        <v>0</v>
      </c>
      <c r="H1892" s="52">
        <v>0</v>
      </c>
      <c r="I1892" s="52">
        <v>0</v>
      </c>
      <c r="J1892" s="52">
        <v>0</v>
      </c>
      <c r="K1892" s="52">
        <v>0</v>
      </c>
      <c r="L1892" s="52">
        <v>0</v>
      </c>
      <c r="M1892" s="52">
        <v>0</v>
      </c>
      <c r="N1892" s="52">
        <v>0</v>
      </c>
      <c r="O1892" s="52">
        <v>0</v>
      </c>
      <c r="P1892" s="52">
        <v>0</v>
      </c>
      <c r="Q1892" s="52">
        <v>0</v>
      </c>
      <c r="R1892" s="52">
        <v>0</v>
      </c>
      <c r="S1892" s="52">
        <v>0</v>
      </c>
      <c r="T1892" s="52">
        <v>0</v>
      </c>
      <c r="U1892" s="52">
        <v>0</v>
      </c>
      <c r="V1892" s="52">
        <v>0</v>
      </c>
      <c r="W1892" s="52">
        <v>0</v>
      </c>
      <c r="X1892" s="52">
        <v>0</v>
      </c>
      <c r="Y1892" s="52">
        <v>0</v>
      </c>
      <c r="Z1892" s="52">
        <v>0</v>
      </c>
    </row>
    <row r="1893" spans="1:26">
      <c r="A1893" s="52" t="s">
        <v>345</v>
      </c>
      <c r="B1893" s="52" t="s">
        <v>343</v>
      </c>
      <c r="C1893" s="52" t="s">
        <v>249</v>
      </c>
      <c r="D1893" s="52" t="s">
        <v>7</v>
      </c>
      <c r="E1893" s="52" t="s">
        <v>75</v>
      </c>
      <c r="F1893" s="52" t="s">
        <v>73</v>
      </c>
      <c r="G1893" s="52">
        <v>0</v>
      </c>
      <c r="H1893" s="52">
        <v>0</v>
      </c>
      <c r="I1893" s="52">
        <v>0</v>
      </c>
      <c r="J1893" s="52">
        <v>0</v>
      </c>
      <c r="K1893" s="52">
        <v>0</v>
      </c>
      <c r="L1893" s="52">
        <v>0</v>
      </c>
      <c r="M1893" s="52">
        <v>0</v>
      </c>
      <c r="N1893" s="52">
        <v>0</v>
      </c>
      <c r="O1893" s="52">
        <v>0</v>
      </c>
      <c r="P1893" s="52">
        <v>0</v>
      </c>
      <c r="Q1893" s="52">
        <v>0</v>
      </c>
      <c r="R1893" s="52">
        <v>0</v>
      </c>
      <c r="S1893" s="52">
        <v>0</v>
      </c>
      <c r="T1893" s="52">
        <v>0</v>
      </c>
      <c r="U1893" s="52">
        <v>0</v>
      </c>
      <c r="V1893" s="52">
        <v>0</v>
      </c>
      <c r="W1893" s="52">
        <v>0</v>
      </c>
      <c r="X1893" s="52">
        <v>0</v>
      </c>
      <c r="Y1893" s="52">
        <v>0</v>
      </c>
      <c r="Z1893" s="52">
        <v>0</v>
      </c>
    </row>
    <row r="1894" spans="1:26">
      <c r="A1894" s="52" t="s">
        <v>346</v>
      </c>
      <c r="B1894" s="52" t="s">
        <v>337</v>
      </c>
      <c r="C1894" s="52" t="s">
        <v>249</v>
      </c>
      <c r="D1894" s="52" t="s">
        <v>7</v>
      </c>
      <c r="E1894" s="52" t="s">
        <v>76</v>
      </c>
      <c r="F1894" s="52" t="s">
        <v>63</v>
      </c>
      <c r="G1894" s="52">
        <v>0</v>
      </c>
      <c r="H1894" s="52">
        <v>0</v>
      </c>
      <c r="I1894" s="52">
        <v>0</v>
      </c>
      <c r="J1894" s="52">
        <v>0</v>
      </c>
      <c r="K1894" s="52">
        <v>0</v>
      </c>
      <c r="L1894" s="52">
        <v>0</v>
      </c>
      <c r="M1894" s="52">
        <v>0</v>
      </c>
      <c r="N1894" s="52">
        <v>0</v>
      </c>
      <c r="O1894" s="52">
        <v>0</v>
      </c>
      <c r="P1894" s="52">
        <v>0</v>
      </c>
      <c r="Q1894" s="52">
        <v>0</v>
      </c>
      <c r="R1894" s="52">
        <v>0</v>
      </c>
      <c r="S1894" s="52">
        <v>0</v>
      </c>
      <c r="T1894" s="52">
        <v>0</v>
      </c>
      <c r="U1894" s="52">
        <v>0</v>
      </c>
      <c r="V1894" s="52">
        <v>0</v>
      </c>
      <c r="W1894" s="52">
        <v>0</v>
      </c>
      <c r="X1894" s="52">
        <v>0</v>
      </c>
      <c r="Y1894" s="52">
        <v>0</v>
      </c>
      <c r="Z1894" s="52">
        <v>0</v>
      </c>
    </row>
    <row r="1895" spans="1:26">
      <c r="A1895" s="52" t="s">
        <v>346</v>
      </c>
      <c r="B1895" s="52" t="s">
        <v>338</v>
      </c>
      <c r="C1895" s="52" t="s">
        <v>249</v>
      </c>
      <c r="D1895" s="52" t="s">
        <v>7</v>
      </c>
      <c r="E1895" s="52" t="s">
        <v>76</v>
      </c>
      <c r="F1895" s="52" t="s">
        <v>64</v>
      </c>
      <c r="G1895" s="52">
        <v>0</v>
      </c>
      <c r="H1895" s="52">
        <v>0</v>
      </c>
      <c r="I1895" s="52">
        <v>0</v>
      </c>
      <c r="J1895" s="52">
        <v>0</v>
      </c>
      <c r="K1895" s="52">
        <v>0</v>
      </c>
      <c r="L1895" s="52">
        <v>0</v>
      </c>
      <c r="M1895" s="52">
        <v>0</v>
      </c>
      <c r="N1895" s="52">
        <v>0</v>
      </c>
      <c r="O1895" s="52">
        <v>0</v>
      </c>
      <c r="P1895" s="52">
        <v>0</v>
      </c>
      <c r="Q1895" s="52">
        <v>0</v>
      </c>
      <c r="R1895" s="52">
        <v>0</v>
      </c>
      <c r="S1895" s="52">
        <v>0</v>
      </c>
      <c r="T1895" s="52">
        <v>0</v>
      </c>
      <c r="U1895" s="52">
        <v>0</v>
      </c>
      <c r="V1895" s="52">
        <v>0</v>
      </c>
      <c r="W1895" s="52">
        <v>0</v>
      </c>
      <c r="X1895" s="52">
        <v>0</v>
      </c>
      <c r="Y1895" s="52">
        <v>0</v>
      </c>
      <c r="Z1895" s="52">
        <v>0</v>
      </c>
    </row>
    <row r="1896" spans="1:26">
      <c r="A1896" s="52" t="s">
        <v>346</v>
      </c>
      <c r="B1896" s="52" t="s">
        <v>339</v>
      </c>
      <c r="C1896" s="52" t="s">
        <v>249</v>
      </c>
      <c r="D1896" s="52" t="s">
        <v>7</v>
      </c>
      <c r="E1896" s="52" t="s">
        <v>76</v>
      </c>
      <c r="F1896" s="52" t="s">
        <v>65</v>
      </c>
      <c r="G1896" s="52">
        <v>0</v>
      </c>
      <c r="H1896" s="52">
        <v>0</v>
      </c>
      <c r="I1896" s="52">
        <v>0</v>
      </c>
      <c r="J1896" s="52">
        <v>0</v>
      </c>
      <c r="K1896" s="52">
        <v>0</v>
      </c>
      <c r="L1896" s="52">
        <v>0</v>
      </c>
      <c r="M1896" s="52">
        <v>0</v>
      </c>
      <c r="N1896" s="52">
        <v>0</v>
      </c>
      <c r="O1896" s="52">
        <v>0</v>
      </c>
      <c r="P1896" s="52">
        <v>0</v>
      </c>
      <c r="Q1896" s="52">
        <v>0</v>
      </c>
      <c r="R1896" s="52">
        <v>0</v>
      </c>
      <c r="S1896" s="52">
        <v>0</v>
      </c>
      <c r="T1896" s="52">
        <v>0</v>
      </c>
      <c r="U1896" s="52">
        <v>0</v>
      </c>
      <c r="V1896" s="52">
        <v>0</v>
      </c>
      <c r="W1896" s="52">
        <v>0</v>
      </c>
      <c r="X1896" s="52">
        <v>0</v>
      </c>
      <c r="Y1896" s="52">
        <v>0</v>
      </c>
      <c r="Z1896" s="52">
        <v>0</v>
      </c>
    </row>
    <row r="1897" spans="1:26">
      <c r="A1897" s="52" t="s">
        <v>346</v>
      </c>
      <c r="B1897" s="52" t="s">
        <v>340</v>
      </c>
      <c r="C1897" s="52" t="s">
        <v>249</v>
      </c>
      <c r="D1897" s="52" t="s">
        <v>7</v>
      </c>
      <c r="E1897" s="52" t="s">
        <v>76</v>
      </c>
      <c r="F1897" s="52" t="s">
        <v>66</v>
      </c>
      <c r="G1897" s="52">
        <v>0</v>
      </c>
      <c r="H1897" s="52">
        <v>0</v>
      </c>
      <c r="I1897" s="52">
        <v>0</v>
      </c>
      <c r="J1897" s="52">
        <v>0</v>
      </c>
      <c r="K1897" s="52">
        <v>0</v>
      </c>
      <c r="L1897" s="52">
        <v>0</v>
      </c>
      <c r="M1897" s="52">
        <v>0</v>
      </c>
      <c r="N1897" s="52">
        <v>0</v>
      </c>
      <c r="O1897" s="52">
        <v>0</v>
      </c>
      <c r="P1897" s="52">
        <v>0</v>
      </c>
      <c r="Q1897" s="52">
        <v>0</v>
      </c>
      <c r="R1897" s="52">
        <v>0</v>
      </c>
      <c r="S1897" s="52">
        <v>0</v>
      </c>
      <c r="T1897" s="52">
        <v>0</v>
      </c>
      <c r="U1897" s="52">
        <v>0</v>
      </c>
      <c r="V1897" s="52">
        <v>0</v>
      </c>
      <c r="W1897" s="52">
        <v>0</v>
      </c>
      <c r="X1897" s="52">
        <v>0</v>
      </c>
      <c r="Y1897" s="52">
        <v>0</v>
      </c>
      <c r="Z1897" s="52">
        <v>0</v>
      </c>
    </row>
    <row r="1898" spans="1:26">
      <c r="A1898" s="52" t="s">
        <v>346</v>
      </c>
      <c r="B1898" s="52" t="s">
        <v>341</v>
      </c>
      <c r="C1898" s="52" t="s">
        <v>249</v>
      </c>
      <c r="D1898" s="52" t="s">
        <v>7</v>
      </c>
      <c r="E1898" s="52" t="s">
        <v>76</v>
      </c>
      <c r="F1898" s="52" t="s">
        <v>67</v>
      </c>
      <c r="G1898" s="52">
        <v>0</v>
      </c>
      <c r="H1898" s="52">
        <v>0</v>
      </c>
      <c r="I1898" s="52">
        <v>0</v>
      </c>
      <c r="J1898" s="52">
        <v>0</v>
      </c>
      <c r="K1898" s="52">
        <v>0</v>
      </c>
      <c r="L1898" s="52">
        <v>0</v>
      </c>
      <c r="M1898" s="52">
        <v>0</v>
      </c>
      <c r="N1898" s="52">
        <v>0</v>
      </c>
      <c r="O1898" s="52">
        <v>0</v>
      </c>
      <c r="P1898" s="52">
        <v>0</v>
      </c>
      <c r="Q1898" s="52">
        <v>0</v>
      </c>
      <c r="R1898" s="52">
        <v>0</v>
      </c>
      <c r="S1898" s="52">
        <v>0</v>
      </c>
      <c r="T1898" s="52">
        <v>0</v>
      </c>
      <c r="U1898" s="52">
        <v>0</v>
      </c>
      <c r="V1898" s="52">
        <v>0</v>
      </c>
      <c r="W1898" s="52">
        <v>0</v>
      </c>
      <c r="X1898" s="52">
        <v>0</v>
      </c>
      <c r="Y1898" s="52">
        <v>0</v>
      </c>
      <c r="Z1898" s="52">
        <v>0</v>
      </c>
    </row>
    <row r="1899" spans="1:26">
      <c r="A1899" s="52" t="s">
        <v>346</v>
      </c>
      <c r="B1899" s="52" t="s">
        <v>337</v>
      </c>
      <c r="C1899" s="52" t="s">
        <v>249</v>
      </c>
      <c r="D1899" s="52" t="s">
        <v>7</v>
      </c>
      <c r="E1899" s="52" t="s">
        <v>76</v>
      </c>
      <c r="F1899" s="52" t="s">
        <v>68</v>
      </c>
      <c r="G1899" s="52">
        <v>0</v>
      </c>
      <c r="H1899" s="52">
        <v>0</v>
      </c>
      <c r="I1899" s="52">
        <v>0</v>
      </c>
      <c r="J1899" s="52">
        <v>0</v>
      </c>
      <c r="K1899" s="52">
        <v>0</v>
      </c>
      <c r="L1899" s="52">
        <v>0</v>
      </c>
      <c r="M1899" s="52">
        <v>0</v>
      </c>
      <c r="N1899" s="52">
        <v>0</v>
      </c>
      <c r="O1899" s="52">
        <v>0</v>
      </c>
      <c r="P1899" s="52">
        <v>0</v>
      </c>
      <c r="Q1899" s="52">
        <v>0</v>
      </c>
      <c r="R1899" s="52">
        <v>0</v>
      </c>
      <c r="S1899" s="52">
        <v>0</v>
      </c>
      <c r="T1899" s="52">
        <v>0</v>
      </c>
      <c r="U1899" s="52">
        <v>0</v>
      </c>
      <c r="V1899" s="52">
        <v>0</v>
      </c>
      <c r="W1899" s="52">
        <v>0</v>
      </c>
      <c r="X1899" s="52">
        <v>0</v>
      </c>
      <c r="Y1899" s="52">
        <v>0</v>
      </c>
      <c r="Z1899" s="52">
        <v>0</v>
      </c>
    </row>
    <row r="1900" spans="1:26">
      <c r="A1900" s="52" t="s">
        <v>346</v>
      </c>
      <c r="B1900" s="52" t="s">
        <v>337</v>
      </c>
      <c r="C1900" s="52" t="s">
        <v>249</v>
      </c>
      <c r="D1900" s="52" t="s">
        <v>7</v>
      </c>
      <c r="E1900" s="52" t="s">
        <v>76</v>
      </c>
      <c r="F1900" s="52" t="s">
        <v>69</v>
      </c>
      <c r="G1900" s="52">
        <v>0</v>
      </c>
      <c r="H1900" s="52">
        <v>0</v>
      </c>
      <c r="I1900" s="52">
        <v>0</v>
      </c>
      <c r="J1900" s="52">
        <v>0</v>
      </c>
      <c r="K1900" s="52">
        <v>0</v>
      </c>
      <c r="L1900" s="52">
        <v>0</v>
      </c>
      <c r="M1900" s="52">
        <v>0</v>
      </c>
      <c r="N1900" s="52">
        <v>0</v>
      </c>
      <c r="O1900" s="52">
        <v>0</v>
      </c>
      <c r="P1900" s="52">
        <v>0</v>
      </c>
      <c r="Q1900" s="52">
        <v>0</v>
      </c>
      <c r="R1900" s="52">
        <v>0</v>
      </c>
      <c r="S1900" s="52">
        <v>0</v>
      </c>
      <c r="T1900" s="52">
        <v>0</v>
      </c>
      <c r="U1900" s="52">
        <v>0</v>
      </c>
      <c r="V1900" s="52">
        <v>0</v>
      </c>
      <c r="W1900" s="52">
        <v>0</v>
      </c>
      <c r="X1900" s="52">
        <v>0</v>
      </c>
      <c r="Y1900" s="52">
        <v>0</v>
      </c>
      <c r="Z1900" s="52">
        <v>0</v>
      </c>
    </row>
    <row r="1901" spans="1:26">
      <c r="A1901" s="52" t="s">
        <v>346</v>
      </c>
      <c r="B1901" s="52" t="s">
        <v>337</v>
      </c>
      <c r="C1901" s="52" t="s">
        <v>249</v>
      </c>
      <c r="D1901" s="52" t="s">
        <v>7</v>
      </c>
      <c r="E1901" s="52" t="s">
        <v>76</v>
      </c>
      <c r="F1901" s="52" t="s">
        <v>70</v>
      </c>
      <c r="G1901" s="52">
        <v>0</v>
      </c>
      <c r="H1901" s="52">
        <v>0</v>
      </c>
      <c r="I1901" s="52">
        <v>0</v>
      </c>
      <c r="J1901" s="52">
        <v>0</v>
      </c>
      <c r="K1901" s="52">
        <v>0</v>
      </c>
      <c r="L1901" s="52">
        <v>0</v>
      </c>
      <c r="M1901" s="52">
        <v>0</v>
      </c>
      <c r="N1901" s="52">
        <v>0</v>
      </c>
      <c r="O1901" s="52">
        <v>0</v>
      </c>
      <c r="P1901" s="52">
        <v>0</v>
      </c>
      <c r="Q1901" s="52">
        <v>0</v>
      </c>
      <c r="R1901" s="52">
        <v>0</v>
      </c>
      <c r="S1901" s="52">
        <v>0</v>
      </c>
      <c r="T1901" s="52">
        <v>0</v>
      </c>
      <c r="U1901" s="52">
        <v>0</v>
      </c>
      <c r="V1901" s="52">
        <v>0</v>
      </c>
      <c r="W1901" s="52">
        <v>0</v>
      </c>
      <c r="X1901" s="52">
        <v>0</v>
      </c>
      <c r="Y1901" s="52">
        <v>0</v>
      </c>
      <c r="Z1901" s="52">
        <v>0</v>
      </c>
    </row>
    <row r="1902" spans="1:26">
      <c r="A1902" s="52" t="s">
        <v>346</v>
      </c>
      <c r="B1902" s="52" t="s">
        <v>342</v>
      </c>
      <c r="C1902" s="52" t="s">
        <v>249</v>
      </c>
      <c r="D1902" s="52" t="s">
        <v>7</v>
      </c>
      <c r="E1902" s="52" t="s">
        <v>76</v>
      </c>
      <c r="F1902" s="52" t="s">
        <v>71</v>
      </c>
      <c r="G1902" s="52">
        <v>0</v>
      </c>
      <c r="H1902" s="52">
        <v>0</v>
      </c>
      <c r="I1902" s="52">
        <v>0</v>
      </c>
      <c r="J1902" s="52">
        <v>0</v>
      </c>
      <c r="K1902" s="52">
        <v>0</v>
      </c>
      <c r="L1902" s="52">
        <v>0</v>
      </c>
      <c r="M1902" s="52">
        <v>0</v>
      </c>
      <c r="N1902" s="52">
        <v>0</v>
      </c>
      <c r="O1902" s="52">
        <v>0</v>
      </c>
      <c r="P1902" s="52">
        <v>0</v>
      </c>
      <c r="Q1902" s="52">
        <v>0</v>
      </c>
      <c r="R1902" s="52">
        <v>0</v>
      </c>
      <c r="S1902" s="52">
        <v>0</v>
      </c>
      <c r="T1902" s="52">
        <v>0</v>
      </c>
      <c r="U1902" s="52">
        <v>0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</row>
    <row r="1903" spans="1:26">
      <c r="A1903" s="52" t="s">
        <v>346</v>
      </c>
      <c r="B1903" s="52" t="s">
        <v>342</v>
      </c>
      <c r="C1903" s="52" t="s">
        <v>249</v>
      </c>
      <c r="D1903" s="52" t="s">
        <v>7</v>
      </c>
      <c r="E1903" s="52" t="s">
        <v>76</v>
      </c>
      <c r="F1903" s="52" t="s">
        <v>72</v>
      </c>
      <c r="G1903" s="52">
        <v>0</v>
      </c>
      <c r="H1903" s="52">
        <v>0</v>
      </c>
      <c r="I1903" s="52">
        <v>0</v>
      </c>
      <c r="J1903" s="52">
        <v>0</v>
      </c>
      <c r="K1903" s="52">
        <v>0</v>
      </c>
      <c r="L1903" s="52">
        <v>0</v>
      </c>
      <c r="M1903" s="52">
        <v>0</v>
      </c>
      <c r="N1903" s="52">
        <v>0</v>
      </c>
      <c r="O1903" s="52">
        <v>0</v>
      </c>
      <c r="P1903" s="52">
        <v>0</v>
      </c>
      <c r="Q1903" s="52">
        <v>0</v>
      </c>
      <c r="R1903" s="52">
        <v>0</v>
      </c>
      <c r="S1903" s="52">
        <v>0</v>
      </c>
      <c r="T1903" s="52">
        <v>0</v>
      </c>
      <c r="U1903" s="52">
        <v>0</v>
      </c>
      <c r="V1903" s="52">
        <v>0</v>
      </c>
      <c r="W1903" s="52">
        <v>0</v>
      </c>
      <c r="X1903" s="52">
        <v>0</v>
      </c>
      <c r="Y1903" s="52">
        <v>0</v>
      </c>
      <c r="Z1903" s="52">
        <v>0</v>
      </c>
    </row>
    <row r="1904" spans="1:26">
      <c r="A1904" s="52" t="s">
        <v>346</v>
      </c>
      <c r="B1904" s="52" t="s">
        <v>343</v>
      </c>
      <c r="C1904" s="52" t="s">
        <v>249</v>
      </c>
      <c r="D1904" s="52" t="s">
        <v>7</v>
      </c>
      <c r="E1904" s="52" t="s">
        <v>76</v>
      </c>
      <c r="F1904" s="52" t="s">
        <v>73</v>
      </c>
      <c r="G1904" s="52">
        <v>0</v>
      </c>
      <c r="H1904" s="52">
        <v>0</v>
      </c>
      <c r="I1904" s="52">
        <v>0</v>
      </c>
      <c r="J1904" s="52">
        <v>0</v>
      </c>
      <c r="K1904" s="52">
        <v>0</v>
      </c>
      <c r="L1904" s="52">
        <v>0</v>
      </c>
      <c r="M1904" s="52">
        <v>0</v>
      </c>
      <c r="N1904" s="52">
        <v>0</v>
      </c>
      <c r="O1904" s="52">
        <v>0</v>
      </c>
      <c r="P1904" s="52">
        <v>0</v>
      </c>
      <c r="Q1904" s="52">
        <v>0</v>
      </c>
      <c r="R1904" s="52">
        <v>0</v>
      </c>
      <c r="S1904" s="52">
        <v>0</v>
      </c>
      <c r="T1904" s="52">
        <v>0</v>
      </c>
      <c r="U1904" s="52">
        <v>0</v>
      </c>
      <c r="V1904" s="52">
        <v>0</v>
      </c>
      <c r="W1904" s="52">
        <v>0</v>
      </c>
      <c r="X1904" s="52">
        <v>0</v>
      </c>
      <c r="Y1904" s="52">
        <v>0</v>
      </c>
      <c r="Z1904" s="52">
        <v>0</v>
      </c>
    </row>
    <row r="1905" spans="1:26">
      <c r="A1905" s="52" t="s">
        <v>347</v>
      </c>
      <c r="B1905" s="52" t="s">
        <v>337</v>
      </c>
      <c r="C1905" s="52" t="s">
        <v>249</v>
      </c>
      <c r="D1905" s="52" t="s">
        <v>7</v>
      </c>
      <c r="E1905" s="52" t="s">
        <v>77</v>
      </c>
      <c r="F1905" s="52" t="s">
        <v>63</v>
      </c>
      <c r="G1905" s="52">
        <v>0</v>
      </c>
      <c r="H1905" s="52">
        <v>0</v>
      </c>
      <c r="I1905" s="52">
        <v>0</v>
      </c>
      <c r="J1905" s="52">
        <v>0</v>
      </c>
      <c r="K1905" s="52">
        <v>0</v>
      </c>
      <c r="L1905" s="52">
        <v>0</v>
      </c>
      <c r="M1905" s="52">
        <v>0</v>
      </c>
      <c r="N1905" s="52">
        <v>0</v>
      </c>
      <c r="O1905" s="52">
        <v>0</v>
      </c>
      <c r="P1905" s="52">
        <v>0</v>
      </c>
      <c r="Q1905" s="52">
        <v>0</v>
      </c>
      <c r="R1905" s="52">
        <v>0</v>
      </c>
      <c r="S1905" s="52">
        <v>0</v>
      </c>
      <c r="T1905" s="52">
        <v>0</v>
      </c>
      <c r="U1905" s="52">
        <v>0</v>
      </c>
      <c r="V1905" s="52">
        <v>0</v>
      </c>
      <c r="W1905" s="52">
        <v>0</v>
      </c>
      <c r="X1905" s="52">
        <v>0</v>
      </c>
      <c r="Y1905" s="52">
        <v>0</v>
      </c>
      <c r="Z1905" s="52">
        <v>0</v>
      </c>
    </row>
    <row r="1906" spans="1:26">
      <c r="A1906" s="52" t="s">
        <v>347</v>
      </c>
      <c r="B1906" s="52" t="s">
        <v>338</v>
      </c>
      <c r="C1906" s="52" t="s">
        <v>249</v>
      </c>
      <c r="D1906" s="52" t="s">
        <v>7</v>
      </c>
      <c r="E1906" s="52" t="s">
        <v>77</v>
      </c>
      <c r="F1906" s="52" t="s">
        <v>64</v>
      </c>
      <c r="G1906" s="52">
        <v>0</v>
      </c>
      <c r="H1906" s="52">
        <v>0</v>
      </c>
      <c r="I1906" s="52">
        <v>0</v>
      </c>
      <c r="J1906" s="52">
        <v>0</v>
      </c>
      <c r="K1906" s="52">
        <v>0</v>
      </c>
      <c r="L1906" s="52">
        <v>0</v>
      </c>
      <c r="M1906" s="52">
        <v>0</v>
      </c>
      <c r="N1906" s="52">
        <v>0</v>
      </c>
      <c r="O1906" s="52">
        <v>0</v>
      </c>
      <c r="P1906" s="52">
        <v>0</v>
      </c>
      <c r="Q1906" s="52">
        <v>0</v>
      </c>
      <c r="R1906" s="52">
        <v>0</v>
      </c>
      <c r="S1906" s="52">
        <v>0</v>
      </c>
      <c r="T1906" s="52">
        <v>0</v>
      </c>
      <c r="U1906" s="52">
        <v>0</v>
      </c>
      <c r="V1906" s="52">
        <v>0</v>
      </c>
      <c r="W1906" s="52">
        <v>0</v>
      </c>
      <c r="X1906" s="52">
        <v>0</v>
      </c>
      <c r="Y1906" s="52">
        <v>0</v>
      </c>
      <c r="Z1906" s="52">
        <v>0</v>
      </c>
    </row>
    <row r="1907" spans="1:26">
      <c r="A1907" s="52" t="s">
        <v>347</v>
      </c>
      <c r="B1907" s="52" t="s">
        <v>339</v>
      </c>
      <c r="C1907" s="52" t="s">
        <v>249</v>
      </c>
      <c r="D1907" s="52" t="s">
        <v>7</v>
      </c>
      <c r="E1907" s="52" t="s">
        <v>77</v>
      </c>
      <c r="F1907" s="52" t="s">
        <v>65</v>
      </c>
      <c r="G1907" s="52">
        <v>0</v>
      </c>
      <c r="H1907" s="52">
        <v>0</v>
      </c>
      <c r="I1907" s="52">
        <v>0</v>
      </c>
      <c r="J1907" s="52">
        <v>0</v>
      </c>
      <c r="K1907" s="52">
        <v>0</v>
      </c>
      <c r="L1907" s="52">
        <v>0</v>
      </c>
      <c r="M1907" s="52">
        <v>0</v>
      </c>
      <c r="N1907" s="52">
        <v>0</v>
      </c>
      <c r="O1907" s="52">
        <v>0</v>
      </c>
      <c r="P1907" s="52">
        <v>0</v>
      </c>
      <c r="Q1907" s="52">
        <v>0</v>
      </c>
      <c r="R1907" s="52">
        <v>0</v>
      </c>
      <c r="S1907" s="52">
        <v>0</v>
      </c>
      <c r="T1907" s="52">
        <v>0</v>
      </c>
      <c r="U1907" s="52">
        <v>0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</row>
    <row r="1908" spans="1:26">
      <c r="A1908" s="52" t="s">
        <v>347</v>
      </c>
      <c r="B1908" s="52" t="s">
        <v>340</v>
      </c>
      <c r="C1908" s="52" t="s">
        <v>249</v>
      </c>
      <c r="D1908" s="52" t="s">
        <v>7</v>
      </c>
      <c r="E1908" s="52" t="s">
        <v>77</v>
      </c>
      <c r="F1908" s="52" t="s">
        <v>66</v>
      </c>
      <c r="G1908" s="52">
        <v>0</v>
      </c>
      <c r="H1908" s="52">
        <v>0</v>
      </c>
      <c r="I1908" s="52">
        <v>0</v>
      </c>
      <c r="J1908" s="52">
        <v>0</v>
      </c>
      <c r="K1908" s="52">
        <v>0</v>
      </c>
      <c r="L1908" s="52">
        <v>0</v>
      </c>
      <c r="M1908" s="52">
        <v>0</v>
      </c>
      <c r="N1908" s="52">
        <v>0</v>
      </c>
      <c r="O1908" s="52">
        <v>0</v>
      </c>
      <c r="P1908" s="52">
        <v>0</v>
      </c>
      <c r="Q1908" s="52">
        <v>0</v>
      </c>
      <c r="R1908" s="52">
        <v>0</v>
      </c>
      <c r="S1908" s="52">
        <v>0</v>
      </c>
      <c r="T1908" s="52">
        <v>0</v>
      </c>
      <c r="U1908" s="52">
        <v>0</v>
      </c>
      <c r="V1908" s="52">
        <v>0</v>
      </c>
      <c r="W1908" s="52">
        <v>0</v>
      </c>
      <c r="X1908" s="52">
        <v>0</v>
      </c>
      <c r="Y1908" s="52">
        <v>0</v>
      </c>
      <c r="Z1908" s="52">
        <v>0</v>
      </c>
    </row>
    <row r="1909" spans="1:26">
      <c r="A1909" s="52" t="s">
        <v>347</v>
      </c>
      <c r="B1909" s="52" t="s">
        <v>341</v>
      </c>
      <c r="C1909" s="52" t="s">
        <v>249</v>
      </c>
      <c r="D1909" s="52" t="s">
        <v>7</v>
      </c>
      <c r="E1909" s="52" t="s">
        <v>77</v>
      </c>
      <c r="F1909" s="52" t="s">
        <v>67</v>
      </c>
      <c r="G1909" s="52">
        <v>0</v>
      </c>
      <c r="H1909" s="52">
        <v>0</v>
      </c>
      <c r="I1909" s="52">
        <v>0</v>
      </c>
      <c r="J1909" s="52">
        <v>0</v>
      </c>
      <c r="K1909" s="52">
        <v>0</v>
      </c>
      <c r="L1909" s="52">
        <v>0</v>
      </c>
      <c r="M1909" s="52">
        <v>0</v>
      </c>
      <c r="N1909" s="52">
        <v>0</v>
      </c>
      <c r="O1909" s="52">
        <v>0</v>
      </c>
      <c r="P1909" s="52">
        <v>0</v>
      </c>
      <c r="Q1909" s="52">
        <v>0</v>
      </c>
      <c r="R1909" s="52">
        <v>0</v>
      </c>
      <c r="S1909" s="52">
        <v>0</v>
      </c>
      <c r="T1909" s="52">
        <v>0</v>
      </c>
      <c r="U1909" s="52">
        <v>0</v>
      </c>
      <c r="V1909" s="52">
        <v>0</v>
      </c>
      <c r="W1909" s="52">
        <v>0</v>
      </c>
      <c r="X1909" s="52">
        <v>0</v>
      </c>
      <c r="Y1909" s="52">
        <v>0</v>
      </c>
      <c r="Z1909" s="52">
        <v>0</v>
      </c>
    </row>
    <row r="1910" spans="1:26">
      <c r="A1910" s="52" t="s">
        <v>347</v>
      </c>
      <c r="B1910" s="52" t="s">
        <v>337</v>
      </c>
      <c r="C1910" s="52" t="s">
        <v>249</v>
      </c>
      <c r="D1910" s="52" t="s">
        <v>7</v>
      </c>
      <c r="E1910" s="52" t="s">
        <v>77</v>
      </c>
      <c r="F1910" s="52" t="s">
        <v>68</v>
      </c>
      <c r="G1910" s="52">
        <v>0</v>
      </c>
      <c r="H1910" s="52">
        <v>0</v>
      </c>
      <c r="I1910" s="52">
        <v>0</v>
      </c>
      <c r="J1910" s="52">
        <v>0</v>
      </c>
      <c r="K1910" s="52">
        <v>0</v>
      </c>
      <c r="L1910" s="52">
        <v>0</v>
      </c>
      <c r="M1910" s="52">
        <v>0</v>
      </c>
      <c r="N1910" s="52">
        <v>0</v>
      </c>
      <c r="O1910" s="52">
        <v>0</v>
      </c>
      <c r="P1910" s="52">
        <v>0</v>
      </c>
      <c r="Q1910" s="52">
        <v>0</v>
      </c>
      <c r="R1910" s="52">
        <v>0</v>
      </c>
      <c r="S1910" s="52">
        <v>0</v>
      </c>
      <c r="T1910" s="52">
        <v>0</v>
      </c>
      <c r="U1910" s="52">
        <v>0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</row>
    <row r="1911" spans="1:26">
      <c r="A1911" s="52" t="s">
        <v>347</v>
      </c>
      <c r="B1911" s="52" t="s">
        <v>337</v>
      </c>
      <c r="C1911" s="52" t="s">
        <v>249</v>
      </c>
      <c r="D1911" s="52" t="s">
        <v>7</v>
      </c>
      <c r="E1911" s="52" t="s">
        <v>77</v>
      </c>
      <c r="F1911" s="52" t="s">
        <v>69</v>
      </c>
      <c r="G1911" s="52">
        <v>0</v>
      </c>
      <c r="H1911" s="52">
        <v>0</v>
      </c>
      <c r="I1911" s="52">
        <v>0</v>
      </c>
      <c r="J1911" s="52">
        <v>0</v>
      </c>
      <c r="K1911" s="52">
        <v>0</v>
      </c>
      <c r="L1911" s="52">
        <v>0</v>
      </c>
      <c r="M1911" s="52">
        <v>0</v>
      </c>
      <c r="N1911" s="52">
        <v>0</v>
      </c>
      <c r="O1911" s="52">
        <v>0</v>
      </c>
      <c r="P1911" s="52">
        <v>0</v>
      </c>
      <c r="Q1911" s="52">
        <v>0</v>
      </c>
      <c r="R1911" s="52">
        <v>0</v>
      </c>
      <c r="S1911" s="52">
        <v>0</v>
      </c>
      <c r="T1911" s="52">
        <v>0</v>
      </c>
      <c r="U1911" s="52">
        <v>0</v>
      </c>
      <c r="V1911" s="52">
        <v>0</v>
      </c>
      <c r="W1911" s="52">
        <v>0</v>
      </c>
      <c r="X1911" s="52">
        <v>0</v>
      </c>
      <c r="Y1911" s="52">
        <v>0</v>
      </c>
      <c r="Z1911" s="52">
        <v>0</v>
      </c>
    </row>
    <row r="1912" spans="1:26">
      <c r="A1912" s="52" t="s">
        <v>347</v>
      </c>
      <c r="B1912" s="52" t="s">
        <v>337</v>
      </c>
      <c r="C1912" s="52" t="s">
        <v>249</v>
      </c>
      <c r="D1912" s="52" t="s">
        <v>7</v>
      </c>
      <c r="E1912" s="52" t="s">
        <v>77</v>
      </c>
      <c r="F1912" s="52" t="s">
        <v>70</v>
      </c>
      <c r="G1912" s="52">
        <v>0</v>
      </c>
      <c r="H1912" s="52">
        <v>0</v>
      </c>
      <c r="I1912" s="52">
        <v>0</v>
      </c>
      <c r="J1912" s="52">
        <v>0</v>
      </c>
      <c r="K1912" s="52">
        <v>0</v>
      </c>
      <c r="L1912" s="52">
        <v>0</v>
      </c>
      <c r="M1912" s="52">
        <v>0</v>
      </c>
      <c r="N1912" s="52">
        <v>0</v>
      </c>
      <c r="O1912" s="52">
        <v>0</v>
      </c>
      <c r="P1912" s="52">
        <v>0</v>
      </c>
      <c r="Q1912" s="52">
        <v>0</v>
      </c>
      <c r="R1912" s="52">
        <v>0</v>
      </c>
      <c r="S1912" s="52">
        <v>0</v>
      </c>
      <c r="T1912" s="52">
        <v>0</v>
      </c>
      <c r="U1912" s="52">
        <v>0</v>
      </c>
      <c r="V1912" s="52">
        <v>0</v>
      </c>
      <c r="W1912" s="52">
        <v>0</v>
      </c>
      <c r="X1912" s="52">
        <v>0</v>
      </c>
      <c r="Y1912" s="52">
        <v>0</v>
      </c>
      <c r="Z1912" s="52">
        <v>0</v>
      </c>
    </row>
    <row r="1913" spans="1:26">
      <c r="A1913" s="52" t="s">
        <v>347</v>
      </c>
      <c r="B1913" s="52" t="s">
        <v>342</v>
      </c>
      <c r="C1913" s="52" t="s">
        <v>249</v>
      </c>
      <c r="D1913" s="52" t="s">
        <v>7</v>
      </c>
      <c r="E1913" s="52" t="s">
        <v>77</v>
      </c>
      <c r="F1913" s="52" t="s">
        <v>71</v>
      </c>
      <c r="G1913" s="52">
        <v>0</v>
      </c>
      <c r="H1913" s="52">
        <v>0</v>
      </c>
      <c r="I1913" s="52">
        <v>0</v>
      </c>
      <c r="J1913" s="52">
        <v>0</v>
      </c>
      <c r="K1913" s="52">
        <v>0</v>
      </c>
      <c r="L1913" s="52">
        <v>0</v>
      </c>
      <c r="M1913" s="52">
        <v>0</v>
      </c>
      <c r="N1913" s="52">
        <v>0</v>
      </c>
      <c r="O1913" s="52">
        <v>0</v>
      </c>
      <c r="P1913" s="52">
        <v>0</v>
      </c>
      <c r="Q1913" s="52">
        <v>0</v>
      </c>
      <c r="R1913" s="52">
        <v>0</v>
      </c>
      <c r="S1913" s="52">
        <v>0</v>
      </c>
      <c r="T1913" s="52">
        <v>0</v>
      </c>
      <c r="U1913" s="52">
        <v>0</v>
      </c>
      <c r="V1913" s="52">
        <v>0</v>
      </c>
      <c r="W1913" s="52">
        <v>0</v>
      </c>
      <c r="X1913" s="52">
        <v>0</v>
      </c>
      <c r="Y1913" s="52">
        <v>0</v>
      </c>
      <c r="Z1913" s="52">
        <v>0</v>
      </c>
    </row>
    <row r="1914" spans="1:26">
      <c r="A1914" s="52" t="s">
        <v>347</v>
      </c>
      <c r="B1914" s="52" t="s">
        <v>342</v>
      </c>
      <c r="C1914" s="52" t="s">
        <v>249</v>
      </c>
      <c r="D1914" s="52" t="s">
        <v>7</v>
      </c>
      <c r="E1914" s="52" t="s">
        <v>77</v>
      </c>
      <c r="F1914" s="52" t="s">
        <v>72</v>
      </c>
      <c r="G1914" s="52">
        <v>0</v>
      </c>
      <c r="H1914" s="52">
        <v>0</v>
      </c>
      <c r="I1914" s="52">
        <v>0</v>
      </c>
      <c r="J1914" s="52">
        <v>0</v>
      </c>
      <c r="K1914" s="52">
        <v>0</v>
      </c>
      <c r="L1914" s="52">
        <v>0</v>
      </c>
      <c r="M1914" s="52">
        <v>0</v>
      </c>
      <c r="N1914" s="52">
        <v>0</v>
      </c>
      <c r="O1914" s="52">
        <v>0</v>
      </c>
      <c r="P1914" s="52">
        <v>0</v>
      </c>
      <c r="Q1914" s="52">
        <v>0</v>
      </c>
      <c r="R1914" s="52">
        <v>0</v>
      </c>
      <c r="S1914" s="52">
        <v>0</v>
      </c>
      <c r="T1914" s="52">
        <v>0</v>
      </c>
      <c r="U1914" s="52">
        <v>0</v>
      </c>
      <c r="V1914" s="52">
        <v>0</v>
      </c>
      <c r="W1914" s="52">
        <v>0</v>
      </c>
      <c r="X1914" s="52">
        <v>0</v>
      </c>
      <c r="Y1914" s="52">
        <v>0</v>
      </c>
      <c r="Z1914" s="52">
        <v>0</v>
      </c>
    </row>
    <row r="1915" spans="1:26">
      <c r="A1915" s="52" t="s">
        <v>347</v>
      </c>
      <c r="B1915" s="52" t="s">
        <v>343</v>
      </c>
      <c r="C1915" s="52" t="s">
        <v>249</v>
      </c>
      <c r="D1915" s="52" t="s">
        <v>7</v>
      </c>
      <c r="E1915" s="52" t="s">
        <v>77</v>
      </c>
      <c r="F1915" s="52" t="s">
        <v>73</v>
      </c>
      <c r="G1915" s="52">
        <v>0</v>
      </c>
      <c r="H1915" s="52">
        <v>0</v>
      </c>
      <c r="I1915" s="52">
        <v>0</v>
      </c>
      <c r="J1915" s="52">
        <v>0</v>
      </c>
      <c r="K1915" s="52">
        <v>0</v>
      </c>
      <c r="L1915" s="52">
        <v>0</v>
      </c>
      <c r="M1915" s="52">
        <v>0</v>
      </c>
      <c r="N1915" s="52">
        <v>0</v>
      </c>
      <c r="O1915" s="52">
        <v>0</v>
      </c>
      <c r="P1915" s="52">
        <v>0</v>
      </c>
      <c r="Q1915" s="52">
        <v>0</v>
      </c>
      <c r="R1915" s="52">
        <v>0</v>
      </c>
      <c r="S1915" s="52">
        <v>0</v>
      </c>
      <c r="T1915" s="52">
        <v>0</v>
      </c>
      <c r="U1915" s="52">
        <v>0</v>
      </c>
      <c r="V1915" s="52">
        <v>0</v>
      </c>
      <c r="W1915" s="52">
        <v>0</v>
      </c>
      <c r="X1915" s="52">
        <v>0</v>
      </c>
      <c r="Y1915" s="52">
        <v>0</v>
      </c>
      <c r="Z1915" s="52">
        <v>0</v>
      </c>
    </row>
    <row r="1916" spans="1:26">
      <c r="A1916" s="52" t="s">
        <v>347</v>
      </c>
      <c r="B1916" s="52" t="s">
        <v>337</v>
      </c>
      <c r="C1916" s="52" t="s">
        <v>249</v>
      </c>
      <c r="D1916" s="52" t="s">
        <v>7</v>
      </c>
      <c r="E1916" s="52" t="s">
        <v>78</v>
      </c>
      <c r="F1916" s="52" t="s">
        <v>63</v>
      </c>
      <c r="G1916" s="52">
        <v>0</v>
      </c>
      <c r="H1916" s="52">
        <v>0</v>
      </c>
      <c r="I1916" s="52">
        <v>0</v>
      </c>
      <c r="J1916" s="52">
        <v>0</v>
      </c>
      <c r="K1916" s="52">
        <v>0</v>
      </c>
      <c r="L1916" s="52">
        <v>0</v>
      </c>
      <c r="M1916" s="52">
        <v>0</v>
      </c>
      <c r="N1916" s="52">
        <v>0</v>
      </c>
      <c r="O1916" s="52">
        <v>0</v>
      </c>
      <c r="P1916" s="52">
        <v>0</v>
      </c>
      <c r="Q1916" s="52">
        <v>0</v>
      </c>
      <c r="R1916" s="52">
        <v>0</v>
      </c>
      <c r="S1916" s="52">
        <v>0</v>
      </c>
      <c r="T1916" s="52">
        <v>0</v>
      </c>
      <c r="U1916" s="52">
        <v>0</v>
      </c>
      <c r="V1916" s="52">
        <v>0</v>
      </c>
      <c r="W1916" s="52">
        <v>0</v>
      </c>
      <c r="X1916" s="52">
        <v>0</v>
      </c>
      <c r="Y1916" s="52">
        <v>0</v>
      </c>
      <c r="Z1916" s="52">
        <v>0</v>
      </c>
    </row>
    <row r="1917" spans="1:26">
      <c r="A1917" s="52" t="s">
        <v>347</v>
      </c>
      <c r="B1917" s="52" t="s">
        <v>338</v>
      </c>
      <c r="C1917" s="52" t="s">
        <v>249</v>
      </c>
      <c r="D1917" s="52" t="s">
        <v>7</v>
      </c>
      <c r="E1917" s="52" t="s">
        <v>78</v>
      </c>
      <c r="F1917" s="52" t="s">
        <v>64</v>
      </c>
      <c r="G1917" s="52">
        <v>0</v>
      </c>
      <c r="H1917" s="52">
        <v>0</v>
      </c>
      <c r="I1917" s="52">
        <v>0</v>
      </c>
      <c r="J1917" s="52">
        <v>0</v>
      </c>
      <c r="K1917" s="52">
        <v>0</v>
      </c>
      <c r="L1917" s="52">
        <v>0</v>
      </c>
      <c r="M1917" s="52">
        <v>0</v>
      </c>
      <c r="N1917" s="52">
        <v>0</v>
      </c>
      <c r="O1917" s="52">
        <v>0</v>
      </c>
      <c r="P1917" s="52">
        <v>0</v>
      </c>
      <c r="Q1917" s="52">
        <v>0</v>
      </c>
      <c r="R1917" s="52">
        <v>0</v>
      </c>
      <c r="S1917" s="52">
        <v>0</v>
      </c>
      <c r="T1917" s="52">
        <v>0</v>
      </c>
      <c r="U1917" s="52">
        <v>0</v>
      </c>
      <c r="V1917" s="52">
        <v>0</v>
      </c>
      <c r="W1917" s="52">
        <v>0</v>
      </c>
      <c r="X1917" s="52">
        <v>0</v>
      </c>
      <c r="Y1917" s="52">
        <v>0</v>
      </c>
      <c r="Z1917" s="52">
        <v>0</v>
      </c>
    </row>
    <row r="1918" spans="1:26">
      <c r="A1918" s="52" t="s">
        <v>347</v>
      </c>
      <c r="B1918" s="52" t="s">
        <v>339</v>
      </c>
      <c r="C1918" s="52" t="s">
        <v>249</v>
      </c>
      <c r="D1918" s="52" t="s">
        <v>7</v>
      </c>
      <c r="E1918" s="52" t="s">
        <v>78</v>
      </c>
      <c r="F1918" s="52" t="s">
        <v>65</v>
      </c>
      <c r="G1918" s="52">
        <v>0</v>
      </c>
      <c r="H1918" s="52">
        <v>0</v>
      </c>
      <c r="I1918" s="52">
        <v>0</v>
      </c>
      <c r="J1918" s="52">
        <v>0</v>
      </c>
      <c r="K1918" s="52">
        <v>0</v>
      </c>
      <c r="L1918" s="52">
        <v>0</v>
      </c>
      <c r="M1918" s="52">
        <v>0</v>
      </c>
      <c r="N1918" s="52">
        <v>0</v>
      </c>
      <c r="O1918" s="52">
        <v>0</v>
      </c>
      <c r="P1918" s="52">
        <v>0</v>
      </c>
      <c r="Q1918" s="52">
        <v>0</v>
      </c>
      <c r="R1918" s="52">
        <v>0</v>
      </c>
      <c r="S1918" s="52">
        <v>0</v>
      </c>
      <c r="T1918" s="52">
        <v>0</v>
      </c>
      <c r="U1918" s="52">
        <v>0</v>
      </c>
      <c r="V1918" s="52">
        <v>0</v>
      </c>
      <c r="W1918" s="52">
        <v>0</v>
      </c>
      <c r="X1918" s="52">
        <v>0</v>
      </c>
      <c r="Y1918" s="52">
        <v>0</v>
      </c>
      <c r="Z1918" s="52">
        <v>0</v>
      </c>
    </row>
    <row r="1919" spans="1:26">
      <c r="A1919" s="52" t="s">
        <v>347</v>
      </c>
      <c r="B1919" s="52" t="s">
        <v>340</v>
      </c>
      <c r="C1919" s="52" t="s">
        <v>249</v>
      </c>
      <c r="D1919" s="52" t="s">
        <v>7</v>
      </c>
      <c r="E1919" s="52" t="s">
        <v>78</v>
      </c>
      <c r="F1919" s="52" t="s">
        <v>66</v>
      </c>
      <c r="G1919" s="52">
        <v>0</v>
      </c>
      <c r="H1919" s="52">
        <v>0</v>
      </c>
      <c r="I1919" s="52">
        <v>0</v>
      </c>
      <c r="J1919" s="52">
        <v>0</v>
      </c>
      <c r="K1919" s="52">
        <v>0</v>
      </c>
      <c r="L1919" s="52">
        <v>0</v>
      </c>
      <c r="M1919" s="52">
        <v>0</v>
      </c>
      <c r="N1919" s="52">
        <v>0</v>
      </c>
      <c r="O1919" s="52">
        <v>0</v>
      </c>
      <c r="P1919" s="52">
        <v>0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</row>
    <row r="1920" spans="1:26">
      <c r="A1920" s="52" t="s">
        <v>347</v>
      </c>
      <c r="B1920" s="52" t="s">
        <v>341</v>
      </c>
      <c r="C1920" s="52" t="s">
        <v>249</v>
      </c>
      <c r="D1920" s="52" t="s">
        <v>7</v>
      </c>
      <c r="E1920" s="52" t="s">
        <v>78</v>
      </c>
      <c r="F1920" s="52" t="s">
        <v>67</v>
      </c>
      <c r="G1920" s="52">
        <v>0</v>
      </c>
      <c r="H1920" s="52">
        <v>0</v>
      </c>
      <c r="I1920" s="52">
        <v>0</v>
      </c>
      <c r="J1920" s="52">
        <v>0</v>
      </c>
      <c r="K1920" s="52">
        <v>0</v>
      </c>
      <c r="L1920" s="52">
        <v>0</v>
      </c>
      <c r="M1920" s="52">
        <v>0</v>
      </c>
      <c r="N1920" s="52">
        <v>0</v>
      </c>
      <c r="O1920" s="52">
        <v>0</v>
      </c>
      <c r="P1920" s="52">
        <v>0</v>
      </c>
      <c r="Q1920" s="52">
        <v>0</v>
      </c>
      <c r="R1920" s="52">
        <v>0</v>
      </c>
      <c r="S1920" s="52">
        <v>0</v>
      </c>
      <c r="T1920" s="52">
        <v>0</v>
      </c>
      <c r="U1920" s="52">
        <v>0</v>
      </c>
      <c r="V1920" s="52">
        <v>0</v>
      </c>
      <c r="W1920" s="52">
        <v>0</v>
      </c>
      <c r="X1920" s="52">
        <v>0</v>
      </c>
      <c r="Y1920" s="52">
        <v>0</v>
      </c>
      <c r="Z1920" s="52">
        <v>0</v>
      </c>
    </row>
    <row r="1921" spans="1:26">
      <c r="A1921" s="52" t="s">
        <v>347</v>
      </c>
      <c r="B1921" s="52" t="s">
        <v>337</v>
      </c>
      <c r="C1921" s="52" t="s">
        <v>249</v>
      </c>
      <c r="D1921" s="52" t="s">
        <v>7</v>
      </c>
      <c r="E1921" s="52" t="s">
        <v>78</v>
      </c>
      <c r="F1921" s="52" t="s">
        <v>68</v>
      </c>
      <c r="G1921" s="52">
        <v>0</v>
      </c>
      <c r="H1921" s="52">
        <v>0</v>
      </c>
      <c r="I1921" s="52">
        <v>0</v>
      </c>
      <c r="J1921" s="52">
        <v>0</v>
      </c>
      <c r="K1921" s="52">
        <v>0</v>
      </c>
      <c r="L1921" s="52">
        <v>0</v>
      </c>
      <c r="M1921" s="52">
        <v>0</v>
      </c>
      <c r="N1921" s="52">
        <v>0</v>
      </c>
      <c r="O1921" s="52">
        <v>0</v>
      </c>
      <c r="P1921" s="52">
        <v>0</v>
      </c>
      <c r="Q1921" s="52">
        <v>0</v>
      </c>
      <c r="R1921" s="52">
        <v>0</v>
      </c>
      <c r="S1921" s="52">
        <v>0</v>
      </c>
      <c r="T1921" s="52">
        <v>0</v>
      </c>
      <c r="U1921" s="52">
        <v>0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</row>
    <row r="1922" spans="1:26">
      <c r="A1922" s="52" t="s">
        <v>347</v>
      </c>
      <c r="B1922" s="52" t="s">
        <v>337</v>
      </c>
      <c r="C1922" s="52" t="s">
        <v>249</v>
      </c>
      <c r="D1922" s="52" t="s">
        <v>7</v>
      </c>
      <c r="E1922" s="52" t="s">
        <v>78</v>
      </c>
      <c r="F1922" s="52" t="s">
        <v>69</v>
      </c>
      <c r="G1922" s="52">
        <v>0</v>
      </c>
      <c r="H1922" s="52">
        <v>0</v>
      </c>
      <c r="I1922" s="52">
        <v>0</v>
      </c>
      <c r="J1922" s="52">
        <v>0</v>
      </c>
      <c r="K1922" s="52">
        <v>0</v>
      </c>
      <c r="L1922" s="52">
        <v>0</v>
      </c>
      <c r="M1922" s="52">
        <v>0</v>
      </c>
      <c r="N1922" s="52">
        <v>0</v>
      </c>
      <c r="O1922" s="52">
        <v>0</v>
      </c>
      <c r="P1922" s="52">
        <v>0</v>
      </c>
      <c r="Q1922" s="52">
        <v>0</v>
      </c>
      <c r="R1922" s="52">
        <v>0</v>
      </c>
      <c r="S1922" s="52">
        <v>0</v>
      </c>
      <c r="T1922" s="52">
        <v>0</v>
      </c>
      <c r="U1922" s="52">
        <v>0</v>
      </c>
      <c r="V1922" s="52">
        <v>0</v>
      </c>
      <c r="W1922" s="52">
        <v>0</v>
      </c>
      <c r="X1922" s="52">
        <v>0</v>
      </c>
      <c r="Y1922" s="52">
        <v>0</v>
      </c>
      <c r="Z1922" s="52">
        <v>0</v>
      </c>
    </row>
    <row r="1923" spans="1:26">
      <c r="A1923" s="52" t="s">
        <v>347</v>
      </c>
      <c r="B1923" s="52" t="s">
        <v>337</v>
      </c>
      <c r="C1923" s="52" t="s">
        <v>249</v>
      </c>
      <c r="D1923" s="52" t="s">
        <v>7</v>
      </c>
      <c r="E1923" s="52" t="s">
        <v>78</v>
      </c>
      <c r="F1923" s="52" t="s">
        <v>70</v>
      </c>
      <c r="G1923" s="52">
        <v>0</v>
      </c>
      <c r="H1923" s="52">
        <v>0</v>
      </c>
      <c r="I1923" s="52">
        <v>0</v>
      </c>
      <c r="J1923" s="52">
        <v>0</v>
      </c>
      <c r="K1923" s="52">
        <v>0</v>
      </c>
      <c r="L1923" s="52">
        <v>0</v>
      </c>
      <c r="M1923" s="52">
        <v>0</v>
      </c>
      <c r="N1923" s="52">
        <v>0</v>
      </c>
      <c r="O1923" s="52">
        <v>0</v>
      </c>
      <c r="P1923" s="52">
        <v>0</v>
      </c>
      <c r="Q1923" s="52">
        <v>0</v>
      </c>
      <c r="R1923" s="52">
        <v>0</v>
      </c>
      <c r="S1923" s="52">
        <v>0</v>
      </c>
      <c r="T1923" s="52">
        <v>0</v>
      </c>
      <c r="U1923" s="52">
        <v>0</v>
      </c>
      <c r="V1923" s="52">
        <v>0</v>
      </c>
      <c r="W1923" s="52">
        <v>0</v>
      </c>
      <c r="X1923" s="52">
        <v>0</v>
      </c>
      <c r="Y1923" s="52">
        <v>0</v>
      </c>
      <c r="Z1923" s="52">
        <v>0</v>
      </c>
    </row>
    <row r="1924" spans="1:26">
      <c r="A1924" s="52" t="s">
        <v>347</v>
      </c>
      <c r="B1924" s="52" t="s">
        <v>342</v>
      </c>
      <c r="C1924" s="52" t="s">
        <v>249</v>
      </c>
      <c r="D1924" s="52" t="s">
        <v>7</v>
      </c>
      <c r="E1924" s="52" t="s">
        <v>78</v>
      </c>
      <c r="F1924" s="52" t="s">
        <v>71</v>
      </c>
      <c r="G1924" s="52">
        <v>0</v>
      </c>
      <c r="H1924" s="52">
        <v>0</v>
      </c>
      <c r="I1924" s="52">
        <v>0</v>
      </c>
      <c r="J1924" s="52">
        <v>0</v>
      </c>
      <c r="K1924" s="52">
        <v>0</v>
      </c>
      <c r="L1924" s="52">
        <v>0</v>
      </c>
      <c r="M1924" s="52">
        <v>0</v>
      </c>
      <c r="N1924" s="52">
        <v>0</v>
      </c>
      <c r="O1924" s="52">
        <v>0</v>
      </c>
      <c r="P1924" s="52">
        <v>0</v>
      </c>
      <c r="Q1924" s="52">
        <v>0</v>
      </c>
      <c r="R1924" s="52">
        <v>0</v>
      </c>
      <c r="S1924" s="52">
        <v>0</v>
      </c>
      <c r="T1924" s="52">
        <v>0</v>
      </c>
      <c r="U1924" s="52">
        <v>0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</row>
    <row r="1925" spans="1:26">
      <c r="A1925" s="52" t="s">
        <v>347</v>
      </c>
      <c r="B1925" s="52" t="s">
        <v>342</v>
      </c>
      <c r="C1925" s="52" t="s">
        <v>249</v>
      </c>
      <c r="D1925" s="52" t="s">
        <v>7</v>
      </c>
      <c r="E1925" s="52" t="s">
        <v>78</v>
      </c>
      <c r="F1925" s="52" t="s">
        <v>72</v>
      </c>
      <c r="G1925" s="52">
        <v>0</v>
      </c>
      <c r="H1925" s="52">
        <v>0</v>
      </c>
      <c r="I1925" s="52">
        <v>0</v>
      </c>
      <c r="J1925" s="52">
        <v>0</v>
      </c>
      <c r="K1925" s="52">
        <v>0</v>
      </c>
      <c r="L1925" s="52">
        <v>0</v>
      </c>
      <c r="M1925" s="52">
        <v>0</v>
      </c>
      <c r="N1925" s="52">
        <v>0</v>
      </c>
      <c r="O1925" s="52">
        <v>0</v>
      </c>
      <c r="P1925" s="52">
        <v>0</v>
      </c>
      <c r="Q1925" s="52">
        <v>0</v>
      </c>
      <c r="R1925" s="52">
        <v>0</v>
      </c>
      <c r="S1925" s="52">
        <v>0</v>
      </c>
      <c r="T1925" s="52">
        <v>0</v>
      </c>
      <c r="U1925" s="52">
        <v>0</v>
      </c>
      <c r="V1925" s="52">
        <v>0</v>
      </c>
      <c r="W1925" s="52">
        <v>0</v>
      </c>
      <c r="X1925" s="52">
        <v>0</v>
      </c>
      <c r="Y1925" s="52">
        <v>0</v>
      </c>
      <c r="Z1925" s="52">
        <v>0</v>
      </c>
    </row>
    <row r="1926" spans="1:26">
      <c r="A1926" s="52" t="s">
        <v>347</v>
      </c>
      <c r="B1926" s="52" t="s">
        <v>343</v>
      </c>
      <c r="C1926" s="52" t="s">
        <v>249</v>
      </c>
      <c r="D1926" s="52" t="s">
        <v>7</v>
      </c>
      <c r="E1926" s="52" t="s">
        <v>78</v>
      </c>
      <c r="F1926" s="52" t="s">
        <v>73</v>
      </c>
      <c r="G1926" s="52">
        <v>0</v>
      </c>
      <c r="H1926" s="52">
        <v>0</v>
      </c>
      <c r="I1926" s="52">
        <v>0</v>
      </c>
      <c r="J1926" s="52">
        <v>0</v>
      </c>
      <c r="K1926" s="52">
        <v>0</v>
      </c>
      <c r="L1926" s="52">
        <v>0</v>
      </c>
      <c r="M1926" s="52">
        <v>0</v>
      </c>
      <c r="N1926" s="52">
        <v>0</v>
      </c>
      <c r="O1926" s="52">
        <v>0</v>
      </c>
      <c r="P1926" s="52">
        <v>0</v>
      </c>
      <c r="Q1926" s="52">
        <v>0</v>
      </c>
      <c r="R1926" s="52">
        <v>0</v>
      </c>
      <c r="S1926" s="52">
        <v>0</v>
      </c>
      <c r="T1926" s="52">
        <v>0</v>
      </c>
      <c r="U1926" s="52">
        <v>0</v>
      </c>
      <c r="V1926" s="52">
        <v>0</v>
      </c>
      <c r="W1926" s="52">
        <v>0</v>
      </c>
      <c r="X1926" s="52">
        <v>0</v>
      </c>
      <c r="Y1926" s="52">
        <v>0</v>
      </c>
      <c r="Z1926" s="52">
        <v>0</v>
      </c>
    </row>
    <row r="1927" spans="1:26">
      <c r="A1927" s="52" t="s">
        <v>113</v>
      </c>
      <c r="B1927" s="52" t="s">
        <v>337</v>
      </c>
      <c r="C1927" s="52" t="s">
        <v>249</v>
      </c>
      <c r="D1927" s="52" t="s">
        <v>7</v>
      </c>
      <c r="E1927" s="52" t="s">
        <v>79</v>
      </c>
      <c r="F1927" s="52" t="s">
        <v>63</v>
      </c>
      <c r="G1927" s="52">
        <v>4.6720020220415996</v>
      </c>
      <c r="H1927" s="52">
        <v>3.1790013758712004</v>
      </c>
      <c r="I1927" s="52">
        <v>2.3870010330936</v>
      </c>
      <c r="J1927" s="52">
        <v>4.5120019527936002</v>
      </c>
      <c r="K1927" s="52">
        <v>3.8460016645488002</v>
      </c>
      <c r="L1927" s="52">
        <v>2.6810011603368005</v>
      </c>
      <c r="M1927" s="52">
        <v>3.0000012983999996E-3</v>
      </c>
      <c r="N1927" s="52">
        <v>4.4820019398096003</v>
      </c>
      <c r="O1927" s="52">
        <v>3.4384113314113129</v>
      </c>
      <c r="P1927" s="52">
        <v>2.8202579631156741</v>
      </c>
      <c r="Q1927" s="52">
        <v>2.44298280673465</v>
      </c>
      <c r="R1927" s="52">
        <v>2.5172251871257783</v>
      </c>
      <c r="S1927" s="52">
        <v>2.5693011797737944</v>
      </c>
      <c r="T1927" s="52">
        <v>2.9010012555528002</v>
      </c>
      <c r="U1927" s="52">
        <v>3.6790015922711996</v>
      </c>
      <c r="V1927" s="52">
        <v>4.0520017537055999</v>
      </c>
      <c r="W1927" s="52">
        <v>1.6020006933456001</v>
      </c>
      <c r="X1927" s="52">
        <v>0</v>
      </c>
      <c r="Y1927" s="52">
        <v>0</v>
      </c>
      <c r="Z1927" s="52">
        <v>0</v>
      </c>
    </row>
    <row r="1928" spans="1:26">
      <c r="A1928" s="52" t="s">
        <v>113</v>
      </c>
      <c r="B1928" s="52" t="s">
        <v>338</v>
      </c>
      <c r="C1928" s="52" t="s">
        <v>249</v>
      </c>
      <c r="D1928" s="52" t="s">
        <v>7</v>
      </c>
      <c r="E1928" s="52" t="s">
        <v>79</v>
      </c>
      <c r="F1928" s="52" t="s">
        <v>64</v>
      </c>
      <c r="G1928" s="52">
        <v>0</v>
      </c>
      <c r="H1928" s="52">
        <v>0</v>
      </c>
      <c r="I1928" s="52">
        <v>0</v>
      </c>
      <c r="J1928" s="52">
        <v>0</v>
      </c>
      <c r="K1928" s="52">
        <v>0</v>
      </c>
      <c r="L1928" s="52">
        <v>0</v>
      </c>
      <c r="M1928" s="52">
        <v>0</v>
      </c>
      <c r="N1928" s="52">
        <v>0</v>
      </c>
      <c r="O1928" s="52">
        <v>0</v>
      </c>
      <c r="P1928" s="52">
        <v>0</v>
      </c>
      <c r="Q1928" s="52">
        <v>0</v>
      </c>
      <c r="R1928" s="52">
        <v>0</v>
      </c>
      <c r="S1928" s="52">
        <v>0</v>
      </c>
      <c r="T1928" s="52">
        <v>0</v>
      </c>
      <c r="U1928" s="52">
        <v>0</v>
      </c>
      <c r="V1928" s="52">
        <v>0</v>
      </c>
      <c r="W1928" s="52">
        <v>0</v>
      </c>
      <c r="X1928" s="52">
        <v>2.6753694136593359E-3</v>
      </c>
      <c r="Y1928" s="52">
        <v>4.2034263199888754E-3</v>
      </c>
      <c r="Z1928" s="52">
        <v>4.2000018177600004E-3</v>
      </c>
    </row>
    <row r="1929" spans="1:26">
      <c r="A1929" s="52" t="s">
        <v>113</v>
      </c>
      <c r="B1929" s="52" t="s">
        <v>339</v>
      </c>
      <c r="C1929" s="52" t="s">
        <v>249</v>
      </c>
      <c r="D1929" s="52" t="s">
        <v>7</v>
      </c>
      <c r="E1929" s="52" t="s">
        <v>79</v>
      </c>
      <c r="F1929" s="52" t="s">
        <v>65</v>
      </c>
      <c r="G1929" s="52">
        <v>0</v>
      </c>
      <c r="H1929" s="52">
        <v>0</v>
      </c>
      <c r="I1929" s="52">
        <v>0</v>
      </c>
      <c r="J1929" s="52">
        <v>0</v>
      </c>
      <c r="K1929" s="52">
        <v>0</v>
      </c>
      <c r="L1929" s="52">
        <v>0</v>
      </c>
      <c r="M1929" s="52">
        <v>0</v>
      </c>
      <c r="N1929" s="52">
        <v>0</v>
      </c>
      <c r="O1929" s="52">
        <v>0</v>
      </c>
      <c r="P1929" s="52">
        <v>0.2670407619418797</v>
      </c>
      <c r="Q1929" s="52">
        <v>0.28613045433389961</v>
      </c>
      <c r="R1929" s="52">
        <v>0.72539735490320856</v>
      </c>
      <c r="S1929" s="52">
        <v>0.71638251222306482</v>
      </c>
      <c r="T1929" s="52">
        <v>0.77016542805060351</v>
      </c>
      <c r="U1929" s="52">
        <v>0.76626139732851706</v>
      </c>
      <c r="V1929" s="52">
        <v>0.77304075957121754</v>
      </c>
      <c r="W1929" s="52">
        <v>0.46889947310935021</v>
      </c>
      <c r="X1929" s="52">
        <v>0.97599725724084374</v>
      </c>
      <c r="Y1929" s="52">
        <v>0.90571332843569352</v>
      </c>
      <c r="Z1929" s="52">
        <v>1.0521936720907146</v>
      </c>
    </row>
    <row r="1930" spans="1:26">
      <c r="A1930" s="52" t="s">
        <v>113</v>
      </c>
      <c r="B1930" s="52" t="s">
        <v>340</v>
      </c>
      <c r="C1930" s="52" t="s">
        <v>249</v>
      </c>
      <c r="D1930" s="52" t="s">
        <v>7</v>
      </c>
      <c r="E1930" s="52" t="s">
        <v>79</v>
      </c>
      <c r="F1930" s="52" t="s">
        <v>66</v>
      </c>
      <c r="G1930" s="52">
        <v>15.518000002544953</v>
      </c>
      <c r="H1930" s="52">
        <v>16.54500000271338</v>
      </c>
      <c r="I1930" s="52">
        <v>17.813000002921335</v>
      </c>
      <c r="J1930" s="52">
        <v>18.743000003073853</v>
      </c>
      <c r="K1930" s="52">
        <v>20.449000003353635</v>
      </c>
      <c r="L1930" s="52">
        <v>20.644000003385617</v>
      </c>
      <c r="M1930" s="52">
        <v>21.038000003450232</v>
      </c>
      <c r="N1930" s="52">
        <v>25.309000004150679</v>
      </c>
      <c r="O1930" s="52">
        <v>27.35825187100772</v>
      </c>
      <c r="P1930" s="52">
        <v>27.410794963203706</v>
      </c>
      <c r="Q1930" s="52">
        <v>28.853267307588798</v>
      </c>
      <c r="R1930" s="52">
        <v>31.437930746987305</v>
      </c>
      <c r="S1930" s="52">
        <v>32.459787722851509</v>
      </c>
      <c r="T1930" s="52">
        <v>33.374000005473334</v>
      </c>
      <c r="U1930" s="52">
        <v>37.404000006134261</v>
      </c>
      <c r="V1930" s="52">
        <v>40.260000006602645</v>
      </c>
      <c r="W1930" s="52">
        <v>52.795000008658384</v>
      </c>
      <c r="X1930" s="52">
        <v>53.780240285694973</v>
      </c>
      <c r="Y1930" s="52">
        <v>57.028947965949484</v>
      </c>
      <c r="Z1930" s="52">
        <v>57.957400009505015</v>
      </c>
    </row>
    <row r="1931" spans="1:26">
      <c r="A1931" s="52" t="s">
        <v>113</v>
      </c>
      <c r="B1931" s="52" t="s">
        <v>341</v>
      </c>
      <c r="C1931" s="52" t="s">
        <v>249</v>
      </c>
      <c r="D1931" s="52" t="s">
        <v>7</v>
      </c>
      <c r="E1931" s="52" t="s">
        <v>79</v>
      </c>
      <c r="F1931" s="52" t="s">
        <v>67</v>
      </c>
      <c r="G1931" s="52">
        <v>0</v>
      </c>
      <c r="H1931" s="52">
        <v>0</v>
      </c>
      <c r="I1931" s="52">
        <v>0</v>
      </c>
      <c r="J1931" s="52">
        <v>0</v>
      </c>
      <c r="K1931" s="52">
        <v>0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</row>
    <row r="1932" spans="1:26">
      <c r="A1932" s="52" t="s">
        <v>113</v>
      </c>
      <c r="B1932" s="52" t="s">
        <v>337</v>
      </c>
      <c r="C1932" s="52" t="s">
        <v>249</v>
      </c>
      <c r="D1932" s="52" t="s">
        <v>7</v>
      </c>
      <c r="E1932" s="52" t="s">
        <v>79</v>
      </c>
      <c r="F1932" s="52" t="s">
        <v>68</v>
      </c>
      <c r="G1932" s="52">
        <v>0</v>
      </c>
      <c r="H1932" s="52">
        <v>0</v>
      </c>
      <c r="I1932" s="52">
        <v>0</v>
      </c>
      <c r="J1932" s="52">
        <v>0</v>
      </c>
      <c r="K1932" s="52">
        <v>0</v>
      </c>
      <c r="L1932" s="52">
        <v>0</v>
      </c>
      <c r="M1932" s="52">
        <v>0</v>
      </c>
      <c r="N1932" s="52">
        <v>0</v>
      </c>
      <c r="O1932" s="52">
        <v>0</v>
      </c>
      <c r="P1932" s="52">
        <v>0</v>
      </c>
      <c r="Q1932" s="52">
        <v>0</v>
      </c>
      <c r="R1932" s="52">
        <v>0</v>
      </c>
      <c r="S1932" s="52">
        <v>0</v>
      </c>
      <c r="T1932" s="52">
        <v>0</v>
      </c>
      <c r="U1932" s="52">
        <v>0</v>
      </c>
      <c r="V1932" s="52">
        <v>0</v>
      </c>
      <c r="W1932" s="52">
        <v>0</v>
      </c>
      <c r="X1932" s="52">
        <v>0</v>
      </c>
      <c r="Y1932" s="52">
        <v>0</v>
      </c>
      <c r="Z1932" s="52">
        <v>0</v>
      </c>
    </row>
    <row r="1933" spans="1:26">
      <c r="A1933" s="52" t="s">
        <v>113</v>
      </c>
      <c r="B1933" s="52" t="s">
        <v>337</v>
      </c>
      <c r="C1933" s="52" t="s">
        <v>249</v>
      </c>
      <c r="D1933" s="52" t="s">
        <v>7</v>
      </c>
      <c r="E1933" s="52" t="s">
        <v>79</v>
      </c>
      <c r="F1933" s="52" t="s">
        <v>69</v>
      </c>
      <c r="G1933" s="52">
        <v>0</v>
      </c>
      <c r="H1933" s="52">
        <v>0</v>
      </c>
      <c r="I1933" s="52">
        <v>0</v>
      </c>
      <c r="J1933" s="52">
        <v>0</v>
      </c>
      <c r="K1933" s="52">
        <v>0</v>
      </c>
      <c r="L1933" s="52">
        <v>0</v>
      </c>
      <c r="M1933" s="52">
        <v>0</v>
      </c>
      <c r="N1933" s="52">
        <v>0</v>
      </c>
      <c r="O1933" s="52">
        <v>0</v>
      </c>
      <c r="P1933" s="52">
        <v>0</v>
      </c>
      <c r="Q1933" s="52">
        <v>0</v>
      </c>
      <c r="R1933" s="52">
        <v>0</v>
      </c>
      <c r="S1933" s="52">
        <v>0</v>
      </c>
      <c r="T1933" s="52">
        <v>0</v>
      </c>
      <c r="U1933" s="52">
        <v>0</v>
      </c>
      <c r="V1933" s="52">
        <v>0</v>
      </c>
      <c r="W1933" s="52">
        <v>0</v>
      </c>
      <c r="X1933" s="52">
        <v>0</v>
      </c>
      <c r="Y1933" s="52">
        <v>0</v>
      </c>
      <c r="Z1933" s="52">
        <v>0</v>
      </c>
    </row>
    <row r="1934" spans="1:26">
      <c r="A1934" s="52" t="s">
        <v>113</v>
      </c>
      <c r="B1934" s="52" t="s">
        <v>337</v>
      </c>
      <c r="C1934" s="52" t="s">
        <v>249</v>
      </c>
      <c r="D1934" s="52" t="s">
        <v>7</v>
      </c>
      <c r="E1934" s="52" t="s">
        <v>79</v>
      </c>
      <c r="F1934" s="52" t="s">
        <v>70</v>
      </c>
      <c r="G1934" s="52">
        <v>0</v>
      </c>
      <c r="H1934" s="52">
        <v>0</v>
      </c>
      <c r="I1934" s="52">
        <v>0</v>
      </c>
      <c r="J1934" s="52">
        <v>0</v>
      </c>
      <c r="K1934" s="52">
        <v>0</v>
      </c>
      <c r="L1934" s="52">
        <v>0</v>
      </c>
      <c r="M1934" s="52">
        <v>0</v>
      </c>
      <c r="N1934" s="52">
        <v>0</v>
      </c>
      <c r="O1934" s="52">
        <v>0</v>
      </c>
      <c r="P1934" s="52">
        <v>0</v>
      </c>
      <c r="Q1934" s="52">
        <v>0</v>
      </c>
      <c r="R1934" s="52">
        <v>0</v>
      </c>
      <c r="S1934" s="52">
        <v>0</v>
      </c>
      <c r="T1934" s="52">
        <v>0</v>
      </c>
      <c r="U1934" s="52">
        <v>0</v>
      </c>
      <c r="V1934" s="52">
        <v>0</v>
      </c>
      <c r="W1934" s="52">
        <v>0</v>
      </c>
      <c r="X1934" s="52">
        <v>0</v>
      </c>
      <c r="Y1934" s="52">
        <v>0</v>
      </c>
      <c r="Z1934" s="52">
        <v>0</v>
      </c>
    </row>
    <row r="1935" spans="1:26">
      <c r="A1935" s="52" t="s">
        <v>113</v>
      </c>
      <c r="B1935" s="52" t="s">
        <v>342</v>
      </c>
      <c r="C1935" s="52" t="s">
        <v>249</v>
      </c>
      <c r="D1935" s="52" t="s">
        <v>7</v>
      </c>
      <c r="E1935" s="52" t="s">
        <v>79</v>
      </c>
      <c r="F1935" s="52" t="s">
        <v>71</v>
      </c>
      <c r="G1935" s="52">
        <v>0</v>
      </c>
      <c r="H1935" s="52">
        <v>0</v>
      </c>
      <c r="I1935" s="52">
        <v>0</v>
      </c>
      <c r="J1935" s="52">
        <v>0</v>
      </c>
      <c r="K1935" s="52">
        <v>0</v>
      </c>
      <c r="L1935" s="52">
        <v>0</v>
      </c>
      <c r="M1935" s="52">
        <v>0</v>
      </c>
      <c r="N1935" s="52">
        <v>0</v>
      </c>
      <c r="O1935" s="52">
        <v>0</v>
      </c>
      <c r="P1935" s="52">
        <v>0</v>
      </c>
      <c r="Q1935" s="52">
        <v>0</v>
      </c>
      <c r="R1935" s="52">
        <v>0</v>
      </c>
      <c r="S1935" s="52">
        <v>0</v>
      </c>
      <c r="T1935" s="52">
        <v>0</v>
      </c>
      <c r="U1935" s="52">
        <v>0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</row>
    <row r="1936" spans="1:26">
      <c r="A1936" s="52" t="s">
        <v>113</v>
      </c>
      <c r="B1936" s="52" t="s">
        <v>342</v>
      </c>
      <c r="C1936" s="52" t="s">
        <v>249</v>
      </c>
      <c r="D1936" s="52" t="s">
        <v>7</v>
      </c>
      <c r="E1936" s="52" t="s">
        <v>79</v>
      </c>
      <c r="F1936" s="52" t="s">
        <v>72</v>
      </c>
      <c r="G1936" s="52">
        <v>26.976011675212799</v>
      </c>
      <c r="H1936" s="52">
        <v>23.366010112804798</v>
      </c>
      <c r="I1936" s="52">
        <v>23.717010264717601</v>
      </c>
      <c r="J1936" s="52">
        <v>22.7230098345144</v>
      </c>
      <c r="K1936" s="52">
        <v>24.190010469432</v>
      </c>
      <c r="L1936" s="52">
        <v>20.725008969779999</v>
      </c>
      <c r="M1936" s="52">
        <v>18.695008091195998</v>
      </c>
      <c r="N1936" s="52">
        <v>18.6770080834056</v>
      </c>
      <c r="O1936" s="52">
        <v>18.679816504792758</v>
      </c>
      <c r="P1936" s="52">
        <v>17.060567119899172</v>
      </c>
      <c r="Q1936" s="52">
        <v>16.29184854036216</v>
      </c>
      <c r="R1936" s="52">
        <v>16.299646247740721</v>
      </c>
      <c r="S1936" s="52">
        <v>15.787571133291868</v>
      </c>
      <c r="T1936" s="52">
        <v>16.372116502732254</v>
      </c>
      <c r="U1936" s="52">
        <v>16.079850084782244</v>
      </c>
      <c r="V1936" s="52">
        <v>17.07699165800145</v>
      </c>
      <c r="W1936" s="52">
        <v>6.4980879940156262</v>
      </c>
      <c r="X1936" s="52">
        <v>16.181389955582901</v>
      </c>
      <c r="Y1936" s="52">
        <v>16.202012910226276</v>
      </c>
      <c r="Z1936" s="52">
        <v>19.020962168397588</v>
      </c>
    </row>
    <row r="1937" spans="1:26">
      <c r="A1937" s="52" t="s">
        <v>113</v>
      </c>
      <c r="B1937" s="52" t="s">
        <v>343</v>
      </c>
      <c r="C1937" s="52" t="s">
        <v>249</v>
      </c>
      <c r="D1937" s="52" t="s">
        <v>7</v>
      </c>
      <c r="E1937" s="52" t="s">
        <v>79</v>
      </c>
      <c r="F1937" s="52" t="s">
        <v>73</v>
      </c>
      <c r="G1937" s="52">
        <v>0</v>
      </c>
      <c r="H1937" s="52">
        <v>0</v>
      </c>
      <c r="I1937" s="52">
        <v>0</v>
      </c>
      <c r="J1937" s="52">
        <v>0</v>
      </c>
      <c r="K1937" s="52">
        <v>0</v>
      </c>
      <c r="L1937" s="52">
        <v>0.24800000000000422</v>
      </c>
      <c r="M1937" s="52">
        <v>1.4720000000000248</v>
      </c>
      <c r="N1937" s="52">
        <v>1.8350000000000313</v>
      </c>
      <c r="O1937" s="52">
        <v>1.6574896099738781</v>
      </c>
      <c r="P1937" s="52">
        <v>2.9498905686992658</v>
      </c>
      <c r="Q1937" s="52">
        <v>3.498835423476645</v>
      </c>
      <c r="R1937" s="52">
        <v>3.8488246412690854</v>
      </c>
      <c r="S1937" s="52">
        <v>3.7804679525968172</v>
      </c>
      <c r="T1937" s="52">
        <v>3.7300000000000635</v>
      </c>
      <c r="U1937" s="52">
        <v>4.0090000000000687</v>
      </c>
      <c r="V1937" s="52">
        <v>2.3100000000000391</v>
      </c>
      <c r="W1937" s="52">
        <v>0</v>
      </c>
      <c r="X1937" s="52">
        <v>7.5140200617668036</v>
      </c>
      <c r="Y1937" s="52">
        <v>1.9016030151173686</v>
      </c>
      <c r="Z1937" s="52">
        <v>1.9363000000000328</v>
      </c>
    </row>
    <row r="1938" spans="1:26">
      <c r="A1938" s="52" t="s">
        <v>347</v>
      </c>
      <c r="B1938" s="52" t="s">
        <v>337</v>
      </c>
      <c r="C1938" s="52" t="s">
        <v>249</v>
      </c>
      <c r="D1938" s="52" t="s">
        <v>7</v>
      </c>
      <c r="E1938" s="52" t="s">
        <v>80</v>
      </c>
      <c r="F1938" s="52" t="s">
        <v>63</v>
      </c>
      <c r="G1938" s="52">
        <v>0</v>
      </c>
      <c r="H1938" s="52">
        <v>0</v>
      </c>
      <c r="I1938" s="52">
        <v>0</v>
      </c>
      <c r="J1938" s="52">
        <v>0</v>
      </c>
      <c r="K1938" s="52">
        <v>0</v>
      </c>
      <c r="L1938" s="52">
        <v>0</v>
      </c>
      <c r="M1938" s="52">
        <v>0</v>
      </c>
      <c r="N1938" s="52">
        <v>0</v>
      </c>
      <c r="O1938" s="52">
        <v>0</v>
      </c>
      <c r="P1938" s="52">
        <v>0</v>
      </c>
      <c r="Q1938" s="52">
        <v>0</v>
      </c>
      <c r="R1938" s="52">
        <v>0</v>
      </c>
      <c r="S1938" s="52">
        <v>0</v>
      </c>
      <c r="T1938" s="52">
        <v>0</v>
      </c>
      <c r="U1938" s="52">
        <v>0</v>
      </c>
      <c r="V1938" s="52">
        <v>0</v>
      </c>
      <c r="W1938" s="52">
        <v>0</v>
      </c>
      <c r="X1938" s="52">
        <v>0</v>
      </c>
      <c r="Y1938" s="52">
        <v>0</v>
      </c>
      <c r="Z1938" s="52">
        <v>0</v>
      </c>
    </row>
    <row r="1939" spans="1:26">
      <c r="A1939" s="52" t="s">
        <v>347</v>
      </c>
      <c r="B1939" s="52" t="s">
        <v>338</v>
      </c>
      <c r="C1939" s="52" t="s">
        <v>249</v>
      </c>
      <c r="D1939" s="52" t="s">
        <v>7</v>
      </c>
      <c r="E1939" s="52" t="s">
        <v>80</v>
      </c>
      <c r="F1939" s="52" t="s">
        <v>64</v>
      </c>
      <c r="G1939" s="52">
        <v>0</v>
      </c>
      <c r="H1939" s="52">
        <v>0</v>
      </c>
      <c r="I1939" s="52">
        <v>0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</row>
    <row r="1940" spans="1:26">
      <c r="A1940" s="52" t="s">
        <v>347</v>
      </c>
      <c r="B1940" s="52" t="s">
        <v>339</v>
      </c>
      <c r="C1940" s="52" t="s">
        <v>249</v>
      </c>
      <c r="D1940" s="52" t="s">
        <v>7</v>
      </c>
      <c r="E1940" s="52" t="s">
        <v>80</v>
      </c>
      <c r="F1940" s="52" t="s">
        <v>65</v>
      </c>
      <c r="G1940" s="52">
        <v>0</v>
      </c>
      <c r="H1940" s="52">
        <v>0</v>
      </c>
      <c r="I1940" s="52">
        <v>0</v>
      </c>
      <c r="J1940" s="52">
        <v>0</v>
      </c>
      <c r="K1940" s="52">
        <v>0</v>
      </c>
      <c r="L1940" s="52">
        <v>0</v>
      </c>
      <c r="M1940" s="52">
        <v>0</v>
      </c>
      <c r="N1940" s="52">
        <v>0</v>
      </c>
      <c r="O1940" s="52">
        <v>0</v>
      </c>
      <c r="P1940" s="52">
        <v>0</v>
      </c>
      <c r="Q1940" s="52">
        <v>0</v>
      </c>
      <c r="R1940" s="52">
        <v>0</v>
      </c>
      <c r="S1940" s="52">
        <v>0</v>
      </c>
      <c r="T1940" s="52">
        <v>0</v>
      </c>
      <c r="U1940" s="52">
        <v>0</v>
      </c>
      <c r="V1940" s="52">
        <v>0</v>
      </c>
      <c r="W1940" s="52">
        <v>0</v>
      </c>
      <c r="X1940" s="52">
        <v>0</v>
      </c>
      <c r="Y1940" s="52">
        <v>0</v>
      </c>
      <c r="Z1940" s="52">
        <v>0</v>
      </c>
    </row>
    <row r="1941" spans="1:26">
      <c r="A1941" s="52" t="s">
        <v>347</v>
      </c>
      <c r="B1941" s="52" t="s">
        <v>340</v>
      </c>
      <c r="C1941" s="52" t="s">
        <v>249</v>
      </c>
      <c r="D1941" s="52" t="s">
        <v>7</v>
      </c>
      <c r="E1941" s="52" t="s">
        <v>80</v>
      </c>
      <c r="F1941" s="52" t="s">
        <v>66</v>
      </c>
      <c r="G1941" s="52">
        <v>0</v>
      </c>
      <c r="H1941" s="52">
        <v>0</v>
      </c>
      <c r="I1941" s="52">
        <v>0</v>
      </c>
      <c r="J1941" s="52">
        <v>0</v>
      </c>
      <c r="K1941" s="52">
        <v>0</v>
      </c>
      <c r="L1941" s="52">
        <v>0</v>
      </c>
      <c r="M1941" s="52">
        <v>0</v>
      </c>
      <c r="N1941" s="52">
        <v>0</v>
      </c>
      <c r="O1941" s="52">
        <v>0</v>
      </c>
      <c r="P1941" s="52">
        <v>0</v>
      </c>
      <c r="Q1941" s="52">
        <v>0</v>
      </c>
      <c r="R1941" s="52">
        <v>0</v>
      </c>
      <c r="S1941" s="52">
        <v>0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</row>
    <row r="1942" spans="1:26">
      <c r="A1942" s="52" t="s">
        <v>347</v>
      </c>
      <c r="B1942" s="52" t="s">
        <v>341</v>
      </c>
      <c r="C1942" s="52" t="s">
        <v>249</v>
      </c>
      <c r="D1942" s="52" t="s">
        <v>7</v>
      </c>
      <c r="E1942" s="52" t="s">
        <v>80</v>
      </c>
      <c r="F1942" s="52" t="s">
        <v>67</v>
      </c>
      <c r="G1942" s="52">
        <v>0</v>
      </c>
      <c r="H1942" s="52">
        <v>0</v>
      </c>
      <c r="I1942" s="52">
        <v>0</v>
      </c>
      <c r="J1942" s="52">
        <v>0</v>
      </c>
      <c r="K1942" s="52">
        <v>0</v>
      </c>
      <c r="L1942" s="52">
        <v>0</v>
      </c>
      <c r="M1942" s="52">
        <v>0</v>
      </c>
      <c r="N1942" s="52">
        <v>0</v>
      </c>
      <c r="O1942" s="52">
        <v>0</v>
      </c>
      <c r="P1942" s="52">
        <v>0</v>
      </c>
      <c r="Q1942" s="52">
        <v>0</v>
      </c>
      <c r="R1942" s="52">
        <v>0</v>
      </c>
      <c r="S1942" s="52">
        <v>0</v>
      </c>
      <c r="T1942" s="52">
        <v>0</v>
      </c>
      <c r="U1942" s="52">
        <v>0</v>
      </c>
      <c r="V1942" s="52">
        <v>0</v>
      </c>
      <c r="W1942" s="52">
        <v>0</v>
      </c>
      <c r="X1942" s="52">
        <v>0</v>
      </c>
      <c r="Y1942" s="52">
        <v>0</v>
      </c>
      <c r="Z1942" s="52">
        <v>0</v>
      </c>
    </row>
    <row r="1943" spans="1:26">
      <c r="A1943" s="52" t="s">
        <v>347</v>
      </c>
      <c r="B1943" s="52" t="s">
        <v>337</v>
      </c>
      <c r="C1943" s="52" t="s">
        <v>249</v>
      </c>
      <c r="D1943" s="52" t="s">
        <v>7</v>
      </c>
      <c r="E1943" s="52" t="s">
        <v>80</v>
      </c>
      <c r="F1943" s="52" t="s">
        <v>68</v>
      </c>
      <c r="G1943" s="52">
        <v>0</v>
      </c>
      <c r="H1943" s="52">
        <v>0</v>
      </c>
      <c r="I1943" s="52">
        <v>0</v>
      </c>
      <c r="J1943" s="52">
        <v>0</v>
      </c>
      <c r="K1943" s="52">
        <v>0</v>
      </c>
      <c r="L1943" s="52">
        <v>0</v>
      </c>
      <c r="M1943" s="52">
        <v>0</v>
      </c>
      <c r="N1943" s="52">
        <v>0</v>
      </c>
      <c r="O1943" s="52">
        <v>0</v>
      </c>
      <c r="P1943" s="52">
        <v>0</v>
      </c>
      <c r="Q1943" s="52">
        <v>0</v>
      </c>
      <c r="R1943" s="52">
        <v>0</v>
      </c>
      <c r="S1943" s="52">
        <v>0</v>
      </c>
      <c r="T1943" s="52">
        <v>0</v>
      </c>
      <c r="U1943" s="52">
        <v>0</v>
      </c>
      <c r="V1943" s="52">
        <v>0</v>
      </c>
      <c r="W1943" s="52">
        <v>0</v>
      </c>
      <c r="X1943" s="52">
        <v>0</v>
      </c>
      <c r="Y1943" s="52">
        <v>0</v>
      </c>
      <c r="Z1943" s="52">
        <v>0</v>
      </c>
    </row>
    <row r="1944" spans="1:26">
      <c r="A1944" s="52" t="s">
        <v>347</v>
      </c>
      <c r="B1944" s="52" t="s">
        <v>337</v>
      </c>
      <c r="C1944" s="52" t="s">
        <v>249</v>
      </c>
      <c r="D1944" s="52" t="s">
        <v>7</v>
      </c>
      <c r="E1944" s="52" t="s">
        <v>80</v>
      </c>
      <c r="F1944" s="52" t="s">
        <v>69</v>
      </c>
      <c r="G1944" s="52">
        <v>0</v>
      </c>
      <c r="H1944" s="52">
        <v>0</v>
      </c>
      <c r="I1944" s="52">
        <v>0</v>
      </c>
      <c r="J1944" s="52">
        <v>0</v>
      </c>
      <c r="K1944" s="52">
        <v>0</v>
      </c>
      <c r="L1944" s="52">
        <v>0</v>
      </c>
      <c r="M1944" s="52">
        <v>0</v>
      </c>
      <c r="N1944" s="52">
        <v>0</v>
      </c>
      <c r="O1944" s="52">
        <v>0</v>
      </c>
      <c r="P1944" s="52">
        <v>0</v>
      </c>
      <c r="Q1944" s="52">
        <v>0</v>
      </c>
      <c r="R1944" s="52">
        <v>0</v>
      </c>
      <c r="S1944" s="52">
        <v>0</v>
      </c>
      <c r="T1944" s="52">
        <v>0</v>
      </c>
      <c r="U1944" s="52">
        <v>0</v>
      </c>
      <c r="V1944" s="52">
        <v>0</v>
      </c>
      <c r="W1944" s="52">
        <v>0</v>
      </c>
      <c r="X1944" s="52">
        <v>0</v>
      </c>
      <c r="Y1944" s="52">
        <v>0</v>
      </c>
      <c r="Z1944" s="52">
        <v>0</v>
      </c>
    </row>
    <row r="1945" spans="1:26">
      <c r="A1945" s="52" t="s">
        <v>347</v>
      </c>
      <c r="B1945" s="52" t="s">
        <v>337</v>
      </c>
      <c r="C1945" s="52" t="s">
        <v>249</v>
      </c>
      <c r="D1945" s="52" t="s">
        <v>7</v>
      </c>
      <c r="E1945" s="52" t="s">
        <v>80</v>
      </c>
      <c r="F1945" s="52" t="s">
        <v>70</v>
      </c>
      <c r="G1945" s="52">
        <v>0</v>
      </c>
      <c r="H1945" s="52">
        <v>0</v>
      </c>
      <c r="I1945" s="52">
        <v>0</v>
      </c>
      <c r="J1945" s="52">
        <v>0</v>
      </c>
      <c r="K1945" s="52">
        <v>0</v>
      </c>
      <c r="L1945" s="52">
        <v>0</v>
      </c>
      <c r="M1945" s="52">
        <v>0</v>
      </c>
      <c r="N1945" s="52">
        <v>0</v>
      </c>
      <c r="O1945" s="52">
        <v>0</v>
      </c>
      <c r="P1945" s="52">
        <v>0</v>
      </c>
      <c r="Q1945" s="52">
        <v>0</v>
      </c>
      <c r="R1945" s="52">
        <v>0</v>
      </c>
      <c r="S1945" s="52">
        <v>0</v>
      </c>
      <c r="T1945" s="52">
        <v>0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</row>
    <row r="1946" spans="1:26">
      <c r="A1946" s="52" t="s">
        <v>347</v>
      </c>
      <c r="B1946" s="52" t="s">
        <v>342</v>
      </c>
      <c r="C1946" s="52" t="s">
        <v>249</v>
      </c>
      <c r="D1946" s="52" t="s">
        <v>7</v>
      </c>
      <c r="E1946" s="52" t="s">
        <v>80</v>
      </c>
      <c r="F1946" s="52" t="s">
        <v>71</v>
      </c>
      <c r="G1946" s="52">
        <v>0</v>
      </c>
      <c r="H1946" s="52">
        <v>0</v>
      </c>
      <c r="I1946" s="52">
        <v>0</v>
      </c>
      <c r="J1946" s="52">
        <v>0</v>
      </c>
      <c r="K1946" s="52">
        <v>0</v>
      </c>
      <c r="L1946" s="52">
        <v>0</v>
      </c>
      <c r="M1946" s="52">
        <v>0</v>
      </c>
      <c r="N1946" s="52">
        <v>0</v>
      </c>
      <c r="O1946" s="52">
        <v>0</v>
      </c>
      <c r="P1946" s="52">
        <v>0</v>
      </c>
      <c r="Q1946" s="52">
        <v>0</v>
      </c>
      <c r="R1946" s="52">
        <v>0</v>
      </c>
      <c r="S1946" s="52">
        <v>0</v>
      </c>
      <c r="T1946" s="52">
        <v>0</v>
      </c>
      <c r="U1946" s="52">
        <v>0</v>
      </c>
      <c r="V1946" s="52">
        <v>0</v>
      </c>
      <c r="W1946" s="52">
        <v>0</v>
      </c>
      <c r="X1946" s="52">
        <v>0</v>
      </c>
      <c r="Y1946" s="52">
        <v>0</v>
      </c>
      <c r="Z1946" s="52">
        <v>0</v>
      </c>
    </row>
    <row r="1947" spans="1:26">
      <c r="A1947" s="52" t="s">
        <v>347</v>
      </c>
      <c r="B1947" s="52" t="s">
        <v>342</v>
      </c>
      <c r="C1947" s="52" t="s">
        <v>249</v>
      </c>
      <c r="D1947" s="52" t="s">
        <v>7</v>
      </c>
      <c r="E1947" s="52" t="s">
        <v>80</v>
      </c>
      <c r="F1947" s="52" t="s">
        <v>72</v>
      </c>
      <c r="G1947" s="52">
        <v>0</v>
      </c>
      <c r="H1947" s="52">
        <v>0</v>
      </c>
      <c r="I1947" s="52">
        <v>0</v>
      </c>
      <c r="J1947" s="52">
        <v>0</v>
      </c>
      <c r="K1947" s="52">
        <v>0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</row>
    <row r="1948" spans="1:26">
      <c r="A1948" s="52" t="s">
        <v>347</v>
      </c>
      <c r="B1948" s="52" t="s">
        <v>343</v>
      </c>
      <c r="C1948" s="52" t="s">
        <v>249</v>
      </c>
      <c r="D1948" s="52" t="s">
        <v>7</v>
      </c>
      <c r="E1948" s="52" t="s">
        <v>80</v>
      </c>
      <c r="F1948" s="52" t="s">
        <v>73</v>
      </c>
      <c r="G1948" s="52">
        <v>0</v>
      </c>
      <c r="H1948" s="52">
        <v>0</v>
      </c>
      <c r="I1948" s="52">
        <v>0</v>
      </c>
      <c r="J1948" s="52">
        <v>0</v>
      </c>
      <c r="K1948" s="52">
        <v>0</v>
      </c>
      <c r="L1948" s="52">
        <v>0</v>
      </c>
      <c r="M1948" s="52">
        <v>0</v>
      </c>
      <c r="N1948" s="52">
        <v>0</v>
      </c>
      <c r="O1948" s="52">
        <v>0</v>
      </c>
      <c r="P1948" s="52">
        <v>0</v>
      </c>
      <c r="Q1948" s="52">
        <v>0</v>
      </c>
      <c r="R1948" s="52">
        <v>0</v>
      </c>
      <c r="S1948" s="52">
        <v>0</v>
      </c>
      <c r="T1948" s="52">
        <v>0</v>
      </c>
      <c r="U1948" s="52">
        <v>0</v>
      </c>
      <c r="V1948" s="52">
        <v>0</v>
      </c>
      <c r="W1948" s="52">
        <v>0</v>
      </c>
      <c r="X1948" s="52">
        <v>0</v>
      </c>
      <c r="Y1948" s="52">
        <v>0</v>
      </c>
      <c r="Z1948" s="52">
        <v>0</v>
      </c>
    </row>
    <row r="1949" spans="1:26">
      <c r="A1949" s="52" t="s">
        <v>348</v>
      </c>
      <c r="B1949" s="52" t="s">
        <v>337</v>
      </c>
      <c r="C1949" s="52" t="s">
        <v>249</v>
      </c>
      <c r="D1949" s="52" t="s">
        <v>7</v>
      </c>
      <c r="E1949" s="52" t="s">
        <v>81</v>
      </c>
      <c r="F1949" s="52" t="s">
        <v>63</v>
      </c>
      <c r="G1949" s="52">
        <v>0</v>
      </c>
      <c r="H1949" s="52">
        <v>0</v>
      </c>
      <c r="I1949" s="52">
        <v>0</v>
      </c>
      <c r="J1949" s="52">
        <v>0</v>
      </c>
      <c r="K1949" s="52">
        <v>0</v>
      </c>
      <c r="L1949" s="52">
        <v>0</v>
      </c>
      <c r="M1949" s="52">
        <v>0</v>
      </c>
      <c r="N1949" s="52">
        <v>0</v>
      </c>
      <c r="O1949" s="52">
        <v>0</v>
      </c>
      <c r="P1949" s="52">
        <v>0</v>
      </c>
      <c r="Q1949" s="52">
        <v>0</v>
      </c>
      <c r="R1949" s="52">
        <v>0</v>
      </c>
      <c r="S1949" s="52">
        <v>0</v>
      </c>
      <c r="T1949" s="52">
        <v>0</v>
      </c>
      <c r="U1949" s="52">
        <v>0</v>
      </c>
      <c r="V1949" s="52">
        <v>0</v>
      </c>
      <c r="W1949" s="52">
        <v>0</v>
      </c>
      <c r="X1949" s="52">
        <v>0</v>
      </c>
      <c r="Y1949" s="52">
        <v>0</v>
      </c>
      <c r="Z1949" s="52">
        <v>0</v>
      </c>
    </row>
    <row r="1950" spans="1:26">
      <c r="A1950" s="52" t="s">
        <v>348</v>
      </c>
      <c r="B1950" s="52" t="s">
        <v>338</v>
      </c>
      <c r="C1950" s="52" t="s">
        <v>249</v>
      </c>
      <c r="D1950" s="52" t="s">
        <v>7</v>
      </c>
      <c r="E1950" s="52" t="s">
        <v>81</v>
      </c>
      <c r="F1950" s="52" t="s">
        <v>64</v>
      </c>
      <c r="G1950" s="52">
        <v>0</v>
      </c>
      <c r="H1950" s="52">
        <v>0</v>
      </c>
      <c r="I1950" s="52">
        <v>0</v>
      </c>
      <c r="J1950" s="52">
        <v>0</v>
      </c>
      <c r="K1950" s="52">
        <v>0</v>
      </c>
      <c r="L1950" s="52">
        <v>0</v>
      </c>
      <c r="M1950" s="52">
        <v>0</v>
      </c>
      <c r="N1950" s="52">
        <v>0</v>
      </c>
      <c r="O1950" s="52">
        <v>0</v>
      </c>
      <c r="P1950" s="52">
        <v>0</v>
      </c>
      <c r="Q1950" s="52">
        <v>0</v>
      </c>
      <c r="R1950" s="52">
        <v>0</v>
      </c>
      <c r="S1950" s="52">
        <v>0</v>
      </c>
      <c r="T1950" s="52">
        <v>0</v>
      </c>
      <c r="U1950" s="52">
        <v>0</v>
      </c>
      <c r="V1950" s="52">
        <v>0</v>
      </c>
      <c r="W1950" s="52">
        <v>0</v>
      </c>
      <c r="X1950" s="52">
        <v>0</v>
      </c>
      <c r="Y1950" s="52">
        <v>0</v>
      </c>
      <c r="Z1950" s="52">
        <v>0</v>
      </c>
    </row>
    <row r="1951" spans="1:26">
      <c r="A1951" s="52" t="s">
        <v>348</v>
      </c>
      <c r="B1951" s="52" t="s">
        <v>339</v>
      </c>
      <c r="C1951" s="52" t="s">
        <v>249</v>
      </c>
      <c r="D1951" s="52" t="s">
        <v>7</v>
      </c>
      <c r="E1951" s="52" t="s">
        <v>81</v>
      </c>
      <c r="F1951" s="52" t="s">
        <v>65</v>
      </c>
      <c r="G1951" s="52">
        <v>0</v>
      </c>
      <c r="H1951" s="52">
        <v>0</v>
      </c>
      <c r="I1951" s="52">
        <v>0</v>
      </c>
      <c r="J1951" s="52">
        <v>0</v>
      </c>
      <c r="K1951" s="52">
        <v>0</v>
      </c>
      <c r="L1951" s="52">
        <v>0</v>
      </c>
      <c r="M1951" s="52">
        <v>0</v>
      </c>
      <c r="N1951" s="52">
        <v>0</v>
      </c>
      <c r="O1951" s="52">
        <v>0</v>
      </c>
      <c r="P1951" s="52">
        <v>0</v>
      </c>
      <c r="Q1951" s="52">
        <v>0</v>
      </c>
      <c r="R1951" s="52">
        <v>0</v>
      </c>
      <c r="S1951" s="52">
        <v>0</v>
      </c>
      <c r="T1951" s="52">
        <v>0</v>
      </c>
      <c r="U1951" s="52">
        <v>0</v>
      </c>
      <c r="V1951" s="52">
        <v>0</v>
      </c>
      <c r="W1951" s="52">
        <v>0</v>
      </c>
      <c r="X1951" s="52">
        <v>0</v>
      </c>
      <c r="Y1951" s="52">
        <v>0</v>
      </c>
      <c r="Z1951" s="52">
        <v>0</v>
      </c>
    </row>
    <row r="1952" spans="1:26">
      <c r="A1952" s="52" t="s">
        <v>348</v>
      </c>
      <c r="B1952" s="52" t="s">
        <v>340</v>
      </c>
      <c r="C1952" s="52" t="s">
        <v>249</v>
      </c>
      <c r="D1952" s="52" t="s">
        <v>7</v>
      </c>
      <c r="E1952" s="52" t="s">
        <v>81</v>
      </c>
      <c r="F1952" s="52" t="s">
        <v>66</v>
      </c>
      <c r="G1952" s="52">
        <v>0</v>
      </c>
      <c r="H1952" s="52">
        <v>0</v>
      </c>
      <c r="I1952" s="52">
        <v>0</v>
      </c>
      <c r="J1952" s="52">
        <v>0</v>
      </c>
      <c r="K1952" s="52">
        <v>0</v>
      </c>
      <c r="L1952" s="52">
        <v>0</v>
      </c>
      <c r="M1952" s="52">
        <v>0</v>
      </c>
      <c r="N1952" s="52">
        <v>0</v>
      </c>
      <c r="O1952" s="52">
        <v>0</v>
      </c>
      <c r="P1952" s="52">
        <v>0</v>
      </c>
      <c r="Q1952" s="52">
        <v>0</v>
      </c>
      <c r="R1952" s="52">
        <v>0</v>
      </c>
      <c r="S1952" s="52">
        <v>0</v>
      </c>
      <c r="T1952" s="52">
        <v>0</v>
      </c>
      <c r="U1952" s="52">
        <v>0</v>
      </c>
      <c r="V1952" s="52">
        <v>0</v>
      </c>
      <c r="W1952" s="52">
        <v>0</v>
      </c>
      <c r="X1952" s="52">
        <v>0</v>
      </c>
      <c r="Y1952" s="52">
        <v>0</v>
      </c>
      <c r="Z1952" s="52">
        <v>0</v>
      </c>
    </row>
    <row r="1953" spans="1:26">
      <c r="A1953" s="52" t="s">
        <v>348</v>
      </c>
      <c r="B1953" s="52" t="s">
        <v>341</v>
      </c>
      <c r="C1953" s="52" t="s">
        <v>249</v>
      </c>
      <c r="D1953" s="52" t="s">
        <v>7</v>
      </c>
      <c r="E1953" s="52" t="s">
        <v>81</v>
      </c>
      <c r="F1953" s="52" t="s">
        <v>67</v>
      </c>
      <c r="G1953" s="52">
        <v>0</v>
      </c>
      <c r="H1953" s="52">
        <v>0</v>
      </c>
      <c r="I1953" s="52">
        <v>0</v>
      </c>
      <c r="J1953" s="52">
        <v>0</v>
      </c>
      <c r="K1953" s="52">
        <v>0</v>
      </c>
      <c r="L1953" s="52">
        <v>0</v>
      </c>
      <c r="M1953" s="52">
        <v>0</v>
      </c>
      <c r="N1953" s="52">
        <v>0</v>
      </c>
      <c r="O1953" s="52">
        <v>0</v>
      </c>
      <c r="P1953" s="52">
        <v>0</v>
      </c>
      <c r="Q1953" s="52">
        <v>0</v>
      </c>
      <c r="R1953" s="52">
        <v>0</v>
      </c>
      <c r="S1953" s="52">
        <v>0</v>
      </c>
      <c r="T1953" s="52">
        <v>0</v>
      </c>
      <c r="U1953" s="52">
        <v>0</v>
      </c>
      <c r="V1953" s="52">
        <v>0</v>
      </c>
      <c r="W1953" s="52">
        <v>0</v>
      </c>
      <c r="X1953" s="52">
        <v>0</v>
      </c>
      <c r="Y1953" s="52">
        <v>0</v>
      </c>
      <c r="Z1953" s="52">
        <v>0</v>
      </c>
    </row>
    <row r="1954" spans="1:26">
      <c r="A1954" s="52" t="s">
        <v>348</v>
      </c>
      <c r="B1954" s="52" t="s">
        <v>337</v>
      </c>
      <c r="C1954" s="52" t="s">
        <v>249</v>
      </c>
      <c r="D1954" s="52" t="s">
        <v>7</v>
      </c>
      <c r="E1954" s="52" t="s">
        <v>81</v>
      </c>
      <c r="F1954" s="52" t="s">
        <v>68</v>
      </c>
      <c r="G1954" s="52">
        <v>0</v>
      </c>
      <c r="H1954" s="52">
        <v>0</v>
      </c>
      <c r="I1954" s="52">
        <v>0</v>
      </c>
      <c r="J1954" s="52">
        <v>0</v>
      </c>
      <c r="K1954" s="52">
        <v>0</v>
      </c>
      <c r="L1954" s="52">
        <v>0</v>
      </c>
      <c r="M1954" s="52">
        <v>0</v>
      </c>
      <c r="N1954" s="52">
        <v>0</v>
      </c>
      <c r="O1954" s="52">
        <v>0</v>
      </c>
      <c r="P1954" s="52">
        <v>0</v>
      </c>
      <c r="Q1954" s="52">
        <v>0</v>
      </c>
      <c r="R1954" s="52">
        <v>0</v>
      </c>
      <c r="S1954" s="52">
        <v>0</v>
      </c>
      <c r="T1954" s="52">
        <v>0</v>
      </c>
      <c r="U1954" s="52">
        <v>0</v>
      </c>
      <c r="V1954" s="52">
        <v>0</v>
      </c>
      <c r="W1954" s="52">
        <v>0</v>
      </c>
      <c r="X1954" s="52">
        <v>0</v>
      </c>
      <c r="Y1954" s="52">
        <v>0</v>
      </c>
      <c r="Z1954" s="52">
        <v>0</v>
      </c>
    </row>
    <row r="1955" spans="1:26">
      <c r="A1955" s="52" t="s">
        <v>348</v>
      </c>
      <c r="B1955" s="52" t="s">
        <v>337</v>
      </c>
      <c r="C1955" s="52" t="s">
        <v>249</v>
      </c>
      <c r="D1955" s="52" t="s">
        <v>7</v>
      </c>
      <c r="E1955" s="52" t="s">
        <v>81</v>
      </c>
      <c r="F1955" s="52" t="s">
        <v>69</v>
      </c>
      <c r="G1955" s="52">
        <v>0</v>
      </c>
      <c r="H1955" s="52">
        <v>0</v>
      </c>
      <c r="I1955" s="52">
        <v>0</v>
      </c>
      <c r="J1955" s="52">
        <v>0</v>
      </c>
      <c r="K1955" s="52">
        <v>0</v>
      </c>
      <c r="L1955" s="52">
        <v>0</v>
      </c>
      <c r="M1955" s="52">
        <v>0</v>
      </c>
      <c r="N1955" s="52">
        <v>0</v>
      </c>
      <c r="O1955" s="52">
        <v>0</v>
      </c>
      <c r="P1955" s="52">
        <v>0</v>
      </c>
      <c r="Q1955" s="52">
        <v>0</v>
      </c>
      <c r="R1955" s="52">
        <v>0</v>
      </c>
      <c r="S1955" s="52">
        <v>0</v>
      </c>
      <c r="T1955" s="52">
        <v>0</v>
      </c>
      <c r="U1955" s="52">
        <v>0</v>
      </c>
      <c r="V1955" s="52">
        <v>0</v>
      </c>
      <c r="W1955" s="52">
        <v>0</v>
      </c>
      <c r="X1955" s="52">
        <v>0</v>
      </c>
      <c r="Y1955" s="52">
        <v>0</v>
      </c>
      <c r="Z1955" s="52">
        <v>0</v>
      </c>
    </row>
    <row r="1956" spans="1:26">
      <c r="A1956" s="52" t="s">
        <v>348</v>
      </c>
      <c r="B1956" s="52" t="s">
        <v>337</v>
      </c>
      <c r="C1956" s="52" t="s">
        <v>249</v>
      </c>
      <c r="D1956" s="52" t="s">
        <v>7</v>
      </c>
      <c r="E1956" s="52" t="s">
        <v>81</v>
      </c>
      <c r="F1956" s="52" t="s">
        <v>70</v>
      </c>
      <c r="G1956" s="52">
        <v>0</v>
      </c>
      <c r="H1956" s="52">
        <v>0</v>
      </c>
      <c r="I1956" s="52">
        <v>0</v>
      </c>
      <c r="J1956" s="52">
        <v>0</v>
      </c>
      <c r="K1956" s="52">
        <v>0</v>
      </c>
      <c r="L1956" s="52">
        <v>0</v>
      </c>
      <c r="M1956" s="52">
        <v>0</v>
      </c>
      <c r="N1956" s="52">
        <v>0</v>
      </c>
      <c r="O1956" s="52">
        <v>0</v>
      </c>
      <c r="P1956" s="52">
        <v>0</v>
      </c>
      <c r="Q1956" s="52">
        <v>0</v>
      </c>
      <c r="R1956" s="52">
        <v>0</v>
      </c>
      <c r="S1956" s="52">
        <v>0</v>
      </c>
      <c r="T1956" s="52">
        <v>0</v>
      </c>
      <c r="U1956" s="52">
        <v>0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</row>
    <row r="1957" spans="1:26">
      <c r="A1957" s="52" t="s">
        <v>348</v>
      </c>
      <c r="B1957" s="52" t="s">
        <v>342</v>
      </c>
      <c r="C1957" s="52" t="s">
        <v>249</v>
      </c>
      <c r="D1957" s="52" t="s">
        <v>7</v>
      </c>
      <c r="E1957" s="52" t="s">
        <v>81</v>
      </c>
      <c r="F1957" s="52" t="s">
        <v>71</v>
      </c>
      <c r="G1957" s="52">
        <v>0</v>
      </c>
      <c r="H1957" s="52">
        <v>0</v>
      </c>
      <c r="I1957" s="52">
        <v>0</v>
      </c>
      <c r="J1957" s="52">
        <v>0</v>
      </c>
      <c r="K1957" s="52">
        <v>0</v>
      </c>
      <c r="L1957" s="52">
        <v>0</v>
      </c>
      <c r="M1957" s="52">
        <v>0</v>
      </c>
      <c r="N1957" s="52">
        <v>0</v>
      </c>
      <c r="O1957" s="52">
        <v>0</v>
      </c>
      <c r="P1957" s="52">
        <v>0</v>
      </c>
      <c r="Q1957" s="52">
        <v>0</v>
      </c>
      <c r="R1957" s="52">
        <v>0</v>
      </c>
      <c r="S1957" s="52">
        <v>0</v>
      </c>
      <c r="T1957" s="52">
        <v>0</v>
      </c>
      <c r="U1957" s="52">
        <v>0</v>
      </c>
      <c r="V1957" s="52">
        <v>0</v>
      </c>
      <c r="W1957" s="52">
        <v>0</v>
      </c>
      <c r="X1957" s="52">
        <v>0</v>
      </c>
      <c r="Y1957" s="52">
        <v>0</v>
      </c>
      <c r="Z1957" s="52">
        <v>0</v>
      </c>
    </row>
    <row r="1958" spans="1:26">
      <c r="A1958" s="52" t="s">
        <v>348</v>
      </c>
      <c r="B1958" s="52" t="s">
        <v>342</v>
      </c>
      <c r="C1958" s="52" t="s">
        <v>249</v>
      </c>
      <c r="D1958" s="52" t="s">
        <v>7</v>
      </c>
      <c r="E1958" s="52" t="s">
        <v>81</v>
      </c>
      <c r="F1958" s="52" t="s">
        <v>72</v>
      </c>
      <c r="G1958" s="52">
        <v>0</v>
      </c>
      <c r="H1958" s="52">
        <v>0</v>
      </c>
      <c r="I1958" s="52">
        <v>0</v>
      </c>
      <c r="J1958" s="52">
        <v>0</v>
      </c>
      <c r="K1958" s="52">
        <v>0</v>
      </c>
      <c r="L1958" s="52">
        <v>0</v>
      </c>
      <c r="M1958" s="52">
        <v>0</v>
      </c>
      <c r="N1958" s="52">
        <v>0</v>
      </c>
      <c r="O1958" s="52">
        <v>0</v>
      </c>
      <c r="P1958" s="52">
        <v>0</v>
      </c>
      <c r="Q1958" s="52">
        <v>0</v>
      </c>
      <c r="R1958" s="52">
        <v>0</v>
      </c>
      <c r="S1958" s="52">
        <v>0</v>
      </c>
      <c r="T1958" s="52">
        <v>0</v>
      </c>
      <c r="U1958" s="52">
        <v>0</v>
      </c>
      <c r="V1958" s="52">
        <v>0</v>
      </c>
      <c r="W1958" s="52">
        <v>0</v>
      </c>
      <c r="X1958" s="52">
        <v>0</v>
      </c>
      <c r="Y1958" s="52">
        <v>0</v>
      </c>
      <c r="Z1958" s="52">
        <v>0</v>
      </c>
    </row>
    <row r="1959" spans="1:26">
      <c r="A1959" s="52" t="s">
        <v>348</v>
      </c>
      <c r="B1959" s="52" t="s">
        <v>343</v>
      </c>
      <c r="C1959" s="52" t="s">
        <v>249</v>
      </c>
      <c r="D1959" s="52" t="s">
        <v>7</v>
      </c>
      <c r="E1959" s="52" t="s">
        <v>81</v>
      </c>
      <c r="F1959" s="52" t="s">
        <v>73</v>
      </c>
      <c r="G1959" s="52">
        <v>0</v>
      </c>
      <c r="H1959" s="52">
        <v>0</v>
      </c>
      <c r="I1959" s="52">
        <v>0</v>
      </c>
      <c r="J1959" s="52">
        <v>0</v>
      </c>
      <c r="K1959" s="52">
        <v>0</v>
      </c>
      <c r="L1959" s="52">
        <v>0</v>
      </c>
      <c r="M1959" s="52">
        <v>0</v>
      </c>
      <c r="N1959" s="52">
        <v>0</v>
      </c>
      <c r="O1959" s="52">
        <v>0</v>
      </c>
      <c r="P1959" s="52">
        <v>0</v>
      </c>
      <c r="Q1959" s="52">
        <v>0</v>
      </c>
      <c r="R1959" s="52">
        <v>0</v>
      </c>
      <c r="S1959" s="52">
        <v>0</v>
      </c>
      <c r="T1959" s="52">
        <v>0</v>
      </c>
      <c r="U1959" s="52">
        <v>0</v>
      </c>
      <c r="V1959" s="52">
        <v>0</v>
      </c>
      <c r="W1959" s="52">
        <v>0</v>
      </c>
      <c r="X1959" s="52">
        <v>0</v>
      </c>
      <c r="Y1959" s="52">
        <v>0</v>
      </c>
      <c r="Z1959" s="52">
        <v>0</v>
      </c>
    </row>
    <row r="1960" spans="1:26">
      <c r="A1960" s="52" t="s">
        <v>347</v>
      </c>
      <c r="B1960" s="52" t="s">
        <v>337</v>
      </c>
      <c r="C1960" s="52" t="s">
        <v>249</v>
      </c>
      <c r="D1960" s="52" t="s">
        <v>7</v>
      </c>
      <c r="E1960" s="52" t="s">
        <v>82</v>
      </c>
      <c r="F1960" s="52" t="s">
        <v>63</v>
      </c>
      <c r="G1960" s="52">
        <v>0</v>
      </c>
      <c r="H1960" s="52">
        <v>0</v>
      </c>
      <c r="I1960" s="52">
        <v>0</v>
      </c>
      <c r="J1960" s="52">
        <v>0</v>
      </c>
      <c r="K1960" s="52">
        <v>0</v>
      </c>
      <c r="L1960" s="52">
        <v>0</v>
      </c>
      <c r="M1960" s="52">
        <v>0</v>
      </c>
      <c r="N1960" s="52">
        <v>0</v>
      </c>
      <c r="O1960" s="52">
        <v>0</v>
      </c>
      <c r="P1960" s="52">
        <v>0</v>
      </c>
      <c r="Q1960" s="52">
        <v>0</v>
      </c>
      <c r="R1960" s="52">
        <v>0</v>
      </c>
      <c r="S1960" s="52">
        <v>0</v>
      </c>
      <c r="T1960" s="52">
        <v>0</v>
      </c>
      <c r="U1960" s="52">
        <v>0</v>
      </c>
      <c r="V1960" s="52">
        <v>0</v>
      </c>
      <c r="W1960" s="52">
        <v>0</v>
      </c>
      <c r="X1960" s="52">
        <v>0</v>
      </c>
      <c r="Y1960" s="52">
        <v>0</v>
      </c>
      <c r="Z1960" s="52">
        <v>0</v>
      </c>
    </row>
    <row r="1961" spans="1:26">
      <c r="A1961" s="52" t="s">
        <v>347</v>
      </c>
      <c r="B1961" s="52" t="s">
        <v>338</v>
      </c>
      <c r="C1961" s="52" t="s">
        <v>249</v>
      </c>
      <c r="D1961" s="52" t="s">
        <v>7</v>
      </c>
      <c r="E1961" s="52" t="s">
        <v>82</v>
      </c>
      <c r="F1961" s="52" t="s">
        <v>64</v>
      </c>
      <c r="G1961" s="52">
        <v>0</v>
      </c>
      <c r="H1961" s="52">
        <v>0</v>
      </c>
      <c r="I1961" s="52">
        <v>0</v>
      </c>
      <c r="J1961" s="52">
        <v>0</v>
      </c>
      <c r="K1961" s="52">
        <v>0</v>
      </c>
      <c r="L1961" s="52">
        <v>0</v>
      </c>
      <c r="M1961" s="52">
        <v>0</v>
      </c>
      <c r="N1961" s="52">
        <v>0</v>
      </c>
      <c r="O1961" s="52">
        <v>0</v>
      </c>
      <c r="P1961" s="52">
        <v>0</v>
      </c>
      <c r="Q1961" s="52">
        <v>0</v>
      </c>
      <c r="R1961" s="52">
        <v>0</v>
      </c>
      <c r="S1961" s="52">
        <v>0</v>
      </c>
      <c r="T1961" s="52">
        <v>0</v>
      </c>
      <c r="U1961" s="52">
        <v>0</v>
      </c>
      <c r="V1961" s="52">
        <v>0</v>
      </c>
      <c r="W1961" s="52">
        <v>0</v>
      </c>
      <c r="X1961" s="52">
        <v>0</v>
      </c>
      <c r="Y1961" s="52">
        <v>0</v>
      </c>
      <c r="Z1961" s="52">
        <v>0</v>
      </c>
    </row>
    <row r="1962" spans="1:26">
      <c r="A1962" s="52" t="s">
        <v>347</v>
      </c>
      <c r="B1962" s="52" t="s">
        <v>339</v>
      </c>
      <c r="C1962" s="52" t="s">
        <v>249</v>
      </c>
      <c r="D1962" s="52" t="s">
        <v>7</v>
      </c>
      <c r="E1962" s="52" t="s">
        <v>82</v>
      </c>
      <c r="F1962" s="52" t="s">
        <v>65</v>
      </c>
      <c r="G1962" s="52">
        <v>0</v>
      </c>
      <c r="H1962" s="52">
        <v>0</v>
      </c>
      <c r="I1962" s="52">
        <v>0</v>
      </c>
      <c r="J1962" s="52">
        <v>0</v>
      </c>
      <c r="K1962" s="52">
        <v>0</v>
      </c>
      <c r="L1962" s="52">
        <v>0</v>
      </c>
      <c r="M1962" s="52">
        <v>0</v>
      </c>
      <c r="N1962" s="52">
        <v>0</v>
      </c>
      <c r="O1962" s="52">
        <v>0</v>
      </c>
      <c r="P1962" s="52">
        <v>0</v>
      </c>
      <c r="Q1962" s="52">
        <v>0</v>
      </c>
      <c r="R1962" s="52">
        <v>0</v>
      </c>
      <c r="S1962" s="52">
        <v>0</v>
      </c>
      <c r="T1962" s="52">
        <v>0</v>
      </c>
      <c r="U1962" s="52">
        <v>0</v>
      </c>
      <c r="V1962" s="52">
        <v>0</v>
      </c>
      <c r="W1962" s="52">
        <v>0</v>
      </c>
      <c r="X1962" s="52">
        <v>0</v>
      </c>
      <c r="Y1962" s="52">
        <v>0</v>
      </c>
      <c r="Z1962" s="52">
        <v>0</v>
      </c>
    </row>
    <row r="1963" spans="1:26">
      <c r="A1963" s="52" t="s">
        <v>347</v>
      </c>
      <c r="B1963" s="52" t="s">
        <v>340</v>
      </c>
      <c r="C1963" s="52" t="s">
        <v>249</v>
      </c>
      <c r="D1963" s="52" t="s">
        <v>7</v>
      </c>
      <c r="E1963" s="52" t="s">
        <v>82</v>
      </c>
      <c r="F1963" s="52" t="s">
        <v>66</v>
      </c>
      <c r="G1963" s="52">
        <v>0</v>
      </c>
      <c r="H1963" s="52">
        <v>0</v>
      </c>
      <c r="I1963" s="52">
        <v>0</v>
      </c>
      <c r="J1963" s="52">
        <v>0</v>
      </c>
      <c r="K1963" s="52">
        <v>0</v>
      </c>
      <c r="L1963" s="52">
        <v>0</v>
      </c>
      <c r="M1963" s="52">
        <v>0</v>
      </c>
      <c r="N1963" s="52">
        <v>0</v>
      </c>
      <c r="O1963" s="52">
        <v>0</v>
      </c>
      <c r="P1963" s="52">
        <v>0</v>
      </c>
      <c r="Q1963" s="52">
        <v>0</v>
      </c>
      <c r="R1963" s="52">
        <v>0</v>
      </c>
      <c r="S1963" s="52">
        <v>0</v>
      </c>
      <c r="T1963" s="52">
        <v>0</v>
      </c>
      <c r="U1963" s="52">
        <v>0</v>
      </c>
      <c r="V1963" s="52">
        <v>0</v>
      </c>
      <c r="W1963" s="52">
        <v>0</v>
      </c>
      <c r="X1963" s="52">
        <v>0</v>
      </c>
      <c r="Y1963" s="52">
        <v>0</v>
      </c>
      <c r="Z1963" s="52">
        <v>0</v>
      </c>
    </row>
    <row r="1964" spans="1:26">
      <c r="A1964" s="52" t="s">
        <v>347</v>
      </c>
      <c r="B1964" s="52" t="s">
        <v>341</v>
      </c>
      <c r="C1964" s="52" t="s">
        <v>249</v>
      </c>
      <c r="D1964" s="52" t="s">
        <v>7</v>
      </c>
      <c r="E1964" s="52" t="s">
        <v>82</v>
      </c>
      <c r="F1964" s="52" t="s">
        <v>67</v>
      </c>
      <c r="G1964" s="52">
        <v>0</v>
      </c>
      <c r="H1964" s="52">
        <v>0</v>
      </c>
      <c r="I1964" s="52">
        <v>0</v>
      </c>
      <c r="J1964" s="52">
        <v>0</v>
      </c>
      <c r="K1964" s="52">
        <v>0</v>
      </c>
      <c r="L1964" s="52">
        <v>0</v>
      </c>
      <c r="M1964" s="52">
        <v>0</v>
      </c>
      <c r="N1964" s="52">
        <v>0</v>
      </c>
      <c r="O1964" s="52">
        <v>0</v>
      </c>
      <c r="P1964" s="52">
        <v>0</v>
      </c>
      <c r="Q1964" s="52">
        <v>0</v>
      </c>
      <c r="R1964" s="52">
        <v>0</v>
      </c>
      <c r="S1964" s="52">
        <v>0</v>
      </c>
      <c r="T1964" s="52">
        <v>0</v>
      </c>
      <c r="U1964" s="52">
        <v>0</v>
      </c>
      <c r="V1964" s="52">
        <v>0</v>
      </c>
      <c r="W1964" s="52">
        <v>0</v>
      </c>
      <c r="X1964" s="52">
        <v>0</v>
      </c>
      <c r="Y1964" s="52">
        <v>0</v>
      </c>
      <c r="Z1964" s="52">
        <v>0</v>
      </c>
    </row>
    <row r="1965" spans="1:26">
      <c r="A1965" s="52" t="s">
        <v>347</v>
      </c>
      <c r="B1965" s="52" t="s">
        <v>337</v>
      </c>
      <c r="C1965" s="52" t="s">
        <v>249</v>
      </c>
      <c r="D1965" s="52" t="s">
        <v>7</v>
      </c>
      <c r="E1965" s="52" t="s">
        <v>82</v>
      </c>
      <c r="F1965" s="52" t="s">
        <v>68</v>
      </c>
      <c r="G1965" s="52">
        <v>0</v>
      </c>
      <c r="H1965" s="52">
        <v>0</v>
      </c>
      <c r="I1965" s="52">
        <v>0</v>
      </c>
      <c r="J1965" s="52">
        <v>0</v>
      </c>
      <c r="K1965" s="52">
        <v>0</v>
      </c>
      <c r="L1965" s="52">
        <v>0</v>
      </c>
      <c r="M1965" s="52">
        <v>0</v>
      </c>
      <c r="N1965" s="52">
        <v>0</v>
      </c>
      <c r="O1965" s="52">
        <v>0</v>
      </c>
      <c r="P1965" s="52">
        <v>0</v>
      </c>
      <c r="Q1965" s="52">
        <v>0</v>
      </c>
      <c r="R1965" s="52">
        <v>0</v>
      </c>
      <c r="S1965" s="52">
        <v>0</v>
      </c>
      <c r="T1965" s="52">
        <v>0</v>
      </c>
      <c r="U1965" s="52">
        <v>0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</row>
    <row r="1966" spans="1:26">
      <c r="A1966" s="52" t="s">
        <v>347</v>
      </c>
      <c r="B1966" s="52" t="s">
        <v>337</v>
      </c>
      <c r="C1966" s="52" t="s">
        <v>249</v>
      </c>
      <c r="D1966" s="52" t="s">
        <v>7</v>
      </c>
      <c r="E1966" s="52" t="s">
        <v>82</v>
      </c>
      <c r="F1966" s="52" t="s">
        <v>69</v>
      </c>
      <c r="G1966" s="52">
        <v>0</v>
      </c>
      <c r="H1966" s="52">
        <v>0</v>
      </c>
      <c r="I1966" s="52">
        <v>0</v>
      </c>
      <c r="J1966" s="52">
        <v>0</v>
      </c>
      <c r="K1966" s="52">
        <v>0</v>
      </c>
      <c r="L1966" s="52">
        <v>0</v>
      </c>
      <c r="M1966" s="52">
        <v>0</v>
      </c>
      <c r="N1966" s="52">
        <v>0</v>
      </c>
      <c r="O1966" s="52">
        <v>0</v>
      </c>
      <c r="P1966" s="52">
        <v>0</v>
      </c>
      <c r="Q1966" s="52">
        <v>0</v>
      </c>
      <c r="R1966" s="52">
        <v>0</v>
      </c>
      <c r="S1966" s="52">
        <v>0</v>
      </c>
      <c r="T1966" s="52">
        <v>0</v>
      </c>
      <c r="U1966" s="52">
        <v>0</v>
      </c>
      <c r="V1966" s="52">
        <v>0</v>
      </c>
      <c r="W1966" s="52">
        <v>0</v>
      </c>
      <c r="X1966" s="52">
        <v>0</v>
      </c>
      <c r="Y1966" s="52">
        <v>0</v>
      </c>
      <c r="Z1966" s="52">
        <v>0</v>
      </c>
    </row>
    <row r="1967" spans="1:26">
      <c r="A1967" s="52" t="s">
        <v>347</v>
      </c>
      <c r="B1967" s="52" t="s">
        <v>337</v>
      </c>
      <c r="C1967" s="52" t="s">
        <v>249</v>
      </c>
      <c r="D1967" s="52" t="s">
        <v>7</v>
      </c>
      <c r="E1967" s="52" t="s">
        <v>82</v>
      </c>
      <c r="F1967" s="52" t="s">
        <v>70</v>
      </c>
      <c r="G1967" s="52">
        <v>0</v>
      </c>
      <c r="H1967" s="52">
        <v>0</v>
      </c>
      <c r="I1967" s="52">
        <v>0</v>
      </c>
      <c r="J1967" s="52">
        <v>0</v>
      </c>
      <c r="K1967" s="52">
        <v>0</v>
      </c>
      <c r="L1967" s="52">
        <v>0</v>
      </c>
      <c r="M1967" s="52">
        <v>0</v>
      </c>
      <c r="N1967" s="52">
        <v>0</v>
      </c>
      <c r="O1967" s="52">
        <v>0</v>
      </c>
      <c r="P1967" s="52">
        <v>0</v>
      </c>
      <c r="Q1967" s="52">
        <v>0</v>
      </c>
      <c r="R1967" s="52">
        <v>0</v>
      </c>
      <c r="S1967" s="52">
        <v>0</v>
      </c>
      <c r="T1967" s="52">
        <v>0</v>
      </c>
      <c r="U1967" s="52">
        <v>0</v>
      </c>
      <c r="V1967" s="52">
        <v>0</v>
      </c>
      <c r="W1967" s="52">
        <v>0</v>
      </c>
      <c r="X1967" s="52">
        <v>0</v>
      </c>
      <c r="Y1967" s="52">
        <v>0</v>
      </c>
      <c r="Z1967" s="52">
        <v>0</v>
      </c>
    </row>
    <row r="1968" spans="1:26">
      <c r="A1968" s="52" t="s">
        <v>347</v>
      </c>
      <c r="B1968" s="52" t="s">
        <v>342</v>
      </c>
      <c r="C1968" s="52" t="s">
        <v>249</v>
      </c>
      <c r="D1968" s="52" t="s">
        <v>7</v>
      </c>
      <c r="E1968" s="52" t="s">
        <v>82</v>
      </c>
      <c r="F1968" s="52" t="s">
        <v>71</v>
      </c>
      <c r="G1968" s="52">
        <v>0</v>
      </c>
      <c r="H1968" s="52">
        <v>0</v>
      </c>
      <c r="I1968" s="52">
        <v>0</v>
      </c>
      <c r="J1968" s="52">
        <v>0</v>
      </c>
      <c r="K1968" s="52">
        <v>0</v>
      </c>
      <c r="L1968" s="52">
        <v>0</v>
      </c>
      <c r="M1968" s="52">
        <v>0</v>
      </c>
      <c r="N1968" s="52">
        <v>0</v>
      </c>
      <c r="O1968" s="52">
        <v>0</v>
      </c>
      <c r="P1968" s="52">
        <v>0</v>
      </c>
      <c r="Q1968" s="52">
        <v>0</v>
      </c>
      <c r="R1968" s="52">
        <v>0</v>
      </c>
      <c r="S1968" s="52">
        <v>0</v>
      </c>
      <c r="T1968" s="52">
        <v>0</v>
      </c>
      <c r="U1968" s="52">
        <v>0</v>
      </c>
      <c r="V1968" s="52">
        <v>0</v>
      </c>
      <c r="W1968" s="52">
        <v>0</v>
      </c>
      <c r="X1968" s="52">
        <v>0</v>
      </c>
      <c r="Y1968" s="52">
        <v>0</v>
      </c>
      <c r="Z1968" s="52">
        <v>0</v>
      </c>
    </row>
    <row r="1969" spans="1:26">
      <c r="A1969" s="52" t="s">
        <v>347</v>
      </c>
      <c r="B1969" s="52" t="s">
        <v>342</v>
      </c>
      <c r="C1969" s="52" t="s">
        <v>249</v>
      </c>
      <c r="D1969" s="52" t="s">
        <v>7</v>
      </c>
      <c r="E1969" s="52" t="s">
        <v>82</v>
      </c>
      <c r="F1969" s="52" t="s">
        <v>72</v>
      </c>
      <c r="G1969" s="52">
        <v>0</v>
      </c>
      <c r="H1969" s="52">
        <v>0</v>
      </c>
      <c r="I1969" s="52">
        <v>0</v>
      </c>
      <c r="J1969" s="52">
        <v>0</v>
      </c>
      <c r="K1969" s="52">
        <v>0</v>
      </c>
      <c r="L1969" s="52">
        <v>0</v>
      </c>
      <c r="M1969" s="52">
        <v>0</v>
      </c>
      <c r="N1969" s="52">
        <v>0</v>
      </c>
      <c r="O1969" s="52">
        <v>0</v>
      </c>
      <c r="P1969" s="52">
        <v>0</v>
      </c>
      <c r="Q1969" s="52">
        <v>0</v>
      </c>
      <c r="R1969" s="52">
        <v>0</v>
      </c>
      <c r="S1969" s="52">
        <v>0</v>
      </c>
      <c r="T1969" s="52">
        <v>0</v>
      </c>
      <c r="U1969" s="52">
        <v>0</v>
      </c>
      <c r="V1969" s="52">
        <v>0</v>
      </c>
      <c r="W1969" s="52">
        <v>0</v>
      </c>
      <c r="X1969" s="52">
        <v>0</v>
      </c>
      <c r="Y1969" s="52">
        <v>0</v>
      </c>
      <c r="Z1969" s="52">
        <v>0</v>
      </c>
    </row>
    <row r="1970" spans="1:26">
      <c r="A1970" s="52" t="s">
        <v>347</v>
      </c>
      <c r="B1970" s="52" t="s">
        <v>343</v>
      </c>
      <c r="C1970" s="52" t="s">
        <v>249</v>
      </c>
      <c r="D1970" s="52" t="s">
        <v>7</v>
      </c>
      <c r="E1970" s="52" t="s">
        <v>82</v>
      </c>
      <c r="F1970" s="52" t="s">
        <v>73</v>
      </c>
      <c r="G1970" s="52">
        <v>0</v>
      </c>
      <c r="H1970" s="52">
        <v>0</v>
      </c>
      <c r="I1970" s="52">
        <v>0</v>
      </c>
      <c r="J1970" s="52">
        <v>0</v>
      </c>
      <c r="K1970" s="52">
        <v>0</v>
      </c>
      <c r="L1970" s="52">
        <v>0</v>
      </c>
      <c r="M1970" s="52">
        <v>0</v>
      </c>
      <c r="N1970" s="52">
        <v>0</v>
      </c>
      <c r="O1970" s="52">
        <v>0</v>
      </c>
      <c r="P1970" s="52">
        <v>0</v>
      </c>
      <c r="Q1970" s="52">
        <v>0</v>
      </c>
      <c r="R1970" s="52">
        <v>0</v>
      </c>
      <c r="S1970" s="52">
        <v>0</v>
      </c>
      <c r="T1970" s="52">
        <v>0</v>
      </c>
      <c r="U1970" s="52">
        <v>0</v>
      </c>
      <c r="V1970" s="52">
        <v>0</v>
      </c>
      <c r="W1970" s="52">
        <v>0</v>
      </c>
      <c r="X1970" s="52">
        <v>0</v>
      </c>
      <c r="Y1970" s="52">
        <v>0</v>
      </c>
      <c r="Z1970" s="52">
        <v>0</v>
      </c>
    </row>
    <row r="1971" spans="1:26">
      <c r="A1971" s="52" t="s">
        <v>347</v>
      </c>
      <c r="B1971" s="52" t="s">
        <v>337</v>
      </c>
      <c r="C1971" s="52" t="s">
        <v>249</v>
      </c>
      <c r="D1971" s="52" t="s">
        <v>7</v>
      </c>
      <c r="E1971" s="52" t="s">
        <v>83</v>
      </c>
      <c r="F1971" s="52" t="s">
        <v>63</v>
      </c>
      <c r="G1971" s="52">
        <v>0</v>
      </c>
      <c r="H1971" s="52">
        <v>0</v>
      </c>
      <c r="I1971" s="52">
        <v>0</v>
      </c>
      <c r="J1971" s="52">
        <v>0</v>
      </c>
      <c r="K1971" s="52">
        <v>0</v>
      </c>
      <c r="L1971" s="52">
        <v>0</v>
      </c>
      <c r="M1971" s="52">
        <v>0</v>
      </c>
      <c r="N1971" s="52">
        <v>0</v>
      </c>
      <c r="O1971" s="52">
        <v>0</v>
      </c>
      <c r="P1971" s="52">
        <v>0</v>
      </c>
      <c r="Q1971" s="52">
        <v>0</v>
      </c>
      <c r="R1971" s="52">
        <v>0</v>
      </c>
      <c r="S1971" s="52">
        <v>0</v>
      </c>
      <c r="T1971" s="52">
        <v>0</v>
      </c>
      <c r="U1971" s="52">
        <v>0</v>
      </c>
      <c r="V1971" s="52">
        <v>0</v>
      </c>
      <c r="W1971" s="52">
        <v>0</v>
      </c>
      <c r="X1971" s="52">
        <v>0</v>
      </c>
      <c r="Y1971" s="52">
        <v>0</v>
      </c>
      <c r="Z1971" s="52">
        <v>0</v>
      </c>
    </row>
    <row r="1972" spans="1:26">
      <c r="A1972" s="52" t="s">
        <v>347</v>
      </c>
      <c r="B1972" s="52" t="s">
        <v>338</v>
      </c>
      <c r="C1972" s="52" t="s">
        <v>249</v>
      </c>
      <c r="D1972" s="52" t="s">
        <v>7</v>
      </c>
      <c r="E1972" s="52" t="s">
        <v>83</v>
      </c>
      <c r="F1972" s="52" t="s">
        <v>64</v>
      </c>
      <c r="G1972" s="52">
        <v>0</v>
      </c>
      <c r="H1972" s="52">
        <v>0</v>
      </c>
      <c r="I1972" s="52">
        <v>0</v>
      </c>
      <c r="J1972" s="52">
        <v>0</v>
      </c>
      <c r="K1972" s="52">
        <v>0</v>
      </c>
      <c r="L1972" s="52">
        <v>0</v>
      </c>
      <c r="M1972" s="52">
        <v>0</v>
      </c>
      <c r="N1972" s="52">
        <v>0</v>
      </c>
      <c r="O1972" s="52">
        <v>0</v>
      </c>
      <c r="P1972" s="52">
        <v>0</v>
      </c>
      <c r="Q1972" s="52">
        <v>0</v>
      </c>
      <c r="R1972" s="52">
        <v>0</v>
      </c>
      <c r="S1972" s="52">
        <v>0</v>
      </c>
      <c r="T1972" s="52">
        <v>0</v>
      </c>
      <c r="U1972" s="52">
        <v>0</v>
      </c>
      <c r="V1972" s="52">
        <v>0</v>
      </c>
      <c r="W1972" s="52">
        <v>0</v>
      </c>
      <c r="X1972" s="52">
        <v>0</v>
      </c>
      <c r="Y1972" s="52">
        <v>0</v>
      </c>
      <c r="Z1972" s="52">
        <v>0</v>
      </c>
    </row>
    <row r="1973" spans="1:26">
      <c r="A1973" s="52" t="s">
        <v>347</v>
      </c>
      <c r="B1973" s="52" t="s">
        <v>339</v>
      </c>
      <c r="C1973" s="52" t="s">
        <v>249</v>
      </c>
      <c r="D1973" s="52" t="s">
        <v>7</v>
      </c>
      <c r="E1973" s="52" t="s">
        <v>83</v>
      </c>
      <c r="F1973" s="52" t="s">
        <v>65</v>
      </c>
      <c r="G1973" s="52">
        <v>0</v>
      </c>
      <c r="H1973" s="52">
        <v>0</v>
      </c>
      <c r="I1973" s="52">
        <v>0</v>
      </c>
      <c r="J1973" s="52">
        <v>0</v>
      </c>
      <c r="K1973" s="52">
        <v>0</v>
      </c>
      <c r="L1973" s="52">
        <v>0</v>
      </c>
      <c r="M1973" s="52">
        <v>0</v>
      </c>
      <c r="N1973" s="52">
        <v>0</v>
      </c>
      <c r="O1973" s="52">
        <v>0</v>
      </c>
      <c r="P1973" s="52">
        <v>0</v>
      </c>
      <c r="Q1973" s="52">
        <v>0</v>
      </c>
      <c r="R1973" s="52">
        <v>0</v>
      </c>
      <c r="S1973" s="52">
        <v>0</v>
      </c>
      <c r="T1973" s="52">
        <v>0</v>
      </c>
      <c r="U1973" s="52">
        <v>0</v>
      </c>
      <c r="V1973" s="52">
        <v>0</v>
      </c>
      <c r="W1973" s="52">
        <v>0</v>
      </c>
      <c r="X1973" s="52">
        <v>0</v>
      </c>
      <c r="Y1973" s="52">
        <v>0</v>
      </c>
      <c r="Z1973" s="52">
        <v>0</v>
      </c>
    </row>
    <row r="1974" spans="1:26">
      <c r="A1974" s="52" t="s">
        <v>347</v>
      </c>
      <c r="B1974" s="52" t="s">
        <v>340</v>
      </c>
      <c r="C1974" s="52" t="s">
        <v>249</v>
      </c>
      <c r="D1974" s="52" t="s">
        <v>7</v>
      </c>
      <c r="E1974" s="52" t="s">
        <v>83</v>
      </c>
      <c r="F1974" s="52" t="s">
        <v>66</v>
      </c>
      <c r="G1974" s="52">
        <v>0</v>
      </c>
      <c r="H1974" s="52">
        <v>0</v>
      </c>
      <c r="I1974" s="52">
        <v>0</v>
      </c>
      <c r="J1974" s="52">
        <v>0</v>
      </c>
      <c r="K1974" s="52">
        <v>0</v>
      </c>
      <c r="L1974" s="52">
        <v>0</v>
      </c>
      <c r="M1974" s="52">
        <v>0</v>
      </c>
      <c r="N1974" s="52">
        <v>0</v>
      </c>
      <c r="O1974" s="52">
        <v>0</v>
      </c>
      <c r="P1974" s="52">
        <v>0</v>
      </c>
      <c r="Q1974" s="52">
        <v>0</v>
      </c>
      <c r="R1974" s="52">
        <v>0</v>
      </c>
      <c r="S1974" s="52">
        <v>0</v>
      </c>
      <c r="T1974" s="52">
        <v>0</v>
      </c>
      <c r="U1974" s="52">
        <v>0</v>
      </c>
      <c r="V1974" s="52">
        <v>0</v>
      </c>
      <c r="W1974" s="52">
        <v>0</v>
      </c>
      <c r="X1974" s="52">
        <v>0</v>
      </c>
      <c r="Y1974" s="52">
        <v>0</v>
      </c>
      <c r="Z1974" s="52">
        <v>0</v>
      </c>
    </row>
    <row r="1975" spans="1:26">
      <c r="A1975" s="52" t="s">
        <v>347</v>
      </c>
      <c r="B1975" s="52" t="s">
        <v>341</v>
      </c>
      <c r="C1975" s="52" t="s">
        <v>249</v>
      </c>
      <c r="D1975" s="52" t="s">
        <v>7</v>
      </c>
      <c r="E1975" s="52" t="s">
        <v>83</v>
      </c>
      <c r="F1975" s="52" t="s">
        <v>67</v>
      </c>
      <c r="G1975" s="52">
        <v>0</v>
      </c>
      <c r="H1975" s="52">
        <v>0</v>
      </c>
      <c r="I1975" s="52">
        <v>0</v>
      </c>
      <c r="J1975" s="52">
        <v>0</v>
      </c>
      <c r="K1975" s="52">
        <v>0</v>
      </c>
      <c r="L1975" s="52">
        <v>0</v>
      </c>
      <c r="M1975" s="52">
        <v>0</v>
      </c>
      <c r="N1975" s="52">
        <v>0</v>
      </c>
      <c r="O1975" s="52">
        <v>0</v>
      </c>
      <c r="P1975" s="52">
        <v>0</v>
      </c>
      <c r="Q1975" s="52">
        <v>0</v>
      </c>
      <c r="R1975" s="52">
        <v>0</v>
      </c>
      <c r="S1975" s="52">
        <v>0</v>
      </c>
      <c r="T1975" s="52">
        <v>0</v>
      </c>
      <c r="U1975" s="52">
        <v>0</v>
      </c>
      <c r="V1975" s="52">
        <v>0</v>
      </c>
      <c r="W1975" s="52">
        <v>0</v>
      </c>
      <c r="X1975" s="52">
        <v>0</v>
      </c>
      <c r="Y1975" s="52">
        <v>0</v>
      </c>
      <c r="Z1975" s="52">
        <v>0</v>
      </c>
    </row>
    <row r="1976" spans="1:26">
      <c r="A1976" s="52" t="s">
        <v>347</v>
      </c>
      <c r="B1976" s="52" t="s">
        <v>337</v>
      </c>
      <c r="C1976" s="52" t="s">
        <v>249</v>
      </c>
      <c r="D1976" s="52" t="s">
        <v>7</v>
      </c>
      <c r="E1976" s="52" t="s">
        <v>83</v>
      </c>
      <c r="F1976" s="52" t="s">
        <v>68</v>
      </c>
      <c r="G1976" s="52">
        <v>0</v>
      </c>
      <c r="H1976" s="52">
        <v>0</v>
      </c>
      <c r="I1976" s="52">
        <v>0</v>
      </c>
      <c r="J1976" s="52">
        <v>0</v>
      </c>
      <c r="K1976" s="52">
        <v>0</v>
      </c>
      <c r="L1976" s="52">
        <v>0</v>
      </c>
      <c r="M1976" s="52">
        <v>0</v>
      </c>
      <c r="N1976" s="52">
        <v>0</v>
      </c>
      <c r="O1976" s="52">
        <v>0</v>
      </c>
      <c r="P1976" s="52">
        <v>0</v>
      </c>
      <c r="Q1976" s="52">
        <v>0</v>
      </c>
      <c r="R1976" s="52">
        <v>0</v>
      </c>
      <c r="S1976" s="52">
        <v>0</v>
      </c>
      <c r="T1976" s="52">
        <v>0</v>
      </c>
      <c r="U1976" s="52">
        <v>0</v>
      </c>
      <c r="V1976" s="52">
        <v>0</v>
      </c>
      <c r="W1976" s="52">
        <v>0</v>
      </c>
      <c r="X1976" s="52">
        <v>0</v>
      </c>
      <c r="Y1976" s="52">
        <v>0</v>
      </c>
      <c r="Z1976" s="52">
        <v>0</v>
      </c>
    </row>
    <row r="1977" spans="1:26">
      <c r="A1977" s="52" t="s">
        <v>347</v>
      </c>
      <c r="B1977" s="52" t="s">
        <v>337</v>
      </c>
      <c r="C1977" s="52" t="s">
        <v>249</v>
      </c>
      <c r="D1977" s="52" t="s">
        <v>7</v>
      </c>
      <c r="E1977" s="52" t="s">
        <v>83</v>
      </c>
      <c r="F1977" s="52" t="s">
        <v>69</v>
      </c>
      <c r="G1977" s="52">
        <v>0</v>
      </c>
      <c r="H1977" s="52">
        <v>0</v>
      </c>
      <c r="I1977" s="52">
        <v>0</v>
      </c>
      <c r="J1977" s="52">
        <v>0</v>
      </c>
      <c r="K1977" s="52">
        <v>0</v>
      </c>
      <c r="L1977" s="52">
        <v>0</v>
      </c>
      <c r="M1977" s="52">
        <v>0</v>
      </c>
      <c r="N1977" s="52">
        <v>0</v>
      </c>
      <c r="O1977" s="52">
        <v>0</v>
      </c>
      <c r="P1977" s="52">
        <v>0</v>
      </c>
      <c r="Q1977" s="52">
        <v>0</v>
      </c>
      <c r="R1977" s="52">
        <v>0</v>
      </c>
      <c r="S1977" s="52">
        <v>0</v>
      </c>
      <c r="T1977" s="52">
        <v>0</v>
      </c>
      <c r="U1977" s="52">
        <v>0</v>
      </c>
      <c r="V1977" s="52">
        <v>0</v>
      </c>
      <c r="W1977" s="52">
        <v>0</v>
      </c>
      <c r="X1977" s="52">
        <v>0</v>
      </c>
      <c r="Y1977" s="52">
        <v>0</v>
      </c>
      <c r="Z1977" s="52">
        <v>0</v>
      </c>
    </row>
    <row r="1978" spans="1:26">
      <c r="A1978" s="52" t="s">
        <v>347</v>
      </c>
      <c r="B1978" s="52" t="s">
        <v>337</v>
      </c>
      <c r="C1978" s="52" t="s">
        <v>249</v>
      </c>
      <c r="D1978" s="52" t="s">
        <v>7</v>
      </c>
      <c r="E1978" s="52" t="s">
        <v>83</v>
      </c>
      <c r="F1978" s="52" t="s">
        <v>70</v>
      </c>
      <c r="G1978" s="52">
        <v>0</v>
      </c>
      <c r="H1978" s="52">
        <v>0</v>
      </c>
      <c r="I1978" s="52">
        <v>0</v>
      </c>
      <c r="J1978" s="52">
        <v>0</v>
      </c>
      <c r="K1978" s="52">
        <v>0</v>
      </c>
      <c r="L1978" s="52">
        <v>0</v>
      </c>
      <c r="M1978" s="52">
        <v>0</v>
      </c>
      <c r="N1978" s="52">
        <v>0</v>
      </c>
      <c r="O1978" s="52">
        <v>0</v>
      </c>
      <c r="P1978" s="52">
        <v>0</v>
      </c>
      <c r="Q1978" s="52">
        <v>0</v>
      </c>
      <c r="R1978" s="52">
        <v>0</v>
      </c>
      <c r="S1978" s="52">
        <v>0</v>
      </c>
      <c r="T1978" s="52">
        <v>0</v>
      </c>
      <c r="U1978" s="52">
        <v>0</v>
      </c>
      <c r="V1978" s="52">
        <v>0</v>
      </c>
      <c r="W1978" s="52">
        <v>0</v>
      </c>
      <c r="X1978" s="52">
        <v>0</v>
      </c>
      <c r="Y1978" s="52">
        <v>0</v>
      </c>
      <c r="Z1978" s="52">
        <v>0</v>
      </c>
    </row>
    <row r="1979" spans="1:26">
      <c r="A1979" s="52" t="s">
        <v>347</v>
      </c>
      <c r="B1979" s="52" t="s">
        <v>342</v>
      </c>
      <c r="C1979" s="52" t="s">
        <v>249</v>
      </c>
      <c r="D1979" s="52" t="s">
        <v>7</v>
      </c>
      <c r="E1979" s="52" t="s">
        <v>83</v>
      </c>
      <c r="F1979" s="52" t="s">
        <v>71</v>
      </c>
      <c r="G1979" s="52">
        <v>0</v>
      </c>
      <c r="H1979" s="52">
        <v>0</v>
      </c>
      <c r="I1979" s="52">
        <v>0</v>
      </c>
      <c r="J1979" s="52">
        <v>0</v>
      </c>
      <c r="K1979" s="52">
        <v>0</v>
      </c>
      <c r="L1979" s="52">
        <v>0</v>
      </c>
      <c r="M1979" s="52">
        <v>0</v>
      </c>
      <c r="N1979" s="52">
        <v>0</v>
      </c>
      <c r="O1979" s="52">
        <v>0</v>
      </c>
      <c r="P1979" s="52">
        <v>0</v>
      </c>
      <c r="Q1979" s="52">
        <v>0</v>
      </c>
      <c r="R1979" s="52">
        <v>0</v>
      </c>
      <c r="S1979" s="52">
        <v>0</v>
      </c>
      <c r="T1979" s="52">
        <v>0</v>
      </c>
      <c r="U1979" s="52">
        <v>0</v>
      </c>
      <c r="V1979" s="52">
        <v>0</v>
      </c>
      <c r="W1979" s="52">
        <v>0</v>
      </c>
      <c r="X1979" s="52">
        <v>0</v>
      </c>
      <c r="Y1979" s="52">
        <v>0</v>
      </c>
      <c r="Z1979" s="52">
        <v>0</v>
      </c>
    </row>
    <row r="1980" spans="1:26">
      <c r="A1980" s="52" t="s">
        <v>347</v>
      </c>
      <c r="B1980" s="52" t="s">
        <v>342</v>
      </c>
      <c r="C1980" s="52" t="s">
        <v>249</v>
      </c>
      <c r="D1980" s="52" t="s">
        <v>7</v>
      </c>
      <c r="E1980" s="52" t="s">
        <v>83</v>
      </c>
      <c r="F1980" s="52" t="s">
        <v>72</v>
      </c>
      <c r="G1980" s="52">
        <v>0</v>
      </c>
      <c r="H1980" s="52">
        <v>0</v>
      </c>
      <c r="I1980" s="52">
        <v>0</v>
      </c>
      <c r="J1980" s="52">
        <v>0</v>
      </c>
      <c r="K1980" s="52">
        <v>0</v>
      </c>
      <c r="L1980" s="52">
        <v>0</v>
      </c>
      <c r="M1980" s="52">
        <v>0</v>
      </c>
      <c r="N1980" s="52">
        <v>0</v>
      </c>
      <c r="O1980" s="52">
        <v>0</v>
      </c>
      <c r="P1980" s="52">
        <v>0</v>
      </c>
      <c r="Q1980" s="52">
        <v>0</v>
      </c>
      <c r="R1980" s="52">
        <v>0</v>
      </c>
      <c r="S1980" s="52">
        <v>0</v>
      </c>
      <c r="T1980" s="52">
        <v>0</v>
      </c>
      <c r="U1980" s="52">
        <v>0</v>
      </c>
      <c r="V1980" s="52">
        <v>0</v>
      </c>
      <c r="W1980" s="52">
        <v>0</v>
      </c>
      <c r="X1980" s="52">
        <v>0</v>
      </c>
      <c r="Y1980" s="52">
        <v>0</v>
      </c>
      <c r="Z1980" s="52">
        <v>0</v>
      </c>
    </row>
    <row r="1981" spans="1:26">
      <c r="A1981" s="52" t="s">
        <v>347</v>
      </c>
      <c r="B1981" s="52" t="s">
        <v>343</v>
      </c>
      <c r="C1981" s="52" t="s">
        <v>249</v>
      </c>
      <c r="D1981" s="52" t="s">
        <v>7</v>
      </c>
      <c r="E1981" s="52" t="s">
        <v>83</v>
      </c>
      <c r="F1981" s="52" t="s">
        <v>73</v>
      </c>
      <c r="G1981" s="52">
        <v>0</v>
      </c>
      <c r="H1981" s="52">
        <v>0</v>
      </c>
      <c r="I1981" s="52">
        <v>0</v>
      </c>
      <c r="J1981" s="52">
        <v>0</v>
      </c>
      <c r="K1981" s="52">
        <v>0</v>
      </c>
      <c r="L1981" s="52">
        <v>0</v>
      </c>
      <c r="M1981" s="52">
        <v>0</v>
      </c>
      <c r="N1981" s="52">
        <v>0</v>
      </c>
      <c r="O1981" s="52">
        <v>0</v>
      </c>
      <c r="P1981" s="52">
        <v>0</v>
      </c>
      <c r="Q1981" s="52">
        <v>0</v>
      </c>
      <c r="R1981" s="52">
        <v>0</v>
      </c>
      <c r="S1981" s="52">
        <v>0</v>
      </c>
      <c r="T1981" s="52">
        <v>0</v>
      </c>
      <c r="U1981" s="52">
        <v>0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</row>
    <row r="1982" spans="1:26">
      <c r="A1982" s="52" t="s">
        <v>347</v>
      </c>
      <c r="B1982" s="52" t="s">
        <v>337</v>
      </c>
      <c r="C1982" s="52" t="s">
        <v>249</v>
      </c>
      <c r="D1982" s="52" t="s">
        <v>7</v>
      </c>
      <c r="E1982" s="52" t="s">
        <v>84</v>
      </c>
      <c r="F1982" s="52" t="s">
        <v>63</v>
      </c>
      <c r="G1982" s="52">
        <v>0</v>
      </c>
      <c r="H1982" s="52">
        <v>0</v>
      </c>
      <c r="I1982" s="52">
        <v>0</v>
      </c>
      <c r="J1982" s="52">
        <v>0</v>
      </c>
      <c r="K1982" s="52">
        <v>0</v>
      </c>
      <c r="L1982" s="52">
        <v>0</v>
      </c>
      <c r="M1982" s="52">
        <v>0</v>
      </c>
      <c r="N1982" s="52">
        <v>0</v>
      </c>
      <c r="O1982" s="52">
        <v>0</v>
      </c>
      <c r="P1982" s="52">
        <v>0</v>
      </c>
      <c r="Q1982" s="52">
        <v>0</v>
      </c>
      <c r="R1982" s="52">
        <v>0</v>
      </c>
      <c r="S1982" s="52">
        <v>0</v>
      </c>
      <c r="T1982" s="52">
        <v>0</v>
      </c>
      <c r="U1982" s="52">
        <v>0</v>
      </c>
      <c r="V1982" s="52">
        <v>0</v>
      </c>
      <c r="W1982" s="52">
        <v>0</v>
      </c>
      <c r="X1982" s="52">
        <v>0</v>
      </c>
      <c r="Y1982" s="52">
        <v>0</v>
      </c>
      <c r="Z1982" s="52">
        <v>0</v>
      </c>
    </row>
    <row r="1983" spans="1:26">
      <c r="A1983" s="52" t="s">
        <v>347</v>
      </c>
      <c r="B1983" s="52" t="s">
        <v>338</v>
      </c>
      <c r="C1983" s="52" t="s">
        <v>249</v>
      </c>
      <c r="D1983" s="52" t="s">
        <v>7</v>
      </c>
      <c r="E1983" s="52" t="s">
        <v>84</v>
      </c>
      <c r="F1983" s="52" t="s">
        <v>64</v>
      </c>
      <c r="G1983" s="52">
        <v>0</v>
      </c>
      <c r="H1983" s="52">
        <v>0</v>
      </c>
      <c r="I1983" s="52">
        <v>0</v>
      </c>
      <c r="J1983" s="52">
        <v>0</v>
      </c>
      <c r="K1983" s="52">
        <v>0</v>
      </c>
      <c r="L1983" s="52">
        <v>0</v>
      </c>
      <c r="M1983" s="52">
        <v>0</v>
      </c>
      <c r="N1983" s="52">
        <v>0</v>
      </c>
      <c r="O1983" s="52">
        <v>0</v>
      </c>
      <c r="P1983" s="52">
        <v>0</v>
      </c>
      <c r="Q1983" s="52">
        <v>0</v>
      </c>
      <c r="R1983" s="52">
        <v>0</v>
      </c>
      <c r="S1983" s="52">
        <v>0</v>
      </c>
      <c r="T1983" s="52">
        <v>0</v>
      </c>
      <c r="U1983" s="52">
        <v>0</v>
      </c>
      <c r="V1983" s="52">
        <v>0</v>
      </c>
      <c r="W1983" s="52">
        <v>0</v>
      </c>
      <c r="X1983" s="52">
        <v>0</v>
      </c>
      <c r="Y1983" s="52">
        <v>0</v>
      </c>
      <c r="Z1983" s="52">
        <v>0</v>
      </c>
    </row>
    <row r="1984" spans="1:26">
      <c r="A1984" s="52" t="s">
        <v>347</v>
      </c>
      <c r="B1984" s="52" t="s">
        <v>339</v>
      </c>
      <c r="C1984" s="52" t="s">
        <v>249</v>
      </c>
      <c r="D1984" s="52" t="s">
        <v>7</v>
      </c>
      <c r="E1984" s="52" t="s">
        <v>84</v>
      </c>
      <c r="F1984" s="52" t="s">
        <v>65</v>
      </c>
      <c r="G1984" s="52">
        <v>0</v>
      </c>
      <c r="H1984" s="52">
        <v>0</v>
      </c>
      <c r="I1984" s="52">
        <v>0</v>
      </c>
      <c r="J1984" s="52">
        <v>0</v>
      </c>
      <c r="K1984" s="52">
        <v>0</v>
      </c>
      <c r="L1984" s="52">
        <v>0</v>
      </c>
      <c r="M1984" s="52">
        <v>0</v>
      </c>
      <c r="N1984" s="52">
        <v>0</v>
      </c>
      <c r="O1984" s="52">
        <v>0</v>
      </c>
      <c r="P1984" s="52">
        <v>0</v>
      </c>
      <c r="Q1984" s="52">
        <v>0</v>
      </c>
      <c r="R1984" s="52">
        <v>0</v>
      </c>
      <c r="S1984" s="52">
        <v>0</v>
      </c>
      <c r="T1984" s="52">
        <v>0</v>
      </c>
      <c r="U1984" s="52">
        <v>0</v>
      </c>
      <c r="V1984" s="52">
        <v>0</v>
      </c>
      <c r="W1984" s="52">
        <v>0</v>
      </c>
      <c r="X1984" s="52">
        <v>0</v>
      </c>
      <c r="Y1984" s="52">
        <v>0</v>
      </c>
      <c r="Z1984" s="52">
        <v>0</v>
      </c>
    </row>
    <row r="1985" spans="1:26">
      <c r="A1985" s="52" t="s">
        <v>347</v>
      </c>
      <c r="B1985" s="52" t="s">
        <v>340</v>
      </c>
      <c r="C1985" s="52" t="s">
        <v>249</v>
      </c>
      <c r="D1985" s="52" t="s">
        <v>7</v>
      </c>
      <c r="E1985" s="52" t="s">
        <v>84</v>
      </c>
      <c r="F1985" s="52" t="s">
        <v>66</v>
      </c>
      <c r="G1985" s="52">
        <v>0</v>
      </c>
      <c r="H1985" s="52">
        <v>0</v>
      </c>
      <c r="I1985" s="52">
        <v>0</v>
      </c>
      <c r="J1985" s="52">
        <v>0</v>
      </c>
      <c r="K1985" s="52">
        <v>0</v>
      </c>
      <c r="L1985" s="52">
        <v>0</v>
      </c>
      <c r="M1985" s="52">
        <v>0</v>
      </c>
      <c r="N1985" s="52">
        <v>0</v>
      </c>
      <c r="O1985" s="52">
        <v>0</v>
      </c>
      <c r="P1985" s="52">
        <v>0</v>
      </c>
      <c r="Q1985" s="52">
        <v>0</v>
      </c>
      <c r="R1985" s="52">
        <v>0</v>
      </c>
      <c r="S1985" s="52">
        <v>0</v>
      </c>
      <c r="T1985" s="52">
        <v>0</v>
      </c>
      <c r="U1985" s="52">
        <v>0</v>
      </c>
      <c r="V1985" s="52">
        <v>0</v>
      </c>
      <c r="W1985" s="52">
        <v>0</v>
      </c>
      <c r="X1985" s="52">
        <v>0</v>
      </c>
      <c r="Y1985" s="52">
        <v>0</v>
      </c>
      <c r="Z1985" s="52">
        <v>0</v>
      </c>
    </row>
    <row r="1986" spans="1:26">
      <c r="A1986" s="52" t="s">
        <v>347</v>
      </c>
      <c r="B1986" s="52" t="s">
        <v>341</v>
      </c>
      <c r="C1986" s="52" t="s">
        <v>249</v>
      </c>
      <c r="D1986" s="52" t="s">
        <v>7</v>
      </c>
      <c r="E1986" s="52" t="s">
        <v>84</v>
      </c>
      <c r="F1986" s="52" t="s">
        <v>67</v>
      </c>
      <c r="G1986" s="52">
        <v>0</v>
      </c>
      <c r="H1986" s="52">
        <v>0</v>
      </c>
      <c r="I1986" s="52">
        <v>0</v>
      </c>
      <c r="J1986" s="52">
        <v>0</v>
      </c>
      <c r="K1986" s="52">
        <v>0</v>
      </c>
      <c r="L1986" s="52">
        <v>0</v>
      </c>
      <c r="M1986" s="52">
        <v>0</v>
      </c>
      <c r="N1986" s="52">
        <v>0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0</v>
      </c>
      <c r="U1986" s="52">
        <v>0</v>
      </c>
      <c r="V1986" s="52">
        <v>0</v>
      </c>
      <c r="W1986" s="52">
        <v>0</v>
      </c>
      <c r="X1986" s="52">
        <v>0</v>
      </c>
      <c r="Y1986" s="52">
        <v>0</v>
      </c>
      <c r="Z1986" s="52">
        <v>0</v>
      </c>
    </row>
    <row r="1987" spans="1:26">
      <c r="A1987" s="52" t="s">
        <v>347</v>
      </c>
      <c r="B1987" s="52" t="s">
        <v>337</v>
      </c>
      <c r="C1987" s="52" t="s">
        <v>249</v>
      </c>
      <c r="D1987" s="52" t="s">
        <v>7</v>
      </c>
      <c r="E1987" s="52" t="s">
        <v>84</v>
      </c>
      <c r="F1987" s="52" t="s">
        <v>68</v>
      </c>
      <c r="G1987" s="52">
        <v>0</v>
      </c>
      <c r="H1987" s="52">
        <v>0</v>
      </c>
      <c r="I1987" s="52">
        <v>0</v>
      </c>
      <c r="J1987" s="52">
        <v>0</v>
      </c>
      <c r="K1987" s="52">
        <v>0</v>
      </c>
      <c r="L1987" s="52">
        <v>0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</row>
    <row r="1988" spans="1:26">
      <c r="A1988" s="52" t="s">
        <v>347</v>
      </c>
      <c r="B1988" s="52" t="s">
        <v>337</v>
      </c>
      <c r="C1988" s="52" t="s">
        <v>249</v>
      </c>
      <c r="D1988" s="52" t="s">
        <v>7</v>
      </c>
      <c r="E1988" s="52" t="s">
        <v>84</v>
      </c>
      <c r="F1988" s="52" t="s">
        <v>69</v>
      </c>
      <c r="G1988" s="52">
        <v>0</v>
      </c>
      <c r="H1988" s="52">
        <v>0</v>
      </c>
      <c r="I1988" s="52">
        <v>0</v>
      </c>
      <c r="J1988" s="52">
        <v>0</v>
      </c>
      <c r="K1988" s="52">
        <v>0</v>
      </c>
      <c r="L1988" s="52">
        <v>0</v>
      </c>
      <c r="M1988" s="52">
        <v>0</v>
      </c>
      <c r="N1988" s="52">
        <v>0</v>
      </c>
      <c r="O1988" s="52">
        <v>0</v>
      </c>
      <c r="P1988" s="52">
        <v>0</v>
      </c>
      <c r="Q1988" s="52">
        <v>0</v>
      </c>
      <c r="R1988" s="52">
        <v>0</v>
      </c>
      <c r="S1988" s="52">
        <v>0</v>
      </c>
      <c r="T1988" s="52">
        <v>0</v>
      </c>
      <c r="U1988" s="52">
        <v>0</v>
      </c>
      <c r="V1988" s="52">
        <v>0</v>
      </c>
      <c r="W1988" s="52">
        <v>0</v>
      </c>
      <c r="X1988" s="52">
        <v>0</v>
      </c>
      <c r="Y1988" s="52">
        <v>0</v>
      </c>
      <c r="Z1988" s="52">
        <v>0</v>
      </c>
    </row>
    <row r="1989" spans="1:26">
      <c r="A1989" s="52" t="s">
        <v>347</v>
      </c>
      <c r="B1989" s="52" t="s">
        <v>337</v>
      </c>
      <c r="C1989" s="52" t="s">
        <v>249</v>
      </c>
      <c r="D1989" s="52" t="s">
        <v>7</v>
      </c>
      <c r="E1989" s="52" t="s">
        <v>84</v>
      </c>
      <c r="F1989" s="52" t="s">
        <v>70</v>
      </c>
      <c r="G1989" s="52">
        <v>0</v>
      </c>
      <c r="H1989" s="52">
        <v>0</v>
      </c>
      <c r="I1989" s="52">
        <v>0</v>
      </c>
      <c r="J1989" s="52">
        <v>0</v>
      </c>
      <c r="K1989" s="52">
        <v>0</v>
      </c>
      <c r="L1989" s="52">
        <v>0</v>
      </c>
      <c r="M1989" s="52">
        <v>0</v>
      </c>
      <c r="N1989" s="52">
        <v>0</v>
      </c>
      <c r="O1989" s="52">
        <v>0</v>
      </c>
      <c r="P1989" s="52">
        <v>0</v>
      </c>
      <c r="Q1989" s="52">
        <v>0</v>
      </c>
      <c r="R1989" s="52">
        <v>0</v>
      </c>
      <c r="S1989" s="52">
        <v>0</v>
      </c>
      <c r="T1989" s="52">
        <v>0</v>
      </c>
      <c r="U1989" s="52">
        <v>0</v>
      </c>
      <c r="V1989" s="52">
        <v>0</v>
      </c>
      <c r="W1989" s="52">
        <v>0</v>
      </c>
      <c r="X1989" s="52">
        <v>0</v>
      </c>
      <c r="Y1989" s="52">
        <v>0</v>
      </c>
      <c r="Z1989" s="52">
        <v>0</v>
      </c>
    </row>
    <row r="1990" spans="1:26">
      <c r="A1990" s="52" t="s">
        <v>347</v>
      </c>
      <c r="B1990" s="52" t="s">
        <v>342</v>
      </c>
      <c r="C1990" s="52" t="s">
        <v>249</v>
      </c>
      <c r="D1990" s="52" t="s">
        <v>7</v>
      </c>
      <c r="E1990" s="52" t="s">
        <v>84</v>
      </c>
      <c r="F1990" s="52" t="s">
        <v>71</v>
      </c>
      <c r="G1990" s="52">
        <v>0</v>
      </c>
      <c r="H1990" s="52">
        <v>0</v>
      </c>
      <c r="I1990" s="52">
        <v>0</v>
      </c>
      <c r="J1990" s="52">
        <v>0</v>
      </c>
      <c r="K1990" s="52">
        <v>0</v>
      </c>
      <c r="L1990" s="52">
        <v>0</v>
      </c>
      <c r="M1990" s="52">
        <v>0</v>
      </c>
      <c r="N1990" s="52">
        <v>0</v>
      </c>
      <c r="O1990" s="52">
        <v>0</v>
      </c>
      <c r="P1990" s="52">
        <v>0</v>
      </c>
      <c r="Q1990" s="52">
        <v>0</v>
      </c>
      <c r="R1990" s="52">
        <v>0</v>
      </c>
      <c r="S1990" s="52">
        <v>0</v>
      </c>
      <c r="T1990" s="52">
        <v>0</v>
      </c>
      <c r="U1990" s="52">
        <v>0</v>
      </c>
      <c r="V1990" s="52">
        <v>0</v>
      </c>
      <c r="W1990" s="52">
        <v>0</v>
      </c>
      <c r="X1990" s="52">
        <v>0</v>
      </c>
      <c r="Y1990" s="52">
        <v>0</v>
      </c>
      <c r="Z1990" s="52">
        <v>0</v>
      </c>
    </row>
    <row r="1991" spans="1:26">
      <c r="A1991" s="52" t="s">
        <v>347</v>
      </c>
      <c r="B1991" s="52" t="s">
        <v>342</v>
      </c>
      <c r="C1991" s="52" t="s">
        <v>249</v>
      </c>
      <c r="D1991" s="52" t="s">
        <v>7</v>
      </c>
      <c r="E1991" s="52" t="s">
        <v>84</v>
      </c>
      <c r="F1991" s="52" t="s">
        <v>72</v>
      </c>
      <c r="G1991" s="52">
        <v>0</v>
      </c>
      <c r="H1991" s="52">
        <v>0</v>
      </c>
      <c r="I1991" s="52">
        <v>0</v>
      </c>
      <c r="J1991" s="52">
        <v>0</v>
      </c>
      <c r="K1991" s="52">
        <v>0</v>
      </c>
      <c r="L1991" s="52">
        <v>0</v>
      </c>
      <c r="M1991" s="52">
        <v>0</v>
      </c>
      <c r="N1991" s="52">
        <v>0</v>
      </c>
      <c r="O1991" s="52">
        <v>0</v>
      </c>
      <c r="P1991" s="52">
        <v>0</v>
      </c>
      <c r="Q1991" s="52">
        <v>0</v>
      </c>
      <c r="R1991" s="52">
        <v>0</v>
      </c>
      <c r="S1991" s="52">
        <v>0</v>
      </c>
      <c r="T1991" s="52">
        <v>0</v>
      </c>
      <c r="U1991" s="52">
        <v>0</v>
      </c>
      <c r="V1991" s="52">
        <v>0</v>
      </c>
      <c r="W1991" s="52">
        <v>0</v>
      </c>
      <c r="X1991" s="52">
        <v>0</v>
      </c>
      <c r="Y1991" s="52">
        <v>0</v>
      </c>
      <c r="Z1991" s="52">
        <v>0</v>
      </c>
    </row>
    <row r="1992" spans="1:26">
      <c r="A1992" s="52" t="s">
        <v>347</v>
      </c>
      <c r="B1992" s="52" t="s">
        <v>343</v>
      </c>
      <c r="C1992" s="52" t="s">
        <v>249</v>
      </c>
      <c r="D1992" s="52" t="s">
        <v>7</v>
      </c>
      <c r="E1992" s="52" t="s">
        <v>84</v>
      </c>
      <c r="F1992" s="52" t="s">
        <v>73</v>
      </c>
      <c r="G1992" s="52">
        <v>0</v>
      </c>
      <c r="H1992" s="52">
        <v>0</v>
      </c>
      <c r="I1992" s="52">
        <v>0</v>
      </c>
      <c r="J1992" s="52">
        <v>0</v>
      </c>
      <c r="K1992" s="52">
        <v>0</v>
      </c>
      <c r="L1992" s="52">
        <v>0</v>
      </c>
      <c r="M1992" s="52">
        <v>0</v>
      </c>
      <c r="N1992" s="52">
        <v>0</v>
      </c>
      <c r="O1992" s="52">
        <v>0</v>
      </c>
      <c r="P1992" s="52">
        <v>0</v>
      </c>
      <c r="Q1992" s="52">
        <v>0</v>
      </c>
      <c r="R1992" s="52">
        <v>0</v>
      </c>
      <c r="S1992" s="52">
        <v>0</v>
      </c>
      <c r="T1992" s="52">
        <v>0</v>
      </c>
      <c r="U1992" s="52">
        <v>0</v>
      </c>
      <c r="V1992" s="52">
        <v>0</v>
      </c>
      <c r="W1992" s="52">
        <v>0</v>
      </c>
      <c r="X1992" s="52">
        <v>0</v>
      </c>
      <c r="Y1992" s="52">
        <v>0</v>
      </c>
      <c r="Z1992" s="52">
        <v>0</v>
      </c>
    </row>
    <row r="1993" spans="1:26">
      <c r="A1993" s="52" t="s">
        <v>349</v>
      </c>
      <c r="B1993" s="52" t="s">
        <v>337</v>
      </c>
      <c r="C1993" s="52" t="s">
        <v>249</v>
      </c>
      <c r="D1993" s="52" t="s">
        <v>7</v>
      </c>
      <c r="E1993" s="52" t="s">
        <v>85</v>
      </c>
      <c r="F1993" s="52" t="s">
        <v>63</v>
      </c>
      <c r="G1993" s="52">
        <v>10.948004738294399</v>
      </c>
      <c r="H1993" s="52">
        <v>10.3730044894344</v>
      </c>
      <c r="I1993" s="52">
        <v>15.190006574232001</v>
      </c>
      <c r="J1993" s="52">
        <v>15.019006500223199</v>
      </c>
      <c r="K1993" s="52">
        <v>15.909006885415199</v>
      </c>
      <c r="L1993" s="52">
        <v>19.147008286821599</v>
      </c>
      <c r="M1993" s="52">
        <v>15.116006542204801</v>
      </c>
      <c r="N1993" s="52">
        <v>19.931008626136801</v>
      </c>
      <c r="O1993" s="52">
        <v>18.518505667584375</v>
      </c>
      <c r="P1993" s="52">
        <v>20.129163994945692</v>
      </c>
      <c r="Q1993" s="52">
        <v>22.48571597768197</v>
      </c>
      <c r="R1993" s="52">
        <v>21.292687297025513</v>
      </c>
      <c r="S1993" s="52">
        <v>21.371033108362486</v>
      </c>
      <c r="T1993" s="52">
        <v>19.991008652104799</v>
      </c>
      <c r="U1993" s="52">
        <v>22.772009855721599</v>
      </c>
      <c r="V1993" s="52">
        <v>25.107010866309601</v>
      </c>
      <c r="W1993" s="52">
        <v>21.679009382671204</v>
      </c>
      <c r="X1993" s="52">
        <v>19.89440370923954</v>
      </c>
      <c r="Y1993" s="52">
        <v>21.275710255254545</v>
      </c>
      <c r="Z1993" s="52">
        <v>22.035109536791282</v>
      </c>
    </row>
    <row r="1994" spans="1:26">
      <c r="A1994" s="52" t="s">
        <v>349</v>
      </c>
      <c r="B1994" s="52" t="s">
        <v>338</v>
      </c>
      <c r="C1994" s="52" t="s">
        <v>249</v>
      </c>
      <c r="D1994" s="52" t="s">
        <v>7</v>
      </c>
      <c r="E1994" s="52" t="s">
        <v>85</v>
      </c>
      <c r="F1994" s="52" t="s">
        <v>64</v>
      </c>
      <c r="G1994" s="52">
        <v>0.20300008785839999</v>
      </c>
      <c r="H1994" s="52">
        <v>0.1610000696808</v>
      </c>
      <c r="I1994" s="52">
        <v>0.13000005626400002</v>
      </c>
      <c r="J1994" s="52">
        <v>0.10800004674239999</v>
      </c>
      <c r="K1994" s="52">
        <v>9.800004241440001E-2</v>
      </c>
      <c r="L1994" s="52">
        <v>8.8000038086400001E-2</v>
      </c>
      <c r="M1994" s="52">
        <v>8.8000038086400001E-2</v>
      </c>
      <c r="N1994" s="52">
        <v>8.9000038519200006E-2</v>
      </c>
      <c r="O1994" s="52">
        <v>8.3959560366367467E-2</v>
      </c>
      <c r="P1994" s="52">
        <v>6.5779865293693531E-3</v>
      </c>
      <c r="Q1994" s="52">
        <v>4.7511049858326776E-3</v>
      </c>
      <c r="R1994" s="52">
        <v>3.9958094006842752E-3</v>
      </c>
      <c r="S1994" s="52">
        <v>3.8804145343797449E-3</v>
      </c>
      <c r="T1994" s="52">
        <v>4.0000017312000003E-3</v>
      </c>
      <c r="U1994" s="52">
        <v>4.0000017312000003E-3</v>
      </c>
      <c r="V1994" s="52">
        <v>4.0000017312000003E-3</v>
      </c>
      <c r="W1994" s="52">
        <v>4.0000017312000003E-3</v>
      </c>
      <c r="X1994" s="52">
        <v>16.409965631208102</v>
      </c>
      <c r="Y1994" s="52">
        <v>19.022489262583015</v>
      </c>
      <c r="Z1994" s="52">
        <v>21.55340932831152</v>
      </c>
    </row>
    <row r="1995" spans="1:26">
      <c r="A1995" s="52" t="s">
        <v>349</v>
      </c>
      <c r="B1995" s="52" t="s">
        <v>339</v>
      </c>
      <c r="C1995" s="52" t="s">
        <v>249</v>
      </c>
      <c r="D1995" s="52" t="s">
        <v>7</v>
      </c>
      <c r="E1995" s="52" t="s">
        <v>85</v>
      </c>
      <c r="F1995" s="52" t="s">
        <v>65</v>
      </c>
      <c r="G1995" s="52">
        <v>0</v>
      </c>
      <c r="H1995" s="52">
        <v>0</v>
      </c>
      <c r="I1995" s="52">
        <v>0</v>
      </c>
      <c r="J1995" s="52">
        <v>0</v>
      </c>
      <c r="K1995" s="52">
        <v>0</v>
      </c>
      <c r="L1995" s="52">
        <v>0</v>
      </c>
      <c r="M1995" s="52">
        <v>0</v>
      </c>
      <c r="N1995" s="52">
        <v>0</v>
      </c>
      <c r="O1995" s="52">
        <v>0</v>
      </c>
      <c r="P1995" s="52">
        <v>0.24129511434620052</v>
      </c>
      <c r="Q1995" s="52">
        <v>0.2721519492473401</v>
      </c>
      <c r="R1995" s="52">
        <v>0.69887444293414214</v>
      </c>
      <c r="S1995" s="52">
        <v>0.73471043873143205</v>
      </c>
      <c r="T1995" s="52">
        <v>0.77822209405841358</v>
      </c>
      <c r="U1995" s="52">
        <v>0.77041708859982927</v>
      </c>
      <c r="V1995" s="52">
        <v>0.78182807757270767</v>
      </c>
      <c r="W1995" s="52">
        <v>1.0408502689269989</v>
      </c>
      <c r="X1995" s="52">
        <v>0.35037372834984454</v>
      </c>
      <c r="Y1995" s="52">
        <v>0.59628179366395284</v>
      </c>
      <c r="Z1995" s="52">
        <v>0.60883125672967742</v>
      </c>
    </row>
    <row r="1996" spans="1:26">
      <c r="A1996" s="52" t="s">
        <v>349</v>
      </c>
      <c r="B1996" s="52" t="s">
        <v>340</v>
      </c>
      <c r="C1996" s="52" t="s">
        <v>249</v>
      </c>
      <c r="D1996" s="52" t="s">
        <v>7</v>
      </c>
      <c r="E1996" s="52" t="s">
        <v>85</v>
      </c>
      <c r="F1996" s="52" t="s">
        <v>66</v>
      </c>
      <c r="G1996" s="52">
        <v>19.876000003259666</v>
      </c>
      <c r="H1996" s="52">
        <v>20.861000003421204</v>
      </c>
      <c r="I1996" s="52">
        <v>21.72200000356241</v>
      </c>
      <c r="J1996" s="52">
        <v>22.686000003720505</v>
      </c>
      <c r="K1996" s="52">
        <v>23.536000003859908</v>
      </c>
      <c r="L1996" s="52">
        <v>24.551000004026367</v>
      </c>
      <c r="M1996" s="52">
        <v>25.53200000418725</v>
      </c>
      <c r="N1996" s="52">
        <v>27.780000004555919</v>
      </c>
      <c r="O1996" s="52">
        <v>30.165064149913434</v>
      </c>
      <c r="P1996" s="52">
        <v>28.527152390393159</v>
      </c>
      <c r="Q1996" s="52">
        <v>31.585354041368312</v>
      </c>
      <c r="R1996" s="52">
        <v>35.419112097733894</v>
      </c>
      <c r="S1996" s="52">
        <v>36.570373199085289</v>
      </c>
      <c r="T1996" s="52">
        <v>40.45200000663413</v>
      </c>
      <c r="U1996" s="52">
        <v>41.031000006729087</v>
      </c>
      <c r="V1996" s="52">
        <v>44.102000007232732</v>
      </c>
      <c r="W1996" s="52">
        <v>40.956000006716785</v>
      </c>
      <c r="X1996" s="52">
        <v>42.350806050982136</v>
      </c>
      <c r="Y1996" s="52">
        <v>43.116069674359238</v>
      </c>
      <c r="Z1996" s="52">
        <v>45.293500007428136</v>
      </c>
    </row>
    <row r="1997" spans="1:26">
      <c r="A1997" s="52" t="s">
        <v>349</v>
      </c>
      <c r="B1997" s="52" t="s">
        <v>341</v>
      </c>
      <c r="C1997" s="52" t="s">
        <v>249</v>
      </c>
      <c r="D1997" s="52" t="s">
        <v>7</v>
      </c>
      <c r="E1997" s="52" t="s">
        <v>85</v>
      </c>
      <c r="F1997" s="52" t="s">
        <v>67</v>
      </c>
      <c r="G1997" s="52">
        <v>0</v>
      </c>
      <c r="H1997" s="52">
        <v>0</v>
      </c>
      <c r="I1997" s="52">
        <v>0</v>
      </c>
      <c r="J1997" s="52">
        <v>0</v>
      </c>
      <c r="K1997" s="52">
        <v>0</v>
      </c>
      <c r="L1997" s="52">
        <v>0</v>
      </c>
      <c r="M1997" s="52">
        <v>0</v>
      </c>
      <c r="N1997" s="52">
        <v>0</v>
      </c>
      <c r="O1997" s="52">
        <v>0</v>
      </c>
      <c r="P1997" s="52">
        <v>0</v>
      </c>
      <c r="Q1997" s="52">
        <v>0</v>
      </c>
      <c r="R1997" s="52">
        <v>0</v>
      </c>
      <c r="S1997" s="52">
        <v>0</v>
      </c>
      <c r="T1997" s="52">
        <v>0</v>
      </c>
      <c r="U1997" s="52">
        <v>0</v>
      </c>
      <c r="V1997" s="52">
        <v>0</v>
      </c>
      <c r="W1997" s="52">
        <v>0</v>
      </c>
      <c r="X1997" s="52">
        <v>0</v>
      </c>
      <c r="Y1997" s="52">
        <v>0</v>
      </c>
      <c r="Z1997" s="52">
        <v>0</v>
      </c>
    </row>
    <row r="1998" spans="1:26">
      <c r="A1998" s="52" t="s">
        <v>349</v>
      </c>
      <c r="B1998" s="52" t="s">
        <v>337</v>
      </c>
      <c r="C1998" s="52" t="s">
        <v>249</v>
      </c>
      <c r="D1998" s="52" t="s">
        <v>7</v>
      </c>
      <c r="E1998" s="52" t="s">
        <v>85</v>
      </c>
      <c r="F1998" s="52" t="s">
        <v>68</v>
      </c>
      <c r="G1998" s="52">
        <v>1.0390004496792</v>
      </c>
      <c r="H1998" s="52">
        <v>1.2020005202255999</v>
      </c>
      <c r="I1998" s="52">
        <v>1.2180005271504</v>
      </c>
      <c r="J1998" s="52">
        <v>1.1380004925264</v>
      </c>
      <c r="K1998" s="52">
        <v>0.99000042847200009</v>
      </c>
      <c r="L1998" s="52">
        <v>1.2600005453280001</v>
      </c>
      <c r="M1998" s="52">
        <v>1.3250005734600001</v>
      </c>
      <c r="N1998" s="52">
        <v>1.3310005760568</v>
      </c>
      <c r="O1998" s="52">
        <v>1.6124431568744935</v>
      </c>
      <c r="P1998" s="52">
        <v>1.3371459725560113</v>
      </c>
      <c r="Q1998" s="52">
        <v>1.8110007838008</v>
      </c>
      <c r="R1998" s="52">
        <v>0</v>
      </c>
      <c r="S1998" s="52">
        <v>2.0000008656000001E-2</v>
      </c>
      <c r="T1998" s="52">
        <v>1.0160004397247999</v>
      </c>
      <c r="U1998" s="52">
        <v>2.4670010677175997</v>
      </c>
      <c r="V1998" s="52">
        <v>1.1170004834375999</v>
      </c>
      <c r="W1998" s="52">
        <v>2.4770010720456002</v>
      </c>
      <c r="X1998" s="52">
        <v>2.1107587272617634</v>
      </c>
      <c r="Y1998" s="52">
        <v>2.097978842422314</v>
      </c>
      <c r="Z1998" s="52">
        <v>1.56620067785136</v>
      </c>
    </row>
    <row r="1999" spans="1:26">
      <c r="A1999" s="52" t="s">
        <v>349</v>
      </c>
      <c r="B1999" s="52" t="s">
        <v>337</v>
      </c>
      <c r="C1999" s="52" t="s">
        <v>249</v>
      </c>
      <c r="D1999" s="52" t="s">
        <v>7</v>
      </c>
      <c r="E1999" s="52" t="s">
        <v>85</v>
      </c>
      <c r="F1999" s="52" t="s">
        <v>69</v>
      </c>
      <c r="G1999" s="52">
        <v>0</v>
      </c>
      <c r="H1999" s="52">
        <v>0</v>
      </c>
      <c r="I1999" s="52">
        <v>0</v>
      </c>
      <c r="J1999" s="52">
        <v>0</v>
      </c>
      <c r="K1999" s="52">
        <v>0</v>
      </c>
      <c r="L1999" s="52">
        <v>0</v>
      </c>
      <c r="M1999" s="52">
        <v>0</v>
      </c>
      <c r="N1999" s="52">
        <v>0</v>
      </c>
      <c r="O1999" s="52">
        <v>0</v>
      </c>
      <c r="P1999" s="52">
        <v>0</v>
      </c>
      <c r="Q1999" s="52">
        <v>0</v>
      </c>
      <c r="R1999" s="52">
        <v>0</v>
      </c>
      <c r="S1999" s="52">
        <v>0</v>
      </c>
      <c r="T1999" s="52">
        <v>0</v>
      </c>
      <c r="U1999" s="52">
        <v>0</v>
      </c>
      <c r="V1999" s="52">
        <v>0</v>
      </c>
      <c r="W1999" s="52">
        <v>0</v>
      </c>
      <c r="X1999" s="52">
        <v>0</v>
      </c>
      <c r="Y1999" s="52">
        <v>0</v>
      </c>
      <c r="Z1999" s="52">
        <v>0</v>
      </c>
    </row>
    <row r="2000" spans="1:26">
      <c r="A2000" s="52" t="s">
        <v>349</v>
      </c>
      <c r="B2000" s="52" t="s">
        <v>337</v>
      </c>
      <c r="C2000" s="52" t="s">
        <v>249</v>
      </c>
      <c r="D2000" s="52" t="s">
        <v>7</v>
      </c>
      <c r="E2000" s="52" t="s">
        <v>85</v>
      </c>
      <c r="F2000" s="52" t="s">
        <v>70</v>
      </c>
      <c r="G2000" s="52">
        <v>0</v>
      </c>
      <c r="H2000" s="52">
        <v>0</v>
      </c>
      <c r="I2000" s="52">
        <v>0</v>
      </c>
      <c r="J2000" s="52">
        <v>0</v>
      </c>
      <c r="K2000" s="52">
        <v>0</v>
      </c>
      <c r="L2000" s="52">
        <v>0</v>
      </c>
      <c r="M2000" s="52">
        <v>0</v>
      </c>
      <c r="N2000" s="52">
        <v>0</v>
      </c>
      <c r="O2000" s="52">
        <v>0</v>
      </c>
      <c r="P2000" s="52">
        <v>0</v>
      </c>
      <c r="Q2000" s="52">
        <v>0</v>
      </c>
      <c r="R2000" s="52">
        <v>0</v>
      </c>
      <c r="S2000" s="52">
        <v>0</v>
      </c>
      <c r="T2000" s="52">
        <v>0</v>
      </c>
      <c r="U2000" s="52">
        <v>0</v>
      </c>
      <c r="V2000" s="52">
        <v>0</v>
      </c>
      <c r="W2000" s="52">
        <v>0</v>
      </c>
      <c r="X2000" s="52">
        <v>0</v>
      </c>
      <c r="Y2000" s="52">
        <v>0</v>
      </c>
      <c r="Z2000" s="52">
        <v>0</v>
      </c>
    </row>
    <row r="2001" spans="1:26">
      <c r="A2001" s="52" t="s">
        <v>349</v>
      </c>
      <c r="B2001" s="52" t="s">
        <v>342</v>
      </c>
      <c r="C2001" s="52" t="s">
        <v>249</v>
      </c>
      <c r="D2001" s="52" t="s">
        <v>7</v>
      </c>
      <c r="E2001" s="52" t="s">
        <v>85</v>
      </c>
      <c r="F2001" s="52" t="s">
        <v>71</v>
      </c>
      <c r="G2001" s="52">
        <v>0</v>
      </c>
      <c r="H2001" s="52">
        <v>0</v>
      </c>
      <c r="I2001" s="52">
        <v>0</v>
      </c>
      <c r="J2001" s="52">
        <v>0</v>
      </c>
      <c r="K2001" s="52">
        <v>0</v>
      </c>
      <c r="L2001" s="52">
        <v>0</v>
      </c>
      <c r="M2001" s="52">
        <v>0</v>
      </c>
      <c r="N2001" s="52">
        <v>0</v>
      </c>
      <c r="O2001" s="52">
        <v>0</v>
      </c>
      <c r="P2001" s="52">
        <v>0</v>
      </c>
      <c r="Q2001" s="52">
        <v>0</v>
      </c>
      <c r="R2001" s="52">
        <v>0</v>
      </c>
      <c r="S2001" s="52">
        <v>0</v>
      </c>
      <c r="T2001" s="52">
        <v>0</v>
      </c>
      <c r="U2001" s="52">
        <v>0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</row>
    <row r="2002" spans="1:26">
      <c r="A2002" s="52" t="s">
        <v>349</v>
      </c>
      <c r="B2002" s="52" t="s">
        <v>342</v>
      </c>
      <c r="C2002" s="52" t="s">
        <v>249</v>
      </c>
      <c r="D2002" s="52" t="s">
        <v>7</v>
      </c>
      <c r="E2002" s="52" t="s">
        <v>85</v>
      </c>
      <c r="F2002" s="52" t="s">
        <v>72</v>
      </c>
      <c r="G2002" s="52">
        <v>43.148018674454406</v>
      </c>
      <c r="H2002" s="52">
        <v>40.457017509789601</v>
      </c>
      <c r="I2002" s="52">
        <v>42.699018480127201</v>
      </c>
      <c r="J2002" s="52">
        <v>42.535018409148002</v>
      </c>
      <c r="K2002" s="52">
        <v>47.6120206064736</v>
      </c>
      <c r="L2002" s="52">
        <v>46.4870201195736</v>
      </c>
      <c r="M2002" s="52">
        <v>43.745018932836004</v>
      </c>
      <c r="N2002" s="52">
        <v>44.108019089942395</v>
      </c>
      <c r="O2002" s="52">
        <v>43.104603058101389</v>
      </c>
      <c r="P2002" s="52">
        <v>43.097982739426932</v>
      </c>
      <c r="Q2002" s="52">
        <v>35.536577036537651</v>
      </c>
      <c r="R2002" s="52">
        <v>38.220754132572672</v>
      </c>
      <c r="S2002" s="52">
        <v>35.347251816139249</v>
      </c>
      <c r="T2002" s="52">
        <v>37.004312276414261</v>
      </c>
      <c r="U2002" s="52">
        <v>34.666757020485477</v>
      </c>
      <c r="V2002" s="52">
        <v>33.294152852546681</v>
      </c>
      <c r="W2002" s="52">
        <v>33.468196428145781</v>
      </c>
      <c r="X2002" s="52">
        <v>22.820351088709074</v>
      </c>
      <c r="Y2002" s="52">
        <v>27.517154293815207</v>
      </c>
      <c r="Z2002" s="52">
        <v>26.239064361693082</v>
      </c>
    </row>
    <row r="2003" spans="1:26">
      <c r="A2003" s="52" t="s">
        <v>349</v>
      </c>
      <c r="B2003" s="52" t="s">
        <v>343</v>
      </c>
      <c r="C2003" s="52" t="s">
        <v>249</v>
      </c>
      <c r="D2003" s="52" t="s">
        <v>7</v>
      </c>
      <c r="E2003" s="52" t="s">
        <v>85</v>
      </c>
      <c r="F2003" s="52" t="s">
        <v>73</v>
      </c>
      <c r="G2003" s="52">
        <v>0</v>
      </c>
      <c r="H2003" s="52">
        <v>0</v>
      </c>
      <c r="I2003" s="52">
        <v>0</v>
      </c>
      <c r="J2003" s="52">
        <v>0</v>
      </c>
      <c r="K2003" s="52">
        <v>0</v>
      </c>
      <c r="L2003" s="52">
        <v>5.6420000000000963</v>
      </c>
      <c r="M2003" s="52">
        <v>11.415000000000195</v>
      </c>
      <c r="N2003" s="52">
        <v>17.15300000000029</v>
      </c>
      <c r="O2003" s="52">
        <v>21.634535861024769</v>
      </c>
      <c r="P2003" s="52">
        <v>21.013035508449249</v>
      </c>
      <c r="Q2003" s="52">
        <v>25.992024948545584</v>
      </c>
      <c r="R2003" s="52">
        <v>31.078984576436191</v>
      </c>
      <c r="S2003" s="52">
        <v>27.788632796716094</v>
      </c>
      <c r="T2003" s="52">
        <v>44.53500000000075</v>
      </c>
      <c r="U2003" s="52">
        <v>37.026000000000629</v>
      </c>
      <c r="V2003" s="52">
        <v>42.600000000000726</v>
      </c>
      <c r="W2003" s="52">
        <v>48.369000000000824</v>
      </c>
      <c r="X2003" s="52">
        <v>48.326629283651073</v>
      </c>
      <c r="Y2003" s="52">
        <v>50.326917719975256</v>
      </c>
      <c r="Z2003" s="52">
        <v>53.613500000000911</v>
      </c>
    </row>
    <row r="2004" spans="1:26">
      <c r="A2004" s="52" t="s">
        <v>336</v>
      </c>
      <c r="B2004" s="52" t="s">
        <v>337</v>
      </c>
      <c r="C2004" s="52" t="s">
        <v>250</v>
      </c>
      <c r="D2004" s="52" t="s">
        <v>7</v>
      </c>
      <c r="E2004" s="52" t="s">
        <v>62</v>
      </c>
      <c r="F2004" s="52" t="s">
        <v>63</v>
      </c>
      <c r="G2004" s="52">
        <v>0.33915903577920115</v>
      </c>
      <c r="H2004" s="52">
        <v>0.34226066170540476</v>
      </c>
      <c r="I2004" s="52">
        <v>0.3453906521520001</v>
      </c>
      <c r="J2004" s="52">
        <v>0.34693750728000011</v>
      </c>
      <c r="K2004" s="52">
        <v>0.17340754237279202</v>
      </c>
      <c r="L2004" s="52">
        <v>0.14513920686720003</v>
      </c>
      <c r="M2004" s="52">
        <v>0.13283065963440002</v>
      </c>
      <c r="N2004" s="52">
        <v>1.8704351228472003</v>
      </c>
      <c r="O2004" s="52">
        <v>2.1272601426869526</v>
      </c>
      <c r="P2004" s="52">
        <v>3.1903757887953512</v>
      </c>
      <c r="Q2004" s="52">
        <v>3.5804960626715285</v>
      </c>
      <c r="R2004" s="52">
        <v>3.3909498392348429</v>
      </c>
      <c r="S2004" s="52">
        <v>3.4983591602712476</v>
      </c>
      <c r="T2004" s="52">
        <v>6.7510179814479079</v>
      </c>
      <c r="U2004" s="52">
        <v>8.3209027990832247</v>
      </c>
      <c r="V2004" s="52">
        <v>9.1080301658804625</v>
      </c>
      <c r="W2004" s="52">
        <v>9.5413609684247422</v>
      </c>
      <c r="X2004" s="52">
        <v>8.9477150727234829</v>
      </c>
      <c r="Y2004" s="52">
        <v>8.8125789360104498</v>
      </c>
      <c r="Z2004" s="52">
        <v>4.5916021598913659</v>
      </c>
    </row>
    <row r="2005" spans="1:26">
      <c r="A2005" s="52" t="s">
        <v>336</v>
      </c>
      <c r="B2005" s="52" t="s">
        <v>338</v>
      </c>
      <c r="C2005" s="52" t="s">
        <v>250</v>
      </c>
      <c r="D2005" s="52" t="s">
        <v>7</v>
      </c>
      <c r="E2005" s="52" t="s">
        <v>62</v>
      </c>
      <c r="F2005" s="52" t="s">
        <v>64</v>
      </c>
      <c r="G2005" s="52">
        <v>0</v>
      </c>
      <c r="H2005" s="52">
        <v>0</v>
      </c>
      <c r="I2005" s="52">
        <v>0</v>
      </c>
      <c r="J2005" s="52">
        <v>0</v>
      </c>
      <c r="K2005" s="52">
        <v>0</v>
      </c>
      <c r="L2005" s="52">
        <v>0</v>
      </c>
      <c r="M2005" s="52">
        <v>0</v>
      </c>
      <c r="N2005" s="52">
        <v>0</v>
      </c>
      <c r="O2005" s="52">
        <v>0</v>
      </c>
      <c r="P2005" s="52">
        <v>0</v>
      </c>
      <c r="Q2005" s="52">
        <v>0</v>
      </c>
      <c r="R2005" s="52">
        <v>0</v>
      </c>
      <c r="S2005" s="52">
        <v>0</v>
      </c>
      <c r="T2005" s="52">
        <v>0</v>
      </c>
      <c r="U2005" s="52">
        <v>0</v>
      </c>
      <c r="V2005" s="52">
        <v>0</v>
      </c>
      <c r="W2005" s="52">
        <v>0</v>
      </c>
      <c r="X2005" s="52">
        <v>0</v>
      </c>
      <c r="Y2005" s="52">
        <v>0</v>
      </c>
      <c r="Z2005" s="52">
        <v>0</v>
      </c>
    </row>
    <row r="2006" spans="1:26">
      <c r="A2006" s="52" t="s">
        <v>336</v>
      </c>
      <c r="B2006" s="52" t="s">
        <v>339</v>
      </c>
      <c r="C2006" s="52" t="s">
        <v>250</v>
      </c>
      <c r="D2006" s="52" t="s">
        <v>7</v>
      </c>
      <c r="E2006" s="52" t="s">
        <v>62</v>
      </c>
      <c r="F2006" s="52" t="s">
        <v>65</v>
      </c>
      <c r="G2006" s="52">
        <v>0</v>
      </c>
      <c r="H2006" s="52">
        <v>0</v>
      </c>
      <c r="I2006" s="52">
        <v>0</v>
      </c>
      <c r="J2006" s="52">
        <v>0</v>
      </c>
      <c r="K2006" s="52">
        <v>0</v>
      </c>
      <c r="L2006" s="52">
        <v>0</v>
      </c>
      <c r="M2006" s="52">
        <v>0</v>
      </c>
      <c r="N2006" s="52">
        <v>3.1211197706023371E-2</v>
      </c>
      <c r="O2006" s="52">
        <v>3.3921260034577967E-2</v>
      </c>
      <c r="P2006" s="52">
        <v>3.4589434112824134E-2</v>
      </c>
      <c r="Q2006" s="52">
        <v>1.2649656607344942E-2</v>
      </c>
      <c r="R2006" s="52">
        <v>4.554948961520003E-3</v>
      </c>
      <c r="S2006" s="52">
        <v>9.1658532778081739E-3</v>
      </c>
      <c r="T2006" s="52">
        <v>1.2741312556783471E-2</v>
      </c>
      <c r="U2006" s="52">
        <v>1.1463790145989264E-2</v>
      </c>
      <c r="V2006" s="52">
        <v>1.3792802658081508E-2</v>
      </c>
      <c r="W2006" s="52">
        <v>1.2909177040753146E-2</v>
      </c>
      <c r="X2006" s="52">
        <v>2.3037781211094763E-2</v>
      </c>
      <c r="Y2006" s="52">
        <v>1.4913541620031596E-2</v>
      </c>
      <c r="Z2006" s="52">
        <v>1.6152070884256096E-2</v>
      </c>
    </row>
    <row r="2007" spans="1:26">
      <c r="A2007" s="52" t="s">
        <v>336</v>
      </c>
      <c r="B2007" s="52" t="s">
        <v>340</v>
      </c>
      <c r="C2007" s="52" t="s">
        <v>250</v>
      </c>
      <c r="D2007" s="52" t="s">
        <v>7</v>
      </c>
      <c r="E2007" s="52" t="s">
        <v>62</v>
      </c>
      <c r="F2007" s="52" t="s">
        <v>66</v>
      </c>
      <c r="G2007" s="52">
        <v>9.6815989755469047</v>
      </c>
      <c r="H2007" s="52">
        <v>10.606904984318607</v>
      </c>
      <c r="I2007" s="52">
        <v>10.001900167213099</v>
      </c>
      <c r="J2007" s="52">
        <v>11.147126866108421</v>
      </c>
      <c r="K2007" s="52">
        <v>11.017740772948917</v>
      </c>
      <c r="L2007" s="52">
        <v>11.526471231000476</v>
      </c>
      <c r="M2007" s="52">
        <v>11.660765731863815</v>
      </c>
      <c r="N2007" s="52">
        <v>12.125765907239002</v>
      </c>
      <c r="O2007" s="52">
        <v>12.499471953442898</v>
      </c>
      <c r="P2007" s="52">
        <v>12.538755132024045</v>
      </c>
      <c r="Q2007" s="52">
        <v>13.633688976913209</v>
      </c>
      <c r="R2007" s="52">
        <v>14.189747584389005</v>
      </c>
      <c r="S2007" s="52">
        <v>14.730666864363112</v>
      </c>
      <c r="T2007" s="52">
        <v>15.17530058337651</v>
      </c>
      <c r="U2007" s="52">
        <v>15.72711853549025</v>
      </c>
      <c r="V2007" s="52">
        <v>16.523588831099229</v>
      </c>
      <c r="W2007" s="52">
        <v>17.70129153269232</v>
      </c>
      <c r="X2007" s="52">
        <v>18.768959877032565</v>
      </c>
      <c r="Y2007" s="52">
        <v>20.247152505745131</v>
      </c>
      <c r="Z2007" s="52">
        <v>20.692375497083983</v>
      </c>
    </row>
    <row r="2008" spans="1:26">
      <c r="A2008" s="52" t="s">
        <v>336</v>
      </c>
      <c r="B2008" s="52" t="s">
        <v>341</v>
      </c>
      <c r="C2008" s="52" t="s">
        <v>250</v>
      </c>
      <c r="D2008" s="52" t="s">
        <v>7</v>
      </c>
      <c r="E2008" s="52" t="s">
        <v>62</v>
      </c>
      <c r="F2008" s="52" t="s">
        <v>67</v>
      </c>
      <c r="G2008" s="52">
        <v>0</v>
      </c>
      <c r="H2008" s="52">
        <v>0</v>
      </c>
      <c r="I2008" s="52">
        <v>0</v>
      </c>
      <c r="J2008" s="52">
        <v>0</v>
      </c>
      <c r="K2008" s="52">
        <v>0</v>
      </c>
      <c r="L2008" s="52">
        <v>0</v>
      </c>
      <c r="M2008" s="52">
        <v>0</v>
      </c>
      <c r="N2008" s="52">
        <v>0</v>
      </c>
      <c r="O2008" s="52">
        <v>0</v>
      </c>
      <c r="P2008" s="52">
        <v>0</v>
      </c>
      <c r="Q2008" s="52">
        <v>0</v>
      </c>
      <c r="R2008" s="52">
        <v>0</v>
      </c>
      <c r="S2008" s="52">
        <v>0</v>
      </c>
      <c r="T2008" s="52">
        <v>0</v>
      </c>
      <c r="U2008" s="52">
        <v>0</v>
      </c>
      <c r="V2008" s="52">
        <v>0</v>
      </c>
      <c r="W2008" s="52">
        <v>0</v>
      </c>
      <c r="X2008" s="52">
        <v>0</v>
      </c>
      <c r="Y2008" s="52">
        <v>0</v>
      </c>
      <c r="Z2008" s="52">
        <v>0</v>
      </c>
    </row>
    <row r="2009" spans="1:26">
      <c r="A2009" s="52" t="s">
        <v>336</v>
      </c>
      <c r="B2009" s="52" t="s">
        <v>337</v>
      </c>
      <c r="C2009" s="52" t="s">
        <v>250</v>
      </c>
      <c r="D2009" s="52" t="s">
        <v>7</v>
      </c>
      <c r="E2009" s="52" t="s">
        <v>62</v>
      </c>
      <c r="F2009" s="52" t="s">
        <v>68</v>
      </c>
      <c r="G2009" s="52">
        <v>0</v>
      </c>
      <c r="H2009" s="52">
        <v>0</v>
      </c>
      <c r="I2009" s="52">
        <v>0</v>
      </c>
      <c r="J2009" s="52">
        <v>0</v>
      </c>
      <c r="K2009" s="52">
        <v>0</v>
      </c>
      <c r="L2009" s="52">
        <v>0</v>
      </c>
      <c r="M2009" s="52">
        <v>0</v>
      </c>
      <c r="N2009" s="52">
        <v>0</v>
      </c>
      <c r="O2009" s="52">
        <v>0</v>
      </c>
      <c r="P2009" s="52">
        <v>0</v>
      </c>
      <c r="Q2009" s="52">
        <v>0</v>
      </c>
      <c r="R2009" s="52">
        <v>0</v>
      </c>
      <c r="S2009" s="52">
        <v>0</v>
      </c>
      <c r="T2009" s="52">
        <v>0</v>
      </c>
      <c r="U2009" s="52">
        <v>0</v>
      </c>
      <c r="V2009" s="52">
        <v>0</v>
      </c>
      <c r="W2009" s="52">
        <v>0</v>
      </c>
      <c r="X2009" s="52">
        <v>0</v>
      </c>
      <c r="Y2009" s="52">
        <v>0</v>
      </c>
      <c r="Z2009" s="52">
        <v>0</v>
      </c>
    </row>
    <row r="2010" spans="1:26">
      <c r="A2010" s="52" t="s">
        <v>336</v>
      </c>
      <c r="B2010" s="52" t="s">
        <v>337</v>
      </c>
      <c r="C2010" s="52" t="s">
        <v>250</v>
      </c>
      <c r="D2010" s="52" t="s">
        <v>7</v>
      </c>
      <c r="E2010" s="52" t="s">
        <v>62</v>
      </c>
      <c r="F2010" s="52" t="s">
        <v>69</v>
      </c>
      <c r="G2010" s="52">
        <v>0</v>
      </c>
      <c r="H2010" s="52">
        <v>0</v>
      </c>
      <c r="I2010" s="52">
        <v>0</v>
      </c>
      <c r="J2010" s="52">
        <v>0</v>
      </c>
      <c r="K2010" s="52">
        <v>0</v>
      </c>
      <c r="L2010" s="52">
        <v>0</v>
      </c>
      <c r="M2010" s="52">
        <v>0</v>
      </c>
      <c r="N2010" s="52">
        <v>0</v>
      </c>
      <c r="O2010" s="52">
        <v>0</v>
      </c>
      <c r="P2010" s="52">
        <v>0</v>
      </c>
      <c r="Q2010" s="52">
        <v>0</v>
      </c>
      <c r="R2010" s="52">
        <v>0</v>
      </c>
      <c r="S2010" s="52">
        <v>0</v>
      </c>
      <c r="T2010" s="52">
        <v>0</v>
      </c>
      <c r="U2010" s="52">
        <v>0</v>
      </c>
      <c r="V2010" s="52">
        <v>0</v>
      </c>
      <c r="W2010" s="52">
        <v>0</v>
      </c>
      <c r="X2010" s="52">
        <v>0</v>
      </c>
      <c r="Y2010" s="52">
        <v>0</v>
      </c>
      <c r="Z2010" s="52">
        <v>0</v>
      </c>
    </row>
    <row r="2011" spans="1:26">
      <c r="A2011" s="52" t="s">
        <v>336</v>
      </c>
      <c r="B2011" s="52" t="s">
        <v>337</v>
      </c>
      <c r="C2011" s="52" t="s">
        <v>250</v>
      </c>
      <c r="D2011" s="52" t="s">
        <v>7</v>
      </c>
      <c r="E2011" s="52" t="s">
        <v>62</v>
      </c>
      <c r="F2011" s="52" t="s">
        <v>70</v>
      </c>
      <c r="G2011" s="52">
        <v>0</v>
      </c>
      <c r="H2011" s="52">
        <v>0</v>
      </c>
      <c r="I2011" s="52">
        <v>0</v>
      </c>
      <c r="J2011" s="52">
        <v>0</v>
      </c>
      <c r="K2011" s="52">
        <v>0</v>
      </c>
      <c r="L2011" s="52">
        <v>0</v>
      </c>
      <c r="M2011" s="52">
        <v>0</v>
      </c>
      <c r="N2011" s="52">
        <v>0</v>
      </c>
      <c r="O2011" s="52">
        <v>0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</row>
    <row r="2012" spans="1:26">
      <c r="A2012" s="52" t="s">
        <v>336</v>
      </c>
      <c r="B2012" s="52" t="s">
        <v>342</v>
      </c>
      <c r="C2012" s="52" t="s">
        <v>250</v>
      </c>
      <c r="D2012" s="52" t="s">
        <v>7</v>
      </c>
      <c r="E2012" s="52" t="s">
        <v>62</v>
      </c>
      <c r="F2012" s="52" t="s">
        <v>71</v>
      </c>
      <c r="G2012" s="52">
        <v>0</v>
      </c>
      <c r="H2012" s="52">
        <v>0</v>
      </c>
      <c r="I2012" s="52">
        <v>0</v>
      </c>
      <c r="J2012" s="52">
        <v>0</v>
      </c>
      <c r="K2012" s="52">
        <v>0</v>
      </c>
      <c r="L2012" s="52">
        <v>0</v>
      </c>
      <c r="M2012" s="52">
        <v>0</v>
      </c>
      <c r="N2012" s="52">
        <v>0</v>
      </c>
      <c r="O2012" s="52">
        <v>0</v>
      </c>
      <c r="P2012" s="52">
        <v>0</v>
      </c>
      <c r="Q2012" s="52">
        <v>0</v>
      </c>
      <c r="R2012" s="52">
        <v>0</v>
      </c>
      <c r="S2012" s="52">
        <v>0</v>
      </c>
      <c r="T2012" s="52">
        <v>0</v>
      </c>
      <c r="U2012" s="52">
        <v>0</v>
      </c>
      <c r="V2012" s="52">
        <v>0</v>
      </c>
      <c r="W2012" s="52">
        <v>0</v>
      </c>
      <c r="X2012" s="52">
        <v>0</v>
      </c>
      <c r="Y2012" s="52">
        <v>0</v>
      </c>
      <c r="Z2012" s="52">
        <v>0</v>
      </c>
    </row>
    <row r="2013" spans="1:26">
      <c r="A2013" s="52" t="s">
        <v>336</v>
      </c>
      <c r="B2013" s="52" t="s">
        <v>342</v>
      </c>
      <c r="C2013" s="52" t="s">
        <v>250</v>
      </c>
      <c r="D2013" s="52" t="s">
        <v>7</v>
      </c>
      <c r="E2013" s="52" t="s">
        <v>62</v>
      </c>
      <c r="F2013" s="52" t="s">
        <v>72</v>
      </c>
      <c r="G2013" s="52">
        <v>10.877534230183365</v>
      </c>
      <c r="H2013" s="52">
        <v>9.7900673778226519</v>
      </c>
      <c r="I2013" s="52">
        <v>8.8094118950082922</v>
      </c>
      <c r="J2013" s="52">
        <v>9.6621730824229921</v>
      </c>
      <c r="K2013" s="52">
        <v>7.7795563518552591</v>
      </c>
      <c r="L2013" s="52">
        <v>7.2542850114085766</v>
      </c>
      <c r="M2013" s="52">
        <v>8.9105270405421084</v>
      </c>
      <c r="N2013" s="52">
        <v>9.2217589390914814</v>
      </c>
      <c r="O2013" s="52">
        <v>10.689073877486745</v>
      </c>
      <c r="P2013" s="52">
        <v>5.8766496085143238</v>
      </c>
      <c r="Q2013" s="52">
        <v>4.5332281773168512</v>
      </c>
      <c r="R2013" s="52">
        <v>3.696757466681527</v>
      </c>
      <c r="S2013" s="52">
        <v>3.5046700129686568</v>
      </c>
      <c r="T2013" s="52">
        <v>3.8347539986686514</v>
      </c>
      <c r="U2013" s="52">
        <v>4.0518685078381607</v>
      </c>
      <c r="V2013" s="52">
        <v>4.6504024219513731</v>
      </c>
      <c r="W2013" s="52">
        <v>4.4962242832751915</v>
      </c>
      <c r="X2013" s="52">
        <v>4.9549690642259314</v>
      </c>
      <c r="Y2013" s="52">
        <v>5.4010982973306163</v>
      </c>
      <c r="Z2013" s="52">
        <v>5.0902234475829706</v>
      </c>
    </row>
    <row r="2014" spans="1:26">
      <c r="A2014" s="52" t="s">
        <v>336</v>
      </c>
      <c r="B2014" s="52" t="s">
        <v>343</v>
      </c>
      <c r="C2014" s="52" t="s">
        <v>250</v>
      </c>
      <c r="D2014" s="52" t="s">
        <v>7</v>
      </c>
      <c r="E2014" s="52" t="s">
        <v>62</v>
      </c>
      <c r="F2014" s="52" t="s">
        <v>73</v>
      </c>
      <c r="G2014" s="52">
        <v>0</v>
      </c>
      <c r="H2014" s="52">
        <v>0</v>
      </c>
      <c r="I2014" s="52">
        <v>0</v>
      </c>
      <c r="J2014" s="52">
        <v>0</v>
      </c>
      <c r="K2014" s="52">
        <v>0</v>
      </c>
      <c r="L2014" s="52">
        <v>0</v>
      </c>
      <c r="M2014" s="52">
        <v>0</v>
      </c>
      <c r="N2014" s="52">
        <v>0</v>
      </c>
      <c r="O2014" s="52">
        <v>0</v>
      </c>
      <c r="P2014" s="52">
        <v>0</v>
      </c>
      <c r="Q2014" s="52">
        <v>0</v>
      </c>
      <c r="R2014" s="52">
        <v>0</v>
      </c>
      <c r="S2014" s="52">
        <v>0</v>
      </c>
      <c r="T2014" s="52">
        <v>0</v>
      </c>
      <c r="U2014" s="52">
        <v>0</v>
      </c>
      <c r="V2014" s="52">
        <v>0</v>
      </c>
      <c r="W2014" s="52">
        <v>0</v>
      </c>
      <c r="X2014" s="52">
        <v>0</v>
      </c>
      <c r="Y2014" s="52">
        <v>0</v>
      </c>
      <c r="Z2014" s="52">
        <v>0</v>
      </c>
    </row>
    <row r="2015" spans="1:26">
      <c r="A2015" s="52" t="s">
        <v>344</v>
      </c>
      <c r="B2015" s="52" t="s">
        <v>337</v>
      </c>
      <c r="C2015" s="52" t="s">
        <v>250</v>
      </c>
      <c r="D2015" s="52" t="s">
        <v>7</v>
      </c>
      <c r="E2015" s="52" t="s">
        <v>74</v>
      </c>
      <c r="F2015" s="52" t="s">
        <v>63</v>
      </c>
      <c r="G2015" s="52">
        <v>0.28983645512640005</v>
      </c>
      <c r="H2015" s="52">
        <v>0.58073361091200015</v>
      </c>
      <c r="I2015" s="52">
        <v>0.70271418672000008</v>
      </c>
      <c r="J2015" s="52">
        <v>0.67827387569760011</v>
      </c>
      <c r="K2015" s="52">
        <v>0.52718357242526992</v>
      </c>
      <c r="L2015" s="52">
        <v>1.0315092931416001</v>
      </c>
      <c r="M2015" s="52">
        <v>1.0059861835296002</v>
      </c>
      <c r="N2015" s="52">
        <v>0.9391620420000002</v>
      </c>
      <c r="O2015" s="52">
        <v>0.69302203444656019</v>
      </c>
      <c r="P2015" s="52">
        <v>0.69302203444656019</v>
      </c>
      <c r="Q2015" s="52">
        <v>0.76770618884013608</v>
      </c>
      <c r="R2015" s="52">
        <v>0.76770620892916386</v>
      </c>
      <c r="S2015" s="52">
        <v>0.78181192057431292</v>
      </c>
      <c r="T2015" s="52">
        <v>0.11137356921600002</v>
      </c>
      <c r="U2015" s="52">
        <v>0.37663999846855201</v>
      </c>
      <c r="V2015" s="52">
        <v>0.43418675902796167</v>
      </c>
      <c r="W2015" s="52">
        <v>0.49016941967644573</v>
      </c>
      <c r="X2015" s="52">
        <v>0.59635074867600968</v>
      </c>
      <c r="Y2015" s="52">
        <v>0.7924362000470917</v>
      </c>
      <c r="Z2015" s="52">
        <v>0.72960113640042734</v>
      </c>
    </row>
    <row r="2016" spans="1:26">
      <c r="A2016" s="52" t="s">
        <v>344</v>
      </c>
      <c r="B2016" s="52" t="s">
        <v>338</v>
      </c>
      <c r="C2016" s="52" t="s">
        <v>250</v>
      </c>
      <c r="D2016" s="52" t="s">
        <v>7</v>
      </c>
      <c r="E2016" s="52" t="s">
        <v>74</v>
      </c>
      <c r="F2016" s="52" t="s">
        <v>64</v>
      </c>
      <c r="G2016" s="52">
        <v>0</v>
      </c>
      <c r="H2016" s="52">
        <v>0</v>
      </c>
      <c r="I2016" s="52">
        <v>0</v>
      </c>
      <c r="J2016" s="52">
        <v>0</v>
      </c>
      <c r="K2016" s="52">
        <v>0</v>
      </c>
      <c r="L2016" s="52">
        <v>0</v>
      </c>
      <c r="M2016" s="52">
        <v>0</v>
      </c>
      <c r="N2016" s="52">
        <v>0</v>
      </c>
      <c r="O2016" s="52">
        <v>0</v>
      </c>
      <c r="P2016" s="52">
        <v>0</v>
      </c>
      <c r="Q2016" s="52">
        <v>0</v>
      </c>
      <c r="R2016" s="52">
        <v>0</v>
      </c>
      <c r="S2016" s="52">
        <v>0</v>
      </c>
      <c r="T2016" s="52">
        <v>0</v>
      </c>
      <c r="U2016" s="52">
        <v>0</v>
      </c>
      <c r="V2016" s="52">
        <v>0</v>
      </c>
      <c r="W2016" s="52">
        <v>0</v>
      </c>
      <c r="X2016" s="52">
        <v>0</v>
      </c>
      <c r="Y2016" s="52">
        <v>0</v>
      </c>
      <c r="Z2016" s="52">
        <v>0</v>
      </c>
    </row>
    <row r="2017" spans="1:26">
      <c r="A2017" s="52" t="s">
        <v>344</v>
      </c>
      <c r="B2017" s="52" t="s">
        <v>339</v>
      </c>
      <c r="C2017" s="52" t="s">
        <v>250</v>
      </c>
      <c r="D2017" s="52" t="s">
        <v>7</v>
      </c>
      <c r="E2017" s="52" t="s">
        <v>74</v>
      </c>
      <c r="F2017" s="52" t="s">
        <v>65</v>
      </c>
      <c r="G2017" s="52">
        <v>0</v>
      </c>
      <c r="H2017" s="52">
        <v>0</v>
      </c>
      <c r="I2017" s="52">
        <v>0</v>
      </c>
      <c r="J2017" s="52">
        <v>0</v>
      </c>
      <c r="K2017" s="52">
        <v>0</v>
      </c>
      <c r="L2017" s="52">
        <v>0</v>
      </c>
      <c r="M2017" s="52">
        <v>0</v>
      </c>
      <c r="N2017" s="52">
        <v>2.2887911184533375E-2</v>
      </c>
      <c r="O2017" s="52">
        <v>1.765972743209783E-2</v>
      </c>
      <c r="P2017" s="52">
        <v>3.9345058196024109E-2</v>
      </c>
      <c r="Q2017" s="52">
        <v>4.4517618519114746E-2</v>
      </c>
      <c r="R2017" s="52">
        <v>1.9112521813826614E-2</v>
      </c>
      <c r="S2017" s="52">
        <v>4.1696091561724977E-2</v>
      </c>
      <c r="T2017" s="52">
        <v>4.1448279975553858E-2</v>
      </c>
      <c r="U2017" s="52">
        <v>3.2692434999423738E-2</v>
      </c>
      <c r="V2017" s="52">
        <v>3.3399494686111933E-2</v>
      </c>
      <c r="W2017" s="52">
        <v>3.6302377472389694E-2</v>
      </c>
      <c r="X2017" s="52">
        <v>3.8628432616190776E-2</v>
      </c>
      <c r="Y2017" s="52">
        <v>2.9795846940508405E-2</v>
      </c>
      <c r="Z2017" s="52">
        <v>3.2270311378828416E-2</v>
      </c>
    </row>
    <row r="2018" spans="1:26">
      <c r="A2018" s="52" t="s">
        <v>344</v>
      </c>
      <c r="B2018" s="52" t="s">
        <v>340</v>
      </c>
      <c r="C2018" s="52" t="s">
        <v>250</v>
      </c>
      <c r="D2018" s="52" t="s">
        <v>7</v>
      </c>
      <c r="E2018" s="52" t="s">
        <v>74</v>
      </c>
      <c r="F2018" s="52" t="s">
        <v>66</v>
      </c>
      <c r="G2018" s="52">
        <v>2.8838441884280681</v>
      </c>
      <c r="H2018" s="52">
        <v>3.159463780052715</v>
      </c>
      <c r="I2018" s="52">
        <v>2.9792518511980446</v>
      </c>
      <c r="J2018" s="52">
        <v>3.3203789076257628</v>
      </c>
      <c r="K2018" s="52">
        <v>3.2818388551237065</v>
      </c>
      <c r="L2018" s="52">
        <v>3.4333736768648078</v>
      </c>
      <c r="M2018" s="52">
        <v>3.4733757898247406</v>
      </c>
      <c r="N2018" s="52">
        <v>3.611884734138664</v>
      </c>
      <c r="O2018" s="52">
        <v>3.723200025367678</v>
      </c>
      <c r="P2018" s="52">
        <v>3.7349012501901862</v>
      </c>
      <c r="Q2018" s="52">
        <v>4.0610476453540523</v>
      </c>
      <c r="R2018" s="52">
        <v>4.2266800359999266</v>
      </c>
      <c r="S2018" s="52">
        <v>4.3878028965833868</v>
      </c>
      <c r="T2018" s="52">
        <v>4.5202453133571625</v>
      </c>
      <c r="U2018" s="52">
        <v>4.6846145459904118</v>
      </c>
      <c r="V2018" s="52">
        <v>4.921858026023914</v>
      </c>
      <c r="W2018" s="52">
        <v>5.2726586634251769</v>
      </c>
      <c r="X2018" s="52">
        <v>5.5906835225182796</v>
      </c>
      <c r="Y2018" s="52">
        <v>6.0309906693497908</v>
      </c>
      <c r="Z2018" s="52">
        <v>6.1636086118373932</v>
      </c>
    </row>
    <row r="2019" spans="1:26">
      <c r="A2019" s="52" t="s">
        <v>344</v>
      </c>
      <c r="B2019" s="52" t="s">
        <v>341</v>
      </c>
      <c r="C2019" s="52" t="s">
        <v>250</v>
      </c>
      <c r="D2019" s="52" t="s">
        <v>7</v>
      </c>
      <c r="E2019" s="52" t="s">
        <v>74</v>
      </c>
      <c r="F2019" s="52" t="s">
        <v>67</v>
      </c>
      <c r="G2019" s="52">
        <v>0</v>
      </c>
      <c r="H2019" s="52">
        <v>0</v>
      </c>
      <c r="I2019" s="52">
        <v>0</v>
      </c>
      <c r="J2019" s="52">
        <v>0</v>
      </c>
      <c r="K2019" s="52">
        <v>0</v>
      </c>
      <c r="L2019" s="52">
        <v>0</v>
      </c>
      <c r="M2019" s="52">
        <v>0</v>
      </c>
      <c r="N2019" s="52">
        <v>0</v>
      </c>
      <c r="O2019" s="52">
        <v>0</v>
      </c>
      <c r="P2019" s="52">
        <v>0</v>
      </c>
      <c r="Q2019" s="52">
        <v>0</v>
      </c>
      <c r="R2019" s="52">
        <v>0</v>
      </c>
      <c r="S2019" s="52">
        <v>0</v>
      </c>
      <c r="T2019" s="52">
        <v>0</v>
      </c>
      <c r="U2019" s="52">
        <v>0</v>
      </c>
      <c r="V2019" s="52">
        <v>0</v>
      </c>
      <c r="W2019" s="52">
        <v>0</v>
      </c>
      <c r="X2019" s="52">
        <v>0</v>
      </c>
      <c r="Y2019" s="52">
        <v>0</v>
      </c>
      <c r="Z2019" s="52">
        <v>0</v>
      </c>
    </row>
    <row r="2020" spans="1:26">
      <c r="A2020" s="52" t="s">
        <v>344</v>
      </c>
      <c r="B2020" s="52" t="s">
        <v>337</v>
      </c>
      <c r="C2020" s="52" t="s">
        <v>250</v>
      </c>
      <c r="D2020" s="52" t="s">
        <v>7</v>
      </c>
      <c r="E2020" s="52" t="s">
        <v>74</v>
      </c>
      <c r="F2020" s="52" t="s">
        <v>68</v>
      </c>
      <c r="G2020" s="52">
        <v>0</v>
      </c>
      <c r="H2020" s="52">
        <v>0</v>
      </c>
      <c r="I2020" s="52">
        <v>0</v>
      </c>
      <c r="J2020" s="52">
        <v>0</v>
      </c>
      <c r="K2020" s="52">
        <v>0</v>
      </c>
      <c r="L2020" s="52">
        <v>0</v>
      </c>
      <c r="M2020" s="52">
        <v>0</v>
      </c>
      <c r="N2020" s="52">
        <v>0</v>
      </c>
      <c r="O2020" s="52">
        <v>0</v>
      </c>
      <c r="P2020" s="52">
        <v>0</v>
      </c>
      <c r="Q2020" s="52">
        <v>0</v>
      </c>
      <c r="R2020" s="52">
        <v>0</v>
      </c>
      <c r="S2020" s="52">
        <v>0</v>
      </c>
      <c r="T2020" s="52">
        <v>0</v>
      </c>
      <c r="U2020" s="52">
        <v>0</v>
      </c>
      <c r="V2020" s="52">
        <v>0</v>
      </c>
      <c r="W2020" s="52">
        <v>0</v>
      </c>
      <c r="X2020" s="52">
        <v>0</v>
      </c>
      <c r="Y2020" s="52">
        <v>0</v>
      </c>
      <c r="Z2020" s="52">
        <v>0</v>
      </c>
    </row>
    <row r="2021" spans="1:26">
      <c r="A2021" s="52" t="s">
        <v>344</v>
      </c>
      <c r="B2021" s="52" t="s">
        <v>337</v>
      </c>
      <c r="C2021" s="52" t="s">
        <v>250</v>
      </c>
      <c r="D2021" s="52" t="s">
        <v>7</v>
      </c>
      <c r="E2021" s="52" t="s">
        <v>74</v>
      </c>
      <c r="F2021" s="52" t="s">
        <v>69</v>
      </c>
      <c r="G2021" s="52">
        <v>0</v>
      </c>
      <c r="H2021" s="52">
        <v>0</v>
      </c>
      <c r="I2021" s="52">
        <v>0</v>
      </c>
      <c r="J2021" s="52">
        <v>0</v>
      </c>
      <c r="K2021" s="52">
        <v>0</v>
      </c>
      <c r="L2021" s="52">
        <v>0</v>
      </c>
      <c r="M2021" s="52">
        <v>0</v>
      </c>
      <c r="N2021" s="52">
        <v>0</v>
      </c>
      <c r="O2021" s="52">
        <v>0</v>
      </c>
      <c r="P2021" s="52">
        <v>0</v>
      </c>
      <c r="Q2021" s="52">
        <v>0</v>
      </c>
      <c r="R2021" s="52">
        <v>0</v>
      </c>
      <c r="S2021" s="52">
        <v>0</v>
      </c>
      <c r="T2021" s="52">
        <v>0</v>
      </c>
      <c r="U2021" s="52">
        <v>0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</row>
    <row r="2022" spans="1:26">
      <c r="A2022" s="52" t="s">
        <v>344</v>
      </c>
      <c r="B2022" s="52" t="s">
        <v>337</v>
      </c>
      <c r="C2022" s="52" t="s">
        <v>250</v>
      </c>
      <c r="D2022" s="52" t="s">
        <v>7</v>
      </c>
      <c r="E2022" s="52" t="s">
        <v>74</v>
      </c>
      <c r="F2022" s="52" t="s">
        <v>70</v>
      </c>
      <c r="G2022" s="52">
        <v>0</v>
      </c>
      <c r="H2022" s="52">
        <v>0</v>
      </c>
      <c r="I2022" s="52">
        <v>0</v>
      </c>
      <c r="J2022" s="52">
        <v>0</v>
      </c>
      <c r="K2022" s="52">
        <v>0</v>
      </c>
      <c r="L2022" s="52">
        <v>0</v>
      </c>
      <c r="M2022" s="52">
        <v>0</v>
      </c>
      <c r="N2022" s="52">
        <v>0</v>
      </c>
      <c r="O2022" s="52">
        <v>0</v>
      </c>
      <c r="P2022" s="52">
        <v>0</v>
      </c>
      <c r="Q2022" s="52">
        <v>0</v>
      </c>
      <c r="R2022" s="52">
        <v>0</v>
      </c>
      <c r="S2022" s="52">
        <v>0</v>
      </c>
      <c r="T2022" s="52">
        <v>0</v>
      </c>
      <c r="U2022" s="52">
        <v>0</v>
      </c>
      <c r="V2022" s="52">
        <v>0</v>
      </c>
      <c r="W2022" s="52">
        <v>0</v>
      </c>
      <c r="X2022" s="52">
        <v>0</v>
      </c>
      <c r="Y2022" s="52">
        <v>0</v>
      </c>
      <c r="Z2022" s="52">
        <v>0</v>
      </c>
    </row>
    <row r="2023" spans="1:26">
      <c r="A2023" s="52" t="s">
        <v>344</v>
      </c>
      <c r="B2023" s="52" t="s">
        <v>342</v>
      </c>
      <c r="C2023" s="52" t="s">
        <v>250</v>
      </c>
      <c r="D2023" s="52" t="s">
        <v>7</v>
      </c>
      <c r="E2023" s="52" t="s">
        <v>74</v>
      </c>
      <c r="F2023" s="52" t="s">
        <v>71</v>
      </c>
      <c r="G2023" s="52">
        <v>0</v>
      </c>
      <c r="H2023" s="52">
        <v>0</v>
      </c>
      <c r="I2023" s="52">
        <v>0</v>
      </c>
      <c r="J2023" s="52">
        <v>0</v>
      </c>
      <c r="K2023" s="52">
        <v>0</v>
      </c>
      <c r="L2023" s="52">
        <v>0</v>
      </c>
      <c r="M2023" s="52">
        <v>0</v>
      </c>
      <c r="N2023" s="52">
        <v>0</v>
      </c>
      <c r="O2023" s="52">
        <v>0</v>
      </c>
      <c r="P2023" s="52">
        <v>0</v>
      </c>
      <c r="Q2023" s="52">
        <v>0</v>
      </c>
      <c r="R2023" s="52">
        <v>0</v>
      </c>
      <c r="S2023" s="52">
        <v>0</v>
      </c>
      <c r="T2023" s="52">
        <v>0</v>
      </c>
      <c r="U2023" s="52">
        <v>0</v>
      </c>
      <c r="V2023" s="52">
        <v>0</v>
      </c>
      <c r="W2023" s="52">
        <v>0</v>
      </c>
      <c r="X2023" s="52">
        <v>0</v>
      </c>
      <c r="Y2023" s="52">
        <v>0</v>
      </c>
      <c r="Z2023" s="52">
        <v>0</v>
      </c>
    </row>
    <row r="2024" spans="1:26">
      <c r="A2024" s="52" t="s">
        <v>344</v>
      </c>
      <c r="B2024" s="52" t="s">
        <v>342</v>
      </c>
      <c r="C2024" s="52" t="s">
        <v>250</v>
      </c>
      <c r="D2024" s="52" t="s">
        <v>7</v>
      </c>
      <c r="E2024" s="52" t="s">
        <v>74</v>
      </c>
      <c r="F2024" s="52" t="s">
        <v>72</v>
      </c>
      <c r="G2024" s="52">
        <v>10.289068520176755</v>
      </c>
      <c r="H2024" s="52">
        <v>9.9540052433015198</v>
      </c>
      <c r="I2024" s="52">
        <v>6.9705061436802973</v>
      </c>
      <c r="J2024" s="52">
        <v>8.1323883892085309</v>
      </c>
      <c r="K2024" s="52">
        <v>7.265417490624591</v>
      </c>
      <c r="L2024" s="52">
        <v>6.7815705175984275</v>
      </c>
      <c r="M2024" s="52">
        <v>7.9182455878770774</v>
      </c>
      <c r="N2024" s="52">
        <v>7.6365705263372048</v>
      </c>
      <c r="O2024" s="52">
        <v>7.5232073870708165</v>
      </c>
      <c r="P2024" s="52">
        <v>7.8732389557097333</v>
      </c>
      <c r="Q2024" s="52">
        <v>7.0727371105626728</v>
      </c>
      <c r="R2024" s="52">
        <v>6.0402761460998313</v>
      </c>
      <c r="S2024" s="52">
        <v>5.1211694148911695</v>
      </c>
      <c r="T2024" s="52">
        <v>4.7989502484493523</v>
      </c>
      <c r="U2024" s="52">
        <v>6.8899275230356825</v>
      </c>
      <c r="V2024" s="52">
        <v>8.2736897159465883</v>
      </c>
      <c r="W2024" s="52">
        <v>7.9495485540935826</v>
      </c>
      <c r="X2024" s="52">
        <v>9.3863246747224007</v>
      </c>
      <c r="Y2024" s="52">
        <v>6.1791496703767983</v>
      </c>
      <c r="Z2024" s="52">
        <v>5.9629524660757891</v>
      </c>
    </row>
    <row r="2025" spans="1:26">
      <c r="A2025" s="52" t="s">
        <v>344</v>
      </c>
      <c r="B2025" s="52" t="s">
        <v>343</v>
      </c>
      <c r="C2025" s="52" t="s">
        <v>250</v>
      </c>
      <c r="D2025" s="52" t="s">
        <v>7</v>
      </c>
      <c r="E2025" s="52" t="s">
        <v>74</v>
      </c>
      <c r="F2025" s="52" t="s">
        <v>73</v>
      </c>
      <c r="G2025" s="52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0</v>
      </c>
      <c r="T2025" s="52">
        <v>0</v>
      </c>
      <c r="U2025" s="52">
        <v>0</v>
      </c>
      <c r="V2025" s="52">
        <v>0</v>
      </c>
      <c r="W2025" s="52">
        <v>0</v>
      </c>
      <c r="X2025" s="52">
        <v>0</v>
      </c>
      <c r="Y2025" s="52">
        <v>0</v>
      </c>
      <c r="Z2025" s="52">
        <v>0</v>
      </c>
    </row>
    <row r="2026" spans="1:26">
      <c r="A2026" s="52" t="s">
        <v>345</v>
      </c>
      <c r="B2026" s="52" t="s">
        <v>337</v>
      </c>
      <c r="C2026" s="52" t="s">
        <v>250</v>
      </c>
      <c r="D2026" s="52" t="s">
        <v>7</v>
      </c>
      <c r="E2026" s="52" t="s">
        <v>75</v>
      </c>
      <c r="F2026" s="52" t="s">
        <v>63</v>
      </c>
      <c r="G2026" s="52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0</v>
      </c>
      <c r="T2026" s="52">
        <v>0</v>
      </c>
      <c r="U2026" s="52">
        <v>0</v>
      </c>
      <c r="V2026" s="52">
        <v>0</v>
      </c>
      <c r="W2026" s="52">
        <v>0</v>
      </c>
      <c r="X2026" s="52">
        <v>0</v>
      </c>
      <c r="Y2026" s="52">
        <v>0</v>
      </c>
      <c r="Z2026" s="52">
        <v>0</v>
      </c>
    </row>
    <row r="2027" spans="1:26">
      <c r="A2027" s="52" t="s">
        <v>345</v>
      </c>
      <c r="B2027" s="52" t="s">
        <v>338</v>
      </c>
      <c r="C2027" s="52" t="s">
        <v>250</v>
      </c>
      <c r="D2027" s="52" t="s">
        <v>7</v>
      </c>
      <c r="E2027" s="52" t="s">
        <v>75</v>
      </c>
      <c r="F2027" s="52" t="s">
        <v>64</v>
      </c>
      <c r="G2027" s="52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0</v>
      </c>
      <c r="T2027" s="52">
        <v>0</v>
      </c>
      <c r="U2027" s="52">
        <v>0</v>
      </c>
      <c r="V2027" s="52">
        <v>0</v>
      </c>
      <c r="W2027" s="52">
        <v>0</v>
      </c>
      <c r="X2027" s="52">
        <v>0</v>
      </c>
      <c r="Y2027" s="52">
        <v>0</v>
      </c>
      <c r="Z2027" s="52">
        <v>0</v>
      </c>
    </row>
    <row r="2028" spans="1:26">
      <c r="A2028" s="52" t="s">
        <v>345</v>
      </c>
      <c r="B2028" s="52" t="s">
        <v>339</v>
      </c>
      <c r="C2028" s="52" t="s">
        <v>250</v>
      </c>
      <c r="D2028" s="52" t="s">
        <v>7</v>
      </c>
      <c r="E2028" s="52" t="s">
        <v>75</v>
      </c>
      <c r="F2028" s="52" t="s">
        <v>65</v>
      </c>
      <c r="G2028" s="52">
        <v>0</v>
      </c>
      <c r="H2028" s="52">
        <v>0</v>
      </c>
      <c r="I2028" s="52">
        <v>0</v>
      </c>
      <c r="J2028" s="52">
        <v>0</v>
      </c>
      <c r="K2028" s="52">
        <v>0</v>
      </c>
      <c r="L2028" s="52">
        <v>0</v>
      </c>
      <c r="M2028" s="52">
        <v>0</v>
      </c>
      <c r="N2028" s="52">
        <v>0</v>
      </c>
      <c r="O2028" s="52">
        <v>0</v>
      </c>
      <c r="P2028" s="52">
        <v>0</v>
      </c>
      <c r="Q2028" s="52">
        <v>0</v>
      </c>
      <c r="R2028" s="52">
        <v>0</v>
      </c>
      <c r="S2028" s="52">
        <v>0</v>
      </c>
      <c r="T2028" s="52">
        <v>0</v>
      </c>
      <c r="U2028" s="52">
        <v>0</v>
      </c>
      <c r="V2028" s="52">
        <v>0</v>
      </c>
      <c r="W2028" s="52">
        <v>0</v>
      </c>
      <c r="X2028" s="52">
        <v>0</v>
      </c>
      <c r="Y2028" s="52">
        <v>0</v>
      </c>
      <c r="Z2028" s="52">
        <v>0</v>
      </c>
    </row>
    <row r="2029" spans="1:26">
      <c r="A2029" s="52" t="s">
        <v>345</v>
      </c>
      <c r="B2029" s="52" t="s">
        <v>340</v>
      </c>
      <c r="C2029" s="52" t="s">
        <v>250</v>
      </c>
      <c r="D2029" s="52" t="s">
        <v>7</v>
      </c>
      <c r="E2029" s="52" t="s">
        <v>75</v>
      </c>
      <c r="F2029" s="52" t="s">
        <v>66</v>
      </c>
      <c r="G2029" s="52">
        <v>0</v>
      </c>
      <c r="H2029" s="52">
        <v>0</v>
      </c>
      <c r="I2029" s="52">
        <v>0</v>
      </c>
      <c r="J2029" s="52">
        <v>0</v>
      </c>
      <c r="K2029" s="52">
        <v>0</v>
      </c>
      <c r="L2029" s="52">
        <v>0</v>
      </c>
      <c r="M2029" s="52">
        <v>0</v>
      </c>
      <c r="N2029" s="52">
        <v>0</v>
      </c>
      <c r="O2029" s="52">
        <v>0</v>
      </c>
      <c r="P2029" s="52">
        <v>0</v>
      </c>
      <c r="Q2029" s="52">
        <v>0</v>
      </c>
      <c r="R2029" s="52">
        <v>0</v>
      </c>
      <c r="S2029" s="52">
        <v>0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</row>
    <row r="2030" spans="1:26">
      <c r="A2030" s="52" t="s">
        <v>345</v>
      </c>
      <c r="B2030" s="52" t="s">
        <v>341</v>
      </c>
      <c r="C2030" s="52" t="s">
        <v>250</v>
      </c>
      <c r="D2030" s="52" t="s">
        <v>7</v>
      </c>
      <c r="E2030" s="52" t="s">
        <v>75</v>
      </c>
      <c r="F2030" s="52" t="s">
        <v>67</v>
      </c>
      <c r="G2030" s="52">
        <v>0</v>
      </c>
      <c r="H2030" s="52">
        <v>0</v>
      </c>
      <c r="I2030" s="52">
        <v>0</v>
      </c>
      <c r="J2030" s="52">
        <v>0</v>
      </c>
      <c r="K2030" s="52">
        <v>0</v>
      </c>
      <c r="L2030" s="52">
        <v>0</v>
      </c>
      <c r="M2030" s="52">
        <v>0</v>
      </c>
      <c r="N2030" s="52">
        <v>0</v>
      </c>
      <c r="O2030" s="52">
        <v>0</v>
      </c>
      <c r="P2030" s="52">
        <v>0</v>
      </c>
      <c r="Q2030" s="52">
        <v>0</v>
      </c>
      <c r="R2030" s="52">
        <v>0</v>
      </c>
      <c r="S2030" s="52">
        <v>0</v>
      </c>
      <c r="T2030" s="52">
        <v>0</v>
      </c>
      <c r="U2030" s="52">
        <v>0</v>
      </c>
      <c r="V2030" s="52">
        <v>0</v>
      </c>
      <c r="W2030" s="52">
        <v>0</v>
      </c>
      <c r="X2030" s="52">
        <v>0</v>
      </c>
      <c r="Y2030" s="52">
        <v>0</v>
      </c>
      <c r="Z2030" s="52">
        <v>0</v>
      </c>
    </row>
    <row r="2031" spans="1:26">
      <c r="A2031" s="52" t="s">
        <v>345</v>
      </c>
      <c r="B2031" s="52" t="s">
        <v>337</v>
      </c>
      <c r="C2031" s="52" t="s">
        <v>250</v>
      </c>
      <c r="D2031" s="52" t="s">
        <v>7</v>
      </c>
      <c r="E2031" s="52" t="s">
        <v>75</v>
      </c>
      <c r="F2031" s="52" t="s">
        <v>68</v>
      </c>
      <c r="G2031" s="52">
        <v>0</v>
      </c>
      <c r="H2031" s="52">
        <v>0</v>
      </c>
      <c r="I2031" s="52">
        <v>0</v>
      </c>
      <c r="J2031" s="52">
        <v>0</v>
      </c>
      <c r="K2031" s="52">
        <v>0</v>
      </c>
      <c r="L2031" s="52">
        <v>0</v>
      </c>
      <c r="M2031" s="52">
        <v>0</v>
      </c>
      <c r="N2031" s="52">
        <v>0</v>
      </c>
      <c r="O2031" s="52">
        <v>0</v>
      </c>
      <c r="P2031" s="52">
        <v>0</v>
      </c>
      <c r="Q2031" s="52">
        <v>0</v>
      </c>
      <c r="R2031" s="52">
        <v>0</v>
      </c>
      <c r="S2031" s="52">
        <v>0</v>
      </c>
      <c r="T2031" s="52">
        <v>0</v>
      </c>
      <c r="U2031" s="52">
        <v>0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</row>
    <row r="2032" spans="1:26">
      <c r="A2032" s="52" t="s">
        <v>345</v>
      </c>
      <c r="B2032" s="52" t="s">
        <v>337</v>
      </c>
      <c r="C2032" s="52" t="s">
        <v>250</v>
      </c>
      <c r="D2032" s="52" t="s">
        <v>7</v>
      </c>
      <c r="E2032" s="52" t="s">
        <v>75</v>
      </c>
      <c r="F2032" s="52" t="s">
        <v>69</v>
      </c>
      <c r="G2032" s="52">
        <v>0</v>
      </c>
      <c r="H2032" s="52">
        <v>0</v>
      </c>
      <c r="I2032" s="52">
        <v>0</v>
      </c>
      <c r="J2032" s="52">
        <v>0</v>
      </c>
      <c r="K2032" s="52">
        <v>0</v>
      </c>
      <c r="L2032" s="52">
        <v>0</v>
      </c>
      <c r="M2032" s="52">
        <v>0</v>
      </c>
      <c r="N2032" s="52">
        <v>0</v>
      </c>
      <c r="O2032" s="52">
        <v>0</v>
      </c>
      <c r="P2032" s="52">
        <v>0</v>
      </c>
      <c r="Q2032" s="52">
        <v>0</v>
      </c>
      <c r="R2032" s="52">
        <v>0</v>
      </c>
      <c r="S2032" s="52">
        <v>0</v>
      </c>
      <c r="T2032" s="52">
        <v>0</v>
      </c>
      <c r="U2032" s="52">
        <v>0</v>
      </c>
      <c r="V2032" s="52">
        <v>0</v>
      </c>
      <c r="W2032" s="52">
        <v>0</v>
      </c>
      <c r="X2032" s="52">
        <v>0</v>
      </c>
      <c r="Y2032" s="52">
        <v>0</v>
      </c>
      <c r="Z2032" s="52">
        <v>0</v>
      </c>
    </row>
    <row r="2033" spans="1:26">
      <c r="A2033" s="52" t="s">
        <v>345</v>
      </c>
      <c r="B2033" s="52" t="s">
        <v>337</v>
      </c>
      <c r="C2033" s="52" t="s">
        <v>250</v>
      </c>
      <c r="D2033" s="52" t="s">
        <v>7</v>
      </c>
      <c r="E2033" s="52" t="s">
        <v>75</v>
      </c>
      <c r="F2033" s="52" t="s">
        <v>70</v>
      </c>
      <c r="G2033" s="52">
        <v>0</v>
      </c>
      <c r="H2033" s="52">
        <v>0</v>
      </c>
      <c r="I2033" s="52">
        <v>0</v>
      </c>
      <c r="J2033" s="52">
        <v>0</v>
      </c>
      <c r="K2033" s="52">
        <v>0</v>
      </c>
      <c r="L2033" s="52">
        <v>0</v>
      </c>
      <c r="M2033" s="52">
        <v>0</v>
      </c>
      <c r="N2033" s="52">
        <v>0</v>
      </c>
      <c r="O2033" s="52">
        <v>0</v>
      </c>
      <c r="P2033" s="52">
        <v>0</v>
      </c>
      <c r="Q2033" s="52">
        <v>0</v>
      </c>
      <c r="R2033" s="52">
        <v>0</v>
      </c>
      <c r="S2033" s="52">
        <v>0</v>
      </c>
      <c r="T2033" s="52">
        <v>0</v>
      </c>
      <c r="U2033" s="52">
        <v>0</v>
      </c>
      <c r="V2033" s="52">
        <v>0</v>
      </c>
      <c r="W2033" s="52">
        <v>0</v>
      </c>
      <c r="X2033" s="52">
        <v>0</v>
      </c>
      <c r="Y2033" s="52">
        <v>0</v>
      </c>
      <c r="Z2033" s="52">
        <v>0</v>
      </c>
    </row>
    <row r="2034" spans="1:26">
      <c r="A2034" s="52" t="s">
        <v>345</v>
      </c>
      <c r="B2034" s="52" t="s">
        <v>342</v>
      </c>
      <c r="C2034" s="52" t="s">
        <v>250</v>
      </c>
      <c r="D2034" s="52" t="s">
        <v>7</v>
      </c>
      <c r="E2034" s="52" t="s">
        <v>75</v>
      </c>
      <c r="F2034" s="52" t="s">
        <v>71</v>
      </c>
      <c r="G2034" s="52">
        <v>0</v>
      </c>
      <c r="H2034" s="52">
        <v>0</v>
      </c>
      <c r="I2034" s="52">
        <v>0</v>
      </c>
      <c r="J2034" s="52">
        <v>0</v>
      </c>
      <c r="K2034" s="52">
        <v>0</v>
      </c>
      <c r="L2034" s="52">
        <v>0</v>
      </c>
      <c r="M2034" s="52">
        <v>0</v>
      </c>
      <c r="N2034" s="52">
        <v>0</v>
      </c>
      <c r="O2034" s="52">
        <v>0</v>
      </c>
      <c r="P2034" s="52">
        <v>0</v>
      </c>
      <c r="Q2034" s="52">
        <v>0</v>
      </c>
      <c r="R2034" s="52">
        <v>0</v>
      </c>
      <c r="S2034" s="52">
        <v>0</v>
      </c>
      <c r="T2034" s="52">
        <v>0</v>
      </c>
      <c r="U2034" s="52">
        <v>0</v>
      </c>
      <c r="V2034" s="52">
        <v>0</v>
      </c>
      <c r="W2034" s="52">
        <v>0</v>
      </c>
      <c r="X2034" s="52">
        <v>0</v>
      </c>
      <c r="Y2034" s="52">
        <v>0</v>
      </c>
      <c r="Z2034" s="52">
        <v>0</v>
      </c>
    </row>
    <row r="2035" spans="1:26">
      <c r="A2035" s="52" t="s">
        <v>345</v>
      </c>
      <c r="B2035" s="52" t="s">
        <v>342</v>
      </c>
      <c r="C2035" s="52" t="s">
        <v>250</v>
      </c>
      <c r="D2035" s="52" t="s">
        <v>7</v>
      </c>
      <c r="E2035" s="52" t="s">
        <v>75</v>
      </c>
      <c r="F2035" s="52" t="s">
        <v>72</v>
      </c>
      <c r="G2035" s="52">
        <v>0</v>
      </c>
      <c r="H2035" s="52">
        <v>0</v>
      </c>
      <c r="I2035" s="52">
        <v>0</v>
      </c>
      <c r="J2035" s="52">
        <v>0</v>
      </c>
      <c r="K2035" s="52">
        <v>0</v>
      </c>
      <c r="L2035" s="52">
        <v>0</v>
      </c>
      <c r="M2035" s="52">
        <v>0</v>
      </c>
      <c r="N2035" s="52">
        <v>0</v>
      </c>
      <c r="O2035" s="52">
        <v>0</v>
      </c>
      <c r="P2035" s="52">
        <v>0</v>
      </c>
      <c r="Q2035" s="52">
        <v>0</v>
      </c>
      <c r="R2035" s="52">
        <v>0</v>
      </c>
      <c r="S2035" s="52">
        <v>0</v>
      </c>
      <c r="T2035" s="52">
        <v>0</v>
      </c>
      <c r="U2035" s="52">
        <v>0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</row>
    <row r="2036" spans="1:26">
      <c r="A2036" s="52" t="s">
        <v>345</v>
      </c>
      <c r="B2036" s="52" t="s">
        <v>343</v>
      </c>
      <c r="C2036" s="52" t="s">
        <v>250</v>
      </c>
      <c r="D2036" s="52" t="s">
        <v>7</v>
      </c>
      <c r="E2036" s="52" t="s">
        <v>75</v>
      </c>
      <c r="F2036" s="52" t="s">
        <v>73</v>
      </c>
      <c r="G2036" s="52">
        <v>0</v>
      </c>
      <c r="H2036" s="52">
        <v>0</v>
      </c>
      <c r="I2036" s="52">
        <v>0</v>
      </c>
      <c r="J2036" s="52">
        <v>0</v>
      </c>
      <c r="K2036" s="52">
        <v>0</v>
      </c>
      <c r="L2036" s="52">
        <v>0</v>
      </c>
      <c r="M2036" s="52">
        <v>0</v>
      </c>
      <c r="N2036" s="52">
        <v>0</v>
      </c>
      <c r="O2036" s="52">
        <v>0</v>
      </c>
      <c r="P2036" s="52">
        <v>0</v>
      </c>
      <c r="Q2036" s="52">
        <v>0</v>
      </c>
      <c r="R2036" s="52">
        <v>0</v>
      </c>
      <c r="S2036" s="52">
        <v>0</v>
      </c>
      <c r="T2036" s="52">
        <v>0</v>
      </c>
      <c r="U2036" s="52">
        <v>0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</row>
    <row r="2037" spans="1:26">
      <c r="A2037" s="52" t="s">
        <v>346</v>
      </c>
      <c r="B2037" s="52" t="s">
        <v>337</v>
      </c>
      <c r="C2037" s="52" t="s">
        <v>250</v>
      </c>
      <c r="D2037" s="52" t="s">
        <v>7</v>
      </c>
      <c r="E2037" s="52" t="s">
        <v>76</v>
      </c>
      <c r="F2037" s="52" t="s">
        <v>63</v>
      </c>
      <c r="G2037" s="52">
        <v>28.7077970474568</v>
      </c>
      <c r="H2037" s="52">
        <v>28.105057493268404</v>
      </c>
      <c r="I2037" s="52">
        <v>27.514972862395201</v>
      </c>
      <c r="J2037" s="52">
        <v>34.483643605756804</v>
      </c>
      <c r="K2037" s="52">
        <v>36.837249976800003</v>
      </c>
      <c r="L2037" s="52">
        <v>42.527886915477609</v>
      </c>
      <c r="M2037" s="52">
        <v>47.471856883869606</v>
      </c>
      <c r="N2037" s="52">
        <v>49.491336111969204</v>
      </c>
      <c r="O2037" s="52">
        <v>66.563764046469174</v>
      </c>
      <c r="P2037" s="52">
        <v>54.137589747399339</v>
      </c>
      <c r="Q2037" s="52">
        <v>68.906498014776261</v>
      </c>
      <c r="R2037" s="52">
        <v>69.091564373729554</v>
      </c>
      <c r="S2037" s="52">
        <v>61.857767655653156</v>
      </c>
      <c r="T2037" s="52">
        <v>69.739106704822277</v>
      </c>
      <c r="U2037" s="52">
        <v>70.789186745105141</v>
      </c>
      <c r="V2037" s="52">
        <v>74.157760446621154</v>
      </c>
      <c r="W2037" s="52">
        <v>86.194272481723232</v>
      </c>
      <c r="X2037" s="52">
        <v>97.872117335582999</v>
      </c>
      <c r="Y2037" s="52">
        <v>63.132673615989226</v>
      </c>
      <c r="Z2037" s="52">
        <v>61.067259249766281</v>
      </c>
    </row>
    <row r="2038" spans="1:26">
      <c r="A2038" s="52" t="s">
        <v>346</v>
      </c>
      <c r="B2038" s="52" t="s">
        <v>338</v>
      </c>
      <c r="C2038" s="52" t="s">
        <v>250</v>
      </c>
      <c r="D2038" s="52" t="s">
        <v>7</v>
      </c>
      <c r="E2038" s="52" t="s">
        <v>76</v>
      </c>
      <c r="F2038" s="52" t="s">
        <v>64</v>
      </c>
      <c r="G2038" s="52">
        <v>0</v>
      </c>
      <c r="H2038" s="52">
        <v>0</v>
      </c>
      <c r="I2038" s="52">
        <v>0</v>
      </c>
      <c r="J2038" s="52">
        <v>0</v>
      </c>
      <c r="K2038" s="52">
        <v>0</v>
      </c>
      <c r="L2038" s="52">
        <v>0</v>
      </c>
      <c r="M2038" s="52">
        <v>0</v>
      </c>
      <c r="N2038" s="52">
        <v>0</v>
      </c>
      <c r="O2038" s="52">
        <v>0</v>
      </c>
      <c r="P2038" s="52">
        <v>0</v>
      </c>
      <c r="Q2038" s="52">
        <v>0</v>
      </c>
      <c r="R2038" s="52">
        <v>0</v>
      </c>
      <c r="S2038" s="52">
        <v>0</v>
      </c>
      <c r="T2038" s="52">
        <v>0</v>
      </c>
      <c r="U2038" s="52">
        <v>0</v>
      </c>
      <c r="V2038" s="52">
        <v>0</v>
      </c>
      <c r="W2038" s="52">
        <v>0</v>
      </c>
      <c r="X2038" s="52">
        <v>0</v>
      </c>
      <c r="Y2038" s="52">
        <v>0</v>
      </c>
      <c r="Z2038" s="52">
        <v>0</v>
      </c>
    </row>
    <row r="2039" spans="1:26">
      <c r="A2039" s="52" t="s">
        <v>346</v>
      </c>
      <c r="B2039" s="52" t="s">
        <v>339</v>
      </c>
      <c r="C2039" s="52" t="s">
        <v>250</v>
      </c>
      <c r="D2039" s="52" t="s">
        <v>7</v>
      </c>
      <c r="E2039" s="52" t="s">
        <v>76</v>
      </c>
      <c r="F2039" s="52" t="s">
        <v>65</v>
      </c>
      <c r="G2039" s="52">
        <v>0</v>
      </c>
      <c r="H2039" s="52">
        <v>0</v>
      </c>
      <c r="I2039" s="52">
        <v>0</v>
      </c>
      <c r="J2039" s="52">
        <v>0</v>
      </c>
      <c r="K2039" s="52">
        <v>0</v>
      </c>
      <c r="L2039" s="52">
        <v>0</v>
      </c>
      <c r="M2039" s="52">
        <v>0</v>
      </c>
      <c r="N2039" s="52">
        <v>7.5248347225965262E-3</v>
      </c>
      <c r="O2039" s="52">
        <v>1.3242781522033596E-2</v>
      </c>
      <c r="P2039" s="52">
        <v>3.0681004242465202E-2</v>
      </c>
      <c r="Q2039" s="52">
        <v>3.9877141614323437E-2</v>
      </c>
      <c r="R2039" s="52">
        <v>1.5640578784472746E-2</v>
      </c>
      <c r="S2039" s="52">
        <v>4.3990387620273068E-2</v>
      </c>
      <c r="T2039" s="52">
        <v>4.8160024374139312E-2</v>
      </c>
      <c r="U2039" s="52">
        <v>4.4032075200812947E-2</v>
      </c>
      <c r="V2039" s="52">
        <v>3.9395981886625159E-2</v>
      </c>
      <c r="W2039" s="52">
        <v>4.3455922657055536E-2</v>
      </c>
      <c r="X2039" s="52">
        <v>4.7271847512989192E-2</v>
      </c>
      <c r="Y2039" s="52">
        <v>4.0429800367093552E-2</v>
      </c>
      <c r="Z2039" s="52">
        <v>4.3787385853973591E-2</v>
      </c>
    </row>
    <row r="2040" spans="1:26">
      <c r="A2040" s="52" t="s">
        <v>346</v>
      </c>
      <c r="B2040" s="52" t="s">
        <v>340</v>
      </c>
      <c r="C2040" s="52" t="s">
        <v>250</v>
      </c>
      <c r="D2040" s="52" t="s">
        <v>7</v>
      </c>
      <c r="E2040" s="52" t="s">
        <v>76</v>
      </c>
      <c r="F2040" s="52" t="s">
        <v>66</v>
      </c>
      <c r="G2040" s="52">
        <v>3.6164163855892486</v>
      </c>
      <c r="H2040" s="52">
        <v>3.9620505954194623</v>
      </c>
      <c r="I2040" s="52">
        <v>3.7360601015488788</v>
      </c>
      <c r="J2040" s="52">
        <v>4.16384239345747</v>
      </c>
      <c r="K2040" s="52">
        <v>4.1155121549760763</v>
      </c>
      <c r="L2040" s="52">
        <v>4.3055408030323292</v>
      </c>
      <c r="M2040" s="52">
        <v>4.3557045037436861</v>
      </c>
      <c r="N2040" s="52">
        <v>4.5293983592499965</v>
      </c>
      <c r="O2040" s="52">
        <v>4.6689906592718229</v>
      </c>
      <c r="P2040" s="52">
        <v>4.683664302650123</v>
      </c>
      <c r="Q2040" s="52">
        <v>5.0926604517154388</v>
      </c>
      <c r="R2040" s="52">
        <v>5.3003678215933387</v>
      </c>
      <c r="S2040" s="52">
        <v>5.5024201222846099</v>
      </c>
      <c r="T2040" s="52">
        <v>5.6685063928569459</v>
      </c>
      <c r="U2040" s="52">
        <v>5.8746297293974052</v>
      </c>
      <c r="V2040" s="52">
        <v>6.1721392869560781</v>
      </c>
      <c r="W2040" s="52">
        <v>6.6120525035798181</v>
      </c>
      <c r="X2040" s="52">
        <v>7.0108640330182066</v>
      </c>
      <c r="Y2040" s="52">
        <v>7.5630207642601563</v>
      </c>
      <c r="Z2040" s="52">
        <v>7.7293271486895856</v>
      </c>
    </row>
    <row r="2041" spans="1:26">
      <c r="A2041" s="52" t="s">
        <v>346</v>
      </c>
      <c r="B2041" s="52" t="s">
        <v>341</v>
      </c>
      <c r="C2041" s="52" t="s">
        <v>250</v>
      </c>
      <c r="D2041" s="52" t="s">
        <v>7</v>
      </c>
      <c r="E2041" s="52" t="s">
        <v>76</v>
      </c>
      <c r="F2041" s="52" t="s">
        <v>67</v>
      </c>
      <c r="G2041" s="52">
        <v>0</v>
      </c>
      <c r="H2041" s="52">
        <v>0</v>
      </c>
      <c r="I2041" s="52">
        <v>0</v>
      </c>
      <c r="J2041" s="52">
        <v>0</v>
      </c>
      <c r="K2041" s="52">
        <v>0</v>
      </c>
      <c r="L2041" s="52">
        <v>0</v>
      </c>
      <c r="M2041" s="52">
        <v>0</v>
      </c>
      <c r="N2041" s="52">
        <v>0</v>
      </c>
      <c r="O2041" s="52">
        <v>0</v>
      </c>
      <c r="P2041" s="52">
        <v>0</v>
      </c>
      <c r="Q2041" s="52">
        <v>0</v>
      </c>
      <c r="R2041" s="52">
        <v>0</v>
      </c>
      <c r="S2041" s="52">
        <v>0</v>
      </c>
      <c r="T2041" s="52">
        <v>0</v>
      </c>
      <c r="U2041" s="52">
        <v>0</v>
      </c>
      <c r="V2041" s="52">
        <v>0</v>
      </c>
      <c r="W2041" s="52">
        <v>0</v>
      </c>
      <c r="X2041" s="52">
        <v>0</v>
      </c>
      <c r="Y2041" s="52">
        <v>0</v>
      </c>
      <c r="Z2041" s="52">
        <v>0</v>
      </c>
    </row>
    <row r="2042" spans="1:26">
      <c r="A2042" s="52" t="s">
        <v>346</v>
      </c>
      <c r="B2042" s="52" t="s">
        <v>337</v>
      </c>
      <c r="C2042" s="52" t="s">
        <v>250</v>
      </c>
      <c r="D2042" s="52" t="s">
        <v>7</v>
      </c>
      <c r="E2042" s="52" t="s">
        <v>76</v>
      </c>
      <c r="F2042" s="52" t="s">
        <v>68</v>
      </c>
      <c r="G2042" s="52">
        <v>0</v>
      </c>
      <c r="H2042" s="52">
        <v>0</v>
      </c>
      <c r="I2042" s="52">
        <v>0</v>
      </c>
      <c r="J2042" s="52">
        <v>0</v>
      </c>
      <c r="K2042" s="52">
        <v>0</v>
      </c>
      <c r="L2042" s="52">
        <v>0</v>
      </c>
      <c r="M2042" s="52">
        <v>0</v>
      </c>
      <c r="N2042" s="52">
        <v>0</v>
      </c>
      <c r="O2042" s="52">
        <v>0</v>
      </c>
      <c r="P2042" s="52">
        <v>0</v>
      </c>
      <c r="Q2042" s="52">
        <v>0</v>
      </c>
      <c r="R2042" s="52">
        <v>0</v>
      </c>
      <c r="S2042" s="52">
        <v>0</v>
      </c>
      <c r="T2042" s="52">
        <v>0</v>
      </c>
      <c r="U2042" s="52">
        <v>0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</row>
    <row r="2043" spans="1:26">
      <c r="A2043" s="52" t="s">
        <v>346</v>
      </c>
      <c r="B2043" s="52" t="s">
        <v>337</v>
      </c>
      <c r="C2043" s="52" t="s">
        <v>250</v>
      </c>
      <c r="D2043" s="52" t="s">
        <v>7</v>
      </c>
      <c r="E2043" s="52" t="s">
        <v>76</v>
      </c>
      <c r="F2043" s="52" t="s">
        <v>69</v>
      </c>
      <c r="G2043" s="52">
        <v>0</v>
      </c>
      <c r="H2043" s="52">
        <v>0</v>
      </c>
      <c r="I2043" s="52">
        <v>0</v>
      </c>
      <c r="J2043" s="52">
        <v>0</v>
      </c>
      <c r="K2043" s="52">
        <v>0</v>
      </c>
      <c r="L2043" s="52">
        <v>0</v>
      </c>
      <c r="M2043" s="52">
        <v>0</v>
      </c>
      <c r="N2043" s="52">
        <v>0</v>
      </c>
      <c r="O2043" s="52">
        <v>0</v>
      </c>
      <c r="P2043" s="52">
        <v>0</v>
      </c>
      <c r="Q2043" s="52">
        <v>0</v>
      </c>
      <c r="R2043" s="52">
        <v>0</v>
      </c>
      <c r="S2043" s="52">
        <v>0</v>
      </c>
      <c r="T2043" s="52">
        <v>0</v>
      </c>
      <c r="U2043" s="52">
        <v>0</v>
      </c>
      <c r="V2043" s="52">
        <v>0</v>
      </c>
      <c r="W2043" s="52">
        <v>0</v>
      </c>
      <c r="X2043" s="52">
        <v>0</v>
      </c>
      <c r="Y2043" s="52">
        <v>0</v>
      </c>
      <c r="Z2043" s="52">
        <v>0</v>
      </c>
    </row>
    <row r="2044" spans="1:26">
      <c r="A2044" s="52" t="s">
        <v>346</v>
      </c>
      <c r="B2044" s="52" t="s">
        <v>337</v>
      </c>
      <c r="C2044" s="52" t="s">
        <v>250</v>
      </c>
      <c r="D2044" s="52" t="s">
        <v>7</v>
      </c>
      <c r="E2044" s="52" t="s">
        <v>76</v>
      </c>
      <c r="F2044" s="52" t="s">
        <v>70</v>
      </c>
      <c r="G2044" s="52">
        <v>0</v>
      </c>
      <c r="H2044" s="52">
        <v>0</v>
      </c>
      <c r="I2044" s="52">
        <v>0</v>
      </c>
      <c r="J2044" s="52">
        <v>0</v>
      </c>
      <c r="K2044" s="52">
        <v>0</v>
      </c>
      <c r="L2044" s="52">
        <v>0</v>
      </c>
      <c r="M2044" s="52">
        <v>0</v>
      </c>
      <c r="N2044" s="52">
        <v>0</v>
      </c>
      <c r="O2044" s="52">
        <v>0</v>
      </c>
      <c r="P2044" s="52">
        <v>0</v>
      </c>
      <c r="Q2044" s="52">
        <v>0</v>
      </c>
      <c r="R2044" s="52">
        <v>0</v>
      </c>
      <c r="S2044" s="52">
        <v>0</v>
      </c>
      <c r="T2044" s="52">
        <v>0</v>
      </c>
      <c r="U2044" s="52">
        <v>0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</row>
    <row r="2045" spans="1:26">
      <c r="A2045" s="52" t="s">
        <v>346</v>
      </c>
      <c r="B2045" s="52" t="s">
        <v>342</v>
      </c>
      <c r="C2045" s="52" t="s">
        <v>250</v>
      </c>
      <c r="D2045" s="52" t="s">
        <v>7</v>
      </c>
      <c r="E2045" s="52" t="s">
        <v>76</v>
      </c>
      <c r="F2045" s="52" t="s">
        <v>71</v>
      </c>
      <c r="G2045" s="52">
        <v>0</v>
      </c>
      <c r="H2045" s="52">
        <v>0</v>
      </c>
      <c r="I2045" s="52">
        <v>0</v>
      </c>
      <c r="J2045" s="52">
        <v>0</v>
      </c>
      <c r="K2045" s="52">
        <v>0</v>
      </c>
      <c r="L2045" s="52">
        <v>0</v>
      </c>
      <c r="M2045" s="52">
        <v>0</v>
      </c>
      <c r="N2045" s="52">
        <v>0</v>
      </c>
      <c r="O2045" s="52">
        <v>0</v>
      </c>
      <c r="P2045" s="52">
        <v>0</v>
      </c>
      <c r="Q2045" s="52">
        <v>0</v>
      </c>
      <c r="R2045" s="52">
        <v>0</v>
      </c>
      <c r="S2045" s="52">
        <v>0</v>
      </c>
      <c r="T2045" s="52">
        <v>0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0</v>
      </c>
    </row>
    <row r="2046" spans="1:26">
      <c r="A2046" s="52" t="s">
        <v>346</v>
      </c>
      <c r="B2046" s="52" t="s">
        <v>342</v>
      </c>
      <c r="C2046" s="52" t="s">
        <v>250</v>
      </c>
      <c r="D2046" s="52" t="s">
        <v>7</v>
      </c>
      <c r="E2046" s="52" t="s">
        <v>76</v>
      </c>
      <c r="F2046" s="52" t="s">
        <v>72</v>
      </c>
      <c r="G2046" s="52">
        <v>12.29368717144399</v>
      </c>
      <c r="H2046" s="52">
        <v>10.939060036485174</v>
      </c>
      <c r="I2046" s="52">
        <v>8.9633242006314759</v>
      </c>
      <c r="J2046" s="52">
        <v>12.240378970448429</v>
      </c>
      <c r="K2046" s="52">
        <v>9.9679711202006018</v>
      </c>
      <c r="L2046" s="52">
        <v>8.9828560727531421</v>
      </c>
      <c r="M2046" s="52">
        <v>9.2918152102432394</v>
      </c>
      <c r="N2046" s="52">
        <v>10.374613340825929</v>
      </c>
      <c r="O2046" s="52">
        <v>9.3975678357699284</v>
      </c>
      <c r="P2046" s="52">
        <v>7.1253762145628441</v>
      </c>
      <c r="Q2046" s="52">
        <v>9.0836642680490129</v>
      </c>
      <c r="R2046" s="52">
        <v>7.4745551033271358</v>
      </c>
      <c r="S2046" s="52">
        <v>7.1784462021529363</v>
      </c>
      <c r="T2046" s="52">
        <v>7.405639449899251</v>
      </c>
      <c r="U2046" s="52">
        <v>6.0334954190107588</v>
      </c>
      <c r="V2046" s="52">
        <v>8.4434252588504659</v>
      </c>
      <c r="W2046" s="52">
        <v>8.6900564127618178</v>
      </c>
      <c r="X2046" s="52">
        <v>9.5122485715441201</v>
      </c>
      <c r="Y2046" s="52">
        <v>9.3329049032029765</v>
      </c>
      <c r="Z2046" s="52">
        <v>8.9454798331786272</v>
      </c>
    </row>
    <row r="2047" spans="1:26">
      <c r="A2047" s="52" t="s">
        <v>346</v>
      </c>
      <c r="B2047" s="52" t="s">
        <v>343</v>
      </c>
      <c r="C2047" s="52" t="s">
        <v>250</v>
      </c>
      <c r="D2047" s="52" t="s">
        <v>7</v>
      </c>
      <c r="E2047" s="52" t="s">
        <v>76</v>
      </c>
      <c r="F2047" s="52" t="s">
        <v>73</v>
      </c>
      <c r="G2047" s="52">
        <v>0</v>
      </c>
      <c r="H2047" s="52">
        <v>0</v>
      </c>
      <c r="I2047" s="52">
        <v>0</v>
      </c>
      <c r="J2047" s="52">
        <v>0</v>
      </c>
      <c r="K2047" s="52">
        <v>0</v>
      </c>
      <c r="L2047" s="52">
        <v>0</v>
      </c>
      <c r="M2047" s="52">
        <v>0</v>
      </c>
      <c r="N2047" s="52">
        <v>0</v>
      </c>
      <c r="O2047" s="52">
        <v>0</v>
      </c>
      <c r="P2047" s="52">
        <v>0</v>
      </c>
      <c r="Q2047" s="52">
        <v>0</v>
      </c>
      <c r="R2047" s="52">
        <v>0</v>
      </c>
      <c r="S2047" s="52">
        <v>0</v>
      </c>
      <c r="T2047" s="52">
        <v>0</v>
      </c>
      <c r="U2047" s="52">
        <v>0</v>
      </c>
      <c r="V2047" s="52">
        <v>0</v>
      </c>
      <c r="W2047" s="52">
        <v>0</v>
      </c>
      <c r="X2047" s="52">
        <v>0</v>
      </c>
      <c r="Y2047" s="52">
        <v>0</v>
      </c>
      <c r="Z2047" s="52">
        <v>0</v>
      </c>
    </row>
    <row r="2048" spans="1:26">
      <c r="A2048" s="52" t="s">
        <v>347</v>
      </c>
      <c r="B2048" s="52" t="s">
        <v>337</v>
      </c>
      <c r="C2048" s="52" t="s">
        <v>250</v>
      </c>
      <c r="D2048" s="52" t="s">
        <v>7</v>
      </c>
      <c r="E2048" s="52" t="s">
        <v>77</v>
      </c>
      <c r="F2048" s="52" t="s">
        <v>63</v>
      </c>
      <c r="G2048" s="52">
        <v>0</v>
      </c>
      <c r="H2048" s="52">
        <v>0</v>
      </c>
      <c r="I2048" s="52">
        <v>0</v>
      </c>
      <c r="J2048" s="52">
        <v>0</v>
      </c>
      <c r="K2048" s="52">
        <v>0</v>
      </c>
      <c r="L2048" s="52">
        <v>0</v>
      </c>
      <c r="M2048" s="52">
        <v>0</v>
      </c>
      <c r="N2048" s="52">
        <v>0</v>
      </c>
      <c r="O2048" s="52">
        <v>0</v>
      </c>
      <c r="P2048" s="52">
        <v>0</v>
      </c>
      <c r="Q2048" s="52">
        <v>0</v>
      </c>
      <c r="R2048" s="52">
        <v>0</v>
      </c>
      <c r="S2048" s="52">
        <v>0</v>
      </c>
      <c r="T2048" s="52">
        <v>0</v>
      </c>
      <c r="U2048" s="52">
        <v>0</v>
      </c>
      <c r="V2048" s="52">
        <v>0</v>
      </c>
      <c r="W2048" s="52">
        <v>0</v>
      </c>
      <c r="X2048" s="52">
        <v>0</v>
      </c>
      <c r="Y2048" s="52">
        <v>0</v>
      </c>
      <c r="Z2048" s="52">
        <v>0</v>
      </c>
    </row>
    <row r="2049" spans="1:26">
      <c r="A2049" s="52" t="s">
        <v>347</v>
      </c>
      <c r="B2049" s="52" t="s">
        <v>338</v>
      </c>
      <c r="C2049" s="52" t="s">
        <v>250</v>
      </c>
      <c r="D2049" s="52" t="s">
        <v>7</v>
      </c>
      <c r="E2049" s="52" t="s">
        <v>77</v>
      </c>
      <c r="F2049" s="52" t="s">
        <v>64</v>
      </c>
      <c r="G2049" s="52">
        <v>0</v>
      </c>
      <c r="H2049" s="52">
        <v>0</v>
      </c>
      <c r="I2049" s="52">
        <v>0</v>
      </c>
      <c r="J2049" s="52">
        <v>0</v>
      </c>
      <c r="K2049" s="52">
        <v>0</v>
      </c>
      <c r="L2049" s="52">
        <v>0</v>
      </c>
      <c r="M2049" s="52">
        <v>0</v>
      </c>
      <c r="N2049" s="52">
        <v>0</v>
      </c>
      <c r="O2049" s="52">
        <v>0</v>
      </c>
      <c r="P2049" s="52">
        <v>0</v>
      </c>
      <c r="Q2049" s="52">
        <v>0</v>
      </c>
      <c r="R2049" s="52">
        <v>0</v>
      </c>
      <c r="S2049" s="52">
        <v>0</v>
      </c>
      <c r="T2049" s="52">
        <v>0</v>
      </c>
      <c r="U2049" s="52">
        <v>0</v>
      </c>
      <c r="V2049" s="52">
        <v>0</v>
      </c>
      <c r="W2049" s="52">
        <v>0</v>
      </c>
      <c r="X2049" s="52">
        <v>0</v>
      </c>
      <c r="Y2049" s="52">
        <v>0</v>
      </c>
      <c r="Z2049" s="52">
        <v>0</v>
      </c>
    </row>
    <row r="2050" spans="1:26">
      <c r="A2050" s="52" t="s">
        <v>347</v>
      </c>
      <c r="B2050" s="52" t="s">
        <v>339</v>
      </c>
      <c r="C2050" s="52" t="s">
        <v>250</v>
      </c>
      <c r="D2050" s="52" t="s">
        <v>7</v>
      </c>
      <c r="E2050" s="52" t="s">
        <v>77</v>
      </c>
      <c r="F2050" s="52" t="s">
        <v>65</v>
      </c>
      <c r="G2050" s="52">
        <v>0</v>
      </c>
      <c r="H2050" s="52">
        <v>0</v>
      </c>
      <c r="I2050" s="52">
        <v>0</v>
      </c>
      <c r="J2050" s="52">
        <v>0</v>
      </c>
      <c r="K2050" s="52">
        <v>0</v>
      </c>
      <c r="L2050" s="52">
        <v>0</v>
      </c>
      <c r="M2050" s="52">
        <v>0</v>
      </c>
      <c r="N2050" s="52">
        <v>0</v>
      </c>
      <c r="O2050" s="52">
        <v>0</v>
      </c>
      <c r="P2050" s="52">
        <v>0</v>
      </c>
      <c r="Q2050" s="52">
        <v>0</v>
      </c>
      <c r="R2050" s="52">
        <v>0</v>
      </c>
      <c r="S2050" s="52">
        <v>0</v>
      </c>
      <c r="T2050" s="52">
        <v>0</v>
      </c>
      <c r="U2050" s="52">
        <v>0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</row>
    <row r="2051" spans="1:26">
      <c r="A2051" s="52" t="s">
        <v>347</v>
      </c>
      <c r="B2051" s="52" t="s">
        <v>340</v>
      </c>
      <c r="C2051" s="52" t="s">
        <v>250</v>
      </c>
      <c r="D2051" s="52" t="s">
        <v>7</v>
      </c>
      <c r="E2051" s="52" t="s">
        <v>77</v>
      </c>
      <c r="F2051" s="52" t="s">
        <v>66</v>
      </c>
      <c r="G2051" s="52">
        <v>0</v>
      </c>
      <c r="H2051" s="52">
        <v>0</v>
      </c>
      <c r="I2051" s="52">
        <v>0</v>
      </c>
      <c r="J2051" s="52">
        <v>0</v>
      </c>
      <c r="K2051" s="52">
        <v>0</v>
      </c>
      <c r="L2051" s="52">
        <v>0</v>
      </c>
      <c r="M2051" s="52">
        <v>0</v>
      </c>
      <c r="N2051" s="52">
        <v>0</v>
      </c>
      <c r="O2051" s="52">
        <v>0</v>
      </c>
      <c r="P2051" s="52">
        <v>0</v>
      </c>
      <c r="Q2051" s="52">
        <v>0</v>
      </c>
      <c r="R2051" s="52">
        <v>0</v>
      </c>
      <c r="S2051" s="52">
        <v>0</v>
      </c>
      <c r="T2051" s="52">
        <v>0</v>
      </c>
      <c r="U2051" s="52">
        <v>0</v>
      </c>
      <c r="V2051" s="52">
        <v>0</v>
      </c>
      <c r="W2051" s="52">
        <v>0</v>
      </c>
      <c r="X2051" s="52">
        <v>0</v>
      </c>
      <c r="Y2051" s="52">
        <v>0</v>
      </c>
      <c r="Z2051" s="52">
        <v>0</v>
      </c>
    </row>
    <row r="2052" spans="1:26">
      <c r="A2052" s="52" t="s">
        <v>347</v>
      </c>
      <c r="B2052" s="52" t="s">
        <v>341</v>
      </c>
      <c r="C2052" s="52" t="s">
        <v>250</v>
      </c>
      <c r="D2052" s="52" t="s">
        <v>7</v>
      </c>
      <c r="E2052" s="52" t="s">
        <v>77</v>
      </c>
      <c r="F2052" s="52" t="s">
        <v>67</v>
      </c>
      <c r="G2052" s="52">
        <v>0</v>
      </c>
      <c r="H2052" s="52">
        <v>0</v>
      </c>
      <c r="I2052" s="52">
        <v>0</v>
      </c>
      <c r="J2052" s="52">
        <v>0</v>
      </c>
      <c r="K2052" s="52">
        <v>0</v>
      </c>
      <c r="L2052" s="52">
        <v>0</v>
      </c>
      <c r="M2052" s="52">
        <v>0</v>
      </c>
      <c r="N2052" s="52">
        <v>0</v>
      </c>
      <c r="O2052" s="52">
        <v>0</v>
      </c>
      <c r="P2052" s="52">
        <v>0</v>
      </c>
      <c r="Q2052" s="52">
        <v>0</v>
      </c>
      <c r="R2052" s="52">
        <v>0</v>
      </c>
      <c r="S2052" s="52">
        <v>0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</row>
    <row r="2053" spans="1:26">
      <c r="A2053" s="52" t="s">
        <v>347</v>
      </c>
      <c r="B2053" s="52" t="s">
        <v>337</v>
      </c>
      <c r="C2053" s="52" t="s">
        <v>250</v>
      </c>
      <c r="D2053" s="52" t="s">
        <v>7</v>
      </c>
      <c r="E2053" s="52" t="s">
        <v>77</v>
      </c>
      <c r="F2053" s="52" t="s">
        <v>68</v>
      </c>
      <c r="G2053" s="52">
        <v>0</v>
      </c>
      <c r="H2053" s="52">
        <v>0</v>
      </c>
      <c r="I2053" s="52">
        <v>0</v>
      </c>
      <c r="J2053" s="52">
        <v>0</v>
      </c>
      <c r="K2053" s="52">
        <v>0</v>
      </c>
      <c r="L2053" s="52">
        <v>0</v>
      </c>
      <c r="M2053" s="52">
        <v>0</v>
      </c>
      <c r="N2053" s="52">
        <v>0</v>
      </c>
      <c r="O2053" s="52">
        <v>0</v>
      </c>
      <c r="P2053" s="52">
        <v>0</v>
      </c>
      <c r="Q2053" s="52">
        <v>0</v>
      </c>
      <c r="R2053" s="52">
        <v>0</v>
      </c>
      <c r="S2053" s="52">
        <v>0</v>
      </c>
      <c r="T2053" s="52">
        <v>0</v>
      </c>
      <c r="U2053" s="52">
        <v>0</v>
      </c>
      <c r="V2053" s="52">
        <v>0</v>
      </c>
      <c r="W2053" s="52">
        <v>0</v>
      </c>
      <c r="X2053" s="52">
        <v>0</v>
      </c>
      <c r="Y2053" s="52">
        <v>0</v>
      </c>
      <c r="Z2053" s="52">
        <v>0</v>
      </c>
    </row>
    <row r="2054" spans="1:26">
      <c r="A2054" s="52" t="s">
        <v>347</v>
      </c>
      <c r="B2054" s="52" t="s">
        <v>337</v>
      </c>
      <c r="C2054" s="52" t="s">
        <v>250</v>
      </c>
      <c r="D2054" s="52" t="s">
        <v>7</v>
      </c>
      <c r="E2054" s="52" t="s">
        <v>77</v>
      </c>
      <c r="F2054" s="52" t="s">
        <v>69</v>
      </c>
      <c r="G2054" s="52">
        <v>0</v>
      </c>
      <c r="H2054" s="52">
        <v>0</v>
      </c>
      <c r="I2054" s="52">
        <v>0</v>
      </c>
      <c r="J2054" s="52">
        <v>0</v>
      </c>
      <c r="K2054" s="52">
        <v>0</v>
      </c>
      <c r="L2054" s="52">
        <v>0</v>
      </c>
      <c r="M2054" s="52">
        <v>0</v>
      </c>
      <c r="N2054" s="52">
        <v>0</v>
      </c>
      <c r="O2054" s="52">
        <v>0</v>
      </c>
      <c r="P2054" s="52">
        <v>0</v>
      </c>
      <c r="Q2054" s="52">
        <v>0</v>
      </c>
      <c r="R2054" s="52">
        <v>0</v>
      </c>
      <c r="S2054" s="52">
        <v>0</v>
      </c>
      <c r="T2054" s="52">
        <v>0</v>
      </c>
      <c r="U2054" s="52">
        <v>0</v>
      </c>
      <c r="V2054" s="52">
        <v>0</v>
      </c>
      <c r="W2054" s="52">
        <v>0</v>
      </c>
      <c r="X2054" s="52">
        <v>0</v>
      </c>
      <c r="Y2054" s="52">
        <v>0</v>
      </c>
      <c r="Z2054" s="52">
        <v>0</v>
      </c>
    </row>
    <row r="2055" spans="1:26">
      <c r="A2055" s="52" t="s">
        <v>347</v>
      </c>
      <c r="B2055" s="52" t="s">
        <v>337</v>
      </c>
      <c r="C2055" s="52" t="s">
        <v>250</v>
      </c>
      <c r="D2055" s="52" t="s">
        <v>7</v>
      </c>
      <c r="E2055" s="52" t="s">
        <v>77</v>
      </c>
      <c r="F2055" s="52" t="s">
        <v>70</v>
      </c>
      <c r="G2055" s="52">
        <v>0</v>
      </c>
      <c r="H2055" s="52">
        <v>0</v>
      </c>
      <c r="I2055" s="52">
        <v>0</v>
      </c>
      <c r="J2055" s="52">
        <v>0</v>
      </c>
      <c r="K2055" s="52">
        <v>0</v>
      </c>
      <c r="L2055" s="52">
        <v>0</v>
      </c>
      <c r="M2055" s="52">
        <v>0</v>
      </c>
      <c r="N2055" s="52">
        <v>0</v>
      </c>
      <c r="O2055" s="52">
        <v>0</v>
      </c>
      <c r="P2055" s="52">
        <v>0</v>
      </c>
      <c r="Q2055" s="52">
        <v>0</v>
      </c>
      <c r="R2055" s="52">
        <v>0</v>
      </c>
      <c r="S2055" s="52">
        <v>0</v>
      </c>
      <c r="T2055" s="52">
        <v>0</v>
      </c>
      <c r="U2055" s="52">
        <v>0</v>
      </c>
      <c r="V2055" s="52">
        <v>0</v>
      </c>
      <c r="W2055" s="52">
        <v>0</v>
      </c>
      <c r="X2055" s="52">
        <v>0</v>
      </c>
      <c r="Y2055" s="52">
        <v>0</v>
      </c>
      <c r="Z2055" s="52">
        <v>0</v>
      </c>
    </row>
    <row r="2056" spans="1:26">
      <c r="A2056" s="52" t="s">
        <v>347</v>
      </c>
      <c r="B2056" s="52" t="s">
        <v>342</v>
      </c>
      <c r="C2056" s="52" t="s">
        <v>250</v>
      </c>
      <c r="D2056" s="52" t="s">
        <v>7</v>
      </c>
      <c r="E2056" s="52" t="s">
        <v>77</v>
      </c>
      <c r="F2056" s="52" t="s">
        <v>71</v>
      </c>
      <c r="G2056" s="52">
        <v>0</v>
      </c>
      <c r="H2056" s="52">
        <v>0</v>
      </c>
      <c r="I2056" s="52">
        <v>0</v>
      </c>
      <c r="J2056" s="52">
        <v>0</v>
      </c>
      <c r="K2056" s="52">
        <v>0</v>
      </c>
      <c r="L2056" s="52">
        <v>0</v>
      </c>
      <c r="M2056" s="52">
        <v>0</v>
      </c>
      <c r="N2056" s="52">
        <v>0</v>
      </c>
      <c r="O2056" s="52">
        <v>0</v>
      </c>
      <c r="P2056" s="52">
        <v>0</v>
      </c>
      <c r="Q2056" s="52">
        <v>0</v>
      </c>
      <c r="R2056" s="52">
        <v>0</v>
      </c>
      <c r="S2056" s="52">
        <v>0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</row>
    <row r="2057" spans="1:26">
      <c r="A2057" s="52" t="s">
        <v>347</v>
      </c>
      <c r="B2057" s="52" t="s">
        <v>342</v>
      </c>
      <c r="C2057" s="52" t="s">
        <v>250</v>
      </c>
      <c r="D2057" s="52" t="s">
        <v>7</v>
      </c>
      <c r="E2057" s="52" t="s">
        <v>77</v>
      </c>
      <c r="F2057" s="52" t="s">
        <v>72</v>
      </c>
      <c r="G2057" s="52">
        <v>0</v>
      </c>
      <c r="H2057" s="52">
        <v>0</v>
      </c>
      <c r="I2057" s="52">
        <v>0</v>
      </c>
      <c r="J2057" s="52">
        <v>0</v>
      </c>
      <c r="K2057" s="52">
        <v>0</v>
      </c>
      <c r="L2057" s="52">
        <v>0</v>
      </c>
      <c r="M2057" s="52">
        <v>0</v>
      </c>
      <c r="N2057" s="52">
        <v>0</v>
      </c>
      <c r="O2057" s="52">
        <v>0</v>
      </c>
      <c r="P2057" s="52">
        <v>0</v>
      </c>
      <c r="Q2057" s="52">
        <v>0</v>
      </c>
      <c r="R2057" s="52">
        <v>0</v>
      </c>
      <c r="S2057" s="52">
        <v>0</v>
      </c>
      <c r="T2057" s="52">
        <v>0</v>
      </c>
      <c r="U2057" s="52">
        <v>0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</row>
    <row r="2058" spans="1:26">
      <c r="A2058" s="52" t="s">
        <v>347</v>
      </c>
      <c r="B2058" s="52" t="s">
        <v>343</v>
      </c>
      <c r="C2058" s="52" t="s">
        <v>250</v>
      </c>
      <c r="D2058" s="52" t="s">
        <v>7</v>
      </c>
      <c r="E2058" s="52" t="s">
        <v>77</v>
      </c>
      <c r="F2058" s="52" t="s">
        <v>73</v>
      </c>
      <c r="G2058" s="52">
        <v>0</v>
      </c>
      <c r="H2058" s="52">
        <v>0</v>
      </c>
      <c r="I2058" s="52">
        <v>0</v>
      </c>
      <c r="J2058" s="52">
        <v>0</v>
      </c>
      <c r="K2058" s="52">
        <v>0</v>
      </c>
      <c r="L2058" s="52">
        <v>0</v>
      </c>
      <c r="M2058" s="52">
        <v>0</v>
      </c>
      <c r="N2058" s="52">
        <v>0</v>
      </c>
      <c r="O2058" s="52">
        <v>0</v>
      </c>
      <c r="P2058" s="52">
        <v>0</v>
      </c>
      <c r="Q2058" s="52">
        <v>0</v>
      </c>
      <c r="R2058" s="52">
        <v>0</v>
      </c>
      <c r="S2058" s="52">
        <v>0</v>
      </c>
      <c r="T2058" s="52">
        <v>0</v>
      </c>
      <c r="U2058" s="52">
        <v>0</v>
      </c>
      <c r="V2058" s="52">
        <v>0</v>
      </c>
      <c r="W2058" s="52">
        <v>0</v>
      </c>
      <c r="X2058" s="52">
        <v>0</v>
      </c>
      <c r="Y2058" s="52">
        <v>0</v>
      </c>
      <c r="Z2058" s="52">
        <v>0</v>
      </c>
    </row>
    <row r="2059" spans="1:26">
      <c r="A2059" s="52" t="s">
        <v>347</v>
      </c>
      <c r="B2059" s="52" t="s">
        <v>337</v>
      </c>
      <c r="C2059" s="52" t="s">
        <v>250</v>
      </c>
      <c r="D2059" s="52" t="s">
        <v>7</v>
      </c>
      <c r="E2059" s="52" t="s">
        <v>78</v>
      </c>
      <c r="F2059" s="52" t="s">
        <v>63</v>
      </c>
      <c r="G2059" s="52">
        <v>0</v>
      </c>
      <c r="H2059" s="52">
        <v>0</v>
      </c>
      <c r="I2059" s="52">
        <v>0</v>
      </c>
      <c r="J2059" s="52">
        <v>0</v>
      </c>
      <c r="K2059" s="52">
        <v>0</v>
      </c>
      <c r="L2059" s="52">
        <v>0</v>
      </c>
      <c r="M2059" s="52">
        <v>0</v>
      </c>
      <c r="N2059" s="52">
        <v>0</v>
      </c>
      <c r="O2059" s="52">
        <v>0</v>
      </c>
      <c r="P2059" s="52">
        <v>0</v>
      </c>
      <c r="Q2059" s="52">
        <v>0</v>
      </c>
      <c r="R2059" s="52">
        <v>0</v>
      </c>
      <c r="S2059" s="52">
        <v>0</v>
      </c>
      <c r="T2059" s="52">
        <v>0</v>
      </c>
      <c r="U2059" s="52">
        <v>0</v>
      </c>
      <c r="V2059" s="52">
        <v>0</v>
      </c>
      <c r="W2059" s="52">
        <v>0</v>
      </c>
      <c r="X2059" s="52">
        <v>0</v>
      </c>
      <c r="Y2059" s="52">
        <v>0</v>
      </c>
      <c r="Z2059" s="52">
        <v>0</v>
      </c>
    </row>
    <row r="2060" spans="1:26">
      <c r="A2060" s="52" t="s">
        <v>347</v>
      </c>
      <c r="B2060" s="52" t="s">
        <v>338</v>
      </c>
      <c r="C2060" s="52" t="s">
        <v>250</v>
      </c>
      <c r="D2060" s="52" t="s">
        <v>7</v>
      </c>
      <c r="E2060" s="52" t="s">
        <v>78</v>
      </c>
      <c r="F2060" s="52" t="s">
        <v>64</v>
      </c>
      <c r="G2060" s="52">
        <v>0</v>
      </c>
      <c r="H2060" s="52">
        <v>0</v>
      </c>
      <c r="I2060" s="52">
        <v>0</v>
      </c>
      <c r="J2060" s="52">
        <v>0</v>
      </c>
      <c r="K2060" s="52">
        <v>0</v>
      </c>
      <c r="L2060" s="52">
        <v>0</v>
      </c>
      <c r="M2060" s="52">
        <v>0</v>
      </c>
      <c r="N2060" s="52">
        <v>0</v>
      </c>
      <c r="O2060" s="52">
        <v>0</v>
      </c>
      <c r="P2060" s="52">
        <v>0</v>
      </c>
      <c r="Q2060" s="52">
        <v>0</v>
      </c>
      <c r="R2060" s="52">
        <v>0</v>
      </c>
      <c r="S2060" s="52">
        <v>0</v>
      </c>
      <c r="T2060" s="52">
        <v>0</v>
      </c>
      <c r="U2060" s="52">
        <v>0</v>
      </c>
      <c r="V2060" s="52">
        <v>0</v>
      </c>
      <c r="W2060" s="52">
        <v>0</v>
      </c>
      <c r="X2060" s="52">
        <v>0</v>
      </c>
      <c r="Y2060" s="52">
        <v>0</v>
      </c>
      <c r="Z2060" s="52">
        <v>0</v>
      </c>
    </row>
    <row r="2061" spans="1:26">
      <c r="A2061" s="52" t="s">
        <v>347</v>
      </c>
      <c r="B2061" s="52" t="s">
        <v>339</v>
      </c>
      <c r="C2061" s="52" t="s">
        <v>250</v>
      </c>
      <c r="D2061" s="52" t="s">
        <v>7</v>
      </c>
      <c r="E2061" s="52" t="s">
        <v>78</v>
      </c>
      <c r="F2061" s="52" t="s">
        <v>65</v>
      </c>
      <c r="G2061" s="52">
        <v>0</v>
      </c>
      <c r="H2061" s="52">
        <v>0</v>
      </c>
      <c r="I2061" s="52">
        <v>0</v>
      </c>
      <c r="J2061" s="52">
        <v>0</v>
      </c>
      <c r="K2061" s="52">
        <v>0</v>
      </c>
      <c r="L2061" s="52">
        <v>0</v>
      </c>
      <c r="M2061" s="52">
        <v>0</v>
      </c>
      <c r="N2061" s="52">
        <v>2.4435604726294219E-2</v>
      </c>
      <c r="O2061" s="52">
        <v>3.0777557032561985E-2</v>
      </c>
      <c r="P2061" s="52">
        <v>5.4230069057667696E-2</v>
      </c>
      <c r="Q2061" s="52">
        <v>5.6286239802633267E-2</v>
      </c>
      <c r="R2061" s="52">
        <v>1.8118108467000162E-2</v>
      </c>
      <c r="S2061" s="52">
        <v>4.3133791316572967E-2</v>
      </c>
      <c r="T2061" s="52">
        <v>4.5037636309857652E-2</v>
      </c>
      <c r="U2061" s="52">
        <v>3.7326458459945838E-2</v>
      </c>
      <c r="V2061" s="52">
        <v>4.567088735169926E-2</v>
      </c>
      <c r="W2061" s="52">
        <v>5.6503264403018616E-2</v>
      </c>
      <c r="X2061" s="52">
        <v>8.0684613942970038E-2</v>
      </c>
      <c r="Y2061" s="52">
        <v>7.1006166699179654E-2</v>
      </c>
      <c r="Z2061" s="52">
        <v>7.6903036647174641E-2</v>
      </c>
    </row>
    <row r="2062" spans="1:26">
      <c r="A2062" s="52" t="s">
        <v>347</v>
      </c>
      <c r="B2062" s="52" t="s">
        <v>340</v>
      </c>
      <c r="C2062" s="52" t="s">
        <v>250</v>
      </c>
      <c r="D2062" s="52" t="s">
        <v>7</v>
      </c>
      <c r="E2062" s="52" t="s">
        <v>78</v>
      </c>
      <c r="F2062" s="52" t="s">
        <v>66</v>
      </c>
      <c r="G2062" s="52">
        <v>11.873167060952618</v>
      </c>
      <c r="H2062" s="52">
        <v>13.007929289009999</v>
      </c>
      <c r="I2062" s="52">
        <v>12.265972998079349</v>
      </c>
      <c r="J2062" s="52">
        <v>13.670438102757918</v>
      </c>
      <c r="K2062" s="52">
        <v>13.511763621060545</v>
      </c>
      <c r="L2062" s="52">
        <v>14.135652477921596</v>
      </c>
      <c r="M2062" s="52">
        <v>14.300346455449995</v>
      </c>
      <c r="N2062" s="52">
        <v>14.870606056115797</v>
      </c>
      <c r="O2062" s="52">
        <v>15.328905798696937</v>
      </c>
      <c r="P2062" s="52">
        <v>15.377081285324431</v>
      </c>
      <c r="Q2062" s="52">
        <v>16.719869030808983</v>
      </c>
      <c r="R2062" s="52">
        <v>17.401799439093409</v>
      </c>
      <c r="S2062" s="52">
        <v>18.065163517056572</v>
      </c>
      <c r="T2062" s="52">
        <v>18.610446423331929</v>
      </c>
      <c r="U2062" s="52">
        <v>19.287176243398566</v>
      </c>
      <c r="V2062" s="52">
        <v>20.263938956121603</v>
      </c>
      <c r="W2062" s="52">
        <v>21.708231470144067</v>
      </c>
      <c r="X2062" s="52">
        <v>23.0175817799493</v>
      </c>
      <c r="Y2062" s="52">
        <v>24.830384404113101</v>
      </c>
      <c r="Z2062" s="52">
        <v>25.376389972913753</v>
      </c>
    </row>
    <row r="2063" spans="1:26">
      <c r="A2063" s="52" t="s">
        <v>347</v>
      </c>
      <c r="B2063" s="52" t="s">
        <v>341</v>
      </c>
      <c r="C2063" s="52" t="s">
        <v>250</v>
      </c>
      <c r="D2063" s="52" t="s">
        <v>7</v>
      </c>
      <c r="E2063" s="52" t="s">
        <v>78</v>
      </c>
      <c r="F2063" s="52" t="s">
        <v>67</v>
      </c>
      <c r="G2063" s="52">
        <v>0</v>
      </c>
      <c r="H2063" s="52">
        <v>0</v>
      </c>
      <c r="I2063" s="52">
        <v>0</v>
      </c>
      <c r="J2063" s="52">
        <v>0</v>
      </c>
      <c r="K2063" s="52">
        <v>0</v>
      </c>
      <c r="L2063" s="52">
        <v>0</v>
      </c>
      <c r="M2063" s="52">
        <v>0</v>
      </c>
      <c r="N2063" s="52">
        <v>0</v>
      </c>
      <c r="O2063" s="52">
        <v>0</v>
      </c>
      <c r="P2063" s="52">
        <v>0</v>
      </c>
      <c r="Q2063" s="52">
        <v>0</v>
      </c>
      <c r="R2063" s="52">
        <v>0</v>
      </c>
      <c r="S2063" s="52">
        <v>0</v>
      </c>
      <c r="T2063" s="52">
        <v>0</v>
      </c>
      <c r="U2063" s="52">
        <v>0</v>
      </c>
      <c r="V2063" s="52">
        <v>0</v>
      </c>
      <c r="W2063" s="52">
        <v>0</v>
      </c>
      <c r="X2063" s="52">
        <v>0</v>
      </c>
      <c r="Y2063" s="52">
        <v>0</v>
      </c>
      <c r="Z2063" s="52">
        <v>0</v>
      </c>
    </row>
    <row r="2064" spans="1:26">
      <c r="A2064" s="52" t="s">
        <v>347</v>
      </c>
      <c r="B2064" s="52" t="s">
        <v>337</v>
      </c>
      <c r="C2064" s="52" t="s">
        <v>250</v>
      </c>
      <c r="D2064" s="52" t="s">
        <v>7</v>
      </c>
      <c r="E2064" s="52" t="s">
        <v>78</v>
      </c>
      <c r="F2064" s="52" t="s">
        <v>68</v>
      </c>
      <c r="G2064" s="52">
        <v>0</v>
      </c>
      <c r="H2064" s="52">
        <v>0</v>
      </c>
      <c r="I2064" s="52">
        <v>0</v>
      </c>
      <c r="J2064" s="52">
        <v>0</v>
      </c>
      <c r="K2064" s="52">
        <v>0</v>
      </c>
      <c r="L2064" s="52">
        <v>0</v>
      </c>
      <c r="M2064" s="52">
        <v>0</v>
      </c>
      <c r="N2064" s="52">
        <v>0</v>
      </c>
      <c r="O2064" s="52">
        <v>0</v>
      </c>
      <c r="P2064" s="52">
        <v>0</v>
      </c>
      <c r="Q2064" s="52">
        <v>0</v>
      </c>
      <c r="R2064" s="52">
        <v>0</v>
      </c>
      <c r="S2064" s="52">
        <v>0</v>
      </c>
      <c r="T2064" s="52">
        <v>0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</row>
    <row r="2065" spans="1:26">
      <c r="A2065" s="52" t="s">
        <v>347</v>
      </c>
      <c r="B2065" s="52" t="s">
        <v>337</v>
      </c>
      <c r="C2065" s="52" t="s">
        <v>250</v>
      </c>
      <c r="D2065" s="52" t="s">
        <v>7</v>
      </c>
      <c r="E2065" s="52" t="s">
        <v>78</v>
      </c>
      <c r="F2065" s="52" t="s">
        <v>69</v>
      </c>
      <c r="G2065" s="52">
        <v>0</v>
      </c>
      <c r="H2065" s="52">
        <v>0</v>
      </c>
      <c r="I2065" s="52">
        <v>0</v>
      </c>
      <c r="J2065" s="52">
        <v>0</v>
      </c>
      <c r="K2065" s="52">
        <v>0</v>
      </c>
      <c r="L2065" s="52">
        <v>0</v>
      </c>
      <c r="M2065" s="52">
        <v>0</v>
      </c>
      <c r="N2065" s="52">
        <v>0</v>
      </c>
      <c r="O2065" s="52">
        <v>0</v>
      </c>
      <c r="P2065" s="52">
        <v>0</v>
      </c>
      <c r="Q2065" s="52">
        <v>0</v>
      </c>
      <c r="R2065" s="52">
        <v>0</v>
      </c>
      <c r="S2065" s="52">
        <v>0</v>
      </c>
      <c r="T2065" s="52">
        <v>0</v>
      </c>
      <c r="U2065" s="52">
        <v>0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</row>
    <row r="2066" spans="1:26">
      <c r="A2066" s="52" t="s">
        <v>347</v>
      </c>
      <c r="B2066" s="52" t="s">
        <v>337</v>
      </c>
      <c r="C2066" s="52" t="s">
        <v>250</v>
      </c>
      <c r="D2066" s="52" t="s">
        <v>7</v>
      </c>
      <c r="E2066" s="52" t="s">
        <v>78</v>
      </c>
      <c r="F2066" s="52" t="s">
        <v>70</v>
      </c>
      <c r="G2066" s="52">
        <v>0</v>
      </c>
      <c r="H2066" s="52">
        <v>0</v>
      </c>
      <c r="I2066" s="52">
        <v>0</v>
      </c>
      <c r="J2066" s="52">
        <v>0</v>
      </c>
      <c r="K2066" s="52">
        <v>0</v>
      </c>
      <c r="L2066" s="52">
        <v>0</v>
      </c>
      <c r="M2066" s="52">
        <v>0</v>
      </c>
      <c r="N2066" s="52">
        <v>0</v>
      </c>
      <c r="O2066" s="52">
        <v>0</v>
      </c>
      <c r="P2066" s="52">
        <v>0</v>
      </c>
      <c r="Q2066" s="52">
        <v>0</v>
      </c>
      <c r="R2066" s="52">
        <v>0</v>
      </c>
      <c r="S2066" s="52">
        <v>0</v>
      </c>
      <c r="T2066" s="52">
        <v>0</v>
      </c>
      <c r="U2066" s="52">
        <v>0</v>
      </c>
      <c r="V2066" s="52">
        <v>0</v>
      </c>
      <c r="W2066" s="52">
        <v>0</v>
      </c>
      <c r="X2066" s="52">
        <v>0</v>
      </c>
      <c r="Y2066" s="52">
        <v>0</v>
      </c>
      <c r="Z2066" s="52">
        <v>0</v>
      </c>
    </row>
    <row r="2067" spans="1:26">
      <c r="A2067" s="52" t="s">
        <v>347</v>
      </c>
      <c r="B2067" s="52" t="s">
        <v>342</v>
      </c>
      <c r="C2067" s="52" t="s">
        <v>250</v>
      </c>
      <c r="D2067" s="52" t="s">
        <v>7</v>
      </c>
      <c r="E2067" s="52" t="s">
        <v>78</v>
      </c>
      <c r="F2067" s="52" t="s">
        <v>71</v>
      </c>
      <c r="G2067" s="52">
        <v>0</v>
      </c>
      <c r="H2067" s="52">
        <v>0</v>
      </c>
      <c r="I2067" s="52">
        <v>0</v>
      </c>
      <c r="J2067" s="52">
        <v>0</v>
      </c>
      <c r="K2067" s="52">
        <v>0</v>
      </c>
      <c r="L2067" s="52">
        <v>0</v>
      </c>
      <c r="M2067" s="52">
        <v>0</v>
      </c>
      <c r="N2067" s="52">
        <v>0</v>
      </c>
      <c r="O2067" s="52">
        <v>0</v>
      </c>
      <c r="P2067" s="52">
        <v>0</v>
      </c>
      <c r="Q2067" s="52">
        <v>0</v>
      </c>
      <c r="R2067" s="52">
        <v>0</v>
      </c>
      <c r="S2067" s="52">
        <v>0</v>
      </c>
      <c r="T2067" s="52">
        <v>0</v>
      </c>
      <c r="U2067" s="52">
        <v>0</v>
      </c>
      <c r="V2067" s="52">
        <v>0</v>
      </c>
      <c r="W2067" s="52">
        <v>0</v>
      </c>
      <c r="X2067" s="52">
        <v>0</v>
      </c>
      <c r="Y2067" s="52">
        <v>0</v>
      </c>
      <c r="Z2067" s="52">
        <v>0</v>
      </c>
    </row>
    <row r="2068" spans="1:26">
      <c r="A2068" s="52" t="s">
        <v>347</v>
      </c>
      <c r="B2068" s="52" t="s">
        <v>342</v>
      </c>
      <c r="C2068" s="52" t="s">
        <v>250</v>
      </c>
      <c r="D2068" s="52" t="s">
        <v>7</v>
      </c>
      <c r="E2068" s="52" t="s">
        <v>78</v>
      </c>
      <c r="F2068" s="52" t="s">
        <v>72</v>
      </c>
      <c r="G2068" s="52">
        <v>0.46169289662645085</v>
      </c>
      <c r="H2068" s="52">
        <v>0.81479494018053122</v>
      </c>
      <c r="I2068" s="52">
        <v>1.4488475204775879</v>
      </c>
      <c r="J2068" s="52">
        <v>3.8816796552394086</v>
      </c>
      <c r="K2068" s="52">
        <v>4.579008781303723</v>
      </c>
      <c r="L2068" s="52">
        <v>5.3773651138274321</v>
      </c>
      <c r="M2068" s="52">
        <v>5.2796125730762675</v>
      </c>
      <c r="N2068" s="52">
        <v>4.5830015471809524</v>
      </c>
      <c r="O2068" s="52">
        <v>5.8009021028458063</v>
      </c>
      <c r="P2068" s="52">
        <v>5.3900040684570705</v>
      </c>
      <c r="Q2068" s="52">
        <v>5.0701161148654679</v>
      </c>
      <c r="R2068" s="52">
        <v>4.4024990942523301</v>
      </c>
      <c r="S2068" s="52">
        <v>3.9908251343211165</v>
      </c>
      <c r="T2068" s="52">
        <v>4.0260522029880779</v>
      </c>
      <c r="U2068" s="52">
        <v>4.2894103673115112</v>
      </c>
      <c r="V2068" s="52">
        <v>6.2139988955363847</v>
      </c>
      <c r="W2068" s="52">
        <v>6.7910563071095886</v>
      </c>
      <c r="X2068" s="52">
        <v>7.1646858943006313</v>
      </c>
      <c r="Y2068" s="52">
        <v>5.8145541956557887</v>
      </c>
      <c r="Z2068" s="52">
        <v>5.9340707147764462</v>
      </c>
    </row>
    <row r="2069" spans="1:26">
      <c r="A2069" s="52" t="s">
        <v>347</v>
      </c>
      <c r="B2069" s="52" t="s">
        <v>343</v>
      </c>
      <c r="C2069" s="52" t="s">
        <v>250</v>
      </c>
      <c r="D2069" s="52" t="s">
        <v>7</v>
      </c>
      <c r="E2069" s="52" t="s">
        <v>78</v>
      </c>
      <c r="F2069" s="52" t="s">
        <v>73</v>
      </c>
      <c r="G2069" s="52">
        <v>0</v>
      </c>
      <c r="H2069" s="52">
        <v>0</v>
      </c>
      <c r="I2069" s="52">
        <v>0</v>
      </c>
      <c r="J2069" s="52">
        <v>0</v>
      </c>
      <c r="K2069" s="52">
        <v>0</v>
      </c>
      <c r="L2069" s="52">
        <v>0</v>
      </c>
      <c r="M2069" s="52">
        <v>0</v>
      </c>
      <c r="N2069" s="52">
        <v>0</v>
      </c>
      <c r="O2069" s="52">
        <v>0</v>
      </c>
      <c r="P2069" s="52">
        <v>0</v>
      </c>
      <c r="Q2069" s="52">
        <v>0</v>
      </c>
      <c r="R2069" s="52">
        <v>0</v>
      </c>
      <c r="S2069" s="52">
        <v>0</v>
      </c>
      <c r="T2069" s="52">
        <v>0</v>
      </c>
      <c r="U2069" s="52">
        <v>0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</row>
    <row r="2070" spans="1:26">
      <c r="A2070" s="52" t="s">
        <v>113</v>
      </c>
      <c r="B2070" s="52" t="s">
        <v>337</v>
      </c>
      <c r="C2070" s="52" t="s">
        <v>250</v>
      </c>
      <c r="D2070" s="52" t="s">
        <v>7</v>
      </c>
      <c r="E2070" s="52" t="s">
        <v>79</v>
      </c>
      <c r="F2070" s="52" t="s">
        <v>63</v>
      </c>
      <c r="G2070" s="52">
        <v>0</v>
      </c>
      <c r="H2070" s="52">
        <v>0</v>
      </c>
      <c r="I2070" s="52">
        <v>0</v>
      </c>
      <c r="J2070" s="52">
        <v>0</v>
      </c>
      <c r="K2070" s="52">
        <v>0</v>
      </c>
      <c r="L2070" s="52">
        <v>0</v>
      </c>
      <c r="M2070" s="52">
        <v>0</v>
      </c>
      <c r="N2070" s="52">
        <v>0</v>
      </c>
      <c r="O2070" s="52">
        <v>0</v>
      </c>
      <c r="P2070" s="52">
        <v>0</v>
      </c>
      <c r="Q2070" s="52">
        <v>0</v>
      </c>
      <c r="R2070" s="52">
        <v>0</v>
      </c>
      <c r="S2070" s="52">
        <v>0</v>
      </c>
      <c r="T2070" s="52">
        <v>0</v>
      </c>
      <c r="U2070" s="52">
        <v>0</v>
      </c>
      <c r="V2070" s="52">
        <v>0</v>
      </c>
      <c r="W2070" s="52">
        <v>0</v>
      </c>
      <c r="X2070" s="52">
        <v>0</v>
      </c>
      <c r="Y2070" s="52">
        <v>0</v>
      </c>
      <c r="Z2070" s="52">
        <v>0</v>
      </c>
    </row>
    <row r="2071" spans="1:26">
      <c r="A2071" s="52" t="s">
        <v>113</v>
      </c>
      <c r="B2071" s="52" t="s">
        <v>338</v>
      </c>
      <c r="C2071" s="52" t="s">
        <v>250</v>
      </c>
      <c r="D2071" s="52" t="s">
        <v>7</v>
      </c>
      <c r="E2071" s="52" t="s">
        <v>79</v>
      </c>
      <c r="F2071" s="52" t="s">
        <v>64</v>
      </c>
      <c r="G2071" s="52">
        <v>0</v>
      </c>
      <c r="H2071" s="52">
        <v>0</v>
      </c>
      <c r="I2071" s="52">
        <v>0</v>
      </c>
      <c r="J2071" s="52">
        <v>0</v>
      </c>
      <c r="K2071" s="52">
        <v>0</v>
      </c>
      <c r="L2071" s="52">
        <v>0</v>
      </c>
      <c r="M2071" s="52">
        <v>0</v>
      </c>
      <c r="N2071" s="52">
        <v>0</v>
      </c>
      <c r="O2071" s="52">
        <v>0</v>
      </c>
      <c r="P2071" s="52">
        <v>0</v>
      </c>
      <c r="Q2071" s="52">
        <v>0</v>
      </c>
      <c r="R2071" s="52">
        <v>0</v>
      </c>
      <c r="S2071" s="52">
        <v>0</v>
      </c>
      <c r="T2071" s="52">
        <v>0</v>
      </c>
      <c r="U2071" s="52">
        <v>0</v>
      </c>
      <c r="V2071" s="52">
        <v>0</v>
      </c>
      <c r="W2071" s="52">
        <v>0</v>
      </c>
      <c r="X2071" s="52">
        <v>0</v>
      </c>
      <c r="Y2071" s="52">
        <v>0</v>
      </c>
      <c r="Z2071" s="52">
        <v>0</v>
      </c>
    </row>
    <row r="2072" spans="1:26">
      <c r="A2072" s="52" t="s">
        <v>113</v>
      </c>
      <c r="B2072" s="52" t="s">
        <v>339</v>
      </c>
      <c r="C2072" s="52" t="s">
        <v>250</v>
      </c>
      <c r="D2072" s="52" t="s">
        <v>7</v>
      </c>
      <c r="E2072" s="52" t="s">
        <v>79</v>
      </c>
      <c r="F2072" s="52" t="s">
        <v>65</v>
      </c>
      <c r="G2072" s="52">
        <v>0</v>
      </c>
      <c r="H2072" s="52">
        <v>0</v>
      </c>
      <c r="I2072" s="52">
        <v>0</v>
      </c>
      <c r="J2072" s="52">
        <v>0</v>
      </c>
      <c r="K2072" s="52">
        <v>0</v>
      </c>
      <c r="L2072" s="52">
        <v>0</v>
      </c>
      <c r="M2072" s="52">
        <v>0</v>
      </c>
      <c r="N2072" s="52">
        <v>2.7036641841653664E-2</v>
      </c>
      <c r="O2072" s="52">
        <v>2.527240191477173E-2</v>
      </c>
      <c r="P2072" s="52">
        <v>6.8906089476045707E-2</v>
      </c>
      <c r="Q2072" s="52">
        <v>0.10324825885274112</v>
      </c>
      <c r="R2072" s="52">
        <v>0.1018386349348296</v>
      </c>
      <c r="S2072" s="52">
        <v>0.1875220579466749</v>
      </c>
      <c r="T2072" s="52">
        <v>0.21542600646450716</v>
      </c>
      <c r="U2072" s="52">
        <v>0.2082171258222443</v>
      </c>
      <c r="V2072" s="52">
        <v>0.20983760962573522</v>
      </c>
      <c r="W2072" s="52">
        <v>0.14672402236925627</v>
      </c>
      <c r="X2072" s="52">
        <v>0.1617001943189208</v>
      </c>
      <c r="Y2072" s="52">
        <v>0.14324702298461683</v>
      </c>
      <c r="Z2072" s="52">
        <v>0.155143300508742</v>
      </c>
    </row>
    <row r="2073" spans="1:26">
      <c r="A2073" s="52" t="s">
        <v>113</v>
      </c>
      <c r="B2073" s="52" t="s">
        <v>340</v>
      </c>
      <c r="C2073" s="52" t="s">
        <v>250</v>
      </c>
      <c r="D2073" s="52" t="s">
        <v>7</v>
      </c>
      <c r="E2073" s="52" t="s">
        <v>79</v>
      </c>
      <c r="F2073" s="52" t="s">
        <v>66</v>
      </c>
      <c r="G2073" s="52">
        <v>1.4785309476244712</v>
      </c>
      <c r="H2073" s="52">
        <v>1.6198395861507389</v>
      </c>
      <c r="I2073" s="52">
        <v>1.5274459280564832</v>
      </c>
      <c r="J2073" s="52">
        <v>1.7023398810738766</v>
      </c>
      <c r="K2073" s="52">
        <v>1.6825806095515048</v>
      </c>
      <c r="L2073" s="52">
        <v>1.7602716736131527</v>
      </c>
      <c r="M2073" s="52">
        <v>1.7807805354368802</v>
      </c>
      <c r="N2073" s="52">
        <v>1.8517933042656138</v>
      </c>
      <c r="O2073" s="52">
        <v>1.9088640377283816</v>
      </c>
      <c r="P2073" s="52">
        <v>1.9148631909054534</v>
      </c>
      <c r="Q2073" s="52">
        <v>2.082076641840465</v>
      </c>
      <c r="R2073" s="52">
        <v>2.1669954514216578</v>
      </c>
      <c r="S2073" s="52">
        <v>2.2496022499090209</v>
      </c>
      <c r="T2073" s="52">
        <v>2.3175047436581524</v>
      </c>
      <c r="U2073" s="52">
        <v>2.4017759391203497</v>
      </c>
      <c r="V2073" s="52">
        <v>2.5234093577215337</v>
      </c>
      <c r="W2073" s="52">
        <v>2.7032629021416548</v>
      </c>
      <c r="X2073" s="52">
        <v>2.8663124865019549</v>
      </c>
      <c r="Y2073" s="52">
        <v>3.0920555227113677</v>
      </c>
      <c r="Z2073" s="52">
        <v>3.1600480075220969</v>
      </c>
    </row>
    <row r="2074" spans="1:26">
      <c r="A2074" s="52" t="s">
        <v>113</v>
      </c>
      <c r="B2074" s="52" t="s">
        <v>341</v>
      </c>
      <c r="C2074" s="52" t="s">
        <v>250</v>
      </c>
      <c r="D2074" s="52" t="s">
        <v>7</v>
      </c>
      <c r="E2074" s="52" t="s">
        <v>79</v>
      </c>
      <c r="F2074" s="52" t="s">
        <v>67</v>
      </c>
      <c r="G2074" s="52">
        <v>0</v>
      </c>
      <c r="H2074" s="52">
        <v>0</v>
      </c>
      <c r="I2074" s="52">
        <v>0</v>
      </c>
      <c r="J2074" s="52">
        <v>0</v>
      </c>
      <c r="K2074" s="52">
        <v>0</v>
      </c>
      <c r="L2074" s="52">
        <v>0</v>
      </c>
      <c r="M2074" s="52">
        <v>0</v>
      </c>
      <c r="N2074" s="52">
        <v>0</v>
      </c>
      <c r="O2074" s="52">
        <v>0</v>
      </c>
      <c r="P2074" s="52">
        <v>0</v>
      </c>
      <c r="Q2074" s="52">
        <v>0</v>
      </c>
      <c r="R2074" s="52">
        <v>0</v>
      </c>
      <c r="S2074" s="52">
        <v>0</v>
      </c>
      <c r="T2074" s="52">
        <v>0</v>
      </c>
      <c r="U2074" s="52">
        <v>0</v>
      </c>
      <c r="V2074" s="52">
        <v>0</v>
      </c>
      <c r="W2074" s="52">
        <v>0</v>
      </c>
      <c r="X2074" s="52">
        <v>0</v>
      </c>
      <c r="Y2074" s="52">
        <v>0</v>
      </c>
      <c r="Z2074" s="52">
        <v>0</v>
      </c>
    </row>
    <row r="2075" spans="1:26">
      <c r="A2075" s="52" t="s">
        <v>113</v>
      </c>
      <c r="B2075" s="52" t="s">
        <v>337</v>
      </c>
      <c r="C2075" s="52" t="s">
        <v>250</v>
      </c>
      <c r="D2075" s="52" t="s">
        <v>7</v>
      </c>
      <c r="E2075" s="52" t="s">
        <v>79</v>
      </c>
      <c r="F2075" s="52" t="s">
        <v>68</v>
      </c>
      <c r="G2075" s="52">
        <v>0</v>
      </c>
      <c r="H2075" s="52">
        <v>0</v>
      </c>
      <c r="I2075" s="52">
        <v>0</v>
      </c>
      <c r="J2075" s="52">
        <v>0</v>
      </c>
      <c r="K2075" s="52">
        <v>0</v>
      </c>
      <c r="L2075" s="52">
        <v>0</v>
      </c>
      <c r="M2075" s="52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</row>
    <row r="2076" spans="1:26">
      <c r="A2076" s="52" t="s">
        <v>113</v>
      </c>
      <c r="B2076" s="52" t="s">
        <v>337</v>
      </c>
      <c r="C2076" s="52" t="s">
        <v>250</v>
      </c>
      <c r="D2076" s="52" t="s">
        <v>7</v>
      </c>
      <c r="E2076" s="52" t="s">
        <v>79</v>
      </c>
      <c r="F2076" s="52" t="s">
        <v>69</v>
      </c>
      <c r="G2076" s="52">
        <v>0</v>
      </c>
      <c r="H2076" s="52">
        <v>0</v>
      </c>
      <c r="I2076" s="52">
        <v>0</v>
      </c>
      <c r="J2076" s="52">
        <v>0</v>
      </c>
      <c r="K2076" s="52">
        <v>0</v>
      </c>
      <c r="L2076" s="52">
        <v>0</v>
      </c>
      <c r="M2076" s="52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2">
        <v>0</v>
      </c>
      <c r="W2076" s="52">
        <v>0</v>
      </c>
      <c r="X2076" s="52">
        <v>0</v>
      </c>
      <c r="Y2076" s="52">
        <v>0</v>
      </c>
      <c r="Z2076" s="52">
        <v>0</v>
      </c>
    </row>
    <row r="2077" spans="1:26">
      <c r="A2077" s="52" t="s">
        <v>113</v>
      </c>
      <c r="B2077" s="52" t="s">
        <v>337</v>
      </c>
      <c r="C2077" s="52" t="s">
        <v>250</v>
      </c>
      <c r="D2077" s="52" t="s">
        <v>7</v>
      </c>
      <c r="E2077" s="52" t="s">
        <v>79</v>
      </c>
      <c r="F2077" s="52" t="s">
        <v>70</v>
      </c>
      <c r="G2077" s="52">
        <v>0</v>
      </c>
      <c r="H2077" s="52">
        <v>0</v>
      </c>
      <c r="I2077" s="52">
        <v>0</v>
      </c>
      <c r="J2077" s="52">
        <v>0</v>
      </c>
      <c r="K2077" s="52">
        <v>0</v>
      </c>
      <c r="L2077" s="52">
        <v>0</v>
      </c>
      <c r="M2077" s="52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2">
        <v>0</v>
      </c>
      <c r="W2077" s="52">
        <v>0</v>
      </c>
      <c r="X2077" s="52">
        <v>0</v>
      </c>
      <c r="Y2077" s="52">
        <v>0</v>
      </c>
      <c r="Z2077" s="52">
        <v>0</v>
      </c>
    </row>
    <row r="2078" spans="1:26">
      <c r="A2078" s="52" t="s">
        <v>113</v>
      </c>
      <c r="B2078" s="52" t="s">
        <v>342</v>
      </c>
      <c r="C2078" s="52" t="s">
        <v>250</v>
      </c>
      <c r="D2078" s="52" t="s">
        <v>7</v>
      </c>
      <c r="E2078" s="52" t="s">
        <v>79</v>
      </c>
      <c r="F2078" s="52" t="s">
        <v>71</v>
      </c>
      <c r="G2078" s="52">
        <v>0</v>
      </c>
      <c r="H2078" s="52">
        <v>0</v>
      </c>
      <c r="I2078" s="52">
        <v>0</v>
      </c>
      <c r="J2078" s="52">
        <v>0</v>
      </c>
      <c r="K2078" s="52">
        <v>0</v>
      </c>
      <c r="L2078" s="52">
        <v>0</v>
      </c>
      <c r="M2078" s="52">
        <v>0</v>
      </c>
      <c r="N2078" s="52">
        <v>0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v>0</v>
      </c>
    </row>
    <row r="2079" spans="1:26">
      <c r="A2079" s="52" t="s">
        <v>113</v>
      </c>
      <c r="B2079" s="52" t="s">
        <v>342</v>
      </c>
      <c r="C2079" s="52" t="s">
        <v>250</v>
      </c>
      <c r="D2079" s="52" t="s">
        <v>7</v>
      </c>
      <c r="E2079" s="52" t="s">
        <v>79</v>
      </c>
      <c r="F2079" s="52" t="s">
        <v>72</v>
      </c>
      <c r="G2079" s="52">
        <v>3.2970315766643323</v>
      </c>
      <c r="H2079" s="52">
        <v>1.6909108818315695</v>
      </c>
      <c r="I2079" s="52">
        <v>1.4344572073052639</v>
      </c>
      <c r="J2079" s="52">
        <v>1.2647125637137251</v>
      </c>
      <c r="K2079" s="52">
        <v>1.3731718700975408</v>
      </c>
      <c r="L2079" s="52">
        <v>1.3268342685830199</v>
      </c>
      <c r="M2079" s="52">
        <v>1.9051024744211222</v>
      </c>
      <c r="N2079" s="52">
        <v>2.1680482350267973</v>
      </c>
      <c r="O2079" s="52">
        <v>3.0487699038083158</v>
      </c>
      <c r="P2079" s="52">
        <v>4.3061298489427129</v>
      </c>
      <c r="Q2079" s="52">
        <v>6.5899765909847314</v>
      </c>
      <c r="R2079" s="52">
        <v>8.694304683383594</v>
      </c>
      <c r="S2079" s="52">
        <v>10.436132523622783</v>
      </c>
      <c r="T2079" s="52">
        <v>11.756062595014955</v>
      </c>
      <c r="U2079" s="52">
        <v>11.787660923927541</v>
      </c>
      <c r="V2079" s="52">
        <v>12.478858775822049</v>
      </c>
      <c r="W2079" s="52">
        <v>9.5522909251132972</v>
      </c>
      <c r="X2079" s="52">
        <v>10.752828666011837</v>
      </c>
      <c r="Y2079" s="52">
        <v>9.0473968148531778</v>
      </c>
      <c r="Z2079" s="52">
        <v>9.5810660042791689</v>
      </c>
    </row>
    <row r="2080" spans="1:26">
      <c r="A2080" s="52" t="s">
        <v>113</v>
      </c>
      <c r="B2080" s="52" t="s">
        <v>343</v>
      </c>
      <c r="C2080" s="52" t="s">
        <v>250</v>
      </c>
      <c r="D2080" s="52" t="s">
        <v>7</v>
      </c>
      <c r="E2080" s="52" t="s">
        <v>79</v>
      </c>
      <c r="F2080" s="52" t="s">
        <v>73</v>
      </c>
      <c r="G2080" s="52">
        <v>0</v>
      </c>
      <c r="H2080" s="52">
        <v>0</v>
      </c>
      <c r="I2080" s="52">
        <v>0</v>
      </c>
      <c r="J2080" s="52">
        <v>0</v>
      </c>
      <c r="K2080" s="52">
        <v>0</v>
      </c>
      <c r="L2080" s="52">
        <v>0</v>
      </c>
      <c r="M2080" s="52">
        <v>0</v>
      </c>
      <c r="N2080" s="52">
        <v>0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v>0</v>
      </c>
    </row>
    <row r="2081" spans="1:26">
      <c r="A2081" s="52" t="s">
        <v>347</v>
      </c>
      <c r="B2081" s="52" t="s">
        <v>337</v>
      </c>
      <c r="C2081" s="52" t="s">
        <v>250</v>
      </c>
      <c r="D2081" s="52" t="s">
        <v>7</v>
      </c>
      <c r="E2081" s="52" t="s">
        <v>80</v>
      </c>
      <c r="F2081" s="52" t="s">
        <v>63</v>
      </c>
      <c r="G2081" s="52">
        <v>0</v>
      </c>
      <c r="H2081" s="52">
        <v>0</v>
      </c>
      <c r="I2081" s="52">
        <v>0</v>
      </c>
      <c r="J2081" s="52">
        <v>0</v>
      </c>
      <c r="K2081" s="52">
        <v>0</v>
      </c>
      <c r="L2081" s="52">
        <v>0.25375053478320009</v>
      </c>
      <c r="M2081" s="52">
        <v>0.31379061168000005</v>
      </c>
      <c r="N2081" s="52">
        <v>0.93728371791600007</v>
      </c>
      <c r="O2081" s="52">
        <v>1.3239396696321433</v>
      </c>
      <c r="P2081" s="52">
        <v>1.2744473768738713</v>
      </c>
      <c r="Q2081" s="52">
        <v>1.6084219509081361</v>
      </c>
      <c r="R2081" s="52">
        <v>1.5325817022466706</v>
      </c>
      <c r="S2081" s="52">
        <v>1.5387592253252336</v>
      </c>
      <c r="T2081" s="52">
        <v>3.127344631944625</v>
      </c>
      <c r="U2081" s="52">
        <v>6.3162411176593318</v>
      </c>
      <c r="V2081" s="52">
        <v>5.1218697490603349</v>
      </c>
      <c r="W2081" s="52">
        <v>11.67141395701406</v>
      </c>
      <c r="X2081" s="52">
        <v>13.188670024219983</v>
      </c>
      <c r="Y2081" s="52">
        <v>5.8407515697073249</v>
      </c>
      <c r="Z2081" s="52">
        <v>8.4377233774636977</v>
      </c>
    </row>
    <row r="2082" spans="1:26">
      <c r="A2082" s="52" t="s">
        <v>347</v>
      </c>
      <c r="B2082" s="52" t="s">
        <v>338</v>
      </c>
      <c r="C2082" s="52" t="s">
        <v>250</v>
      </c>
      <c r="D2082" s="52" t="s">
        <v>7</v>
      </c>
      <c r="E2082" s="52" t="s">
        <v>80</v>
      </c>
      <c r="F2082" s="52" t="s">
        <v>64</v>
      </c>
      <c r="G2082" s="52">
        <v>41.865878059928228</v>
      </c>
      <c r="H2082" s="52">
        <v>43.39412900143224</v>
      </c>
      <c r="I2082" s="52">
        <v>44.981314217883011</v>
      </c>
      <c r="J2082" s="52">
        <v>46.629758143837712</v>
      </c>
      <c r="K2082" s="52">
        <v>48.341877697189204</v>
      </c>
      <c r="L2082" s="52">
        <v>50.120185971088709</v>
      </c>
      <c r="M2082" s="52">
        <v>51.967296073434376</v>
      </c>
      <c r="N2082" s="52">
        <v>53.885925119826439</v>
      </c>
      <c r="O2082" s="52">
        <v>55.878898386147874</v>
      </c>
      <c r="P2082" s="52">
        <v>57.949153627024245</v>
      </c>
      <c r="Q2082" s="52">
        <v>60.099745567127513</v>
      </c>
      <c r="R2082" s="52">
        <v>61.233786551243966</v>
      </c>
      <c r="S2082" s="52">
        <v>62.389828815770478</v>
      </c>
      <c r="T2082" s="52">
        <v>64.330850173976003</v>
      </c>
      <c r="U2082" s="52">
        <v>66.269098665774308</v>
      </c>
      <c r="V2082" s="52">
        <v>67.523319498615422</v>
      </c>
      <c r="W2082" s="52">
        <v>68.198552693601584</v>
      </c>
      <c r="X2082" s="52">
        <v>69.221530984005597</v>
      </c>
      <c r="Y2082" s="52">
        <v>70.259853948765667</v>
      </c>
      <c r="Z2082" s="52">
        <v>70.751672926407011</v>
      </c>
    </row>
    <row r="2083" spans="1:26">
      <c r="A2083" s="52" t="s">
        <v>347</v>
      </c>
      <c r="B2083" s="52" t="s">
        <v>339</v>
      </c>
      <c r="C2083" s="52" t="s">
        <v>250</v>
      </c>
      <c r="D2083" s="52" t="s">
        <v>7</v>
      </c>
      <c r="E2083" s="52" t="s">
        <v>80</v>
      </c>
      <c r="F2083" s="52" t="s">
        <v>65</v>
      </c>
      <c r="G2083" s="52">
        <v>0</v>
      </c>
      <c r="H2083" s="52">
        <v>0</v>
      </c>
      <c r="I2083" s="52">
        <v>0</v>
      </c>
      <c r="J2083" s="52">
        <v>0</v>
      </c>
      <c r="K2083" s="52">
        <v>0</v>
      </c>
      <c r="L2083" s="52">
        <v>0</v>
      </c>
      <c r="M2083" s="52">
        <v>0</v>
      </c>
      <c r="N2083" s="52">
        <v>4.8643412426647048E-2</v>
      </c>
      <c r="O2083" s="52">
        <v>5.0837773489976638E-2</v>
      </c>
      <c r="P2083" s="52">
        <v>8.40128792647655E-2</v>
      </c>
      <c r="Q2083" s="52">
        <v>8.184965846151214E-2</v>
      </c>
      <c r="R2083" s="52">
        <v>3.5214846669670667E-2</v>
      </c>
      <c r="S2083" s="52">
        <v>7.1362974422581091E-2</v>
      </c>
      <c r="T2083" s="52">
        <v>6.6628792128497899E-2</v>
      </c>
      <c r="U2083" s="52">
        <v>5.2568339953615574E-2</v>
      </c>
      <c r="V2083" s="52">
        <v>5.8131970156488626E-2</v>
      </c>
      <c r="W2083" s="52">
        <v>7.8625057778514376E-2</v>
      </c>
      <c r="X2083" s="52">
        <v>7.0608563821890832E-2</v>
      </c>
      <c r="Y2083" s="52">
        <v>8.7788963051662061E-2</v>
      </c>
      <c r="Z2083" s="52">
        <v>9.5079598809795038E-2</v>
      </c>
    </row>
    <row r="2084" spans="1:26">
      <c r="A2084" s="52" t="s">
        <v>347</v>
      </c>
      <c r="B2084" s="52" t="s">
        <v>340</v>
      </c>
      <c r="C2084" s="52" t="s">
        <v>250</v>
      </c>
      <c r="D2084" s="52" t="s">
        <v>7</v>
      </c>
      <c r="E2084" s="52" t="s">
        <v>80</v>
      </c>
      <c r="F2084" s="52" t="s">
        <v>66</v>
      </c>
      <c r="G2084" s="52">
        <v>8.6812170981652592</v>
      </c>
      <c r="H2084" s="52">
        <v>9.5109129329826878</v>
      </c>
      <c r="I2084" s="52">
        <v>8.9684221547554284</v>
      </c>
      <c r="J2084" s="52">
        <v>9.9953146778640711</v>
      </c>
      <c r="K2084" s="52">
        <v>9.8792978125675397</v>
      </c>
      <c r="L2084" s="52">
        <v>10.335462084806997</v>
      </c>
      <c r="M2084" s="52">
        <v>10.455880181035624</v>
      </c>
      <c r="N2084" s="52">
        <v>10.872832740557321</v>
      </c>
      <c r="O2084" s="52">
        <v>11.207924425948033</v>
      </c>
      <c r="P2084" s="52">
        <v>11.243148545685926</v>
      </c>
      <c r="Q2084" s="52">
        <v>12.224944883214425</v>
      </c>
      <c r="R2084" s="52">
        <v>12.723546973942749</v>
      </c>
      <c r="S2084" s="52">
        <v>13.208574056132257</v>
      </c>
      <c r="T2084" s="52">
        <v>13.607264587899698</v>
      </c>
      <c r="U2084" s="52">
        <v>14.102064202412107</v>
      </c>
      <c r="V2084" s="52">
        <v>14.816236682173471</v>
      </c>
      <c r="W2084" s="52">
        <v>15.872249522144235</v>
      </c>
      <c r="X2084" s="52">
        <v>16.829597653322406</v>
      </c>
      <c r="Y2084" s="52">
        <v>18.155051346991481</v>
      </c>
      <c r="Z2084" s="52">
        <v>18.55427026265502</v>
      </c>
    </row>
    <row r="2085" spans="1:26">
      <c r="A2085" s="52" t="s">
        <v>347</v>
      </c>
      <c r="B2085" s="52" t="s">
        <v>341</v>
      </c>
      <c r="C2085" s="52" t="s">
        <v>250</v>
      </c>
      <c r="D2085" s="52" t="s">
        <v>7</v>
      </c>
      <c r="E2085" s="52" t="s">
        <v>80</v>
      </c>
      <c r="F2085" s="52" t="s">
        <v>67</v>
      </c>
      <c r="G2085" s="52">
        <v>0</v>
      </c>
      <c r="H2085" s="52">
        <v>0</v>
      </c>
      <c r="I2085" s="52">
        <v>0</v>
      </c>
      <c r="J2085" s="52">
        <v>0</v>
      </c>
      <c r="K2085" s="52">
        <v>0</v>
      </c>
      <c r="L2085" s="52">
        <v>0</v>
      </c>
      <c r="M2085" s="52">
        <v>0</v>
      </c>
      <c r="N2085" s="52">
        <v>0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v>0</v>
      </c>
    </row>
    <row r="2086" spans="1:26">
      <c r="A2086" s="52" t="s">
        <v>347</v>
      </c>
      <c r="B2086" s="52" t="s">
        <v>337</v>
      </c>
      <c r="C2086" s="52" t="s">
        <v>250</v>
      </c>
      <c r="D2086" s="52" t="s">
        <v>7</v>
      </c>
      <c r="E2086" s="52" t="s">
        <v>80</v>
      </c>
      <c r="F2086" s="52" t="s">
        <v>68</v>
      </c>
      <c r="G2086" s="52">
        <v>0</v>
      </c>
      <c r="H2086" s="52">
        <v>0</v>
      </c>
      <c r="I2086" s="52">
        <v>0</v>
      </c>
      <c r="J2086" s="52">
        <v>0</v>
      </c>
      <c r="K2086" s="52">
        <v>0</v>
      </c>
      <c r="L2086" s="52">
        <v>0</v>
      </c>
      <c r="M2086" s="52">
        <v>0</v>
      </c>
      <c r="N2086" s="52">
        <v>0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v>0</v>
      </c>
    </row>
    <row r="2087" spans="1:26">
      <c r="A2087" s="52" t="s">
        <v>347</v>
      </c>
      <c r="B2087" s="52" t="s">
        <v>337</v>
      </c>
      <c r="C2087" s="52" t="s">
        <v>250</v>
      </c>
      <c r="D2087" s="52" t="s">
        <v>7</v>
      </c>
      <c r="E2087" s="52" t="s">
        <v>80</v>
      </c>
      <c r="F2087" s="52" t="s">
        <v>69</v>
      </c>
      <c r="G2087" s="52">
        <v>0</v>
      </c>
      <c r="H2087" s="52">
        <v>0</v>
      </c>
      <c r="I2087" s="52">
        <v>0</v>
      </c>
      <c r="J2087" s="52">
        <v>0</v>
      </c>
      <c r="K2087" s="52">
        <v>0</v>
      </c>
      <c r="L2087" s="52">
        <v>0</v>
      </c>
      <c r="M2087" s="52">
        <v>0</v>
      </c>
      <c r="N2087" s="52">
        <v>0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v>0</v>
      </c>
    </row>
    <row r="2088" spans="1:26">
      <c r="A2088" s="52" t="s">
        <v>347</v>
      </c>
      <c r="B2088" s="52" t="s">
        <v>337</v>
      </c>
      <c r="C2088" s="52" t="s">
        <v>250</v>
      </c>
      <c r="D2088" s="52" t="s">
        <v>7</v>
      </c>
      <c r="E2088" s="52" t="s">
        <v>80</v>
      </c>
      <c r="F2088" s="52" t="s">
        <v>70</v>
      </c>
      <c r="G2088" s="52">
        <v>0</v>
      </c>
      <c r="H2088" s="52">
        <v>0</v>
      </c>
      <c r="I2088" s="52">
        <v>0</v>
      </c>
      <c r="J2088" s="52">
        <v>0</v>
      </c>
      <c r="K2088" s="52">
        <v>0</v>
      </c>
      <c r="L2088" s="52">
        <v>0</v>
      </c>
      <c r="M2088" s="52">
        <v>0</v>
      </c>
      <c r="N2088" s="52">
        <v>0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v>0</v>
      </c>
    </row>
    <row r="2089" spans="1:26">
      <c r="A2089" s="52" t="s">
        <v>347</v>
      </c>
      <c r="B2089" s="52" t="s">
        <v>342</v>
      </c>
      <c r="C2089" s="52" t="s">
        <v>250</v>
      </c>
      <c r="D2089" s="52" t="s">
        <v>7</v>
      </c>
      <c r="E2089" s="52" t="s">
        <v>80</v>
      </c>
      <c r="F2089" s="52" t="s">
        <v>71</v>
      </c>
      <c r="G2089" s="52">
        <v>0</v>
      </c>
      <c r="H2089" s="52">
        <v>0</v>
      </c>
      <c r="I2089" s="52">
        <v>0</v>
      </c>
      <c r="J2089" s="52">
        <v>0</v>
      </c>
      <c r="K2089" s="52">
        <v>0</v>
      </c>
      <c r="L2089" s="52">
        <v>0</v>
      </c>
      <c r="M2089" s="52">
        <v>0</v>
      </c>
      <c r="N2089" s="52">
        <v>0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v>0</v>
      </c>
    </row>
    <row r="2090" spans="1:26">
      <c r="A2090" s="52" t="s">
        <v>347</v>
      </c>
      <c r="B2090" s="52" t="s">
        <v>342</v>
      </c>
      <c r="C2090" s="52" t="s">
        <v>250</v>
      </c>
      <c r="D2090" s="52" t="s">
        <v>7</v>
      </c>
      <c r="E2090" s="52" t="s">
        <v>80</v>
      </c>
      <c r="F2090" s="52" t="s">
        <v>72</v>
      </c>
      <c r="G2090" s="52">
        <v>21.86616337567256</v>
      </c>
      <c r="H2090" s="52">
        <v>21.567641923677968</v>
      </c>
      <c r="I2090" s="52">
        <v>22.164671175566021</v>
      </c>
      <c r="J2090" s="52">
        <v>23.652485113150764</v>
      </c>
      <c r="K2090" s="52">
        <v>21.890466528551425</v>
      </c>
      <c r="L2090" s="52">
        <v>21.862777707288824</v>
      </c>
      <c r="M2090" s="52">
        <v>20.114594911252265</v>
      </c>
      <c r="N2090" s="52">
        <v>19.058857317851803</v>
      </c>
      <c r="O2090" s="52">
        <v>20.472779039333279</v>
      </c>
      <c r="P2090" s="52">
        <v>18.642973916234855</v>
      </c>
      <c r="Q2090" s="52">
        <v>19.38530279257272</v>
      </c>
      <c r="R2090" s="52">
        <v>17.604200756823428</v>
      </c>
      <c r="S2090" s="52">
        <v>15.204019138925091</v>
      </c>
      <c r="T2090" s="52">
        <v>13.420233226066339</v>
      </c>
      <c r="U2090" s="52">
        <v>11.083155042461225</v>
      </c>
      <c r="V2090" s="52">
        <v>9.9946150508036951</v>
      </c>
      <c r="W2090" s="52">
        <v>13.009025805945909</v>
      </c>
      <c r="X2090" s="52">
        <v>8.3438232770333336</v>
      </c>
      <c r="Y2090" s="52">
        <v>13.018911532514828</v>
      </c>
      <c r="Z2090" s="52">
        <v>12.683727616036306</v>
      </c>
    </row>
    <row r="2091" spans="1:26">
      <c r="A2091" s="52" t="s">
        <v>347</v>
      </c>
      <c r="B2091" s="52" t="s">
        <v>343</v>
      </c>
      <c r="C2091" s="52" t="s">
        <v>250</v>
      </c>
      <c r="D2091" s="52" t="s">
        <v>7</v>
      </c>
      <c r="E2091" s="52" t="s">
        <v>80</v>
      </c>
      <c r="F2091" s="52" t="s">
        <v>73</v>
      </c>
      <c r="G2091" s="52">
        <v>0</v>
      </c>
      <c r="H2091" s="52">
        <v>0</v>
      </c>
      <c r="I2091" s="52">
        <v>0</v>
      </c>
      <c r="J2091" s="52">
        <v>0</v>
      </c>
      <c r="K2091" s="52">
        <v>0</v>
      </c>
      <c r="L2091" s="52">
        <v>0</v>
      </c>
      <c r="M2091" s="52">
        <v>0</v>
      </c>
      <c r="N2091" s="52">
        <v>0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v>0</v>
      </c>
    </row>
    <row r="2092" spans="1:26">
      <c r="A2092" s="52" t="s">
        <v>348</v>
      </c>
      <c r="B2092" s="52" t="s">
        <v>337</v>
      </c>
      <c r="C2092" s="52" t="s">
        <v>250</v>
      </c>
      <c r="D2092" s="52" t="s">
        <v>7</v>
      </c>
      <c r="E2092" s="52" t="s">
        <v>81</v>
      </c>
      <c r="F2092" s="52" t="s">
        <v>63</v>
      </c>
      <c r="G2092" s="52">
        <v>0</v>
      </c>
      <c r="H2092" s="52">
        <v>0</v>
      </c>
      <c r="I2092" s="52">
        <v>0</v>
      </c>
      <c r="J2092" s="52">
        <v>0</v>
      </c>
      <c r="K2092" s="52">
        <v>0</v>
      </c>
      <c r="L2092" s="52">
        <v>0.26517516480000003</v>
      </c>
      <c r="M2092" s="52">
        <v>0.26517516480000003</v>
      </c>
      <c r="N2092" s="52">
        <v>2.4759405137376</v>
      </c>
      <c r="O2092" s="52">
        <v>2.3698704478176005</v>
      </c>
      <c r="P2092" s="52">
        <v>2.2107653489376005</v>
      </c>
      <c r="Q2092" s="52">
        <v>2.1806076403828083</v>
      </c>
      <c r="R2092" s="52">
        <v>2.1806016739416005</v>
      </c>
      <c r="S2092" s="52">
        <v>2.2685397852975715</v>
      </c>
      <c r="T2092" s="52">
        <v>2.8250263818110888</v>
      </c>
      <c r="U2092" s="52">
        <v>3.4186001051290669</v>
      </c>
      <c r="V2092" s="52">
        <v>3.1085021465532225</v>
      </c>
      <c r="W2092" s="52">
        <v>3.5517897019895472</v>
      </c>
      <c r="X2092" s="52">
        <v>4.1937768888070917</v>
      </c>
      <c r="Y2092" s="52">
        <v>20.205555744717913</v>
      </c>
      <c r="Z2092" s="52">
        <v>6.3991084317922962</v>
      </c>
    </row>
    <row r="2093" spans="1:26">
      <c r="A2093" s="52" t="s">
        <v>348</v>
      </c>
      <c r="B2093" s="52" t="s">
        <v>338</v>
      </c>
      <c r="C2093" s="52" t="s">
        <v>250</v>
      </c>
      <c r="D2093" s="52" t="s">
        <v>7</v>
      </c>
      <c r="E2093" s="52" t="s">
        <v>81</v>
      </c>
      <c r="F2093" s="52" t="s">
        <v>64</v>
      </c>
      <c r="G2093" s="52">
        <v>0</v>
      </c>
      <c r="H2093" s="52">
        <v>0</v>
      </c>
      <c r="I2093" s="52">
        <v>0</v>
      </c>
      <c r="J2093" s="52">
        <v>0</v>
      </c>
      <c r="K2093" s="52">
        <v>0</v>
      </c>
      <c r="L2093" s="52">
        <v>0</v>
      </c>
      <c r="M2093" s="52">
        <v>0</v>
      </c>
      <c r="N2093" s="52">
        <v>0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v>0</v>
      </c>
    </row>
    <row r="2094" spans="1:26">
      <c r="A2094" s="52" t="s">
        <v>348</v>
      </c>
      <c r="B2094" s="52" t="s">
        <v>339</v>
      </c>
      <c r="C2094" s="52" t="s">
        <v>250</v>
      </c>
      <c r="D2094" s="52" t="s">
        <v>7</v>
      </c>
      <c r="E2094" s="52" t="s">
        <v>81</v>
      </c>
      <c r="F2094" s="52" t="s">
        <v>65</v>
      </c>
      <c r="G2094" s="52">
        <v>0</v>
      </c>
      <c r="H2094" s="52">
        <v>0</v>
      </c>
      <c r="I2094" s="52">
        <v>0</v>
      </c>
      <c r="J2094" s="52">
        <v>0</v>
      </c>
      <c r="K2094" s="52">
        <v>0</v>
      </c>
      <c r="L2094" s="52">
        <v>0</v>
      </c>
      <c r="M2094" s="52">
        <v>0</v>
      </c>
      <c r="N2094" s="52">
        <v>1.2055780243593131E-3</v>
      </c>
      <c r="O2094" s="52">
        <v>9.025621827971061E-4</v>
      </c>
      <c r="P2094" s="52">
        <v>3.3458677162455548E-3</v>
      </c>
      <c r="Q2094" s="52">
        <v>4.5487403151398672E-3</v>
      </c>
      <c r="R2094" s="52">
        <v>1.8999176673688816E-3</v>
      </c>
      <c r="S2094" s="52">
        <v>3.9410656281459264E-3</v>
      </c>
      <c r="T2094" s="52">
        <v>3.5539183271728197E-3</v>
      </c>
      <c r="U2094" s="52">
        <v>1.9653377089698613E-3</v>
      </c>
      <c r="V2094" s="52">
        <v>1.6510252905111641E-3</v>
      </c>
      <c r="W2094" s="52">
        <v>1.3543975317262076E-3</v>
      </c>
      <c r="X2094" s="52">
        <v>1.334986000239649E-3</v>
      </c>
      <c r="Y2094" s="52">
        <v>1.2085764488288591E-3</v>
      </c>
      <c r="Z2094" s="52">
        <v>1.3089454515824712E-3</v>
      </c>
    </row>
    <row r="2095" spans="1:26">
      <c r="A2095" s="52" t="s">
        <v>348</v>
      </c>
      <c r="B2095" s="52" t="s">
        <v>340</v>
      </c>
      <c r="C2095" s="52" t="s">
        <v>250</v>
      </c>
      <c r="D2095" s="52" t="s">
        <v>7</v>
      </c>
      <c r="E2095" s="52" t="s">
        <v>81</v>
      </c>
      <c r="F2095" s="52" t="s">
        <v>66</v>
      </c>
      <c r="G2095" s="52">
        <v>2.6594038049392577</v>
      </c>
      <c r="H2095" s="52">
        <v>2.913572803952317</v>
      </c>
      <c r="I2095" s="52">
        <v>2.7473861940048545</v>
      </c>
      <c r="J2095" s="52">
        <v>3.0619644210366341</v>
      </c>
      <c r="K2095" s="52">
        <v>3.0264238177412817</v>
      </c>
      <c r="L2095" s="52">
        <v>3.1661651682400898</v>
      </c>
      <c r="M2095" s="52">
        <v>3.2030540444970428</v>
      </c>
      <c r="N2095" s="52">
        <v>3.3307832800100567</v>
      </c>
      <c r="O2095" s="52">
        <v>3.4334352576135094</v>
      </c>
      <c r="P2095" s="52">
        <v>3.4442258134765105</v>
      </c>
      <c r="Q2095" s="52">
        <v>3.7449892762691341</v>
      </c>
      <c r="R2095" s="52">
        <v>3.8977310269061283</v>
      </c>
      <c r="S2095" s="52">
        <v>4.0463142098040628</v>
      </c>
      <c r="T2095" s="52">
        <v>4.1684490562416299</v>
      </c>
      <c r="U2095" s="52">
        <v>4.3200259564201637</v>
      </c>
      <c r="V2095" s="52">
        <v>4.5388055340512414</v>
      </c>
      <c r="W2095" s="52">
        <v>4.8623044781424438</v>
      </c>
      <c r="X2095" s="52">
        <v>5.1555784780801703</v>
      </c>
      <c r="Y2095" s="52">
        <v>5.561617925816055</v>
      </c>
      <c r="Z2095" s="52">
        <v>5.6839146373616938</v>
      </c>
    </row>
    <row r="2096" spans="1:26">
      <c r="A2096" s="52" t="s">
        <v>348</v>
      </c>
      <c r="B2096" s="52" t="s">
        <v>341</v>
      </c>
      <c r="C2096" s="52" t="s">
        <v>250</v>
      </c>
      <c r="D2096" s="52" t="s">
        <v>7</v>
      </c>
      <c r="E2096" s="52" t="s">
        <v>81</v>
      </c>
      <c r="F2096" s="52" t="s">
        <v>67</v>
      </c>
      <c r="G2096" s="52">
        <v>0</v>
      </c>
      <c r="H2096" s="52">
        <v>0</v>
      </c>
      <c r="I2096" s="52">
        <v>0</v>
      </c>
      <c r="J2096" s="52">
        <v>0</v>
      </c>
      <c r="K2096" s="52">
        <v>0</v>
      </c>
      <c r="L2096" s="52">
        <v>0</v>
      </c>
      <c r="M2096" s="52">
        <v>0</v>
      </c>
      <c r="N2096" s="52">
        <v>0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v>0</v>
      </c>
    </row>
    <row r="2097" spans="1:26">
      <c r="A2097" s="52" t="s">
        <v>348</v>
      </c>
      <c r="B2097" s="52" t="s">
        <v>337</v>
      </c>
      <c r="C2097" s="52" t="s">
        <v>250</v>
      </c>
      <c r="D2097" s="52" t="s">
        <v>7</v>
      </c>
      <c r="E2097" s="52" t="s">
        <v>81</v>
      </c>
      <c r="F2097" s="52" t="s">
        <v>68</v>
      </c>
      <c r="G2097" s="52">
        <v>0</v>
      </c>
      <c r="H2097" s="52">
        <v>0</v>
      </c>
      <c r="I2097" s="52">
        <v>0</v>
      </c>
      <c r="J2097" s="52">
        <v>0</v>
      </c>
      <c r="K2097" s="52">
        <v>0</v>
      </c>
      <c r="L2097" s="52">
        <v>0</v>
      </c>
      <c r="M2097" s="52">
        <v>0</v>
      </c>
      <c r="N2097" s="52">
        <v>0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v>0</v>
      </c>
    </row>
    <row r="2098" spans="1:26">
      <c r="A2098" s="52" t="s">
        <v>348</v>
      </c>
      <c r="B2098" s="52" t="s">
        <v>337</v>
      </c>
      <c r="C2098" s="52" t="s">
        <v>250</v>
      </c>
      <c r="D2098" s="52" t="s">
        <v>7</v>
      </c>
      <c r="E2098" s="52" t="s">
        <v>81</v>
      </c>
      <c r="F2098" s="52" t="s">
        <v>69</v>
      </c>
      <c r="G2098" s="52">
        <v>0</v>
      </c>
      <c r="H2098" s="52">
        <v>0</v>
      </c>
      <c r="I2098" s="52">
        <v>0</v>
      </c>
      <c r="J2098" s="52">
        <v>0</v>
      </c>
      <c r="K2098" s="52">
        <v>0</v>
      </c>
      <c r="L2098" s="52">
        <v>0</v>
      </c>
      <c r="M2098" s="52">
        <v>0</v>
      </c>
      <c r="N2098" s="52">
        <v>0</v>
      </c>
      <c r="O2098" s="52">
        <v>0</v>
      </c>
      <c r="P2098" s="52">
        <v>0</v>
      </c>
      <c r="Q2098" s="52">
        <v>0</v>
      </c>
      <c r="R2098" s="52">
        <v>0</v>
      </c>
      <c r="S2098" s="52">
        <v>0</v>
      </c>
      <c r="T2098" s="52">
        <v>0</v>
      </c>
      <c r="U2098" s="52">
        <v>0</v>
      </c>
      <c r="V2098" s="52">
        <v>0</v>
      </c>
      <c r="W2098" s="52">
        <v>0</v>
      </c>
      <c r="X2098" s="52">
        <v>0</v>
      </c>
      <c r="Y2098" s="52">
        <v>0</v>
      </c>
      <c r="Z2098" s="52">
        <v>0</v>
      </c>
    </row>
    <row r="2099" spans="1:26">
      <c r="A2099" s="52" t="s">
        <v>348</v>
      </c>
      <c r="B2099" s="52" t="s">
        <v>337</v>
      </c>
      <c r="C2099" s="52" t="s">
        <v>250</v>
      </c>
      <c r="D2099" s="52" t="s">
        <v>7</v>
      </c>
      <c r="E2099" s="52" t="s">
        <v>81</v>
      </c>
      <c r="F2099" s="52" t="s">
        <v>70</v>
      </c>
      <c r="G2099" s="52">
        <v>0</v>
      </c>
      <c r="H2099" s="52">
        <v>0</v>
      </c>
      <c r="I2099" s="52">
        <v>0</v>
      </c>
      <c r="J2099" s="52">
        <v>0</v>
      </c>
      <c r="K2099" s="52">
        <v>0</v>
      </c>
      <c r="L2099" s="52">
        <v>0</v>
      </c>
      <c r="M2099" s="52">
        <v>0</v>
      </c>
      <c r="N2099" s="52">
        <v>0</v>
      </c>
      <c r="O2099" s="52">
        <v>0</v>
      </c>
      <c r="P2099" s="52">
        <v>0</v>
      </c>
      <c r="Q2099" s="52">
        <v>0</v>
      </c>
      <c r="R2099" s="52">
        <v>0</v>
      </c>
      <c r="S2099" s="52">
        <v>0</v>
      </c>
      <c r="T2099" s="52">
        <v>0</v>
      </c>
      <c r="U2099" s="52">
        <v>0</v>
      </c>
      <c r="V2099" s="52">
        <v>0</v>
      </c>
      <c r="W2099" s="52">
        <v>0</v>
      </c>
      <c r="X2099" s="52">
        <v>0</v>
      </c>
      <c r="Y2099" s="52">
        <v>0</v>
      </c>
      <c r="Z2099" s="52">
        <v>0</v>
      </c>
    </row>
    <row r="2100" spans="1:26">
      <c r="A2100" s="52" t="s">
        <v>348</v>
      </c>
      <c r="B2100" s="52" t="s">
        <v>342</v>
      </c>
      <c r="C2100" s="52" t="s">
        <v>250</v>
      </c>
      <c r="D2100" s="52" t="s">
        <v>7</v>
      </c>
      <c r="E2100" s="52" t="s">
        <v>81</v>
      </c>
      <c r="F2100" s="52" t="s">
        <v>71</v>
      </c>
      <c r="G2100" s="52">
        <v>0</v>
      </c>
      <c r="H2100" s="52">
        <v>0</v>
      </c>
      <c r="I2100" s="52">
        <v>0</v>
      </c>
      <c r="J2100" s="52">
        <v>0</v>
      </c>
      <c r="K2100" s="52">
        <v>0</v>
      </c>
      <c r="L2100" s="52">
        <v>0</v>
      </c>
      <c r="M2100" s="52">
        <v>0</v>
      </c>
      <c r="N2100" s="52">
        <v>0</v>
      </c>
      <c r="O2100" s="52">
        <v>0</v>
      </c>
      <c r="P2100" s="52">
        <v>0</v>
      </c>
      <c r="Q2100" s="52">
        <v>0</v>
      </c>
      <c r="R2100" s="52">
        <v>0</v>
      </c>
      <c r="S2100" s="52">
        <v>0</v>
      </c>
      <c r="T2100" s="52">
        <v>0</v>
      </c>
      <c r="U2100" s="52">
        <v>0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</row>
    <row r="2101" spans="1:26">
      <c r="A2101" s="52" t="s">
        <v>348</v>
      </c>
      <c r="B2101" s="52" t="s">
        <v>342</v>
      </c>
      <c r="C2101" s="52" t="s">
        <v>250</v>
      </c>
      <c r="D2101" s="52" t="s">
        <v>7</v>
      </c>
      <c r="E2101" s="52" t="s">
        <v>81</v>
      </c>
      <c r="F2101" s="52" t="s">
        <v>72</v>
      </c>
      <c r="G2101" s="52">
        <v>8.1571979501453207</v>
      </c>
      <c r="H2101" s="52">
        <v>6.6710081806733479</v>
      </c>
      <c r="I2101" s="52">
        <v>6.8263169033893796</v>
      </c>
      <c r="J2101" s="52">
        <v>7.2987247053790387</v>
      </c>
      <c r="K2101" s="52">
        <v>7.3071997585740887</v>
      </c>
      <c r="L2101" s="52">
        <v>7.1036477920453276</v>
      </c>
      <c r="M2101" s="52">
        <v>2.8957892035379298</v>
      </c>
      <c r="N2101" s="52">
        <v>1.3815560284113726</v>
      </c>
      <c r="O2101" s="52">
        <v>0.70318509054661327</v>
      </c>
      <c r="P2101" s="52">
        <v>0.77345105295252903</v>
      </c>
      <c r="Q2101" s="52">
        <v>0.9724846265310908</v>
      </c>
      <c r="R2101" s="52">
        <v>0.6439023299380815</v>
      </c>
      <c r="S2101" s="52">
        <v>0.5274317184072167</v>
      </c>
      <c r="T2101" s="52">
        <v>0.43885466380282973</v>
      </c>
      <c r="U2101" s="52">
        <v>0.35193919859021716</v>
      </c>
      <c r="V2101" s="52">
        <v>0.24517041301546258</v>
      </c>
      <c r="W2101" s="52">
        <v>0.228749732343937</v>
      </c>
      <c r="X2101" s="52">
        <v>0.17827779039996533</v>
      </c>
      <c r="Y2101" s="52">
        <v>0.31376987625190844</v>
      </c>
      <c r="Z2101" s="52">
        <v>0.29641326821458014</v>
      </c>
    </row>
    <row r="2102" spans="1:26">
      <c r="A2102" s="52" t="s">
        <v>348</v>
      </c>
      <c r="B2102" s="52" t="s">
        <v>343</v>
      </c>
      <c r="C2102" s="52" t="s">
        <v>250</v>
      </c>
      <c r="D2102" s="52" t="s">
        <v>7</v>
      </c>
      <c r="E2102" s="52" t="s">
        <v>81</v>
      </c>
      <c r="F2102" s="52" t="s">
        <v>73</v>
      </c>
      <c r="G2102" s="52">
        <v>0</v>
      </c>
      <c r="H2102" s="52">
        <v>0</v>
      </c>
      <c r="I2102" s="52">
        <v>0</v>
      </c>
      <c r="J2102" s="52">
        <v>0</v>
      </c>
      <c r="K2102" s="52">
        <v>0</v>
      </c>
      <c r="L2102" s="52">
        <v>0</v>
      </c>
      <c r="M2102" s="52">
        <v>0</v>
      </c>
      <c r="N2102" s="52">
        <v>0</v>
      </c>
      <c r="O2102" s="52">
        <v>0</v>
      </c>
      <c r="P2102" s="52">
        <v>0</v>
      </c>
      <c r="Q2102" s="52">
        <v>0</v>
      </c>
      <c r="R2102" s="52">
        <v>0</v>
      </c>
      <c r="S2102" s="52">
        <v>0</v>
      </c>
      <c r="T2102" s="52">
        <v>0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</row>
    <row r="2103" spans="1:26">
      <c r="A2103" s="52" t="s">
        <v>347</v>
      </c>
      <c r="B2103" s="52" t="s">
        <v>337</v>
      </c>
      <c r="C2103" s="52" t="s">
        <v>250</v>
      </c>
      <c r="D2103" s="52" t="s">
        <v>7</v>
      </c>
      <c r="E2103" s="52" t="s">
        <v>82</v>
      </c>
      <c r="F2103" s="52" t="s">
        <v>63</v>
      </c>
      <c r="G2103" s="52">
        <v>0</v>
      </c>
      <c r="H2103" s="52">
        <v>0</v>
      </c>
      <c r="I2103" s="52">
        <v>0</v>
      </c>
      <c r="J2103" s="52">
        <v>0</v>
      </c>
      <c r="K2103" s="52">
        <v>0</v>
      </c>
      <c r="L2103" s="52">
        <v>0</v>
      </c>
      <c r="M2103" s="52">
        <v>0</v>
      </c>
      <c r="N2103" s="52">
        <v>0</v>
      </c>
      <c r="O2103" s="52">
        <v>0</v>
      </c>
      <c r="P2103" s="52">
        <v>0</v>
      </c>
      <c r="Q2103" s="52">
        <v>0</v>
      </c>
      <c r="R2103" s="52">
        <v>0</v>
      </c>
      <c r="S2103" s="52">
        <v>0</v>
      </c>
      <c r="T2103" s="52">
        <v>0</v>
      </c>
      <c r="U2103" s="52">
        <v>0</v>
      </c>
      <c r="V2103" s="52">
        <v>0</v>
      </c>
      <c r="W2103" s="52">
        <v>0</v>
      </c>
      <c r="X2103" s="52">
        <v>0</v>
      </c>
      <c r="Y2103" s="52">
        <v>0</v>
      </c>
      <c r="Z2103" s="52">
        <v>0</v>
      </c>
    </row>
    <row r="2104" spans="1:26">
      <c r="A2104" s="52" t="s">
        <v>347</v>
      </c>
      <c r="B2104" s="52" t="s">
        <v>338</v>
      </c>
      <c r="C2104" s="52" t="s">
        <v>250</v>
      </c>
      <c r="D2104" s="52" t="s">
        <v>7</v>
      </c>
      <c r="E2104" s="52" t="s">
        <v>82</v>
      </c>
      <c r="F2104" s="52" t="s">
        <v>64</v>
      </c>
      <c r="G2104" s="52">
        <v>0</v>
      </c>
      <c r="H2104" s="52">
        <v>0</v>
      </c>
      <c r="I2104" s="52">
        <v>0</v>
      </c>
      <c r="J2104" s="52">
        <v>0</v>
      </c>
      <c r="K2104" s="52">
        <v>0</v>
      </c>
      <c r="L2104" s="52">
        <v>0</v>
      </c>
      <c r="M2104" s="52">
        <v>0</v>
      </c>
      <c r="N2104" s="52">
        <v>0</v>
      </c>
      <c r="O2104" s="52">
        <v>0</v>
      </c>
      <c r="P2104" s="52">
        <v>0</v>
      </c>
      <c r="Q2104" s="52">
        <v>0</v>
      </c>
      <c r="R2104" s="52">
        <v>0</v>
      </c>
      <c r="S2104" s="52">
        <v>0</v>
      </c>
      <c r="T2104" s="52">
        <v>0</v>
      </c>
      <c r="U2104" s="52">
        <v>0</v>
      </c>
      <c r="V2104" s="52">
        <v>0</v>
      </c>
      <c r="W2104" s="52">
        <v>0</v>
      </c>
      <c r="X2104" s="52">
        <v>0</v>
      </c>
      <c r="Y2104" s="52">
        <v>0</v>
      </c>
      <c r="Z2104" s="52">
        <v>0</v>
      </c>
    </row>
    <row r="2105" spans="1:26">
      <c r="A2105" s="52" t="s">
        <v>347</v>
      </c>
      <c r="B2105" s="52" t="s">
        <v>339</v>
      </c>
      <c r="C2105" s="52" t="s">
        <v>250</v>
      </c>
      <c r="D2105" s="52" t="s">
        <v>7</v>
      </c>
      <c r="E2105" s="52" t="s">
        <v>82</v>
      </c>
      <c r="F2105" s="52" t="s">
        <v>65</v>
      </c>
      <c r="G2105" s="52">
        <v>0</v>
      </c>
      <c r="H2105" s="52">
        <v>0</v>
      </c>
      <c r="I2105" s="52">
        <v>0</v>
      </c>
      <c r="J2105" s="52">
        <v>0</v>
      </c>
      <c r="K2105" s="52">
        <v>0</v>
      </c>
      <c r="L2105" s="52">
        <v>0</v>
      </c>
      <c r="M2105" s="52">
        <v>0</v>
      </c>
      <c r="N2105" s="52">
        <v>3.2022026952167478E-3</v>
      </c>
      <c r="O2105" s="52">
        <v>1.6430070035657743E-3</v>
      </c>
      <c r="P2105" s="52">
        <v>3.3460590422402232E-3</v>
      </c>
      <c r="Q2105" s="52">
        <v>3.9597021566556414E-3</v>
      </c>
      <c r="R2105" s="52">
        <v>3.1192040799505032E-2</v>
      </c>
      <c r="S2105" s="52">
        <v>2.3497002627200854E-3</v>
      </c>
      <c r="T2105" s="52">
        <v>2.547437633782746E-3</v>
      </c>
      <c r="U2105" s="52">
        <v>1.778529014616501E-3</v>
      </c>
      <c r="V2105" s="52">
        <v>3.6632619286538831E-3</v>
      </c>
      <c r="W2105" s="52">
        <v>3.6501794591322343E-3</v>
      </c>
      <c r="X2105" s="52">
        <v>4.7495300167119739E-3</v>
      </c>
      <c r="Y2105" s="52">
        <v>4.2252636338898216E-3</v>
      </c>
      <c r="Z2105" s="52">
        <v>4.5761603419264343E-3</v>
      </c>
    </row>
    <row r="2106" spans="1:26">
      <c r="A2106" s="52" t="s">
        <v>347</v>
      </c>
      <c r="B2106" s="52" t="s">
        <v>340</v>
      </c>
      <c r="C2106" s="52" t="s">
        <v>250</v>
      </c>
      <c r="D2106" s="52" t="s">
        <v>7</v>
      </c>
      <c r="E2106" s="52" t="s">
        <v>82</v>
      </c>
      <c r="F2106" s="52" t="s">
        <v>66</v>
      </c>
      <c r="G2106" s="52">
        <v>1.1242695856244538</v>
      </c>
      <c r="H2106" s="52">
        <v>1.2317201633322346</v>
      </c>
      <c r="I2106" s="52">
        <v>1.1614643598491552</v>
      </c>
      <c r="J2106" s="52">
        <v>1.2944530892382868</v>
      </c>
      <c r="K2106" s="52">
        <v>1.2794282106299699</v>
      </c>
      <c r="L2106" s="52">
        <v>1.3385042147810151</v>
      </c>
      <c r="M2106" s="52">
        <v>1.35409907914367</v>
      </c>
      <c r="N2106" s="52">
        <v>1.4080969317509477</v>
      </c>
      <c r="O2106" s="52">
        <v>1.451493311085827</v>
      </c>
      <c r="P2106" s="52">
        <v>1.4560550454663759</v>
      </c>
      <c r="Q2106" s="52">
        <v>1.58320354884778</v>
      </c>
      <c r="R2106" s="52">
        <v>1.6477755045535174</v>
      </c>
      <c r="S2106" s="52">
        <v>1.7105894153846477</v>
      </c>
      <c r="T2106" s="52">
        <v>1.7622222260693738</v>
      </c>
      <c r="U2106" s="52">
        <v>1.8263017383410547</v>
      </c>
      <c r="V2106" s="52">
        <v>1.9187913499711329</v>
      </c>
      <c r="W2106" s="52">
        <v>2.0555513347270664</v>
      </c>
      <c r="X2106" s="52">
        <v>2.1795336490232384</v>
      </c>
      <c r="Y2106" s="52">
        <v>2.3511878373813055</v>
      </c>
      <c r="Z2106" s="52">
        <v>2.4028890769438283</v>
      </c>
    </row>
    <row r="2107" spans="1:26">
      <c r="A2107" s="52" t="s">
        <v>347</v>
      </c>
      <c r="B2107" s="52" t="s">
        <v>341</v>
      </c>
      <c r="C2107" s="52" t="s">
        <v>250</v>
      </c>
      <c r="D2107" s="52" t="s">
        <v>7</v>
      </c>
      <c r="E2107" s="52" t="s">
        <v>82</v>
      </c>
      <c r="F2107" s="52" t="s">
        <v>67</v>
      </c>
      <c r="G2107" s="52">
        <v>0</v>
      </c>
      <c r="H2107" s="52">
        <v>0</v>
      </c>
      <c r="I2107" s="52">
        <v>0</v>
      </c>
      <c r="J2107" s="52">
        <v>0</v>
      </c>
      <c r="K2107" s="52">
        <v>0</v>
      </c>
      <c r="L2107" s="52">
        <v>0</v>
      </c>
      <c r="M2107" s="52">
        <v>0</v>
      </c>
      <c r="N2107" s="52">
        <v>0</v>
      </c>
      <c r="O2107" s="52">
        <v>0</v>
      </c>
      <c r="P2107" s="52">
        <v>0</v>
      </c>
      <c r="Q2107" s="52">
        <v>0</v>
      </c>
      <c r="R2107" s="52">
        <v>0</v>
      </c>
      <c r="S2107" s="52">
        <v>0</v>
      </c>
      <c r="T2107" s="52">
        <v>0</v>
      </c>
      <c r="U2107" s="52">
        <v>0</v>
      </c>
      <c r="V2107" s="52">
        <v>0</v>
      </c>
      <c r="W2107" s="52">
        <v>0</v>
      </c>
      <c r="X2107" s="52">
        <v>0</v>
      </c>
      <c r="Y2107" s="52">
        <v>0</v>
      </c>
      <c r="Z2107" s="52">
        <v>0</v>
      </c>
    </row>
    <row r="2108" spans="1:26">
      <c r="A2108" s="52" t="s">
        <v>347</v>
      </c>
      <c r="B2108" s="52" t="s">
        <v>337</v>
      </c>
      <c r="C2108" s="52" t="s">
        <v>250</v>
      </c>
      <c r="D2108" s="52" t="s">
        <v>7</v>
      </c>
      <c r="E2108" s="52" t="s">
        <v>82</v>
      </c>
      <c r="F2108" s="52" t="s">
        <v>68</v>
      </c>
      <c r="G2108" s="52">
        <v>0</v>
      </c>
      <c r="H2108" s="52">
        <v>0</v>
      </c>
      <c r="I2108" s="52">
        <v>0</v>
      </c>
      <c r="J2108" s="52">
        <v>0</v>
      </c>
      <c r="K2108" s="52">
        <v>0</v>
      </c>
      <c r="L2108" s="52">
        <v>0</v>
      </c>
      <c r="M2108" s="52">
        <v>0</v>
      </c>
      <c r="N2108" s="52">
        <v>0</v>
      </c>
      <c r="O2108" s="52">
        <v>0</v>
      </c>
      <c r="P2108" s="52">
        <v>0</v>
      </c>
      <c r="Q2108" s="52">
        <v>0</v>
      </c>
      <c r="R2108" s="52">
        <v>0</v>
      </c>
      <c r="S2108" s="52">
        <v>0</v>
      </c>
      <c r="T2108" s="52">
        <v>0</v>
      </c>
      <c r="U2108" s="52">
        <v>0</v>
      </c>
      <c r="V2108" s="52">
        <v>0</v>
      </c>
      <c r="W2108" s="52">
        <v>0</v>
      </c>
      <c r="X2108" s="52">
        <v>0</v>
      </c>
      <c r="Y2108" s="52">
        <v>0</v>
      </c>
      <c r="Z2108" s="52">
        <v>0</v>
      </c>
    </row>
    <row r="2109" spans="1:26">
      <c r="A2109" s="52" t="s">
        <v>347</v>
      </c>
      <c r="B2109" s="52" t="s">
        <v>337</v>
      </c>
      <c r="C2109" s="52" t="s">
        <v>250</v>
      </c>
      <c r="D2109" s="52" t="s">
        <v>7</v>
      </c>
      <c r="E2109" s="52" t="s">
        <v>82</v>
      </c>
      <c r="F2109" s="52" t="s">
        <v>69</v>
      </c>
      <c r="G2109" s="52">
        <v>0</v>
      </c>
      <c r="H2109" s="52">
        <v>0</v>
      </c>
      <c r="I2109" s="52">
        <v>0</v>
      </c>
      <c r="J2109" s="52">
        <v>0</v>
      </c>
      <c r="K2109" s="52">
        <v>0</v>
      </c>
      <c r="L2109" s="52">
        <v>0</v>
      </c>
      <c r="M2109" s="52">
        <v>0</v>
      </c>
      <c r="N2109" s="52">
        <v>0</v>
      </c>
      <c r="O2109" s="52">
        <v>0</v>
      </c>
      <c r="P2109" s="52">
        <v>0</v>
      </c>
      <c r="Q2109" s="52">
        <v>0</v>
      </c>
      <c r="R2109" s="52">
        <v>0</v>
      </c>
      <c r="S2109" s="52">
        <v>0</v>
      </c>
      <c r="T2109" s="52">
        <v>0</v>
      </c>
      <c r="U2109" s="52">
        <v>0</v>
      </c>
      <c r="V2109" s="52">
        <v>0</v>
      </c>
      <c r="W2109" s="52">
        <v>0</v>
      </c>
      <c r="X2109" s="52">
        <v>0</v>
      </c>
      <c r="Y2109" s="52">
        <v>0</v>
      </c>
      <c r="Z2109" s="52">
        <v>0</v>
      </c>
    </row>
    <row r="2110" spans="1:26">
      <c r="A2110" s="52" t="s">
        <v>347</v>
      </c>
      <c r="B2110" s="52" t="s">
        <v>337</v>
      </c>
      <c r="C2110" s="52" t="s">
        <v>250</v>
      </c>
      <c r="D2110" s="52" t="s">
        <v>7</v>
      </c>
      <c r="E2110" s="52" t="s">
        <v>82</v>
      </c>
      <c r="F2110" s="52" t="s">
        <v>70</v>
      </c>
      <c r="G2110" s="52">
        <v>0</v>
      </c>
      <c r="H2110" s="52">
        <v>0</v>
      </c>
      <c r="I2110" s="52">
        <v>0</v>
      </c>
      <c r="J2110" s="52">
        <v>0</v>
      </c>
      <c r="K2110" s="52">
        <v>0</v>
      </c>
      <c r="L2110" s="52">
        <v>0</v>
      </c>
      <c r="M2110" s="52">
        <v>0</v>
      </c>
      <c r="N2110" s="52">
        <v>0</v>
      </c>
      <c r="O2110" s="52">
        <v>0</v>
      </c>
      <c r="P2110" s="52">
        <v>0</v>
      </c>
      <c r="Q2110" s="52">
        <v>0</v>
      </c>
      <c r="R2110" s="52">
        <v>0</v>
      </c>
      <c r="S2110" s="52">
        <v>0</v>
      </c>
      <c r="T2110" s="52">
        <v>0</v>
      </c>
      <c r="U2110" s="52">
        <v>0</v>
      </c>
      <c r="V2110" s="52">
        <v>0</v>
      </c>
      <c r="W2110" s="52">
        <v>0</v>
      </c>
      <c r="X2110" s="52">
        <v>0</v>
      </c>
      <c r="Y2110" s="52">
        <v>0</v>
      </c>
      <c r="Z2110" s="52">
        <v>0</v>
      </c>
    </row>
    <row r="2111" spans="1:26">
      <c r="A2111" s="52" t="s">
        <v>347</v>
      </c>
      <c r="B2111" s="52" t="s">
        <v>342</v>
      </c>
      <c r="C2111" s="52" t="s">
        <v>250</v>
      </c>
      <c r="D2111" s="52" t="s">
        <v>7</v>
      </c>
      <c r="E2111" s="52" t="s">
        <v>82</v>
      </c>
      <c r="F2111" s="52" t="s">
        <v>71</v>
      </c>
      <c r="G2111" s="52">
        <v>0</v>
      </c>
      <c r="H2111" s="52">
        <v>0</v>
      </c>
      <c r="I2111" s="52">
        <v>0</v>
      </c>
      <c r="J2111" s="52">
        <v>0</v>
      </c>
      <c r="K2111" s="52">
        <v>0</v>
      </c>
      <c r="L2111" s="52">
        <v>0</v>
      </c>
      <c r="M2111" s="52">
        <v>0</v>
      </c>
      <c r="N2111" s="52">
        <v>0</v>
      </c>
      <c r="O2111" s="52">
        <v>0</v>
      </c>
      <c r="P2111" s="52">
        <v>0</v>
      </c>
      <c r="Q2111" s="52">
        <v>0</v>
      </c>
      <c r="R2111" s="52">
        <v>0</v>
      </c>
      <c r="S2111" s="52">
        <v>0</v>
      </c>
      <c r="T2111" s="52">
        <v>0</v>
      </c>
      <c r="U2111" s="52">
        <v>0</v>
      </c>
      <c r="V2111" s="52">
        <v>0</v>
      </c>
      <c r="W2111" s="52">
        <v>0</v>
      </c>
      <c r="X2111" s="52">
        <v>0</v>
      </c>
      <c r="Y2111" s="52">
        <v>0</v>
      </c>
      <c r="Z2111" s="52">
        <v>0</v>
      </c>
    </row>
    <row r="2112" spans="1:26">
      <c r="A2112" s="52" t="s">
        <v>347</v>
      </c>
      <c r="B2112" s="52" t="s">
        <v>342</v>
      </c>
      <c r="C2112" s="52" t="s">
        <v>250</v>
      </c>
      <c r="D2112" s="52" t="s">
        <v>7</v>
      </c>
      <c r="E2112" s="52" t="s">
        <v>82</v>
      </c>
      <c r="F2112" s="52" t="s">
        <v>72</v>
      </c>
      <c r="G2112" s="52">
        <v>0.61131570190409623</v>
      </c>
      <c r="H2112" s="52">
        <v>0.52758804169772033</v>
      </c>
      <c r="I2112" s="52">
        <v>0.54429527362199703</v>
      </c>
      <c r="J2112" s="52">
        <v>0.52693007872137299</v>
      </c>
      <c r="K2112" s="52">
        <v>0.45022443092647046</v>
      </c>
      <c r="L2112" s="52">
        <v>0.35936772373744819</v>
      </c>
      <c r="M2112" s="52">
        <v>0.29819551709292924</v>
      </c>
      <c r="N2112" s="52">
        <v>0.59217573837944804</v>
      </c>
      <c r="O2112" s="52">
        <v>0.45635569771720319</v>
      </c>
      <c r="P2112" s="52">
        <v>0.45795161289882053</v>
      </c>
      <c r="Q2112" s="52">
        <v>0.45137662136839257</v>
      </c>
      <c r="R2112" s="52">
        <v>0.32512291199863597</v>
      </c>
      <c r="S2112" s="52">
        <v>0.32130082833410117</v>
      </c>
      <c r="T2112" s="52">
        <v>0.37068954722418662</v>
      </c>
      <c r="U2112" s="52">
        <v>0.34313793319013697</v>
      </c>
      <c r="V2112" s="52">
        <v>0.6243782345268416</v>
      </c>
      <c r="W2112" s="52">
        <v>0.5953446157749267</v>
      </c>
      <c r="X2112" s="52">
        <v>0.57415219609887536</v>
      </c>
      <c r="Y2112" s="52">
        <v>0.63245227038628793</v>
      </c>
      <c r="Z2112" s="52">
        <v>0.61408761789352417</v>
      </c>
    </row>
    <row r="2113" spans="1:26">
      <c r="A2113" s="52" t="s">
        <v>347</v>
      </c>
      <c r="B2113" s="52" t="s">
        <v>343</v>
      </c>
      <c r="C2113" s="52" t="s">
        <v>250</v>
      </c>
      <c r="D2113" s="52" t="s">
        <v>7</v>
      </c>
      <c r="E2113" s="52" t="s">
        <v>82</v>
      </c>
      <c r="F2113" s="52" t="s">
        <v>73</v>
      </c>
      <c r="G2113" s="52">
        <v>0</v>
      </c>
      <c r="H2113" s="52">
        <v>0</v>
      </c>
      <c r="I2113" s="52">
        <v>0</v>
      </c>
      <c r="J2113" s="52">
        <v>0</v>
      </c>
      <c r="K2113" s="52">
        <v>0</v>
      </c>
      <c r="L2113" s="52">
        <v>0</v>
      </c>
      <c r="M2113" s="52">
        <v>0</v>
      </c>
      <c r="N2113" s="52">
        <v>0</v>
      </c>
      <c r="O2113" s="52">
        <v>0</v>
      </c>
      <c r="P2113" s="52">
        <v>0</v>
      </c>
      <c r="Q2113" s="52">
        <v>0</v>
      </c>
      <c r="R2113" s="52">
        <v>0</v>
      </c>
      <c r="S2113" s="52">
        <v>0</v>
      </c>
      <c r="T2113" s="52">
        <v>0</v>
      </c>
      <c r="U2113" s="52">
        <v>0</v>
      </c>
      <c r="V2113" s="52">
        <v>0</v>
      </c>
      <c r="W2113" s="52">
        <v>0</v>
      </c>
      <c r="X2113" s="52">
        <v>0</v>
      </c>
      <c r="Y2113" s="52">
        <v>0</v>
      </c>
      <c r="Z2113" s="52">
        <v>0</v>
      </c>
    </row>
    <row r="2114" spans="1:26">
      <c r="A2114" s="52" t="s">
        <v>347</v>
      </c>
      <c r="B2114" s="52" t="s">
        <v>337</v>
      </c>
      <c r="C2114" s="52" t="s">
        <v>250</v>
      </c>
      <c r="D2114" s="52" t="s">
        <v>7</v>
      </c>
      <c r="E2114" s="52" t="s">
        <v>83</v>
      </c>
      <c r="F2114" s="52" t="s">
        <v>63</v>
      </c>
      <c r="G2114" s="52">
        <v>0</v>
      </c>
      <c r="H2114" s="52">
        <v>0</v>
      </c>
      <c r="I2114" s="52">
        <v>0</v>
      </c>
      <c r="J2114" s="52">
        <v>0</v>
      </c>
      <c r="K2114" s="52">
        <v>0</v>
      </c>
      <c r="L2114" s="52">
        <v>0</v>
      </c>
      <c r="M2114" s="52">
        <v>0</v>
      </c>
      <c r="N2114" s="52">
        <v>0</v>
      </c>
      <c r="O2114" s="52">
        <v>0</v>
      </c>
      <c r="P2114" s="52">
        <v>0</v>
      </c>
      <c r="Q2114" s="52">
        <v>0</v>
      </c>
      <c r="R2114" s="52">
        <v>0</v>
      </c>
      <c r="S2114" s="52">
        <v>0</v>
      </c>
      <c r="T2114" s="52">
        <v>0</v>
      </c>
      <c r="U2114" s="52">
        <v>0</v>
      </c>
      <c r="V2114" s="52">
        <v>0</v>
      </c>
      <c r="W2114" s="52">
        <v>0</v>
      </c>
      <c r="X2114" s="52">
        <v>0</v>
      </c>
      <c r="Y2114" s="52">
        <v>0</v>
      </c>
      <c r="Z2114" s="52">
        <v>0</v>
      </c>
    </row>
    <row r="2115" spans="1:26">
      <c r="A2115" s="52" t="s">
        <v>347</v>
      </c>
      <c r="B2115" s="52" t="s">
        <v>338</v>
      </c>
      <c r="C2115" s="52" t="s">
        <v>250</v>
      </c>
      <c r="D2115" s="52" t="s">
        <v>7</v>
      </c>
      <c r="E2115" s="52" t="s">
        <v>83</v>
      </c>
      <c r="F2115" s="52" t="s">
        <v>64</v>
      </c>
      <c r="G2115" s="52">
        <v>0</v>
      </c>
      <c r="H2115" s="52">
        <v>0</v>
      </c>
      <c r="I2115" s="52">
        <v>0</v>
      </c>
      <c r="J2115" s="52">
        <v>0</v>
      </c>
      <c r="K2115" s="52">
        <v>0</v>
      </c>
      <c r="L2115" s="52">
        <v>0</v>
      </c>
      <c r="M2115" s="52">
        <v>0</v>
      </c>
      <c r="N2115" s="52">
        <v>0</v>
      </c>
      <c r="O2115" s="52">
        <v>0</v>
      </c>
      <c r="P2115" s="52">
        <v>0</v>
      </c>
      <c r="Q2115" s="52">
        <v>0</v>
      </c>
      <c r="R2115" s="52">
        <v>0</v>
      </c>
      <c r="S2115" s="52">
        <v>0</v>
      </c>
      <c r="T2115" s="52">
        <v>0</v>
      </c>
      <c r="U2115" s="52">
        <v>0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</row>
    <row r="2116" spans="1:26">
      <c r="A2116" s="52" t="s">
        <v>347</v>
      </c>
      <c r="B2116" s="52" t="s">
        <v>339</v>
      </c>
      <c r="C2116" s="52" t="s">
        <v>250</v>
      </c>
      <c r="D2116" s="52" t="s">
        <v>7</v>
      </c>
      <c r="E2116" s="52" t="s">
        <v>83</v>
      </c>
      <c r="F2116" s="52" t="s">
        <v>65</v>
      </c>
      <c r="G2116" s="52">
        <v>0</v>
      </c>
      <c r="H2116" s="52">
        <v>0</v>
      </c>
      <c r="I2116" s="52">
        <v>0</v>
      </c>
      <c r="J2116" s="52">
        <v>0</v>
      </c>
      <c r="K2116" s="52">
        <v>0</v>
      </c>
      <c r="L2116" s="52">
        <v>0</v>
      </c>
      <c r="M2116" s="52">
        <v>0</v>
      </c>
      <c r="N2116" s="52">
        <v>2.5844973159525633E-2</v>
      </c>
      <c r="O2116" s="52">
        <v>4.100783612407282E-2</v>
      </c>
      <c r="P2116" s="52">
        <v>7.0448146894838817E-2</v>
      </c>
      <c r="Q2116" s="52">
        <v>6.5361426954473292E-2</v>
      </c>
      <c r="R2116" s="52">
        <v>2.8860200875530765E-2</v>
      </c>
      <c r="S2116" s="52">
        <v>7.8690744768310811E-2</v>
      </c>
      <c r="T2116" s="52">
        <v>8.4077224527754207E-2</v>
      </c>
      <c r="U2116" s="52">
        <v>7.8919785841067305E-2</v>
      </c>
      <c r="V2116" s="52">
        <v>9.6621155553026528E-2</v>
      </c>
      <c r="W2116" s="52">
        <v>0.1498147872168874</v>
      </c>
      <c r="X2116" s="52">
        <v>0.17338286035160433</v>
      </c>
      <c r="Y2116" s="52">
        <v>0.16573549654189493</v>
      </c>
      <c r="Z2116" s="52">
        <v>0.17949938092414</v>
      </c>
    </row>
    <row r="2117" spans="1:26">
      <c r="A2117" s="52" t="s">
        <v>347</v>
      </c>
      <c r="B2117" s="52" t="s">
        <v>340</v>
      </c>
      <c r="C2117" s="52" t="s">
        <v>250</v>
      </c>
      <c r="D2117" s="52" t="s">
        <v>7</v>
      </c>
      <c r="E2117" s="52" t="s">
        <v>83</v>
      </c>
      <c r="F2117" s="52" t="s">
        <v>66</v>
      </c>
      <c r="G2117" s="52">
        <v>0.44623883692101568</v>
      </c>
      <c r="H2117" s="52">
        <v>0.48888752317554895</v>
      </c>
      <c r="I2117" s="52">
        <v>0.46100198003348519</v>
      </c>
      <c r="J2117" s="52">
        <v>0.51378712755061562</v>
      </c>
      <c r="K2117" s="52">
        <v>0.50782353621915499</v>
      </c>
      <c r="L2117" s="52">
        <v>0.53127165553091338</v>
      </c>
      <c r="M2117" s="52">
        <v>0.53746148244085945</v>
      </c>
      <c r="N2117" s="52">
        <v>0.55889401005861983</v>
      </c>
      <c r="O2117" s="52">
        <v>0.57611865981219623</v>
      </c>
      <c r="P2117" s="52">
        <v>0.57792927807524208</v>
      </c>
      <c r="Q2117" s="52">
        <v>0.62839635553660689</v>
      </c>
      <c r="R2117" s="52">
        <v>0.65402589740119355</v>
      </c>
      <c r="S2117" s="52">
        <v>0.67895764586272944</v>
      </c>
      <c r="T2117" s="52">
        <v>0.69945145418194832</v>
      </c>
      <c r="U2117" s="52">
        <v>0.72488553813495182</v>
      </c>
      <c r="V2117" s="52">
        <v>0.76159600086454571</v>
      </c>
      <c r="W2117" s="52">
        <v>0.8158780141068831</v>
      </c>
      <c r="X2117" s="52">
        <v>0.86508838538947008</v>
      </c>
      <c r="Y2117" s="52">
        <v>0.93322041203589012</v>
      </c>
      <c r="Z2117" s="52">
        <v>0.95374138076505821</v>
      </c>
    </row>
    <row r="2118" spans="1:26">
      <c r="A2118" s="52" t="s">
        <v>347</v>
      </c>
      <c r="B2118" s="52" t="s">
        <v>341</v>
      </c>
      <c r="C2118" s="52" t="s">
        <v>250</v>
      </c>
      <c r="D2118" s="52" t="s">
        <v>7</v>
      </c>
      <c r="E2118" s="52" t="s">
        <v>83</v>
      </c>
      <c r="F2118" s="52" t="s">
        <v>67</v>
      </c>
      <c r="G2118" s="52">
        <v>0</v>
      </c>
      <c r="H2118" s="52">
        <v>0</v>
      </c>
      <c r="I2118" s="52">
        <v>0</v>
      </c>
      <c r="J2118" s="52">
        <v>0</v>
      </c>
      <c r="K2118" s="52">
        <v>0</v>
      </c>
      <c r="L2118" s="52">
        <v>0</v>
      </c>
      <c r="M2118" s="52">
        <v>0</v>
      </c>
      <c r="N2118" s="52">
        <v>0</v>
      </c>
      <c r="O2118" s="52">
        <v>0</v>
      </c>
      <c r="P2118" s="52">
        <v>0</v>
      </c>
      <c r="Q2118" s="52">
        <v>0</v>
      </c>
      <c r="R2118" s="52">
        <v>0</v>
      </c>
      <c r="S2118" s="52">
        <v>0</v>
      </c>
      <c r="T2118" s="52">
        <v>0</v>
      </c>
      <c r="U2118" s="52">
        <v>0</v>
      </c>
      <c r="V2118" s="52">
        <v>0</v>
      </c>
      <c r="W2118" s="52">
        <v>0</v>
      </c>
      <c r="X2118" s="52">
        <v>0</v>
      </c>
      <c r="Y2118" s="52">
        <v>0</v>
      </c>
      <c r="Z2118" s="52">
        <v>0</v>
      </c>
    </row>
    <row r="2119" spans="1:26">
      <c r="A2119" s="52" t="s">
        <v>347</v>
      </c>
      <c r="B2119" s="52" t="s">
        <v>337</v>
      </c>
      <c r="C2119" s="52" t="s">
        <v>250</v>
      </c>
      <c r="D2119" s="52" t="s">
        <v>7</v>
      </c>
      <c r="E2119" s="52" t="s">
        <v>83</v>
      </c>
      <c r="F2119" s="52" t="s">
        <v>68</v>
      </c>
      <c r="G2119" s="52">
        <v>0</v>
      </c>
      <c r="H2119" s="52">
        <v>0</v>
      </c>
      <c r="I2119" s="52">
        <v>0</v>
      </c>
      <c r="J2119" s="52">
        <v>0</v>
      </c>
      <c r="K2119" s="52">
        <v>0</v>
      </c>
      <c r="L2119" s="52">
        <v>0</v>
      </c>
      <c r="M2119" s="52">
        <v>0</v>
      </c>
      <c r="N2119" s="52">
        <v>0</v>
      </c>
      <c r="O2119" s="52">
        <v>0</v>
      </c>
      <c r="P2119" s="52">
        <v>0</v>
      </c>
      <c r="Q2119" s="52">
        <v>0</v>
      </c>
      <c r="R2119" s="52">
        <v>0</v>
      </c>
      <c r="S2119" s="52">
        <v>0</v>
      </c>
      <c r="T2119" s="52">
        <v>0</v>
      </c>
      <c r="U2119" s="52">
        <v>0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</row>
    <row r="2120" spans="1:26">
      <c r="A2120" s="52" t="s">
        <v>347</v>
      </c>
      <c r="B2120" s="52" t="s">
        <v>337</v>
      </c>
      <c r="C2120" s="52" t="s">
        <v>250</v>
      </c>
      <c r="D2120" s="52" t="s">
        <v>7</v>
      </c>
      <c r="E2120" s="52" t="s">
        <v>83</v>
      </c>
      <c r="F2120" s="52" t="s">
        <v>69</v>
      </c>
      <c r="G2120" s="52">
        <v>0</v>
      </c>
      <c r="H2120" s="52">
        <v>0</v>
      </c>
      <c r="I2120" s="52">
        <v>0</v>
      </c>
      <c r="J2120" s="52">
        <v>0</v>
      </c>
      <c r="K2120" s="52">
        <v>0</v>
      </c>
      <c r="L2120" s="52">
        <v>0</v>
      </c>
      <c r="M2120" s="52">
        <v>0</v>
      </c>
      <c r="N2120" s="52">
        <v>0</v>
      </c>
      <c r="O2120" s="52">
        <v>0</v>
      </c>
      <c r="P2120" s="52">
        <v>0</v>
      </c>
      <c r="Q2120" s="52">
        <v>0</v>
      </c>
      <c r="R2120" s="52">
        <v>0</v>
      </c>
      <c r="S2120" s="52">
        <v>0</v>
      </c>
      <c r="T2120" s="52">
        <v>0</v>
      </c>
      <c r="U2120" s="52">
        <v>0</v>
      </c>
      <c r="V2120" s="52">
        <v>0</v>
      </c>
      <c r="W2120" s="52">
        <v>0</v>
      </c>
      <c r="X2120" s="52">
        <v>0</v>
      </c>
      <c r="Y2120" s="52">
        <v>0</v>
      </c>
      <c r="Z2120" s="52">
        <v>0</v>
      </c>
    </row>
    <row r="2121" spans="1:26">
      <c r="A2121" s="52" t="s">
        <v>347</v>
      </c>
      <c r="B2121" s="52" t="s">
        <v>337</v>
      </c>
      <c r="C2121" s="52" t="s">
        <v>250</v>
      </c>
      <c r="D2121" s="52" t="s">
        <v>7</v>
      </c>
      <c r="E2121" s="52" t="s">
        <v>83</v>
      </c>
      <c r="F2121" s="52" t="s">
        <v>70</v>
      </c>
      <c r="G2121" s="52">
        <v>0</v>
      </c>
      <c r="H2121" s="52">
        <v>0</v>
      </c>
      <c r="I2121" s="52">
        <v>0</v>
      </c>
      <c r="J2121" s="52">
        <v>0</v>
      </c>
      <c r="K2121" s="52">
        <v>0</v>
      </c>
      <c r="L2121" s="52">
        <v>0</v>
      </c>
      <c r="M2121" s="52">
        <v>0</v>
      </c>
      <c r="N2121" s="52">
        <v>0</v>
      </c>
      <c r="O2121" s="52">
        <v>0</v>
      </c>
      <c r="P2121" s="52">
        <v>0</v>
      </c>
      <c r="Q2121" s="52">
        <v>0</v>
      </c>
      <c r="R2121" s="52">
        <v>0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</row>
    <row r="2122" spans="1:26">
      <c r="A2122" s="52" t="s">
        <v>347</v>
      </c>
      <c r="B2122" s="52" t="s">
        <v>342</v>
      </c>
      <c r="C2122" s="52" t="s">
        <v>250</v>
      </c>
      <c r="D2122" s="52" t="s">
        <v>7</v>
      </c>
      <c r="E2122" s="52" t="s">
        <v>83</v>
      </c>
      <c r="F2122" s="52" t="s">
        <v>71</v>
      </c>
      <c r="G2122" s="52">
        <v>0</v>
      </c>
      <c r="H2122" s="52">
        <v>0</v>
      </c>
      <c r="I2122" s="52">
        <v>0</v>
      </c>
      <c r="J2122" s="52">
        <v>0</v>
      </c>
      <c r="K2122" s="52">
        <v>0</v>
      </c>
      <c r="L2122" s="52">
        <v>0</v>
      </c>
      <c r="M2122" s="52">
        <v>0</v>
      </c>
      <c r="N2122" s="52">
        <v>0</v>
      </c>
      <c r="O2122" s="52">
        <v>0</v>
      </c>
      <c r="P2122" s="52">
        <v>0</v>
      </c>
      <c r="Q2122" s="52">
        <v>0</v>
      </c>
      <c r="R2122" s="52">
        <v>0</v>
      </c>
      <c r="S2122" s="52">
        <v>0</v>
      </c>
      <c r="T2122" s="52">
        <v>0</v>
      </c>
      <c r="U2122" s="52">
        <v>0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</row>
    <row r="2123" spans="1:26">
      <c r="A2123" s="52" t="s">
        <v>347</v>
      </c>
      <c r="B2123" s="52" t="s">
        <v>342</v>
      </c>
      <c r="C2123" s="52" t="s">
        <v>250</v>
      </c>
      <c r="D2123" s="52" t="s">
        <v>7</v>
      </c>
      <c r="E2123" s="52" t="s">
        <v>83</v>
      </c>
      <c r="F2123" s="52" t="s">
        <v>72</v>
      </c>
      <c r="G2123" s="52">
        <v>6.6763155379098382</v>
      </c>
      <c r="H2123" s="52">
        <v>6.7695632977411258</v>
      </c>
      <c r="I2123" s="52">
        <v>6.8101304603030108</v>
      </c>
      <c r="J2123" s="52">
        <v>5.8204824457143021</v>
      </c>
      <c r="K2123" s="52">
        <v>5.6728793748647792</v>
      </c>
      <c r="L2123" s="52">
        <v>4.937853786175725</v>
      </c>
      <c r="M2123" s="52">
        <v>4.2770119145435892</v>
      </c>
      <c r="N2123" s="52">
        <v>5.2031784970070687</v>
      </c>
      <c r="O2123" s="52">
        <v>4.4542980900168976</v>
      </c>
      <c r="P2123" s="52">
        <v>5.0341506755887213</v>
      </c>
      <c r="Q2123" s="52">
        <v>3.4657279139635437</v>
      </c>
      <c r="R2123" s="52">
        <v>4.1594100128844502</v>
      </c>
      <c r="S2123" s="52">
        <v>4.2162975541615788</v>
      </c>
      <c r="T2123" s="52">
        <v>4.3549053099218362</v>
      </c>
      <c r="U2123" s="52">
        <v>4.4490574856168346</v>
      </c>
      <c r="V2123" s="52">
        <v>5.5958964495323</v>
      </c>
      <c r="W2123" s="52">
        <v>8.2697423352786181</v>
      </c>
      <c r="X2123" s="52">
        <v>9.6053532193220388</v>
      </c>
      <c r="Y2123" s="52">
        <v>9.5237040411982239</v>
      </c>
      <c r="Z2123" s="52">
        <v>10.169655018806115</v>
      </c>
    </row>
    <row r="2124" spans="1:26">
      <c r="A2124" s="52" t="s">
        <v>347</v>
      </c>
      <c r="B2124" s="52" t="s">
        <v>343</v>
      </c>
      <c r="C2124" s="52" t="s">
        <v>250</v>
      </c>
      <c r="D2124" s="52" t="s">
        <v>7</v>
      </c>
      <c r="E2124" s="52" t="s">
        <v>83</v>
      </c>
      <c r="F2124" s="52" t="s">
        <v>73</v>
      </c>
      <c r="G2124" s="52">
        <v>0</v>
      </c>
      <c r="H2124" s="52">
        <v>0</v>
      </c>
      <c r="I2124" s="52">
        <v>0</v>
      </c>
      <c r="J2124" s="52">
        <v>0</v>
      </c>
      <c r="K2124" s="52">
        <v>0</v>
      </c>
      <c r="L2124" s="52">
        <v>0</v>
      </c>
      <c r="M2124" s="52">
        <v>0</v>
      </c>
      <c r="N2124" s="52">
        <v>0</v>
      </c>
      <c r="O2124" s="52">
        <v>0</v>
      </c>
      <c r="P2124" s="52">
        <v>0</v>
      </c>
      <c r="Q2124" s="52">
        <v>0</v>
      </c>
      <c r="R2124" s="52">
        <v>0</v>
      </c>
      <c r="S2124" s="52">
        <v>0</v>
      </c>
      <c r="T2124" s="52">
        <v>0</v>
      </c>
      <c r="U2124" s="52">
        <v>0</v>
      </c>
      <c r="V2124" s="52">
        <v>0</v>
      </c>
      <c r="W2124" s="52">
        <v>0</v>
      </c>
      <c r="X2124" s="52">
        <v>0</v>
      </c>
      <c r="Y2124" s="52">
        <v>0</v>
      </c>
      <c r="Z2124" s="52">
        <v>0</v>
      </c>
    </row>
    <row r="2125" spans="1:26">
      <c r="A2125" s="52" t="s">
        <v>347</v>
      </c>
      <c r="B2125" s="52" t="s">
        <v>337</v>
      </c>
      <c r="C2125" s="52" t="s">
        <v>250</v>
      </c>
      <c r="D2125" s="52" t="s">
        <v>7</v>
      </c>
      <c r="E2125" s="52" t="s">
        <v>84</v>
      </c>
      <c r="F2125" s="52" t="s">
        <v>63</v>
      </c>
      <c r="G2125" s="52">
        <v>0</v>
      </c>
      <c r="H2125" s="52">
        <v>0</v>
      </c>
      <c r="I2125" s="52">
        <v>0</v>
      </c>
      <c r="J2125" s="52">
        <v>0</v>
      </c>
      <c r="K2125" s="52">
        <v>0</v>
      </c>
      <c r="L2125" s="52">
        <v>0</v>
      </c>
      <c r="M2125" s="52">
        <v>0</v>
      </c>
      <c r="N2125" s="52">
        <v>0</v>
      </c>
      <c r="O2125" s="52">
        <v>0</v>
      </c>
      <c r="P2125" s="52">
        <v>0</v>
      </c>
      <c r="Q2125" s="52">
        <v>0</v>
      </c>
      <c r="R2125" s="52">
        <v>0</v>
      </c>
      <c r="S2125" s="52">
        <v>0</v>
      </c>
      <c r="T2125" s="52">
        <v>4.4490747636674195</v>
      </c>
      <c r="U2125" s="52">
        <v>4.7612863677306887</v>
      </c>
      <c r="V2125" s="52">
        <v>0.38587389446836351</v>
      </c>
      <c r="W2125" s="52">
        <v>0.34025939117450282</v>
      </c>
      <c r="X2125" s="52">
        <v>0.36511181754989774</v>
      </c>
      <c r="Y2125" s="52">
        <v>0.35840930532923881</v>
      </c>
      <c r="Z2125" s="52">
        <v>0.83999090575501945</v>
      </c>
    </row>
    <row r="2126" spans="1:26">
      <c r="A2126" s="52" t="s">
        <v>347</v>
      </c>
      <c r="B2126" s="52" t="s">
        <v>338</v>
      </c>
      <c r="C2126" s="52" t="s">
        <v>250</v>
      </c>
      <c r="D2126" s="52" t="s">
        <v>7</v>
      </c>
      <c r="E2126" s="52" t="s">
        <v>84</v>
      </c>
      <c r="F2126" s="52" t="s">
        <v>64</v>
      </c>
      <c r="G2126" s="52">
        <v>0</v>
      </c>
      <c r="H2126" s="52">
        <v>0</v>
      </c>
      <c r="I2126" s="52">
        <v>0</v>
      </c>
      <c r="J2126" s="52">
        <v>0</v>
      </c>
      <c r="K2126" s="52">
        <v>0</v>
      </c>
      <c r="L2126" s="52">
        <v>0</v>
      </c>
      <c r="M2126" s="52">
        <v>0</v>
      </c>
      <c r="N2126" s="52">
        <v>0</v>
      </c>
      <c r="O2126" s="52">
        <v>0</v>
      </c>
      <c r="P2126" s="52">
        <v>0</v>
      </c>
      <c r="Q2126" s="52">
        <v>0</v>
      </c>
      <c r="R2126" s="52">
        <v>0</v>
      </c>
      <c r="S2126" s="52">
        <v>0</v>
      </c>
      <c r="T2126" s="52">
        <v>0</v>
      </c>
      <c r="U2126" s="52">
        <v>0</v>
      </c>
      <c r="V2126" s="52">
        <v>0</v>
      </c>
      <c r="W2126" s="52">
        <v>0</v>
      </c>
      <c r="X2126" s="52">
        <v>0</v>
      </c>
      <c r="Y2126" s="52">
        <v>0</v>
      </c>
      <c r="Z2126" s="52">
        <v>0</v>
      </c>
    </row>
    <row r="2127" spans="1:26">
      <c r="A2127" s="52" t="s">
        <v>347</v>
      </c>
      <c r="B2127" s="52" t="s">
        <v>339</v>
      </c>
      <c r="C2127" s="52" t="s">
        <v>250</v>
      </c>
      <c r="D2127" s="52" t="s">
        <v>7</v>
      </c>
      <c r="E2127" s="52" t="s">
        <v>84</v>
      </c>
      <c r="F2127" s="52" t="s">
        <v>65</v>
      </c>
      <c r="G2127" s="52">
        <v>0</v>
      </c>
      <c r="H2127" s="52">
        <v>0</v>
      </c>
      <c r="I2127" s="52">
        <v>0</v>
      </c>
      <c r="J2127" s="52">
        <v>0</v>
      </c>
      <c r="K2127" s="52">
        <v>0</v>
      </c>
      <c r="L2127" s="52">
        <v>0</v>
      </c>
      <c r="M2127" s="52">
        <v>0</v>
      </c>
      <c r="N2127" s="52">
        <v>4.7763518316638708E-4</v>
      </c>
      <c r="O2127" s="52">
        <v>7.8114272896048504E-4</v>
      </c>
      <c r="P2127" s="52">
        <v>8.1268622289477541E-4</v>
      </c>
      <c r="Q2127" s="52">
        <v>1.0852085141261803E-3</v>
      </c>
      <c r="R2127" s="52">
        <v>3.4807894727329776E-4</v>
      </c>
      <c r="S2127" s="52">
        <v>1.8055066308529718E-3</v>
      </c>
      <c r="T2127" s="52">
        <v>1.4196708479661342E-3</v>
      </c>
      <c r="U2127" s="52">
        <v>5.1719973574240665E-4</v>
      </c>
      <c r="V2127" s="52">
        <v>5.763258559768193E-4</v>
      </c>
      <c r="W2127" s="52">
        <v>5.7753833520303617E-4</v>
      </c>
      <c r="X2127" s="52">
        <v>6.6641121370030333E-4</v>
      </c>
      <c r="Y2127" s="52">
        <v>6.5847165263029409E-4</v>
      </c>
      <c r="Z2127" s="52">
        <v>7.1315594105910525E-4</v>
      </c>
    </row>
    <row r="2128" spans="1:26">
      <c r="A2128" s="52" t="s">
        <v>347</v>
      </c>
      <c r="B2128" s="52" t="s">
        <v>340</v>
      </c>
      <c r="C2128" s="52" t="s">
        <v>250</v>
      </c>
      <c r="D2128" s="52" t="s">
        <v>7</v>
      </c>
      <c r="E2128" s="52" t="s">
        <v>84</v>
      </c>
      <c r="F2128" s="52" t="s">
        <v>66</v>
      </c>
      <c r="G2128" s="52">
        <v>3.6805167665891947</v>
      </c>
      <c r="H2128" s="52">
        <v>4.0322772854984787</v>
      </c>
      <c r="I2128" s="52">
        <v>3.8022811475828138</v>
      </c>
      <c r="J2128" s="52">
        <v>4.2376458097089591</v>
      </c>
      <c r="K2128" s="52">
        <v>4.1884589257614024</v>
      </c>
      <c r="L2128" s="52">
        <v>4.3818558001064885</v>
      </c>
      <c r="M2128" s="52">
        <v>4.4329086440981316</v>
      </c>
      <c r="N2128" s="52">
        <v>4.6096811944028824</v>
      </c>
      <c r="O2128" s="52">
        <v>4.7517477448046463</v>
      </c>
      <c r="P2128" s="52">
        <v>4.7666814760796159</v>
      </c>
      <c r="Q2128" s="52">
        <v>5.1829270140944637</v>
      </c>
      <c r="R2128" s="52">
        <v>5.3943159626751713</v>
      </c>
      <c r="S2128" s="52">
        <v>5.5999496069052643</v>
      </c>
      <c r="T2128" s="52">
        <v>5.7689797290940721</v>
      </c>
      <c r="U2128" s="52">
        <v>5.9787565676089942</v>
      </c>
      <c r="V2128" s="52">
        <v>6.2815394327620613</v>
      </c>
      <c r="W2128" s="52">
        <v>6.7292500382331895</v>
      </c>
      <c r="X2128" s="52">
        <v>7.1351304359263619</v>
      </c>
      <c r="Y2128" s="52">
        <v>7.6970740537075173</v>
      </c>
      <c r="Z2128" s="52">
        <v>7.8663281912350502</v>
      </c>
    </row>
    <row r="2129" spans="1:26">
      <c r="A2129" s="52" t="s">
        <v>347</v>
      </c>
      <c r="B2129" s="52" t="s">
        <v>341</v>
      </c>
      <c r="C2129" s="52" t="s">
        <v>250</v>
      </c>
      <c r="D2129" s="52" t="s">
        <v>7</v>
      </c>
      <c r="E2129" s="52" t="s">
        <v>84</v>
      </c>
      <c r="F2129" s="52" t="s">
        <v>67</v>
      </c>
      <c r="G2129" s="52">
        <v>0</v>
      </c>
      <c r="H2129" s="52">
        <v>0</v>
      </c>
      <c r="I2129" s="52">
        <v>0</v>
      </c>
      <c r="J2129" s="52">
        <v>0</v>
      </c>
      <c r="K2129" s="52">
        <v>0</v>
      </c>
      <c r="L2129" s="52">
        <v>0</v>
      </c>
      <c r="M2129" s="52">
        <v>0</v>
      </c>
      <c r="N2129" s="52">
        <v>0</v>
      </c>
      <c r="O2129" s="52">
        <v>0</v>
      </c>
      <c r="P2129" s="52">
        <v>0</v>
      </c>
      <c r="Q2129" s="52">
        <v>0</v>
      </c>
      <c r="R2129" s="52">
        <v>0</v>
      </c>
      <c r="S2129" s="52">
        <v>0</v>
      </c>
      <c r="T2129" s="52">
        <v>0</v>
      </c>
      <c r="U2129" s="52">
        <v>0</v>
      </c>
      <c r="V2129" s="52">
        <v>0</v>
      </c>
      <c r="W2129" s="52">
        <v>0</v>
      </c>
      <c r="X2129" s="52">
        <v>0</v>
      </c>
      <c r="Y2129" s="52">
        <v>0</v>
      </c>
      <c r="Z2129" s="52">
        <v>0</v>
      </c>
    </row>
    <row r="2130" spans="1:26">
      <c r="A2130" s="52" t="s">
        <v>347</v>
      </c>
      <c r="B2130" s="52" t="s">
        <v>337</v>
      </c>
      <c r="C2130" s="52" t="s">
        <v>250</v>
      </c>
      <c r="D2130" s="52" t="s">
        <v>7</v>
      </c>
      <c r="E2130" s="52" t="s">
        <v>84</v>
      </c>
      <c r="F2130" s="52" t="s">
        <v>68</v>
      </c>
      <c r="G2130" s="52">
        <v>0</v>
      </c>
      <c r="H2130" s="52">
        <v>0</v>
      </c>
      <c r="I2130" s="52">
        <v>0</v>
      </c>
      <c r="J2130" s="52">
        <v>0</v>
      </c>
      <c r="K2130" s="52">
        <v>0</v>
      </c>
      <c r="L2130" s="52">
        <v>0</v>
      </c>
      <c r="M2130" s="52">
        <v>0</v>
      </c>
      <c r="N2130" s="52">
        <v>0</v>
      </c>
      <c r="O2130" s="52">
        <v>0</v>
      </c>
      <c r="P2130" s="52">
        <v>0</v>
      </c>
      <c r="Q2130" s="52">
        <v>0</v>
      </c>
      <c r="R2130" s="52">
        <v>0</v>
      </c>
      <c r="S2130" s="52">
        <v>0</v>
      </c>
      <c r="T2130" s="52">
        <v>0</v>
      </c>
      <c r="U2130" s="52">
        <v>0</v>
      </c>
      <c r="V2130" s="52">
        <v>0</v>
      </c>
      <c r="W2130" s="52">
        <v>0</v>
      </c>
      <c r="X2130" s="52">
        <v>0</v>
      </c>
      <c r="Y2130" s="52">
        <v>0</v>
      </c>
      <c r="Z2130" s="52">
        <v>0</v>
      </c>
    </row>
    <row r="2131" spans="1:26">
      <c r="A2131" s="52" t="s">
        <v>347</v>
      </c>
      <c r="B2131" s="52" t="s">
        <v>337</v>
      </c>
      <c r="C2131" s="52" t="s">
        <v>250</v>
      </c>
      <c r="D2131" s="52" t="s">
        <v>7</v>
      </c>
      <c r="E2131" s="52" t="s">
        <v>84</v>
      </c>
      <c r="F2131" s="52" t="s">
        <v>69</v>
      </c>
      <c r="G2131" s="52">
        <v>0</v>
      </c>
      <c r="H2131" s="52">
        <v>0</v>
      </c>
      <c r="I2131" s="52">
        <v>0</v>
      </c>
      <c r="J2131" s="52">
        <v>0</v>
      </c>
      <c r="K2131" s="52">
        <v>0</v>
      </c>
      <c r="L2131" s="52">
        <v>0</v>
      </c>
      <c r="M2131" s="52">
        <v>0</v>
      </c>
      <c r="N2131" s="52">
        <v>0</v>
      </c>
      <c r="O2131" s="52">
        <v>0</v>
      </c>
      <c r="P2131" s="52">
        <v>0</v>
      </c>
      <c r="Q2131" s="52">
        <v>0</v>
      </c>
      <c r="R2131" s="52">
        <v>0</v>
      </c>
      <c r="S2131" s="52">
        <v>0</v>
      </c>
      <c r="T2131" s="52">
        <v>0</v>
      </c>
      <c r="U2131" s="52">
        <v>0</v>
      </c>
      <c r="V2131" s="52">
        <v>0</v>
      </c>
      <c r="W2131" s="52">
        <v>0</v>
      </c>
      <c r="X2131" s="52">
        <v>0</v>
      </c>
      <c r="Y2131" s="52">
        <v>0</v>
      </c>
      <c r="Z2131" s="52">
        <v>0</v>
      </c>
    </row>
    <row r="2132" spans="1:26">
      <c r="A2132" s="52" t="s">
        <v>347</v>
      </c>
      <c r="B2132" s="52" t="s">
        <v>337</v>
      </c>
      <c r="C2132" s="52" t="s">
        <v>250</v>
      </c>
      <c r="D2132" s="52" t="s">
        <v>7</v>
      </c>
      <c r="E2132" s="52" t="s">
        <v>84</v>
      </c>
      <c r="F2132" s="52" t="s">
        <v>70</v>
      </c>
      <c r="G2132" s="52">
        <v>0</v>
      </c>
      <c r="H2132" s="52">
        <v>0</v>
      </c>
      <c r="I2132" s="52">
        <v>0</v>
      </c>
      <c r="J2132" s="52">
        <v>0</v>
      </c>
      <c r="K2132" s="52">
        <v>0</v>
      </c>
      <c r="L2132" s="52">
        <v>0</v>
      </c>
      <c r="M2132" s="52">
        <v>0</v>
      </c>
      <c r="N2132" s="52">
        <v>0</v>
      </c>
      <c r="O2132" s="52">
        <v>0</v>
      </c>
      <c r="P2132" s="52">
        <v>0</v>
      </c>
      <c r="Q2132" s="52">
        <v>0</v>
      </c>
      <c r="R2132" s="52">
        <v>0</v>
      </c>
      <c r="S2132" s="52">
        <v>0</v>
      </c>
      <c r="T2132" s="52">
        <v>0</v>
      </c>
      <c r="U2132" s="52">
        <v>0</v>
      </c>
      <c r="V2132" s="52">
        <v>0</v>
      </c>
      <c r="W2132" s="52">
        <v>0</v>
      </c>
      <c r="X2132" s="52">
        <v>0</v>
      </c>
      <c r="Y2132" s="52">
        <v>0</v>
      </c>
      <c r="Z2132" s="52">
        <v>0</v>
      </c>
    </row>
    <row r="2133" spans="1:26">
      <c r="A2133" s="52" t="s">
        <v>347</v>
      </c>
      <c r="B2133" s="52" t="s">
        <v>342</v>
      </c>
      <c r="C2133" s="52" t="s">
        <v>250</v>
      </c>
      <c r="D2133" s="52" t="s">
        <v>7</v>
      </c>
      <c r="E2133" s="52" t="s">
        <v>84</v>
      </c>
      <c r="F2133" s="52" t="s">
        <v>71</v>
      </c>
      <c r="G2133" s="52">
        <v>0</v>
      </c>
      <c r="H2133" s="52">
        <v>0</v>
      </c>
      <c r="I2133" s="52">
        <v>0</v>
      </c>
      <c r="J2133" s="52">
        <v>0</v>
      </c>
      <c r="K2133" s="52">
        <v>0</v>
      </c>
      <c r="L2133" s="52">
        <v>0</v>
      </c>
      <c r="M2133" s="52">
        <v>0</v>
      </c>
      <c r="N2133" s="52">
        <v>0</v>
      </c>
      <c r="O2133" s="52">
        <v>0</v>
      </c>
      <c r="P2133" s="52">
        <v>0</v>
      </c>
      <c r="Q2133" s="52">
        <v>0</v>
      </c>
      <c r="R2133" s="52">
        <v>0</v>
      </c>
      <c r="S2133" s="52">
        <v>0</v>
      </c>
      <c r="T2133" s="52">
        <v>0</v>
      </c>
      <c r="U2133" s="52">
        <v>0</v>
      </c>
      <c r="V2133" s="52">
        <v>0</v>
      </c>
      <c r="W2133" s="52">
        <v>0</v>
      </c>
      <c r="X2133" s="52">
        <v>0</v>
      </c>
      <c r="Y2133" s="52">
        <v>0</v>
      </c>
      <c r="Z2133" s="52">
        <v>0</v>
      </c>
    </row>
    <row r="2134" spans="1:26">
      <c r="A2134" s="52" t="s">
        <v>347</v>
      </c>
      <c r="B2134" s="52" t="s">
        <v>342</v>
      </c>
      <c r="C2134" s="52" t="s">
        <v>250</v>
      </c>
      <c r="D2134" s="52" t="s">
        <v>7</v>
      </c>
      <c r="E2134" s="52" t="s">
        <v>84</v>
      </c>
      <c r="F2134" s="52" t="s">
        <v>72</v>
      </c>
      <c r="G2134" s="52">
        <v>6.801667536432535</v>
      </c>
      <c r="H2134" s="52">
        <v>6.2386832599874946</v>
      </c>
      <c r="I2134" s="52">
        <v>5.218277122484225</v>
      </c>
      <c r="J2134" s="52">
        <v>5.066069177460589</v>
      </c>
      <c r="K2134" s="52">
        <v>5.361091248920224</v>
      </c>
      <c r="L2134" s="52">
        <v>5.2525230955634923</v>
      </c>
      <c r="M2134" s="52">
        <v>3.5348941633822775</v>
      </c>
      <c r="N2134" s="52">
        <v>2.0320360690306982</v>
      </c>
      <c r="O2134" s="52">
        <v>0.94400066276566896</v>
      </c>
      <c r="P2134" s="52">
        <v>0.77843132543424753</v>
      </c>
      <c r="Q2134" s="52">
        <v>0.73644418926189414</v>
      </c>
      <c r="R2134" s="52">
        <v>0.48589346894371821</v>
      </c>
      <c r="S2134" s="52">
        <v>0.49515917688907302</v>
      </c>
      <c r="T2134" s="52">
        <v>0.39258389556143908</v>
      </c>
      <c r="U2134" s="52">
        <v>0.41506373439189287</v>
      </c>
      <c r="V2134" s="52">
        <v>0.578809557207561</v>
      </c>
      <c r="W2134" s="52">
        <v>0.42927737851801895</v>
      </c>
      <c r="X2134" s="52">
        <v>0.49394803414779442</v>
      </c>
      <c r="Y2134" s="52">
        <v>0.19317641220089393</v>
      </c>
      <c r="Z2134" s="52">
        <v>0.17826014032077711</v>
      </c>
    </row>
    <row r="2135" spans="1:26">
      <c r="A2135" s="52" t="s">
        <v>347</v>
      </c>
      <c r="B2135" s="52" t="s">
        <v>343</v>
      </c>
      <c r="C2135" s="52" t="s">
        <v>250</v>
      </c>
      <c r="D2135" s="52" t="s">
        <v>7</v>
      </c>
      <c r="E2135" s="52" t="s">
        <v>84</v>
      </c>
      <c r="F2135" s="52" t="s">
        <v>73</v>
      </c>
      <c r="G2135" s="52">
        <v>0</v>
      </c>
      <c r="H2135" s="52">
        <v>0</v>
      </c>
      <c r="I2135" s="52">
        <v>0</v>
      </c>
      <c r="J2135" s="52">
        <v>0</v>
      </c>
      <c r="K2135" s="52">
        <v>0</v>
      </c>
      <c r="L2135" s="52">
        <v>0</v>
      </c>
      <c r="M2135" s="52">
        <v>0</v>
      </c>
      <c r="N2135" s="52">
        <v>0</v>
      </c>
      <c r="O2135" s="52">
        <v>0</v>
      </c>
      <c r="P2135" s="52">
        <v>0</v>
      </c>
      <c r="Q2135" s="52">
        <v>0</v>
      </c>
      <c r="R2135" s="52">
        <v>0</v>
      </c>
      <c r="S2135" s="52">
        <v>0</v>
      </c>
      <c r="T2135" s="52">
        <v>0</v>
      </c>
      <c r="U2135" s="52">
        <v>0</v>
      </c>
      <c r="V2135" s="52">
        <v>0</v>
      </c>
      <c r="W2135" s="52">
        <v>0</v>
      </c>
      <c r="X2135" s="52">
        <v>0</v>
      </c>
      <c r="Y2135" s="52">
        <v>0</v>
      </c>
      <c r="Z2135" s="52">
        <v>0</v>
      </c>
    </row>
    <row r="2136" spans="1:26">
      <c r="A2136" s="52" t="s">
        <v>349</v>
      </c>
      <c r="B2136" s="52" t="s">
        <v>337</v>
      </c>
      <c r="C2136" s="52" t="s">
        <v>250</v>
      </c>
      <c r="D2136" s="52" t="s">
        <v>7</v>
      </c>
      <c r="E2136" s="52" t="s">
        <v>85</v>
      </c>
      <c r="F2136" s="52" t="s">
        <v>63</v>
      </c>
      <c r="G2136" s="52">
        <v>0</v>
      </c>
      <c r="H2136" s="52">
        <v>0</v>
      </c>
      <c r="I2136" s="52">
        <v>0.12147232340880003</v>
      </c>
      <c r="J2136" s="52">
        <v>0</v>
      </c>
      <c r="K2136" s="52">
        <v>0</v>
      </c>
      <c r="L2136" s="52">
        <v>8.4635073432000017E-3</v>
      </c>
      <c r="M2136" s="52">
        <v>8.4635073432000017E-3</v>
      </c>
      <c r="N2136" s="52">
        <v>8.4635073432000017E-3</v>
      </c>
      <c r="O2136" s="52">
        <v>9.4313966947200036E-3</v>
      </c>
      <c r="P2136" s="52">
        <v>9.4313966947200036E-3</v>
      </c>
      <c r="Q2136" s="52">
        <v>4.2860703845232002E-2</v>
      </c>
      <c r="R2136" s="52">
        <v>8.5579257730909099E-3</v>
      </c>
      <c r="S2136" s="52">
        <v>8.6543531057454541E-3</v>
      </c>
      <c r="T2136" s="52">
        <v>0.18365103800971205</v>
      </c>
      <c r="U2136" s="52">
        <v>0.67530453325682915</v>
      </c>
      <c r="V2136" s="52">
        <v>0.5438194528892869</v>
      </c>
      <c r="W2136" s="52">
        <v>0.2928361121710315</v>
      </c>
      <c r="X2136" s="52">
        <v>0.77454965270985132</v>
      </c>
      <c r="Y2136" s="52">
        <v>1.7980442548406521</v>
      </c>
      <c r="Z2136" s="52">
        <v>10.759887057453208</v>
      </c>
    </row>
    <row r="2137" spans="1:26">
      <c r="A2137" s="52" t="s">
        <v>349</v>
      </c>
      <c r="B2137" s="52" t="s">
        <v>338</v>
      </c>
      <c r="C2137" s="52" t="s">
        <v>250</v>
      </c>
      <c r="D2137" s="52" t="s">
        <v>7</v>
      </c>
      <c r="E2137" s="52" t="s">
        <v>85</v>
      </c>
      <c r="F2137" s="52" t="s">
        <v>64</v>
      </c>
      <c r="G2137" s="52">
        <v>2.3848566598174095E-2</v>
      </c>
      <c r="H2137" s="52">
        <v>2.4802509262101063E-2</v>
      </c>
      <c r="I2137" s="52">
        <v>2.5794609632585112E-2</v>
      </c>
      <c r="J2137" s="52">
        <v>2.682639401788851E-2</v>
      </c>
      <c r="K2137" s="52">
        <v>2.7899449778604056E-2</v>
      </c>
      <c r="L2137" s="52">
        <v>2.9015427769748223E-2</v>
      </c>
      <c r="M2137" s="52">
        <v>3.0176044880538148E-2</v>
      </c>
      <c r="N2137" s="52">
        <v>3.1383086675827912E-2</v>
      </c>
      <c r="O2137" s="52">
        <v>3.2638410142861035E-2</v>
      </c>
      <c r="P2137" s="52">
        <v>3.3943946548579865E-2</v>
      </c>
      <c r="Q2137" s="52">
        <v>3.530170441053216E-2</v>
      </c>
      <c r="R2137" s="52">
        <v>3.6007738498742801E-2</v>
      </c>
      <c r="S2137" s="52">
        <v>3.6727893268717657E-2</v>
      </c>
      <c r="T2137" s="52">
        <v>3.7952156377677383E-2</v>
      </c>
      <c r="U2137" s="52">
        <v>3.9175059194294398E-2</v>
      </c>
      <c r="V2137" s="52">
        <v>3.995856037818029E-2</v>
      </c>
      <c r="W2137" s="52">
        <v>4.0358145981962086E-2</v>
      </c>
      <c r="X2137" s="52">
        <v>4.0963518171691513E-2</v>
      </c>
      <c r="Y2137" s="52">
        <v>4.1577970944266893E-2</v>
      </c>
      <c r="Z2137" s="52">
        <v>4.1869016740876751E-2</v>
      </c>
    </row>
    <row r="2138" spans="1:26">
      <c r="A2138" s="52" t="s">
        <v>349</v>
      </c>
      <c r="B2138" s="52" t="s">
        <v>339</v>
      </c>
      <c r="C2138" s="52" t="s">
        <v>250</v>
      </c>
      <c r="D2138" s="52" t="s">
        <v>7</v>
      </c>
      <c r="E2138" s="52" t="s">
        <v>85</v>
      </c>
      <c r="F2138" s="52" t="s">
        <v>65</v>
      </c>
      <c r="G2138" s="52">
        <v>0</v>
      </c>
      <c r="H2138" s="52">
        <v>0</v>
      </c>
      <c r="I2138" s="52">
        <v>0</v>
      </c>
      <c r="J2138" s="52">
        <v>0</v>
      </c>
      <c r="K2138" s="52">
        <v>0</v>
      </c>
      <c r="L2138" s="52">
        <v>0</v>
      </c>
      <c r="M2138" s="52">
        <v>0</v>
      </c>
      <c r="N2138" s="52">
        <v>9.708010795089749E-4</v>
      </c>
      <c r="O2138" s="52">
        <v>1.0391487705206236E-3</v>
      </c>
      <c r="P2138" s="52">
        <v>2.3487571931466063E-3</v>
      </c>
      <c r="Q2138" s="52">
        <v>1.7736213024089026E-3</v>
      </c>
      <c r="R2138" s="52">
        <v>2.3004205749111882E-3</v>
      </c>
      <c r="S2138" s="52">
        <v>1.4249860074564259E-2</v>
      </c>
      <c r="T2138" s="52">
        <v>2.0075921206137753E-2</v>
      </c>
      <c r="U2138" s="52">
        <v>4.8598475315191287E-4</v>
      </c>
      <c r="V2138" s="52">
        <v>5.0463295295299991E-4</v>
      </c>
      <c r="W2138" s="52">
        <v>3.335138986811716E-4</v>
      </c>
      <c r="X2138" s="52">
        <v>1.1340513506626986E-3</v>
      </c>
      <c r="Y2138" s="52">
        <v>2.9427250214671009E-3</v>
      </c>
      <c r="Z2138" s="52">
        <v>3.1871103692611641E-3</v>
      </c>
    </row>
    <row r="2139" spans="1:26">
      <c r="A2139" s="52" t="s">
        <v>349</v>
      </c>
      <c r="B2139" s="52" t="s">
        <v>340</v>
      </c>
      <c r="C2139" s="52" t="s">
        <v>250</v>
      </c>
      <c r="D2139" s="52" t="s">
        <v>7</v>
      </c>
      <c r="E2139" s="52" t="s">
        <v>85</v>
      </c>
      <c r="F2139" s="52" t="s">
        <v>66</v>
      </c>
      <c r="G2139" s="52">
        <v>1.3640775574077639</v>
      </c>
      <c r="H2139" s="52">
        <v>1.4944474646398211</v>
      </c>
      <c r="I2139" s="52">
        <v>1.4092060189631688</v>
      </c>
      <c r="J2139" s="52">
        <v>1.570561394459812</v>
      </c>
      <c r="K2139" s="52">
        <v>1.5523316922830002</v>
      </c>
      <c r="L2139" s="52">
        <v>1.6240086748094016</v>
      </c>
      <c r="M2139" s="52">
        <v>1.6429299413453988</v>
      </c>
      <c r="N2139" s="52">
        <v>1.7084455968711054</v>
      </c>
      <c r="O2139" s="52">
        <v>1.7610984729075796</v>
      </c>
      <c r="P2139" s="52">
        <v>1.7666332303811669</v>
      </c>
      <c r="Q2139" s="52">
        <v>1.9209026530696984</v>
      </c>
      <c r="R2139" s="52">
        <v>1.9992478798216979</v>
      </c>
      <c r="S2139" s="52">
        <v>2.0754600687427089</v>
      </c>
      <c r="T2139" s="52">
        <v>2.1381062162339259</v>
      </c>
      <c r="U2139" s="52">
        <v>2.2158539608114731</v>
      </c>
      <c r="V2139" s="52">
        <v>2.328071711012262</v>
      </c>
      <c r="W2139" s="52">
        <v>2.494002754902755</v>
      </c>
      <c r="X2139" s="52">
        <v>2.6444306367999144</v>
      </c>
      <c r="Y2139" s="52">
        <v>2.8526988573123728</v>
      </c>
      <c r="Z2139" s="52">
        <v>2.9154280296382664</v>
      </c>
    </row>
    <row r="2140" spans="1:26">
      <c r="A2140" s="52" t="s">
        <v>349</v>
      </c>
      <c r="B2140" s="52" t="s">
        <v>341</v>
      </c>
      <c r="C2140" s="52" t="s">
        <v>250</v>
      </c>
      <c r="D2140" s="52" t="s">
        <v>7</v>
      </c>
      <c r="E2140" s="52" t="s">
        <v>85</v>
      </c>
      <c r="F2140" s="52" t="s">
        <v>67</v>
      </c>
      <c r="G2140" s="52">
        <v>0</v>
      </c>
      <c r="H2140" s="52">
        <v>0</v>
      </c>
      <c r="I2140" s="52">
        <v>0</v>
      </c>
      <c r="J2140" s="52">
        <v>0</v>
      </c>
      <c r="K2140" s="52">
        <v>0</v>
      </c>
      <c r="L2140" s="52">
        <v>0</v>
      </c>
      <c r="M2140" s="52">
        <v>0</v>
      </c>
      <c r="N2140" s="52">
        <v>0</v>
      </c>
      <c r="O2140" s="52">
        <v>0</v>
      </c>
      <c r="P2140" s="52">
        <v>0</v>
      </c>
      <c r="Q2140" s="52">
        <v>0</v>
      </c>
      <c r="R2140" s="52">
        <v>0</v>
      </c>
      <c r="S2140" s="52">
        <v>0</v>
      </c>
      <c r="T2140" s="52">
        <v>0</v>
      </c>
      <c r="U2140" s="52">
        <v>0</v>
      </c>
      <c r="V2140" s="52">
        <v>0</v>
      </c>
      <c r="W2140" s="52">
        <v>0</v>
      </c>
      <c r="X2140" s="52">
        <v>0</v>
      </c>
      <c r="Y2140" s="52">
        <v>0</v>
      </c>
      <c r="Z2140" s="52">
        <v>0</v>
      </c>
    </row>
    <row r="2141" spans="1:26">
      <c r="A2141" s="52" t="s">
        <v>349</v>
      </c>
      <c r="B2141" s="52" t="s">
        <v>337</v>
      </c>
      <c r="C2141" s="52" t="s">
        <v>250</v>
      </c>
      <c r="D2141" s="52" t="s">
        <v>7</v>
      </c>
      <c r="E2141" s="52" t="s">
        <v>85</v>
      </c>
      <c r="F2141" s="52" t="s">
        <v>68</v>
      </c>
      <c r="G2141" s="52">
        <v>0</v>
      </c>
      <c r="H2141" s="52">
        <v>0</v>
      </c>
      <c r="I2141" s="52">
        <v>0</v>
      </c>
      <c r="J2141" s="52">
        <v>0</v>
      </c>
      <c r="K2141" s="52">
        <v>0</v>
      </c>
      <c r="L2141" s="52">
        <v>0</v>
      </c>
      <c r="M2141" s="52">
        <v>0</v>
      </c>
      <c r="N2141" s="52">
        <v>0</v>
      </c>
      <c r="O2141" s="52">
        <v>0</v>
      </c>
      <c r="P2141" s="52">
        <v>0</v>
      </c>
      <c r="Q2141" s="52">
        <v>0</v>
      </c>
      <c r="R2141" s="52">
        <v>0</v>
      </c>
      <c r="S2141" s="52">
        <v>0</v>
      </c>
      <c r="T2141" s="52">
        <v>0</v>
      </c>
      <c r="U2141" s="52">
        <v>0</v>
      </c>
      <c r="V2141" s="52">
        <v>0</v>
      </c>
      <c r="W2141" s="52">
        <v>0</v>
      </c>
      <c r="X2141" s="52">
        <v>0</v>
      </c>
      <c r="Y2141" s="52">
        <v>0</v>
      </c>
      <c r="Z2141" s="52">
        <v>0</v>
      </c>
    </row>
    <row r="2142" spans="1:26">
      <c r="A2142" s="52" t="s">
        <v>349</v>
      </c>
      <c r="B2142" s="52" t="s">
        <v>337</v>
      </c>
      <c r="C2142" s="52" t="s">
        <v>250</v>
      </c>
      <c r="D2142" s="52" t="s">
        <v>7</v>
      </c>
      <c r="E2142" s="52" t="s">
        <v>85</v>
      </c>
      <c r="F2142" s="52" t="s">
        <v>69</v>
      </c>
      <c r="G2142" s="52">
        <v>0</v>
      </c>
      <c r="H2142" s="52">
        <v>0</v>
      </c>
      <c r="I2142" s="52">
        <v>0</v>
      </c>
      <c r="J2142" s="52">
        <v>0</v>
      </c>
      <c r="K2142" s="52">
        <v>0</v>
      </c>
      <c r="L2142" s="52">
        <v>0</v>
      </c>
      <c r="M2142" s="52">
        <v>0</v>
      </c>
      <c r="N2142" s="52">
        <v>0</v>
      </c>
      <c r="O2142" s="52">
        <v>0</v>
      </c>
      <c r="P2142" s="52">
        <v>0</v>
      </c>
      <c r="Q2142" s="52">
        <v>0</v>
      </c>
      <c r="R2142" s="52">
        <v>0</v>
      </c>
      <c r="S2142" s="52">
        <v>0</v>
      </c>
      <c r="T2142" s="52">
        <v>0</v>
      </c>
      <c r="U2142" s="52">
        <v>0</v>
      </c>
      <c r="V2142" s="52">
        <v>0</v>
      </c>
      <c r="W2142" s="52">
        <v>0</v>
      </c>
      <c r="X2142" s="52">
        <v>0</v>
      </c>
      <c r="Y2142" s="52">
        <v>0</v>
      </c>
      <c r="Z2142" s="52">
        <v>0</v>
      </c>
    </row>
    <row r="2143" spans="1:26">
      <c r="A2143" s="52" t="s">
        <v>349</v>
      </c>
      <c r="B2143" s="52" t="s">
        <v>337</v>
      </c>
      <c r="C2143" s="52" t="s">
        <v>250</v>
      </c>
      <c r="D2143" s="52" t="s">
        <v>7</v>
      </c>
      <c r="E2143" s="52" t="s">
        <v>85</v>
      </c>
      <c r="F2143" s="52" t="s">
        <v>70</v>
      </c>
      <c r="G2143" s="52">
        <v>0</v>
      </c>
      <c r="H2143" s="52">
        <v>0</v>
      </c>
      <c r="I2143" s="52">
        <v>0</v>
      </c>
      <c r="J2143" s="52">
        <v>0</v>
      </c>
      <c r="K2143" s="52">
        <v>0</v>
      </c>
      <c r="L2143" s="52">
        <v>0</v>
      </c>
      <c r="M2143" s="52">
        <v>0</v>
      </c>
      <c r="N2143" s="52">
        <v>0</v>
      </c>
      <c r="O2143" s="52">
        <v>0</v>
      </c>
      <c r="P2143" s="52">
        <v>0</v>
      </c>
      <c r="Q2143" s="52">
        <v>0</v>
      </c>
      <c r="R2143" s="52">
        <v>0</v>
      </c>
      <c r="S2143" s="52">
        <v>0</v>
      </c>
      <c r="T2143" s="52">
        <v>0</v>
      </c>
      <c r="U2143" s="52">
        <v>0</v>
      </c>
      <c r="V2143" s="52">
        <v>0</v>
      </c>
      <c r="W2143" s="52">
        <v>0</v>
      </c>
      <c r="X2143" s="52">
        <v>0</v>
      </c>
      <c r="Y2143" s="52">
        <v>0</v>
      </c>
      <c r="Z2143" s="52">
        <v>0</v>
      </c>
    </row>
    <row r="2144" spans="1:26">
      <c r="A2144" s="52" t="s">
        <v>349</v>
      </c>
      <c r="B2144" s="52" t="s">
        <v>342</v>
      </c>
      <c r="C2144" s="52" t="s">
        <v>250</v>
      </c>
      <c r="D2144" s="52" t="s">
        <v>7</v>
      </c>
      <c r="E2144" s="52" t="s">
        <v>85</v>
      </c>
      <c r="F2144" s="52" t="s">
        <v>71</v>
      </c>
      <c r="G2144" s="52">
        <v>0</v>
      </c>
      <c r="H2144" s="52">
        <v>0</v>
      </c>
      <c r="I2144" s="52">
        <v>0</v>
      </c>
      <c r="J2144" s="52">
        <v>0</v>
      </c>
      <c r="K2144" s="52">
        <v>0</v>
      </c>
      <c r="L2144" s="52">
        <v>0</v>
      </c>
      <c r="M2144" s="52">
        <v>0</v>
      </c>
      <c r="N2144" s="52">
        <v>0</v>
      </c>
      <c r="O2144" s="52">
        <v>0</v>
      </c>
      <c r="P2144" s="52">
        <v>0</v>
      </c>
      <c r="Q2144" s="52">
        <v>0</v>
      </c>
      <c r="R2144" s="52">
        <v>0</v>
      </c>
      <c r="S2144" s="52">
        <v>0</v>
      </c>
      <c r="T2144" s="52">
        <v>0</v>
      </c>
      <c r="U2144" s="52">
        <v>0</v>
      </c>
      <c r="V2144" s="52">
        <v>0</v>
      </c>
      <c r="W2144" s="52">
        <v>0</v>
      </c>
      <c r="X2144" s="52">
        <v>0</v>
      </c>
      <c r="Y2144" s="52">
        <v>0</v>
      </c>
      <c r="Z2144" s="52">
        <v>0</v>
      </c>
    </row>
    <row r="2145" spans="1:26">
      <c r="A2145" s="52" t="s">
        <v>349</v>
      </c>
      <c r="B2145" s="52" t="s">
        <v>342</v>
      </c>
      <c r="C2145" s="52" t="s">
        <v>250</v>
      </c>
      <c r="D2145" s="52" t="s">
        <v>7</v>
      </c>
      <c r="E2145" s="52" t="s">
        <v>85</v>
      </c>
      <c r="F2145" s="52" t="s">
        <v>72</v>
      </c>
      <c r="G2145" s="52">
        <v>1.4282194576531648</v>
      </c>
      <c r="H2145" s="52">
        <v>1.3321400248763535</v>
      </c>
      <c r="I2145" s="52">
        <v>0.57810292619383596</v>
      </c>
      <c r="J2145" s="52">
        <v>0.6062239951964028</v>
      </c>
      <c r="K2145" s="52">
        <v>0.73877487871125069</v>
      </c>
      <c r="L2145" s="52">
        <v>0.71708138205874727</v>
      </c>
      <c r="M2145" s="52">
        <v>0.45082933326630431</v>
      </c>
      <c r="N2145" s="52">
        <v>0.70064848675876013</v>
      </c>
      <c r="O2145" s="52">
        <v>0.75829845112687699</v>
      </c>
      <c r="P2145" s="52">
        <v>0.65581773127087706</v>
      </c>
      <c r="Q2145" s="52">
        <v>1.3539122868569182</v>
      </c>
      <c r="R2145" s="52">
        <v>1.600956417255319</v>
      </c>
      <c r="S2145" s="52">
        <v>2.3126347319958369</v>
      </c>
      <c r="T2145" s="52">
        <v>2.7164760939602508</v>
      </c>
      <c r="U2145" s="52">
        <v>0.80994918972859897</v>
      </c>
      <c r="V2145" s="52">
        <v>0.78260534097579049</v>
      </c>
      <c r="W2145" s="52">
        <v>1.0128619989971765</v>
      </c>
      <c r="X2145" s="52">
        <v>0.59350722924658872</v>
      </c>
      <c r="Y2145" s="52">
        <v>2.0399179403665166</v>
      </c>
      <c r="Z2145" s="52">
        <v>1.859973677511519</v>
      </c>
    </row>
    <row r="2146" spans="1:26">
      <c r="A2146" s="52" t="s">
        <v>349</v>
      </c>
      <c r="B2146" s="52" t="s">
        <v>343</v>
      </c>
      <c r="C2146" s="52" t="s">
        <v>250</v>
      </c>
      <c r="D2146" s="52" t="s">
        <v>7</v>
      </c>
      <c r="E2146" s="52" t="s">
        <v>85</v>
      </c>
      <c r="F2146" s="52" t="s">
        <v>73</v>
      </c>
      <c r="G2146" s="52">
        <v>0</v>
      </c>
      <c r="H2146" s="52">
        <v>0</v>
      </c>
      <c r="I2146" s="52">
        <v>0</v>
      </c>
      <c r="J2146" s="52">
        <v>0</v>
      </c>
      <c r="K2146" s="52">
        <v>0</v>
      </c>
      <c r="L2146" s="52">
        <v>0.50708793976403244</v>
      </c>
      <c r="M2146" s="52">
        <v>2.1817736266215313</v>
      </c>
      <c r="N2146" s="52">
        <v>3.2112695387636476</v>
      </c>
      <c r="O2146" s="52">
        <v>2.9211211654126181</v>
      </c>
      <c r="P2146" s="52">
        <v>2.9185675399099273</v>
      </c>
      <c r="Q2146" s="52">
        <v>2.9018589017462917</v>
      </c>
      <c r="R2146" s="52">
        <v>3.2058199718381348</v>
      </c>
      <c r="S2146" s="52">
        <v>2.4113096818164412</v>
      </c>
      <c r="T2146" s="52">
        <v>2.5990175329164442</v>
      </c>
      <c r="U2146" s="52">
        <v>3.2193700409232551</v>
      </c>
      <c r="V2146" s="52">
        <v>2.0845035083425945</v>
      </c>
      <c r="W2146" s="52">
        <v>2.7130084339301423</v>
      </c>
      <c r="X2146" s="52">
        <v>2.1986197697358243</v>
      </c>
      <c r="Y2146" s="52">
        <v>2.4865835934167335</v>
      </c>
      <c r="Z2146" s="52">
        <v>2.576089050488751</v>
      </c>
    </row>
    <row r="2147" spans="1:26">
      <c r="A2147" s="52" t="s">
        <v>336</v>
      </c>
      <c r="B2147" s="52" t="s">
        <v>337</v>
      </c>
      <c r="C2147" s="52" t="s">
        <v>251</v>
      </c>
      <c r="D2147" s="52" t="s">
        <v>7</v>
      </c>
      <c r="E2147" s="52" t="s">
        <v>62</v>
      </c>
      <c r="F2147" s="52" t="s">
        <v>63</v>
      </c>
      <c r="G2147" s="52">
        <v>0.12731221440000001</v>
      </c>
      <c r="H2147" s="52">
        <v>0.14322624120000002</v>
      </c>
      <c r="I2147" s="52">
        <v>0.15914026800000003</v>
      </c>
      <c r="J2147" s="52">
        <v>0.19096832160000002</v>
      </c>
      <c r="K2147" s="52">
        <v>3.1828053600000003E-2</v>
      </c>
      <c r="L2147" s="52">
        <v>4.8142422215999998</v>
      </c>
      <c r="M2147" s="52">
        <v>0.48544689960000004</v>
      </c>
      <c r="N2147" s="52">
        <v>2.4693746400000001E-2</v>
      </c>
      <c r="O2147" s="52">
        <v>0.42679401840000003</v>
      </c>
      <c r="P2147" s="52">
        <v>0.919086336</v>
      </c>
      <c r="Q2147" s="52">
        <v>0.72515376000000009</v>
      </c>
      <c r="R2147" s="52">
        <v>0.71023619160000007</v>
      </c>
      <c r="S2147" s="52">
        <v>46.073272161600002</v>
      </c>
      <c r="T2147" s="52">
        <v>44.272596470400003</v>
      </c>
      <c r="U2147" s="52">
        <v>50.610972056400001</v>
      </c>
      <c r="V2147" s="52">
        <v>64.920336580800011</v>
      </c>
      <c r="W2147" s="52">
        <v>83.863437818400001</v>
      </c>
      <c r="X2147" s="52">
        <v>82.850257339199999</v>
      </c>
      <c r="Y2147" s="52">
        <v>93.207739024800006</v>
      </c>
      <c r="Z2147" s="52">
        <v>98.881066551600014</v>
      </c>
    </row>
    <row r="2148" spans="1:26">
      <c r="A2148" s="52" t="s">
        <v>336</v>
      </c>
      <c r="B2148" s="52" t="s">
        <v>338</v>
      </c>
      <c r="C2148" s="52" t="s">
        <v>251</v>
      </c>
      <c r="D2148" s="52" t="s">
        <v>7</v>
      </c>
      <c r="E2148" s="52" t="s">
        <v>62</v>
      </c>
      <c r="F2148" s="52" t="s">
        <v>64</v>
      </c>
      <c r="G2148" s="52">
        <v>5.3000701200000007E-2</v>
      </c>
      <c r="H2148" s="52">
        <v>0.1640011428</v>
      </c>
      <c r="I2148" s="52">
        <v>3.0999067200000001E-2</v>
      </c>
      <c r="J2148" s="52">
        <v>1.6001949599999999E-2</v>
      </c>
      <c r="K2148" s="52">
        <v>5.9996844000000009E-3</v>
      </c>
      <c r="L2148" s="52">
        <v>0.6390019764</v>
      </c>
      <c r="M2148" s="52">
        <v>4.7001016800000003E-2</v>
      </c>
      <c r="N2148" s="52">
        <v>3.9000041999999999E-2</v>
      </c>
      <c r="O2148" s="52">
        <v>4.7001016800000003E-2</v>
      </c>
      <c r="P2148" s="52">
        <v>1.5001304400000002E-2</v>
      </c>
      <c r="Q2148" s="52">
        <v>3.7999396800000002E-2</v>
      </c>
      <c r="R2148" s="52">
        <v>2.2998092400000003E-2</v>
      </c>
      <c r="S2148" s="52">
        <v>8.0001374400000005E-2</v>
      </c>
      <c r="T2148" s="52">
        <v>7.8000083999999997E-2</v>
      </c>
      <c r="U2148" s="52">
        <v>7.9000729200000008E-2</v>
      </c>
      <c r="V2148" s="52">
        <v>1.79990532E-2</v>
      </c>
      <c r="W2148" s="52">
        <v>4.2998436000000001E-2</v>
      </c>
      <c r="X2148" s="52">
        <v>1.1723040000000002E-2</v>
      </c>
      <c r="Y2148" s="52">
        <v>5.4554004000000001E-3</v>
      </c>
      <c r="Z2148" s="52">
        <v>2.1390361200000003E-2</v>
      </c>
    </row>
    <row r="2149" spans="1:26">
      <c r="A2149" s="52" t="s">
        <v>336</v>
      </c>
      <c r="B2149" s="52" t="s">
        <v>339</v>
      </c>
      <c r="C2149" s="52" t="s">
        <v>251</v>
      </c>
      <c r="D2149" s="52" t="s">
        <v>7</v>
      </c>
      <c r="E2149" s="52" t="s">
        <v>62</v>
      </c>
      <c r="F2149" s="52" t="s">
        <v>65</v>
      </c>
      <c r="G2149" s="52">
        <v>5.589001188000001</v>
      </c>
      <c r="H2149" s="52">
        <v>5.6889987192000007</v>
      </c>
      <c r="I2149" s="52">
        <v>5.4130006763999994</v>
      </c>
      <c r="J2149" s="52">
        <v>5.4939985092000008</v>
      </c>
      <c r="K2149" s="52">
        <v>7.0220004768000006</v>
      </c>
      <c r="L2149" s="52">
        <v>6.3509987880000001</v>
      </c>
      <c r="M2149" s="52">
        <v>5.5979986212000012</v>
      </c>
      <c r="N2149" s="52">
        <v>4.8399994152000003</v>
      </c>
      <c r="O2149" s="52">
        <v>1.5239993868000001</v>
      </c>
      <c r="P2149" s="52">
        <v>2.4379987608000002</v>
      </c>
      <c r="Q2149" s="52">
        <v>2.63799801</v>
      </c>
      <c r="R2149" s="52">
        <v>2.724999714</v>
      </c>
      <c r="S2149" s="52">
        <v>3.4930011852000002</v>
      </c>
      <c r="T2149" s="52">
        <v>3.7409979095999999</v>
      </c>
      <c r="U2149" s="52">
        <v>5.7409987752000005</v>
      </c>
      <c r="V2149" s="52">
        <v>16.257001082400002</v>
      </c>
      <c r="W2149" s="52">
        <v>18.310999107600001</v>
      </c>
      <c r="X2149" s="52">
        <v>20.453158580400004</v>
      </c>
      <c r="Y2149" s="52">
        <v>35.306246073600001</v>
      </c>
      <c r="Z2149" s="52">
        <v>53.923053240000009</v>
      </c>
    </row>
    <row r="2150" spans="1:26">
      <c r="A2150" s="52" t="s">
        <v>336</v>
      </c>
      <c r="B2150" s="52" t="s">
        <v>340</v>
      </c>
      <c r="C2150" s="52" t="s">
        <v>251</v>
      </c>
      <c r="D2150" s="52" t="s">
        <v>7</v>
      </c>
      <c r="E2150" s="52" t="s">
        <v>62</v>
      </c>
      <c r="F2150" s="52" t="s">
        <v>66</v>
      </c>
      <c r="G2150" s="52">
        <v>226.96199836560001</v>
      </c>
      <c r="H2150" s="52">
        <v>229.28040118440001</v>
      </c>
      <c r="I2150" s="52">
        <v>232.0992019656</v>
      </c>
      <c r="J2150" s="52">
        <v>241.671600036</v>
      </c>
      <c r="K2150" s="52">
        <v>253.31040162000002</v>
      </c>
      <c r="L2150" s="52">
        <v>204.17399958959999</v>
      </c>
      <c r="M2150" s="52">
        <v>218.37600200160003</v>
      </c>
      <c r="N2150" s="52">
        <v>229.19759884080003</v>
      </c>
      <c r="O2150" s="52">
        <v>220.14360197280001</v>
      </c>
      <c r="P2150" s="52">
        <v>196.04879824680003</v>
      </c>
      <c r="Q2150" s="52">
        <v>200.35079804879999</v>
      </c>
      <c r="R2150" s="52">
        <v>204.35759914320002</v>
      </c>
      <c r="S2150" s="52">
        <v>203.62320092880003</v>
      </c>
      <c r="T2150" s="52">
        <v>208.5804014364</v>
      </c>
      <c r="U2150" s="52">
        <v>223.23600176040003</v>
      </c>
      <c r="V2150" s="52">
        <v>220.42799873640001</v>
      </c>
      <c r="W2150" s="52">
        <v>216.44639799120003</v>
      </c>
      <c r="X2150" s="52">
        <v>220.04640122399999</v>
      </c>
      <c r="Y2150" s="52">
        <v>225.761760036</v>
      </c>
      <c r="Z2150" s="52">
        <v>223.47734565960002</v>
      </c>
    </row>
    <row r="2151" spans="1:26">
      <c r="A2151" s="52" t="s">
        <v>336</v>
      </c>
      <c r="B2151" s="52" t="s">
        <v>341</v>
      </c>
      <c r="C2151" s="52" t="s">
        <v>251</v>
      </c>
      <c r="D2151" s="52" t="s">
        <v>7</v>
      </c>
      <c r="E2151" s="52" t="s">
        <v>62</v>
      </c>
      <c r="F2151" s="52" t="s">
        <v>67</v>
      </c>
      <c r="G2151" s="52">
        <v>243.37999865520001</v>
      </c>
      <c r="H2151" s="52">
        <v>243.99799964280001</v>
      </c>
      <c r="I2151" s="52">
        <v>236.41099887960002</v>
      </c>
      <c r="J2151" s="52">
        <v>228.60700045920001</v>
      </c>
      <c r="K2151" s="52">
        <v>230.91100068600002</v>
      </c>
      <c r="L2151" s="52">
        <v>323.07600042360002</v>
      </c>
      <c r="M2151" s="52">
        <v>338.38400048400001</v>
      </c>
      <c r="N2151" s="52">
        <v>334.12900169880004</v>
      </c>
      <c r="O2151" s="52">
        <v>320.71099852079999</v>
      </c>
      <c r="P2151" s="52">
        <v>306.27899843760002</v>
      </c>
      <c r="Q2151" s="52">
        <v>333.35299925280003</v>
      </c>
      <c r="R2151" s="52">
        <v>358.3619991324</v>
      </c>
      <c r="S2151" s="52">
        <v>360.68700034800003</v>
      </c>
      <c r="T2151" s="52">
        <v>269.86399980120001</v>
      </c>
      <c r="U2151" s="52">
        <v>269.04700020960001</v>
      </c>
      <c r="V2151" s="52">
        <v>282.71300011200003</v>
      </c>
      <c r="W2151" s="52">
        <v>287.04900091680003</v>
      </c>
      <c r="X2151" s="52">
        <v>260.16835071240001</v>
      </c>
      <c r="Y2151" s="52">
        <v>265.84490207520003</v>
      </c>
      <c r="Z2151" s="52">
        <v>253.88065634040001</v>
      </c>
    </row>
    <row r="2152" spans="1:26">
      <c r="A2152" s="52" t="s">
        <v>336</v>
      </c>
      <c r="B2152" s="52" t="s">
        <v>337</v>
      </c>
      <c r="C2152" s="52" t="s">
        <v>251</v>
      </c>
      <c r="D2152" s="52" t="s">
        <v>7</v>
      </c>
      <c r="E2152" s="52" t="s">
        <v>62</v>
      </c>
      <c r="F2152" s="52" t="s">
        <v>68</v>
      </c>
      <c r="G2152" s="52">
        <v>194.25157666560003</v>
      </c>
      <c r="H2152" s="52">
        <v>187.96627714320002</v>
      </c>
      <c r="I2152" s="52">
        <v>197.20247517359999</v>
      </c>
      <c r="J2152" s="52">
        <v>173.90997537120001</v>
      </c>
      <c r="K2152" s="52">
        <v>180.65477619360001</v>
      </c>
      <c r="L2152" s="52">
        <v>219.04617889080001</v>
      </c>
      <c r="M2152" s="52">
        <v>234.8739785448</v>
      </c>
      <c r="N2152" s="52">
        <v>323.8347783744</v>
      </c>
      <c r="O2152" s="52">
        <v>292.46017614840002</v>
      </c>
      <c r="P2152" s="52">
        <v>309.40387523280003</v>
      </c>
      <c r="Q2152" s="52">
        <v>340.28438900399999</v>
      </c>
      <c r="R2152" s="52">
        <v>387.37088769960002</v>
      </c>
      <c r="S2152" s="52">
        <v>793.07128853640006</v>
      </c>
      <c r="T2152" s="52">
        <v>767.25812998080005</v>
      </c>
      <c r="U2152" s="52">
        <v>843.28950525840014</v>
      </c>
      <c r="V2152" s="52">
        <v>862.64039244240018</v>
      </c>
      <c r="W2152" s="52">
        <v>887.17094993879994</v>
      </c>
      <c r="X2152" s="52">
        <v>875.98485866520002</v>
      </c>
      <c r="Y2152" s="52">
        <v>898.70312210040004</v>
      </c>
      <c r="Z2152" s="52">
        <v>1039.8260866392002</v>
      </c>
    </row>
    <row r="2153" spans="1:26">
      <c r="A2153" s="52" t="s">
        <v>336</v>
      </c>
      <c r="B2153" s="52" t="s">
        <v>337</v>
      </c>
      <c r="C2153" s="52" t="s">
        <v>251</v>
      </c>
      <c r="D2153" s="52" t="s">
        <v>7</v>
      </c>
      <c r="E2153" s="52" t="s">
        <v>62</v>
      </c>
      <c r="F2153" s="52" t="s">
        <v>69</v>
      </c>
      <c r="G2153" s="52">
        <v>0</v>
      </c>
      <c r="H2153" s="52">
        <v>0</v>
      </c>
      <c r="I2153" s="52">
        <v>0</v>
      </c>
      <c r="J2153" s="52">
        <v>0</v>
      </c>
      <c r="K2153" s="52">
        <v>0</v>
      </c>
      <c r="L2153" s="52">
        <v>0</v>
      </c>
      <c r="M2153" s="52">
        <v>0</v>
      </c>
      <c r="N2153" s="52">
        <v>0</v>
      </c>
      <c r="O2153" s="52">
        <v>0</v>
      </c>
      <c r="P2153" s="52">
        <v>0</v>
      </c>
      <c r="Q2153" s="52">
        <v>0</v>
      </c>
      <c r="R2153" s="52">
        <v>0</v>
      </c>
      <c r="S2153" s="52">
        <v>0</v>
      </c>
      <c r="T2153" s="52">
        <v>0</v>
      </c>
      <c r="U2153" s="52">
        <v>0</v>
      </c>
      <c r="V2153" s="52">
        <v>0</v>
      </c>
      <c r="W2153" s="52">
        <v>0</v>
      </c>
      <c r="X2153" s="52">
        <v>0</v>
      </c>
      <c r="Y2153" s="52">
        <v>0</v>
      </c>
      <c r="Z2153" s="52">
        <v>0</v>
      </c>
    </row>
    <row r="2154" spans="1:26">
      <c r="A2154" s="52" t="s">
        <v>336</v>
      </c>
      <c r="B2154" s="52" t="s">
        <v>337</v>
      </c>
      <c r="C2154" s="52" t="s">
        <v>251</v>
      </c>
      <c r="D2154" s="52" t="s">
        <v>7</v>
      </c>
      <c r="E2154" s="52" t="s">
        <v>62</v>
      </c>
      <c r="F2154" s="52" t="s">
        <v>70</v>
      </c>
      <c r="G2154" s="52">
        <v>5.2753680000000004E-2</v>
      </c>
      <c r="H2154" s="52">
        <v>3.5169119999999998E-2</v>
      </c>
      <c r="I2154" s="52">
        <v>0</v>
      </c>
      <c r="J2154" s="52">
        <v>0</v>
      </c>
      <c r="K2154" s="52">
        <v>0</v>
      </c>
      <c r="L2154" s="52">
        <v>0</v>
      </c>
      <c r="M2154" s="52">
        <v>0</v>
      </c>
      <c r="N2154" s="52">
        <v>0</v>
      </c>
      <c r="O2154" s="52">
        <v>0</v>
      </c>
      <c r="P2154" s="52">
        <v>0</v>
      </c>
      <c r="Q2154" s="52">
        <v>0</v>
      </c>
      <c r="R2154" s="52">
        <v>0</v>
      </c>
      <c r="S2154" s="52">
        <v>0</v>
      </c>
      <c r="T2154" s="52">
        <v>0</v>
      </c>
      <c r="U2154" s="52">
        <v>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</row>
    <row r="2155" spans="1:26">
      <c r="A2155" s="52" t="s">
        <v>336</v>
      </c>
      <c r="B2155" s="52" t="s">
        <v>342</v>
      </c>
      <c r="C2155" s="52" t="s">
        <v>251</v>
      </c>
      <c r="D2155" s="52" t="s">
        <v>7</v>
      </c>
      <c r="E2155" s="52" t="s">
        <v>62</v>
      </c>
      <c r="F2155" s="52" t="s">
        <v>71</v>
      </c>
      <c r="G2155" s="52">
        <v>0</v>
      </c>
      <c r="H2155" s="52">
        <v>0</v>
      </c>
      <c r="I2155" s="52">
        <v>0</v>
      </c>
      <c r="J2155" s="52">
        <v>0.92569310640000002</v>
      </c>
      <c r="K2155" s="52">
        <v>1.3885396596000001</v>
      </c>
      <c r="L2155" s="52">
        <v>4.2077339999999998E-2</v>
      </c>
      <c r="M2155" s="52">
        <v>4.2077339999999998E-2</v>
      </c>
      <c r="N2155" s="52">
        <v>4.2077339999999998E-2</v>
      </c>
      <c r="O2155" s="52">
        <v>4.2077339999999998E-2</v>
      </c>
      <c r="P2155" s="52">
        <v>4.2077339999999998E-2</v>
      </c>
      <c r="Q2155" s="52">
        <v>0</v>
      </c>
      <c r="R2155" s="52">
        <v>0</v>
      </c>
      <c r="S2155" s="52">
        <v>0</v>
      </c>
      <c r="T2155" s="52">
        <v>0</v>
      </c>
      <c r="U2155" s="52">
        <v>0</v>
      </c>
      <c r="V2155" s="52">
        <v>0</v>
      </c>
      <c r="W2155" s="52">
        <v>0</v>
      </c>
      <c r="X2155" s="52">
        <v>0</v>
      </c>
      <c r="Y2155" s="52">
        <v>0</v>
      </c>
      <c r="Z2155" s="52">
        <v>0.49230069120000003</v>
      </c>
    </row>
    <row r="2156" spans="1:26">
      <c r="A2156" s="52" t="s">
        <v>336</v>
      </c>
      <c r="B2156" s="52" t="s">
        <v>342</v>
      </c>
      <c r="C2156" s="52" t="s">
        <v>251</v>
      </c>
      <c r="D2156" s="52" t="s">
        <v>7</v>
      </c>
      <c r="E2156" s="52" t="s">
        <v>62</v>
      </c>
      <c r="F2156" s="52" t="s">
        <v>72</v>
      </c>
      <c r="G2156" s="52">
        <v>43.855398597600001</v>
      </c>
      <c r="H2156" s="52">
        <v>42.559600744800001</v>
      </c>
      <c r="I2156" s="52">
        <v>37.475602999199999</v>
      </c>
      <c r="J2156" s="52">
        <v>35.682400745999999</v>
      </c>
      <c r="K2156" s="52">
        <v>31.8297994956</v>
      </c>
      <c r="L2156" s="52">
        <v>39.553800728400006</v>
      </c>
      <c r="M2156" s="52">
        <v>37.6694015976</v>
      </c>
      <c r="N2156" s="52">
        <v>36.385498443600007</v>
      </c>
      <c r="O2156" s="52">
        <v>33.516899863200003</v>
      </c>
      <c r="P2156" s="52">
        <v>19.796400385200002</v>
      </c>
      <c r="Q2156" s="52">
        <v>20.6799994044</v>
      </c>
      <c r="R2156" s="52">
        <v>19.1599984116</v>
      </c>
      <c r="S2156" s="52">
        <v>19.719999658800003</v>
      </c>
      <c r="T2156" s="52">
        <v>15.519998678400002</v>
      </c>
      <c r="U2156" s="52">
        <v>12.879999378000003</v>
      </c>
      <c r="V2156" s="52">
        <v>7.0399995300000011</v>
      </c>
      <c r="W2156" s="52">
        <v>6.4400017824000004</v>
      </c>
      <c r="X2156" s="52">
        <v>13.532001368400001</v>
      </c>
      <c r="Y2156" s="52">
        <v>13.5919982124</v>
      </c>
      <c r="Z2156" s="52">
        <v>13.283200778400001</v>
      </c>
    </row>
    <row r="2157" spans="1:26">
      <c r="A2157" s="52" t="s">
        <v>336</v>
      </c>
      <c r="B2157" s="52" t="s">
        <v>343</v>
      </c>
      <c r="C2157" s="52" t="s">
        <v>251</v>
      </c>
      <c r="D2157" s="52" t="s">
        <v>7</v>
      </c>
      <c r="E2157" s="52" t="s">
        <v>62</v>
      </c>
      <c r="F2157" s="52" t="s">
        <v>73</v>
      </c>
      <c r="G2157" s="52">
        <v>492.00030086040005</v>
      </c>
      <c r="H2157" s="52">
        <v>502.00020051839999</v>
      </c>
      <c r="I2157" s="52">
        <v>502.9001992332</v>
      </c>
      <c r="J2157" s="52">
        <v>526.40010054720005</v>
      </c>
      <c r="K2157" s="52">
        <v>539.99999925120005</v>
      </c>
      <c r="L2157" s="52">
        <v>596.99970153720005</v>
      </c>
      <c r="M2157" s="52">
        <v>574.399798938</v>
      </c>
      <c r="N2157" s="52">
        <v>529.19999792639999</v>
      </c>
      <c r="O2157" s="52">
        <v>549.32849947440002</v>
      </c>
      <c r="P2157" s="52">
        <v>504.1242018396</v>
      </c>
      <c r="Q2157" s="52">
        <v>552.14730025560004</v>
      </c>
      <c r="R2157" s="52">
        <v>543.36599804520006</v>
      </c>
      <c r="S2157" s="52">
        <v>564.07950022320006</v>
      </c>
      <c r="T2157" s="52">
        <v>549.97739904600007</v>
      </c>
      <c r="U2157" s="52">
        <v>552.42900072000009</v>
      </c>
      <c r="V2157" s="52">
        <v>525.58740079920005</v>
      </c>
      <c r="W2157" s="52">
        <v>526.84200054000007</v>
      </c>
      <c r="X2157" s="52">
        <v>513.81776171520005</v>
      </c>
      <c r="Y2157" s="52">
        <v>508.11996234240007</v>
      </c>
      <c r="Z2157" s="52">
        <v>488.51987682240002</v>
      </c>
    </row>
    <row r="2158" spans="1:26">
      <c r="A2158" s="52" t="s">
        <v>344</v>
      </c>
      <c r="B2158" s="52" t="s">
        <v>337</v>
      </c>
      <c r="C2158" s="52" t="s">
        <v>251</v>
      </c>
      <c r="D2158" s="52" t="s">
        <v>7</v>
      </c>
      <c r="E2158" s="52" t="s">
        <v>74</v>
      </c>
      <c r="F2158" s="52" t="s">
        <v>63</v>
      </c>
      <c r="G2158" s="52">
        <v>0.1366194708</v>
      </c>
      <c r="H2158" s="52">
        <v>0.13680787680000003</v>
      </c>
      <c r="I2158" s="52">
        <v>0.16031257200000001</v>
      </c>
      <c r="J2158" s="52">
        <v>8.8659676800000004E-2</v>
      </c>
      <c r="K2158" s="52">
        <v>6.4242259200000013E-2</v>
      </c>
      <c r="L2158" s="52">
        <v>0.37783357920000005</v>
      </c>
      <c r="M2158" s="52">
        <v>0.97279460640000004</v>
      </c>
      <c r="N2158" s="52">
        <v>3.5560795140000003</v>
      </c>
      <c r="O2158" s="52">
        <v>4.6388613564000005</v>
      </c>
      <c r="P2158" s="52">
        <v>3.4962208344000003</v>
      </c>
      <c r="Q2158" s="52">
        <v>3.5202321324000003</v>
      </c>
      <c r="R2158" s="52">
        <v>5.1528454848000003</v>
      </c>
      <c r="S2158" s="52">
        <v>4.4831584512000004</v>
      </c>
      <c r="T2158" s="52">
        <v>6.5544563340000002</v>
      </c>
      <c r="U2158" s="52">
        <v>4.2255823283999998</v>
      </c>
      <c r="V2158" s="52">
        <v>4.6337367132000002</v>
      </c>
      <c r="W2158" s="52">
        <v>4.1444672652000003</v>
      </c>
      <c r="X2158" s="52">
        <v>5.7479823576000006</v>
      </c>
      <c r="Y2158" s="52">
        <v>7.8221314511999998</v>
      </c>
      <c r="Z2158" s="52">
        <v>6.7422091931999999</v>
      </c>
    </row>
    <row r="2159" spans="1:26">
      <c r="A2159" s="52" t="s">
        <v>344</v>
      </c>
      <c r="B2159" s="52" t="s">
        <v>338</v>
      </c>
      <c r="C2159" s="52" t="s">
        <v>251</v>
      </c>
      <c r="D2159" s="52" t="s">
        <v>7</v>
      </c>
      <c r="E2159" s="52" t="s">
        <v>74</v>
      </c>
      <c r="F2159" s="52" t="s">
        <v>64</v>
      </c>
      <c r="G2159" s="52">
        <v>3.0019356000000001E-3</v>
      </c>
      <c r="H2159" s="52">
        <v>4.9990392000000003E-3</v>
      </c>
      <c r="I2159" s="52">
        <v>0.10099817640000001</v>
      </c>
      <c r="J2159" s="52">
        <v>1.0006452000000002E-3</v>
      </c>
      <c r="K2159" s="52">
        <v>0</v>
      </c>
      <c r="L2159" s="52">
        <v>4.9990392000000003E-3</v>
      </c>
      <c r="M2159" s="52">
        <v>0.20300118480000001</v>
      </c>
      <c r="N2159" s="52">
        <v>0.24200122680000002</v>
      </c>
      <c r="O2159" s="52">
        <v>0.31200033599999999</v>
      </c>
      <c r="P2159" s="52">
        <v>0.19299891960000001</v>
      </c>
      <c r="Q2159" s="52">
        <v>0.1240004556</v>
      </c>
      <c r="R2159" s="52">
        <v>0.25199930520000002</v>
      </c>
      <c r="S2159" s="52">
        <v>0.20599893360000002</v>
      </c>
      <c r="T2159" s="52">
        <v>0.20800022400000001</v>
      </c>
      <c r="U2159" s="52">
        <v>0.23999993640000003</v>
      </c>
      <c r="V2159" s="52">
        <v>0.83699993520000004</v>
      </c>
      <c r="W2159" s="52">
        <v>0.68339880360000005</v>
      </c>
      <c r="X2159" s="52">
        <v>0.79468813440000019</v>
      </c>
      <c r="Y2159" s="52">
        <v>0.55737193679999997</v>
      </c>
      <c r="Z2159" s="52">
        <v>0.67895660879999997</v>
      </c>
    </row>
    <row r="2160" spans="1:26">
      <c r="A2160" s="52" t="s">
        <v>344</v>
      </c>
      <c r="B2160" s="52" t="s">
        <v>339</v>
      </c>
      <c r="C2160" s="52" t="s">
        <v>251</v>
      </c>
      <c r="D2160" s="52" t="s">
        <v>7</v>
      </c>
      <c r="E2160" s="52" t="s">
        <v>74</v>
      </c>
      <c r="F2160" s="52" t="s">
        <v>65</v>
      </c>
      <c r="G2160" s="52">
        <v>0</v>
      </c>
      <c r="H2160" s="52">
        <v>1.1999368800000002E-2</v>
      </c>
      <c r="I2160" s="52">
        <v>0</v>
      </c>
      <c r="J2160" s="52">
        <v>0.33100003440000003</v>
      </c>
      <c r="K2160" s="52">
        <v>7.9279988760000002</v>
      </c>
      <c r="L2160" s="52">
        <v>0</v>
      </c>
      <c r="M2160" s="52">
        <v>2.90019636E-2</v>
      </c>
      <c r="N2160" s="52">
        <v>0</v>
      </c>
      <c r="O2160" s="52">
        <v>0</v>
      </c>
      <c r="P2160" s="52">
        <v>1.079001162</v>
      </c>
      <c r="Q2160" s="52">
        <v>0.99899978760000008</v>
      </c>
      <c r="R2160" s="52">
        <v>1.0549982376</v>
      </c>
      <c r="S2160" s="52">
        <v>1.4329992888</v>
      </c>
      <c r="T2160" s="52">
        <v>1.4399996184000001</v>
      </c>
      <c r="U2160" s="52">
        <v>1.5190003476000002</v>
      </c>
      <c r="V2160" s="52">
        <v>1.5660013644000002</v>
      </c>
      <c r="W2160" s="52">
        <v>1.8919981728000002</v>
      </c>
      <c r="X2160" s="52">
        <v>3.9394229219999999</v>
      </c>
      <c r="Y2160" s="52">
        <v>3.5630630964000001</v>
      </c>
      <c r="Z2160" s="52">
        <v>6.1927000668000005</v>
      </c>
    </row>
    <row r="2161" spans="1:26">
      <c r="A2161" s="52" t="s">
        <v>344</v>
      </c>
      <c r="B2161" s="52" t="s">
        <v>340</v>
      </c>
      <c r="C2161" s="52" t="s">
        <v>251</v>
      </c>
      <c r="D2161" s="52" t="s">
        <v>7</v>
      </c>
      <c r="E2161" s="52" t="s">
        <v>74</v>
      </c>
      <c r="F2161" s="52" t="s">
        <v>66</v>
      </c>
      <c r="G2161" s="52">
        <v>152.78759867880001</v>
      </c>
      <c r="H2161" s="52">
        <v>156.08879836920002</v>
      </c>
      <c r="I2161" s="52">
        <v>151.04879970480002</v>
      </c>
      <c r="J2161" s="52">
        <v>154.9584000504</v>
      </c>
      <c r="K2161" s="52">
        <v>158.8859994492</v>
      </c>
      <c r="L2161" s="52">
        <v>143.89200101520001</v>
      </c>
      <c r="M2161" s="52">
        <v>157.21920087480001</v>
      </c>
      <c r="N2161" s="52">
        <v>160.4231998164</v>
      </c>
      <c r="O2161" s="52">
        <v>158.0328007848</v>
      </c>
      <c r="P2161" s="52">
        <v>156.52800206280003</v>
      </c>
      <c r="Q2161" s="52">
        <v>166.6079993916</v>
      </c>
      <c r="R2161" s="52">
        <v>164.15999836560002</v>
      </c>
      <c r="S2161" s="52">
        <v>170.40600058320001</v>
      </c>
      <c r="T2161" s="52">
        <v>172.24560095400003</v>
      </c>
      <c r="U2161" s="52">
        <v>165.88439893440002</v>
      </c>
      <c r="V2161" s="52">
        <v>165.69000162360001</v>
      </c>
      <c r="W2161" s="52">
        <v>169.02359877239999</v>
      </c>
      <c r="X2161" s="52">
        <v>169.63199942760002</v>
      </c>
      <c r="Y2161" s="52">
        <v>170.03556089280002</v>
      </c>
      <c r="Z2161" s="52">
        <v>171.58139862840002</v>
      </c>
    </row>
    <row r="2162" spans="1:26">
      <c r="A2162" s="52" t="s">
        <v>344</v>
      </c>
      <c r="B2162" s="52" t="s">
        <v>341</v>
      </c>
      <c r="C2162" s="52" t="s">
        <v>251</v>
      </c>
      <c r="D2162" s="52" t="s">
        <v>7</v>
      </c>
      <c r="E2162" s="52" t="s">
        <v>74</v>
      </c>
      <c r="F2162" s="52" t="s">
        <v>67</v>
      </c>
      <c r="G2162" s="52">
        <v>560.84899883759999</v>
      </c>
      <c r="H2162" s="52">
        <v>558.30699996480007</v>
      </c>
      <c r="I2162" s="52">
        <v>555.50999985120006</v>
      </c>
      <c r="J2162" s="52">
        <v>563.39000125200005</v>
      </c>
      <c r="K2162" s="52">
        <v>570.0559981248</v>
      </c>
      <c r="L2162" s="52">
        <v>563.9420015244001</v>
      </c>
      <c r="M2162" s="52">
        <v>570.28299804719995</v>
      </c>
      <c r="N2162" s="52">
        <v>547.22299962240004</v>
      </c>
      <c r="O2162" s="52">
        <v>455.53300071840005</v>
      </c>
      <c r="P2162" s="52">
        <v>435.03400086480002</v>
      </c>
      <c r="Q2162" s="52">
        <v>570.8840006268</v>
      </c>
      <c r="R2162" s="52">
        <v>535.72399947719998</v>
      </c>
      <c r="S2162" s="52">
        <v>572.94900156239999</v>
      </c>
      <c r="T2162" s="52">
        <v>448.32699875520007</v>
      </c>
      <c r="U2162" s="52">
        <v>469.16200186920008</v>
      </c>
      <c r="V2162" s="52">
        <v>502.64299992240001</v>
      </c>
      <c r="W2162" s="52">
        <v>512.48300150160003</v>
      </c>
      <c r="X2162" s="52">
        <v>498.77173391759999</v>
      </c>
      <c r="Y2162" s="52">
        <v>527.41964914920004</v>
      </c>
      <c r="Z2162" s="52">
        <v>518.9952213972</v>
      </c>
    </row>
    <row r="2163" spans="1:26">
      <c r="A2163" s="52" t="s">
        <v>344</v>
      </c>
      <c r="B2163" s="52" t="s">
        <v>337</v>
      </c>
      <c r="C2163" s="52" t="s">
        <v>251</v>
      </c>
      <c r="D2163" s="52" t="s">
        <v>7</v>
      </c>
      <c r="E2163" s="52" t="s">
        <v>74</v>
      </c>
      <c r="F2163" s="52" t="s">
        <v>68</v>
      </c>
      <c r="G2163" s="52">
        <v>1.8279443196</v>
      </c>
      <c r="H2163" s="52">
        <v>9.7780536864000016</v>
      </c>
      <c r="I2163" s="52">
        <v>0.98651056320000008</v>
      </c>
      <c r="J2163" s="52">
        <v>0.84143375640000007</v>
      </c>
      <c r="K2163" s="52">
        <v>0.31916395080000004</v>
      </c>
      <c r="L2163" s="52">
        <v>0.29014942680000005</v>
      </c>
      <c r="M2163" s="52">
        <v>14.339836054800001</v>
      </c>
      <c r="N2163" s="52">
        <v>18.371289027600003</v>
      </c>
      <c r="O2163" s="52">
        <v>19.058954180400001</v>
      </c>
      <c r="P2163" s="52">
        <v>20.7854146548</v>
      </c>
      <c r="Q2163" s="52">
        <v>4.8455050572000005</v>
      </c>
      <c r="R2163" s="52">
        <v>5.3677748628000002</v>
      </c>
      <c r="S2163" s="52">
        <v>0.26113490280000001</v>
      </c>
      <c r="T2163" s="52">
        <v>0.34817847480000003</v>
      </c>
      <c r="U2163" s="52">
        <v>0.29014942680000005</v>
      </c>
      <c r="V2163" s="52">
        <v>2.4372618840000002</v>
      </c>
      <c r="W2163" s="52">
        <v>2.6403635520000002</v>
      </c>
      <c r="X2163" s="52">
        <v>1.9265978880000001</v>
      </c>
      <c r="Y2163" s="52">
        <v>1.1635033464</v>
      </c>
      <c r="Z2163" s="52">
        <v>0.7892076132000001</v>
      </c>
    </row>
    <row r="2164" spans="1:26">
      <c r="A2164" s="52" t="s">
        <v>344</v>
      </c>
      <c r="B2164" s="52" t="s">
        <v>337</v>
      </c>
      <c r="C2164" s="52" t="s">
        <v>251</v>
      </c>
      <c r="D2164" s="52" t="s">
        <v>7</v>
      </c>
      <c r="E2164" s="52" t="s">
        <v>74</v>
      </c>
      <c r="F2164" s="52" t="s">
        <v>69</v>
      </c>
      <c r="G2164" s="52">
        <v>0</v>
      </c>
      <c r="H2164" s="52">
        <v>0</v>
      </c>
      <c r="I2164" s="52">
        <v>0</v>
      </c>
      <c r="J2164" s="52">
        <v>0</v>
      </c>
      <c r="K2164" s="52">
        <v>0</v>
      </c>
      <c r="L2164" s="52">
        <v>0</v>
      </c>
      <c r="M2164" s="52">
        <v>0</v>
      </c>
      <c r="N2164" s="52">
        <v>0</v>
      </c>
      <c r="O2164" s="52">
        <v>9.9645840000000003E-3</v>
      </c>
      <c r="P2164" s="52">
        <v>9.9645840000000003E-3</v>
      </c>
      <c r="Q2164" s="52">
        <v>2.9893751999999999E-2</v>
      </c>
      <c r="R2164" s="52">
        <v>2.9893751999999999E-2</v>
      </c>
      <c r="S2164" s="52">
        <v>2.9893751999999999E-2</v>
      </c>
      <c r="T2164" s="52">
        <v>0</v>
      </c>
      <c r="U2164" s="52">
        <v>0</v>
      </c>
      <c r="V2164" s="52">
        <v>0</v>
      </c>
      <c r="W2164" s="52">
        <v>0</v>
      </c>
      <c r="X2164" s="52">
        <v>0</v>
      </c>
      <c r="Y2164" s="52">
        <v>0</v>
      </c>
      <c r="Z2164" s="52">
        <v>0</v>
      </c>
    </row>
    <row r="2165" spans="1:26">
      <c r="A2165" s="52" t="s">
        <v>344</v>
      </c>
      <c r="B2165" s="52" t="s">
        <v>337</v>
      </c>
      <c r="C2165" s="52" t="s">
        <v>251</v>
      </c>
      <c r="D2165" s="52" t="s">
        <v>7</v>
      </c>
      <c r="E2165" s="52" t="s">
        <v>74</v>
      </c>
      <c r="F2165" s="52" t="s">
        <v>70</v>
      </c>
      <c r="G2165" s="52">
        <v>0</v>
      </c>
      <c r="H2165" s="52">
        <v>0</v>
      </c>
      <c r="I2165" s="52">
        <v>0</v>
      </c>
      <c r="J2165" s="52">
        <v>0</v>
      </c>
      <c r="K2165" s="52">
        <v>0</v>
      </c>
      <c r="L2165" s="52">
        <v>0</v>
      </c>
      <c r="M2165" s="52">
        <v>0</v>
      </c>
      <c r="N2165" s="52">
        <v>0</v>
      </c>
      <c r="O2165" s="52">
        <v>0</v>
      </c>
      <c r="P2165" s="52">
        <v>0</v>
      </c>
      <c r="Q2165" s="52">
        <v>0</v>
      </c>
      <c r="R2165" s="52">
        <v>0</v>
      </c>
      <c r="S2165" s="52">
        <v>0</v>
      </c>
      <c r="T2165" s="52">
        <v>0</v>
      </c>
      <c r="U2165" s="52">
        <v>0</v>
      </c>
      <c r="V2165" s="52">
        <v>0</v>
      </c>
      <c r="W2165" s="52">
        <v>0</v>
      </c>
      <c r="X2165" s="52">
        <v>0</v>
      </c>
      <c r="Y2165" s="52">
        <v>0</v>
      </c>
      <c r="Z2165" s="52">
        <v>0</v>
      </c>
    </row>
    <row r="2166" spans="1:26">
      <c r="A2166" s="52" t="s">
        <v>344</v>
      </c>
      <c r="B2166" s="52" t="s">
        <v>342</v>
      </c>
      <c r="C2166" s="52" t="s">
        <v>251</v>
      </c>
      <c r="D2166" s="52" t="s">
        <v>7</v>
      </c>
      <c r="E2166" s="52" t="s">
        <v>74</v>
      </c>
      <c r="F2166" s="52" t="s">
        <v>71</v>
      </c>
      <c r="G2166" s="52">
        <v>0</v>
      </c>
      <c r="H2166" s="52">
        <v>0</v>
      </c>
      <c r="I2166" s="52">
        <v>0</v>
      </c>
      <c r="J2166" s="52">
        <v>0.54700123320000005</v>
      </c>
      <c r="K2166" s="52">
        <v>0</v>
      </c>
      <c r="L2166" s="52">
        <v>0</v>
      </c>
      <c r="M2166" s="52">
        <v>0</v>
      </c>
      <c r="N2166" s="52">
        <v>0</v>
      </c>
      <c r="O2166" s="52">
        <v>0</v>
      </c>
      <c r="P2166" s="52">
        <v>0</v>
      </c>
      <c r="Q2166" s="52">
        <v>1.1360798063999999</v>
      </c>
      <c r="R2166" s="52">
        <v>0.75738793320000009</v>
      </c>
      <c r="S2166" s="52">
        <v>0.88361576640000006</v>
      </c>
      <c r="T2166" s="52">
        <v>0.84153842639999998</v>
      </c>
      <c r="U2166" s="52">
        <v>1.1781571464</v>
      </c>
      <c r="V2166" s="52">
        <v>0.84153842639999998</v>
      </c>
      <c r="W2166" s="52">
        <v>0.75738793320000009</v>
      </c>
      <c r="X2166" s="52">
        <v>0.42287517359999999</v>
      </c>
      <c r="Y2166" s="52">
        <v>0.41235374520000007</v>
      </c>
      <c r="Z2166" s="52">
        <v>4.1868000000000005E-4</v>
      </c>
    </row>
    <row r="2167" spans="1:26">
      <c r="A2167" s="52" t="s">
        <v>344</v>
      </c>
      <c r="B2167" s="52" t="s">
        <v>342</v>
      </c>
      <c r="C2167" s="52" t="s">
        <v>251</v>
      </c>
      <c r="D2167" s="52" t="s">
        <v>7</v>
      </c>
      <c r="E2167" s="52" t="s">
        <v>74</v>
      </c>
      <c r="F2167" s="52" t="s">
        <v>72</v>
      </c>
      <c r="G2167" s="52">
        <v>400.98729914280005</v>
      </c>
      <c r="H2167" s="52">
        <v>336.63019601880006</v>
      </c>
      <c r="I2167" s="52">
        <v>339.54850028880003</v>
      </c>
      <c r="J2167" s="52">
        <v>323.74219985280001</v>
      </c>
      <c r="K2167" s="52">
        <v>287.9140984668</v>
      </c>
      <c r="L2167" s="52">
        <v>241.31000286720001</v>
      </c>
      <c r="M2167" s="52">
        <v>256.4501959836</v>
      </c>
      <c r="N2167" s="52">
        <v>320.10599754720005</v>
      </c>
      <c r="O2167" s="52">
        <v>320.99979979800003</v>
      </c>
      <c r="P2167" s="52">
        <v>256.21720056359999</v>
      </c>
      <c r="Q2167" s="52">
        <v>247.84870008600004</v>
      </c>
      <c r="R2167" s="52">
        <v>233.41599662039999</v>
      </c>
      <c r="S2167" s="52">
        <v>268.88770084320004</v>
      </c>
      <c r="T2167" s="52">
        <v>288.71380238760003</v>
      </c>
      <c r="U2167" s="52">
        <v>302.45880301920005</v>
      </c>
      <c r="V2167" s="52">
        <v>352.22240025000002</v>
      </c>
      <c r="W2167" s="52">
        <v>408.38699922120003</v>
      </c>
      <c r="X2167" s="52">
        <v>402.93336146400009</v>
      </c>
      <c r="Y2167" s="52">
        <v>18.272480547600001</v>
      </c>
      <c r="Z2167" s="52">
        <v>17.136593334000001</v>
      </c>
    </row>
    <row r="2168" spans="1:26">
      <c r="A2168" s="52" t="s">
        <v>344</v>
      </c>
      <c r="B2168" s="52" t="s">
        <v>343</v>
      </c>
      <c r="C2168" s="52" t="s">
        <v>251</v>
      </c>
      <c r="D2168" s="52" t="s">
        <v>7</v>
      </c>
      <c r="E2168" s="52" t="s">
        <v>74</v>
      </c>
      <c r="F2168" s="52" t="s">
        <v>73</v>
      </c>
      <c r="G2168" s="52">
        <v>103.20029922240001</v>
      </c>
      <c r="H2168" s="52">
        <v>107.000100738</v>
      </c>
      <c r="I2168" s="52">
        <v>102.69990126000002</v>
      </c>
      <c r="J2168" s="52">
        <v>100.99980087840001</v>
      </c>
      <c r="K2168" s="52">
        <v>79.794898171200003</v>
      </c>
      <c r="L2168" s="52">
        <v>100.99980087840001</v>
      </c>
      <c r="M2168" s="52">
        <v>113.5997996328</v>
      </c>
      <c r="N2168" s="52">
        <v>60.300001814400005</v>
      </c>
      <c r="O2168" s="52">
        <v>72.043201256399996</v>
      </c>
      <c r="P2168" s="52">
        <v>107.88660120960002</v>
      </c>
      <c r="Q2168" s="52">
        <v>139.77900173880002</v>
      </c>
      <c r="R2168" s="52">
        <v>124.54829838000001</v>
      </c>
      <c r="S2168" s="52">
        <v>136.53359953200001</v>
      </c>
      <c r="T2168" s="52">
        <v>142.95059903520001</v>
      </c>
      <c r="U2168" s="52">
        <v>239.40899888760001</v>
      </c>
      <c r="V2168" s="52">
        <v>239.36039851320004</v>
      </c>
      <c r="W2168" s="52">
        <v>238.13549993160001</v>
      </c>
      <c r="X2168" s="52">
        <v>284.35582506960003</v>
      </c>
      <c r="Y2168" s="52">
        <v>295.33248423360004</v>
      </c>
      <c r="Z2168" s="52">
        <v>352.44225749160006</v>
      </c>
    </row>
    <row r="2169" spans="1:26">
      <c r="A2169" s="52" t="s">
        <v>345</v>
      </c>
      <c r="B2169" s="52" t="s">
        <v>337</v>
      </c>
      <c r="C2169" s="52" t="s">
        <v>251</v>
      </c>
      <c r="D2169" s="52" t="s">
        <v>7</v>
      </c>
      <c r="E2169" s="52" t="s">
        <v>75</v>
      </c>
      <c r="F2169" s="52" t="s">
        <v>63</v>
      </c>
      <c r="G2169" s="52">
        <v>28.830962127599999</v>
      </c>
      <c r="H2169" s="52">
        <v>39.967272349200002</v>
      </c>
      <c r="I2169" s="52">
        <v>49.98706768080001</v>
      </c>
      <c r="J2169" s="52">
        <v>43.184932819200007</v>
      </c>
      <c r="K2169" s="52">
        <v>45.338853013200008</v>
      </c>
      <c r="L2169" s="52">
        <v>0</v>
      </c>
      <c r="M2169" s="52">
        <v>0</v>
      </c>
      <c r="N2169" s="52">
        <v>0</v>
      </c>
      <c r="O2169" s="52">
        <v>0</v>
      </c>
      <c r="P2169" s="52">
        <v>0</v>
      </c>
      <c r="Q2169" s="52">
        <v>0</v>
      </c>
      <c r="R2169" s="52">
        <v>0</v>
      </c>
      <c r="S2169" s="52">
        <v>0</v>
      </c>
      <c r="T2169" s="52">
        <v>0</v>
      </c>
      <c r="U2169" s="52">
        <v>0</v>
      </c>
      <c r="V2169" s="52">
        <v>0</v>
      </c>
      <c r="W2169" s="52">
        <v>0</v>
      </c>
      <c r="X2169" s="52">
        <v>0</v>
      </c>
      <c r="Y2169" s="52">
        <v>0</v>
      </c>
      <c r="Z2169" s="52">
        <v>0</v>
      </c>
    </row>
    <row r="2170" spans="1:26">
      <c r="A2170" s="52" t="s">
        <v>345</v>
      </c>
      <c r="B2170" s="52" t="s">
        <v>338</v>
      </c>
      <c r="C2170" s="52" t="s">
        <v>251</v>
      </c>
      <c r="D2170" s="52" t="s">
        <v>7</v>
      </c>
      <c r="E2170" s="52" t="s">
        <v>75</v>
      </c>
      <c r="F2170" s="52" t="s">
        <v>64</v>
      </c>
      <c r="G2170" s="52">
        <v>9.1000098000000015E-2</v>
      </c>
      <c r="H2170" s="52">
        <v>0.13999821840000001</v>
      </c>
      <c r="I2170" s="52">
        <v>0.12199916520000001</v>
      </c>
      <c r="J2170" s="52">
        <v>0.19100181600000002</v>
      </c>
      <c r="K2170" s="52">
        <v>7.9000729200000008E-2</v>
      </c>
      <c r="L2170" s="52">
        <v>0</v>
      </c>
      <c r="M2170" s="52">
        <v>0</v>
      </c>
      <c r="N2170" s="52">
        <v>0</v>
      </c>
      <c r="O2170" s="52">
        <v>0</v>
      </c>
      <c r="P2170" s="52">
        <v>0</v>
      </c>
      <c r="Q2170" s="52">
        <v>0</v>
      </c>
      <c r="R2170" s="52">
        <v>0</v>
      </c>
      <c r="S2170" s="52">
        <v>0</v>
      </c>
      <c r="T2170" s="52">
        <v>0</v>
      </c>
      <c r="U2170" s="52">
        <v>0</v>
      </c>
      <c r="V2170" s="52">
        <v>0</v>
      </c>
      <c r="W2170" s="52">
        <v>0</v>
      </c>
      <c r="X2170" s="52">
        <v>0</v>
      </c>
      <c r="Y2170" s="52">
        <v>0</v>
      </c>
      <c r="Z2170" s="52">
        <v>0</v>
      </c>
    </row>
    <row r="2171" spans="1:26">
      <c r="A2171" s="52" t="s">
        <v>345</v>
      </c>
      <c r="B2171" s="52" t="s">
        <v>339</v>
      </c>
      <c r="C2171" s="52" t="s">
        <v>251</v>
      </c>
      <c r="D2171" s="52" t="s">
        <v>7</v>
      </c>
      <c r="E2171" s="52" t="s">
        <v>75</v>
      </c>
      <c r="F2171" s="52" t="s">
        <v>65</v>
      </c>
      <c r="G2171" s="52">
        <v>0.97600169520000002</v>
      </c>
      <c r="H2171" s="52">
        <v>0.100001718</v>
      </c>
      <c r="I2171" s="52">
        <v>9.6999782400000012E-2</v>
      </c>
      <c r="J2171" s="52">
        <v>6.9999109200000006E-2</v>
      </c>
      <c r="K2171" s="52">
        <v>0.14600208960000002</v>
      </c>
      <c r="L2171" s="52">
        <v>0</v>
      </c>
      <c r="M2171" s="52">
        <v>0</v>
      </c>
      <c r="N2171" s="52">
        <v>0</v>
      </c>
      <c r="O2171" s="52">
        <v>0</v>
      </c>
      <c r="P2171" s="52">
        <v>0</v>
      </c>
      <c r="Q2171" s="52">
        <v>0</v>
      </c>
      <c r="R2171" s="52">
        <v>0</v>
      </c>
      <c r="S2171" s="52">
        <v>0</v>
      </c>
      <c r="T2171" s="52">
        <v>0</v>
      </c>
      <c r="U2171" s="52">
        <v>0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</row>
    <row r="2172" spans="1:26">
      <c r="A2172" s="52" t="s">
        <v>345</v>
      </c>
      <c r="B2172" s="52" t="s">
        <v>340</v>
      </c>
      <c r="C2172" s="52" t="s">
        <v>251</v>
      </c>
      <c r="D2172" s="52" t="s">
        <v>7</v>
      </c>
      <c r="E2172" s="52" t="s">
        <v>75</v>
      </c>
      <c r="F2172" s="52" t="s">
        <v>66</v>
      </c>
      <c r="G2172" s="52">
        <v>358.60320068039999</v>
      </c>
      <c r="H2172" s="52">
        <v>373.73399861760004</v>
      </c>
      <c r="I2172" s="52">
        <v>375.79320083520003</v>
      </c>
      <c r="J2172" s="52">
        <v>385.13519930160004</v>
      </c>
      <c r="K2172" s="52">
        <v>392.29199799119999</v>
      </c>
      <c r="L2172" s="52">
        <v>333.12599933040002</v>
      </c>
      <c r="M2172" s="52">
        <v>356.29920045360001</v>
      </c>
      <c r="N2172" s="52">
        <v>373.95720111240001</v>
      </c>
      <c r="O2172" s="52">
        <v>359.17919969040003</v>
      </c>
      <c r="P2172" s="52">
        <v>319.86359857440004</v>
      </c>
      <c r="Q2172" s="52">
        <v>326.88360194760003</v>
      </c>
      <c r="R2172" s="52">
        <v>335.28239811000003</v>
      </c>
      <c r="S2172" s="52">
        <v>333.87840078480002</v>
      </c>
      <c r="T2172" s="52">
        <v>328.70519907840003</v>
      </c>
      <c r="U2172" s="52">
        <v>338.78880124200003</v>
      </c>
      <c r="V2172" s="52">
        <v>341.88480167760002</v>
      </c>
      <c r="W2172" s="52">
        <v>326.02679844840003</v>
      </c>
      <c r="X2172" s="52">
        <v>331.83216090000002</v>
      </c>
      <c r="Y2172" s="52">
        <v>338.64264005400003</v>
      </c>
      <c r="Z2172" s="52">
        <v>335.21601639600004</v>
      </c>
    </row>
    <row r="2173" spans="1:26">
      <c r="A2173" s="52" t="s">
        <v>345</v>
      </c>
      <c r="B2173" s="52" t="s">
        <v>341</v>
      </c>
      <c r="C2173" s="52" t="s">
        <v>251</v>
      </c>
      <c r="D2173" s="52" t="s">
        <v>7</v>
      </c>
      <c r="E2173" s="52" t="s">
        <v>75</v>
      </c>
      <c r="F2173" s="52" t="s">
        <v>67</v>
      </c>
      <c r="G2173" s="52">
        <v>183.87200123640002</v>
      </c>
      <c r="H2173" s="52">
        <v>206.74899882</v>
      </c>
      <c r="I2173" s="52">
        <v>202.45000095360001</v>
      </c>
      <c r="J2173" s="52">
        <v>197.72999941320001</v>
      </c>
      <c r="K2173" s="52">
        <v>198.0919985148</v>
      </c>
      <c r="L2173" s="52">
        <v>0</v>
      </c>
      <c r="M2173" s="52">
        <v>0</v>
      </c>
      <c r="N2173" s="52">
        <v>0</v>
      </c>
      <c r="O2173" s="52">
        <v>0</v>
      </c>
      <c r="P2173" s="52">
        <v>0</v>
      </c>
      <c r="Q2173" s="52">
        <v>0</v>
      </c>
      <c r="R2173" s="52">
        <v>0</v>
      </c>
      <c r="S2173" s="52">
        <v>0</v>
      </c>
      <c r="T2173" s="52">
        <v>0</v>
      </c>
      <c r="U2173" s="52">
        <v>0</v>
      </c>
      <c r="V2173" s="52">
        <v>0</v>
      </c>
      <c r="W2173" s="52">
        <v>0</v>
      </c>
      <c r="X2173" s="52">
        <v>0</v>
      </c>
      <c r="Y2173" s="52">
        <v>0</v>
      </c>
      <c r="Z2173" s="52">
        <v>0</v>
      </c>
    </row>
    <row r="2174" spans="1:26">
      <c r="A2174" s="52" t="s">
        <v>345</v>
      </c>
      <c r="B2174" s="52" t="s">
        <v>337</v>
      </c>
      <c r="C2174" s="52" t="s">
        <v>251</v>
      </c>
      <c r="D2174" s="52" t="s">
        <v>7</v>
      </c>
      <c r="E2174" s="52" t="s">
        <v>75</v>
      </c>
      <c r="F2174" s="52" t="s">
        <v>68</v>
      </c>
      <c r="G2174" s="52">
        <v>30.871960138800002</v>
      </c>
      <c r="H2174" s="52">
        <v>30.320675809200004</v>
      </c>
      <c r="I2174" s="52">
        <v>22.080417015600002</v>
      </c>
      <c r="J2174" s="52">
        <v>23.850328100400002</v>
      </c>
      <c r="K2174" s="52">
        <v>29.247121674000002</v>
      </c>
      <c r="L2174" s="52">
        <v>0</v>
      </c>
      <c r="M2174" s="52">
        <v>0</v>
      </c>
      <c r="N2174" s="52">
        <v>0</v>
      </c>
      <c r="O2174" s="52">
        <v>0</v>
      </c>
      <c r="P2174" s="52">
        <v>0</v>
      </c>
      <c r="Q2174" s="52">
        <v>0</v>
      </c>
      <c r="R2174" s="52">
        <v>0</v>
      </c>
      <c r="S2174" s="52">
        <v>0</v>
      </c>
      <c r="T2174" s="52">
        <v>0</v>
      </c>
      <c r="U2174" s="52">
        <v>0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</row>
    <row r="2175" spans="1:26">
      <c r="A2175" s="52" t="s">
        <v>345</v>
      </c>
      <c r="B2175" s="52" t="s">
        <v>337</v>
      </c>
      <c r="C2175" s="52" t="s">
        <v>251</v>
      </c>
      <c r="D2175" s="52" t="s">
        <v>7</v>
      </c>
      <c r="E2175" s="52" t="s">
        <v>75</v>
      </c>
      <c r="F2175" s="52" t="s">
        <v>69</v>
      </c>
      <c r="G2175" s="52">
        <v>0</v>
      </c>
      <c r="H2175" s="52">
        <v>0</v>
      </c>
      <c r="I2175" s="52">
        <v>0</v>
      </c>
      <c r="J2175" s="52">
        <v>0</v>
      </c>
      <c r="K2175" s="52">
        <v>0</v>
      </c>
      <c r="L2175" s="52">
        <v>0</v>
      </c>
      <c r="M2175" s="52">
        <v>0</v>
      </c>
      <c r="N2175" s="52">
        <v>0</v>
      </c>
      <c r="O2175" s="52">
        <v>3.9858336000000001E-2</v>
      </c>
      <c r="P2175" s="52">
        <v>0</v>
      </c>
      <c r="Q2175" s="52">
        <v>0</v>
      </c>
      <c r="R2175" s="52">
        <v>0</v>
      </c>
      <c r="S2175" s="52">
        <v>0</v>
      </c>
      <c r="T2175" s="52">
        <v>0</v>
      </c>
      <c r="U2175" s="52">
        <v>0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</row>
    <row r="2176" spans="1:26">
      <c r="A2176" s="52" t="s">
        <v>345</v>
      </c>
      <c r="B2176" s="52" t="s">
        <v>337</v>
      </c>
      <c r="C2176" s="52" t="s">
        <v>251</v>
      </c>
      <c r="D2176" s="52" t="s">
        <v>7</v>
      </c>
      <c r="E2176" s="52" t="s">
        <v>75</v>
      </c>
      <c r="F2176" s="52" t="s">
        <v>70</v>
      </c>
      <c r="G2176" s="52">
        <v>0</v>
      </c>
      <c r="H2176" s="52">
        <v>0</v>
      </c>
      <c r="I2176" s="52">
        <v>0</v>
      </c>
      <c r="J2176" s="52">
        <v>0.56271848040000005</v>
      </c>
      <c r="K2176" s="52">
        <v>0</v>
      </c>
      <c r="L2176" s="52">
        <v>0</v>
      </c>
      <c r="M2176" s="52">
        <v>0</v>
      </c>
      <c r="N2176" s="52">
        <v>0</v>
      </c>
      <c r="O2176" s="52">
        <v>0</v>
      </c>
      <c r="P2176" s="52">
        <v>0</v>
      </c>
      <c r="Q2176" s="52">
        <v>0</v>
      </c>
      <c r="R2176" s="52">
        <v>0</v>
      </c>
      <c r="S2176" s="52">
        <v>0</v>
      </c>
      <c r="T2176" s="52">
        <v>0</v>
      </c>
      <c r="U2176" s="52">
        <v>0</v>
      </c>
      <c r="V2176" s="52">
        <v>0</v>
      </c>
      <c r="W2176" s="52">
        <v>0</v>
      </c>
      <c r="X2176" s="52">
        <v>0</v>
      </c>
      <c r="Y2176" s="52">
        <v>0</v>
      </c>
      <c r="Z2176" s="52">
        <v>0</v>
      </c>
    </row>
    <row r="2177" spans="1:26">
      <c r="A2177" s="52" t="s">
        <v>345</v>
      </c>
      <c r="B2177" s="52" t="s">
        <v>342</v>
      </c>
      <c r="C2177" s="52" t="s">
        <v>251</v>
      </c>
      <c r="D2177" s="52" t="s">
        <v>7</v>
      </c>
      <c r="E2177" s="52" t="s">
        <v>75</v>
      </c>
      <c r="F2177" s="52" t="s">
        <v>71</v>
      </c>
      <c r="G2177" s="52">
        <v>8.4154679999999996E-2</v>
      </c>
      <c r="H2177" s="52">
        <v>0</v>
      </c>
      <c r="I2177" s="52">
        <v>0</v>
      </c>
      <c r="J2177" s="52">
        <v>8.4154679999999996E-2</v>
      </c>
      <c r="K2177" s="52">
        <v>1.8934635528000001</v>
      </c>
      <c r="L2177" s="52">
        <v>0</v>
      </c>
      <c r="M2177" s="52">
        <v>0</v>
      </c>
      <c r="N2177" s="52">
        <v>0</v>
      </c>
      <c r="O2177" s="52">
        <v>0</v>
      </c>
      <c r="P2177" s="52">
        <v>0</v>
      </c>
      <c r="Q2177" s="52">
        <v>0</v>
      </c>
      <c r="R2177" s="52">
        <v>0</v>
      </c>
      <c r="S2177" s="52">
        <v>0</v>
      </c>
      <c r="T2177" s="52">
        <v>0</v>
      </c>
      <c r="U2177" s="52">
        <v>0</v>
      </c>
      <c r="V2177" s="52">
        <v>0</v>
      </c>
      <c r="W2177" s="52">
        <v>0</v>
      </c>
      <c r="X2177" s="52">
        <v>0</v>
      </c>
      <c r="Y2177" s="52">
        <v>0</v>
      </c>
      <c r="Z2177" s="52">
        <v>0</v>
      </c>
    </row>
    <row r="2178" spans="1:26">
      <c r="A2178" s="52" t="s">
        <v>345</v>
      </c>
      <c r="B2178" s="52" t="s">
        <v>342</v>
      </c>
      <c r="C2178" s="52" t="s">
        <v>251</v>
      </c>
      <c r="D2178" s="52" t="s">
        <v>7</v>
      </c>
      <c r="E2178" s="52" t="s">
        <v>75</v>
      </c>
      <c r="F2178" s="52" t="s">
        <v>72</v>
      </c>
      <c r="G2178" s="52">
        <v>76.337999762400017</v>
      </c>
      <c r="H2178" s="52">
        <v>50.283999723600004</v>
      </c>
      <c r="I2178" s="52">
        <v>53.465201539200002</v>
      </c>
      <c r="J2178" s="52">
        <v>44.159799891600009</v>
      </c>
      <c r="K2178" s="52">
        <v>41.903998106400003</v>
      </c>
      <c r="L2178" s="52">
        <v>0</v>
      </c>
      <c r="M2178" s="52">
        <v>0</v>
      </c>
      <c r="N2178" s="52">
        <v>0</v>
      </c>
      <c r="O2178" s="52">
        <v>0</v>
      </c>
      <c r="P2178" s="52">
        <v>0</v>
      </c>
      <c r="Q2178" s="52">
        <v>0</v>
      </c>
      <c r="R2178" s="52">
        <v>0</v>
      </c>
      <c r="S2178" s="52">
        <v>0</v>
      </c>
      <c r="T2178" s="52">
        <v>0</v>
      </c>
      <c r="U2178" s="52">
        <v>0</v>
      </c>
      <c r="V2178" s="52">
        <v>0</v>
      </c>
      <c r="W2178" s="52">
        <v>0</v>
      </c>
      <c r="X2178" s="52">
        <v>0</v>
      </c>
      <c r="Y2178" s="52">
        <v>0</v>
      </c>
      <c r="Z2178" s="52">
        <v>0</v>
      </c>
    </row>
    <row r="2179" spans="1:26">
      <c r="A2179" s="52" t="s">
        <v>345</v>
      </c>
      <c r="B2179" s="52" t="s">
        <v>343</v>
      </c>
      <c r="C2179" s="52" t="s">
        <v>251</v>
      </c>
      <c r="D2179" s="52" t="s">
        <v>7</v>
      </c>
      <c r="E2179" s="52" t="s">
        <v>75</v>
      </c>
      <c r="F2179" s="52" t="s">
        <v>73</v>
      </c>
      <c r="G2179" s="52">
        <v>78.100198761600012</v>
      </c>
      <c r="H2179" s="52">
        <v>81.999901512000008</v>
      </c>
      <c r="I2179" s="52">
        <v>83.700001893600003</v>
      </c>
      <c r="J2179" s="52">
        <v>89.900100035999998</v>
      </c>
      <c r="K2179" s="52">
        <v>79.000201663200002</v>
      </c>
      <c r="L2179" s="52">
        <v>0</v>
      </c>
      <c r="M2179" s="52">
        <v>0</v>
      </c>
      <c r="N2179" s="52">
        <v>0</v>
      </c>
      <c r="O2179" s="52">
        <v>0</v>
      </c>
      <c r="P2179" s="52">
        <v>0</v>
      </c>
      <c r="Q2179" s="52">
        <v>0</v>
      </c>
      <c r="R2179" s="52">
        <v>0</v>
      </c>
      <c r="S2179" s="52">
        <v>0</v>
      </c>
      <c r="T2179" s="52">
        <v>0</v>
      </c>
      <c r="U2179" s="52">
        <v>0</v>
      </c>
      <c r="V2179" s="52">
        <v>0</v>
      </c>
      <c r="W2179" s="52">
        <v>0</v>
      </c>
      <c r="X2179" s="52">
        <v>0</v>
      </c>
      <c r="Y2179" s="52">
        <v>0</v>
      </c>
      <c r="Z2179" s="52">
        <v>0</v>
      </c>
    </row>
    <row r="2180" spans="1:26">
      <c r="A2180" s="52" t="s">
        <v>346</v>
      </c>
      <c r="B2180" s="52" t="s">
        <v>337</v>
      </c>
      <c r="C2180" s="52" t="s">
        <v>251</v>
      </c>
      <c r="D2180" s="52" t="s">
        <v>7</v>
      </c>
      <c r="E2180" s="52" t="s">
        <v>76</v>
      </c>
      <c r="F2180" s="52" t="s">
        <v>63</v>
      </c>
      <c r="G2180" s="52">
        <v>19.026443678400003</v>
      </c>
      <c r="H2180" s="52">
        <v>20.785213688400002</v>
      </c>
      <c r="I2180" s="52">
        <v>18.702439786800003</v>
      </c>
      <c r="J2180" s="52">
        <v>21.229223828399999</v>
      </c>
      <c r="K2180" s="52">
        <v>18.653027173200002</v>
      </c>
      <c r="L2180" s="52">
        <v>26.5120485192</v>
      </c>
      <c r="M2180" s="52">
        <v>31.773717309600002</v>
      </c>
      <c r="N2180" s="52">
        <v>39.003357945600001</v>
      </c>
      <c r="O2180" s="52">
        <v>37.142363026799998</v>
      </c>
      <c r="P2180" s="52">
        <v>27.059983408800001</v>
      </c>
      <c r="Q2180" s="52">
        <v>24.8924268072</v>
      </c>
      <c r="R2180" s="52">
        <v>37.476402678000007</v>
      </c>
      <c r="S2180" s="52">
        <v>43.372103713200005</v>
      </c>
      <c r="T2180" s="52">
        <v>40.3418444112</v>
      </c>
      <c r="U2180" s="52">
        <v>38.477093932800003</v>
      </c>
      <c r="V2180" s="52">
        <v>37.710909532800002</v>
      </c>
      <c r="W2180" s="52">
        <v>35.281334613600002</v>
      </c>
      <c r="X2180" s="52">
        <v>33.002806878000001</v>
      </c>
      <c r="Y2180" s="52">
        <v>31.035404437200004</v>
      </c>
      <c r="Z2180" s="52">
        <v>27.501393546000003</v>
      </c>
    </row>
    <row r="2181" spans="1:26">
      <c r="A2181" s="52" t="s">
        <v>346</v>
      </c>
      <c r="B2181" s="52" t="s">
        <v>338</v>
      </c>
      <c r="C2181" s="52" t="s">
        <v>251</v>
      </c>
      <c r="D2181" s="52" t="s">
        <v>7</v>
      </c>
      <c r="E2181" s="52" t="s">
        <v>76</v>
      </c>
      <c r="F2181" s="52" t="s">
        <v>64</v>
      </c>
      <c r="G2181" s="52">
        <v>1.1999368800000002E-2</v>
      </c>
      <c r="H2181" s="52">
        <v>1.79990532E-2</v>
      </c>
      <c r="I2181" s="52">
        <v>1.5001304400000002E-2</v>
      </c>
      <c r="J2181" s="52">
        <v>7.8000083999999997E-2</v>
      </c>
      <c r="K2181" s="52">
        <v>8.0009747999999995E-3</v>
      </c>
      <c r="L2181" s="52">
        <v>2.0000343600000001E-2</v>
      </c>
      <c r="M2181" s="52">
        <v>2.2998092400000003E-2</v>
      </c>
      <c r="N2181" s="52">
        <v>1.6001949599999999E-2</v>
      </c>
      <c r="O2181" s="52">
        <v>0</v>
      </c>
      <c r="P2181" s="52">
        <v>3.7999396800000002E-2</v>
      </c>
      <c r="Q2181" s="52">
        <v>4.4999726400000002E-2</v>
      </c>
      <c r="R2181" s="52">
        <v>2.90019636E-2</v>
      </c>
      <c r="S2181" s="52">
        <v>2.7000673200000002E-2</v>
      </c>
      <c r="T2181" s="52">
        <v>2.4999382800000001E-2</v>
      </c>
      <c r="U2181" s="52">
        <v>1.79990532E-2</v>
      </c>
      <c r="V2181" s="52">
        <v>1.79990532E-2</v>
      </c>
      <c r="W2181" s="52">
        <v>3.0999067200000001E-2</v>
      </c>
      <c r="X2181" s="52">
        <v>1.7584559999999999E-2</v>
      </c>
      <c r="Y2181" s="52">
        <v>1.3251222000000002E-2</v>
      </c>
      <c r="Z2181" s="52">
        <v>3.1648021200000001E-2</v>
      </c>
    </row>
    <row r="2182" spans="1:26">
      <c r="A2182" s="52" t="s">
        <v>346</v>
      </c>
      <c r="B2182" s="52" t="s">
        <v>339</v>
      </c>
      <c r="C2182" s="52" t="s">
        <v>251</v>
      </c>
      <c r="D2182" s="52" t="s">
        <v>7</v>
      </c>
      <c r="E2182" s="52" t="s">
        <v>76</v>
      </c>
      <c r="F2182" s="52" t="s">
        <v>65</v>
      </c>
      <c r="G2182" s="52">
        <v>2.90019636E-2</v>
      </c>
      <c r="H2182" s="52">
        <v>2.90019636E-2</v>
      </c>
      <c r="I2182" s="52">
        <v>2.90019636E-2</v>
      </c>
      <c r="J2182" s="52">
        <v>1.79990532E-2</v>
      </c>
      <c r="K2182" s="52">
        <v>6.9999109200000006E-2</v>
      </c>
      <c r="L2182" s="52">
        <v>1.5001304400000002E-2</v>
      </c>
      <c r="M2182" s="52">
        <v>0.2350008972</v>
      </c>
      <c r="N2182" s="52">
        <v>0</v>
      </c>
      <c r="O2182" s="52">
        <v>2.90019636E-2</v>
      </c>
      <c r="P2182" s="52">
        <v>0.26900190000000002</v>
      </c>
      <c r="Q2182" s="52">
        <v>0.24300187200000004</v>
      </c>
      <c r="R2182" s="52">
        <v>0.2930006376</v>
      </c>
      <c r="S2182" s="52">
        <v>0.35800070760000008</v>
      </c>
      <c r="T2182" s="52">
        <v>0.38699848440000001</v>
      </c>
      <c r="U2182" s="52">
        <v>0.45099790920000005</v>
      </c>
      <c r="V2182" s="52">
        <v>0.48100051800000004</v>
      </c>
      <c r="W2182" s="52">
        <v>1.3130014139999999</v>
      </c>
      <c r="X2182" s="52">
        <v>1.1840270400000001</v>
      </c>
      <c r="Y2182" s="52">
        <v>1.4712415200000002</v>
      </c>
      <c r="Z2182" s="52">
        <v>3.0649888080000003</v>
      </c>
    </row>
    <row r="2183" spans="1:26">
      <c r="A2183" s="52" t="s">
        <v>346</v>
      </c>
      <c r="B2183" s="52" t="s">
        <v>340</v>
      </c>
      <c r="C2183" s="52" t="s">
        <v>251</v>
      </c>
      <c r="D2183" s="52" t="s">
        <v>7</v>
      </c>
      <c r="E2183" s="52" t="s">
        <v>76</v>
      </c>
      <c r="F2183" s="52" t="s">
        <v>66</v>
      </c>
      <c r="G2183" s="52">
        <v>40.539599535600004</v>
      </c>
      <c r="H2183" s="52">
        <v>43.531197926399997</v>
      </c>
      <c r="I2183" s="52">
        <v>44.888399388000003</v>
      </c>
      <c r="J2183" s="52">
        <v>47.134801807199999</v>
      </c>
      <c r="K2183" s="52">
        <v>49.564799593200007</v>
      </c>
      <c r="L2183" s="52">
        <v>55.389601357200007</v>
      </c>
      <c r="M2183" s="52">
        <v>63.720001954799997</v>
      </c>
      <c r="N2183" s="52">
        <v>71.6184001548</v>
      </c>
      <c r="O2183" s="52">
        <v>71.452799654399996</v>
      </c>
      <c r="P2183" s="52">
        <v>57.776399740800002</v>
      </c>
      <c r="Q2183" s="52">
        <v>61.142398534800009</v>
      </c>
      <c r="R2183" s="52">
        <v>62.582398153199996</v>
      </c>
      <c r="S2183" s="52">
        <v>63.856801458000007</v>
      </c>
      <c r="T2183" s="52">
        <v>61.887598693200005</v>
      </c>
      <c r="U2183" s="52">
        <v>71.575200752400008</v>
      </c>
      <c r="V2183" s="52">
        <v>67.158001148400004</v>
      </c>
      <c r="W2183" s="52">
        <v>62.467198351200004</v>
      </c>
      <c r="X2183" s="52">
        <v>65.6625599244</v>
      </c>
      <c r="Y2183" s="52">
        <v>59.986439802000007</v>
      </c>
      <c r="Z2183" s="52">
        <v>60.986519784000002</v>
      </c>
    </row>
    <row r="2184" spans="1:26">
      <c r="A2184" s="52" t="s">
        <v>346</v>
      </c>
      <c r="B2184" s="52" t="s">
        <v>341</v>
      </c>
      <c r="C2184" s="52" t="s">
        <v>251</v>
      </c>
      <c r="D2184" s="52" t="s">
        <v>7</v>
      </c>
      <c r="E2184" s="52" t="s">
        <v>76</v>
      </c>
      <c r="F2184" s="52" t="s">
        <v>67</v>
      </c>
      <c r="G2184" s="52">
        <v>94.116998941200009</v>
      </c>
      <c r="H2184" s="52">
        <v>89.451999392400012</v>
      </c>
      <c r="I2184" s="52">
        <v>86.045999911200013</v>
      </c>
      <c r="J2184" s="52">
        <v>79.891998436800009</v>
      </c>
      <c r="K2184" s="52">
        <v>76.629999754800011</v>
      </c>
      <c r="L2184" s="52">
        <v>85.588998130800007</v>
      </c>
      <c r="M2184" s="52">
        <v>89.516999462399994</v>
      </c>
      <c r="N2184" s="52">
        <v>87.074001662400008</v>
      </c>
      <c r="O2184" s="52">
        <v>85.583999091600006</v>
      </c>
      <c r="P2184" s="52">
        <v>81.732000740399997</v>
      </c>
      <c r="Q2184" s="52">
        <v>93.235999924800012</v>
      </c>
      <c r="R2184" s="52">
        <v>94.868998462800008</v>
      </c>
      <c r="S2184" s="52">
        <v>84.161002068000002</v>
      </c>
      <c r="T2184" s="52">
        <v>82.7559999108</v>
      </c>
      <c r="U2184" s="52">
        <v>103.8980001348</v>
      </c>
      <c r="V2184" s="52">
        <v>99.288999036000007</v>
      </c>
      <c r="W2184" s="52">
        <v>90.441001101600008</v>
      </c>
      <c r="X2184" s="52">
        <v>95.834838794400014</v>
      </c>
      <c r="Y2184" s="52">
        <v>87.628962002400002</v>
      </c>
      <c r="Z2184" s="52">
        <v>88.621254536400002</v>
      </c>
    </row>
    <row r="2185" spans="1:26">
      <c r="A2185" s="52" t="s">
        <v>346</v>
      </c>
      <c r="B2185" s="52" t="s">
        <v>337</v>
      </c>
      <c r="C2185" s="52" t="s">
        <v>251</v>
      </c>
      <c r="D2185" s="52" t="s">
        <v>7</v>
      </c>
      <c r="E2185" s="52" t="s">
        <v>76</v>
      </c>
      <c r="F2185" s="52" t="s">
        <v>68</v>
      </c>
      <c r="G2185" s="52">
        <v>3.0465752616000001</v>
      </c>
      <c r="H2185" s="52">
        <v>3.4527869712000001</v>
      </c>
      <c r="I2185" s="52">
        <v>2.8434694068000002</v>
      </c>
      <c r="J2185" s="52">
        <v>2.9885462136000003</v>
      </c>
      <c r="K2185" s="52">
        <v>2.524305456</v>
      </c>
      <c r="L2185" s="52">
        <v>2.5533199799999999</v>
      </c>
      <c r="M2185" s="52">
        <v>5.1166715327999999</v>
      </c>
      <c r="N2185" s="52">
        <v>5.2592111388000005</v>
      </c>
      <c r="O2185" s="52">
        <v>9.8309915856000014</v>
      </c>
      <c r="P2185" s="52">
        <v>7.1076079763999997</v>
      </c>
      <c r="Q2185" s="52">
        <v>22.260470349599998</v>
      </c>
      <c r="R2185" s="52">
        <v>21.781178046000001</v>
      </c>
      <c r="S2185" s="52">
        <v>5.4256573728000008</v>
      </c>
      <c r="T2185" s="52">
        <v>4.4497310400000005</v>
      </c>
      <c r="U2185" s="52">
        <v>4.1883407424000003</v>
      </c>
      <c r="V2185" s="52">
        <v>3.0940870679999999</v>
      </c>
      <c r="W2185" s="52">
        <v>2.9514930336000003</v>
      </c>
      <c r="X2185" s="52">
        <v>2.9973719879999998</v>
      </c>
      <c r="Y2185" s="52">
        <v>3.5083206863999998</v>
      </c>
      <c r="Z2185" s="52">
        <v>3.2945217443999999</v>
      </c>
    </row>
    <row r="2186" spans="1:26">
      <c r="A2186" s="52" t="s">
        <v>346</v>
      </c>
      <c r="B2186" s="52" t="s">
        <v>337</v>
      </c>
      <c r="C2186" s="52" t="s">
        <v>251</v>
      </c>
      <c r="D2186" s="52" t="s">
        <v>7</v>
      </c>
      <c r="E2186" s="52" t="s">
        <v>76</v>
      </c>
      <c r="F2186" s="52" t="s">
        <v>69</v>
      </c>
      <c r="G2186" s="52">
        <v>9.9645840000000003E-3</v>
      </c>
      <c r="H2186" s="52">
        <v>0</v>
      </c>
      <c r="I2186" s="52">
        <v>0</v>
      </c>
      <c r="J2186" s="52">
        <v>9.9645840000000003E-3</v>
      </c>
      <c r="K2186" s="52">
        <v>1.9929168000000001E-2</v>
      </c>
      <c r="L2186" s="52">
        <v>5.9791690799999998E-2</v>
      </c>
      <c r="M2186" s="52">
        <v>2.9893751999999999E-2</v>
      </c>
      <c r="N2186" s="52">
        <v>0</v>
      </c>
      <c r="O2186" s="52">
        <v>0</v>
      </c>
      <c r="P2186" s="52">
        <v>0</v>
      </c>
      <c r="Q2186" s="52">
        <v>1.9929168000000001E-2</v>
      </c>
      <c r="R2186" s="52">
        <v>0</v>
      </c>
      <c r="S2186" s="52">
        <v>0</v>
      </c>
      <c r="T2186" s="52">
        <v>0</v>
      </c>
      <c r="U2186" s="52">
        <v>0</v>
      </c>
      <c r="V2186" s="52">
        <v>0</v>
      </c>
      <c r="W2186" s="52">
        <v>0</v>
      </c>
      <c r="X2186" s="52">
        <v>0</v>
      </c>
      <c r="Y2186" s="52">
        <v>0</v>
      </c>
      <c r="Z2186" s="52">
        <v>0</v>
      </c>
    </row>
    <row r="2187" spans="1:26">
      <c r="A2187" s="52" t="s">
        <v>346</v>
      </c>
      <c r="B2187" s="52" t="s">
        <v>337</v>
      </c>
      <c r="C2187" s="52" t="s">
        <v>251</v>
      </c>
      <c r="D2187" s="52" t="s">
        <v>7</v>
      </c>
      <c r="E2187" s="52" t="s">
        <v>76</v>
      </c>
      <c r="F2187" s="52" t="s">
        <v>70</v>
      </c>
      <c r="G2187" s="52">
        <v>0</v>
      </c>
      <c r="H2187" s="52">
        <v>0</v>
      </c>
      <c r="I2187" s="52">
        <v>0</v>
      </c>
      <c r="J2187" s="52">
        <v>0</v>
      </c>
      <c r="K2187" s="52">
        <v>0</v>
      </c>
      <c r="L2187" s="52">
        <v>0</v>
      </c>
      <c r="M2187" s="52">
        <v>0</v>
      </c>
      <c r="N2187" s="52">
        <v>0</v>
      </c>
      <c r="O2187" s="52">
        <v>0</v>
      </c>
      <c r="P2187" s="52">
        <v>0</v>
      </c>
      <c r="Q2187" s="52">
        <v>0</v>
      </c>
      <c r="R2187" s="52">
        <v>0</v>
      </c>
      <c r="S2187" s="52">
        <v>0</v>
      </c>
      <c r="T2187" s="52">
        <v>0</v>
      </c>
      <c r="U2187" s="52">
        <v>0</v>
      </c>
      <c r="V2187" s="52">
        <v>0</v>
      </c>
      <c r="W2187" s="52">
        <v>0</v>
      </c>
      <c r="X2187" s="52">
        <v>0</v>
      </c>
      <c r="Y2187" s="52">
        <v>0</v>
      </c>
      <c r="Z2187" s="52">
        <v>0</v>
      </c>
    </row>
    <row r="2188" spans="1:26">
      <c r="A2188" s="52" t="s">
        <v>346</v>
      </c>
      <c r="B2188" s="52" t="s">
        <v>342</v>
      </c>
      <c r="C2188" s="52" t="s">
        <v>251</v>
      </c>
      <c r="D2188" s="52" t="s">
        <v>7</v>
      </c>
      <c r="E2188" s="52" t="s">
        <v>76</v>
      </c>
      <c r="F2188" s="52" t="s">
        <v>71</v>
      </c>
      <c r="G2188" s="52">
        <v>0.16830935999999999</v>
      </c>
      <c r="H2188" s="52">
        <v>8.4154679999999996E-2</v>
      </c>
      <c r="I2188" s="52">
        <v>0.16830935999999999</v>
      </c>
      <c r="J2188" s="52">
        <v>4.2077339999999998E-2</v>
      </c>
      <c r="K2188" s="52">
        <v>4.2077339999999998E-2</v>
      </c>
      <c r="L2188" s="52">
        <v>4.2077339999999998E-2</v>
      </c>
      <c r="M2188" s="52">
        <v>0</v>
      </c>
      <c r="N2188" s="52">
        <v>0</v>
      </c>
      <c r="O2188" s="52">
        <v>0</v>
      </c>
      <c r="P2188" s="52">
        <v>0</v>
      </c>
      <c r="Q2188" s="52">
        <v>1.6830810396</v>
      </c>
      <c r="R2188" s="52">
        <v>1.5147716795999999</v>
      </c>
      <c r="S2188" s="52">
        <v>4.2077339999999998E-2</v>
      </c>
      <c r="T2188" s="52">
        <v>4.2077339999999998E-2</v>
      </c>
      <c r="U2188" s="52">
        <v>4.2077339999999998E-2</v>
      </c>
      <c r="V2188" s="52">
        <v>4.2077339999999998E-2</v>
      </c>
      <c r="W2188" s="52">
        <v>4.2077339999999998E-2</v>
      </c>
      <c r="X2188" s="52">
        <v>4.2077340000000003E-3</v>
      </c>
      <c r="Y2188" s="52">
        <v>1.2623202E-2</v>
      </c>
      <c r="Z2188" s="52">
        <v>4.1868000000000005E-4</v>
      </c>
    </row>
    <row r="2189" spans="1:26">
      <c r="A2189" s="52" t="s">
        <v>346</v>
      </c>
      <c r="B2189" s="52" t="s">
        <v>342</v>
      </c>
      <c r="C2189" s="52" t="s">
        <v>251</v>
      </c>
      <c r="D2189" s="52" t="s">
        <v>7</v>
      </c>
      <c r="E2189" s="52" t="s">
        <v>76</v>
      </c>
      <c r="F2189" s="52" t="s">
        <v>72</v>
      </c>
      <c r="G2189" s="52">
        <v>13.049200526399998</v>
      </c>
      <c r="H2189" s="52">
        <v>14.339802560400003</v>
      </c>
      <c r="I2189" s="52">
        <v>11.258799242400002</v>
      </c>
      <c r="J2189" s="52">
        <v>8.8289982360000003</v>
      </c>
      <c r="K2189" s="52">
        <v>7.474400964</v>
      </c>
      <c r="L2189" s="52">
        <v>9.1553048676000017</v>
      </c>
      <c r="M2189" s="52">
        <v>8.2092011112000005</v>
      </c>
      <c r="N2189" s="52">
        <v>8.526803385600001</v>
      </c>
      <c r="O2189" s="52">
        <v>11.725397168399999</v>
      </c>
      <c r="P2189" s="52">
        <v>11.123594910000001</v>
      </c>
      <c r="Q2189" s="52">
        <v>7.6233003192000011</v>
      </c>
      <c r="R2189" s="52">
        <v>5.2584993828000002</v>
      </c>
      <c r="S2189" s="52">
        <v>5.4325990871999998</v>
      </c>
      <c r="T2189" s="52">
        <v>6.6996001295999994</v>
      </c>
      <c r="U2189" s="52">
        <v>4.5663962219999998</v>
      </c>
      <c r="V2189" s="52">
        <v>3.3170006736000004</v>
      </c>
      <c r="W2189" s="52">
        <v>4.9611947148000004</v>
      </c>
      <c r="X2189" s="52">
        <v>5.666180659200001</v>
      </c>
      <c r="Y2189" s="52">
        <v>13.988538414000001</v>
      </c>
      <c r="Z2189" s="52">
        <v>23.359940776799998</v>
      </c>
    </row>
    <row r="2190" spans="1:26">
      <c r="A2190" s="52" t="s">
        <v>346</v>
      </c>
      <c r="B2190" s="52" t="s">
        <v>343</v>
      </c>
      <c r="C2190" s="52" t="s">
        <v>251</v>
      </c>
      <c r="D2190" s="52" t="s">
        <v>7</v>
      </c>
      <c r="E2190" s="52" t="s">
        <v>76</v>
      </c>
      <c r="F2190" s="52" t="s">
        <v>73</v>
      </c>
      <c r="G2190" s="52">
        <v>213.00030152639999</v>
      </c>
      <c r="H2190" s="52">
        <v>223.0002011844</v>
      </c>
      <c r="I2190" s="52">
        <v>235.50029870400004</v>
      </c>
      <c r="J2190" s="52">
        <v>259.49970200519999</v>
      </c>
      <c r="K2190" s="52">
        <v>288.999898992</v>
      </c>
      <c r="L2190" s="52">
        <v>392.00039993160004</v>
      </c>
      <c r="M2190" s="52">
        <v>412.39980000000003</v>
      </c>
      <c r="N2190" s="52">
        <v>381.59999935920001</v>
      </c>
      <c r="O2190" s="52">
        <v>455.27220075960003</v>
      </c>
      <c r="P2190" s="52">
        <v>423.46259838720005</v>
      </c>
      <c r="Q2190" s="52">
        <v>437.63219915399998</v>
      </c>
      <c r="R2190" s="52">
        <v>426.06360183240008</v>
      </c>
      <c r="S2190" s="52">
        <v>444.79349865360001</v>
      </c>
      <c r="T2190" s="52">
        <v>443.45880124200005</v>
      </c>
      <c r="U2190" s="52">
        <v>453.43620103680001</v>
      </c>
      <c r="V2190" s="52">
        <v>426.81509893800001</v>
      </c>
      <c r="W2190" s="52">
        <v>378.68400201600002</v>
      </c>
      <c r="X2190" s="52">
        <v>393.87740517360004</v>
      </c>
      <c r="Y2190" s="52">
        <v>356.27886516600006</v>
      </c>
      <c r="Z2190" s="52">
        <v>339.50797625160004</v>
      </c>
    </row>
    <row r="2191" spans="1:26">
      <c r="A2191" s="52" t="s">
        <v>347</v>
      </c>
      <c r="B2191" s="52" t="s">
        <v>337</v>
      </c>
      <c r="C2191" s="52" t="s">
        <v>251</v>
      </c>
      <c r="D2191" s="52" t="s">
        <v>7</v>
      </c>
      <c r="E2191" s="52" t="s">
        <v>77</v>
      </c>
      <c r="F2191" s="52" t="s">
        <v>63</v>
      </c>
      <c r="G2191" s="52">
        <v>0</v>
      </c>
      <c r="H2191" s="52">
        <v>0</v>
      </c>
      <c r="I2191" s="52">
        <v>0</v>
      </c>
      <c r="J2191" s="52">
        <v>0</v>
      </c>
      <c r="K2191" s="52">
        <v>0</v>
      </c>
      <c r="L2191" s="52">
        <v>0.92148118560000003</v>
      </c>
      <c r="M2191" s="52">
        <v>0.44640917640000005</v>
      </c>
      <c r="N2191" s="52">
        <v>0</v>
      </c>
      <c r="O2191" s="52">
        <v>0.10442716560000001</v>
      </c>
      <c r="P2191" s="52">
        <v>0.53658866159999996</v>
      </c>
      <c r="Q2191" s="52">
        <v>0.43216149599999998</v>
      </c>
      <c r="R2191" s="52">
        <v>0.38414308680000003</v>
      </c>
      <c r="S2191" s="52">
        <v>0.40815438479999999</v>
      </c>
      <c r="T2191" s="52">
        <v>0.26409915720000005</v>
      </c>
      <c r="U2191" s="52">
        <v>0.66828445559999994</v>
      </c>
      <c r="V2191" s="52">
        <v>0.45546941160000004</v>
      </c>
      <c r="W2191" s="52">
        <v>0.34777654200000002</v>
      </c>
      <c r="X2191" s="52">
        <v>0.81330264720000001</v>
      </c>
      <c r="Y2191" s="52">
        <v>0.34584642720000003</v>
      </c>
      <c r="Z2191" s="52">
        <v>0.24395646240000002</v>
      </c>
    </row>
    <row r="2192" spans="1:26">
      <c r="A2192" s="52" t="s">
        <v>347</v>
      </c>
      <c r="B2192" s="52" t="s">
        <v>338</v>
      </c>
      <c r="C2192" s="52" t="s">
        <v>251</v>
      </c>
      <c r="D2192" s="52" t="s">
        <v>7</v>
      </c>
      <c r="E2192" s="52" t="s">
        <v>77</v>
      </c>
      <c r="F2192" s="52" t="s">
        <v>64</v>
      </c>
      <c r="G2192" s="52">
        <v>0</v>
      </c>
      <c r="H2192" s="52">
        <v>0</v>
      </c>
      <c r="I2192" s="52">
        <v>0</v>
      </c>
      <c r="J2192" s="52">
        <v>0</v>
      </c>
      <c r="K2192" s="52">
        <v>0</v>
      </c>
      <c r="L2192" s="52">
        <v>1.0006452000000002E-3</v>
      </c>
      <c r="M2192" s="52">
        <v>1.5001304400000002E-2</v>
      </c>
      <c r="N2192" s="52">
        <v>8.0009747999999995E-3</v>
      </c>
      <c r="O2192" s="52">
        <v>1.6001949599999999E-2</v>
      </c>
      <c r="P2192" s="52">
        <v>1.5001304400000002E-2</v>
      </c>
      <c r="Q2192" s="52">
        <v>1.1999368800000002E-2</v>
      </c>
      <c r="R2192" s="52">
        <v>2.2998092400000003E-2</v>
      </c>
      <c r="S2192" s="52">
        <v>4.3999081199999998E-2</v>
      </c>
      <c r="T2192" s="52">
        <v>4.2998436000000001E-2</v>
      </c>
      <c r="U2192" s="52">
        <v>2.8001318399999999E-2</v>
      </c>
      <c r="V2192" s="52">
        <v>2.4999382800000001E-2</v>
      </c>
      <c r="W2192" s="52">
        <v>2.3998737600000004E-2</v>
      </c>
      <c r="X2192" s="52">
        <v>2.49449544E-2</v>
      </c>
      <c r="Y2192" s="52">
        <v>2.0339474400000002E-2</v>
      </c>
      <c r="Z2192" s="52">
        <v>2.8888920000000003E-4</v>
      </c>
    </row>
    <row r="2193" spans="1:26">
      <c r="A2193" s="52" t="s">
        <v>347</v>
      </c>
      <c r="B2193" s="52" t="s">
        <v>339</v>
      </c>
      <c r="C2193" s="52" t="s">
        <v>251</v>
      </c>
      <c r="D2193" s="52" t="s">
        <v>7</v>
      </c>
      <c r="E2193" s="52" t="s">
        <v>77</v>
      </c>
      <c r="F2193" s="52" t="s">
        <v>65</v>
      </c>
      <c r="G2193" s="52">
        <v>0</v>
      </c>
      <c r="H2193" s="52">
        <v>0</v>
      </c>
      <c r="I2193" s="52">
        <v>0</v>
      </c>
      <c r="J2193" s="52">
        <v>0</v>
      </c>
      <c r="K2193" s="52">
        <v>0</v>
      </c>
      <c r="L2193" s="52">
        <v>1.1999368800000002E-2</v>
      </c>
      <c r="M2193" s="52">
        <v>0</v>
      </c>
      <c r="N2193" s="52">
        <v>0</v>
      </c>
      <c r="O2193" s="52">
        <v>0</v>
      </c>
      <c r="P2193" s="52">
        <v>7.9000729200000008E-2</v>
      </c>
      <c r="Q2193" s="52">
        <v>8.9999452800000004E-2</v>
      </c>
      <c r="R2193" s="52">
        <v>8.7001703999999999E-2</v>
      </c>
      <c r="S2193" s="52">
        <v>0.14899983840000003</v>
      </c>
      <c r="T2193" s="52">
        <v>0.15600016799999999</v>
      </c>
      <c r="U2193" s="52">
        <v>0.12000206160000002</v>
      </c>
      <c r="V2193" s="52">
        <v>0.16599824639999999</v>
      </c>
      <c r="W2193" s="52">
        <v>3.7999396800000002E-2</v>
      </c>
      <c r="X2193" s="52">
        <v>1.8442854000000002E-2</v>
      </c>
      <c r="Y2193" s="52">
        <v>4.103064E-2</v>
      </c>
      <c r="Z2193" s="52">
        <v>3.2196491999999998E-3</v>
      </c>
    </row>
    <row r="2194" spans="1:26">
      <c r="A2194" s="52" t="s">
        <v>347</v>
      </c>
      <c r="B2194" s="52" t="s">
        <v>340</v>
      </c>
      <c r="C2194" s="52" t="s">
        <v>251</v>
      </c>
      <c r="D2194" s="52" t="s">
        <v>7</v>
      </c>
      <c r="E2194" s="52" t="s">
        <v>77</v>
      </c>
      <c r="F2194" s="52" t="s">
        <v>66</v>
      </c>
      <c r="G2194" s="52">
        <v>0</v>
      </c>
      <c r="H2194" s="52">
        <v>0</v>
      </c>
      <c r="I2194" s="52">
        <v>0</v>
      </c>
      <c r="J2194" s="52">
        <v>0</v>
      </c>
      <c r="K2194" s="52">
        <v>0</v>
      </c>
      <c r="L2194" s="52">
        <v>54.421198704000005</v>
      </c>
      <c r="M2194" s="52">
        <v>55.872000266400008</v>
      </c>
      <c r="N2194" s="52">
        <v>57.898800838800007</v>
      </c>
      <c r="O2194" s="52">
        <v>54.824400104400006</v>
      </c>
      <c r="P2194" s="52">
        <v>40.888799589600005</v>
      </c>
      <c r="Q2194" s="52">
        <v>45.032400187200004</v>
      </c>
      <c r="R2194" s="52">
        <v>46.094398754400004</v>
      </c>
      <c r="S2194" s="52">
        <v>47.034000410400004</v>
      </c>
      <c r="T2194" s="52">
        <v>49.183202080800008</v>
      </c>
      <c r="U2194" s="52">
        <v>46.565999906400009</v>
      </c>
      <c r="V2194" s="52">
        <v>42.782401306800004</v>
      </c>
      <c r="W2194" s="52">
        <v>45.0539998884</v>
      </c>
      <c r="X2194" s="52">
        <v>49.257718747200002</v>
      </c>
      <c r="Y2194" s="52">
        <v>48.389761612800008</v>
      </c>
      <c r="Z2194" s="52">
        <v>46.705679928000002</v>
      </c>
    </row>
    <row r="2195" spans="1:26">
      <c r="A2195" s="52" t="s">
        <v>347</v>
      </c>
      <c r="B2195" s="52" t="s">
        <v>341</v>
      </c>
      <c r="C2195" s="52" t="s">
        <v>251</v>
      </c>
      <c r="D2195" s="52" t="s">
        <v>7</v>
      </c>
      <c r="E2195" s="52" t="s">
        <v>77</v>
      </c>
      <c r="F2195" s="52" t="s">
        <v>67</v>
      </c>
      <c r="G2195" s="52">
        <v>0</v>
      </c>
      <c r="H2195" s="52">
        <v>0</v>
      </c>
      <c r="I2195" s="52">
        <v>0</v>
      </c>
      <c r="J2195" s="52">
        <v>0</v>
      </c>
      <c r="K2195" s="52">
        <v>0</v>
      </c>
      <c r="L2195" s="52">
        <v>98.866998903600006</v>
      </c>
      <c r="M2195" s="52">
        <v>96.680999448000009</v>
      </c>
      <c r="N2195" s="52">
        <v>91.660000482000015</v>
      </c>
      <c r="O2195" s="52">
        <v>102.24199931760002</v>
      </c>
      <c r="P2195" s="52">
        <v>97.64099919360001</v>
      </c>
      <c r="Q2195" s="52">
        <v>100.85299911</v>
      </c>
      <c r="R2195" s="52">
        <v>89.404998375600002</v>
      </c>
      <c r="S2195" s="52">
        <v>79.302999412800006</v>
      </c>
      <c r="T2195" s="52">
        <v>67.964002016400002</v>
      </c>
      <c r="U2195" s="52">
        <v>85.581001342800008</v>
      </c>
      <c r="V2195" s="52">
        <v>79.526000941199996</v>
      </c>
      <c r="W2195" s="52">
        <v>83.799999424800006</v>
      </c>
      <c r="X2195" s="52">
        <v>84.81579665400001</v>
      </c>
      <c r="Y2195" s="52">
        <v>87.361839975600006</v>
      </c>
      <c r="Z2195" s="52">
        <v>83.903350582800002</v>
      </c>
    </row>
    <row r="2196" spans="1:26">
      <c r="A2196" s="52" t="s">
        <v>347</v>
      </c>
      <c r="B2196" s="52" t="s">
        <v>337</v>
      </c>
      <c r="C2196" s="52" t="s">
        <v>251</v>
      </c>
      <c r="D2196" s="52" t="s">
        <v>7</v>
      </c>
      <c r="E2196" s="52" t="s">
        <v>77</v>
      </c>
      <c r="F2196" s="52" t="s">
        <v>68</v>
      </c>
      <c r="G2196" s="52">
        <v>0</v>
      </c>
      <c r="H2196" s="52">
        <v>0</v>
      </c>
      <c r="I2196" s="52">
        <v>0</v>
      </c>
      <c r="J2196" s="52">
        <v>0</v>
      </c>
      <c r="K2196" s="52">
        <v>0</v>
      </c>
      <c r="L2196" s="52">
        <v>1.6538529888000002</v>
      </c>
      <c r="M2196" s="52">
        <v>1.3927180859999999</v>
      </c>
      <c r="N2196" s="52">
        <v>1.3927180859999999</v>
      </c>
      <c r="O2196" s="52">
        <v>1.3056745140000001</v>
      </c>
      <c r="P2196" s="52">
        <v>1.0445396112000001</v>
      </c>
      <c r="Q2196" s="52">
        <v>0.89946699120000007</v>
      </c>
      <c r="R2196" s="52">
        <v>0.95749603920000004</v>
      </c>
      <c r="S2196" s="52">
        <v>1.3927180859999999</v>
      </c>
      <c r="T2196" s="52">
        <v>1.189616418</v>
      </c>
      <c r="U2196" s="52">
        <v>1.2186309420000001</v>
      </c>
      <c r="V2196" s="52">
        <v>0.58029885360000011</v>
      </c>
      <c r="W2196" s="52">
        <v>0.52226980560000003</v>
      </c>
      <c r="X2196" s="52">
        <v>0.51356544839999996</v>
      </c>
      <c r="Y2196" s="52">
        <v>0.60931337760000004</v>
      </c>
      <c r="Z2196" s="52">
        <v>0.56695133519999996</v>
      </c>
    </row>
    <row r="2197" spans="1:26">
      <c r="A2197" s="52" t="s">
        <v>347</v>
      </c>
      <c r="B2197" s="52" t="s">
        <v>337</v>
      </c>
      <c r="C2197" s="52" t="s">
        <v>251</v>
      </c>
      <c r="D2197" s="52" t="s">
        <v>7</v>
      </c>
      <c r="E2197" s="52" t="s">
        <v>77</v>
      </c>
      <c r="F2197" s="52" t="s">
        <v>69</v>
      </c>
      <c r="G2197" s="52">
        <v>0</v>
      </c>
      <c r="H2197" s="52">
        <v>0</v>
      </c>
      <c r="I2197" s="52">
        <v>0</v>
      </c>
      <c r="J2197" s="52">
        <v>0</v>
      </c>
      <c r="K2197" s="52">
        <v>0</v>
      </c>
      <c r="L2197" s="52">
        <v>0</v>
      </c>
      <c r="M2197" s="52">
        <v>0</v>
      </c>
      <c r="N2197" s="52">
        <v>0</v>
      </c>
      <c r="O2197" s="52">
        <v>0</v>
      </c>
      <c r="P2197" s="52">
        <v>0</v>
      </c>
      <c r="Q2197" s="52">
        <v>0</v>
      </c>
      <c r="R2197" s="52">
        <v>0</v>
      </c>
      <c r="S2197" s="52">
        <v>0</v>
      </c>
      <c r="T2197" s="52">
        <v>0</v>
      </c>
      <c r="U2197" s="52">
        <v>0</v>
      </c>
      <c r="V2197" s="52">
        <v>0</v>
      </c>
      <c r="W2197" s="52">
        <v>0</v>
      </c>
      <c r="X2197" s="52">
        <v>0</v>
      </c>
      <c r="Y2197" s="52">
        <v>0</v>
      </c>
      <c r="Z2197" s="52">
        <v>0</v>
      </c>
    </row>
    <row r="2198" spans="1:26">
      <c r="A2198" s="52" t="s">
        <v>347</v>
      </c>
      <c r="B2198" s="52" t="s">
        <v>337</v>
      </c>
      <c r="C2198" s="52" t="s">
        <v>251</v>
      </c>
      <c r="D2198" s="52" t="s">
        <v>7</v>
      </c>
      <c r="E2198" s="52" t="s">
        <v>77</v>
      </c>
      <c r="F2198" s="52" t="s">
        <v>70</v>
      </c>
      <c r="G2198" s="52">
        <v>0</v>
      </c>
      <c r="H2198" s="52">
        <v>0</v>
      </c>
      <c r="I2198" s="52">
        <v>0</v>
      </c>
      <c r="J2198" s="52">
        <v>0</v>
      </c>
      <c r="K2198" s="52">
        <v>0</v>
      </c>
      <c r="L2198" s="52">
        <v>0</v>
      </c>
      <c r="M2198" s="52">
        <v>0</v>
      </c>
      <c r="N2198" s="52">
        <v>0</v>
      </c>
      <c r="O2198" s="52">
        <v>0</v>
      </c>
      <c r="P2198" s="52">
        <v>0</v>
      </c>
      <c r="Q2198" s="52">
        <v>0</v>
      </c>
      <c r="R2198" s="52">
        <v>0</v>
      </c>
      <c r="S2198" s="52">
        <v>0</v>
      </c>
      <c r="T2198" s="52">
        <v>0</v>
      </c>
      <c r="U2198" s="52">
        <v>0</v>
      </c>
      <c r="V2198" s="52">
        <v>0</v>
      </c>
      <c r="W2198" s="52">
        <v>0</v>
      </c>
      <c r="X2198" s="52">
        <v>0</v>
      </c>
      <c r="Y2198" s="52">
        <v>0</v>
      </c>
      <c r="Z2198" s="52">
        <v>0</v>
      </c>
    </row>
    <row r="2199" spans="1:26">
      <c r="A2199" s="52" t="s">
        <v>347</v>
      </c>
      <c r="B2199" s="52" t="s">
        <v>342</v>
      </c>
      <c r="C2199" s="52" t="s">
        <v>251</v>
      </c>
      <c r="D2199" s="52" t="s">
        <v>7</v>
      </c>
      <c r="E2199" s="52" t="s">
        <v>77</v>
      </c>
      <c r="F2199" s="52" t="s">
        <v>71</v>
      </c>
      <c r="G2199" s="52">
        <v>0</v>
      </c>
      <c r="H2199" s="52">
        <v>0</v>
      </c>
      <c r="I2199" s="52">
        <v>0</v>
      </c>
      <c r="J2199" s="52">
        <v>0</v>
      </c>
      <c r="K2199" s="52">
        <v>0</v>
      </c>
      <c r="L2199" s="52">
        <v>0</v>
      </c>
      <c r="M2199" s="52">
        <v>0</v>
      </c>
      <c r="N2199" s="52">
        <v>4.2077339999999998E-2</v>
      </c>
      <c r="O2199" s="52">
        <v>4.2077339999999998E-2</v>
      </c>
      <c r="P2199" s="52">
        <v>4.2077339999999998E-2</v>
      </c>
      <c r="Q2199" s="52">
        <v>0</v>
      </c>
      <c r="R2199" s="52">
        <v>0</v>
      </c>
      <c r="S2199" s="52">
        <v>0</v>
      </c>
      <c r="T2199" s="52">
        <v>0</v>
      </c>
      <c r="U2199" s="52">
        <v>0</v>
      </c>
      <c r="V2199" s="52">
        <v>0</v>
      </c>
      <c r="W2199" s="52">
        <v>0</v>
      </c>
      <c r="X2199" s="52">
        <v>0</v>
      </c>
      <c r="Y2199" s="52">
        <v>0</v>
      </c>
      <c r="Z2199" s="52">
        <v>0</v>
      </c>
    </row>
    <row r="2200" spans="1:26">
      <c r="A2200" s="52" t="s">
        <v>347</v>
      </c>
      <c r="B2200" s="52" t="s">
        <v>342</v>
      </c>
      <c r="C2200" s="52" t="s">
        <v>251</v>
      </c>
      <c r="D2200" s="52" t="s">
        <v>7</v>
      </c>
      <c r="E2200" s="52" t="s">
        <v>77</v>
      </c>
      <c r="F2200" s="52" t="s">
        <v>72</v>
      </c>
      <c r="G2200" s="52">
        <v>0</v>
      </c>
      <c r="H2200" s="52">
        <v>0</v>
      </c>
      <c r="I2200" s="52">
        <v>0</v>
      </c>
      <c r="J2200" s="52">
        <v>0</v>
      </c>
      <c r="K2200" s="52">
        <v>0</v>
      </c>
      <c r="L2200" s="52">
        <v>4.8873981780000006</v>
      </c>
      <c r="M2200" s="52">
        <v>4.3508011428000009</v>
      </c>
      <c r="N2200" s="52">
        <v>3.3301974672000005</v>
      </c>
      <c r="O2200" s="52">
        <v>3.4049988360000003</v>
      </c>
      <c r="P2200" s="52">
        <v>7.7299967303999999</v>
      </c>
      <c r="Q2200" s="52">
        <v>11.174598507600003</v>
      </c>
      <c r="R2200" s="52">
        <v>9.8254022076000016</v>
      </c>
      <c r="S2200" s="52">
        <v>8.4220035947999996</v>
      </c>
      <c r="T2200" s="52">
        <v>9.5184009108000005</v>
      </c>
      <c r="U2200" s="52">
        <v>8.5723976376</v>
      </c>
      <c r="V2200" s="52">
        <v>6.6577991184000007</v>
      </c>
      <c r="W2200" s="52">
        <v>7.0985979828000003</v>
      </c>
      <c r="X2200" s="52">
        <v>7.6505982551999994</v>
      </c>
      <c r="Y2200" s="52">
        <v>7.2158409432000017</v>
      </c>
      <c r="Z2200" s="52">
        <v>9.2737536263999996</v>
      </c>
    </row>
    <row r="2201" spans="1:26">
      <c r="A2201" s="52" t="s">
        <v>347</v>
      </c>
      <c r="B2201" s="52" t="s">
        <v>343</v>
      </c>
      <c r="C2201" s="52" t="s">
        <v>251</v>
      </c>
      <c r="D2201" s="52" t="s">
        <v>7</v>
      </c>
      <c r="E2201" s="52" t="s">
        <v>77</v>
      </c>
      <c r="F2201" s="52" t="s">
        <v>73</v>
      </c>
      <c r="G2201" s="52">
        <v>0</v>
      </c>
      <c r="H2201" s="52">
        <v>0</v>
      </c>
      <c r="I2201" s="52">
        <v>0</v>
      </c>
      <c r="J2201" s="52">
        <v>0</v>
      </c>
      <c r="K2201" s="52">
        <v>0</v>
      </c>
      <c r="L2201" s="52">
        <v>23.0003993268</v>
      </c>
      <c r="M2201" s="52">
        <v>31.899601825200001</v>
      </c>
      <c r="N2201" s="52">
        <v>17.999999416800001</v>
      </c>
      <c r="O2201" s="52">
        <v>17.010001249200002</v>
      </c>
      <c r="P2201" s="52">
        <v>17.586900421200003</v>
      </c>
      <c r="Q2201" s="52">
        <v>24.417899082000002</v>
      </c>
      <c r="R2201" s="52">
        <v>24.644698038000001</v>
      </c>
      <c r="S2201" s="52">
        <v>28.4265005004</v>
      </c>
      <c r="T2201" s="52">
        <v>25.609500043200004</v>
      </c>
      <c r="U2201" s="52">
        <v>25.3323003888</v>
      </c>
      <c r="V2201" s="52">
        <v>16.335901328400002</v>
      </c>
      <c r="W2201" s="52">
        <v>20.736898016400001</v>
      </c>
      <c r="X2201" s="52">
        <v>23.221282334400001</v>
      </c>
      <c r="Y2201" s="52">
        <v>28.375450848</v>
      </c>
      <c r="Z2201" s="52">
        <v>33.435001868400008</v>
      </c>
    </row>
    <row r="2202" spans="1:26">
      <c r="A2202" s="52" t="s">
        <v>347</v>
      </c>
      <c r="B2202" s="52" t="s">
        <v>337</v>
      </c>
      <c r="C2202" s="52" t="s">
        <v>251</v>
      </c>
      <c r="D2202" s="52" t="s">
        <v>7</v>
      </c>
      <c r="E2202" s="52" t="s">
        <v>78</v>
      </c>
      <c r="F2202" s="52" t="s">
        <v>63</v>
      </c>
      <c r="G2202" s="52">
        <v>4.8737827043999999</v>
      </c>
      <c r="H2202" s="52">
        <v>3.1569769908</v>
      </c>
      <c r="I2202" s="52">
        <v>2.2584771504000001</v>
      </c>
      <c r="J2202" s="52">
        <v>2.6096952420000004</v>
      </c>
      <c r="K2202" s="52">
        <v>1.9803522132000002</v>
      </c>
      <c r="L2202" s="52">
        <v>1.7690444171999999</v>
      </c>
      <c r="M2202" s="52">
        <v>1.0607969556000001</v>
      </c>
      <c r="N2202" s="52">
        <v>1.3335292944000001</v>
      </c>
      <c r="O2202" s="52">
        <v>0.77597732519999996</v>
      </c>
      <c r="P2202" s="52">
        <v>1.8486941003999999</v>
      </c>
      <c r="Q2202" s="52">
        <v>1.9207196208000001</v>
      </c>
      <c r="R2202" s="52">
        <v>1.7046388727999999</v>
      </c>
      <c r="S2202" s="52">
        <v>0.86432299199999996</v>
      </c>
      <c r="T2202" s="52">
        <v>0.36013597559999999</v>
      </c>
      <c r="U2202" s="52">
        <v>1.3834317636</v>
      </c>
      <c r="V2202" s="52">
        <v>1.4314501728</v>
      </c>
      <c r="W2202" s="52">
        <v>1.4314501728</v>
      </c>
      <c r="X2202" s="52">
        <v>5.3716644000000008E-2</v>
      </c>
      <c r="Y2202" s="52">
        <v>9.810928440000001E-2</v>
      </c>
      <c r="Z2202" s="52">
        <v>5.7392654400000007E-2</v>
      </c>
    </row>
    <row r="2203" spans="1:26">
      <c r="A2203" s="52" t="s">
        <v>347</v>
      </c>
      <c r="B2203" s="52" t="s">
        <v>338</v>
      </c>
      <c r="C2203" s="52" t="s">
        <v>251</v>
      </c>
      <c r="D2203" s="52" t="s">
        <v>7</v>
      </c>
      <c r="E2203" s="52" t="s">
        <v>78</v>
      </c>
      <c r="F2203" s="52" t="s">
        <v>64</v>
      </c>
      <c r="G2203" s="52">
        <v>0.1640011428</v>
      </c>
      <c r="H2203" s="52">
        <v>0.1070020476</v>
      </c>
      <c r="I2203" s="52">
        <v>0.10099817640000001</v>
      </c>
      <c r="J2203" s="52">
        <v>4.7001016800000003E-2</v>
      </c>
      <c r="K2203" s="52">
        <v>6.7001360400000001E-2</v>
      </c>
      <c r="L2203" s="52">
        <v>6.1998134400000002E-2</v>
      </c>
      <c r="M2203" s="52">
        <v>3.9000041999999999E-2</v>
      </c>
      <c r="N2203" s="52">
        <v>3.1999712399999998E-2</v>
      </c>
      <c r="O2203" s="52">
        <v>8.0009747999999995E-3</v>
      </c>
      <c r="P2203" s="52">
        <v>2.2998092400000003E-2</v>
      </c>
      <c r="Q2203" s="52">
        <v>1.1999368800000002E-2</v>
      </c>
      <c r="R2203" s="52">
        <v>1.1999368800000002E-2</v>
      </c>
      <c r="S2203" s="52">
        <v>1.09987236E-2</v>
      </c>
      <c r="T2203" s="52">
        <v>1.5001304400000002E-2</v>
      </c>
      <c r="U2203" s="52">
        <v>1.6001949599999999E-2</v>
      </c>
      <c r="V2203" s="52">
        <v>3.0019356000000001E-3</v>
      </c>
      <c r="W2203" s="52">
        <v>2.0012904000000003E-3</v>
      </c>
      <c r="X2203" s="52">
        <v>1.5574896E-3</v>
      </c>
      <c r="Y2203" s="52">
        <v>4.6766556000000003E-3</v>
      </c>
      <c r="Z2203" s="52">
        <v>1.46496132E-2</v>
      </c>
    </row>
    <row r="2204" spans="1:26">
      <c r="A2204" s="52" t="s">
        <v>347</v>
      </c>
      <c r="B2204" s="52" t="s">
        <v>339</v>
      </c>
      <c r="C2204" s="52" t="s">
        <v>251</v>
      </c>
      <c r="D2204" s="52" t="s">
        <v>7</v>
      </c>
      <c r="E2204" s="52" t="s">
        <v>78</v>
      </c>
      <c r="F2204" s="52" t="s">
        <v>65</v>
      </c>
      <c r="G2204" s="52">
        <v>4.3999081199999998E-2</v>
      </c>
      <c r="H2204" s="52">
        <v>4.10013324E-2</v>
      </c>
      <c r="I2204" s="52">
        <v>6.3999424799999996E-2</v>
      </c>
      <c r="J2204" s="52">
        <v>1.79990532E-2</v>
      </c>
      <c r="K2204" s="52">
        <v>8.1002019600000003E-2</v>
      </c>
      <c r="L2204" s="52">
        <v>2.1000988800000002E-2</v>
      </c>
      <c r="M2204" s="52">
        <v>0</v>
      </c>
      <c r="N2204" s="52">
        <v>2.90019636E-2</v>
      </c>
      <c r="O2204" s="52">
        <v>0</v>
      </c>
      <c r="P2204" s="52">
        <v>0.14600208960000002</v>
      </c>
      <c r="Q2204" s="52">
        <v>0.15999856200000001</v>
      </c>
      <c r="R2204" s="52">
        <v>0.16799953680000002</v>
      </c>
      <c r="S2204" s="52">
        <v>0.1640011428</v>
      </c>
      <c r="T2204" s="52">
        <v>0.17100147239999999</v>
      </c>
      <c r="U2204" s="52">
        <v>0.15299823240000002</v>
      </c>
      <c r="V2204" s="52">
        <v>0.18099955080000002</v>
      </c>
      <c r="W2204" s="52">
        <v>3.0019356000000001E-3</v>
      </c>
      <c r="X2204" s="52">
        <v>2.9307600000000006E-3</v>
      </c>
      <c r="Y2204" s="52">
        <v>2.9307600000000006E-3</v>
      </c>
      <c r="Z2204" s="52">
        <v>3.3410664000000007E-2</v>
      </c>
    </row>
    <row r="2205" spans="1:26">
      <c r="A2205" s="52" t="s">
        <v>347</v>
      </c>
      <c r="B2205" s="52" t="s">
        <v>340</v>
      </c>
      <c r="C2205" s="52" t="s">
        <v>251</v>
      </c>
      <c r="D2205" s="52" t="s">
        <v>7</v>
      </c>
      <c r="E2205" s="52" t="s">
        <v>78</v>
      </c>
      <c r="F2205" s="52" t="s">
        <v>66</v>
      </c>
      <c r="G2205" s="52">
        <v>158.86800039600001</v>
      </c>
      <c r="H2205" s="52">
        <v>162.77039944560002</v>
      </c>
      <c r="I2205" s="52">
        <v>156.82320077040001</v>
      </c>
      <c r="J2205" s="52">
        <v>157.2839999784</v>
      </c>
      <c r="K2205" s="52">
        <v>156.5640001692</v>
      </c>
      <c r="L2205" s="52">
        <v>74.836801688400001</v>
      </c>
      <c r="M2205" s="52">
        <v>76.913998772400006</v>
      </c>
      <c r="N2205" s="52">
        <v>81.410400072000002</v>
      </c>
      <c r="O2205" s="52">
        <v>84.502799859600003</v>
      </c>
      <c r="P2205" s="52">
        <v>71.967600208800008</v>
      </c>
      <c r="Q2205" s="52">
        <v>81.964799380800002</v>
      </c>
      <c r="R2205" s="52">
        <v>82.789201234800004</v>
      </c>
      <c r="S2205" s="52">
        <v>84.477599510400012</v>
      </c>
      <c r="T2205" s="52">
        <v>81.874799928000002</v>
      </c>
      <c r="U2205" s="52">
        <v>64.893599676000008</v>
      </c>
      <c r="V2205" s="52">
        <v>62.906402044800004</v>
      </c>
      <c r="W2205" s="52">
        <v>65.390401177200005</v>
      </c>
      <c r="X2205" s="52">
        <v>71.42891396040001</v>
      </c>
      <c r="Y2205" s="52">
        <v>71.924400806400001</v>
      </c>
      <c r="Z2205" s="52">
        <v>68.214238678800001</v>
      </c>
    </row>
    <row r="2206" spans="1:26">
      <c r="A2206" s="52" t="s">
        <v>347</v>
      </c>
      <c r="B2206" s="52" t="s">
        <v>341</v>
      </c>
      <c r="C2206" s="52" t="s">
        <v>251</v>
      </c>
      <c r="D2206" s="52" t="s">
        <v>7</v>
      </c>
      <c r="E2206" s="52" t="s">
        <v>78</v>
      </c>
      <c r="F2206" s="52" t="s">
        <v>67</v>
      </c>
      <c r="G2206" s="52">
        <v>384.67399816080001</v>
      </c>
      <c r="H2206" s="52">
        <v>385.83200005200001</v>
      </c>
      <c r="I2206" s="52">
        <v>361.55200160160001</v>
      </c>
      <c r="J2206" s="52">
        <v>342.14599938240002</v>
      </c>
      <c r="K2206" s="52">
        <v>338.46200056800001</v>
      </c>
      <c r="L2206" s="52">
        <v>121.74400067400001</v>
      </c>
      <c r="M2206" s="52">
        <v>119.15299949400001</v>
      </c>
      <c r="N2206" s="52">
        <v>126.3910011696</v>
      </c>
      <c r="O2206" s="52">
        <v>143.23499998560001</v>
      </c>
      <c r="P2206" s="52">
        <v>136.78899851880001</v>
      </c>
      <c r="Q2206" s="52">
        <v>165.34099834920002</v>
      </c>
      <c r="R2206" s="52">
        <v>201.03099813720002</v>
      </c>
      <c r="S2206" s="52">
        <v>210.25500001920003</v>
      </c>
      <c r="T2206" s="52">
        <v>198.8449986816</v>
      </c>
      <c r="U2206" s="52">
        <v>135.9729995724</v>
      </c>
      <c r="V2206" s="52">
        <v>130.9600015812</v>
      </c>
      <c r="W2206" s="52">
        <v>321.36400115639998</v>
      </c>
      <c r="X2206" s="52">
        <v>291.73643752680005</v>
      </c>
      <c r="Y2206" s="52">
        <v>77.951399889599998</v>
      </c>
      <c r="Z2206" s="52">
        <v>69.635330708400005</v>
      </c>
    </row>
    <row r="2207" spans="1:26">
      <c r="A2207" s="52" t="s">
        <v>347</v>
      </c>
      <c r="B2207" s="52" t="s">
        <v>337</v>
      </c>
      <c r="C2207" s="52" t="s">
        <v>251</v>
      </c>
      <c r="D2207" s="52" t="s">
        <v>7</v>
      </c>
      <c r="E2207" s="52" t="s">
        <v>78</v>
      </c>
      <c r="F2207" s="52" t="s">
        <v>68</v>
      </c>
      <c r="G2207" s="52">
        <v>8.2112442695999999</v>
      </c>
      <c r="H2207" s="52">
        <v>10.7355497256</v>
      </c>
      <c r="I2207" s="52">
        <v>7.4568540852000007</v>
      </c>
      <c r="J2207" s="52">
        <v>6.8185261836000004</v>
      </c>
      <c r="K2207" s="52">
        <v>7.0796610863999998</v>
      </c>
      <c r="L2207" s="52">
        <v>2.8724839308000001</v>
      </c>
      <c r="M2207" s="52">
        <v>3.1995818675999996</v>
      </c>
      <c r="N2207" s="52">
        <v>1.436135202</v>
      </c>
      <c r="O2207" s="52">
        <v>2.3630006124000005</v>
      </c>
      <c r="P2207" s="52">
        <v>1.5851308535999999</v>
      </c>
      <c r="Q2207" s="52">
        <v>1.4944447655999999</v>
      </c>
      <c r="R2207" s="52">
        <v>1.2625002324000001</v>
      </c>
      <c r="S2207" s="52">
        <v>1.2640828427999999</v>
      </c>
      <c r="T2207" s="52">
        <v>0.97145064360000011</v>
      </c>
      <c r="U2207" s="52">
        <v>0.87112235520000003</v>
      </c>
      <c r="V2207" s="52">
        <v>0.63694207080000009</v>
      </c>
      <c r="W2207" s="52">
        <v>0.61354204560000014</v>
      </c>
      <c r="X2207" s="52">
        <v>0.74231126639999989</v>
      </c>
      <c r="Y2207" s="52">
        <v>0.53316804600000001</v>
      </c>
      <c r="Z2207" s="52">
        <v>0.33675688440000001</v>
      </c>
    </row>
    <row r="2208" spans="1:26">
      <c r="A2208" s="52" t="s">
        <v>347</v>
      </c>
      <c r="B2208" s="52" t="s">
        <v>337</v>
      </c>
      <c r="C2208" s="52" t="s">
        <v>251</v>
      </c>
      <c r="D2208" s="52" t="s">
        <v>7</v>
      </c>
      <c r="E2208" s="52" t="s">
        <v>78</v>
      </c>
      <c r="F2208" s="52" t="s">
        <v>69</v>
      </c>
      <c r="G2208" s="52">
        <v>9.9645840000000003E-3</v>
      </c>
      <c r="H2208" s="52">
        <v>9.9645840000000003E-3</v>
      </c>
      <c r="I2208" s="52">
        <v>9.9645840000000003E-3</v>
      </c>
      <c r="J2208" s="52">
        <v>0</v>
      </c>
      <c r="K2208" s="52">
        <v>0</v>
      </c>
      <c r="L2208" s="52">
        <v>0</v>
      </c>
      <c r="M2208" s="52">
        <v>0</v>
      </c>
      <c r="N2208" s="52">
        <v>0</v>
      </c>
      <c r="O2208" s="52">
        <v>0</v>
      </c>
      <c r="P2208" s="52">
        <v>0</v>
      </c>
      <c r="Q2208" s="52">
        <v>0</v>
      </c>
      <c r="R2208" s="52">
        <v>0</v>
      </c>
      <c r="S2208" s="52">
        <v>0</v>
      </c>
      <c r="T2208" s="52">
        <v>0</v>
      </c>
      <c r="U2208" s="52">
        <v>0</v>
      </c>
      <c r="V2208" s="52">
        <v>0</v>
      </c>
      <c r="W2208" s="52">
        <v>0</v>
      </c>
      <c r="X2208" s="52">
        <v>0</v>
      </c>
      <c r="Y2208" s="52">
        <v>0</v>
      </c>
      <c r="Z2208" s="52">
        <v>0</v>
      </c>
    </row>
    <row r="2209" spans="1:26">
      <c r="A2209" s="52" t="s">
        <v>347</v>
      </c>
      <c r="B2209" s="52" t="s">
        <v>337</v>
      </c>
      <c r="C2209" s="52" t="s">
        <v>251</v>
      </c>
      <c r="D2209" s="52" t="s">
        <v>7</v>
      </c>
      <c r="E2209" s="52" t="s">
        <v>78</v>
      </c>
      <c r="F2209" s="52" t="s">
        <v>70</v>
      </c>
      <c r="G2209" s="52">
        <v>0</v>
      </c>
      <c r="H2209" s="52">
        <v>0</v>
      </c>
      <c r="I2209" s="52">
        <v>0</v>
      </c>
      <c r="J2209" s="52">
        <v>0</v>
      </c>
      <c r="K2209" s="52">
        <v>7.0338239999999996E-2</v>
      </c>
      <c r="L2209" s="52">
        <v>0</v>
      </c>
      <c r="M2209" s="52">
        <v>0</v>
      </c>
      <c r="N2209" s="52">
        <v>0</v>
      </c>
      <c r="O2209" s="52">
        <v>0</v>
      </c>
      <c r="P2209" s="52">
        <v>0</v>
      </c>
      <c r="Q2209" s="52">
        <v>0</v>
      </c>
      <c r="R2209" s="52">
        <v>0</v>
      </c>
      <c r="S2209" s="52">
        <v>0</v>
      </c>
      <c r="T2209" s="52">
        <v>0</v>
      </c>
      <c r="U2209" s="52">
        <v>0</v>
      </c>
      <c r="V2209" s="52">
        <v>0</v>
      </c>
      <c r="W2209" s="52">
        <v>0</v>
      </c>
      <c r="X2209" s="52">
        <v>0</v>
      </c>
      <c r="Y2209" s="52">
        <v>0</v>
      </c>
      <c r="Z2209" s="52">
        <v>0</v>
      </c>
    </row>
    <row r="2210" spans="1:26">
      <c r="A2210" s="52" t="s">
        <v>347</v>
      </c>
      <c r="B2210" s="52" t="s">
        <v>342</v>
      </c>
      <c r="C2210" s="52" t="s">
        <v>251</v>
      </c>
      <c r="D2210" s="52" t="s">
        <v>7</v>
      </c>
      <c r="E2210" s="52" t="s">
        <v>78</v>
      </c>
      <c r="F2210" s="52" t="s">
        <v>71</v>
      </c>
      <c r="G2210" s="52">
        <v>0</v>
      </c>
      <c r="H2210" s="52">
        <v>0</v>
      </c>
      <c r="I2210" s="52">
        <v>0</v>
      </c>
      <c r="J2210" s="52">
        <v>8.4154679999999996E-2</v>
      </c>
      <c r="K2210" s="52">
        <v>0</v>
      </c>
      <c r="L2210" s="52">
        <v>4.2077339999999998E-2</v>
      </c>
      <c r="M2210" s="52">
        <v>0</v>
      </c>
      <c r="N2210" s="52">
        <v>0</v>
      </c>
      <c r="O2210" s="52">
        <v>0</v>
      </c>
      <c r="P2210" s="52">
        <v>0</v>
      </c>
      <c r="Q2210" s="52">
        <v>0</v>
      </c>
      <c r="R2210" s="52">
        <v>0</v>
      </c>
      <c r="S2210" s="52">
        <v>0</v>
      </c>
      <c r="T2210" s="52">
        <v>0</v>
      </c>
      <c r="U2210" s="52">
        <v>0</v>
      </c>
      <c r="V2210" s="52">
        <v>0</v>
      </c>
      <c r="W2210" s="52">
        <v>0</v>
      </c>
      <c r="X2210" s="52">
        <v>0</v>
      </c>
      <c r="Y2210" s="52">
        <v>0</v>
      </c>
      <c r="Z2210" s="52">
        <v>2.1017736000000001E-3</v>
      </c>
    </row>
    <row r="2211" spans="1:26">
      <c r="A2211" s="52" t="s">
        <v>347</v>
      </c>
      <c r="B2211" s="52" t="s">
        <v>342</v>
      </c>
      <c r="C2211" s="52" t="s">
        <v>251</v>
      </c>
      <c r="D2211" s="52" t="s">
        <v>7</v>
      </c>
      <c r="E2211" s="52" t="s">
        <v>78</v>
      </c>
      <c r="F2211" s="52" t="s">
        <v>72</v>
      </c>
      <c r="G2211" s="52">
        <v>17.571601854000004</v>
      </c>
      <c r="H2211" s="52">
        <v>15.7229998632</v>
      </c>
      <c r="I2211" s="52">
        <v>12.2234002812</v>
      </c>
      <c r="J2211" s="52">
        <v>11.415398122800001</v>
      </c>
      <c r="K2211" s="52">
        <v>11.851197947999999</v>
      </c>
      <c r="L2211" s="52">
        <v>3.5211992832000005</v>
      </c>
      <c r="M2211" s="52">
        <v>3.7264027248000007</v>
      </c>
      <c r="N2211" s="52">
        <v>5.3757967716000001</v>
      </c>
      <c r="O2211" s="52">
        <v>2.8602040464000003</v>
      </c>
      <c r="P2211" s="52">
        <v>5.9115983148</v>
      </c>
      <c r="Q2211" s="52">
        <v>9.7993979928000012</v>
      </c>
      <c r="R2211" s="52">
        <v>7.8439991076000002</v>
      </c>
      <c r="S2211" s="52">
        <v>6.9044016384000013</v>
      </c>
      <c r="T2211" s="52">
        <v>7.9484053392000007</v>
      </c>
      <c r="U2211" s="52">
        <v>8.4054029328000013</v>
      </c>
      <c r="V2211" s="52">
        <v>7.4067967044000005</v>
      </c>
      <c r="W2211" s="52">
        <v>6.9470023284</v>
      </c>
      <c r="X2211" s="52">
        <v>6.0409411272000009</v>
      </c>
      <c r="Y2211" s="52">
        <v>4.1614028712000009</v>
      </c>
      <c r="Z2211" s="52">
        <v>8.0308769256000012</v>
      </c>
    </row>
    <row r="2212" spans="1:26">
      <c r="A2212" s="52" t="s">
        <v>347</v>
      </c>
      <c r="B2212" s="52" t="s">
        <v>343</v>
      </c>
      <c r="C2212" s="52" t="s">
        <v>251</v>
      </c>
      <c r="D2212" s="52" t="s">
        <v>7</v>
      </c>
      <c r="E2212" s="52" t="s">
        <v>78</v>
      </c>
      <c r="F2212" s="52" t="s">
        <v>73</v>
      </c>
      <c r="G2212" s="52">
        <v>98.199899312400007</v>
      </c>
      <c r="H2212" s="52">
        <v>101.999700828</v>
      </c>
      <c r="I2212" s="52">
        <v>91.199699503200009</v>
      </c>
      <c r="J2212" s="52">
        <v>76.400098380000003</v>
      </c>
      <c r="K2212" s="52">
        <v>69.000302005199998</v>
      </c>
      <c r="L2212" s="52">
        <v>27.999899074800005</v>
      </c>
      <c r="M2212" s="52">
        <v>27.3995998776</v>
      </c>
      <c r="N2212" s="52">
        <v>26.1000004104</v>
      </c>
      <c r="O2212" s="52">
        <v>40.023898819199999</v>
      </c>
      <c r="P2212" s="52">
        <v>38.385901242000003</v>
      </c>
      <c r="Q2212" s="52">
        <v>45.611099683200003</v>
      </c>
      <c r="R2212" s="52">
        <v>40.715101818000001</v>
      </c>
      <c r="S2212" s="52">
        <v>47.660400118799998</v>
      </c>
      <c r="T2212" s="52">
        <v>42.895800784800002</v>
      </c>
      <c r="U2212" s="52">
        <v>51.999298189200005</v>
      </c>
      <c r="V2212" s="52">
        <v>43.628398675200003</v>
      </c>
      <c r="W2212" s="52">
        <v>58.452299985600007</v>
      </c>
      <c r="X2212" s="52">
        <v>54.349298787599999</v>
      </c>
      <c r="Y2212" s="52">
        <v>51.187293450000006</v>
      </c>
      <c r="Z2212" s="52">
        <v>56.534142686399996</v>
      </c>
    </row>
    <row r="2213" spans="1:26">
      <c r="A2213" s="52" t="s">
        <v>113</v>
      </c>
      <c r="B2213" s="52" t="s">
        <v>337</v>
      </c>
      <c r="C2213" s="52" t="s">
        <v>251</v>
      </c>
      <c r="D2213" s="52" t="s">
        <v>7</v>
      </c>
      <c r="E2213" s="52" t="s">
        <v>79</v>
      </c>
      <c r="F2213" s="52" t="s">
        <v>63</v>
      </c>
      <c r="G2213" s="52">
        <v>0</v>
      </c>
      <c r="H2213" s="52">
        <v>0</v>
      </c>
      <c r="I2213" s="52">
        <v>0</v>
      </c>
      <c r="J2213" s="52">
        <v>0</v>
      </c>
      <c r="K2213" s="52">
        <v>0</v>
      </c>
      <c r="L2213" s="52">
        <v>0.86603958000000003</v>
      </c>
      <c r="M2213" s="52">
        <v>4.5224306352000001</v>
      </c>
      <c r="N2213" s="52">
        <v>1.9202004576</v>
      </c>
      <c r="O2213" s="52">
        <v>7.4592028800000001E-2</v>
      </c>
      <c r="P2213" s="52">
        <v>0.38786933879999996</v>
      </c>
      <c r="Q2213" s="52">
        <v>0.40278690720000004</v>
      </c>
      <c r="R2213" s="52">
        <v>0.4773747492</v>
      </c>
      <c r="S2213" s="52">
        <v>0</v>
      </c>
      <c r="T2213" s="52">
        <v>0</v>
      </c>
      <c r="U2213" s="52">
        <v>1.3277012688000001</v>
      </c>
      <c r="V2213" s="52">
        <v>0.46245718080000003</v>
      </c>
      <c r="W2213" s="52">
        <v>0.61163705160000004</v>
      </c>
      <c r="X2213" s="52">
        <v>0.6220789308000001</v>
      </c>
      <c r="Y2213" s="52">
        <v>0.65042356680000002</v>
      </c>
      <c r="Z2213" s="52">
        <v>0.76290613559999998</v>
      </c>
    </row>
    <row r="2214" spans="1:26">
      <c r="A2214" s="52" t="s">
        <v>113</v>
      </c>
      <c r="B2214" s="52" t="s">
        <v>338</v>
      </c>
      <c r="C2214" s="52" t="s">
        <v>251</v>
      </c>
      <c r="D2214" s="52" t="s">
        <v>7</v>
      </c>
      <c r="E2214" s="52" t="s">
        <v>79</v>
      </c>
      <c r="F2214" s="52" t="s">
        <v>64</v>
      </c>
      <c r="G2214" s="52">
        <v>0</v>
      </c>
      <c r="H2214" s="52">
        <v>0</v>
      </c>
      <c r="I2214" s="52">
        <v>0</v>
      </c>
      <c r="J2214" s="52">
        <v>0</v>
      </c>
      <c r="K2214" s="52">
        <v>0</v>
      </c>
      <c r="L2214" s="52">
        <v>0.10799850600000001</v>
      </c>
      <c r="M2214" s="52">
        <v>0.15600016799999999</v>
      </c>
      <c r="N2214" s="52">
        <v>0.32000131079999999</v>
      </c>
      <c r="O2214" s="52">
        <v>0.36600168240000003</v>
      </c>
      <c r="P2214" s="52">
        <v>0.4040010792</v>
      </c>
      <c r="Q2214" s="52">
        <v>0.33800036400000005</v>
      </c>
      <c r="R2214" s="52">
        <v>0.34199875800000001</v>
      </c>
      <c r="S2214" s="52">
        <v>0.46499856839999998</v>
      </c>
      <c r="T2214" s="52">
        <v>0.4490008056</v>
      </c>
      <c r="U2214" s="52">
        <v>0.43500014640000001</v>
      </c>
      <c r="V2214" s="52">
        <v>0.3960001044</v>
      </c>
      <c r="W2214" s="52">
        <v>0.13999821840000001</v>
      </c>
      <c r="X2214" s="52">
        <v>0.45826200719999999</v>
      </c>
      <c r="Y2214" s="52">
        <v>0.3053810052</v>
      </c>
      <c r="Z2214" s="52">
        <v>0.30860902800000006</v>
      </c>
    </row>
    <row r="2215" spans="1:26">
      <c r="A2215" s="52" t="s">
        <v>113</v>
      </c>
      <c r="B2215" s="52" t="s">
        <v>339</v>
      </c>
      <c r="C2215" s="52" t="s">
        <v>251</v>
      </c>
      <c r="D2215" s="52" t="s">
        <v>7</v>
      </c>
      <c r="E2215" s="52" t="s">
        <v>79</v>
      </c>
      <c r="F2215" s="52" t="s">
        <v>65</v>
      </c>
      <c r="G2215" s="52">
        <v>0</v>
      </c>
      <c r="H2215" s="52">
        <v>0</v>
      </c>
      <c r="I2215" s="52">
        <v>0</v>
      </c>
      <c r="J2215" s="52">
        <v>0</v>
      </c>
      <c r="K2215" s="52">
        <v>0</v>
      </c>
      <c r="L2215" s="52">
        <v>0.126001746</v>
      </c>
      <c r="M2215" s="52">
        <v>0.11700012600000001</v>
      </c>
      <c r="N2215" s="52">
        <v>0</v>
      </c>
      <c r="O2215" s="52">
        <v>9.9980784000000007E-3</v>
      </c>
      <c r="P2215" s="52">
        <v>2.90019636E-2</v>
      </c>
      <c r="Q2215" s="52">
        <v>2.9998422000000004E-2</v>
      </c>
      <c r="R2215" s="52">
        <v>3.5001648000000003E-2</v>
      </c>
      <c r="S2215" s="52">
        <v>0.34899908759999998</v>
      </c>
      <c r="T2215" s="52">
        <v>0.36799878600000002</v>
      </c>
      <c r="U2215" s="52">
        <v>0.42200013240000001</v>
      </c>
      <c r="V2215" s="52">
        <v>0.45600113520000007</v>
      </c>
      <c r="W2215" s="52">
        <v>0.93199842720000003</v>
      </c>
      <c r="X2215" s="52">
        <v>0.84992040000000013</v>
      </c>
      <c r="Y2215" s="52">
        <v>0.79228072440000008</v>
      </c>
      <c r="Z2215" s="52">
        <v>0.34009795080000005</v>
      </c>
    </row>
    <row r="2216" spans="1:26">
      <c r="A2216" s="52" t="s">
        <v>113</v>
      </c>
      <c r="B2216" s="52" t="s">
        <v>340</v>
      </c>
      <c r="C2216" s="52" t="s">
        <v>251</v>
      </c>
      <c r="D2216" s="52" t="s">
        <v>7</v>
      </c>
      <c r="E2216" s="52" t="s">
        <v>79</v>
      </c>
      <c r="F2216" s="52" t="s">
        <v>66</v>
      </c>
      <c r="G2216" s="52">
        <v>0</v>
      </c>
      <c r="H2216" s="52">
        <v>0</v>
      </c>
      <c r="I2216" s="52">
        <v>0</v>
      </c>
      <c r="J2216" s="52">
        <v>0</v>
      </c>
      <c r="K2216" s="52">
        <v>0</v>
      </c>
      <c r="L2216" s="52">
        <v>83.077198646400007</v>
      </c>
      <c r="M2216" s="52">
        <v>92.480399755200011</v>
      </c>
      <c r="N2216" s="52">
        <v>93.243598966799993</v>
      </c>
      <c r="O2216" s="52">
        <v>100.2707994492</v>
      </c>
      <c r="P2216" s="52">
        <v>88.754398963200003</v>
      </c>
      <c r="Q2216" s="52">
        <v>79.754399254800006</v>
      </c>
      <c r="R2216" s="52">
        <v>81.630001918800005</v>
      </c>
      <c r="S2216" s="52">
        <v>88.650001105200005</v>
      </c>
      <c r="T2216" s="52">
        <v>82.983598545600003</v>
      </c>
      <c r="U2216" s="52">
        <v>87.267599294400014</v>
      </c>
      <c r="V2216" s="52">
        <v>93.225599913600007</v>
      </c>
      <c r="W2216" s="52">
        <v>97.613998520400003</v>
      </c>
      <c r="X2216" s="52">
        <v>100.4360398848</v>
      </c>
      <c r="Y2216" s="52">
        <v>98.456039362800013</v>
      </c>
      <c r="Z2216" s="52">
        <v>105.12431804160001</v>
      </c>
    </row>
    <row r="2217" spans="1:26">
      <c r="A2217" s="52" t="s">
        <v>113</v>
      </c>
      <c r="B2217" s="52" t="s">
        <v>341</v>
      </c>
      <c r="C2217" s="52" t="s">
        <v>251</v>
      </c>
      <c r="D2217" s="52" t="s">
        <v>7</v>
      </c>
      <c r="E2217" s="52" t="s">
        <v>79</v>
      </c>
      <c r="F2217" s="52" t="s">
        <v>67</v>
      </c>
      <c r="G2217" s="52">
        <v>0</v>
      </c>
      <c r="H2217" s="52">
        <v>0</v>
      </c>
      <c r="I2217" s="52">
        <v>0</v>
      </c>
      <c r="J2217" s="52">
        <v>0</v>
      </c>
      <c r="K2217" s="52">
        <v>0</v>
      </c>
      <c r="L2217" s="52">
        <v>79.875000028800002</v>
      </c>
      <c r="M2217" s="52">
        <v>79.417998248399996</v>
      </c>
      <c r="N2217" s="52">
        <v>62.642001438000001</v>
      </c>
      <c r="O2217" s="52">
        <v>51.228001706400001</v>
      </c>
      <c r="P2217" s="52">
        <v>48.9230008344</v>
      </c>
      <c r="Q2217" s="52">
        <v>46.477001098800002</v>
      </c>
      <c r="R2217" s="52">
        <v>51.899999853600008</v>
      </c>
      <c r="S2217" s="52">
        <v>52.2000008208</v>
      </c>
      <c r="T2217" s="52">
        <v>44.032998466800002</v>
      </c>
      <c r="U2217" s="52">
        <v>40.216001763599998</v>
      </c>
      <c r="V2217" s="52">
        <v>30.228000991200002</v>
      </c>
      <c r="W2217" s="52">
        <v>33.318998200800003</v>
      </c>
      <c r="X2217" s="52">
        <v>31.477409100000003</v>
      </c>
      <c r="Y2217" s="52">
        <v>32.668541139600002</v>
      </c>
      <c r="Z2217" s="52">
        <v>35.771897782800004</v>
      </c>
    </row>
    <row r="2218" spans="1:26">
      <c r="A2218" s="52" t="s">
        <v>113</v>
      </c>
      <c r="B2218" s="52" t="s">
        <v>337</v>
      </c>
      <c r="C2218" s="52" t="s">
        <v>251</v>
      </c>
      <c r="D2218" s="52" t="s">
        <v>7</v>
      </c>
      <c r="E2218" s="52" t="s">
        <v>79</v>
      </c>
      <c r="F2218" s="52" t="s">
        <v>68</v>
      </c>
      <c r="G2218" s="52">
        <v>0</v>
      </c>
      <c r="H2218" s="52">
        <v>0</v>
      </c>
      <c r="I2218" s="52">
        <v>0</v>
      </c>
      <c r="J2218" s="52">
        <v>0</v>
      </c>
      <c r="K2218" s="52">
        <v>0</v>
      </c>
      <c r="L2218" s="52">
        <v>16.045295540400001</v>
      </c>
      <c r="M2218" s="52">
        <v>6.5864058048000009</v>
      </c>
      <c r="N2218" s="52">
        <v>7.3117814652000011</v>
      </c>
      <c r="O2218" s="52">
        <v>13.085763850799999</v>
      </c>
      <c r="P2218" s="52">
        <v>6.7314784248000006</v>
      </c>
      <c r="Q2218" s="52">
        <v>1.7118862236000001</v>
      </c>
      <c r="R2218" s="52">
        <v>2.9305129788000004</v>
      </c>
      <c r="S2218" s="52">
        <v>3.0465752616000001</v>
      </c>
      <c r="T2218" s="52">
        <v>2.2631705532000002</v>
      </c>
      <c r="U2218" s="52">
        <v>1.8859733675999999</v>
      </c>
      <c r="V2218" s="52">
        <v>3.1916520684000003</v>
      </c>
      <c r="W2218" s="52">
        <v>2.1180937464</v>
      </c>
      <c r="X2218" s="52">
        <v>1.8859733675999999</v>
      </c>
      <c r="Y2218" s="52">
        <v>1.6857731520000003</v>
      </c>
      <c r="Z2218" s="52">
        <v>1.2963881916</v>
      </c>
    </row>
    <row r="2219" spans="1:26">
      <c r="A2219" s="52" t="s">
        <v>113</v>
      </c>
      <c r="B2219" s="52" t="s">
        <v>337</v>
      </c>
      <c r="C2219" s="52" t="s">
        <v>251</v>
      </c>
      <c r="D2219" s="52" t="s">
        <v>7</v>
      </c>
      <c r="E2219" s="52" t="s">
        <v>79</v>
      </c>
      <c r="F2219" s="52" t="s">
        <v>69</v>
      </c>
      <c r="G2219" s="52">
        <v>0</v>
      </c>
      <c r="H2219" s="52">
        <v>0</v>
      </c>
      <c r="I2219" s="52">
        <v>0</v>
      </c>
      <c r="J2219" s="52">
        <v>0</v>
      </c>
      <c r="K2219" s="52">
        <v>0</v>
      </c>
      <c r="L2219" s="52">
        <v>0</v>
      </c>
      <c r="M2219" s="52">
        <v>0</v>
      </c>
      <c r="N2219" s="52">
        <v>0</v>
      </c>
      <c r="O2219" s="52">
        <v>0</v>
      </c>
      <c r="P2219" s="52">
        <v>0</v>
      </c>
      <c r="Q2219" s="52">
        <v>0</v>
      </c>
      <c r="R2219" s="52">
        <v>0</v>
      </c>
      <c r="S2219" s="52">
        <v>0</v>
      </c>
      <c r="T2219" s="52">
        <v>0</v>
      </c>
      <c r="U2219" s="52">
        <v>0</v>
      </c>
      <c r="V2219" s="52">
        <v>0</v>
      </c>
      <c r="W2219" s="52">
        <v>0</v>
      </c>
      <c r="X2219" s="52">
        <v>0</v>
      </c>
      <c r="Y2219" s="52">
        <v>0</v>
      </c>
      <c r="Z2219" s="52">
        <v>0</v>
      </c>
    </row>
    <row r="2220" spans="1:26">
      <c r="A2220" s="52" t="s">
        <v>113</v>
      </c>
      <c r="B2220" s="52" t="s">
        <v>337</v>
      </c>
      <c r="C2220" s="52" t="s">
        <v>251</v>
      </c>
      <c r="D2220" s="52" t="s">
        <v>7</v>
      </c>
      <c r="E2220" s="52" t="s">
        <v>79</v>
      </c>
      <c r="F2220" s="52" t="s">
        <v>70</v>
      </c>
      <c r="G2220" s="52">
        <v>0</v>
      </c>
      <c r="H2220" s="52">
        <v>0</v>
      </c>
      <c r="I2220" s="52">
        <v>0</v>
      </c>
      <c r="J2220" s="52">
        <v>0</v>
      </c>
      <c r="K2220" s="52">
        <v>0</v>
      </c>
      <c r="L2220" s="52">
        <v>0</v>
      </c>
      <c r="M2220" s="52">
        <v>0</v>
      </c>
      <c r="N2220" s="52">
        <v>0</v>
      </c>
      <c r="O2220" s="52">
        <v>0</v>
      </c>
      <c r="P2220" s="52">
        <v>0</v>
      </c>
      <c r="Q2220" s="52">
        <v>0</v>
      </c>
      <c r="R2220" s="52">
        <v>0</v>
      </c>
      <c r="S2220" s="52">
        <v>0</v>
      </c>
      <c r="T2220" s="52">
        <v>0</v>
      </c>
      <c r="U2220" s="52">
        <v>0</v>
      </c>
      <c r="V2220" s="52">
        <v>0</v>
      </c>
      <c r="W2220" s="52">
        <v>0</v>
      </c>
      <c r="X2220" s="52">
        <v>0</v>
      </c>
      <c r="Y2220" s="52">
        <v>0</v>
      </c>
      <c r="Z2220" s="52">
        <v>0</v>
      </c>
    </row>
    <row r="2221" spans="1:26">
      <c r="A2221" s="52" t="s">
        <v>113</v>
      </c>
      <c r="B2221" s="52" t="s">
        <v>342</v>
      </c>
      <c r="C2221" s="52" t="s">
        <v>251</v>
      </c>
      <c r="D2221" s="52" t="s">
        <v>7</v>
      </c>
      <c r="E2221" s="52" t="s">
        <v>79</v>
      </c>
      <c r="F2221" s="52" t="s">
        <v>71</v>
      </c>
      <c r="G2221" s="52">
        <v>0</v>
      </c>
      <c r="H2221" s="52">
        <v>0</v>
      </c>
      <c r="I2221" s="52">
        <v>0</v>
      </c>
      <c r="J2221" s="52">
        <v>0</v>
      </c>
      <c r="K2221" s="52">
        <v>4.2077339999999998E-2</v>
      </c>
      <c r="L2221" s="52">
        <v>0</v>
      </c>
      <c r="M2221" s="52">
        <v>0</v>
      </c>
      <c r="N2221" s="52">
        <v>0</v>
      </c>
      <c r="O2221" s="52">
        <v>0</v>
      </c>
      <c r="P2221" s="52">
        <v>0</v>
      </c>
      <c r="Q2221" s="52">
        <v>0</v>
      </c>
      <c r="R2221" s="52">
        <v>0</v>
      </c>
      <c r="S2221" s="52">
        <v>0</v>
      </c>
      <c r="T2221" s="52">
        <v>0</v>
      </c>
      <c r="U2221" s="52">
        <v>0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</row>
    <row r="2222" spans="1:26">
      <c r="A2222" s="52" t="s">
        <v>113</v>
      </c>
      <c r="B2222" s="52" t="s">
        <v>342</v>
      </c>
      <c r="C2222" s="52" t="s">
        <v>251</v>
      </c>
      <c r="D2222" s="52" t="s">
        <v>7</v>
      </c>
      <c r="E2222" s="52" t="s">
        <v>79</v>
      </c>
      <c r="F2222" s="52" t="s">
        <v>72</v>
      </c>
      <c r="G2222" s="52">
        <v>0</v>
      </c>
      <c r="H2222" s="52">
        <v>0</v>
      </c>
      <c r="I2222" s="52">
        <v>0</v>
      </c>
      <c r="J2222" s="52">
        <v>0</v>
      </c>
      <c r="K2222" s="52">
        <v>0</v>
      </c>
      <c r="L2222" s="52">
        <v>36.365803736400004</v>
      </c>
      <c r="M2222" s="52">
        <v>33.356202105600005</v>
      </c>
      <c r="N2222" s="52">
        <v>51.447800332800007</v>
      </c>
      <c r="O2222" s="52">
        <v>52.527998919600002</v>
      </c>
      <c r="P2222" s="52">
        <v>54.532998824400003</v>
      </c>
      <c r="Q2222" s="52">
        <v>56.315198167200002</v>
      </c>
      <c r="R2222" s="52">
        <v>52.577202193200009</v>
      </c>
      <c r="S2222" s="52">
        <v>52.653000020400007</v>
      </c>
      <c r="T2222" s="52">
        <v>44.292002288400006</v>
      </c>
      <c r="U2222" s="52">
        <v>56.491202865600002</v>
      </c>
      <c r="V2222" s="52">
        <v>56.551999388399999</v>
      </c>
      <c r="W2222" s="52">
        <v>59.6992002012</v>
      </c>
      <c r="X2222" s="52">
        <v>59.617239404400003</v>
      </c>
      <c r="Y2222" s="52">
        <v>59.805302086799998</v>
      </c>
      <c r="Z2222" s="52">
        <v>89.161330802400002</v>
      </c>
    </row>
    <row r="2223" spans="1:26">
      <c r="A2223" s="52" t="s">
        <v>113</v>
      </c>
      <c r="B2223" s="52" t="s">
        <v>343</v>
      </c>
      <c r="C2223" s="52" t="s">
        <v>251</v>
      </c>
      <c r="D2223" s="52" t="s">
        <v>7</v>
      </c>
      <c r="E2223" s="52" t="s">
        <v>79</v>
      </c>
      <c r="F2223" s="52" t="s">
        <v>73</v>
      </c>
      <c r="G2223" s="52">
        <v>0</v>
      </c>
      <c r="H2223" s="52">
        <v>0</v>
      </c>
      <c r="I2223" s="52">
        <v>0</v>
      </c>
      <c r="J2223" s="52">
        <v>0</v>
      </c>
      <c r="K2223" s="52">
        <v>0</v>
      </c>
      <c r="L2223" s="52">
        <v>48.999598340399999</v>
      </c>
      <c r="M2223" s="52">
        <v>51.599701623599998</v>
      </c>
      <c r="N2223" s="52">
        <v>34.200001403999998</v>
      </c>
      <c r="O2223" s="52">
        <v>52.030799672400008</v>
      </c>
      <c r="P2223" s="52">
        <v>41.260499506800002</v>
      </c>
      <c r="Q2223" s="52">
        <v>43.806601443600002</v>
      </c>
      <c r="R2223" s="52">
        <v>39.321898063200003</v>
      </c>
      <c r="S2223" s="52">
        <v>36.903598196399997</v>
      </c>
      <c r="T2223" s="52">
        <v>39.200401313999997</v>
      </c>
      <c r="U2223" s="52">
        <v>41.889599701200005</v>
      </c>
      <c r="V2223" s="52">
        <v>50.681699668800007</v>
      </c>
      <c r="W2223" s="52">
        <v>52.477200475200007</v>
      </c>
      <c r="X2223" s="52">
        <v>62.971176027600002</v>
      </c>
      <c r="Y2223" s="52">
        <v>72.523071338400001</v>
      </c>
      <c r="Z2223" s="52">
        <v>82.900570114800004</v>
      </c>
    </row>
    <row r="2224" spans="1:26">
      <c r="A2224" s="52" t="s">
        <v>347</v>
      </c>
      <c r="B2224" s="52" t="s">
        <v>337</v>
      </c>
      <c r="C2224" s="52" t="s">
        <v>251</v>
      </c>
      <c r="D2224" s="52" t="s">
        <v>7</v>
      </c>
      <c r="E2224" s="52" t="s">
        <v>80</v>
      </c>
      <c r="F2224" s="52" t="s">
        <v>63</v>
      </c>
      <c r="G2224" s="52">
        <v>6.9632512992000004</v>
      </c>
      <c r="H2224" s="52">
        <v>6.2562012623999994</v>
      </c>
      <c r="I2224" s="52">
        <v>5.8406571756000005</v>
      </c>
      <c r="J2224" s="52">
        <v>5.7528892872000013</v>
      </c>
      <c r="K2224" s="52">
        <v>5.3888135328000004</v>
      </c>
      <c r="L2224" s="52">
        <v>6.7743135755999999</v>
      </c>
      <c r="M2224" s="52">
        <v>5.8567596083999991</v>
      </c>
      <c r="N2224" s="52">
        <v>3.8524212179999999</v>
      </c>
      <c r="O2224" s="52">
        <v>5.3404685532</v>
      </c>
      <c r="P2224" s="52">
        <v>4.6864024704</v>
      </c>
      <c r="Q2224" s="52">
        <v>4.2959666232</v>
      </c>
      <c r="R2224" s="52">
        <v>4.4873368775999998</v>
      </c>
      <c r="S2224" s="52">
        <v>5.0945526684000004</v>
      </c>
      <c r="T2224" s="52">
        <v>5.1306763788000005</v>
      </c>
      <c r="U2224" s="52">
        <v>3.4001882028000003</v>
      </c>
      <c r="V2224" s="52">
        <v>3.5894524968000003</v>
      </c>
      <c r="W2224" s="52">
        <v>4.410885909600001</v>
      </c>
      <c r="X2224" s="52">
        <v>4.4381126699999998</v>
      </c>
      <c r="Y2224" s="52">
        <v>4.2682583808000008</v>
      </c>
      <c r="Z2224" s="52">
        <v>4.1848447644000011</v>
      </c>
    </row>
    <row r="2225" spans="1:26">
      <c r="A2225" s="52" t="s">
        <v>347</v>
      </c>
      <c r="B2225" s="52" t="s">
        <v>338</v>
      </c>
      <c r="C2225" s="52" t="s">
        <v>251</v>
      </c>
      <c r="D2225" s="52" t="s">
        <v>7</v>
      </c>
      <c r="E2225" s="52" t="s">
        <v>80</v>
      </c>
      <c r="F2225" s="52" t="s">
        <v>64</v>
      </c>
      <c r="G2225" s="52">
        <v>0.62400067199999998</v>
      </c>
      <c r="H2225" s="52">
        <v>0.79200020879999999</v>
      </c>
      <c r="I2225" s="52">
        <v>0.62199938160000001</v>
      </c>
      <c r="J2225" s="52">
        <v>0.79400149920000007</v>
      </c>
      <c r="K2225" s="52">
        <v>0.78800181480000009</v>
      </c>
      <c r="L2225" s="52">
        <v>0.76700082600000008</v>
      </c>
      <c r="M2225" s="52">
        <v>1.0289982096000001</v>
      </c>
      <c r="N2225" s="52">
        <v>0.42900046199999997</v>
      </c>
      <c r="O2225" s="52">
        <v>0.52200185040000002</v>
      </c>
      <c r="P2225" s="52">
        <v>0.41000076360000004</v>
      </c>
      <c r="Q2225" s="52">
        <v>0.45999952920000003</v>
      </c>
      <c r="R2225" s="52">
        <v>0.36600168240000003</v>
      </c>
      <c r="S2225" s="52">
        <v>0.37900169640000003</v>
      </c>
      <c r="T2225" s="52">
        <v>0.39000042000000001</v>
      </c>
      <c r="U2225" s="52">
        <v>0.38699848440000001</v>
      </c>
      <c r="V2225" s="52">
        <v>0.63200164679999993</v>
      </c>
      <c r="W2225" s="52">
        <v>0.47600147879999999</v>
      </c>
      <c r="X2225" s="52">
        <v>0.33868281240000003</v>
      </c>
      <c r="Y2225" s="52">
        <v>0.39975985080000004</v>
      </c>
      <c r="Z2225" s="52">
        <v>1.0193308884000001</v>
      </c>
    </row>
    <row r="2226" spans="1:26">
      <c r="A2226" s="52" t="s">
        <v>347</v>
      </c>
      <c r="B2226" s="52" t="s">
        <v>339</v>
      </c>
      <c r="C2226" s="52" t="s">
        <v>251</v>
      </c>
      <c r="D2226" s="52" t="s">
        <v>7</v>
      </c>
      <c r="E2226" s="52" t="s">
        <v>80</v>
      </c>
      <c r="F2226" s="52" t="s">
        <v>65</v>
      </c>
      <c r="G2226" s="52">
        <v>0.20499828840000001</v>
      </c>
      <c r="H2226" s="52">
        <v>0.16099920720000002</v>
      </c>
      <c r="I2226" s="52">
        <v>0.10600140240000001</v>
      </c>
      <c r="J2226" s="52">
        <v>0.24300187200000004</v>
      </c>
      <c r="K2226" s="52">
        <v>1.993000536</v>
      </c>
      <c r="L2226" s="52">
        <v>0.66799975320000005</v>
      </c>
      <c r="M2226" s="52">
        <v>0.93799811160000013</v>
      </c>
      <c r="N2226" s="52">
        <v>0</v>
      </c>
      <c r="O2226" s="52">
        <v>0.61499905200000005</v>
      </c>
      <c r="P2226" s="52">
        <v>0.56899868040000001</v>
      </c>
      <c r="Q2226" s="52">
        <v>0.43999918560000001</v>
      </c>
      <c r="R2226" s="52">
        <v>0.35200102320000004</v>
      </c>
      <c r="S2226" s="52">
        <v>0.50700054600000011</v>
      </c>
      <c r="T2226" s="52">
        <v>0.56700157680000007</v>
      </c>
      <c r="U2226" s="52">
        <v>1.079001162</v>
      </c>
      <c r="V2226" s="52">
        <v>2.1830017067999998</v>
      </c>
      <c r="W2226" s="52">
        <v>3.0830004216000004</v>
      </c>
      <c r="X2226" s="52">
        <v>2.8844791128000002</v>
      </c>
      <c r="Y2226" s="52">
        <v>1.9440610308000001</v>
      </c>
      <c r="Z2226" s="52">
        <v>10.1697372</v>
      </c>
    </row>
    <row r="2227" spans="1:26">
      <c r="A2227" s="52" t="s">
        <v>347</v>
      </c>
      <c r="B2227" s="52" t="s">
        <v>340</v>
      </c>
      <c r="C2227" s="52" t="s">
        <v>251</v>
      </c>
      <c r="D2227" s="52" t="s">
        <v>7</v>
      </c>
      <c r="E2227" s="52" t="s">
        <v>80</v>
      </c>
      <c r="F2227" s="52" t="s">
        <v>66</v>
      </c>
      <c r="G2227" s="52">
        <v>43.218000165600003</v>
      </c>
      <c r="H2227" s="52">
        <v>45.788398102800002</v>
      </c>
      <c r="I2227" s="52">
        <v>47.141998916400006</v>
      </c>
      <c r="J2227" s="52">
        <v>50.16599895240001</v>
      </c>
      <c r="K2227" s="52">
        <v>49.910398999200005</v>
      </c>
      <c r="L2227" s="52">
        <v>50.7707989596</v>
      </c>
      <c r="M2227" s="52">
        <v>58.679999103600004</v>
      </c>
      <c r="N2227" s="52">
        <v>60.091201911600002</v>
      </c>
      <c r="O2227" s="52">
        <v>53.042401728000002</v>
      </c>
      <c r="P2227" s="52">
        <v>53.636399791200006</v>
      </c>
      <c r="Q2227" s="52">
        <v>59.767198020000009</v>
      </c>
      <c r="R2227" s="52">
        <v>61.174800180000005</v>
      </c>
      <c r="S2227" s="52">
        <v>62.420398300800009</v>
      </c>
      <c r="T2227" s="52">
        <v>60.497999773200007</v>
      </c>
      <c r="U2227" s="52">
        <v>55.090802001600004</v>
      </c>
      <c r="V2227" s="52">
        <v>54.986399956800007</v>
      </c>
      <c r="W2227" s="52">
        <v>56.890799431200001</v>
      </c>
      <c r="X2227" s="52">
        <v>63.067321702800001</v>
      </c>
      <c r="Y2227" s="52">
        <v>57.928682030399997</v>
      </c>
      <c r="Z2227" s="52">
        <v>59.793118498800006</v>
      </c>
    </row>
    <row r="2228" spans="1:26">
      <c r="A2228" s="52" t="s">
        <v>347</v>
      </c>
      <c r="B2228" s="52" t="s">
        <v>341</v>
      </c>
      <c r="C2228" s="52" t="s">
        <v>251</v>
      </c>
      <c r="D2228" s="52" t="s">
        <v>7</v>
      </c>
      <c r="E2228" s="52" t="s">
        <v>80</v>
      </c>
      <c r="F2228" s="52" t="s">
        <v>67</v>
      </c>
      <c r="G2228" s="52">
        <v>216.66000015360004</v>
      </c>
      <c r="H2228" s="52">
        <v>212.08899845160002</v>
      </c>
      <c r="I2228" s="52">
        <v>216.17299995120004</v>
      </c>
      <c r="J2228" s="52">
        <v>213.77400123240002</v>
      </c>
      <c r="K2228" s="52">
        <v>203.80999919760001</v>
      </c>
      <c r="L2228" s="52">
        <v>211.42199934360002</v>
      </c>
      <c r="M2228" s="52">
        <v>222.11800055640001</v>
      </c>
      <c r="N2228" s="52">
        <v>214.6279995756</v>
      </c>
      <c r="O2228" s="52">
        <v>217.37999996280001</v>
      </c>
      <c r="P2228" s="52">
        <v>207.59799812400001</v>
      </c>
      <c r="Q2228" s="52">
        <v>185.00899795199999</v>
      </c>
      <c r="R2228" s="52">
        <v>211.25700174240001</v>
      </c>
      <c r="S2228" s="52">
        <v>217.14700035600001</v>
      </c>
      <c r="T2228" s="52">
        <v>191.99500032240002</v>
      </c>
      <c r="U2228" s="52">
        <v>172.54599966720002</v>
      </c>
      <c r="V2228" s="52">
        <v>153.38700190080002</v>
      </c>
      <c r="W2228" s="52">
        <v>173.34100181160002</v>
      </c>
      <c r="X2228" s="52">
        <v>178.57980230040002</v>
      </c>
      <c r="Y2228" s="52">
        <v>173.34117347039998</v>
      </c>
      <c r="Z2228" s="52">
        <v>173.82492471600003</v>
      </c>
    </row>
    <row r="2229" spans="1:26">
      <c r="A2229" s="52" t="s">
        <v>347</v>
      </c>
      <c r="B2229" s="52" t="s">
        <v>337</v>
      </c>
      <c r="C2229" s="52" t="s">
        <v>251</v>
      </c>
      <c r="D2229" s="52" t="s">
        <v>7</v>
      </c>
      <c r="E2229" s="52" t="s">
        <v>80</v>
      </c>
      <c r="F2229" s="52" t="s">
        <v>68</v>
      </c>
      <c r="G2229" s="52">
        <v>1.160601894</v>
      </c>
      <c r="H2229" s="52">
        <v>1.3056745140000001</v>
      </c>
      <c r="I2229" s="52">
        <v>0.78340470840000009</v>
      </c>
      <c r="J2229" s="52">
        <v>0.72537566040000001</v>
      </c>
      <c r="K2229" s="52">
        <v>0.46424075760000005</v>
      </c>
      <c r="L2229" s="52">
        <v>0.55128432959999996</v>
      </c>
      <c r="M2229" s="52">
        <v>1.1455001064000001</v>
      </c>
      <c r="N2229" s="52">
        <v>0.37719299880000001</v>
      </c>
      <c r="O2229" s="52">
        <v>0</v>
      </c>
      <c r="P2229" s="52">
        <v>0</v>
      </c>
      <c r="Q2229" s="52">
        <v>0.17409133080000003</v>
      </c>
      <c r="R2229" s="52">
        <v>0.17409133080000003</v>
      </c>
      <c r="S2229" s="52">
        <v>0.116058096</v>
      </c>
      <c r="T2229" s="52">
        <v>0.14507680680000001</v>
      </c>
      <c r="U2229" s="52">
        <v>8.7043572000000013E-2</v>
      </c>
      <c r="V2229" s="52">
        <v>0.20310585480000001</v>
      </c>
      <c r="W2229" s="52">
        <v>0.26113490280000001</v>
      </c>
      <c r="X2229" s="52">
        <v>0</v>
      </c>
      <c r="Y2229" s="52">
        <v>0</v>
      </c>
      <c r="Z2229" s="52">
        <v>2.8888920000000003E-4</v>
      </c>
    </row>
    <row r="2230" spans="1:26">
      <c r="A2230" s="52" t="s">
        <v>347</v>
      </c>
      <c r="B2230" s="52" t="s">
        <v>337</v>
      </c>
      <c r="C2230" s="52" t="s">
        <v>251</v>
      </c>
      <c r="D2230" s="52" t="s">
        <v>7</v>
      </c>
      <c r="E2230" s="52" t="s">
        <v>80</v>
      </c>
      <c r="F2230" s="52" t="s">
        <v>69</v>
      </c>
      <c r="G2230" s="52">
        <v>0</v>
      </c>
      <c r="H2230" s="52">
        <v>0</v>
      </c>
      <c r="I2230" s="52">
        <v>9.9645840000000003E-3</v>
      </c>
      <c r="J2230" s="52">
        <v>1.9929168000000001E-2</v>
      </c>
      <c r="K2230" s="52">
        <v>0</v>
      </c>
      <c r="L2230" s="52">
        <v>0</v>
      </c>
      <c r="M2230" s="52">
        <v>0</v>
      </c>
      <c r="N2230" s="52">
        <v>0</v>
      </c>
      <c r="O2230" s="52">
        <v>0</v>
      </c>
      <c r="P2230" s="52">
        <v>0</v>
      </c>
      <c r="Q2230" s="52">
        <v>9.9645840000000003E-3</v>
      </c>
      <c r="R2230" s="52">
        <v>0</v>
      </c>
      <c r="S2230" s="52">
        <v>0</v>
      </c>
      <c r="T2230" s="52">
        <v>0</v>
      </c>
      <c r="U2230" s="52">
        <v>0</v>
      </c>
      <c r="V2230" s="52">
        <v>0</v>
      </c>
      <c r="W2230" s="52">
        <v>0</v>
      </c>
      <c r="X2230" s="52">
        <v>0</v>
      </c>
      <c r="Y2230" s="52">
        <v>0</v>
      </c>
      <c r="Z2230" s="52">
        <v>0</v>
      </c>
    </row>
    <row r="2231" spans="1:26">
      <c r="A2231" s="52" t="s">
        <v>347</v>
      </c>
      <c r="B2231" s="52" t="s">
        <v>337</v>
      </c>
      <c r="C2231" s="52" t="s">
        <v>251</v>
      </c>
      <c r="D2231" s="52" t="s">
        <v>7</v>
      </c>
      <c r="E2231" s="52" t="s">
        <v>80</v>
      </c>
      <c r="F2231" s="52" t="s">
        <v>70</v>
      </c>
      <c r="G2231" s="52">
        <v>1.7584559999999999E-2</v>
      </c>
      <c r="H2231" s="52">
        <v>0</v>
      </c>
      <c r="I2231" s="52">
        <v>0</v>
      </c>
      <c r="J2231" s="52">
        <v>1.7584559999999999E-2</v>
      </c>
      <c r="K2231" s="52">
        <v>0</v>
      </c>
      <c r="L2231" s="52">
        <v>0</v>
      </c>
      <c r="M2231" s="52">
        <v>0</v>
      </c>
      <c r="N2231" s="52">
        <v>0</v>
      </c>
      <c r="O2231" s="52">
        <v>0</v>
      </c>
      <c r="P2231" s="52">
        <v>0</v>
      </c>
      <c r="Q2231" s="52">
        <v>0</v>
      </c>
      <c r="R2231" s="52">
        <v>0</v>
      </c>
      <c r="S2231" s="52">
        <v>0</v>
      </c>
      <c r="T2231" s="52">
        <v>0</v>
      </c>
      <c r="U2231" s="52">
        <v>0</v>
      </c>
      <c r="V2231" s="52">
        <v>0</v>
      </c>
      <c r="W2231" s="52">
        <v>0</v>
      </c>
      <c r="X2231" s="52">
        <v>0</v>
      </c>
      <c r="Y2231" s="52">
        <v>0</v>
      </c>
      <c r="Z2231" s="52">
        <v>0</v>
      </c>
    </row>
    <row r="2232" spans="1:26">
      <c r="A2232" s="52" t="s">
        <v>347</v>
      </c>
      <c r="B2232" s="52" t="s">
        <v>342</v>
      </c>
      <c r="C2232" s="52" t="s">
        <v>251</v>
      </c>
      <c r="D2232" s="52" t="s">
        <v>7</v>
      </c>
      <c r="E2232" s="52" t="s">
        <v>80</v>
      </c>
      <c r="F2232" s="52" t="s">
        <v>71</v>
      </c>
      <c r="G2232" s="52">
        <v>8.4154679999999996E-2</v>
      </c>
      <c r="H2232" s="52">
        <v>4.2077339999999998E-2</v>
      </c>
      <c r="I2232" s="52">
        <v>4.2077339999999998E-2</v>
      </c>
      <c r="J2232" s="52">
        <v>8.4154679999999996E-2</v>
      </c>
      <c r="K2232" s="52">
        <v>8.4154679999999996E-2</v>
      </c>
      <c r="L2232" s="52">
        <v>0.16830935999999999</v>
      </c>
      <c r="M2232" s="52">
        <v>8.4154679999999996E-2</v>
      </c>
      <c r="N2232" s="52">
        <v>0.29453719320000005</v>
      </c>
      <c r="O2232" s="52">
        <v>0.12623202</v>
      </c>
      <c r="P2232" s="52">
        <v>0.25246404</v>
      </c>
      <c r="Q2232" s="52">
        <v>0.25246404</v>
      </c>
      <c r="R2232" s="52">
        <v>0.16830935999999999</v>
      </c>
      <c r="S2232" s="52">
        <v>0.42076921319999999</v>
      </c>
      <c r="T2232" s="52">
        <v>0.42076921319999999</v>
      </c>
      <c r="U2232" s="52">
        <v>0.12623202</v>
      </c>
      <c r="V2232" s="52">
        <v>8.4154679999999996E-2</v>
      </c>
      <c r="W2232" s="52">
        <v>0.12623202</v>
      </c>
      <c r="X2232" s="52">
        <v>0.15778793160000001</v>
      </c>
      <c r="Y2232" s="52">
        <v>8.4154679999999996E-2</v>
      </c>
      <c r="Z2232" s="52">
        <v>5.8908276000000002E-2</v>
      </c>
    </row>
    <row r="2233" spans="1:26">
      <c r="A2233" s="52" t="s">
        <v>347</v>
      </c>
      <c r="B2233" s="52" t="s">
        <v>342</v>
      </c>
      <c r="C2233" s="52" t="s">
        <v>251</v>
      </c>
      <c r="D2233" s="52" t="s">
        <v>7</v>
      </c>
      <c r="E2233" s="52" t="s">
        <v>80</v>
      </c>
      <c r="F2233" s="52" t="s">
        <v>72</v>
      </c>
      <c r="G2233" s="52">
        <v>49.284598003200003</v>
      </c>
      <c r="H2233" s="52">
        <v>50.703399853200004</v>
      </c>
      <c r="I2233" s="52">
        <v>52.163801748000004</v>
      </c>
      <c r="J2233" s="52">
        <v>35.939198124000001</v>
      </c>
      <c r="K2233" s="52">
        <v>33.951196627199998</v>
      </c>
      <c r="L2233" s="52">
        <v>15.0435031572</v>
      </c>
      <c r="M2233" s="52">
        <v>13.4871984216</v>
      </c>
      <c r="N2233" s="52">
        <v>10.429800282</v>
      </c>
      <c r="O2233" s="52">
        <v>10.225400706</v>
      </c>
      <c r="P2233" s="52">
        <v>12.6035994024</v>
      </c>
      <c r="Q2233" s="52">
        <v>13.551997525200001</v>
      </c>
      <c r="R2233" s="52">
        <v>12.556003860000001</v>
      </c>
      <c r="S2233" s="52">
        <v>11.569999899600001</v>
      </c>
      <c r="T2233" s="52">
        <v>12.387803356800003</v>
      </c>
      <c r="U2233" s="52">
        <v>23.597600292000003</v>
      </c>
      <c r="V2233" s="52">
        <v>22.210400408400002</v>
      </c>
      <c r="W2233" s="52">
        <v>27.633198196799999</v>
      </c>
      <c r="X2233" s="52">
        <v>28.937683659599998</v>
      </c>
      <c r="Y2233" s="52">
        <v>26.943163315200003</v>
      </c>
      <c r="Z2233" s="52">
        <v>23.571319748400004</v>
      </c>
    </row>
    <row r="2234" spans="1:26">
      <c r="A2234" s="52" t="s">
        <v>347</v>
      </c>
      <c r="B2234" s="52" t="s">
        <v>343</v>
      </c>
      <c r="C2234" s="52" t="s">
        <v>251</v>
      </c>
      <c r="D2234" s="52" t="s">
        <v>7</v>
      </c>
      <c r="E2234" s="52" t="s">
        <v>80</v>
      </c>
      <c r="F2234" s="52" t="s">
        <v>73</v>
      </c>
      <c r="G2234" s="52">
        <v>34.299898452000001</v>
      </c>
      <c r="H2234" s="52">
        <v>35.999998833600003</v>
      </c>
      <c r="I2234" s="52">
        <v>39.200401313999997</v>
      </c>
      <c r="J2234" s="52">
        <v>34.000198934399997</v>
      </c>
      <c r="K2234" s="52">
        <v>33.000298984800004</v>
      </c>
      <c r="L2234" s="52">
        <v>36.999898783200003</v>
      </c>
      <c r="M2234" s="52">
        <v>37.999798732800002</v>
      </c>
      <c r="N2234" s="52">
        <v>19.800001033200001</v>
      </c>
      <c r="O2234" s="52">
        <v>32.019298250399999</v>
      </c>
      <c r="P2234" s="52">
        <v>42.106501062</v>
      </c>
      <c r="Q2234" s="52">
        <v>56.885398459200005</v>
      </c>
      <c r="R2234" s="52">
        <v>66.511802062800001</v>
      </c>
      <c r="S2234" s="52">
        <v>70.677898336799998</v>
      </c>
      <c r="T2234" s="52">
        <v>67.608898574400001</v>
      </c>
      <c r="U2234" s="52">
        <v>69.72749892360001</v>
      </c>
      <c r="V2234" s="52">
        <v>63.045001872000007</v>
      </c>
      <c r="W2234" s="52">
        <v>60.968700763199998</v>
      </c>
      <c r="X2234" s="52">
        <v>54.336047565600005</v>
      </c>
      <c r="Y2234" s="52">
        <v>62.913201407999999</v>
      </c>
      <c r="Z2234" s="52">
        <v>55.7293601772</v>
      </c>
    </row>
    <row r="2235" spans="1:26">
      <c r="A2235" s="52" t="s">
        <v>348</v>
      </c>
      <c r="B2235" s="52" t="s">
        <v>337</v>
      </c>
      <c r="C2235" s="52" t="s">
        <v>251</v>
      </c>
      <c r="D2235" s="52" t="s">
        <v>7</v>
      </c>
      <c r="E2235" s="52" t="s">
        <v>81</v>
      </c>
      <c r="F2235" s="52" t="s">
        <v>63</v>
      </c>
      <c r="G2235" s="52">
        <v>0</v>
      </c>
      <c r="H2235" s="52">
        <v>0</v>
      </c>
      <c r="I2235" s="52">
        <v>0</v>
      </c>
      <c r="J2235" s="52">
        <v>0</v>
      </c>
      <c r="K2235" s="52">
        <v>0</v>
      </c>
      <c r="L2235" s="52">
        <v>0.12063845520000001</v>
      </c>
      <c r="M2235" s="52">
        <v>0.13561045200000002</v>
      </c>
      <c r="N2235" s="52">
        <v>0</v>
      </c>
      <c r="O2235" s="52">
        <v>0</v>
      </c>
      <c r="P2235" s="52">
        <v>1.2531134268000002</v>
      </c>
      <c r="Q2235" s="52">
        <v>2.8307164140000003</v>
      </c>
      <c r="R2235" s="52">
        <v>2.5815348252000003</v>
      </c>
      <c r="S2235" s="52">
        <v>1.4703748524000002</v>
      </c>
      <c r="T2235" s="52">
        <v>0.30302383680000006</v>
      </c>
      <c r="U2235" s="52">
        <v>0.1440552276</v>
      </c>
      <c r="V2235" s="52">
        <v>2.4007111200000004E-2</v>
      </c>
      <c r="W2235" s="52">
        <v>0.72027195119999998</v>
      </c>
      <c r="X2235" s="52">
        <v>9.6045191999999998E-3</v>
      </c>
      <c r="Y2235" s="52">
        <v>1.25897076E-2</v>
      </c>
      <c r="Z2235" s="52">
        <v>8.373600000000001E-4</v>
      </c>
    </row>
    <row r="2236" spans="1:26">
      <c r="A2236" s="52" t="s">
        <v>348</v>
      </c>
      <c r="B2236" s="52" t="s">
        <v>338</v>
      </c>
      <c r="C2236" s="52" t="s">
        <v>251</v>
      </c>
      <c r="D2236" s="52" t="s">
        <v>7</v>
      </c>
      <c r="E2236" s="52" t="s">
        <v>81</v>
      </c>
      <c r="F2236" s="52" t="s">
        <v>64</v>
      </c>
      <c r="G2236" s="52">
        <v>6.0329987675999996</v>
      </c>
      <c r="H2236" s="52">
        <v>5.2029991620000002</v>
      </c>
      <c r="I2236" s="52">
        <v>5.0779980612000006</v>
      </c>
      <c r="J2236" s="52">
        <v>5.6899993644000002</v>
      </c>
      <c r="K2236" s="52">
        <v>8.0779993595999997</v>
      </c>
      <c r="L2236" s="52">
        <v>0.10799850600000001</v>
      </c>
      <c r="M2236" s="52">
        <v>6.9999109200000006E-2</v>
      </c>
      <c r="N2236" s="52">
        <v>1.4179979843999999</v>
      </c>
      <c r="O2236" s="52">
        <v>2.0190005640000002</v>
      </c>
      <c r="P2236" s="52">
        <v>2.1040009776000002</v>
      </c>
      <c r="Q2236" s="52">
        <v>1.7619980328000002</v>
      </c>
      <c r="R2236" s="52">
        <v>1.5619987836</v>
      </c>
      <c r="S2236" s="52">
        <v>1.7499986640000003</v>
      </c>
      <c r="T2236" s="52">
        <v>1.859002002</v>
      </c>
      <c r="U2236" s="52">
        <v>1.2030016176</v>
      </c>
      <c r="V2236" s="52">
        <v>0.93899875680000011</v>
      </c>
      <c r="W2236" s="52">
        <v>0.44200047600000003</v>
      </c>
      <c r="X2236" s="52">
        <v>0.30013913160000005</v>
      </c>
      <c r="Y2236" s="52">
        <v>0.28710143640000002</v>
      </c>
      <c r="Z2236" s="52">
        <v>0.1283714748</v>
      </c>
    </row>
    <row r="2237" spans="1:26">
      <c r="A2237" s="52" t="s">
        <v>348</v>
      </c>
      <c r="B2237" s="52" t="s">
        <v>339</v>
      </c>
      <c r="C2237" s="52" t="s">
        <v>251</v>
      </c>
      <c r="D2237" s="52" t="s">
        <v>7</v>
      </c>
      <c r="E2237" s="52" t="s">
        <v>81</v>
      </c>
      <c r="F2237" s="52" t="s">
        <v>65</v>
      </c>
      <c r="G2237" s="52">
        <v>10.249001697600001</v>
      </c>
      <c r="H2237" s="52">
        <v>5.7500003951999998</v>
      </c>
      <c r="I2237" s="52">
        <v>5.0060018484000004</v>
      </c>
      <c r="J2237" s="52">
        <v>2.1399990840000003</v>
      </c>
      <c r="K2237" s="52">
        <v>3.5729983728000003</v>
      </c>
      <c r="L2237" s="52">
        <v>0.24900155640000002</v>
      </c>
      <c r="M2237" s="52">
        <v>0.20499828840000001</v>
      </c>
      <c r="N2237" s="52">
        <v>0</v>
      </c>
      <c r="O2237" s="52">
        <v>0</v>
      </c>
      <c r="P2237" s="52">
        <v>0.35800070760000008</v>
      </c>
      <c r="Q2237" s="52">
        <v>0.35200102320000004</v>
      </c>
      <c r="R2237" s="52">
        <v>0.37499911559999999</v>
      </c>
      <c r="S2237" s="52">
        <v>0.38099880000000003</v>
      </c>
      <c r="T2237" s="52">
        <v>0.39499945920000001</v>
      </c>
      <c r="U2237" s="52">
        <v>1.1859990228000001</v>
      </c>
      <c r="V2237" s="52">
        <v>2.0640002904000001</v>
      </c>
      <c r="W2237" s="52">
        <v>2.4969991464000003</v>
      </c>
      <c r="X2237" s="52">
        <v>2.3775748632</v>
      </c>
      <c r="Y2237" s="52">
        <v>2.1992423040000002</v>
      </c>
      <c r="Z2237" s="52">
        <v>19.184754960000003</v>
      </c>
    </row>
    <row r="2238" spans="1:26">
      <c r="A2238" s="52" t="s">
        <v>348</v>
      </c>
      <c r="B2238" s="52" t="s">
        <v>340</v>
      </c>
      <c r="C2238" s="52" t="s">
        <v>251</v>
      </c>
      <c r="D2238" s="52" t="s">
        <v>7</v>
      </c>
      <c r="E2238" s="52" t="s">
        <v>81</v>
      </c>
      <c r="F2238" s="52" t="s">
        <v>66</v>
      </c>
      <c r="G2238" s="52">
        <v>0</v>
      </c>
      <c r="H2238" s="52">
        <v>0</v>
      </c>
      <c r="I2238" s="52">
        <v>0</v>
      </c>
      <c r="J2238" s="52">
        <v>0</v>
      </c>
      <c r="K2238" s="52">
        <v>0</v>
      </c>
      <c r="L2238" s="52">
        <v>60.5700001728</v>
      </c>
      <c r="M2238" s="52">
        <v>65.303998185600008</v>
      </c>
      <c r="N2238" s="52">
        <v>66.635999298000002</v>
      </c>
      <c r="O2238" s="52">
        <v>85.989599528400007</v>
      </c>
      <c r="P2238" s="52">
        <v>66.103199690400004</v>
      </c>
      <c r="Q2238" s="52">
        <v>77.396401868400005</v>
      </c>
      <c r="R2238" s="52">
        <v>79.217998999200006</v>
      </c>
      <c r="S2238" s="52">
        <v>80.834401062000012</v>
      </c>
      <c r="T2238" s="52">
        <v>81.943199679599999</v>
      </c>
      <c r="U2238" s="52">
        <v>71.215198754400006</v>
      </c>
      <c r="V2238" s="52">
        <v>63.666000608399997</v>
      </c>
      <c r="W2238" s="52">
        <v>64.771198578000011</v>
      </c>
      <c r="X2238" s="52">
        <v>57.3868808028</v>
      </c>
      <c r="Y2238" s="52">
        <v>65.459160993600008</v>
      </c>
      <c r="Z2238" s="52">
        <v>65.393281695599995</v>
      </c>
    </row>
    <row r="2239" spans="1:26">
      <c r="A2239" s="52" t="s">
        <v>348</v>
      </c>
      <c r="B2239" s="52" t="s">
        <v>341</v>
      </c>
      <c r="C2239" s="52" t="s">
        <v>251</v>
      </c>
      <c r="D2239" s="52" t="s">
        <v>7</v>
      </c>
      <c r="E2239" s="52" t="s">
        <v>81</v>
      </c>
      <c r="F2239" s="52" t="s">
        <v>67</v>
      </c>
      <c r="G2239" s="52">
        <v>0</v>
      </c>
      <c r="H2239" s="52">
        <v>0</v>
      </c>
      <c r="I2239" s="52">
        <v>0</v>
      </c>
      <c r="J2239" s="52">
        <v>0</v>
      </c>
      <c r="K2239" s="52">
        <v>0</v>
      </c>
      <c r="L2239" s="52">
        <v>187.16499898559999</v>
      </c>
      <c r="M2239" s="52">
        <v>195.80099830200001</v>
      </c>
      <c r="N2239" s="52">
        <v>181.58200166879999</v>
      </c>
      <c r="O2239" s="52">
        <v>159.22799820720002</v>
      </c>
      <c r="P2239" s="52">
        <v>152.06300176319999</v>
      </c>
      <c r="Q2239" s="52">
        <v>168.52500113400001</v>
      </c>
      <c r="R2239" s="52">
        <v>184.90500202680002</v>
      </c>
      <c r="S2239" s="52">
        <v>189.53600057279999</v>
      </c>
      <c r="T2239" s="52">
        <v>163.65700040039999</v>
      </c>
      <c r="U2239" s="52">
        <v>158.74500058560002</v>
      </c>
      <c r="V2239" s="52">
        <v>161.61099916320001</v>
      </c>
      <c r="W2239" s="52">
        <v>166.6209994056</v>
      </c>
      <c r="X2239" s="52">
        <v>166.26785119920001</v>
      </c>
      <c r="Y2239" s="52">
        <v>175.01509797840001</v>
      </c>
      <c r="Z2239" s="52">
        <v>176.7011474592</v>
      </c>
    </row>
    <row r="2240" spans="1:26">
      <c r="A2240" s="52" t="s">
        <v>348</v>
      </c>
      <c r="B2240" s="52" t="s">
        <v>337</v>
      </c>
      <c r="C2240" s="52" t="s">
        <v>251</v>
      </c>
      <c r="D2240" s="52" t="s">
        <v>7</v>
      </c>
      <c r="E2240" s="52" t="s">
        <v>81</v>
      </c>
      <c r="F2240" s="52" t="s">
        <v>68</v>
      </c>
      <c r="G2240" s="52">
        <v>0</v>
      </c>
      <c r="H2240" s="52">
        <v>0</v>
      </c>
      <c r="I2240" s="52">
        <v>0</v>
      </c>
      <c r="J2240" s="52">
        <v>0</v>
      </c>
      <c r="K2240" s="52">
        <v>0</v>
      </c>
      <c r="L2240" s="52">
        <v>0</v>
      </c>
      <c r="M2240" s="52">
        <v>0</v>
      </c>
      <c r="N2240" s="52">
        <v>0</v>
      </c>
      <c r="O2240" s="52">
        <v>0</v>
      </c>
      <c r="P2240" s="52">
        <v>0.1359998244</v>
      </c>
      <c r="Q2240" s="52">
        <v>0</v>
      </c>
      <c r="R2240" s="52">
        <v>0</v>
      </c>
      <c r="S2240" s="52">
        <v>0</v>
      </c>
      <c r="T2240" s="52">
        <v>0</v>
      </c>
      <c r="U2240" s="52">
        <v>0</v>
      </c>
      <c r="V2240" s="52">
        <v>0</v>
      </c>
      <c r="W2240" s="52">
        <v>0</v>
      </c>
      <c r="X2240" s="52">
        <v>0</v>
      </c>
      <c r="Y2240" s="52">
        <v>0</v>
      </c>
      <c r="Z2240" s="52">
        <v>1.1597436E-3</v>
      </c>
    </row>
    <row r="2241" spans="1:26">
      <c r="A2241" s="52" t="s">
        <v>348</v>
      </c>
      <c r="B2241" s="52" t="s">
        <v>337</v>
      </c>
      <c r="C2241" s="52" t="s">
        <v>251</v>
      </c>
      <c r="D2241" s="52" t="s">
        <v>7</v>
      </c>
      <c r="E2241" s="52" t="s">
        <v>81</v>
      </c>
      <c r="F2241" s="52" t="s">
        <v>69</v>
      </c>
      <c r="G2241" s="52">
        <v>0</v>
      </c>
      <c r="H2241" s="52">
        <v>0</v>
      </c>
      <c r="I2241" s="52">
        <v>0</v>
      </c>
      <c r="J2241" s="52">
        <v>0</v>
      </c>
      <c r="K2241" s="52">
        <v>0</v>
      </c>
      <c r="L2241" s="52">
        <v>0</v>
      </c>
      <c r="M2241" s="52">
        <v>0</v>
      </c>
      <c r="N2241" s="52">
        <v>0</v>
      </c>
      <c r="O2241" s="52">
        <v>0</v>
      </c>
      <c r="P2241" s="52">
        <v>0</v>
      </c>
      <c r="Q2241" s="52">
        <v>0</v>
      </c>
      <c r="R2241" s="52">
        <v>0</v>
      </c>
      <c r="S2241" s="52">
        <v>0</v>
      </c>
      <c r="T2241" s="52">
        <v>0</v>
      </c>
      <c r="U2241" s="52">
        <v>0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</row>
    <row r="2242" spans="1:26">
      <c r="A2242" s="52" t="s">
        <v>348</v>
      </c>
      <c r="B2242" s="52" t="s">
        <v>337</v>
      </c>
      <c r="C2242" s="52" t="s">
        <v>251</v>
      </c>
      <c r="D2242" s="52" t="s">
        <v>7</v>
      </c>
      <c r="E2242" s="52" t="s">
        <v>81</v>
      </c>
      <c r="F2242" s="52" t="s">
        <v>70</v>
      </c>
      <c r="G2242" s="52">
        <v>0</v>
      </c>
      <c r="H2242" s="52">
        <v>0</v>
      </c>
      <c r="I2242" s="52">
        <v>0</v>
      </c>
      <c r="J2242" s="52">
        <v>0</v>
      </c>
      <c r="K2242" s="52">
        <v>0</v>
      </c>
      <c r="L2242" s="52">
        <v>0</v>
      </c>
      <c r="M2242" s="52">
        <v>0</v>
      </c>
      <c r="N2242" s="52">
        <v>0</v>
      </c>
      <c r="O2242" s="52">
        <v>0</v>
      </c>
      <c r="P2242" s="52">
        <v>0</v>
      </c>
      <c r="Q2242" s="52">
        <v>0</v>
      </c>
      <c r="R2242" s="52">
        <v>0</v>
      </c>
      <c r="S2242" s="52">
        <v>0</v>
      </c>
      <c r="T2242" s="52">
        <v>0</v>
      </c>
      <c r="U2242" s="52">
        <v>0</v>
      </c>
      <c r="V2242" s="52">
        <v>0</v>
      </c>
      <c r="W2242" s="52">
        <v>0</v>
      </c>
      <c r="X2242" s="52">
        <v>0</v>
      </c>
      <c r="Y2242" s="52">
        <v>0</v>
      </c>
      <c r="Z2242" s="52">
        <v>0</v>
      </c>
    </row>
    <row r="2243" spans="1:26">
      <c r="A2243" s="52" t="s">
        <v>348</v>
      </c>
      <c r="B2243" s="52" t="s">
        <v>342</v>
      </c>
      <c r="C2243" s="52" t="s">
        <v>251</v>
      </c>
      <c r="D2243" s="52" t="s">
        <v>7</v>
      </c>
      <c r="E2243" s="52" t="s">
        <v>81</v>
      </c>
      <c r="F2243" s="52" t="s">
        <v>71</v>
      </c>
      <c r="G2243" s="52">
        <v>0</v>
      </c>
      <c r="H2243" s="52">
        <v>0</v>
      </c>
      <c r="I2243" s="52">
        <v>0</v>
      </c>
      <c r="J2243" s="52">
        <v>0</v>
      </c>
      <c r="K2243" s="52">
        <v>0</v>
      </c>
      <c r="L2243" s="52">
        <v>0</v>
      </c>
      <c r="M2243" s="52">
        <v>0</v>
      </c>
      <c r="N2243" s="52">
        <v>0</v>
      </c>
      <c r="O2243" s="52">
        <v>0</v>
      </c>
      <c r="P2243" s="52">
        <v>0</v>
      </c>
      <c r="Q2243" s="52">
        <v>0</v>
      </c>
      <c r="R2243" s="52">
        <v>0</v>
      </c>
      <c r="S2243" s="52">
        <v>0</v>
      </c>
      <c r="T2243" s="52">
        <v>0</v>
      </c>
      <c r="U2243" s="52">
        <v>0</v>
      </c>
      <c r="V2243" s="52">
        <v>0</v>
      </c>
      <c r="W2243" s="52">
        <v>0</v>
      </c>
      <c r="X2243" s="52">
        <v>0</v>
      </c>
      <c r="Y2243" s="52">
        <v>0</v>
      </c>
      <c r="Z2243" s="52">
        <v>0</v>
      </c>
    </row>
    <row r="2244" spans="1:26">
      <c r="A2244" s="52" t="s">
        <v>348</v>
      </c>
      <c r="B2244" s="52" t="s">
        <v>342</v>
      </c>
      <c r="C2244" s="52" t="s">
        <v>251</v>
      </c>
      <c r="D2244" s="52" t="s">
        <v>7</v>
      </c>
      <c r="E2244" s="52" t="s">
        <v>81</v>
      </c>
      <c r="F2244" s="52" t="s">
        <v>72</v>
      </c>
      <c r="G2244" s="52">
        <v>9.2000743200000012E-2</v>
      </c>
      <c r="H2244" s="52">
        <v>0</v>
      </c>
      <c r="I2244" s="52">
        <v>0</v>
      </c>
      <c r="J2244" s="52">
        <v>0</v>
      </c>
      <c r="K2244" s="52">
        <v>0</v>
      </c>
      <c r="L2244" s="52">
        <v>8.4094013267999994</v>
      </c>
      <c r="M2244" s="52">
        <v>8.4657975228000009</v>
      </c>
      <c r="N2244" s="52">
        <v>5.545797598800001</v>
      </c>
      <c r="O2244" s="52">
        <v>8.4484013688000008</v>
      </c>
      <c r="P2244" s="52">
        <v>6.4432004975999995</v>
      </c>
      <c r="Q2244" s="52">
        <v>7.3608005195999997</v>
      </c>
      <c r="R2244" s="52">
        <v>7.8284032775999997</v>
      </c>
      <c r="S2244" s="52">
        <v>10.600600788000001</v>
      </c>
      <c r="T2244" s="52">
        <v>8.6091996095999992</v>
      </c>
      <c r="U2244" s="52">
        <v>8.7667991352000012</v>
      </c>
      <c r="V2244" s="52">
        <v>5.9306021999999992</v>
      </c>
      <c r="W2244" s="52">
        <v>6.5451993192</v>
      </c>
      <c r="X2244" s="52">
        <v>3.6639189216000001</v>
      </c>
      <c r="Y2244" s="52">
        <v>8.4906796752000009</v>
      </c>
      <c r="Z2244" s="52">
        <v>8.2867867020000006</v>
      </c>
    </row>
    <row r="2245" spans="1:26">
      <c r="A2245" s="52" t="s">
        <v>348</v>
      </c>
      <c r="B2245" s="52" t="s">
        <v>343</v>
      </c>
      <c r="C2245" s="52" t="s">
        <v>251</v>
      </c>
      <c r="D2245" s="52" t="s">
        <v>7</v>
      </c>
      <c r="E2245" s="52" t="s">
        <v>81</v>
      </c>
      <c r="F2245" s="52" t="s">
        <v>73</v>
      </c>
      <c r="G2245" s="52">
        <v>9.6002989056000008</v>
      </c>
      <c r="H2245" s="52">
        <v>9.9998996580000004</v>
      </c>
      <c r="I2245" s="52">
        <v>8.3997005112000007</v>
      </c>
      <c r="J2245" s="52">
        <v>9.8999984232000013</v>
      </c>
      <c r="K2245" s="52">
        <v>10.999799607600002</v>
      </c>
      <c r="L2245" s="52">
        <v>3.9995997984000002</v>
      </c>
      <c r="M2245" s="52">
        <v>5.2001981928000003</v>
      </c>
      <c r="N2245" s="52">
        <v>8.9999997084000007</v>
      </c>
      <c r="O2245" s="52">
        <v>6.0039005076</v>
      </c>
      <c r="P2245" s="52">
        <v>8.1170998848000018</v>
      </c>
      <c r="Q2245" s="52">
        <v>10.1457007812</v>
      </c>
      <c r="R2245" s="52">
        <v>10.3374017928</v>
      </c>
      <c r="S2245" s="52">
        <v>8.3322009216000001</v>
      </c>
      <c r="T2245" s="52">
        <v>7.8983982000000008</v>
      </c>
      <c r="U2245" s="52">
        <v>11.879998945200001</v>
      </c>
      <c r="V2245" s="52">
        <v>12.492000248400002</v>
      </c>
      <c r="W2245" s="52">
        <v>22.760097940800001</v>
      </c>
      <c r="X2245" s="52">
        <v>19.109727504000002</v>
      </c>
      <c r="Y2245" s="52">
        <v>22.866019794</v>
      </c>
      <c r="Z2245" s="52">
        <v>23.063699556</v>
      </c>
    </row>
    <row r="2246" spans="1:26">
      <c r="A2246" s="52" t="s">
        <v>347</v>
      </c>
      <c r="B2246" s="52" t="s">
        <v>337</v>
      </c>
      <c r="C2246" s="52" t="s">
        <v>251</v>
      </c>
      <c r="D2246" s="52" t="s">
        <v>7</v>
      </c>
      <c r="E2246" s="52" t="s">
        <v>82</v>
      </c>
      <c r="F2246" s="52" t="s">
        <v>63</v>
      </c>
      <c r="G2246" s="52">
        <v>0.38463712919999998</v>
      </c>
      <c r="H2246" s="52">
        <v>0.51417672120000002</v>
      </c>
      <c r="I2246" s="52">
        <v>0.37720137240000001</v>
      </c>
      <c r="J2246" s="52">
        <v>0.16064751600000002</v>
      </c>
      <c r="K2246" s="52">
        <v>0.216897174</v>
      </c>
      <c r="L2246" s="52">
        <v>0.168895512</v>
      </c>
      <c r="M2246" s="52">
        <v>0.15954638760000001</v>
      </c>
      <c r="N2246" s="52">
        <v>0</v>
      </c>
      <c r="O2246" s="52">
        <v>8.3677384800000018E-2</v>
      </c>
      <c r="P2246" s="52">
        <v>0.55220542559999997</v>
      </c>
      <c r="Q2246" s="52">
        <v>0.28810626840000003</v>
      </c>
      <c r="R2246" s="52">
        <v>0.43216149599999998</v>
      </c>
      <c r="S2246" s="52">
        <v>0.18297990720000001</v>
      </c>
      <c r="T2246" s="52">
        <v>0</v>
      </c>
      <c r="U2246" s="52">
        <v>0</v>
      </c>
      <c r="V2246" s="52">
        <v>0</v>
      </c>
      <c r="W2246" s="52">
        <v>0</v>
      </c>
      <c r="X2246" s="52">
        <v>0</v>
      </c>
      <c r="Y2246" s="52">
        <v>0.23288656320000004</v>
      </c>
      <c r="Z2246" s="52">
        <v>0.43072123680000002</v>
      </c>
    </row>
    <row r="2247" spans="1:26">
      <c r="A2247" s="52" t="s">
        <v>347</v>
      </c>
      <c r="B2247" s="52" t="s">
        <v>338</v>
      </c>
      <c r="C2247" s="52" t="s">
        <v>251</v>
      </c>
      <c r="D2247" s="52" t="s">
        <v>7</v>
      </c>
      <c r="E2247" s="52" t="s">
        <v>82</v>
      </c>
      <c r="F2247" s="52" t="s">
        <v>64</v>
      </c>
      <c r="G2247" s="52">
        <v>0</v>
      </c>
      <c r="H2247" s="52">
        <v>0</v>
      </c>
      <c r="I2247" s="52">
        <v>0</v>
      </c>
      <c r="J2247" s="52">
        <v>0</v>
      </c>
      <c r="K2247" s="52">
        <v>0</v>
      </c>
      <c r="L2247" s="52">
        <v>8.9139986495999999</v>
      </c>
      <c r="M2247" s="52">
        <v>1.4519989872000001</v>
      </c>
      <c r="N2247" s="52">
        <v>0.67000104360000012</v>
      </c>
      <c r="O2247" s="52">
        <v>4.8800001024000004</v>
      </c>
      <c r="P2247" s="52">
        <v>1.8840013848000003</v>
      </c>
      <c r="Q2247" s="52">
        <v>0.91999905840000007</v>
      </c>
      <c r="R2247" s="52">
        <v>0.69999946560000004</v>
      </c>
      <c r="S2247" s="52">
        <v>0.76700082600000008</v>
      </c>
      <c r="T2247" s="52">
        <v>0.9830020248000001</v>
      </c>
      <c r="U2247" s="52">
        <v>0.73600175880000007</v>
      </c>
      <c r="V2247" s="52">
        <v>0.78899827320000004</v>
      </c>
      <c r="W2247" s="52">
        <v>0.78199794360000008</v>
      </c>
      <c r="X2247" s="52">
        <v>1.1802882276</v>
      </c>
      <c r="Y2247" s="52">
        <v>1.7320163580000001</v>
      </c>
      <c r="Z2247" s="52">
        <v>5.964980014800001</v>
      </c>
    </row>
    <row r="2248" spans="1:26">
      <c r="A2248" s="52" t="s">
        <v>347</v>
      </c>
      <c r="B2248" s="52" t="s">
        <v>339</v>
      </c>
      <c r="C2248" s="52" t="s">
        <v>251</v>
      </c>
      <c r="D2248" s="52" t="s">
        <v>7</v>
      </c>
      <c r="E2248" s="52" t="s">
        <v>82</v>
      </c>
      <c r="F2248" s="52" t="s">
        <v>65</v>
      </c>
      <c r="G2248" s="52">
        <v>0</v>
      </c>
      <c r="H2248" s="52">
        <v>0</v>
      </c>
      <c r="I2248" s="52">
        <v>0</v>
      </c>
      <c r="J2248" s="52">
        <v>0</v>
      </c>
      <c r="K2248" s="52">
        <v>0</v>
      </c>
      <c r="L2248" s="52">
        <v>1.9959982848000002</v>
      </c>
      <c r="M2248" s="52">
        <v>4.4549980344</v>
      </c>
      <c r="N2248" s="52">
        <v>3.4579995372000001</v>
      </c>
      <c r="O2248" s="52">
        <v>0.26399867400000004</v>
      </c>
      <c r="P2248" s="52">
        <v>4.8469997448000006</v>
      </c>
      <c r="Q2248" s="52">
        <v>5.8030010964000009</v>
      </c>
      <c r="R2248" s="52">
        <v>5.8319988732000008</v>
      </c>
      <c r="S2248" s="52">
        <v>5.9400015660000012</v>
      </c>
      <c r="T2248" s="52">
        <v>5.8129991748000007</v>
      </c>
      <c r="U2248" s="52">
        <v>5.9309999460000009</v>
      </c>
      <c r="V2248" s="52">
        <v>10.3190008068</v>
      </c>
      <c r="W2248" s="52">
        <v>17.0630019504</v>
      </c>
      <c r="X2248" s="52">
        <v>16.4718257904</v>
      </c>
      <c r="Y2248" s="52">
        <v>21.623147280000001</v>
      </c>
      <c r="Z2248" s="52">
        <v>24.530461200000001</v>
      </c>
    </row>
    <row r="2249" spans="1:26">
      <c r="A2249" s="52" t="s">
        <v>347</v>
      </c>
      <c r="B2249" s="52" t="s">
        <v>340</v>
      </c>
      <c r="C2249" s="52" t="s">
        <v>251</v>
      </c>
      <c r="D2249" s="52" t="s">
        <v>7</v>
      </c>
      <c r="E2249" s="52" t="s">
        <v>82</v>
      </c>
      <c r="F2249" s="52" t="s">
        <v>66</v>
      </c>
      <c r="G2249" s="52">
        <v>72.943199971200002</v>
      </c>
      <c r="H2249" s="52">
        <v>75.250800846000004</v>
      </c>
      <c r="I2249" s="52">
        <v>75.967200007200006</v>
      </c>
      <c r="J2249" s="52">
        <v>79.167598300800009</v>
      </c>
      <c r="K2249" s="52">
        <v>78.624000936000002</v>
      </c>
      <c r="L2249" s="52">
        <v>12.567601296000001</v>
      </c>
      <c r="M2249" s="52">
        <v>14.004000266400002</v>
      </c>
      <c r="N2249" s="52">
        <v>15.465599586000002</v>
      </c>
      <c r="O2249" s="52">
        <v>17.748000111600003</v>
      </c>
      <c r="P2249" s="52">
        <v>13.251598812000001</v>
      </c>
      <c r="Q2249" s="52">
        <v>13.798801011600002</v>
      </c>
      <c r="R2249" s="52">
        <v>14.1228007164</v>
      </c>
      <c r="S2249" s="52">
        <v>14.410798128000001</v>
      </c>
      <c r="T2249" s="52">
        <v>17.568001205999998</v>
      </c>
      <c r="U2249" s="52">
        <v>14.5152001728</v>
      </c>
      <c r="V2249" s="52">
        <v>14.039998372800001</v>
      </c>
      <c r="W2249" s="52">
        <v>15.739198592400001</v>
      </c>
      <c r="X2249" s="52">
        <v>16.495920824399999</v>
      </c>
      <c r="Y2249" s="52">
        <v>17.654760075599999</v>
      </c>
      <c r="Z2249" s="52">
        <v>16.193880885600002</v>
      </c>
    </row>
    <row r="2250" spans="1:26">
      <c r="A2250" s="52" t="s">
        <v>347</v>
      </c>
      <c r="B2250" s="52" t="s">
        <v>341</v>
      </c>
      <c r="C2250" s="52" t="s">
        <v>251</v>
      </c>
      <c r="D2250" s="52" t="s">
        <v>7</v>
      </c>
      <c r="E2250" s="52" t="s">
        <v>82</v>
      </c>
      <c r="F2250" s="52" t="s">
        <v>67</v>
      </c>
      <c r="G2250" s="52">
        <v>240.975000252</v>
      </c>
      <c r="H2250" s="52">
        <v>243.54700173360001</v>
      </c>
      <c r="I2250" s="52">
        <v>248.87500199640002</v>
      </c>
      <c r="J2250" s="52">
        <v>244.24999894800001</v>
      </c>
      <c r="K2250" s="52">
        <v>248.36600016</v>
      </c>
      <c r="L2250" s="52">
        <v>48.583999825199996</v>
      </c>
      <c r="M2250" s="52">
        <v>50.256999050400005</v>
      </c>
      <c r="N2250" s="52">
        <v>45.038998584000005</v>
      </c>
      <c r="O2250" s="52">
        <v>47.709000493200001</v>
      </c>
      <c r="P2250" s="52">
        <v>45.562001079600009</v>
      </c>
      <c r="Q2250" s="52">
        <v>58.392001692000008</v>
      </c>
      <c r="R2250" s="52">
        <v>61.632999385200002</v>
      </c>
      <c r="S2250" s="52">
        <v>58.301998052400002</v>
      </c>
      <c r="T2250" s="52">
        <v>40.898998634400002</v>
      </c>
      <c r="U2250" s="52">
        <v>45.239002020000008</v>
      </c>
      <c r="V2250" s="52">
        <v>32.625999064799998</v>
      </c>
      <c r="W2250" s="52">
        <v>49.212999536399998</v>
      </c>
      <c r="X2250" s="52">
        <v>46.7628841764</v>
      </c>
      <c r="Y2250" s="52">
        <v>52.870294940400001</v>
      </c>
      <c r="Z2250" s="52">
        <v>52.767295473600001</v>
      </c>
    </row>
    <row r="2251" spans="1:26">
      <c r="A2251" s="52" t="s">
        <v>347</v>
      </c>
      <c r="B2251" s="52" t="s">
        <v>337</v>
      </c>
      <c r="C2251" s="52" t="s">
        <v>251</v>
      </c>
      <c r="D2251" s="52" t="s">
        <v>7</v>
      </c>
      <c r="E2251" s="52" t="s">
        <v>82</v>
      </c>
      <c r="F2251" s="52" t="s">
        <v>68</v>
      </c>
      <c r="G2251" s="52">
        <v>0</v>
      </c>
      <c r="H2251" s="52">
        <v>0</v>
      </c>
      <c r="I2251" s="52">
        <v>2.9014524E-2</v>
      </c>
      <c r="J2251" s="52">
        <v>2.9014524E-2</v>
      </c>
      <c r="K2251" s="52">
        <v>2.9014524E-2</v>
      </c>
      <c r="L2251" s="52">
        <v>0</v>
      </c>
      <c r="M2251" s="52">
        <v>0</v>
      </c>
      <c r="N2251" s="52">
        <v>0</v>
      </c>
      <c r="O2251" s="52">
        <v>1.5298567200000002E-2</v>
      </c>
      <c r="P2251" s="52">
        <v>0</v>
      </c>
      <c r="Q2251" s="52">
        <v>0</v>
      </c>
      <c r="R2251" s="52">
        <v>0</v>
      </c>
      <c r="S2251" s="52">
        <v>0</v>
      </c>
      <c r="T2251" s="52">
        <v>0</v>
      </c>
      <c r="U2251" s="52">
        <v>0</v>
      </c>
      <c r="V2251" s="52">
        <v>0</v>
      </c>
      <c r="W2251" s="52">
        <v>0</v>
      </c>
      <c r="X2251" s="52">
        <v>0</v>
      </c>
      <c r="Y2251" s="52">
        <v>0</v>
      </c>
      <c r="Z2251" s="52">
        <v>0</v>
      </c>
    </row>
    <row r="2252" spans="1:26">
      <c r="A2252" s="52" t="s">
        <v>347</v>
      </c>
      <c r="B2252" s="52" t="s">
        <v>337</v>
      </c>
      <c r="C2252" s="52" t="s">
        <v>251</v>
      </c>
      <c r="D2252" s="52" t="s">
        <v>7</v>
      </c>
      <c r="E2252" s="52" t="s">
        <v>82</v>
      </c>
      <c r="F2252" s="52" t="s">
        <v>69</v>
      </c>
      <c r="G2252" s="52">
        <v>0</v>
      </c>
      <c r="H2252" s="52">
        <v>0</v>
      </c>
      <c r="I2252" s="52">
        <v>0</v>
      </c>
      <c r="J2252" s="52">
        <v>0</v>
      </c>
      <c r="K2252" s="52">
        <v>0</v>
      </c>
      <c r="L2252" s="52">
        <v>0</v>
      </c>
      <c r="M2252" s="52">
        <v>9.9645840000000003E-3</v>
      </c>
      <c r="N2252" s="52">
        <v>2.9893751999999999E-2</v>
      </c>
      <c r="O2252" s="52">
        <v>0</v>
      </c>
      <c r="P2252" s="52">
        <v>0</v>
      </c>
      <c r="Q2252" s="52">
        <v>0</v>
      </c>
      <c r="R2252" s="52">
        <v>0</v>
      </c>
      <c r="S2252" s="52">
        <v>0</v>
      </c>
      <c r="T2252" s="52">
        <v>0</v>
      </c>
      <c r="U2252" s="52">
        <v>0</v>
      </c>
      <c r="V2252" s="52">
        <v>0</v>
      </c>
      <c r="W2252" s="52">
        <v>0</v>
      </c>
      <c r="X2252" s="52">
        <v>0</v>
      </c>
      <c r="Y2252" s="52">
        <v>0</v>
      </c>
      <c r="Z2252" s="52">
        <v>0</v>
      </c>
    </row>
    <row r="2253" spans="1:26">
      <c r="A2253" s="52" t="s">
        <v>347</v>
      </c>
      <c r="B2253" s="52" t="s">
        <v>337</v>
      </c>
      <c r="C2253" s="52" t="s">
        <v>251</v>
      </c>
      <c r="D2253" s="52" t="s">
        <v>7</v>
      </c>
      <c r="E2253" s="52" t="s">
        <v>82</v>
      </c>
      <c r="F2253" s="52" t="s">
        <v>70</v>
      </c>
      <c r="G2253" s="52">
        <v>0</v>
      </c>
      <c r="H2253" s="52">
        <v>0</v>
      </c>
      <c r="I2253" s="52">
        <v>0</v>
      </c>
      <c r="J2253" s="52">
        <v>0</v>
      </c>
      <c r="K2253" s="52">
        <v>0</v>
      </c>
      <c r="L2253" s="52">
        <v>0</v>
      </c>
      <c r="M2253" s="52">
        <v>7.0338239999999996E-2</v>
      </c>
      <c r="N2253" s="52">
        <v>0</v>
      </c>
      <c r="O2253" s="52">
        <v>0</v>
      </c>
      <c r="P2253" s="52">
        <v>0</v>
      </c>
      <c r="Q2253" s="52">
        <v>0</v>
      </c>
      <c r="R2253" s="52">
        <v>0</v>
      </c>
      <c r="S2253" s="52">
        <v>0</v>
      </c>
      <c r="T2253" s="52">
        <v>0</v>
      </c>
      <c r="U2253" s="52">
        <v>0</v>
      </c>
      <c r="V2253" s="52">
        <v>0</v>
      </c>
      <c r="W2253" s="52">
        <v>0</v>
      </c>
      <c r="X2253" s="52">
        <v>0</v>
      </c>
      <c r="Y2253" s="52">
        <v>0</v>
      </c>
      <c r="Z2253" s="52">
        <v>0</v>
      </c>
    </row>
    <row r="2254" spans="1:26">
      <c r="A2254" s="52" t="s">
        <v>347</v>
      </c>
      <c r="B2254" s="52" t="s">
        <v>342</v>
      </c>
      <c r="C2254" s="52" t="s">
        <v>251</v>
      </c>
      <c r="D2254" s="52" t="s">
        <v>7</v>
      </c>
      <c r="E2254" s="52" t="s">
        <v>82</v>
      </c>
      <c r="F2254" s="52" t="s">
        <v>71</v>
      </c>
      <c r="G2254" s="52">
        <v>8.4154679999999996E-2</v>
      </c>
      <c r="H2254" s="52">
        <v>0</v>
      </c>
      <c r="I2254" s="52">
        <v>8.4154679999999996E-2</v>
      </c>
      <c r="J2254" s="52">
        <v>0</v>
      </c>
      <c r="K2254" s="52">
        <v>0</v>
      </c>
      <c r="L2254" s="52">
        <v>0</v>
      </c>
      <c r="M2254" s="52">
        <v>0</v>
      </c>
      <c r="N2254" s="52">
        <v>0</v>
      </c>
      <c r="O2254" s="52">
        <v>0</v>
      </c>
      <c r="P2254" s="52">
        <v>0</v>
      </c>
      <c r="Q2254" s="52">
        <v>0</v>
      </c>
      <c r="R2254" s="52">
        <v>0</v>
      </c>
      <c r="S2254" s="52">
        <v>0</v>
      </c>
      <c r="T2254" s="52">
        <v>0</v>
      </c>
      <c r="U2254" s="52">
        <v>0</v>
      </c>
      <c r="V2254" s="52">
        <v>0</v>
      </c>
      <c r="W2254" s="52">
        <v>0</v>
      </c>
      <c r="X2254" s="52">
        <v>0</v>
      </c>
      <c r="Y2254" s="52">
        <v>4.2077340000000003E-3</v>
      </c>
      <c r="Z2254" s="52">
        <v>4.1868000000000005E-4</v>
      </c>
    </row>
    <row r="2255" spans="1:26">
      <c r="A2255" s="52" t="s">
        <v>347</v>
      </c>
      <c r="B2255" s="52" t="s">
        <v>342</v>
      </c>
      <c r="C2255" s="52" t="s">
        <v>251</v>
      </c>
      <c r="D2255" s="52" t="s">
        <v>7</v>
      </c>
      <c r="E2255" s="52" t="s">
        <v>82</v>
      </c>
      <c r="F2255" s="52" t="s">
        <v>72</v>
      </c>
      <c r="G2255" s="52">
        <v>20.107199109600003</v>
      </c>
      <c r="H2255" s="52">
        <v>19.404800607600002</v>
      </c>
      <c r="I2255" s="52">
        <v>19.3091992164</v>
      </c>
      <c r="J2255" s="52">
        <v>20.157603994800002</v>
      </c>
      <c r="K2255" s="52">
        <v>20.595003177599999</v>
      </c>
      <c r="L2255" s="52">
        <v>3.9414032784000002</v>
      </c>
      <c r="M2255" s="52">
        <v>4.4473989924000001</v>
      </c>
      <c r="N2255" s="52">
        <v>4.2586036199999997</v>
      </c>
      <c r="O2255" s="52">
        <v>4.2752000951999998</v>
      </c>
      <c r="P2255" s="52">
        <v>3.0022035552000004</v>
      </c>
      <c r="Q2255" s="52">
        <v>6.1248027312</v>
      </c>
      <c r="R2255" s="52">
        <v>6.3673984835999997</v>
      </c>
      <c r="S2255" s="52">
        <v>9.7727992524000005</v>
      </c>
      <c r="T2255" s="52">
        <v>8.6374018944000017</v>
      </c>
      <c r="U2255" s="52">
        <v>5.4946014084000012</v>
      </c>
      <c r="V2255" s="52">
        <v>5.3128021788000002</v>
      </c>
      <c r="W2255" s="52">
        <v>6.7534005096000005</v>
      </c>
      <c r="X2255" s="52">
        <v>6.6018006684000001</v>
      </c>
      <c r="Y2255" s="52">
        <v>6.9631759368000008</v>
      </c>
      <c r="Z2255" s="52">
        <v>7.6956021684000016</v>
      </c>
    </row>
    <row r="2256" spans="1:26">
      <c r="A2256" s="52" t="s">
        <v>347</v>
      </c>
      <c r="B2256" s="52" t="s">
        <v>343</v>
      </c>
      <c r="C2256" s="52" t="s">
        <v>251</v>
      </c>
      <c r="D2256" s="52" t="s">
        <v>7</v>
      </c>
      <c r="E2256" s="52" t="s">
        <v>82</v>
      </c>
      <c r="F2256" s="52" t="s">
        <v>73</v>
      </c>
      <c r="G2256" s="52">
        <v>0</v>
      </c>
      <c r="H2256" s="52">
        <v>0</v>
      </c>
      <c r="I2256" s="52">
        <v>0</v>
      </c>
      <c r="J2256" s="52">
        <v>0</v>
      </c>
      <c r="K2256" s="52">
        <v>0</v>
      </c>
      <c r="L2256" s="52">
        <v>8.9999997084000007</v>
      </c>
      <c r="M2256" s="52">
        <v>8.1000009936000001</v>
      </c>
      <c r="N2256" s="52">
        <v>5.4000006624000001</v>
      </c>
      <c r="O2256" s="52">
        <v>6.0039005076</v>
      </c>
      <c r="P2256" s="52">
        <v>8.7930001296000011</v>
      </c>
      <c r="Q2256" s="52">
        <v>9.8081986464000011</v>
      </c>
      <c r="R2256" s="52">
        <v>8.3529004608000008</v>
      </c>
      <c r="S2256" s="52">
        <v>3.7332020880000001</v>
      </c>
      <c r="T2256" s="52">
        <v>4.6034996436000002</v>
      </c>
      <c r="U2256" s="52">
        <v>5.2991992656000004</v>
      </c>
      <c r="V2256" s="52">
        <v>8.5724981208000006</v>
      </c>
      <c r="W2256" s="52">
        <v>8.8254017748000013</v>
      </c>
      <c r="X2256" s="52">
        <v>9.5926705559999998</v>
      </c>
      <c r="Y2256" s="52">
        <v>10.174150087200001</v>
      </c>
      <c r="Z2256" s="52">
        <v>9.6635488931999998</v>
      </c>
    </row>
    <row r="2257" spans="1:26">
      <c r="A2257" s="52" t="s">
        <v>347</v>
      </c>
      <c r="B2257" s="52" t="s">
        <v>337</v>
      </c>
      <c r="C2257" s="52" t="s">
        <v>251</v>
      </c>
      <c r="D2257" s="52" t="s">
        <v>7</v>
      </c>
      <c r="E2257" s="52" t="s">
        <v>83</v>
      </c>
      <c r="F2257" s="52" t="s">
        <v>63</v>
      </c>
      <c r="G2257" s="52">
        <v>2.0937893723999998</v>
      </c>
      <c r="H2257" s="52">
        <v>5.6777529743999997</v>
      </c>
      <c r="I2257" s="52">
        <v>1.4062456368000003</v>
      </c>
      <c r="J2257" s="52">
        <v>1.347291306</v>
      </c>
      <c r="K2257" s="52">
        <v>0.9807495263999999</v>
      </c>
      <c r="L2257" s="52">
        <v>1.0118323296</v>
      </c>
      <c r="M2257" s="52">
        <v>1.0286967600000001</v>
      </c>
      <c r="N2257" s="52">
        <v>2.2618684584000004</v>
      </c>
      <c r="O2257" s="52">
        <v>1.9251199476</v>
      </c>
      <c r="P2257" s="52">
        <v>1.8503143920000003</v>
      </c>
      <c r="Q2257" s="52">
        <v>2.1882980087999999</v>
      </c>
      <c r="R2257" s="52">
        <v>1.7659336248000002</v>
      </c>
      <c r="S2257" s="52">
        <v>2.9022855732000004</v>
      </c>
      <c r="T2257" s="52">
        <v>3.8418997895999998</v>
      </c>
      <c r="U2257" s="52">
        <v>2.7789759395999996</v>
      </c>
      <c r="V2257" s="52">
        <v>2.8444742388000002</v>
      </c>
      <c r="W2257" s="52">
        <v>0.96221874959999998</v>
      </c>
      <c r="X2257" s="52">
        <v>0.57719224800000002</v>
      </c>
      <c r="Y2257" s="52">
        <v>0.7723892376</v>
      </c>
      <c r="Z2257" s="52">
        <v>0.59540482800000005</v>
      </c>
    </row>
    <row r="2258" spans="1:26">
      <c r="A2258" s="52" t="s">
        <v>347</v>
      </c>
      <c r="B2258" s="52" t="s">
        <v>338</v>
      </c>
      <c r="C2258" s="52" t="s">
        <v>251</v>
      </c>
      <c r="D2258" s="52" t="s">
        <v>7</v>
      </c>
      <c r="E2258" s="52" t="s">
        <v>83</v>
      </c>
      <c r="F2258" s="52" t="s">
        <v>64</v>
      </c>
      <c r="G2258" s="52">
        <v>0.27799933320000003</v>
      </c>
      <c r="H2258" s="52">
        <v>0.2930006376</v>
      </c>
      <c r="I2258" s="52">
        <v>0</v>
      </c>
      <c r="J2258" s="52">
        <v>0.289998702</v>
      </c>
      <c r="K2258" s="52">
        <v>0.23400025200000002</v>
      </c>
      <c r="L2258" s="52">
        <v>0.14699854800000001</v>
      </c>
      <c r="M2258" s="52">
        <v>0.24900155640000002</v>
      </c>
      <c r="N2258" s="52">
        <v>0.14799919320000002</v>
      </c>
      <c r="O2258" s="52">
        <v>8.6001058800000002E-2</v>
      </c>
      <c r="P2258" s="52">
        <v>0.14600208960000002</v>
      </c>
      <c r="Q2258" s="52">
        <v>0.21799830240000004</v>
      </c>
      <c r="R2258" s="52">
        <v>0.2199995928</v>
      </c>
      <c r="S2258" s="52">
        <v>0.14600208960000002</v>
      </c>
      <c r="T2258" s="52">
        <v>0.15000048360000001</v>
      </c>
      <c r="U2258" s="52">
        <v>8.7998162399999996E-2</v>
      </c>
      <c r="V2258" s="52">
        <v>6.6000715200000004E-2</v>
      </c>
      <c r="W2258" s="52">
        <v>4.8001662000000007E-2</v>
      </c>
      <c r="X2258" s="52">
        <v>6.1587828000000004E-2</v>
      </c>
      <c r="Y2258" s="52">
        <v>5.0672840400000002E-2</v>
      </c>
      <c r="Z2258" s="52">
        <v>0.2241989532</v>
      </c>
    </row>
    <row r="2259" spans="1:26">
      <c r="A2259" s="52" t="s">
        <v>347</v>
      </c>
      <c r="B2259" s="52" t="s">
        <v>339</v>
      </c>
      <c r="C2259" s="52" t="s">
        <v>251</v>
      </c>
      <c r="D2259" s="52" t="s">
        <v>7</v>
      </c>
      <c r="E2259" s="52" t="s">
        <v>83</v>
      </c>
      <c r="F2259" s="52" t="s">
        <v>65</v>
      </c>
      <c r="G2259" s="52">
        <v>9.0016200000000001E-3</v>
      </c>
      <c r="H2259" s="52">
        <v>0</v>
      </c>
      <c r="I2259" s="52">
        <v>0</v>
      </c>
      <c r="J2259" s="52">
        <v>3.0019356000000001E-3</v>
      </c>
      <c r="K2259" s="52">
        <v>0</v>
      </c>
      <c r="L2259" s="52">
        <v>5.9996844000000009E-3</v>
      </c>
      <c r="M2259" s="52">
        <v>2.90019636E-2</v>
      </c>
      <c r="N2259" s="52">
        <v>2.90019636E-2</v>
      </c>
      <c r="O2259" s="52">
        <v>0.11700012600000001</v>
      </c>
      <c r="P2259" s="52">
        <v>0</v>
      </c>
      <c r="Q2259" s="52">
        <v>0</v>
      </c>
      <c r="R2259" s="52">
        <v>0</v>
      </c>
      <c r="S2259" s="52">
        <v>0</v>
      </c>
      <c r="T2259" s="52">
        <v>0</v>
      </c>
      <c r="U2259" s="52">
        <v>0</v>
      </c>
      <c r="V2259" s="52">
        <v>1.1999368800000002E-2</v>
      </c>
      <c r="W2259" s="52">
        <v>5.5998449999999998E-2</v>
      </c>
      <c r="X2259" s="52">
        <v>5.8615199999999999E-2</v>
      </c>
      <c r="Y2259" s="52">
        <v>3.8099880000000003E-2</v>
      </c>
      <c r="Z2259" s="52">
        <v>2.9307600000000006E-3</v>
      </c>
    </row>
    <row r="2260" spans="1:26">
      <c r="A2260" s="52" t="s">
        <v>347</v>
      </c>
      <c r="B2260" s="52" t="s">
        <v>340</v>
      </c>
      <c r="C2260" s="52" t="s">
        <v>251</v>
      </c>
      <c r="D2260" s="52" t="s">
        <v>7</v>
      </c>
      <c r="E2260" s="52" t="s">
        <v>83</v>
      </c>
      <c r="F2260" s="52" t="s">
        <v>66</v>
      </c>
      <c r="G2260" s="52">
        <v>36.136798336800005</v>
      </c>
      <c r="H2260" s="52">
        <v>35.535598977600003</v>
      </c>
      <c r="I2260" s="52">
        <v>33.807601947599998</v>
      </c>
      <c r="J2260" s="52">
        <v>33.519600349200005</v>
      </c>
      <c r="K2260" s="52">
        <v>34.362001256399999</v>
      </c>
      <c r="L2260" s="52">
        <v>34.009200554400003</v>
      </c>
      <c r="M2260" s="52">
        <v>37.720798754400001</v>
      </c>
      <c r="N2260" s="52">
        <v>41.292000989999998</v>
      </c>
      <c r="O2260" s="52">
        <v>43.380000017999997</v>
      </c>
      <c r="P2260" s="52">
        <v>38.268000954000001</v>
      </c>
      <c r="Q2260" s="52">
        <v>41.972402044800006</v>
      </c>
      <c r="R2260" s="52">
        <v>42.519600057600002</v>
      </c>
      <c r="S2260" s="52">
        <v>44.524800928800005</v>
      </c>
      <c r="T2260" s="52">
        <v>44.2583990316</v>
      </c>
      <c r="U2260" s="52">
        <v>45.997198005600005</v>
      </c>
      <c r="V2260" s="52">
        <v>43.700399074800004</v>
      </c>
      <c r="W2260" s="52">
        <v>45.421198995600001</v>
      </c>
      <c r="X2260" s="52">
        <v>45.753840255600004</v>
      </c>
      <c r="Y2260" s="52">
        <v>45.395998646400002</v>
      </c>
      <c r="Z2260" s="52">
        <v>44.2108788516</v>
      </c>
    </row>
    <row r="2261" spans="1:26">
      <c r="A2261" s="52" t="s">
        <v>347</v>
      </c>
      <c r="B2261" s="52" t="s">
        <v>341</v>
      </c>
      <c r="C2261" s="52" t="s">
        <v>251</v>
      </c>
      <c r="D2261" s="52" t="s">
        <v>7</v>
      </c>
      <c r="E2261" s="52" t="s">
        <v>83</v>
      </c>
      <c r="F2261" s="52" t="s">
        <v>67</v>
      </c>
      <c r="G2261" s="52">
        <v>64.557001890000009</v>
      </c>
      <c r="H2261" s="52">
        <v>63.909998938800001</v>
      </c>
      <c r="I2261" s="52">
        <v>62.741998969200004</v>
      </c>
      <c r="J2261" s="52">
        <v>60.051000258000002</v>
      </c>
      <c r="K2261" s="52">
        <v>50.818000942800005</v>
      </c>
      <c r="L2261" s="52">
        <v>41.280998079600003</v>
      </c>
      <c r="M2261" s="52">
        <v>41.1849989424</v>
      </c>
      <c r="N2261" s="52">
        <v>43.088000025600003</v>
      </c>
      <c r="O2261" s="52">
        <v>39.016002081600007</v>
      </c>
      <c r="P2261" s="52">
        <v>37.259999546400003</v>
      </c>
      <c r="Q2261" s="52">
        <v>57.9430008864</v>
      </c>
      <c r="R2261" s="52">
        <v>59.735001528000005</v>
      </c>
      <c r="S2261" s="52">
        <v>65.3980002192</v>
      </c>
      <c r="T2261" s="52">
        <v>61.842000254400006</v>
      </c>
      <c r="U2261" s="52">
        <v>43.1090010144</v>
      </c>
      <c r="V2261" s="52">
        <v>27.962000161200002</v>
      </c>
      <c r="W2261" s="52">
        <v>24.363001760400003</v>
      </c>
      <c r="X2261" s="52">
        <v>22.076179973999999</v>
      </c>
      <c r="Y2261" s="52">
        <v>20.190001453200001</v>
      </c>
      <c r="Z2261" s="52">
        <v>18.766242432000002</v>
      </c>
    </row>
    <row r="2262" spans="1:26">
      <c r="A2262" s="52" t="s">
        <v>347</v>
      </c>
      <c r="B2262" s="52" t="s">
        <v>337</v>
      </c>
      <c r="C2262" s="52" t="s">
        <v>251</v>
      </c>
      <c r="D2262" s="52" t="s">
        <v>7</v>
      </c>
      <c r="E2262" s="52" t="s">
        <v>83</v>
      </c>
      <c r="F2262" s="52" t="s">
        <v>68</v>
      </c>
      <c r="G2262" s="52">
        <v>5.8029048E-2</v>
      </c>
      <c r="H2262" s="52">
        <v>2.9014524E-2</v>
      </c>
      <c r="I2262" s="52">
        <v>5.8029048E-2</v>
      </c>
      <c r="J2262" s="52">
        <v>5.8029048E-2</v>
      </c>
      <c r="K2262" s="52">
        <v>2.9014524E-2</v>
      </c>
      <c r="L2262" s="52">
        <v>0</v>
      </c>
      <c r="M2262" s="52">
        <v>0.16251064200000001</v>
      </c>
      <c r="N2262" s="52">
        <v>0</v>
      </c>
      <c r="O2262" s="52">
        <v>5.8029048E-2</v>
      </c>
      <c r="P2262" s="52">
        <v>2.9014524E-2</v>
      </c>
      <c r="Q2262" s="52">
        <v>2.9014524E-2</v>
      </c>
      <c r="R2262" s="52">
        <v>2.9014524E-2</v>
      </c>
      <c r="S2262" s="52">
        <v>0</v>
      </c>
      <c r="T2262" s="52">
        <v>0</v>
      </c>
      <c r="U2262" s="52">
        <v>0</v>
      </c>
      <c r="V2262" s="52">
        <v>0</v>
      </c>
      <c r="W2262" s="52">
        <v>0</v>
      </c>
      <c r="X2262" s="52">
        <v>0.27274071240000003</v>
      </c>
      <c r="Y2262" s="52">
        <v>0</v>
      </c>
      <c r="Z2262" s="52">
        <v>2.8888920000000003E-4</v>
      </c>
    </row>
    <row r="2263" spans="1:26">
      <c r="A2263" s="52" t="s">
        <v>347</v>
      </c>
      <c r="B2263" s="52" t="s">
        <v>337</v>
      </c>
      <c r="C2263" s="52" t="s">
        <v>251</v>
      </c>
      <c r="D2263" s="52" t="s">
        <v>7</v>
      </c>
      <c r="E2263" s="52" t="s">
        <v>83</v>
      </c>
      <c r="F2263" s="52" t="s">
        <v>69</v>
      </c>
      <c r="G2263" s="52">
        <v>0</v>
      </c>
      <c r="H2263" s="52">
        <v>0</v>
      </c>
      <c r="I2263" s="52">
        <v>0</v>
      </c>
      <c r="J2263" s="52">
        <v>0</v>
      </c>
      <c r="K2263" s="52">
        <v>0</v>
      </c>
      <c r="L2263" s="52">
        <v>0</v>
      </c>
      <c r="M2263" s="52">
        <v>0</v>
      </c>
      <c r="N2263" s="52">
        <v>0</v>
      </c>
      <c r="O2263" s="52">
        <v>0</v>
      </c>
      <c r="P2263" s="52">
        <v>0</v>
      </c>
      <c r="Q2263" s="52">
        <v>0</v>
      </c>
      <c r="R2263" s="52">
        <v>0</v>
      </c>
      <c r="S2263" s="52">
        <v>0</v>
      </c>
      <c r="T2263" s="52">
        <v>0</v>
      </c>
      <c r="U2263" s="52">
        <v>0</v>
      </c>
      <c r="V2263" s="52">
        <v>0</v>
      </c>
      <c r="W2263" s="52">
        <v>0</v>
      </c>
      <c r="X2263" s="52">
        <v>0</v>
      </c>
      <c r="Y2263" s="52">
        <v>0</v>
      </c>
      <c r="Z2263" s="52">
        <v>0</v>
      </c>
    </row>
    <row r="2264" spans="1:26">
      <c r="A2264" s="52" t="s">
        <v>347</v>
      </c>
      <c r="B2264" s="52" t="s">
        <v>337</v>
      </c>
      <c r="C2264" s="52" t="s">
        <v>251</v>
      </c>
      <c r="D2264" s="52" t="s">
        <v>7</v>
      </c>
      <c r="E2264" s="52" t="s">
        <v>83</v>
      </c>
      <c r="F2264" s="52" t="s">
        <v>70</v>
      </c>
      <c r="G2264" s="52">
        <v>0</v>
      </c>
      <c r="H2264" s="52">
        <v>0</v>
      </c>
      <c r="I2264" s="52">
        <v>0</v>
      </c>
      <c r="J2264" s="52">
        <v>0</v>
      </c>
      <c r="K2264" s="52">
        <v>0</v>
      </c>
      <c r="L2264" s="52">
        <v>0</v>
      </c>
      <c r="M2264" s="52">
        <v>0</v>
      </c>
      <c r="N2264" s="52">
        <v>0</v>
      </c>
      <c r="O2264" s="52">
        <v>0</v>
      </c>
      <c r="P2264" s="52">
        <v>0</v>
      </c>
      <c r="Q2264" s="52">
        <v>0</v>
      </c>
      <c r="R2264" s="52">
        <v>0</v>
      </c>
      <c r="S2264" s="52">
        <v>0</v>
      </c>
      <c r="T2264" s="52">
        <v>0</v>
      </c>
      <c r="U2264" s="52">
        <v>0</v>
      </c>
      <c r="V2264" s="52">
        <v>0</v>
      </c>
      <c r="W2264" s="52">
        <v>0</v>
      </c>
      <c r="X2264" s="52">
        <v>0</v>
      </c>
      <c r="Y2264" s="52">
        <v>0</v>
      </c>
      <c r="Z2264" s="52">
        <v>0</v>
      </c>
    </row>
    <row r="2265" spans="1:26">
      <c r="A2265" s="52" t="s">
        <v>347</v>
      </c>
      <c r="B2265" s="52" t="s">
        <v>342</v>
      </c>
      <c r="C2265" s="52" t="s">
        <v>251</v>
      </c>
      <c r="D2265" s="52" t="s">
        <v>7</v>
      </c>
      <c r="E2265" s="52" t="s">
        <v>83</v>
      </c>
      <c r="F2265" s="52" t="s">
        <v>71</v>
      </c>
      <c r="G2265" s="52">
        <v>1.3043849796</v>
      </c>
      <c r="H2265" s="52">
        <v>0.75738793320000009</v>
      </c>
      <c r="I2265" s="52">
        <v>0.63115591319999997</v>
      </c>
      <c r="J2265" s="52">
        <v>0.58907857320000001</v>
      </c>
      <c r="K2265" s="52">
        <v>1.1360798063999999</v>
      </c>
      <c r="L2265" s="52">
        <v>0.25246404</v>
      </c>
      <c r="M2265" s="52">
        <v>8.4154679999999996E-2</v>
      </c>
      <c r="N2265" s="52">
        <v>8.4154679999999996E-2</v>
      </c>
      <c r="O2265" s="52">
        <v>0.58907857320000001</v>
      </c>
      <c r="P2265" s="52">
        <v>0.16830935999999999</v>
      </c>
      <c r="Q2265" s="52">
        <v>0.25246404</v>
      </c>
      <c r="R2265" s="52">
        <v>0.29453719320000005</v>
      </c>
      <c r="S2265" s="52">
        <v>4.2077339999999998E-2</v>
      </c>
      <c r="T2265" s="52">
        <v>8.4154679999999996E-2</v>
      </c>
      <c r="U2265" s="52">
        <v>0</v>
      </c>
      <c r="V2265" s="52">
        <v>0</v>
      </c>
      <c r="W2265" s="52">
        <v>0</v>
      </c>
      <c r="X2265" s="52">
        <v>0</v>
      </c>
      <c r="Y2265" s="52">
        <v>0</v>
      </c>
      <c r="Z2265" s="52">
        <v>0.1964990844</v>
      </c>
    </row>
    <row r="2266" spans="1:26">
      <c r="A2266" s="52" t="s">
        <v>347</v>
      </c>
      <c r="B2266" s="52" t="s">
        <v>342</v>
      </c>
      <c r="C2266" s="52" t="s">
        <v>251</v>
      </c>
      <c r="D2266" s="52" t="s">
        <v>7</v>
      </c>
      <c r="E2266" s="52" t="s">
        <v>83</v>
      </c>
      <c r="F2266" s="52" t="s">
        <v>72</v>
      </c>
      <c r="G2266" s="52">
        <v>41.321400699600005</v>
      </c>
      <c r="H2266" s="52">
        <v>35.557998357600006</v>
      </c>
      <c r="I2266" s="52">
        <v>33.636399508800004</v>
      </c>
      <c r="J2266" s="52">
        <v>29.349396824399999</v>
      </c>
      <c r="K2266" s="52">
        <v>34.520400460799998</v>
      </c>
      <c r="L2266" s="52">
        <v>30.747896881200006</v>
      </c>
      <c r="M2266" s="52">
        <v>39.300197878799999</v>
      </c>
      <c r="N2266" s="52">
        <v>42.284498677200006</v>
      </c>
      <c r="O2266" s="52">
        <v>48.309601140000005</v>
      </c>
      <c r="P2266" s="52">
        <v>31.747600051200003</v>
      </c>
      <c r="Q2266" s="52">
        <v>28.5605995176</v>
      </c>
      <c r="R2266" s="52">
        <v>11.3039999352</v>
      </c>
      <c r="S2266" s="52">
        <v>14.6708025948</v>
      </c>
      <c r="T2266" s="52">
        <v>13.830599757600002</v>
      </c>
      <c r="U2266" s="52">
        <v>39.647003083200005</v>
      </c>
      <c r="V2266" s="52">
        <v>46.773200451599998</v>
      </c>
      <c r="W2266" s="52">
        <v>27.477800928000004</v>
      </c>
      <c r="X2266" s="52">
        <v>26.927655408000003</v>
      </c>
      <c r="Y2266" s="52">
        <v>62.863541773200005</v>
      </c>
      <c r="Z2266" s="52">
        <v>110.69408507040001</v>
      </c>
    </row>
    <row r="2267" spans="1:26">
      <c r="A2267" s="52" t="s">
        <v>347</v>
      </c>
      <c r="B2267" s="52" t="s">
        <v>343</v>
      </c>
      <c r="C2267" s="52" t="s">
        <v>251</v>
      </c>
      <c r="D2267" s="52" t="s">
        <v>7</v>
      </c>
      <c r="E2267" s="52" t="s">
        <v>83</v>
      </c>
      <c r="F2267" s="52" t="s">
        <v>73</v>
      </c>
      <c r="G2267" s="52">
        <v>12.099600792000002</v>
      </c>
      <c r="H2267" s="52">
        <v>12.999599506799999</v>
      </c>
      <c r="I2267" s="52">
        <v>9.8001013752000006</v>
      </c>
      <c r="J2267" s="52">
        <v>8.4996017459999997</v>
      </c>
      <c r="K2267" s="52">
        <v>10.999799607600002</v>
      </c>
      <c r="L2267" s="52">
        <v>16.000199517600002</v>
      </c>
      <c r="M2267" s="52">
        <v>54.900001152000002</v>
      </c>
      <c r="N2267" s="52">
        <v>35.999998833600003</v>
      </c>
      <c r="O2267" s="52">
        <v>24.014701868400003</v>
      </c>
      <c r="P2267" s="52">
        <v>32.129101267199999</v>
      </c>
      <c r="Q2267" s="52">
        <v>26.4807019476</v>
      </c>
      <c r="R2267" s="52">
        <v>15.2756988984</v>
      </c>
      <c r="S2267" s="52">
        <v>77.175899859599994</v>
      </c>
      <c r="T2267" s="52">
        <v>79.546499514000004</v>
      </c>
      <c r="U2267" s="52">
        <v>96.143401767599997</v>
      </c>
      <c r="V2267" s="52">
        <v>94.657498074000017</v>
      </c>
      <c r="W2267" s="52">
        <v>152.63280012240003</v>
      </c>
      <c r="X2267" s="52">
        <v>170.39565081360001</v>
      </c>
      <c r="Y2267" s="52">
        <v>188.63293712040002</v>
      </c>
      <c r="Z2267" s="52">
        <v>157.66663581720002</v>
      </c>
    </row>
    <row r="2268" spans="1:26">
      <c r="A2268" s="52" t="s">
        <v>347</v>
      </c>
      <c r="B2268" s="52" t="s">
        <v>337</v>
      </c>
      <c r="C2268" s="52" t="s">
        <v>251</v>
      </c>
      <c r="D2268" s="52" t="s">
        <v>7</v>
      </c>
      <c r="E2268" s="52" t="s">
        <v>84</v>
      </c>
      <c r="F2268" s="52" t="s">
        <v>63</v>
      </c>
      <c r="G2268" s="52">
        <v>0.6029871228</v>
      </c>
      <c r="H2268" s="52">
        <v>0.38686450680000001</v>
      </c>
      <c r="I2268" s="52">
        <v>0.5958486288</v>
      </c>
      <c r="J2268" s="52">
        <v>0.35538395760000008</v>
      </c>
      <c r="K2268" s="52">
        <v>0.30589598159999998</v>
      </c>
      <c r="L2268" s="52">
        <v>0.8444817468000001</v>
      </c>
      <c r="M2268" s="52">
        <v>0.35908508880000001</v>
      </c>
      <c r="N2268" s="52">
        <v>4.9391679600000002E-2</v>
      </c>
      <c r="O2268" s="52">
        <v>0.11677822560000001</v>
      </c>
      <c r="P2268" s="52">
        <v>0.23099831639999999</v>
      </c>
      <c r="Q2268" s="52">
        <v>2.4007111200000004E-2</v>
      </c>
      <c r="R2268" s="52">
        <v>2.4007111200000004E-2</v>
      </c>
      <c r="S2268" s="52">
        <v>0.1200439296</v>
      </c>
      <c r="T2268" s="52">
        <v>4.8018409200000001E-2</v>
      </c>
      <c r="U2268" s="52">
        <v>0</v>
      </c>
      <c r="V2268" s="52">
        <v>0</v>
      </c>
      <c r="W2268" s="52">
        <v>0</v>
      </c>
      <c r="X2268" s="52">
        <v>1.1095020000000001E-2</v>
      </c>
      <c r="Y2268" s="52">
        <v>8.6917968000000002E-3</v>
      </c>
      <c r="Z2268" s="52">
        <v>1.0806130800000001E-2</v>
      </c>
    </row>
    <row r="2269" spans="1:26">
      <c r="A2269" s="52" t="s">
        <v>347</v>
      </c>
      <c r="B2269" s="52" t="s">
        <v>338</v>
      </c>
      <c r="C2269" s="52" t="s">
        <v>251</v>
      </c>
      <c r="D2269" s="52" t="s">
        <v>7</v>
      </c>
      <c r="E2269" s="52" t="s">
        <v>84</v>
      </c>
      <c r="F2269" s="52" t="s">
        <v>64</v>
      </c>
      <c r="G2269" s="52">
        <v>8.1998478E-2</v>
      </c>
      <c r="H2269" s="52">
        <v>5.0999410799999999E-2</v>
      </c>
      <c r="I2269" s="52">
        <v>4.10013324E-2</v>
      </c>
      <c r="J2269" s="52">
        <v>3.9000041999999999E-2</v>
      </c>
      <c r="K2269" s="52">
        <v>1.79990532E-2</v>
      </c>
      <c r="L2269" s="52">
        <v>1.40006592E-2</v>
      </c>
      <c r="M2269" s="52">
        <v>1.5001304400000002E-2</v>
      </c>
      <c r="N2269" s="52">
        <v>0</v>
      </c>
      <c r="O2269" s="52">
        <v>0</v>
      </c>
      <c r="P2269" s="52">
        <v>2.2998092400000003E-2</v>
      </c>
      <c r="Q2269" s="52">
        <v>9.9980784000000007E-3</v>
      </c>
      <c r="R2269" s="52">
        <v>5.9996844000000009E-3</v>
      </c>
      <c r="S2269" s="52">
        <v>2.0012904000000003E-3</v>
      </c>
      <c r="T2269" s="52">
        <v>1.0006452000000002E-3</v>
      </c>
      <c r="U2269" s="52">
        <v>5.9996844000000009E-3</v>
      </c>
      <c r="V2269" s="52">
        <v>2.0012904000000003E-3</v>
      </c>
      <c r="W2269" s="52">
        <v>9.9980784000000007E-3</v>
      </c>
      <c r="X2269" s="52">
        <v>6.2383320000000001E-3</v>
      </c>
      <c r="Y2269" s="52">
        <v>6.2383320000000001E-3</v>
      </c>
      <c r="Z2269" s="52">
        <v>2.7838033200000004E-2</v>
      </c>
    </row>
    <row r="2270" spans="1:26">
      <c r="A2270" s="52" t="s">
        <v>347</v>
      </c>
      <c r="B2270" s="52" t="s">
        <v>339</v>
      </c>
      <c r="C2270" s="52" t="s">
        <v>251</v>
      </c>
      <c r="D2270" s="52" t="s">
        <v>7</v>
      </c>
      <c r="E2270" s="52" t="s">
        <v>84</v>
      </c>
      <c r="F2270" s="52" t="s">
        <v>65</v>
      </c>
      <c r="G2270" s="52">
        <v>0.10600140240000001</v>
      </c>
      <c r="H2270" s="52">
        <v>0.17000082719999998</v>
      </c>
      <c r="I2270" s="52">
        <v>0.20800022400000001</v>
      </c>
      <c r="J2270" s="52">
        <v>0.17000082719999998</v>
      </c>
      <c r="K2270" s="52">
        <v>0.18499794480000001</v>
      </c>
      <c r="L2270" s="52">
        <v>9.1000098000000015E-2</v>
      </c>
      <c r="M2270" s="52">
        <v>8.7998162399999996E-2</v>
      </c>
      <c r="N2270" s="52">
        <v>2.90019636E-2</v>
      </c>
      <c r="O2270" s="52">
        <v>0.11700012600000001</v>
      </c>
      <c r="P2270" s="52">
        <v>0.1110004416</v>
      </c>
      <c r="Q2270" s="52">
        <v>0.11700012600000001</v>
      </c>
      <c r="R2270" s="52">
        <v>0.17800180200000001</v>
      </c>
      <c r="S2270" s="52">
        <v>0.1669988916</v>
      </c>
      <c r="T2270" s="52">
        <v>0.17299857599999999</v>
      </c>
      <c r="U2270" s="52">
        <v>7.9000729200000008E-2</v>
      </c>
      <c r="V2270" s="52">
        <v>7.8000083999999997E-2</v>
      </c>
      <c r="W2270" s="52">
        <v>5.3000701200000007E-2</v>
      </c>
      <c r="X2270" s="52">
        <v>5.2753680000000004E-2</v>
      </c>
      <c r="Y2270" s="52">
        <v>9.6715080000000009E-2</v>
      </c>
      <c r="Z2270" s="52">
        <v>0.15826103999999999</v>
      </c>
    </row>
    <row r="2271" spans="1:26">
      <c r="A2271" s="52" t="s">
        <v>347</v>
      </c>
      <c r="B2271" s="52" t="s">
        <v>340</v>
      </c>
      <c r="C2271" s="52" t="s">
        <v>251</v>
      </c>
      <c r="D2271" s="52" t="s">
        <v>7</v>
      </c>
      <c r="E2271" s="52" t="s">
        <v>84</v>
      </c>
      <c r="F2271" s="52" t="s">
        <v>66</v>
      </c>
      <c r="G2271" s="52">
        <v>17.341198063200004</v>
      </c>
      <c r="H2271" s="52">
        <v>19.234799780399999</v>
      </c>
      <c r="I2271" s="52">
        <v>16.920001796400001</v>
      </c>
      <c r="J2271" s="52">
        <v>16.343998599600003</v>
      </c>
      <c r="K2271" s="52">
        <v>13.877998520400002</v>
      </c>
      <c r="L2271" s="52">
        <v>13.032001152000001</v>
      </c>
      <c r="M2271" s="52">
        <v>13.064398610400001</v>
      </c>
      <c r="N2271" s="52">
        <v>12.553198704</v>
      </c>
      <c r="O2271" s="52">
        <v>13.9860012132</v>
      </c>
      <c r="P2271" s="52">
        <v>11.962801288800001</v>
      </c>
      <c r="Q2271" s="52">
        <v>14.7131981316</v>
      </c>
      <c r="R2271" s="52">
        <v>15.0588017244</v>
      </c>
      <c r="S2271" s="52">
        <v>15.3647981892</v>
      </c>
      <c r="T2271" s="52">
        <v>14.893201224000002</v>
      </c>
      <c r="U2271" s="52">
        <v>11.0052005796</v>
      </c>
      <c r="V2271" s="52">
        <v>10.684801522800001</v>
      </c>
      <c r="W2271" s="52">
        <v>5.824801764</v>
      </c>
      <c r="X2271" s="52">
        <v>6.8724019260000002</v>
      </c>
      <c r="Y2271" s="52">
        <v>5.5267183512000004</v>
      </c>
      <c r="Z2271" s="52">
        <v>5.5404008135999998</v>
      </c>
    </row>
    <row r="2272" spans="1:26">
      <c r="A2272" s="52" t="s">
        <v>347</v>
      </c>
      <c r="B2272" s="52" t="s">
        <v>341</v>
      </c>
      <c r="C2272" s="52" t="s">
        <v>251</v>
      </c>
      <c r="D2272" s="52" t="s">
        <v>7</v>
      </c>
      <c r="E2272" s="52" t="s">
        <v>84</v>
      </c>
      <c r="F2272" s="52" t="s">
        <v>67</v>
      </c>
      <c r="G2272" s="52">
        <v>53.083001127600006</v>
      </c>
      <c r="H2272" s="52">
        <v>50.41299921840001</v>
      </c>
      <c r="I2272" s="52">
        <v>48.283998858000004</v>
      </c>
      <c r="J2272" s="52">
        <v>42.966000860400008</v>
      </c>
      <c r="K2272" s="52">
        <v>39.805000354800001</v>
      </c>
      <c r="L2272" s="52">
        <v>38.049998464799998</v>
      </c>
      <c r="M2272" s="52">
        <v>36.690000220800002</v>
      </c>
      <c r="N2272" s="52">
        <v>27.928999803600004</v>
      </c>
      <c r="O2272" s="52">
        <v>24.549000350400004</v>
      </c>
      <c r="P2272" s="52">
        <v>23.443999160400001</v>
      </c>
      <c r="Q2272" s="52">
        <v>32.532001218000005</v>
      </c>
      <c r="R2272" s="52">
        <v>36.117999604799998</v>
      </c>
      <c r="S2272" s="52">
        <v>34.9759996632</v>
      </c>
      <c r="T2272" s="52">
        <v>33.152999954400002</v>
      </c>
      <c r="U2272" s="52">
        <v>12.458999890800001</v>
      </c>
      <c r="V2272" s="52">
        <v>14.506998231600001</v>
      </c>
      <c r="W2272" s="52">
        <v>50.912999434800007</v>
      </c>
      <c r="X2272" s="52">
        <v>40.276886209200001</v>
      </c>
      <c r="Y2272" s="52">
        <v>41.557816735200007</v>
      </c>
      <c r="Z2272" s="52">
        <v>39.6325544364</v>
      </c>
    </row>
    <row r="2273" spans="1:26">
      <c r="A2273" s="52" t="s">
        <v>347</v>
      </c>
      <c r="B2273" s="52" t="s">
        <v>337</v>
      </c>
      <c r="C2273" s="52" t="s">
        <v>251</v>
      </c>
      <c r="D2273" s="52" t="s">
        <v>7</v>
      </c>
      <c r="E2273" s="52" t="s">
        <v>84</v>
      </c>
      <c r="F2273" s="52" t="s">
        <v>68</v>
      </c>
      <c r="G2273" s="52">
        <v>0</v>
      </c>
      <c r="H2273" s="52">
        <v>0</v>
      </c>
      <c r="I2273" s="52">
        <v>2.9014524E-2</v>
      </c>
      <c r="J2273" s="52">
        <v>0</v>
      </c>
      <c r="K2273" s="52">
        <v>0</v>
      </c>
      <c r="L2273" s="52">
        <v>0</v>
      </c>
      <c r="M2273" s="52">
        <v>0</v>
      </c>
      <c r="N2273" s="52">
        <v>0</v>
      </c>
      <c r="O2273" s="52">
        <v>0</v>
      </c>
      <c r="P2273" s="52">
        <v>0</v>
      </c>
      <c r="Q2273" s="52">
        <v>0</v>
      </c>
      <c r="R2273" s="52">
        <v>0</v>
      </c>
      <c r="S2273" s="52">
        <v>0</v>
      </c>
      <c r="T2273" s="52">
        <v>0</v>
      </c>
      <c r="U2273" s="52">
        <v>0</v>
      </c>
      <c r="V2273" s="52">
        <v>0</v>
      </c>
      <c r="W2273" s="52">
        <v>0</v>
      </c>
      <c r="X2273" s="52">
        <v>2.9014524000000002E-3</v>
      </c>
      <c r="Y2273" s="52">
        <v>2.9014524000000002E-3</v>
      </c>
      <c r="Z2273" s="52">
        <v>8.7085440000000004E-4</v>
      </c>
    </row>
    <row r="2274" spans="1:26">
      <c r="A2274" s="52" t="s">
        <v>347</v>
      </c>
      <c r="B2274" s="52" t="s">
        <v>337</v>
      </c>
      <c r="C2274" s="52" t="s">
        <v>251</v>
      </c>
      <c r="D2274" s="52" t="s">
        <v>7</v>
      </c>
      <c r="E2274" s="52" t="s">
        <v>84</v>
      </c>
      <c r="F2274" s="52" t="s">
        <v>69</v>
      </c>
      <c r="G2274" s="52">
        <v>0</v>
      </c>
      <c r="H2274" s="52">
        <v>0</v>
      </c>
      <c r="I2274" s="52">
        <v>0</v>
      </c>
      <c r="J2274" s="52">
        <v>0</v>
      </c>
      <c r="K2274" s="52">
        <v>0</v>
      </c>
      <c r="L2274" s="52">
        <v>0</v>
      </c>
      <c r="M2274" s="52">
        <v>0</v>
      </c>
      <c r="N2274" s="52">
        <v>0</v>
      </c>
      <c r="O2274" s="52">
        <v>0</v>
      </c>
      <c r="P2274" s="52">
        <v>0</v>
      </c>
      <c r="Q2274" s="52">
        <v>0</v>
      </c>
      <c r="R2274" s="52">
        <v>0</v>
      </c>
      <c r="S2274" s="52">
        <v>0</v>
      </c>
      <c r="T2274" s="52">
        <v>0</v>
      </c>
      <c r="U2274" s="52">
        <v>0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</row>
    <row r="2275" spans="1:26">
      <c r="A2275" s="52" t="s">
        <v>347</v>
      </c>
      <c r="B2275" s="52" t="s">
        <v>337</v>
      </c>
      <c r="C2275" s="52" t="s">
        <v>251</v>
      </c>
      <c r="D2275" s="52" t="s">
        <v>7</v>
      </c>
      <c r="E2275" s="52" t="s">
        <v>84</v>
      </c>
      <c r="F2275" s="52" t="s">
        <v>70</v>
      </c>
      <c r="G2275" s="52">
        <v>0</v>
      </c>
      <c r="H2275" s="52">
        <v>0</v>
      </c>
      <c r="I2275" s="52">
        <v>0</v>
      </c>
      <c r="J2275" s="52">
        <v>0</v>
      </c>
      <c r="K2275" s="52">
        <v>0</v>
      </c>
      <c r="L2275" s="52">
        <v>0</v>
      </c>
      <c r="M2275" s="52">
        <v>0</v>
      </c>
      <c r="N2275" s="52">
        <v>0</v>
      </c>
      <c r="O2275" s="52">
        <v>0</v>
      </c>
      <c r="P2275" s="52">
        <v>0</v>
      </c>
      <c r="Q2275" s="52">
        <v>0</v>
      </c>
      <c r="R2275" s="52">
        <v>0</v>
      </c>
      <c r="S2275" s="52">
        <v>0</v>
      </c>
      <c r="T2275" s="52">
        <v>0</v>
      </c>
      <c r="U2275" s="52">
        <v>0</v>
      </c>
      <c r="V2275" s="52">
        <v>0</v>
      </c>
      <c r="W2275" s="52">
        <v>0</v>
      </c>
      <c r="X2275" s="52">
        <v>0</v>
      </c>
      <c r="Y2275" s="52">
        <v>0</v>
      </c>
      <c r="Z2275" s="52">
        <v>0</v>
      </c>
    </row>
    <row r="2276" spans="1:26">
      <c r="A2276" s="52" t="s">
        <v>347</v>
      </c>
      <c r="B2276" s="52" t="s">
        <v>342</v>
      </c>
      <c r="C2276" s="52" t="s">
        <v>251</v>
      </c>
      <c r="D2276" s="52" t="s">
        <v>7</v>
      </c>
      <c r="E2276" s="52" t="s">
        <v>84</v>
      </c>
      <c r="F2276" s="52" t="s">
        <v>71</v>
      </c>
      <c r="G2276" s="52">
        <v>0</v>
      </c>
      <c r="H2276" s="52">
        <v>0</v>
      </c>
      <c r="I2276" s="52">
        <v>0</v>
      </c>
      <c r="J2276" s="52">
        <v>0</v>
      </c>
      <c r="K2276" s="52">
        <v>4.2077339999999998E-2</v>
      </c>
      <c r="L2276" s="52">
        <v>0</v>
      </c>
      <c r="M2276" s="52">
        <v>0</v>
      </c>
      <c r="N2276" s="52">
        <v>4.2077339999999998E-2</v>
      </c>
      <c r="O2276" s="52">
        <v>0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0</v>
      </c>
      <c r="V2276" s="52">
        <v>0</v>
      </c>
      <c r="W2276" s="52">
        <v>0</v>
      </c>
      <c r="X2276" s="52">
        <v>0</v>
      </c>
      <c r="Y2276" s="52">
        <v>0</v>
      </c>
      <c r="Z2276" s="52">
        <v>0</v>
      </c>
    </row>
    <row r="2277" spans="1:26">
      <c r="A2277" s="52" t="s">
        <v>347</v>
      </c>
      <c r="B2277" s="52" t="s">
        <v>342</v>
      </c>
      <c r="C2277" s="52" t="s">
        <v>251</v>
      </c>
      <c r="D2277" s="52" t="s">
        <v>7</v>
      </c>
      <c r="E2277" s="52" t="s">
        <v>84</v>
      </c>
      <c r="F2277" s="52" t="s">
        <v>72</v>
      </c>
      <c r="G2277" s="52">
        <v>0.34160101199999998</v>
      </c>
      <c r="H2277" s="52">
        <v>0.4989995712000001</v>
      </c>
      <c r="I2277" s="52">
        <v>0.3330013248</v>
      </c>
      <c r="J2277" s="52">
        <v>0.25039994760000001</v>
      </c>
      <c r="K2277" s="52">
        <v>0.25039994760000001</v>
      </c>
      <c r="L2277" s="52">
        <v>0.32780131920000005</v>
      </c>
      <c r="M2277" s="52">
        <v>0.2982006432</v>
      </c>
      <c r="N2277" s="52">
        <v>0.32520131640000005</v>
      </c>
      <c r="O2277" s="52">
        <v>0.36520200359999999</v>
      </c>
      <c r="P2277" s="52">
        <v>0.36520200359999999</v>
      </c>
      <c r="Q2277" s="52">
        <v>0.6764026608</v>
      </c>
      <c r="R2277" s="52">
        <v>0.46859921640000002</v>
      </c>
      <c r="S2277" s="52">
        <v>0.51119990640000001</v>
      </c>
      <c r="T2277" s="52">
        <v>0.46859921640000002</v>
      </c>
      <c r="U2277" s="52">
        <v>0.55380059640000001</v>
      </c>
      <c r="V2277" s="52">
        <v>0.51119990640000001</v>
      </c>
      <c r="W2277" s="52">
        <v>0.55380059640000001</v>
      </c>
      <c r="X2277" s="52">
        <v>0.65740296240000007</v>
      </c>
      <c r="Y2277" s="52">
        <v>1.2371156640000001</v>
      </c>
      <c r="Z2277" s="52">
        <v>0.69125324040000002</v>
      </c>
    </row>
    <row r="2278" spans="1:26">
      <c r="A2278" s="52" t="s">
        <v>347</v>
      </c>
      <c r="B2278" s="52" t="s">
        <v>343</v>
      </c>
      <c r="C2278" s="52" t="s">
        <v>251</v>
      </c>
      <c r="D2278" s="52" t="s">
        <v>7</v>
      </c>
      <c r="E2278" s="52" t="s">
        <v>84</v>
      </c>
      <c r="F2278" s="52" t="s">
        <v>73</v>
      </c>
      <c r="G2278" s="52">
        <v>1.4004008640000001</v>
      </c>
      <c r="H2278" s="52">
        <v>0.99989994960000006</v>
      </c>
      <c r="I2278" s="52">
        <v>1.1996982324000001</v>
      </c>
      <c r="J2278" s="52">
        <v>2.5002020483999998</v>
      </c>
      <c r="K2278" s="52">
        <v>1.9997998992000001</v>
      </c>
      <c r="L2278" s="52">
        <v>1.9997998992000001</v>
      </c>
      <c r="M2278" s="52">
        <v>2.1995981819999999</v>
      </c>
      <c r="N2278" s="52">
        <v>0.89999871479999993</v>
      </c>
      <c r="O2278" s="52">
        <v>1.0008001116</v>
      </c>
      <c r="P2278" s="52">
        <v>2.4353987580000003</v>
      </c>
      <c r="Q2278" s="52">
        <v>2.9079000719999999</v>
      </c>
      <c r="R2278" s="52">
        <v>2.6198984736000002</v>
      </c>
      <c r="S2278" s="52">
        <v>1.7387989740000003</v>
      </c>
      <c r="T2278" s="52">
        <v>1.7271010548000001</v>
      </c>
      <c r="U2278" s="52">
        <v>2.1284979443999998</v>
      </c>
      <c r="V2278" s="52">
        <v>1.8162003456</v>
      </c>
      <c r="W2278" s="52">
        <v>1.9350007956000002</v>
      </c>
      <c r="X2278" s="52">
        <v>2.6458985016000001</v>
      </c>
      <c r="Y2278" s="52">
        <v>2.3293554876</v>
      </c>
      <c r="Z2278" s="52">
        <v>2.3283213480000002</v>
      </c>
    </row>
    <row r="2279" spans="1:26">
      <c r="A2279" s="52" t="s">
        <v>349</v>
      </c>
      <c r="B2279" s="52" t="s">
        <v>337</v>
      </c>
      <c r="C2279" s="52" t="s">
        <v>251</v>
      </c>
      <c r="D2279" s="52" t="s">
        <v>7</v>
      </c>
      <c r="E2279" s="52" t="s">
        <v>85</v>
      </c>
      <c r="F2279" s="52" t="s">
        <v>63</v>
      </c>
      <c r="G2279" s="52">
        <v>1.4556080088000003</v>
      </c>
      <c r="H2279" s="52">
        <v>0.35442099360000007</v>
      </c>
      <c r="I2279" s="52">
        <v>0.74791320480000012</v>
      </c>
      <c r="J2279" s="52">
        <v>0.33113819880000001</v>
      </c>
      <c r="K2279" s="52">
        <v>0.49745045519999997</v>
      </c>
      <c r="L2279" s="52">
        <v>0.38296240920000002</v>
      </c>
      <c r="M2279" s="52">
        <v>0.45389098800000005</v>
      </c>
      <c r="N2279" s="52">
        <v>0.34572919680000003</v>
      </c>
      <c r="O2279" s="52">
        <v>0.50418701639999997</v>
      </c>
      <c r="P2279" s="52">
        <v>0.24591588480000001</v>
      </c>
      <c r="Q2279" s="52">
        <v>0.24591588480000001</v>
      </c>
      <c r="R2279" s="52">
        <v>0.19789747560000001</v>
      </c>
      <c r="S2279" s="52">
        <v>6.2935977600000012E-2</v>
      </c>
      <c r="T2279" s="52">
        <v>7.785354600000001E-2</v>
      </c>
      <c r="U2279" s="52">
        <v>7.785354600000001E-2</v>
      </c>
      <c r="V2279" s="52">
        <v>0.1200439296</v>
      </c>
      <c r="W2279" s="52">
        <v>0</v>
      </c>
      <c r="X2279" s="52">
        <v>9.7527319200000018E-2</v>
      </c>
      <c r="Y2279" s="52">
        <v>0.18512773560000004</v>
      </c>
      <c r="Z2279" s="52">
        <v>0.12301655759999999</v>
      </c>
    </row>
    <row r="2280" spans="1:26">
      <c r="A2280" s="52" t="s">
        <v>349</v>
      </c>
      <c r="B2280" s="52" t="s">
        <v>338</v>
      </c>
      <c r="C2280" s="52" t="s">
        <v>251</v>
      </c>
      <c r="D2280" s="52" t="s">
        <v>7</v>
      </c>
      <c r="E2280" s="52" t="s">
        <v>85</v>
      </c>
      <c r="F2280" s="52" t="s">
        <v>64</v>
      </c>
      <c r="G2280" s="52">
        <v>3.7999396800000002E-2</v>
      </c>
      <c r="H2280" s="52">
        <v>4.4999726400000002E-2</v>
      </c>
      <c r="I2280" s="52">
        <v>6.1001676000000005E-2</v>
      </c>
      <c r="J2280" s="52">
        <v>2.9998422000000004E-2</v>
      </c>
      <c r="K2280" s="52">
        <v>2.90019636E-2</v>
      </c>
      <c r="L2280" s="52">
        <v>0.17199793080000003</v>
      </c>
      <c r="M2280" s="52">
        <v>0.18699923520000003</v>
      </c>
      <c r="N2280" s="52">
        <v>8.0009747999999995E-3</v>
      </c>
      <c r="O2280" s="52">
        <v>0.10099817640000001</v>
      </c>
      <c r="P2280" s="52">
        <v>0.19899860400000002</v>
      </c>
      <c r="Q2280" s="52">
        <v>0.12799884959999999</v>
      </c>
      <c r="R2280" s="52">
        <v>0.1310007852</v>
      </c>
      <c r="S2280" s="52">
        <v>3.0999067200000001E-2</v>
      </c>
      <c r="T2280" s="52">
        <v>2.2001633999999999E-2</v>
      </c>
      <c r="U2280" s="52">
        <v>0.13499917920000001</v>
      </c>
      <c r="V2280" s="52">
        <v>7.5998793600000003E-2</v>
      </c>
      <c r="W2280" s="52">
        <v>1.3000014000000001E-2</v>
      </c>
      <c r="X2280" s="52">
        <v>4.1319529200000003E-2</v>
      </c>
      <c r="Y2280" s="52">
        <v>0.1177160688</v>
      </c>
      <c r="Z2280" s="52">
        <v>0.18727975080000001</v>
      </c>
    </row>
    <row r="2281" spans="1:26">
      <c r="A2281" s="52" t="s">
        <v>349</v>
      </c>
      <c r="B2281" s="52" t="s">
        <v>339</v>
      </c>
      <c r="C2281" s="52" t="s">
        <v>251</v>
      </c>
      <c r="D2281" s="52" t="s">
        <v>7</v>
      </c>
      <c r="E2281" s="52" t="s">
        <v>85</v>
      </c>
      <c r="F2281" s="52" t="s">
        <v>65</v>
      </c>
      <c r="G2281" s="52">
        <v>0.1110004416</v>
      </c>
      <c r="H2281" s="52">
        <v>0.1050007572</v>
      </c>
      <c r="I2281" s="52">
        <v>0.15800145840000002</v>
      </c>
      <c r="J2281" s="52">
        <v>0.2350008972</v>
      </c>
      <c r="K2281" s="52">
        <v>5.9000385600000003E-2</v>
      </c>
      <c r="L2281" s="52">
        <v>3.9839997816000001</v>
      </c>
      <c r="M2281" s="52">
        <v>2.90019636E-2</v>
      </c>
      <c r="N2281" s="52">
        <v>3.8389983372000001</v>
      </c>
      <c r="O2281" s="52">
        <v>0.23400025200000002</v>
      </c>
      <c r="P2281" s="52">
        <v>1.5001304400000002E-2</v>
      </c>
      <c r="Q2281" s="52">
        <v>1.5001304400000002E-2</v>
      </c>
      <c r="R2281" s="52">
        <v>6.1001676000000005E-2</v>
      </c>
      <c r="S2281" s="52">
        <v>8.2999123199999997E-2</v>
      </c>
      <c r="T2281" s="52">
        <v>8.0001374400000005E-2</v>
      </c>
      <c r="U2281" s="52">
        <v>0.2499980148</v>
      </c>
      <c r="V2281" s="52">
        <v>3.59981064E-2</v>
      </c>
      <c r="W2281" s="52">
        <v>1.5001304400000002E-2</v>
      </c>
      <c r="X2281" s="52">
        <v>5.4976870800000001E-2</v>
      </c>
      <c r="Y2281" s="52">
        <v>0.30479904000000002</v>
      </c>
      <c r="Z2281" s="52">
        <v>0.15826103999999999</v>
      </c>
    </row>
    <row r="2282" spans="1:26">
      <c r="A2282" s="52" t="s">
        <v>349</v>
      </c>
      <c r="B2282" s="52" t="s">
        <v>340</v>
      </c>
      <c r="C2282" s="52" t="s">
        <v>251</v>
      </c>
      <c r="D2282" s="52" t="s">
        <v>7</v>
      </c>
      <c r="E2282" s="52" t="s">
        <v>85</v>
      </c>
      <c r="F2282" s="52" t="s">
        <v>66</v>
      </c>
      <c r="G2282" s="52">
        <v>17.251198610399999</v>
      </c>
      <c r="H2282" s="52">
        <v>16.509599099999999</v>
      </c>
      <c r="I2282" s="52">
        <v>16.218001040400001</v>
      </c>
      <c r="J2282" s="52">
        <v>16.452001292400002</v>
      </c>
      <c r="K2282" s="52">
        <v>15.336001378800001</v>
      </c>
      <c r="L2282" s="52">
        <v>67.690800756000002</v>
      </c>
      <c r="M2282" s="52">
        <v>63.154800702000003</v>
      </c>
      <c r="N2282" s="52">
        <v>6.2136005724000007</v>
      </c>
      <c r="O2282" s="52">
        <v>33.742798657200005</v>
      </c>
      <c r="P2282" s="52">
        <v>6.0516007199999997</v>
      </c>
      <c r="Q2282" s="52">
        <v>7.2719984916000007</v>
      </c>
      <c r="R2282" s="52">
        <v>9.1547982648000001</v>
      </c>
      <c r="S2282" s="52">
        <v>9.5075989668000016</v>
      </c>
      <c r="T2282" s="52">
        <v>7.470000637200001</v>
      </c>
      <c r="U2282" s="52">
        <v>5.2884015084000007</v>
      </c>
      <c r="V2282" s="52">
        <v>3.2471983440000005</v>
      </c>
      <c r="W2282" s="52">
        <v>4.1652002988000003</v>
      </c>
      <c r="X2282" s="52">
        <v>21.754081076400002</v>
      </c>
      <c r="Y2282" s="52">
        <v>19.902238502400003</v>
      </c>
      <c r="Z2282" s="52">
        <v>23.552278182000002</v>
      </c>
    </row>
    <row r="2283" spans="1:26">
      <c r="A2283" s="52" t="s">
        <v>349</v>
      </c>
      <c r="B2283" s="52" t="s">
        <v>341</v>
      </c>
      <c r="C2283" s="52" t="s">
        <v>251</v>
      </c>
      <c r="D2283" s="52" t="s">
        <v>7</v>
      </c>
      <c r="E2283" s="52" t="s">
        <v>85</v>
      </c>
      <c r="F2283" s="52" t="s">
        <v>67</v>
      </c>
      <c r="G2283" s="52">
        <v>62.988999235200005</v>
      </c>
      <c r="H2283" s="52">
        <v>58.269998340000008</v>
      </c>
      <c r="I2283" s="52">
        <v>54.140000655599998</v>
      </c>
      <c r="J2283" s="52">
        <v>47.103999519600002</v>
      </c>
      <c r="K2283" s="52">
        <v>42.046998260400002</v>
      </c>
      <c r="L2283" s="52">
        <v>160.23800090520001</v>
      </c>
      <c r="M2283" s="52">
        <v>137.8399983624</v>
      </c>
      <c r="N2283" s="52">
        <v>105.69600046080001</v>
      </c>
      <c r="O2283" s="52">
        <v>52.520998590000005</v>
      </c>
      <c r="P2283" s="52">
        <v>50.156000874000007</v>
      </c>
      <c r="Q2283" s="52">
        <v>51.235998494400008</v>
      </c>
      <c r="R2283" s="52">
        <v>57.587001469200004</v>
      </c>
      <c r="S2283" s="52">
        <v>62.099999244000003</v>
      </c>
      <c r="T2283" s="52">
        <v>48.7080002808</v>
      </c>
      <c r="U2283" s="52">
        <v>35.019998744400006</v>
      </c>
      <c r="V2283" s="52">
        <v>14.553999248400002</v>
      </c>
      <c r="W2283" s="52">
        <v>4.2330013380000002</v>
      </c>
      <c r="X2283" s="52">
        <v>4.8102647616</v>
      </c>
      <c r="Y2283" s="52">
        <v>0</v>
      </c>
      <c r="Z2283" s="52">
        <v>0</v>
      </c>
    </row>
    <row r="2284" spans="1:26">
      <c r="A2284" s="52" t="s">
        <v>349</v>
      </c>
      <c r="B2284" s="52" t="s">
        <v>337</v>
      </c>
      <c r="C2284" s="52" t="s">
        <v>251</v>
      </c>
      <c r="D2284" s="52" t="s">
        <v>7</v>
      </c>
      <c r="E2284" s="52" t="s">
        <v>85</v>
      </c>
      <c r="F2284" s="52" t="s">
        <v>68</v>
      </c>
      <c r="G2284" s="52">
        <v>2.9014524E-2</v>
      </c>
      <c r="H2284" s="52">
        <v>2.9014524E-2</v>
      </c>
      <c r="I2284" s="52">
        <v>5.8029048E-2</v>
      </c>
      <c r="J2284" s="52">
        <v>2.9014524E-2</v>
      </c>
      <c r="K2284" s="52">
        <v>0</v>
      </c>
      <c r="L2284" s="52">
        <v>0.20310585480000001</v>
      </c>
      <c r="M2284" s="52">
        <v>0</v>
      </c>
      <c r="N2284" s="52">
        <v>0.31916395080000004</v>
      </c>
      <c r="O2284" s="52">
        <v>0.40621170960000003</v>
      </c>
      <c r="P2284" s="52">
        <v>0</v>
      </c>
      <c r="Q2284" s="52">
        <v>5.8029048E-2</v>
      </c>
      <c r="R2284" s="52">
        <v>5.8029048E-2</v>
      </c>
      <c r="S2284" s="52">
        <v>8.7043572000000013E-2</v>
      </c>
      <c r="T2284" s="52">
        <v>5.8029048E-2</v>
      </c>
      <c r="U2284" s="52">
        <v>8.7043572000000013E-2</v>
      </c>
      <c r="V2284" s="52">
        <v>0</v>
      </c>
      <c r="W2284" s="52">
        <v>0</v>
      </c>
      <c r="X2284" s="52">
        <v>2.3211619200000002E-2</v>
      </c>
      <c r="Y2284" s="52">
        <v>2.3211619200000002E-2</v>
      </c>
      <c r="Z2284" s="52">
        <v>2.3500508400000002E-2</v>
      </c>
    </row>
    <row r="2285" spans="1:26">
      <c r="A2285" s="52" t="s">
        <v>349</v>
      </c>
      <c r="B2285" s="52" t="s">
        <v>337</v>
      </c>
      <c r="C2285" s="52" t="s">
        <v>251</v>
      </c>
      <c r="D2285" s="52" t="s">
        <v>7</v>
      </c>
      <c r="E2285" s="52" t="s">
        <v>85</v>
      </c>
      <c r="F2285" s="52" t="s">
        <v>69</v>
      </c>
      <c r="G2285" s="52">
        <v>0</v>
      </c>
      <c r="H2285" s="52">
        <v>0</v>
      </c>
      <c r="I2285" s="52">
        <v>0</v>
      </c>
      <c r="J2285" s="52">
        <v>0</v>
      </c>
      <c r="K2285" s="52">
        <v>0</v>
      </c>
      <c r="L2285" s="52">
        <v>0</v>
      </c>
      <c r="M2285" s="52">
        <v>0</v>
      </c>
      <c r="N2285" s="52">
        <v>0</v>
      </c>
      <c r="O2285" s="52">
        <v>0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</row>
    <row r="2286" spans="1:26">
      <c r="A2286" s="52" t="s">
        <v>349</v>
      </c>
      <c r="B2286" s="52" t="s">
        <v>337</v>
      </c>
      <c r="C2286" s="52" t="s">
        <v>251</v>
      </c>
      <c r="D2286" s="52" t="s">
        <v>7</v>
      </c>
      <c r="E2286" s="52" t="s">
        <v>85</v>
      </c>
      <c r="F2286" s="52" t="s">
        <v>70</v>
      </c>
      <c r="G2286" s="52">
        <v>0</v>
      </c>
      <c r="H2286" s="52">
        <v>0</v>
      </c>
      <c r="I2286" s="52">
        <v>0</v>
      </c>
      <c r="J2286" s="52">
        <v>0</v>
      </c>
      <c r="K2286" s="52">
        <v>0</v>
      </c>
      <c r="L2286" s="52">
        <v>3.5169119999999998E-2</v>
      </c>
      <c r="M2286" s="52">
        <v>0</v>
      </c>
      <c r="N2286" s="52">
        <v>0</v>
      </c>
      <c r="O2286" s="52">
        <v>0</v>
      </c>
      <c r="P2286" s="52">
        <v>0</v>
      </c>
      <c r="Q2286" s="52">
        <v>0</v>
      </c>
      <c r="R2286" s="52">
        <v>0</v>
      </c>
      <c r="S2286" s="52">
        <v>0</v>
      </c>
      <c r="T2286" s="52">
        <v>0</v>
      </c>
      <c r="U2286" s="52">
        <v>0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</row>
    <row r="2287" spans="1:26">
      <c r="A2287" s="52" t="s">
        <v>349</v>
      </c>
      <c r="B2287" s="52" t="s">
        <v>342</v>
      </c>
      <c r="C2287" s="52" t="s">
        <v>251</v>
      </c>
      <c r="D2287" s="52" t="s">
        <v>7</v>
      </c>
      <c r="E2287" s="52" t="s">
        <v>85</v>
      </c>
      <c r="F2287" s="52" t="s">
        <v>71</v>
      </c>
      <c r="G2287" s="52">
        <v>0.16830935999999999</v>
      </c>
      <c r="H2287" s="52">
        <v>0</v>
      </c>
      <c r="I2287" s="52">
        <v>0</v>
      </c>
      <c r="J2287" s="52">
        <v>4.2077339999999998E-2</v>
      </c>
      <c r="K2287" s="52">
        <v>0</v>
      </c>
      <c r="L2287" s="52">
        <v>0</v>
      </c>
      <c r="M2287" s="52">
        <v>0</v>
      </c>
      <c r="N2287" s="52">
        <v>0</v>
      </c>
      <c r="O2287" s="52">
        <v>4.2077339999999998E-2</v>
      </c>
      <c r="P2287" s="52">
        <v>4.2077339999999998E-2</v>
      </c>
      <c r="Q2287" s="52">
        <v>0</v>
      </c>
      <c r="R2287" s="52">
        <v>0</v>
      </c>
      <c r="S2287" s="52">
        <v>0</v>
      </c>
      <c r="T2287" s="52">
        <v>0</v>
      </c>
      <c r="U2287" s="52">
        <v>0</v>
      </c>
      <c r="V2287" s="52">
        <v>0</v>
      </c>
      <c r="W2287" s="52">
        <v>0</v>
      </c>
      <c r="X2287" s="52">
        <v>0</v>
      </c>
      <c r="Y2287" s="52">
        <v>0</v>
      </c>
      <c r="Z2287" s="52">
        <v>0</v>
      </c>
    </row>
    <row r="2288" spans="1:26">
      <c r="A2288" s="52" t="s">
        <v>349</v>
      </c>
      <c r="B2288" s="52" t="s">
        <v>342</v>
      </c>
      <c r="C2288" s="52" t="s">
        <v>251</v>
      </c>
      <c r="D2288" s="52" t="s">
        <v>7</v>
      </c>
      <c r="E2288" s="52" t="s">
        <v>85</v>
      </c>
      <c r="F2288" s="52" t="s">
        <v>72</v>
      </c>
      <c r="G2288" s="52">
        <v>47.005002633600007</v>
      </c>
      <c r="H2288" s="52">
        <v>36.226801976400004</v>
      </c>
      <c r="I2288" s="52">
        <v>40.526201775600008</v>
      </c>
      <c r="J2288" s="52">
        <v>39.897599810400003</v>
      </c>
      <c r="K2288" s="52">
        <v>36.122198965199999</v>
      </c>
      <c r="L2288" s="52">
        <v>36.509398415999996</v>
      </c>
      <c r="M2288" s="52">
        <v>45.247798486800001</v>
      </c>
      <c r="N2288" s="52">
        <v>41.574002904000004</v>
      </c>
      <c r="O2288" s="52">
        <v>49.268403460800002</v>
      </c>
      <c r="P2288" s="52">
        <v>43.996799394</v>
      </c>
      <c r="Q2288" s="52">
        <v>52.442002047600006</v>
      </c>
      <c r="R2288" s="52">
        <v>57.038400878400005</v>
      </c>
      <c r="S2288" s="52">
        <v>62.209802260800011</v>
      </c>
      <c r="T2288" s="52">
        <v>87.052799707200009</v>
      </c>
      <c r="U2288" s="52">
        <v>103.59400077360002</v>
      </c>
      <c r="V2288" s="52">
        <v>91.200000952800011</v>
      </c>
      <c r="W2288" s="52">
        <v>107.6479996644</v>
      </c>
      <c r="X2288" s="52">
        <v>101.66040255600001</v>
      </c>
      <c r="Y2288" s="52">
        <v>108.11981853</v>
      </c>
      <c r="Z2288" s="52">
        <v>114.95329996320001</v>
      </c>
    </row>
    <row r="2289" spans="1:26">
      <c r="A2289" s="52" t="s">
        <v>349</v>
      </c>
      <c r="B2289" s="52" t="s">
        <v>343</v>
      </c>
      <c r="C2289" s="52" t="s">
        <v>251</v>
      </c>
      <c r="D2289" s="52" t="s">
        <v>7</v>
      </c>
      <c r="E2289" s="52" t="s">
        <v>85</v>
      </c>
      <c r="F2289" s="52" t="s">
        <v>73</v>
      </c>
      <c r="G2289" s="52">
        <v>40.100400028800003</v>
      </c>
      <c r="H2289" s="52">
        <v>30.999598923600001</v>
      </c>
      <c r="I2289" s="52">
        <v>45.9998984916</v>
      </c>
      <c r="J2289" s="52">
        <v>43.299898160399998</v>
      </c>
      <c r="K2289" s="52">
        <v>44.999998542</v>
      </c>
      <c r="L2289" s="52">
        <v>2.9996998488000006</v>
      </c>
      <c r="M2289" s="52">
        <v>3.0996010836000005</v>
      </c>
      <c r="N2289" s="52">
        <v>3.5999990460000002</v>
      </c>
      <c r="O2289" s="52">
        <v>7.0038004572000006</v>
      </c>
      <c r="P2289" s="52">
        <v>4.8699015408000008</v>
      </c>
      <c r="Q2289" s="52">
        <v>5.4116985816000005</v>
      </c>
      <c r="R2289" s="52">
        <v>5.4863994672000009</v>
      </c>
      <c r="S2289" s="52">
        <v>6.6573008892000001</v>
      </c>
      <c r="T2289" s="52">
        <v>6.1929010332000001</v>
      </c>
      <c r="U2289" s="52">
        <v>7.1171999352000004</v>
      </c>
      <c r="V2289" s="52">
        <v>3.3434989308</v>
      </c>
      <c r="W2289" s="52">
        <v>2.3003995788</v>
      </c>
      <c r="X2289" s="52">
        <v>2.4359388551999999</v>
      </c>
      <c r="Y2289" s="52">
        <v>4.2152911739999999</v>
      </c>
      <c r="Z2289" s="52">
        <v>28.654492694400002</v>
      </c>
    </row>
    <row r="2290" spans="1:26">
      <c r="A2290" s="52" t="s">
        <v>336</v>
      </c>
      <c r="B2290" s="52" t="s">
        <v>337</v>
      </c>
      <c r="C2290" s="52" t="s">
        <v>252</v>
      </c>
      <c r="D2290" s="52" t="s">
        <v>7</v>
      </c>
      <c r="E2290" s="52" t="s">
        <v>62</v>
      </c>
      <c r="F2290" s="52" t="s">
        <v>63</v>
      </c>
      <c r="G2290" s="52">
        <v>0</v>
      </c>
      <c r="H2290" s="52">
        <v>0</v>
      </c>
      <c r="I2290" s="52">
        <v>0</v>
      </c>
      <c r="J2290" s="52">
        <v>0</v>
      </c>
      <c r="K2290" s="52">
        <v>0</v>
      </c>
      <c r="L2290" s="52">
        <v>0</v>
      </c>
      <c r="M2290" s="52">
        <v>0</v>
      </c>
      <c r="N2290" s="52">
        <v>0</v>
      </c>
      <c r="O2290" s="52">
        <v>0</v>
      </c>
      <c r="P2290" s="52">
        <v>0</v>
      </c>
      <c r="Q2290" s="52">
        <v>0</v>
      </c>
      <c r="R2290" s="52">
        <v>0</v>
      </c>
      <c r="S2290" s="52">
        <v>0</v>
      </c>
      <c r="T2290" s="52">
        <v>0</v>
      </c>
      <c r="U2290" s="52">
        <v>0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</row>
    <row r="2291" spans="1:26">
      <c r="A2291" s="52" t="s">
        <v>336</v>
      </c>
      <c r="B2291" s="52" t="s">
        <v>338</v>
      </c>
      <c r="C2291" s="52" t="s">
        <v>252</v>
      </c>
      <c r="D2291" s="52" t="s">
        <v>7</v>
      </c>
      <c r="E2291" s="52" t="s">
        <v>62</v>
      </c>
      <c r="F2291" s="52" t="s">
        <v>64</v>
      </c>
      <c r="G2291" s="52">
        <v>0</v>
      </c>
      <c r="H2291" s="52">
        <v>0</v>
      </c>
      <c r="I2291" s="52">
        <v>0</v>
      </c>
      <c r="J2291" s="52">
        <v>0</v>
      </c>
      <c r="K2291" s="52">
        <v>0</v>
      </c>
      <c r="L2291" s="52">
        <v>0</v>
      </c>
      <c r="M2291" s="52">
        <v>0</v>
      </c>
      <c r="N2291" s="52">
        <v>0</v>
      </c>
      <c r="O2291" s="52">
        <v>0</v>
      </c>
      <c r="P2291" s="52">
        <v>0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</row>
    <row r="2292" spans="1:26">
      <c r="A2292" s="52" t="s">
        <v>336</v>
      </c>
      <c r="B2292" s="52" t="s">
        <v>339</v>
      </c>
      <c r="C2292" s="52" t="s">
        <v>252</v>
      </c>
      <c r="D2292" s="52" t="s">
        <v>7</v>
      </c>
      <c r="E2292" s="52" t="s">
        <v>62</v>
      </c>
      <c r="F2292" s="52" t="s">
        <v>65</v>
      </c>
      <c r="G2292" s="52">
        <v>0</v>
      </c>
      <c r="H2292" s="52">
        <v>0</v>
      </c>
      <c r="I2292" s="52">
        <v>0</v>
      </c>
      <c r="J2292" s="52">
        <v>0</v>
      </c>
      <c r="K2292" s="52">
        <v>0</v>
      </c>
      <c r="L2292" s="52">
        <v>0</v>
      </c>
      <c r="M2292" s="52">
        <v>0</v>
      </c>
      <c r="N2292" s="52">
        <v>0</v>
      </c>
      <c r="O2292" s="52">
        <v>0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</row>
    <row r="2293" spans="1:26">
      <c r="A2293" s="52" t="s">
        <v>336</v>
      </c>
      <c r="B2293" s="52" t="s">
        <v>340</v>
      </c>
      <c r="C2293" s="52" t="s">
        <v>252</v>
      </c>
      <c r="D2293" s="52" t="s">
        <v>7</v>
      </c>
      <c r="E2293" s="52" t="s">
        <v>62</v>
      </c>
      <c r="F2293" s="52" t="s">
        <v>66</v>
      </c>
      <c r="G2293" s="52">
        <v>4.3703995536000004</v>
      </c>
      <c r="H2293" s="52">
        <v>4.2876013968000004</v>
      </c>
      <c r="I2293" s="52">
        <v>4.4928006516000005</v>
      </c>
      <c r="J2293" s="52">
        <v>4.7843987111999997</v>
      </c>
      <c r="K2293" s="52">
        <v>4.9320001584000002</v>
      </c>
      <c r="L2293" s="52">
        <v>0</v>
      </c>
      <c r="M2293" s="52">
        <v>0</v>
      </c>
      <c r="N2293" s="52">
        <v>0</v>
      </c>
      <c r="O2293" s="52">
        <v>0</v>
      </c>
      <c r="P2293" s="52">
        <v>0</v>
      </c>
      <c r="Q2293" s="52">
        <v>0</v>
      </c>
      <c r="R2293" s="52">
        <v>0</v>
      </c>
      <c r="S2293" s="52">
        <v>0</v>
      </c>
      <c r="T2293" s="52">
        <v>0</v>
      </c>
      <c r="U2293" s="52">
        <v>0</v>
      </c>
      <c r="V2293" s="52">
        <v>0</v>
      </c>
      <c r="W2293" s="52">
        <v>0</v>
      </c>
      <c r="X2293" s="52">
        <v>0</v>
      </c>
      <c r="Y2293" s="52">
        <v>0</v>
      </c>
      <c r="Z2293" s="52">
        <v>0</v>
      </c>
    </row>
    <row r="2294" spans="1:26">
      <c r="A2294" s="52" t="s">
        <v>336</v>
      </c>
      <c r="B2294" s="52" t="s">
        <v>341</v>
      </c>
      <c r="C2294" s="52" t="s">
        <v>252</v>
      </c>
      <c r="D2294" s="52" t="s">
        <v>7</v>
      </c>
      <c r="E2294" s="52" t="s">
        <v>62</v>
      </c>
      <c r="F2294" s="52" t="s">
        <v>67</v>
      </c>
      <c r="G2294" s="52">
        <v>0</v>
      </c>
      <c r="H2294" s="52">
        <v>0</v>
      </c>
      <c r="I2294" s="52">
        <v>0</v>
      </c>
      <c r="J2294" s="52">
        <v>0</v>
      </c>
      <c r="K2294" s="52">
        <v>0</v>
      </c>
      <c r="L2294" s="52">
        <v>0</v>
      </c>
      <c r="M2294" s="52">
        <v>0</v>
      </c>
      <c r="N2294" s="52">
        <v>0</v>
      </c>
      <c r="O2294" s="52">
        <v>0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</row>
    <row r="2295" spans="1:26">
      <c r="A2295" s="52" t="s">
        <v>336</v>
      </c>
      <c r="B2295" s="52" t="s">
        <v>337</v>
      </c>
      <c r="C2295" s="52" t="s">
        <v>252</v>
      </c>
      <c r="D2295" s="52" t="s">
        <v>7</v>
      </c>
      <c r="E2295" s="52" t="s">
        <v>62</v>
      </c>
      <c r="F2295" s="52" t="s">
        <v>68</v>
      </c>
      <c r="G2295" s="52">
        <v>0</v>
      </c>
      <c r="H2295" s="52">
        <v>0</v>
      </c>
      <c r="I2295" s="52">
        <v>0</v>
      </c>
      <c r="J2295" s="52">
        <v>0</v>
      </c>
      <c r="K2295" s="52">
        <v>0</v>
      </c>
      <c r="L2295" s="52">
        <v>0</v>
      </c>
      <c r="M2295" s="52">
        <v>0</v>
      </c>
      <c r="N2295" s="52">
        <v>0</v>
      </c>
      <c r="O2295" s="52">
        <v>0</v>
      </c>
      <c r="P2295" s="52">
        <v>0</v>
      </c>
      <c r="Q2295" s="52">
        <v>0</v>
      </c>
      <c r="R2295" s="52">
        <v>0</v>
      </c>
      <c r="S2295" s="52">
        <v>0</v>
      </c>
      <c r="T2295" s="52">
        <v>0</v>
      </c>
      <c r="U2295" s="52">
        <v>0</v>
      </c>
      <c r="V2295" s="52">
        <v>0</v>
      </c>
      <c r="W2295" s="52">
        <v>0</v>
      </c>
      <c r="X2295" s="52">
        <v>0</v>
      </c>
      <c r="Y2295" s="52">
        <v>0</v>
      </c>
      <c r="Z2295" s="52">
        <v>0</v>
      </c>
    </row>
    <row r="2296" spans="1:26">
      <c r="A2296" s="52" t="s">
        <v>336</v>
      </c>
      <c r="B2296" s="52" t="s">
        <v>337</v>
      </c>
      <c r="C2296" s="52" t="s">
        <v>252</v>
      </c>
      <c r="D2296" s="52" t="s">
        <v>7</v>
      </c>
      <c r="E2296" s="52" t="s">
        <v>62</v>
      </c>
      <c r="F2296" s="52" t="s">
        <v>69</v>
      </c>
      <c r="G2296" s="52">
        <v>0</v>
      </c>
      <c r="H2296" s="52">
        <v>0</v>
      </c>
      <c r="I2296" s="52">
        <v>0</v>
      </c>
      <c r="J2296" s="52">
        <v>0</v>
      </c>
      <c r="K2296" s="52">
        <v>0</v>
      </c>
      <c r="L2296" s="52">
        <v>0</v>
      </c>
      <c r="M2296" s="52">
        <v>0</v>
      </c>
      <c r="N2296" s="52">
        <v>0</v>
      </c>
      <c r="O2296" s="52">
        <v>0</v>
      </c>
      <c r="P2296" s="52">
        <v>0</v>
      </c>
      <c r="Q2296" s="52">
        <v>0</v>
      </c>
      <c r="R2296" s="52">
        <v>0</v>
      </c>
      <c r="S2296" s="52">
        <v>0</v>
      </c>
      <c r="T2296" s="52">
        <v>0</v>
      </c>
      <c r="U2296" s="52">
        <v>0</v>
      </c>
      <c r="V2296" s="52">
        <v>0</v>
      </c>
      <c r="W2296" s="52">
        <v>0</v>
      </c>
      <c r="X2296" s="52">
        <v>0</v>
      </c>
      <c r="Y2296" s="52">
        <v>0</v>
      </c>
      <c r="Z2296" s="52">
        <v>0</v>
      </c>
    </row>
    <row r="2297" spans="1:26">
      <c r="A2297" s="52" t="s">
        <v>336</v>
      </c>
      <c r="B2297" s="52" t="s">
        <v>337</v>
      </c>
      <c r="C2297" s="52" t="s">
        <v>252</v>
      </c>
      <c r="D2297" s="52" t="s">
        <v>7</v>
      </c>
      <c r="E2297" s="52" t="s">
        <v>62</v>
      </c>
      <c r="F2297" s="52" t="s">
        <v>70</v>
      </c>
      <c r="G2297" s="52">
        <v>0</v>
      </c>
      <c r="H2297" s="52">
        <v>0</v>
      </c>
      <c r="I2297" s="52">
        <v>0</v>
      </c>
      <c r="J2297" s="52">
        <v>0</v>
      </c>
      <c r="K2297" s="52">
        <v>0</v>
      </c>
      <c r="L2297" s="52">
        <v>0</v>
      </c>
      <c r="M2297" s="52">
        <v>0</v>
      </c>
      <c r="N2297" s="52">
        <v>0</v>
      </c>
      <c r="O2297" s="52">
        <v>0</v>
      </c>
      <c r="P2297" s="52">
        <v>0</v>
      </c>
      <c r="Q2297" s="52">
        <v>0</v>
      </c>
      <c r="R2297" s="52">
        <v>0</v>
      </c>
      <c r="S2297" s="52">
        <v>0</v>
      </c>
      <c r="T2297" s="52">
        <v>0</v>
      </c>
      <c r="U2297" s="52">
        <v>0</v>
      </c>
      <c r="V2297" s="52">
        <v>0</v>
      </c>
      <c r="W2297" s="52">
        <v>0</v>
      </c>
      <c r="X2297" s="52">
        <v>0</v>
      </c>
      <c r="Y2297" s="52">
        <v>0</v>
      </c>
      <c r="Z2297" s="52">
        <v>0</v>
      </c>
    </row>
    <row r="2298" spans="1:26">
      <c r="A2298" s="52" t="s">
        <v>336</v>
      </c>
      <c r="B2298" s="52" t="s">
        <v>342</v>
      </c>
      <c r="C2298" s="52" t="s">
        <v>252</v>
      </c>
      <c r="D2298" s="52" t="s">
        <v>7</v>
      </c>
      <c r="E2298" s="52" t="s">
        <v>62</v>
      </c>
      <c r="F2298" s="52" t="s">
        <v>71</v>
      </c>
      <c r="G2298" s="52">
        <v>0</v>
      </c>
      <c r="H2298" s="52">
        <v>0</v>
      </c>
      <c r="I2298" s="52">
        <v>0</v>
      </c>
      <c r="J2298" s="52">
        <v>0</v>
      </c>
      <c r="K2298" s="52">
        <v>0</v>
      </c>
      <c r="L2298" s="52">
        <v>0</v>
      </c>
      <c r="M2298" s="52">
        <v>0</v>
      </c>
      <c r="N2298" s="52">
        <v>0</v>
      </c>
      <c r="O2298" s="52">
        <v>0</v>
      </c>
      <c r="P2298" s="52">
        <v>0</v>
      </c>
      <c r="Q2298" s="52">
        <v>0</v>
      </c>
      <c r="R2298" s="52">
        <v>0</v>
      </c>
      <c r="S2298" s="52">
        <v>0</v>
      </c>
      <c r="T2298" s="52">
        <v>0</v>
      </c>
      <c r="U2298" s="52">
        <v>0</v>
      </c>
      <c r="V2298" s="52">
        <v>0</v>
      </c>
      <c r="W2298" s="52">
        <v>0</v>
      </c>
      <c r="X2298" s="52">
        <v>0</v>
      </c>
      <c r="Y2298" s="52">
        <v>0</v>
      </c>
      <c r="Z2298" s="52">
        <v>0</v>
      </c>
    </row>
    <row r="2299" spans="1:26">
      <c r="A2299" s="52" t="s">
        <v>336</v>
      </c>
      <c r="B2299" s="52" t="s">
        <v>342</v>
      </c>
      <c r="C2299" s="52" t="s">
        <v>252</v>
      </c>
      <c r="D2299" s="52" t="s">
        <v>7</v>
      </c>
      <c r="E2299" s="52" t="s">
        <v>62</v>
      </c>
      <c r="F2299" s="52" t="s">
        <v>72</v>
      </c>
      <c r="G2299" s="52">
        <v>0</v>
      </c>
      <c r="H2299" s="52">
        <v>0</v>
      </c>
      <c r="I2299" s="52">
        <v>0</v>
      </c>
      <c r="J2299" s="52">
        <v>0</v>
      </c>
      <c r="K2299" s="52">
        <v>0</v>
      </c>
      <c r="L2299" s="52">
        <v>0</v>
      </c>
      <c r="M2299" s="52">
        <v>0</v>
      </c>
      <c r="N2299" s="52">
        <v>0</v>
      </c>
      <c r="O2299" s="52">
        <v>0</v>
      </c>
      <c r="P2299" s="52">
        <v>0</v>
      </c>
      <c r="Q2299" s="52">
        <v>0</v>
      </c>
      <c r="R2299" s="52">
        <v>0</v>
      </c>
      <c r="S2299" s="52">
        <v>0</v>
      </c>
      <c r="T2299" s="52">
        <v>0</v>
      </c>
      <c r="U2299" s="52">
        <v>0</v>
      </c>
      <c r="V2299" s="52">
        <v>0</v>
      </c>
      <c r="W2299" s="52">
        <v>0</v>
      </c>
      <c r="X2299" s="52">
        <v>0</v>
      </c>
      <c r="Y2299" s="52">
        <v>0</v>
      </c>
      <c r="Z2299" s="52">
        <v>0</v>
      </c>
    </row>
    <row r="2300" spans="1:26">
      <c r="A2300" s="52" t="s">
        <v>336</v>
      </c>
      <c r="B2300" s="52" t="s">
        <v>343</v>
      </c>
      <c r="C2300" s="52" t="s">
        <v>252</v>
      </c>
      <c r="D2300" s="52" t="s">
        <v>7</v>
      </c>
      <c r="E2300" s="52" t="s">
        <v>62</v>
      </c>
      <c r="F2300" s="52" t="s">
        <v>73</v>
      </c>
      <c r="G2300" s="52">
        <v>0</v>
      </c>
      <c r="H2300" s="52">
        <v>0</v>
      </c>
      <c r="I2300" s="52">
        <v>0</v>
      </c>
      <c r="J2300" s="52">
        <v>0</v>
      </c>
      <c r="K2300" s="52">
        <v>0</v>
      </c>
      <c r="L2300" s="52">
        <v>0</v>
      </c>
      <c r="M2300" s="52">
        <v>0</v>
      </c>
      <c r="N2300" s="52">
        <v>0</v>
      </c>
      <c r="O2300" s="52">
        <v>0</v>
      </c>
      <c r="P2300" s="52">
        <v>0</v>
      </c>
      <c r="Q2300" s="52">
        <v>0</v>
      </c>
      <c r="R2300" s="52">
        <v>0</v>
      </c>
      <c r="S2300" s="52">
        <v>0</v>
      </c>
      <c r="T2300" s="52">
        <v>0</v>
      </c>
      <c r="U2300" s="52">
        <v>0</v>
      </c>
      <c r="V2300" s="52">
        <v>0</v>
      </c>
      <c r="W2300" s="52">
        <v>0</v>
      </c>
      <c r="X2300" s="52">
        <v>0</v>
      </c>
      <c r="Y2300" s="52">
        <v>0</v>
      </c>
      <c r="Z2300" s="52">
        <v>0</v>
      </c>
    </row>
    <row r="2301" spans="1:26">
      <c r="A2301" s="52" t="s">
        <v>344</v>
      </c>
      <c r="B2301" s="52" t="s">
        <v>337</v>
      </c>
      <c r="C2301" s="52" t="s">
        <v>252</v>
      </c>
      <c r="D2301" s="52" t="s">
        <v>7</v>
      </c>
      <c r="E2301" s="52" t="s">
        <v>74</v>
      </c>
      <c r="F2301" s="52" t="s">
        <v>63</v>
      </c>
      <c r="G2301" s="52">
        <v>0</v>
      </c>
      <c r="H2301" s="52">
        <v>0</v>
      </c>
      <c r="I2301" s="52">
        <v>0</v>
      </c>
      <c r="J2301" s="52">
        <v>0</v>
      </c>
      <c r="K2301" s="52">
        <v>0</v>
      </c>
      <c r="L2301" s="52">
        <v>0</v>
      </c>
      <c r="M2301" s="52">
        <v>0</v>
      </c>
      <c r="N2301" s="52">
        <v>0</v>
      </c>
      <c r="O2301" s="52">
        <v>0</v>
      </c>
      <c r="P2301" s="52">
        <v>0</v>
      </c>
      <c r="Q2301" s="52">
        <v>0</v>
      </c>
      <c r="R2301" s="52">
        <v>0</v>
      </c>
      <c r="S2301" s="52">
        <v>0</v>
      </c>
      <c r="T2301" s="52">
        <v>0</v>
      </c>
      <c r="U2301" s="52">
        <v>0</v>
      </c>
      <c r="V2301" s="52">
        <v>0</v>
      </c>
      <c r="W2301" s="52">
        <v>0</v>
      </c>
      <c r="X2301" s="52">
        <v>0</v>
      </c>
      <c r="Y2301" s="52">
        <v>0</v>
      </c>
      <c r="Z2301" s="52">
        <v>0</v>
      </c>
    </row>
    <row r="2302" spans="1:26">
      <c r="A2302" s="52" t="s">
        <v>344</v>
      </c>
      <c r="B2302" s="52" t="s">
        <v>338</v>
      </c>
      <c r="C2302" s="52" t="s">
        <v>252</v>
      </c>
      <c r="D2302" s="52" t="s">
        <v>7</v>
      </c>
      <c r="E2302" s="52" t="s">
        <v>74</v>
      </c>
      <c r="F2302" s="52" t="s">
        <v>64</v>
      </c>
      <c r="G2302" s="52">
        <v>0</v>
      </c>
      <c r="H2302" s="52">
        <v>0</v>
      </c>
      <c r="I2302" s="52">
        <v>0</v>
      </c>
      <c r="J2302" s="52">
        <v>0</v>
      </c>
      <c r="K2302" s="52">
        <v>0</v>
      </c>
      <c r="L2302" s="52">
        <v>0</v>
      </c>
      <c r="M2302" s="52">
        <v>0</v>
      </c>
      <c r="N2302" s="52">
        <v>0</v>
      </c>
      <c r="O2302" s="52">
        <v>0</v>
      </c>
      <c r="P2302" s="52">
        <v>0</v>
      </c>
      <c r="Q2302" s="52">
        <v>0</v>
      </c>
      <c r="R2302" s="52">
        <v>0</v>
      </c>
      <c r="S2302" s="52">
        <v>0</v>
      </c>
      <c r="T2302" s="52">
        <v>0</v>
      </c>
      <c r="U2302" s="52">
        <v>0</v>
      </c>
      <c r="V2302" s="52">
        <v>0</v>
      </c>
      <c r="W2302" s="52">
        <v>0</v>
      </c>
      <c r="X2302" s="52">
        <v>0</v>
      </c>
      <c r="Y2302" s="52">
        <v>0</v>
      </c>
      <c r="Z2302" s="52">
        <v>0</v>
      </c>
    </row>
    <row r="2303" spans="1:26">
      <c r="A2303" s="52" t="s">
        <v>344</v>
      </c>
      <c r="B2303" s="52" t="s">
        <v>339</v>
      </c>
      <c r="C2303" s="52" t="s">
        <v>252</v>
      </c>
      <c r="D2303" s="52" t="s">
        <v>7</v>
      </c>
      <c r="E2303" s="52" t="s">
        <v>74</v>
      </c>
      <c r="F2303" s="52" t="s">
        <v>65</v>
      </c>
      <c r="G2303" s="52">
        <v>0</v>
      </c>
      <c r="H2303" s="52">
        <v>0</v>
      </c>
      <c r="I2303" s="52">
        <v>0</v>
      </c>
      <c r="J2303" s="52">
        <v>0</v>
      </c>
      <c r="K2303" s="52">
        <v>0</v>
      </c>
      <c r="L2303" s="52">
        <v>0</v>
      </c>
      <c r="M2303" s="52">
        <v>0</v>
      </c>
      <c r="N2303" s="52">
        <v>0</v>
      </c>
      <c r="O2303" s="52">
        <v>0</v>
      </c>
      <c r="P2303" s="52">
        <v>0</v>
      </c>
      <c r="Q2303" s="52">
        <v>0</v>
      </c>
      <c r="R2303" s="52">
        <v>0</v>
      </c>
      <c r="S2303" s="52">
        <v>0</v>
      </c>
      <c r="T2303" s="52">
        <v>0</v>
      </c>
      <c r="U2303" s="52">
        <v>0</v>
      </c>
      <c r="V2303" s="52">
        <v>0</v>
      </c>
      <c r="W2303" s="52">
        <v>0</v>
      </c>
      <c r="X2303" s="52">
        <v>0</v>
      </c>
      <c r="Y2303" s="52">
        <v>0</v>
      </c>
      <c r="Z2303" s="52">
        <v>0</v>
      </c>
    </row>
    <row r="2304" spans="1:26">
      <c r="A2304" s="52" t="s">
        <v>344</v>
      </c>
      <c r="B2304" s="52" t="s">
        <v>340</v>
      </c>
      <c r="C2304" s="52" t="s">
        <v>252</v>
      </c>
      <c r="D2304" s="52" t="s">
        <v>7</v>
      </c>
      <c r="E2304" s="52" t="s">
        <v>74</v>
      </c>
      <c r="F2304" s="52" t="s">
        <v>66</v>
      </c>
      <c r="G2304" s="52">
        <v>2.6207986355999999</v>
      </c>
      <c r="H2304" s="52">
        <v>2.5703979372000001</v>
      </c>
      <c r="I2304" s="52">
        <v>2.6927990352000002</v>
      </c>
      <c r="J2304" s="52">
        <v>2.8692014796000005</v>
      </c>
      <c r="K2304" s="52">
        <v>2.9592009323999999</v>
      </c>
      <c r="L2304" s="52">
        <v>0</v>
      </c>
      <c r="M2304" s="52">
        <v>0</v>
      </c>
      <c r="N2304" s="52">
        <v>0</v>
      </c>
      <c r="O2304" s="52">
        <v>0</v>
      </c>
      <c r="P2304" s="52">
        <v>0</v>
      </c>
      <c r="Q2304" s="52">
        <v>0</v>
      </c>
      <c r="R2304" s="52">
        <v>0</v>
      </c>
      <c r="S2304" s="52">
        <v>0</v>
      </c>
      <c r="T2304" s="52">
        <v>0</v>
      </c>
      <c r="U2304" s="52">
        <v>0</v>
      </c>
      <c r="V2304" s="52">
        <v>0</v>
      </c>
      <c r="W2304" s="52">
        <v>0</v>
      </c>
      <c r="X2304" s="52">
        <v>0</v>
      </c>
      <c r="Y2304" s="52">
        <v>0</v>
      </c>
      <c r="Z2304" s="52">
        <v>0</v>
      </c>
    </row>
    <row r="2305" spans="1:26">
      <c r="A2305" s="52" t="s">
        <v>344</v>
      </c>
      <c r="B2305" s="52" t="s">
        <v>341</v>
      </c>
      <c r="C2305" s="52" t="s">
        <v>252</v>
      </c>
      <c r="D2305" s="52" t="s">
        <v>7</v>
      </c>
      <c r="E2305" s="52" t="s">
        <v>74</v>
      </c>
      <c r="F2305" s="52" t="s">
        <v>67</v>
      </c>
      <c r="G2305" s="52">
        <v>0</v>
      </c>
      <c r="H2305" s="52">
        <v>0</v>
      </c>
      <c r="I2305" s="52">
        <v>0</v>
      </c>
      <c r="J2305" s="52">
        <v>0</v>
      </c>
      <c r="K2305" s="52">
        <v>0</v>
      </c>
      <c r="L2305" s="52">
        <v>0</v>
      </c>
      <c r="M2305" s="52">
        <v>0</v>
      </c>
      <c r="N2305" s="52">
        <v>0</v>
      </c>
      <c r="O2305" s="52">
        <v>0</v>
      </c>
      <c r="P2305" s="52">
        <v>0</v>
      </c>
      <c r="Q2305" s="52">
        <v>0</v>
      </c>
      <c r="R2305" s="52">
        <v>0</v>
      </c>
      <c r="S2305" s="52">
        <v>0</v>
      </c>
      <c r="T2305" s="52">
        <v>0</v>
      </c>
      <c r="U2305" s="52">
        <v>0</v>
      </c>
      <c r="V2305" s="52">
        <v>0</v>
      </c>
      <c r="W2305" s="52">
        <v>0</v>
      </c>
      <c r="X2305" s="52">
        <v>0</v>
      </c>
      <c r="Y2305" s="52">
        <v>0</v>
      </c>
      <c r="Z2305" s="52">
        <v>0</v>
      </c>
    </row>
    <row r="2306" spans="1:26">
      <c r="A2306" s="52" t="s">
        <v>344</v>
      </c>
      <c r="B2306" s="52" t="s">
        <v>337</v>
      </c>
      <c r="C2306" s="52" t="s">
        <v>252</v>
      </c>
      <c r="D2306" s="52" t="s">
        <v>7</v>
      </c>
      <c r="E2306" s="52" t="s">
        <v>74</v>
      </c>
      <c r="F2306" s="52" t="s">
        <v>68</v>
      </c>
      <c r="G2306" s="52">
        <v>0</v>
      </c>
      <c r="H2306" s="52">
        <v>0</v>
      </c>
      <c r="I2306" s="52">
        <v>0</v>
      </c>
      <c r="J2306" s="52">
        <v>0</v>
      </c>
      <c r="K2306" s="52">
        <v>0</v>
      </c>
      <c r="L2306" s="52">
        <v>0</v>
      </c>
      <c r="M2306" s="52">
        <v>0</v>
      </c>
      <c r="N2306" s="52">
        <v>0</v>
      </c>
      <c r="O2306" s="52">
        <v>0</v>
      </c>
      <c r="P2306" s="52">
        <v>0</v>
      </c>
      <c r="Q2306" s="52">
        <v>0</v>
      </c>
      <c r="R2306" s="52">
        <v>0</v>
      </c>
      <c r="S2306" s="52">
        <v>0</v>
      </c>
      <c r="T2306" s="52">
        <v>0</v>
      </c>
      <c r="U2306" s="52">
        <v>0</v>
      </c>
      <c r="V2306" s="52">
        <v>0</v>
      </c>
      <c r="W2306" s="52">
        <v>0</v>
      </c>
      <c r="X2306" s="52">
        <v>0</v>
      </c>
      <c r="Y2306" s="52">
        <v>0</v>
      </c>
      <c r="Z2306" s="52">
        <v>0</v>
      </c>
    </row>
    <row r="2307" spans="1:26">
      <c r="A2307" s="52" t="s">
        <v>344</v>
      </c>
      <c r="B2307" s="52" t="s">
        <v>337</v>
      </c>
      <c r="C2307" s="52" t="s">
        <v>252</v>
      </c>
      <c r="D2307" s="52" t="s">
        <v>7</v>
      </c>
      <c r="E2307" s="52" t="s">
        <v>74</v>
      </c>
      <c r="F2307" s="52" t="s">
        <v>69</v>
      </c>
      <c r="G2307" s="52">
        <v>0</v>
      </c>
      <c r="H2307" s="52">
        <v>0</v>
      </c>
      <c r="I2307" s="52">
        <v>0</v>
      </c>
      <c r="J2307" s="52">
        <v>0</v>
      </c>
      <c r="K2307" s="52">
        <v>0</v>
      </c>
      <c r="L2307" s="52">
        <v>0</v>
      </c>
      <c r="M2307" s="52">
        <v>0</v>
      </c>
      <c r="N2307" s="52">
        <v>0</v>
      </c>
      <c r="O2307" s="52">
        <v>0</v>
      </c>
      <c r="P2307" s="52">
        <v>0</v>
      </c>
      <c r="Q2307" s="52">
        <v>0</v>
      </c>
      <c r="R2307" s="52">
        <v>0</v>
      </c>
      <c r="S2307" s="52">
        <v>0</v>
      </c>
      <c r="T2307" s="52">
        <v>0</v>
      </c>
      <c r="U2307" s="52">
        <v>0</v>
      </c>
      <c r="V2307" s="52">
        <v>0</v>
      </c>
      <c r="W2307" s="52">
        <v>0</v>
      </c>
      <c r="X2307" s="52">
        <v>0</v>
      </c>
      <c r="Y2307" s="52">
        <v>0</v>
      </c>
      <c r="Z2307" s="52">
        <v>0</v>
      </c>
    </row>
    <row r="2308" spans="1:26">
      <c r="A2308" s="52" t="s">
        <v>344</v>
      </c>
      <c r="B2308" s="52" t="s">
        <v>337</v>
      </c>
      <c r="C2308" s="52" t="s">
        <v>252</v>
      </c>
      <c r="D2308" s="52" t="s">
        <v>7</v>
      </c>
      <c r="E2308" s="52" t="s">
        <v>74</v>
      </c>
      <c r="F2308" s="52" t="s">
        <v>70</v>
      </c>
      <c r="G2308" s="52">
        <v>0</v>
      </c>
      <c r="H2308" s="52">
        <v>0</v>
      </c>
      <c r="I2308" s="52">
        <v>0</v>
      </c>
      <c r="J2308" s="52">
        <v>0</v>
      </c>
      <c r="K2308" s="52">
        <v>0</v>
      </c>
      <c r="L2308" s="52">
        <v>0</v>
      </c>
      <c r="M2308" s="52">
        <v>0</v>
      </c>
      <c r="N2308" s="52">
        <v>0</v>
      </c>
      <c r="O2308" s="52">
        <v>0</v>
      </c>
      <c r="P2308" s="52">
        <v>0</v>
      </c>
      <c r="Q2308" s="52">
        <v>0</v>
      </c>
      <c r="R2308" s="52">
        <v>0</v>
      </c>
      <c r="S2308" s="52">
        <v>0</v>
      </c>
      <c r="T2308" s="52">
        <v>0</v>
      </c>
      <c r="U2308" s="52">
        <v>0</v>
      </c>
      <c r="V2308" s="52">
        <v>0</v>
      </c>
      <c r="W2308" s="52">
        <v>0</v>
      </c>
      <c r="X2308" s="52">
        <v>0</v>
      </c>
      <c r="Y2308" s="52">
        <v>0</v>
      </c>
      <c r="Z2308" s="52">
        <v>0</v>
      </c>
    </row>
    <row r="2309" spans="1:26">
      <c r="A2309" s="52" t="s">
        <v>344</v>
      </c>
      <c r="B2309" s="52" t="s">
        <v>342</v>
      </c>
      <c r="C2309" s="52" t="s">
        <v>252</v>
      </c>
      <c r="D2309" s="52" t="s">
        <v>7</v>
      </c>
      <c r="E2309" s="52" t="s">
        <v>74</v>
      </c>
      <c r="F2309" s="52" t="s">
        <v>71</v>
      </c>
      <c r="G2309" s="52">
        <v>0</v>
      </c>
      <c r="H2309" s="52">
        <v>0</v>
      </c>
      <c r="I2309" s="52">
        <v>0</v>
      </c>
      <c r="J2309" s="52">
        <v>0</v>
      </c>
      <c r="K2309" s="52">
        <v>0</v>
      </c>
      <c r="L2309" s="52">
        <v>0</v>
      </c>
      <c r="M2309" s="52">
        <v>0</v>
      </c>
      <c r="N2309" s="52">
        <v>0</v>
      </c>
      <c r="O2309" s="52">
        <v>0</v>
      </c>
      <c r="P2309" s="52">
        <v>0</v>
      </c>
      <c r="Q2309" s="52">
        <v>0</v>
      </c>
      <c r="R2309" s="52">
        <v>0</v>
      </c>
      <c r="S2309" s="52">
        <v>0</v>
      </c>
      <c r="T2309" s="52">
        <v>0</v>
      </c>
      <c r="U2309" s="52">
        <v>0</v>
      </c>
      <c r="V2309" s="52">
        <v>0</v>
      </c>
      <c r="W2309" s="52">
        <v>0</v>
      </c>
      <c r="X2309" s="52">
        <v>0</v>
      </c>
      <c r="Y2309" s="52">
        <v>0</v>
      </c>
      <c r="Z2309" s="52">
        <v>0</v>
      </c>
    </row>
    <row r="2310" spans="1:26">
      <c r="A2310" s="52" t="s">
        <v>344</v>
      </c>
      <c r="B2310" s="52" t="s">
        <v>342</v>
      </c>
      <c r="C2310" s="52" t="s">
        <v>252</v>
      </c>
      <c r="D2310" s="52" t="s">
        <v>7</v>
      </c>
      <c r="E2310" s="52" t="s">
        <v>74</v>
      </c>
      <c r="F2310" s="52" t="s">
        <v>72</v>
      </c>
      <c r="G2310" s="52">
        <v>40.452099602399997</v>
      </c>
      <c r="H2310" s="52">
        <v>42.0393992184</v>
      </c>
      <c r="I2310" s="52">
        <v>43.626698834399996</v>
      </c>
      <c r="J2310" s="52">
        <v>45.213998450399998</v>
      </c>
      <c r="K2310" s="52">
        <v>46.801298066400001</v>
      </c>
      <c r="L2310" s="52">
        <v>48.388601869200002</v>
      </c>
      <c r="M2310" s="52">
        <v>49.975901485200005</v>
      </c>
      <c r="N2310" s="52">
        <v>51.563201101200008</v>
      </c>
      <c r="O2310" s="52">
        <v>53.150500717200003</v>
      </c>
      <c r="P2310" s="52">
        <v>76.183900401600013</v>
      </c>
      <c r="Q2310" s="52">
        <v>89.188599430799997</v>
      </c>
      <c r="R2310" s="52">
        <v>96.158599851600016</v>
      </c>
      <c r="S2310" s="52">
        <v>96.924097616400005</v>
      </c>
      <c r="T2310" s="52">
        <v>100.2485005524</v>
      </c>
      <c r="U2310" s="52">
        <v>118.085198022</v>
      </c>
      <c r="V2310" s="52">
        <v>120.62960011800001</v>
      </c>
      <c r="W2310" s="52">
        <v>122.5329026508</v>
      </c>
      <c r="X2310" s="52">
        <v>129.63515152320002</v>
      </c>
      <c r="Y2310" s="52">
        <v>133.46360749800002</v>
      </c>
      <c r="Z2310" s="52">
        <v>134.689900284</v>
      </c>
    </row>
    <row r="2311" spans="1:26">
      <c r="A2311" s="52" t="s">
        <v>344</v>
      </c>
      <c r="B2311" s="52" t="s">
        <v>343</v>
      </c>
      <c r="C2311" s="52" t="s">
        <v>252</v>
      </c>
      <c r="D2311" s="52" t="s">
        <v>7</v>
      </c>
      <c r="E2311" s="52" t="s">
        <v>74</v>
      </c>
      <c r="F2311" s="52" t="s">
        <v>73</v>
      </c>
      <c r="G2311" s="52">
        <v>0</v>
      </c>
      <c r="H2311" s="52">
        <v>0</v>
      </c>
      <c r="I2311" s="52">
        <v>0</v>
      </c>
      <c r="J2311" s="52">
        <v>0</v>
      </c>
      <c r="K2311" s="52">
        <v>0</v>
      </c>
      <c r="L2311" s="52">
        <v>0</v>
      </c>
      <c r="M2311" s="52">
        <v>0</v>
      </c>
      <c r="N2311" s="52">
        <v>0</v>
      </c>
      <c r="O2311" s="52">
        <v>0</v>
      </c>
      <c r="P2311" s="52">
        <v>0</v>
      </c>
      <c r="Q2311" s="52">
        <v>0</v>
      </c>
      <c r="R2311" s="52">
        <v>0</v>
      </c>
      <c r="S2311" s="52">
        <v>0</v>
      </c>
      <c r="T2311" s="52">
        <v>0</v>
      </c>
      <c r="U2311" s="52">
        <v>0</v>
      </c>
      <c r="V2311" s="52">
        <v>0</v>
      </c>
      <c r="W2311" s="52">
        <v>0</v>
      </c>
      <c r="X2311" s="52">
        <v>0</v>
      </c>
      <c r="Y2311" s="52">
        <v>0</v>
      </c>
      <c r="Z2311" s="52">
        <v>0</v>
      </c>
    </row>
    <row r="2312" spans="1:26">
      <c r="A2312" s="52" t="s">
        <v>345</v>
      </c>
      <c r="B2312" s="52" t="s">
        <v>337</v>
      </c>
      <c r="C2312" s="52" t="s">
        <v>252</v>
      </c>
      <c r="D2312" s="52" t="s">
        <v>7</v>
      </c>
      <c r="E2312" s="52" t="s">
        <v>75</v>
      </c>
      <c r="F2312" s="52" t="s">
        <v>63</v>
      </c>
      <c r="G2312" s="52">
        <v>0</v>
      </c>
      <c r="H2312" s="52">
        <v>0</v>
      </c>
      <c r="I2312" s="52">
        <v>0</v>
      </c>
      <c r="J2312" s="52">
        <v>0</v>
      </c>
      <c r="K2312" s="52">
        <v>0</v>
      </c>
      <c r="L2312" s="52">
        <v>0</v>
      </c>
      <c r="M2312" s="52">
        <v>0</v>
      </c>
      <c r="N2312" s="52">
        <v>0</v>
      </c>
      <c r="O2312" s="52">
        <v>0</v>
      </c>
      <c r="P2312" s="52">
        <v>0</v>
      </c>
      <c r="Q2312" s="52">
        <v>0</v>
      </c>
      <c r="R2312" s="52">
        <v>0</v>
      </c>
      <c r="S2312" s="52">
        <v>0</v>
      </c>
      <c r="T2312" s="52">
        <v>0</v>
      </c>
      <c r="U2312" s="52">
        <v>0</v>
      </c>
      <c r="V2312" s="52">
        <v>0</v>
      </c>
      <c r="W2312" s="52">
        <v>0</v>
      </c>
      <c r="X2312" s="52">
        <v>0</v>
      </c>
      <c r="Y2312" s="52">
        <v>0</v>
      </c>
      <c r="Z2312" s="52">
        <v>0</v>
      </c>
    </row>
    <row r="2313" spans="1:26">
      <c r="A2313" s="52" t="s">
        <v>345</v>
      </c>
      <c r="B2313" s="52" t="s">
        <v>338</v>
      </c>
      <c r="C2313" s="52" t="s">
        <v>252</v>
      </c>
      <c r="D2313" s="52" t="s">
        <v>7</v>
      </c>
      <c r="E2313" s="52" t="s">
        <v>75</v>
      </c>
      <c r="F2313" s="52" t="s">
        <v>64</v>
      </c>
      <c r="G2313" s="52">
        <v>0</v>
      </c>
      <c r="H2313" s="52">
        <v>0</v>
      </c>
      <c r="I2313" s="52">
        <v>0</v>
      </c>
      <c r="J2313" s="52">
        <v>0</v>
      </c>
      <c r="K2313" s="52">
        <v>0</v>
      </c>
      <c r="L2313" s="52">
        <v>0</v>
      </c>
      <c r="M2313" s="52">
        <v>0</v>
      </c>
      <c r="N2313" s="52">
        <v>0</v>
      </c>
      <c r="O2313" s="52">
        <v>0</v>
      </c>
      <c r="P2313" s="52">
        <v>0</v>
      </c>
      <c r="Q2313" s="52">
        <v>0</v>
      </c>
      <c r="R2313" s="52">
        <v>0</v>
      </c>
      <c r="S2313" s="52">
        <v>0</v>
      </c>
      <c r="T2313" s="52">
        <v>0</v>
      </c>
      <c r="U2313" s="52">
        <v>0</v>
      </c>
      <c r="V2313" s="52">
        <v>0</v>
      </c>
      <c r="W2313" s="52">
        <v>0</v>
      </c>
      <c r="X2313" s="52">
        <v>0</v>
      </c>
      <c r="Y2313" s="52">
        <v>0</v>
      </c>
      <c r="Z2313" s="52">
        <v>0</v>
      </c>
    </row>
    <row r="2314" spans="1:26">
      <c r="A2314" s="52" t="s">
        <v>345</v>
      </c>
      <c r="B2314" s="52" t="s">
        <v>339</v>
      </c>
      <c r="C2314" s="52" t="s">
        <v>252</v>
      </c>
      <c r="D2314" s="52" t="s">
        <v>7</v>
      </c>
      <c r="E2314" s="52" t="s">
        <v>75</v>
      </c>
      <c r="F2314" s="52" t="s">
        <v>65</v>
      </c>
      <c r="G2314" s="52">
        <v>0</v>
      </c>
      <c r="H2314" s="52">
        <v>0</v>
      </c>
      <c r="I2314" s="52">
        <v>0</v>
      </c>
      <c r="J2314" s="52">
        <v>0</v>
      </c>
      <c r="K2314" s="52">
        <v>0</v>
      </c>
      <c r="L2314" s="52">
        <v>0</v>
      </c>
      <c r="M2314" s="52">
        <v>0</v>
      </c>
      <c r="N2314" s="52">
        <v>0</v>
      </c>
      <c r="O2314" s="52">
        <v>0</v>
      </c>
      <c r="P2314" s="52">
        <v>0</v>
      </c>
      <c r="Q2314" s="52">
        <v>0</v>
      </c>
      <c r="R2314" s="52">
        <v>0</v>
      </c>
      <c r="S2314" s="52">
        <v>0</v>
      </c>
      <c r="T2314" s="52">
        <v>0</v>
      </c>
      <c r="U2314" s="52">
        <v>0</v>
      </c>
      <c r="V2314" s="52">
        <v>0</v>
      </c>
      <c r="W2314" s="52">
        <v>0</v>
      </c>
      <c r="X2314" s="52">
        <v>0</v>
      </c>
      <c r="Y2314" s="52">
        <v>0</v>
      </c>
      <c r="Z2314" s="52">
        <v>0</v>
      </c>
    </row>
    <row r="2315" spans="1:26">
      <c r="A2315" s="52" t="s">
        <v>345</v>
      </c>
      <c r="B2315" s="52" t="s">
        <v>340</v>
      </c>
      <c r="C2315" s="52" t="s">
        <v>252</v>
      </c>
      <c r="D2315" s="52" t="s">
        <v>7</v>
      </c>
      <c r="E2315" s="52" t="s">
        <v>75</v>
      </c>
      <c r="F2315" s="52" t="s">
        <v>66</v>
      </c>
      <c r="G2315" s="52">
        <v>0</v>
      </c>
      <c r="H2315" s="52">
        <v>0</v>
      </c>
      <c r="I2315" s="52">
        <v>0</v>
      </c>
      <c r="J2315" s="52">
        <v>0</v>
      </c>
      <c r="K2315" s="52">
        <v>0</v>
      </c>
      <c r="L2315" s="52">
        <v>0</v>
      </c>
      <c r="M2315" s="52">
        <v>0</v>
      </c>
      <c r="N2315" s="52">
        <v>0</v>
      </c>
      <c r="O2315" s="52">
        <v>0</v>
      </c>
      <c r="P2315" s="52">
        <v>0</v>
      </c>
      <c r="Q2315" s="52">
        <v>0</v>
      </c>
      <c r="R2315" s="52">
        <v>0</v>
      </c>
      <c r="S2315" s="52">
        <v>0</v>
      </c>
      <c r="T2315" s="52">
        <v>0</v>
      </c>
      <c r="U2315" s="52">
        <v>0</v>
      </c>
      <c r="V2315" s="52">
        <v>0</v>
      </c>
      <c r="W2315" s="52">
        <v>0</v>
      </c>
      <c r="X2315" s="52">
        <v>0</v>
      </c>
      <c r="Y2315" s="52">
        <v>0</v>
      </c>
      <c r="Z2315" s="52">
        <v>0</v>
      </c>
    </row>
    <row r="2316" spans="1:26">
      <c r="A2316" s="52" t="s">
        <v>345</v>
      </c>
      <c r="B2316" s="52" t="s">
        <v>341</v>
      </c>
      <c r="C2316" s="52" t="s">
        <v>252</v>
      </c>
      <c r="D2316" s="52" t="s">
        <v>7</v>
      </c>
      <c r="E2316" s="52" t="s">
        <v>75</v>
      </c>
      <c r="F2316" s="52" t="s">
        <v>67</v>
      </c>
      <c r="G2316" s="52">
        <v>0</v>
      </c>
      <c r="H2316" s="52">
        <v>0</v>
      </c>
      <c r="I2316" s="52">
        <v>0</v>
      </c>
      <c r="J2316" s="52">
        <v>0</v>
      </c>
      <c r="K2316" s="52">
        <v>0</v>
      </c>
      <c r="L2316" s="52">
        <v>0</v>
      </c>
      <c r="M2316" s="52">
        <v>0</v>
      </c>
      <c r="N2316" s="52">
        <v>0</v>
      </c>
      <c r="O2316" s="52">
        <v>0</v>
      </c>
      <c r="P2316" s="52">
        <v>0</v>
      </c>
      <c r="Q2316" s="52">
        <v>0</v>
      </c>
      <c r="R2316" s="52">
        <v>0</v>
      </c>
      <c r="S2316" s="52">
        <v>0</v>
      </c>
      <c r="T2316" s="52">
        <v>0</v>
      </c>
      <c r="U2316" s="52">
        <v>0</v>
      </c>
      <c r="V2316" s="52">
        <v>0</v>
      </c>
      <c r="W2316" s="52">
        <v>0</v>
      </c>
      <c r="X2316" s="52">
        <v>0</v>
      </c>
      <c r="Y2316" s="52">
        <v>0</v>
      </c>
      <c r="Z2316" s="52">
        <v>0</v>
      </c>
    </row>
    <row r="2317" spans="1:26">
      <c r="A2317" s="52" t="s">
        <v>345</v>
      </c>
      <c r="B2317" s="52" t="s">
        <v>337</v>
      </c>
      <c r="C2317" s="52" t="s">
        <v>252</v>
      </c>
      <c r="D2317" s="52" t="s">
        <v>7</v>
      </c>
      <c r="E2317" s="52" t="s">
        <v>75</v>
      </c>
      <c r="F2317" s="52" t="s">
        <v>68</v>
      </c>
      <c r="G2317" s="52">
        <v>0</v>
      </c>
      <c r="H2317" s="52">
        <v>0</v>
      </c>
      <c r="I2317" s="52">
        <v>0</v>
      </c>
      <c r="J2317" s="52">
        <v>0</v>
      </c>
      <c r="K2317" s="52">
        <v>0</v>
      </c>
      <c r="L2317" s="52">
        <v>0</v>
      </c>
      <c r="M2317" s="52">
        <v>0</v>
      </c>
      <c r="N2317" s="52">
        <v>0</v>
      </c>
      <c r="O2317" s="52">
        <v>0</v>
      </c>
      <c r="P2317" s="52">
        <v>0</v>
      </c>
      <c r="Q2317" s="52">
        <v>0</v>
      </c>
      <c r="R2317" s="52">
        <v>0</v>
      </c>
      <c r="S2317" s="52">
        <v>0</v>
      </c>
      <c r="T2317" s="52">
        <v>0</v>
      </c>
      <c r="U2317" s="52">
        <v>0</v>
      </c>
      <c r="V2317" s="52">
        <v>0</v>
      </c>
      <c r="W2317" s="52">
        <v>0</v>
      </c>
      <c r="X2317" s="52">
        <v>0</v>
      </c>
      <c r="Y2317" s="52">
        <v>0</v>
      </c>
      <c r="Z2317" s="52">
        <v>0</v>
      </c>
    </row>
    <row r="2318" spans="1:26">
      <c r="A2318" s="52" t="s">
        <v>345</v>
      </c>
      <c r="B2318" s="52" t="s">
        <v>337</v>
      </c>
      <c r="C2318" s="52" t="s">
        <v>252</v>
      </c>
      <c r="D2318" s="52" t="s">
        <v>7</v>
      </c>
      <c r="E2318" s="52" t="s">
        <v>75</v>
      </c>
      <c r="F2318" s="52" t="s">
        <v>69</v>
      </c>
      <c r="G2318" s="52">
        <v>0</v>
      </c>
      <c r="H2318" s="52">
        <v>0</v>
      </c>
      <c r="I2318" s="52">
        <v>0</v>
      </c>
      <c r="J2318" s="52">
        <v>0</v>
      </c>
      <c r="K2318" s="52">
        <v>0</v>
      </c>
      <c r="L2318" s="52">
        <v>0</v>
      </c>
      <c r="M2318" s="52">
        <v>0</v>
      </c>
      <c r="N2318" s="52">
        <v>0</v>
      </c>
      <c r="O2318" s="52">
        <v>0</v>
      </c>
      <c r="P2318" s="52">
        <v>0</v>
      </c>
      <c r="Q2318" s="52">
        <v>0</v>
      </c>
      <c r="R2318" s="52">
        <v>0</v>
      </c>
      <c r="S2318" s="52">
        <v>0</v>
      </c>
      <c r="T2318" s="52">
        <v>0</v>
      </c>
      <c r="U2318" s="52">
        <v>0</v>
      </c>
      <c r="V2318" s="52">
        <v>0</v>
      </c>
      <c r="W2318" s="52">
        <v>0</v>
      </c>
      <c r="X2318" s="52">
        <v>0</v>
      </c>
      <c r="Y2318" s="52">
        <v>0</v>
      </c>
      <c r="Z2318" s="52">
        <v>0</v>
      </c>
    </row>
    <row r="2319" spans="1:26">
      <c r="A2319" s="52" t="s">
        <v>345</v>
      </c>
      <c r="B2319" s="52" t="s">
        <v>337</v>
      </c>
      <c r="C2319" s="52" t="s">
        <v>252</v>
      </c>
      <c r="D2319" s="52" t="s">
        <v>7</v>
      </c>
      <c r="E2319" s="52" t="s">
        <v>75</v>
      </c>
      <c r="F2319" s="52" t="s">
        <v>70</v>
      </c>
      <c r="G2319" s="52">
        <v>0</v>
      </c>
      <c r="H2319" s="52">
        <v>0</v>
      </c>
      <c r="I2319" s="52">
        <v>0</v>
      </c>
      <c r="J2319" s="52">
        <v>0</v>
      </c>
      <c r="K2319" s="52">
        <v>0</v>
      </c>
      <c r="L2319" s="52">
        <v>0</v>
      </c>
      <c r="M2319" s="52">
        <v>0</v>
      </c>
      <c r="N2319" s="52">
        <v>0</v>
      </c>
      <c r="O2319" s="52">
        <v>0</v>
      </c>
      <c r="P2319" s="52">
        <v>0</v>
      </c>
      <c r="Q2319" s="52">
        <v>0</v>
      </c>
      <c r="R2319" s="52">
        <v>0</v>
      </c>
      <c r="S2319" s="52">
        <v>0</v>
      </c>
      <c r="T2319" s="52">
        <v>0</v>
      </c>
      <c r="U2319" s="52">
        <v>0</v>
      </c>
      <c r="V2319" s="52">
        <v>0</v>
      </c>
      <c r="W2319" s="52">
        <v>0</v>
      </c>
      <c r="X2319" s="52">
        <v>0</v>
      </c>
      <c r="Y2319" s="52">
        <v>0</v>
      </c>
      <c r="Z2319" s="52">
        <v>0</v>
      </c>
    </row>
    <row r="2320" spans="1:26">
      <c r="A2320" s="52" t="s">
        <v>345</v>
      </c>
      <c r="B2320" s="52" t="s">
        <v>342</v>
      </c>
      <c r="C2320" s="52" t="s">
        <v>252</v>
      </c>
      <c r="D2320" s="52" t="s">
        <v>7</v>
      </c>
      <c r="E2320" s="52" t="s">
        <v>75</v>
      </c>
      <c r="F2320" s="52" t="s">
        <v>71</v>
      </c>
      <c r="G2320" s="52">
        <v>0</v>
      </c>
      <c r="H2320" s="52">
        <v>0</v>
      </c>
      <c r="I2320" s="52">
        <v>0</v>
      </c>
      <c r="J2320" s="52">
        <v>0</v>
      </c>
      <c r="K2320" s="52">
        <v>0</v>
      </c>
      <c r="L2320" s="52">
        <v>0</v>
      </c>
      <c r="M2320" s="52">
        <v>0</v>
      </c>
      <c r="N2320" s="52">
        <v>0</v>
      </c>
      <c r="O2320" s="52">
        <v>0</v>
      </c>
      <c r="P2320" s="52">
        <v>0</v>
      </c>
      <c r="Q2320" s="52">
        <v>0</v>
      </c>
      <c r="R2320" s="52">
        <v>0</v>
      </c>
      <c r="S2320" s="52">
        <v>0</v>
      </c>
      <c r="T2320" s="52">
        <v>0</v>
      </c>
      <c r="U2320" s="52">
        <v>0</v>
      </c>
      <c r="V2320" s="52">
        <v>0</v>
      </c>
      <c r="W2320" s="52">
        <v>0</v>
      </c>
      <c r="X2320" s="52">
        <v>0</v>
      </c>
      <c r="Y2320" s="52">
        <v>0</v>
      </c>
      <c r="Z2320" s="52">
        <v>0</v>
      </c>
    </row>
    <row r="2321" spans="1:26">
      <c r="A2321" s="52" t="s">
        <v>345</v>
      </c>
      <c r="B2321" s="52" t="s">
        <v>342</v>
      </c>
      <c r="C2321" s="52" t="s">
        <v>252</v>
      </c>
      <c r="D2321" s="52" t="s">
        <v>7</v>
      </c>
      <c r="E2321" s="52" t="s">
        <v>75</v>
      </c>
      <c r="F2321" s="52" t="s">
        <v>72</v>
      </c>
      <c r="G2321" s="52">
        <v>0</v>
      </c>
      <c r="H2321" s="52">
        <v>0</v>
      </c>
      <c r="I2321" s="52">
        <v>0</v>
      </c>
      <c r="J2321" s="52">
        <v>0</v>
      </c>
      <c r="K2321" s="52">
        <v>0</v>
      </c>
      <c r="L2321" s="52">
        <v>0</v>
      </c>
      <c r="M2321" s="52">
        <v>0</v>
      </c>
      <c r="N2321" s="52">
        <v>0</v>
      </c>
      <c r="O2321" s="52">
        <v>0</v>
      </c>
      <c r="P2321" s="52">
        <v>0</v>
      </c>
      <c r="Q2321" s="52">
        <v>0</v>
      </c>
      <c r="R2321" s="52">
        <v>0</v>
      </c>
      <c r="S2321" s="52">
        <v>0</v>
      </c>
      <c r="T2321" s="52">
        <v>0</v>
      </c>
      <c r="U2321" s="52">
        <v>0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</row>
    <row r="2322" spans="1:26">
      <c r="A2322" s="52" t="s">
        <v>345</v>
      </c>
      <c r="B2322" s="52" t="s">
        <v>343</v>
      </c>
      <c r="C2322" s="52" t="s">
        <v>252</v>
      </c>
      <c r="D2322" s="52" t="s">
        <v>7</v>
      </c>
      <c r="E2322" s="52" t="s">
        <v>75</v>
      </c>
      <c r="F2322" s="52" t="s">
        <v>73</v>
      </c>
      <c r="G2322" s="52">
        <v>0</v>
      </c>
      <c r="H2322" s="52">
        <v>0</v>
      </c>
      <c r="I2322" s="52">
        <v>0</v>
      </c>
      <c r="J2322" s="52">
        <v>0</v>
      </c>
      <c r="K2322" s="52">
        <v>0</v>
      </c>
      <c r="L2322" s="52">
        <v>0</v>
      </c>
      <c r="M2322" s="52">
        <v>0</v>
      </c>
      <c r="N2322" s="52">
        <v>0</v>
      </c>
      <c r="O2322" s="52">
        <v>0</v>
      </c>
      <c r="P2322" s="52">
        <v>0</v>
      </c>
      <c r="Q2322" s="52">
        <v>0</v>
      </c>
      <c r="R2322" s="52">
        <v>0</v>
      </c>
      <c r="S2322" s="52">
        <v>0</v>
      </c>
      <c r="T2322" s="52">
        <v>0</v>
      </c>
      <c r="U2322" s="52">
        <v>0</v>
      </c>
      <c r="V2322" s="52">
        <v>0</v>
      </c>
      <c r="W2322" s="52">
        <v>0</v>
      </c>
      <c r="X2322" s="52">
        <v>0</v>
      </c>
      <c r="Y2322" s="52">
        <v>0</v>
      </c>
      <c r="Z2322" s="52">
        <v>0</v>
      </c>
    </row>
    <row r="2323" spans="1:26">
      <c r="A2323" s="52" t="s">
        <v>346</v>
      </c>
      <c r="B2323" s="52" t="s">
        <v>337</v>
      </c>
      <c r="C2323" s="52" t="s">
        <v>252</v>
      </c>
      <c r="D2323" s="52" t="s">
        <v>7</v>
      </c>
      <c r="E2323" s="52" t="s">
        <v>76</v>
      </c>
      <c r="F2323" s="52" t="s">
        <v>63</v>
      </c>
      <c r="G2323" s="52">
        <v>0</v>
      </c>
      <c r="H2323" s="52">
        <v>0</v>
      </c>
      <c r="I2323" s="52">
        <v>0</v>
      </c>
      <c r="J2323" s="52">
        <v>0</v>
      </c>
      <c r="K2323" s="52">
        <v>0</v>
      </c>
      <c r="L2323" s="52">
        <v>0</v>
      </c>
      <c r="M2323" s="52">
        <v>0</v>
      </c>
      <c r="N2323" s="52">
        <v>0</v>
      </c>
      <c r="O2323" s="52">
        <v>0</v>
      </c>
      <c r="P2323" s="52">
        <v>0</v>
      </c>
      <c r="Q2323" s="52">
        <v>0</v>
      </c>
      <c r="R2323" s="52">
        <v>0</v>
      </c>
      <c r="S2323" s="52">
        <v>0</v>
      </c>
      <c r="T2323" s="52">
        <v>0</v>
      </c>
      <c r="U2323" s="52">
        <v>0</v>
      </c>
      <c r="V2323" s="52">
        <v>0</v>
      </c>
      <c r="W2323" s="52">
        <v>0</v>
      </c>
      <c r="X2323" s="52">
        <v>0</v>
      </c>
      <c r="Y2323" s="52">
        <v>0</v>
      </c>
      <c r="Z2323" s="52">
        <v>0</v>
      </c>
    </row>
    <row r="2324" spans="1:26">
      <c r="A2324" s="52" t="s">
        <v>346</v>
      </c>
      <c r="B2324" s="52" t="s">
        <v>338</v>
      </c>
      <c r="C2324" s="52" t="s">
        <v>252</v>
      </c>
      <c r="D2324" s="52" t="s">
        <v>7</v>
      </c>
      <c r="E2324" s="52" t="s">
        <v>76</v>
      </c>
      <c r="F2324" s="52" t="s">
        <v>64</v>
      </c>
      <c r="G2324" s="52">
        <v>0</v>
      </c>
      <c r="H2324" s="52">
        <v>0</v>
      </c>
      <c r="I2324" s="52">
        <v>0</v>
      </c>
      <c r="J2324" s="52">
        <v>0</v>
      </c>
      <c r="K2324" s="52">
        <v>0</v>
      </c>
      <c r="L2324" s="52">
        <v>0</v>
      </c>
      <c r="M2324" s="52">
        <v>0</v>
      </c>
      <c r="N2324" s="52">
        <v>0</v>
      </c>
      <c r="O2324" s="52">
        <v>0</v>
      </c>
      <c r="P2324" s="52">
        <v>0</v>
      </c>
      <c r="Q2324" s="52">
        <v>0</v>
      </c>
      <c r="R2324" s="52">
        <v>0</v>
      </c>
      <c r="S2324" s="52">
        <v>0</v>
      </c>
      <c r="T2324" s="52">
        <v>0</v>
      </c>
      <c r="U2324" s="52">
        <v>0</v>
      </c>
      <c r="V2324" s="52">
        <v>0</v>
      </c>
      <c r="W2324" s="52">
        <v>0</v>
      </c>
      <c r="X2324" s="52">
        <v>0</v>
      </c>
      <c r="Y2324" s="52">
        <v>0</v>
      </c>
      <c r="Z2324" s="52">
        <v>0</v>
      </c>
    </row>
    <row r="2325" spans="1:26">
      <c r="A2325" s="52" t="s">
        <v>346</v>
      </c>
      <c r="B2325" s="52" t="s">
        <v>339</v>
      </c>
      <c r="C2325" s="52" t="s">
        <v>252</v>
      </c>
      <c r="D2325" s="52" t="s">
        <v>7</v>
      </c>
      <c r="E2325" s="52" t="s">
        <v>76</v>
      </c>
      <c r="F2325" s="52" t="s">
        <v>65</v>
      </c>
      <c r="G2325" s="52">
        <v>0</v>
      </c>
      <c r="H2325" s="52">
        <v>0</v>
      </c>
      <c r="I2325" s="52">
        <v>0</v>
      </c>
      <c r="J2325" s="52">
        <v>0</v>
      </c>
      <c r="K2325" s="52">
        <v>0</v>
      </c>
      <c r="L2325" s="52">
        <v>0</v>
      </c>
      <c r="M2325" s="52">
        <v>0</v>
      </c>
      <c r="N2325" s="52">
        <v>0</v>
      </c>
      <c r="O2325" s="52">
        <v>0</v>
      </c>
      <c r="P2325" s="52">
        <v>0</v>
      </c>
      <c r="Q2325" s="52">
        <v>0</v>
      </c>
      <c r="R2325" s="52">
        <v>0</v>
      </c>
      <c r="S2325" s="52">
        <v>0</v>
      </c>
      <c r="T2325" s="52">
        <v>0</v>
      </c>
      <c r="U2325" s="52">
        <v>0</v>
      </c>
      <c r="V2325" s="52">
        <v>0</v>
      </c>
      <c r="W2325" s="52">
        <v>0</v>
      </c>
      <c r="X2325" s="52">
        <v>0</v>
      </c>
      <c r="Y2325" s="52">
        <v>0</v>
      </c>
      <c r="Z2325" s="52">
        <v>0</v>
      </c>
    </row>
    <row r="2326" spans="1:26">
      <c r="A2326" s="52" t="s">
        <v>346</v>
      </c>
      <c r="B2326" s="52" t="s">
        <v>340</v>
      </c>
      <c r="C2326" s="52" t="s">
        <v>252</v>
      </c>
      <c r="D2326" s="52" t="s">
        <v>7</v>
      </c>
      <c r="E2326" s="52" t="s">
        <v>76</v>
      </c>
      <c r="F2326" s="52" t="s">
        <v>66</v>
      </c>
      <c r="G2326" s="52">
        <v>0</v>
      </c>
      <c r="H2326" s="52">
        <v>0</v>
      </c>
      <c r="I2326" s="52">
        <v>0</v>
      </c>
      <c r="J2326" s="52">
        <v>0</v>
      </c>
      <c r="K2326" s="52">
        <v>0</v>
      </c>
      <c r="L2326" s="52">
        <v>0</v>
      </c>
      <c r="M2326" s="52">
        <v>0</v>
      </c>
      <c r="N2326" s="52">
        <v>0</v>
      </c>
      <c r="O2326" s="52">
        <v>0</v>
      </c>
      <c r="P2326" s="52">
        <v>0</v>
      </c>
      <c r="Q2326" s="52">
        <v>0</v>
      </c>
      <c r="R2326" s="52">
        <v>0</v>
      </c>
      <c r="S2326" s="52">
        <v>0</v>
      </c>
      <c r="T2326" s="52">
        <v>0</v>
      </c>
      <c r="U2326" s="52">
        <v>0</v>
      </c>
      <c r="V2326" s="52">
        <v>0</v>
      </c>
      <c r="W2326" s="52">
        <v>0</v>
      </c>
      <c r="X2326" s="52">
        <v>0</v>
      </c>
      <c r="Y2326" s="52">
        <v>0</v>
      </c>
      <c r="Z2326" s="52">
        <v>0</v>
      </c>
    </row>
    <row r="2327" spans="1:26">
      <c r="A2327" s="52" t="s">
        <v>346</v>
      </c>
      <c r="B2327" s="52" t="s">
        <v>341</v>
      </c>
      <c r="C2327" s="52" t="s">
        <v>252</v>
      </c>
      <c r="D2327" s="52" t="s">
        <v>7</v>
      </c>
      <c r="E2327" s="52" t="s">
        <v>76</v>
      </c>
      <c r="F2327" s="52" t="s">
        <v>67</v>
      </c>
      <c r="G2327" s="52">
        <v>0</v>
      </c>
      <c r="H2327" s="52">
        <v>0</v>
      </c>
      <c r="I2327" s="52">
        <v>0</v>
      </c>
      <c r="J2327" s="52">
        <v>0</v>
      </c>
      <c r="K2327" s="52">
        <v>0</v>
      </c>
      <c r="L2327" s="52">
        <v>0</v>
      </c>
      <c r="M2327" s="52">
        <v>0</v>
      </c>
      <c r="N2327" s="52">
        <v>0</v>
      </c>
      <c r="O2327" s="52">
        <v>0</v>
      </c>
      <c r="P2327" s="52">
        <v>0</v>
      </c>
      <c r="Q2327" s="52">
        <v>0</v>
      </c>
      <c r="R2327" s="52">
        <v>0</v>
      </c>
      <c r="S2327" s="52">
        <v>0</v>
      </c>
      <c r="T2327" s="52">
        <v>0</v>
      </c>
      <c r="U2327" s="52">
        <v>0</v>
      </c>
      <c r="V2327" s="52">
        <v>0</v>
      </c>
      <c r="W2327" s="52">
        <v>0</v>
      </c>
      <c r="X2327" s="52">
        <v>0</v>
      </c>
      <c r="Y2327" s="52">
        <v>0</v>
      </c>
      <c r="Z2327" s="52">
        <v>0</v>
      </c>
    </row>
    <row r="2328" spans="1:26">
      <c r="A2328" s="52" t="s">
        <v>346</v>
      </c>
      <c r="B2328" s="52" t="s">
        <v>337</v>
      </c>
      <c r="C2328" s="52" t="s">
        <v>252</v>
      </c>
      <c r="D2328" s="52" t="s">
        <v>7</v>
      </c>
      <c r="E2328" s="52" t="s">
        <v>76</v>
      </c>
      <c r="F2328" s="52" t="s">
        <v>68</v>
      </c>
      <c r="G2328" s="52">
        <v>0</v>
      </c>
      <c r="H2328" s="52">
        <v>0</v>
      </c>
      <c r="I2328" s="52">
        <v>0</v>
      </c>
      <c r="J2328" s="52">
        <v>0</v>
      </c>
      <c r="K2328" s="52">
        <v>0</v>
      </c>
      <c r="L2328" s="52">
        <v>0</v>
      </c>
      <c r="M2328" s="52">
        <v>0</v>
      </c>
      <c r="N2328" s="52">
        <v>0</v>
      </c>
      <c r="O2328" s="52">
        <v>0</v>
      </c>
      <c r="P2328" s="52">
        <v>0</v>
      </c>
      <c r="Q2328" s="52">
        <v>0</v>
      </c>
      <c r="R2328" s="52">
        <v>0</v>
      </c>
      <c r="S2328" s="52">
        <v>0</v>
      </c>
      <c r="T2328" s="52">
        <v>0</v>
      </c>
      <c r="U2328" s="52">
        <v>0</v>
      </c>
      <c r="V2328" s="52">
        <v>0</v>
      </c>
      <c r="W2328" s="52">
        <v>0</v>
      </c>
      <c r="X2328" s="52">
        <v>0</v>
      </c>
      <c r="Y2328" s="52">
        <v>0</v>
      </c>
      <c r="Z2328" s="52">
        <v>0</v>
      </c>
    </row>
    <row r="2329" spans="1:26">
      <c r="A2329" s="52" t="s">
        <v>346</v>
      </c>
      <c r="B2329" s="52" t="s">
        <v>337</v>
      </c>
      <c r="C2329" s="52" t="s">
        <v>252</v>
      </c>
      <c r="D2329" s="52" t="s">
        <v>7</v>
      </c>
      <c r="E2329" s="52" t="s">
        <v>76</v>
      </c>
      <c r="F2329" s="52" t="s">
        <v>69</v>
      </c>
      <c r="G2329" s="52">
        <v>0</v>
      </c>
      <c r="H2329" s="52">
        <v>0</v>
      </c>
      <c r="I2329" s="52">
        <v>0</v>
      </c>
      <c r="J2329" s="52">
        <v>0</v>
      </c>
      <c r="K2329" s="52">
        <v>0</v>
      </c>
      <c r="L2329" s="52">
        <v>0</v>
      </c>
      <c r="M2329" s="52">
        <v>0</v>
      </c>
      <c r="N2329" s="52">
        <v>0</v>
      </c>
      <c r="O2329" s="52">
        <v>0</v>
      </c>
      <c r="P2329" s="52">
        <v>0</v>
      </c>
      <c r="Q2329" s="52">
        <v>0</v>
      </c>
      <c r="R2329" s="52">
        <v>0</v>
      </c>
      <c r="S2329" s="52">
        <v>0</v>
      </c>
      <c r="T2329" s="52">
        <v>0</v>
      </c>
      <c r="U2329" s="52">
        <v>0</v>
      </c>
      <c r="V2329" s="52">
        <v>0</v>
      </c>
      <c r="W2329" s="52">
        <v>0</v>
      </c>
      <c r="X2329" s="52">
        <v>0</v>
      </c>
      <c r="Y2329" s="52">
        <v>0</v>
      </c>
      <c r="Z2329" s="52">
        <v>0</v>
      </c>
    </row>
    <row r="2330" spans="1:26">
      <c r="A2330" s="52" t="s">
        <v>346</v>
      </c>
      <c r="B2330" s="52" t="s">
        <v>337</v>
      </c>
      <c r="C2330" s="52" t="s">
        <v>252</v>
      </c>
      <c r="D2330" s="52" t="s">
        <v>7</v>
      </c>
      <c r="E2330" s="52" t="s">
        <v>76</v>
      </c>
      <c r="F2330" s="52" t="s">
        <v>70</v>
      </c>
      <c r="G2330" s="52">
        <v>0</v>
      </c>
      <c r="H2330" s="52">
        <v>0</v>
      </c>
      <c r="I2330" s="52">
        <v>0</v>
      </c>
      <c r="J2330" s="52">
        <v>0</v>
      </c>
      <c r="K2330" s="52">
        <v>0</v>
      </c>
      <c r="L2330" s="52">
        <v>0</v>
      </c>
      <c r="M2330" s="52">
        <v>0</v>
      </c>
      <c r="N2330" s="52">
        <v>0</v>
      </c>
      <c r="O2330" s="52">
        <v>0</v>
      </c>
      <c r="P2330" s="52">
        <v>0</v>
      </c>
      <c r="Q2330" s="52">
        <v>0</v>
      </c>
      <c r="R2330" s="52">
        <v>0</v>
      </c>
      <c r="S2330" s="52">
        <v>0</v>
      </c>
      <c r="T2330" s="52">
        <v>0</v>
      </c>
      <c r="U2330" s="52">
        <v>0</v>
      </c>
      <c r="V2330" s="52">
        <v>0</v>
      </c>
      <c r="W2330" s="52">
        <v>0</v>
      </c>
      <c r="X2330" s="52">
        <v>0</v>
      </c>
      <c r="Y2330" s="52">
        <v>0</v>
      </c>
      <c r="Z2330" s="52">
        <v>0</v>
      </c>
    </row>
    <row r="2331" spans="1:26">
      <c r="A2331" s="52" t="s">
        <v>346</v>
      </c>
      <c r="B2331" s="52" t="s">
        <v>342</v>
      </c>
      <c r="C2331" s="52" t="s">
        <v>252</v>
      </c>
      <c r="D2331" s="52" t="s">
        <v>7</v>
      </c>
      <c r="E2331" s="52" t="s">
        <v>76</v>
      </c>
      <c r="F2331" s="52" t="s">
        <v>71</v>
      </c>
      <c r="G2331" s="52">
        <v>0</v>
      </c>
      <c r="H2331" s="52">
        <v>0</v>
      </c>
      <c r="I2331" s="52">
        <v>0</v>
      </c>
      <c r="J2331" s="52">
        <v>0</v>
      </c>
      <c r="K2331" s="52">
        <v>0</v>
      </c>
      <c r="L2331" s="52">
        <v>0</v>
      </c>
      <c r="M2331" s="52">
        <v>0</v>
      </c>
      <c r="N2331" s="52">
        <v>0</v>
      </c>
      <c r="O2331" s="52">
        <v>0</v>
      </c>
      <c r="P2331" s="52">
        <v>0</v>
      </c>
      <c r="Q2331" s="52">
        <v>0</v>
      </c>
      <c r="R2331" s="52">
        <v>0</v>
      </c>
      <c r="S2331" s="52">
        <v>0</v>
      </c>
      <c r="T2331" s="52">
        <v>0</v>
      </c>
      <c r="U2331" s="52">
        <v>0</v>
      </c>
      <c r="V2331" s="52">
        <v>0</v>
      </c>
      <c r="W2331" s="52">
        <v>0</v>
      </c>
      <c r="X2331" s="52">
        <v>0</v>
      </c>
      <c r="Y2331" s="52">
        <v>0</v>
      </c>
      <c r="Z2331" s="52">
        <v>0</v>
      </c>
    </row>
    <row r="2332" spans="1:26">
      <c r="A2332" s="52" t="s">
        <v>346</v>
      </c>
      <c r="B2332" s="52" t="s">
        <v>342</v>
      </c>
      <c r="C2332" s="52" t="s">
        <v>252</v>
      </c>
      <c r="D2332" s="52" t="s">
        <v>7</v>
      </c>
      <c r="E2332" s="52" t="s">
        <v>76</v>
      </c>
      <c r="F2332" s="52" t="s">
        <v>72</v>
      </c>
      <c r="G2332" s="52">
        <v>0</v>
      </c>
      <c r="H2332" s="52">
        <v>0</v>
      </c>
      <c r="I2332" s="52">
        <v>0</v>
      </c>
      <c r="J2332" s="52">
        <v>0</v>
      </c>
      <c r="K2332" s="52">
        <v>0</v>
      </c>
      <c r="L2332" s="52">
        <v>0</v>
      </c>
      <c r="M2332" s="52">
        <v>0</v>
      </c>
      <c r="N2332" s="52">
        <v>0</v>
      </c>
      <c r="O2332" s="52">
        <v>0</v>
      </c>
      <c r="P2332" s="52">
        <v>0</v>
      </c>
      <c r="Q2332" s="52">
        <v>0</v>
      </c>
      <c r="R2332" s="52">
        <v>0</v>
      </c>
      <c r="S2332" s="52">
        <v>0</v>
      </c>
      <c r="T2332" s="52">
        <v>0</v>
      </c>
      <c r="U2332" s="52">
        <v>0</v>
      </c>
      <c r="V2332" s="52">
        <v>0</v>
      </c>
      <c r="W2332" s="52">
        <v>0</v>
      </c>
      <c r="X2332" s="52">
        <v>0</v>
      </c>
      <c r="Y2332" s="52">
        <v>0</v>
      </c>
      <c r="Z2332" s="52">
        <v>0</v>
      </c>
    </row>
    <row r="2333" spans="1:26">
      <c r="A2333" s="52" t="s">
        <v>346</v>
      </c>
      <c r="B2333" s="52" t="s">
        <v>343</v>
      </c>
      <c r="C2333" s="52" t="s">
        <v>252</v>
      </c>
      <c r="D2333" s="52" t="s">
        <v>7</v>
      </c>
      <c r="E2333" s="52" t="s">
        <v>76</v>
      </c>
      <c r="F2333" s="52" t="s">
        <v>73</v>
      </c>
      <c r="G2333" s="52">
        <v>0</v>
      </c>
      <c r="H2333" s="52">
        <v>0</v>
      </c>
      <c r="I2333" s="52">
        <v>0</v>
      </c>
      <c r="J2333" s="52">
        <v>0</v>
      </c>
      <c r="K2333" s="52">
        <v>0</v>
      </c>
      <c r="L2333" s="52">
        <v>0</v>
      </c>
      <c r="M2333" s="52">
        <v>0</v>
      </c>
      <c r="N2333" s="52">
        <v>0</v>
      </c>
      <c r="O2333" s="52">
        <v>0</v>
      </c>
      <c r="P2333" s="52">
        <v>0</v>
      </c>
      <c r="Q2333" s="52">
        <v>0</v>
      </c>
      <c r="R2333" s="52">
        <v>0</v>
      </c>
      <c r="S2333" s="52">
        <v>0</v>
      </c>
      <c r="T2333" s="52">
        <v>0</v>
      </c>
      <c r="U2333" s="52">
        <v>0</v>
      </c>
      <c r="V2333" s="52">
        <v>0</v>
      </c>
      <c r="W2333" s="52">
        <v>0</v>
      </c>
      <c r="X2333" s="52">
        <v>0</v>
      </c>
      <c r="Y2333" s="52">
        <v>0</v>
      </c>
      <c r="Z2333" s="52">
        <v>0</v>
      </c>
    </row>
    <row r="2334" spans="1:26">
      <c r="A2334" s="52" t="s">
        <v>347</v>
      </c>
      <c r="B2334" s="52" t="s">
        <v>337</v>
      </c>
      <c r="C2334" s="52" t="s">
        <v>252</v>
      </c>
      <c r="D2334" s="52" t="s">
        <v>7</v>
      </c>
      <c r="E2334" s="52" t="s">
        <v>77</v>
      </c>
      <c r="F2334" s="52" t="s">
        <v>63</v>
      </c>
      <c r="G2334" s="52">
        <v>0</v>
      </c>
      <c r="H2334" s="52">
        <v>0</v>
      </c>
      <c r="I2334" s="52">
        <v>0</v>
      </c>
      <c r="J2334" s="52">
        <v>0</v>
      </c>
      <c r="K2334" s="52">
        <v>0</v>
      </c>
      <c r="L2334" s="52">
        <v>0</v>
      </c>
      <c r="M2334" s="52">
        <v>0</v>
      </c>
      <c r="N2334" s="52">
        <v>0</v>
      </c>
      <c r="O2334" s="52">
        <v>0</v>
      </c>
      <c r="P2334" s="52">
        <v>0</v>
      </c>
      <c r="Q2334" s="52">
        <v>0</v>
      </c>
      <c r="R2334" s="52">
        <v>0</v>
      </c>
      <c r="S2334" s="52">
        <v>0</v>
      </c>
      <c r="T2334" s="52">
        <v>0</v>
      </c>
      <c r="U2334" s="52">
        <v>0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</row>
    <row r="2335" spans="1:26">
      <c r="A2335" s="52" t="s">
        <v>347</v>
      </c>
      <c r="B2335" s="52" t="s">
        <v>338</v>
      </c>
      <c r="C2335" s="52" t="s">
        <v>252</v>
      </c>
      <c r="D2335" s="52" t="s">
        <v>7</v>
      </c>
      <c r="E2335" s="52" t="s">
        <v>77</v>
      </c>
      <c r="F2335" s="52" t="s">
        <v>64</v>
      </c>
      <c r="G2335" s="52">
        <v>0</v>
      </c>
      <c r="H2335" s="52">
        <v>0</v>
      </c>
      <c r="I2335" s="52">
        <v>0</v>
      </c>
      <c r="J2335" s="52">
        <v>0</v>
      </c>
      <c r="K2335" s="52">
        <v>0</v>
      </c>
      <c r="L2335" s="52">
        <v>0</v>
      </c>
      <c r="M2335" s="52">
        <v>0</v>
      </c>
      <c r="N2335" s="52">
        <v>0</v>
      </c>
      <c r="O2335" s="52">
        <v>0</v>
      </c>
      <c r="P2335" s="52">
        <v>0</v>
      </c>
      <c r="Q2335" s="52">
        <v>0</v>
      </c>
      <c r="R2335" s="52">
        <v>0</v>
      </c>
      <c r="S2335" s="52">
        <v>0</v>
      </c>
      <c r="T2335" s="52">
        <v>0</v>
      </c>
      <c r="U2335" s="52">
        <v>0</v>
      </c>
      <c r="V2335" s="52">
        <v>0</v>
      </c>
      <c r="W2335" s="52">
        <v>0</v>
      </c>
      <c r="X2335" s="52">
        <v>0</v>
      </c>
      <c r="Y2335" s="52">
        <v>0</v>
      </c>
      <c r="Z2335" s="52">
        <v>0</v>
      </c>
    </row>
    <row r="2336" spans="1:26">
      <c r="A2336" s="52" t="s">
        <v>347</v>
      </c>
      <c r="B2336" s="52" t="s">
        <v>339</v>
      </c>
      <c r="C2336" s="52" t="s">
        <v>252</v>
      </c>
      <c r="D2336" s="52" t="s">
        <v>7</v>
      </c>
      <c r="E2336" s="52" t="s">
        <v>77</v>
      </c>
      <c r="F2336" s="52" t="s">
        <v>65</v>
      </c>
      <c r="G2336" s="52">
        <v>0</v>
      </c>
      <c r="H2336" s="52">
        <v>0</v>
      </c>
      <c r="I2336" s="52">
        <v>0</v>
      </c>
      <c r="J2336" s="52">
        <v>0</v>
      </c>
      <c r="K2336" s="52">
        <v>0</v>
      </c>
      <c r="L2336" s="52">
        <v>0</v>
      </c>
      <c r="M2336" s="52">
        <v>0</v>
      </c>
      <c r="N2336" s="52">
        <v>0</v>
      </c>
      <c r="O2336" s="52">
        <v>0</v>
      </c>
      <c r="P2336" s="52">
        <v>0</v>
      </c>
      <c r="Q2336" s="52">
        <v>0</v>
      </c>
      <c r="R2336" s="52">
        <v>0</v>
      </c>
      <c r="S2336" s="52">
        <v>0</v>
      </c>
      <c r="T2336" s="52">
        <v>0</v>
      </c>
      <c r="U2336" s="52">
        <v>0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</row>
    <row r="2337" spans="1:26">
      <c r="A2337" s="52" t="s">
        <v>347</v>
      </c>
      <c r="B2337" s="52" t="s">
        <v>340</v>
      </c>
      <c r="C2337" s="52" t="s">
        <v>252</v>
      </c>
      <c r="D2337" s="52" t="s">
        <v>7</v>
      </c>
      <c r="E2337" s="52" t="s">
        <v>77</v>
      </c>
      <c r="F2337" s="52" t="s">
        <v>66</v>
      </c>
      <c r="G2337" s="52">
        <v>0</v>
      </c>
      <c r="H2337" s="52">
        <v>0</v>
      </c>
      <c r="I2337" s="52">
        <v>0</v>
      </c>
      <c r="J2337" s="52">
        <v>0</v>
      </c>
      <c r="K2337" s="52">
        <v>0</v>
      </c>
      <c r="L2337" s="52">
        <v>0</v>
      </c>
      <c r="M2337" s="52">
        <v>0</v>
      </c>
      <c r="N2337" s="52">
        <v>0</v>
      </c>
      <c r="O2337" s="52">
        <v>0</v>
      </c>
      <c r="P2337" s="52">
        <v>0</v>
      </c>
      <c r="Q2337" s="52">
        <v>0</v>
      </c>
      <c r="R2337" s="52">
        <v>0</v>
      </c>
      <c r="S2337" s="52">
        <v>0</v>
      </c>
      <c r="T2337" s="52">
        <v>0</v>
      </c>
      <c r="U2337" s="52">
        <v>0</v>
      </c>
      <c r="V2337" s="52">
        <v>0</v>
      </c>
      <c r="W2337" s="52">
        <v>0</v>
      </c>
      <c r="X2337" s="52">
        <v>0</v>
      </c>
      <c r="Y2337" s="52">
        <v>0</v>
      </c>
      <c r="Z2337" s="52">
        <v>0</v>
      </c>
    </row>
    <row r="2338" spans="1:26">
      <c r="A2338" s="52" t="s">
        <v>347</v>
      </c>
      <c r="B2338" s="52" t="s">
        <v>341</v>
      </c>
      <c r="C2338" s="52" t="s">
        <v>252</v>
      </c>
      <c r="D2338" s="52" t="s">
        <v>7</v>
      </c>
      <c r="E2338" s="52" t="s">
        <v>77</v>
      </c>
      <c r="F2338" s="52" t="s">
        <v>67</v>
      </c>
      <c r="G2338" s="52">
        <v>0</v>
      </c>
      <c r="H2338" s="52">
        <v>0</v>
      </c>
      <c r="I2338" s="52">
        <v>0</v>
      </c>
      <c r="J2338" s="52">
        <v>0</v>
      </c>
      <c r="K2338" s="52">
        <v>0</v>
      </c>
      <c r="L2338" s="52">
        <v>0</v>
      </c>
      <c r="M2338" s="52">
        <v>0</v>
      </c>
      <c r="N2338" s="52">
        <v>0</v>
      </c>
      <c r="O2338" s="52">
        <v>0</v>
      </c>
      <c r="P2338" s="52">
        <v>0</v>
      </c>
      <c r="Q2338" s="52">
        <v>0</v>
      </c>
      <c r="R2338" s="52">
        <v>0</v>
      </c>
      <c r="S2338" s="52">
        <v>0</v>
      </c>
      <c r="T2338" s="52">
        <v>0</v>
      </c>
      <c r="U2338" s="52">
        <v>0</v>
      </c>
      <c r="V2338" s="52">
        <v>0</v>
      </c>
      <c r="W2338" s="52">
        <v>0</v>
      </c>
      <c r="X2338" s="52">
        <v>0</v>
      </c>
      <c r="Y2338" s="52">
        <v>0</v>
      </c>
      <c r="Z2338" s="52">
        <v>0</v>
      </c>
    </row>
    <row r="2339" spans="1:26">
      <c r="A2339" s="52" t="s">
        <v>347</v>
      </c>
      <c r="B2339" s="52" t="s">
        <v>337</v>
      </c>
      <c r="C2339" s="52" t="s">
        <v>252</v>
      </c>
      <c r="D2339" s="52" t="s">
        <v>7</v>
      </c>
      <c r="E2339" s="52" t="s">
        <v>77</v>
      </c>
      <c r="F2339" s="52" t="s">
        <v>68</v>
      </c>
      <c r="G2339" s="52">
        <v>0</v>
      </c>
      <c r="H2339" s="52">
        <v>0</v>
      </c>
      <c r="I2339" s="52">
        <v>0</v>
      </c>
      <c r="J2339" s="52">
        <v>0</v>
      </c>
      <c r="K2339" s="52">
        <v>0</v>
      </c>
      <c r="L2339" s="52">
        <v>0</v>
      </c>
      <c r="M2339" s="52">
        <v>0</v>
      </c>
      <c r="N2339" s="52">
        <v>0</v>
      </c>
      <c r="O2339" s="52">
        <v>0</v>
      </c>
      <c r="P2339" s="52">
        <v>0</v>
      </c>
      <c r="Q2339" s="52">
        <v>0</v>
      </c>
      <c r="R2339" s="52">
        <v>0</v>
      </c>
      <c r="S2339" s="52">
        <v>0</v>
      </c>
      <c r="T2339" s="52">
        <v>0</v>
      </c>
      <c r="U2339" s="52">
        <v>0</v>
      </c>
      <c r="V2339" s="52">
        <v>0</v>
      </c>
      <c r="W2339" s="52">
        <v>0</v>
      </c>
      <c r="X2339" s="52">
        <v>0</v>
      </c>
      <c r="Y2339" s="52">
        <v>0</v>
      </c>
      <c r="Z2339" s="52">
        <v>0</v>
      </c>
    </row>
    <row r="2340" spans="1:26">
      <c r="A2340" s="52" t="s">
        <v>347</v>
      </c>
      <c r="B2340" s="52" t="s">
        <v>337</v>
      </c>
      <c r="C2340" s="52" t="s">
        <v>252</v>
      </c>
      <c r="D2340" s="52" t="s">
        <v>7</v>
      </c>
      <c r="E2340" s="52" t="s">
        <v>77</v>
      </c>
      <c r="F2340" s="52" t="s">
        <v>69</v>
      </c>
      <c r="G2340" s="52">
        <v>0</v>
      </c>
      <c r="H2340" s="52">
        <v>0</v>
      </c>
      <c r="I2340" s="52">
        <v>0</v>
      </c>
      <c r="J2340" s="52">
        <v>0</v>
      </c>
      <c r="K2340" s="52">
        <v>0</v>
      </c>
      <c r="L2340" s="52">
        <v>0</v>
      </c>
      <c r="M2340" s="52">
        <v>0</v>
      </c>
      <c r="N2340" s="52">
        <v>0</v>
      </c>
      <c r="O2340" s="52">
        <v>0</v>
      </c>
      <c r="P2340" s="52">
        <v>0</v>
      </c>
      <c r="Q2340" s="52">
        <v>0</v>
      </c>
      <c r="R2340" s="52">
        <v>0</v>
      </c>
      <c r="S2340" s="52">
        <v>0</v>
      </c>
      <c r="T2340" s="52">
        <v>0</v>
      </c>
      <c r="U2340" s="52">
        <v>0</v>
      </c>
      <c r="V2340" s="52">
        <v>0</v>
      </c>
      <c r="W2340" s="52">
        <v>0</v>
      </c>
      <c r="X2340" s="52">
        <v>0</v>
      </c>
      <c r="Y2340" s="52">
        <v>0</v>
      </c>
      <c r="Z2340" s="52">
        <v>0</v>
      </c>
    </row>
    <row r="2341" spans="1:26">
      <c r="A2341" s="52" t="s">
        <v>347</v>
      </c>
      <c r="B2341" s="52" t="s">
        <v>337</v>
      </c>
      <c r="C2341" s="52" t="s">
        <v>252</v>
      </c>
      <c r="D2341" s="52" t="s">
        <v>7</v>
      </c>
      <c r="E2341" s="52" t="s">
        <v>77</v>
      </c>
      <c r="F2341" s="52" t="s">
        <v>70</v>
      </c>
      <c r="G2341" s="52">
        <v>0</v>
      </c>
      <c r="H2341" s="52">
        <v>0</v>
      </c>
      <c r="I2341" s="52">
        <v>0</v>
      </c>
      <c r="J2341" s="52">
        <v>0</v>
      </c>
      <c r="K2341" s="52">
        <v>0</v>
      </c>
      <c r="L2341" s="52">
        <v>0</v>
      </c>
      <c r="M2341" s="52">
        <v>0</v>
      </c>
      <c r="N2341" s="52">
        <v>0</v>
      </c>
      <c r="O2341" s="52">
        <v>0</v>
      </c>
      <c r="P2341" s="52">
        <v>0</v>
      </c>
      <c r="Q2341" s="52">
        <v>0</v>
      </c>
      <c r="R2341" s="52">
        <v>0</v>
      </c>
      <c r="S2341" s="52">
        <v>0</v>
      </c>
      <c r="T2341" s="52">
        <v>0</v>
      </c>
      <c r="U2341" s="52">
        <v>0</v>
      </c>
      <c r="V2341" s="52">
        <v>0</v>
      </c>
      <c r="W2341" s="52">
        <v>0</v>
      </c>
      <c r="X2341" s="52">
        <v>0</v>
      </c>
      <c r="Y2341" s="52">
        <v>0</v>
      </c>
      <c r="Z2341" s="52">
        <v>0</v>
      </c>
    </row>
    <row r="2342" spans="1:26">
      <c r="A2342" s="52" t="s">
        <v>347</v>
      </c>
      <c r="B2342" s="52" t="s">
        <v>342</v>
      </c>
      <c r="C2342" s="52" t="s">
        <v>252</v>
      </c>
      <c r="D2342" s="52" t="s">
        <v>7</v>
      </c>
      <c r="E2342" s="52" t="s">
        <v>77</v>
      </c>
      <c r="F2342" s="52" t="s">
        <v>71</v>
      </c>
      <c r="G2342" s="52">
        <v>0</v>
      </c>
      <c r="H2342" s="52">
        <v>0</v>
      </c>
      <c r="I2342" s="52">
        <v>0</v>
      </c>
      <c r="J2342" s="52">
        <v>0</v>
      </c>
      <c r="K2342" s="52">
        <v>0</v>
      </c>
      <c r="L2342" s="52">
        <v>0</v>
      </c>
      <c r="M2342" s="52">
        <v>0</v>
      </c>
      <c r="N2342" s="52">
        <v>0</v>
      </c>
      <c r="O2342" s="52">
        <v>0</v>
      </c>
      <c r="P2342" s="52">
        <v>0</v>
      </c>
      <c r="Q2342" s="52">
        <v>0</v>
      </c>
      <c r="R2342" s="52">
        <v>0</v>
      </c>
      <c r="S2342" s="52">
        <v>0</v>
      </c>
      <c r="T2342" s="52">
        <v>0</v>
      </c>
      <c r="U2342" s="52">
        <v>0</v>
      </c>
      <c r="V2342" s="52">
        <v>0</v>
      </c>
      <c r="W2342" s="52">
        <v>0</v>
      </c>
      <c r="X2342" s="52">
        <v>0</v>
      </c>
      <c r="Y2342" s="52">
        <v>0</v>
      </c>
      <c r="Z2342" s="52">
        <v>0</v>
      </c>
    </row>
    <row r="2343" spans="1:26">
      <c r="A2343" s="52" t="s">
        <v>347</v>
      </c>
      <c r="B2343" s="52" t="s">
        <v>342</v>
      </c>
      <c r="C2343" s="52" t="s">
        <v>252</v>
      </c>
      <c r="D2343" s="52" t="s">
        <v>7</v>
      </c>
      <c r="E2343" s="52" t="s">
        <v>77</v>
      </c>
      <c r="F2343" s="52" t="s">
        <v>72</v>
      </c>
      <c r="G2343" s="52">
        <v>0</v>
      </c>
      <c r="H2343" s="52">
        <v>0</v>
      </c>
      <c r="I2343" s="52">
        <v>0</v>
      </c>
      <c r="J2343" s="52">
        <v>0</v>
      </c>
      <c r="K2343" s="52">
        <v>0</v>
      </c>
      <c r="L2343" s="52">
        <v>0</v>
      </c>
      <c r="M2343" s="52">
        <v>0</v>
      </c>
      <c r="N2343" s="52">
        <v>0</v>
      </c>
      <c r="O2343" s="52">
        <v>0</v>
      </c>
      <c r="P2343" s="52">
        <v>0</v>
      </c>
      <c r="Q2343" s="52">
        <v>0</v>
      </c>
      <c r="R2343" s="52">
        <v>0</v>
      </c>
      <c r="S2343" s="52">
        <v>0</v>
      </c>
      <c r="T2343" s="52">
        <v>0</v>
      </c>
      <c r="U2343" s="52">
        <v>0</v>
      </c>
      <c r="V2343" s="52">
        <v>0</v>
      </c>
      <c r="W2343" s="52">
        <v>0</v>
      </c>
      <c r="X2343" s="52">
        <v>0</v>
      </c>
      <c r="Y2343" s="52">
        <v>0</v>
      </c>
      <c r="Z2343" s="52">
        <v>0</v>
      </c>
    </row>
    <row r="2344" spans="1:26">
      <c r="A2344" s="52" t="s">
        <v>347</v>
      </c>
      <c r="B2344" s="52" t="s">
        <v>343</v>
      </c>
      <c r="C2344" s="52" t="s">
        <v>252</v>
      </c>
      <c r="D2344" s="52" t="s">
        <v>7</v>
      </c>
      <c r="E2344" s="52" t="s">
        <v>77</v>
      </c>
      <c r="F2344" s="52" t="s">
        <v>73</v>
      </c>
      <c r="G2344" s="52">
        <v>0</v>
      </c>
      <c r="H2344" s="52">
        <v>0</v>
      </c>
      <c r="I2344" s="52">
        <v>0</v>
      </c>
      <c r="J2344" s="52">
        <v>0</v>
      </c>
      <c r="K2344" s="52">
        <v>0</v>
      </c>
      <c r="L2344" s="52">
        <v>0</v>
      </c>
      <c r="M2344" s="52">
        <v>0</v>
      </c>
      <c r="N2344" s="52">
        <v>0</v>
      </c>
      <c r="O2344" s="52">
        <v>0</v>
      </c>
      <c r="P2344" s="52">
        <v>0</v>
      </c>
      <c r="Q2344" s="52">
        <v>0</v>
      </c>
      <c r="R2344" s="52">
        <v>0</v>
      </c>
      <c r="S2344" s="52">
        <v>0</v>
      </c>
      <c r="T2344" s="52">
        <v>0</v>
      </c>
      <c r="U2344" s="52">
        <v>0</v>
      </c>
      <c r="V2344" s="52">
        <v>0</v>
      </c>
      <c r="W2344" s="52">
        <v>0</v>
      </c>
      <c r="X2344" s="52">
        <v>0</v>
      </c>
      <c r="Y2344" s="52">
        <v>0</v>
      </c>
      <c r="Z2344" s="52">
        <v>0</v>
      </c>
    </row>
    <row r="2345" spans="1:26">
      <c r="A2345" s="52" t="s">
        <v>347</v>
      </c>
      <c r="B2345" s="52" t="s">
        <v>337</v>
      </c>
      <c r="C2345" s="52" t="s">
        <v>252</v>
      </c>
      <c r="D2345" s="52" t="s">
        <v>7</v>
      </c>
      <c r="E2345" s="52" t="s">
        <v>78</v>
      </c>
      <c r="F2345" s="52" t="s">
        <v>63</v>
      </c>
      <c r="G2345" s="52">
        <v>0</v>
      </c>
      <c r="H2345" s="52">
        <v>0</v>
      </c>
      <c r="I2345" s="52">
        <v>0</v>
      </c>
      <c r="J2345" s="52">
        <v>0</v>
      </c>
      <c r="K2345" s="52">
        <v>0</v>
      </c>
      <c r="L2345" s="52">
        <v>0</v>
      </c>
      <c r="M2345" s="52">
        <v>0</v>
      </c>
      <c r="N2345" s="52">
        <v>0</v>
      </c>
      <c r="O2345" s="52">
        <v>0</v>
      </c>
      <c r="P2345" s="52">
        <v>0</v>
      </c>
      <c r="Q2345" s="52">
        <v>0</v>
      </c>
      <c r="R2345" s="52">
        <v>0</v>
      </c>
      <c r="S2345" s="52">
        <v>0</v>
      </c>
      <c r="T2345" s="52">
        <v>0</v>
      </c>
      <c r="U2345" s="52">
        <v>0</v>
      </c>
      <c r="V2345" s="52">
        <v>0</v>
      </c>
      <c r="W2345" s="52">
        <v>0</v>
      </c>
      <c r="X2345" s="52">
        <v>0</v>
      </c>
      <c r="Y2345" s="52">
        <v>0</v>
      </c>
      <c r="Z2345" s="52">
        <v>0</v>
      </c>
    </row>
    <row r="2346" spans="1:26">
      <c r="A2346" s="52" t="s">
        <v>347</v>
      </c>
      <c r="B2346" s="52" t="s">
        <v>338</v>
      </c>
      <c r="C2346" s="52" t="s">
        <v>252</v>
      </c>
      <c r="D2346" s="52" t="s">
        <v>7</v>
      </c>
      <c r="E2346" s="52" t="s">
        <v>78</v>
      </c>
      <c r="F2346" s="52" t="s">
        <v>64</v>
      </c>
      <c r="G2346" s="52">
        <v>0</v>
      </c>
      <c r="H2346" s="52">
        <v>0</v>
      </c>
      <c r="I2346" s="52">
        <v>0</v>
      </c>
      <c r="J2346" s="52">
        <v>0</v>
      </c>
      <c r="K2346" s="52">
        <v>0</v>
      </c>
      <c r="L2346" s="52">
        <v>0</v>
      </c>
      <c r="M2346" s="52">
        <v>0</v>
      </c>
      <c r="N2346" s="52">
        <v>0</v>
      </c>
      <c r="O2346" s="52">
        <v>0</v>
      </c>
      <c r="P2346" s="52">
        <v>0</v>
      </c>
      <c r="Q2346" s="52">
        <v>0</v>
      </c>
      <c r="R2346" s="52">
        <v>0</v>
      </c>
      <c r="S2346" s="52">
        <v>0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</row>
    <row r="2347" spans="1:26">
      <c r="A2347" s="52" t="s">
        <v>347</v>
      </c>
      <c r="B2347" s="52" t="s">
        <v>339</v>
      </c>
      <c r="C2347" s="52" t="s">
        <v>252</v>
      </c>
      <c r="D2347" s="52" t="s">
        <v>7</v>
      </c>
      <c r="E2347" s="52" t="s">
        <v>78</v>
      </c>
      <c r="F2347" s="52" t="s">
        <v>65</v>
      </c>
      <c r="G2347" s="52">
        <v>0</v>
      </c>
      <c r="H2347" s="52">
        <v>0</v>
      </c>
      <c r="I2347" s="52">
        <v>0</v>
      </c>
      <c r="J2347" s="52">
        <v>0</v>
      </c>
      <c r="K2347" s="52">
        <v>0</v>
      </c>
      <c r="L2347" s="52">
        <v>0</v>
      </c>
      <c r="M2347" s="52">
        <v>0</v>
      </c>
      <c r="N2347" s="52">
        <v>0</v>
      </c>
      <c r="O2347" s="52">
        <v>0</v>
      </c>
      <c r="P2347" s="52">
        <v>0</v>
      </c>
      <c r="Q2347" s="52">
        <v>0</v>
      </c>
      <c r="R2347" s="52">
        <v>0</v>
      </c>
      <c r="S2347" s="52">
        <v>0</v>
      </c>
      <c r="T2347" s="52">
        <v>0</v>
      </c>
      <c r="U2347" s="52">
        <v>0</v>
      </c>
      <c r="V2347" s="52">
        <v>0</v>
      </c>
      <c r="W2347" s="52">
        <v>0</v>
      </c>
      <c r="X2347" s="52">
        <v>0</v>
      </c>
      <c r="Y2347" s="52">
        <v>0</v>
      </c>
      <c r="Z2347" s="52">
        <v>0</v>
      </c>
    </row>
    <row r="2348" spans="1:26">
      <c r="A2348" s="52" t="s">
        <v>347</v>
      </c>
      <c r="B2348" s="52" t="s">
        <v>340</v>
      </c>
      <c r="C2348" s="52" t="s">
        <v>252</v>
      </c>
      <c r="D2348" s="52" t="s">
        <v>7</v>
      </c>
      <c r="E2348" s="52" t="s">
        <v>78</v>
      </c>
      <c r="F2348" s="52" t="s">
        <v>66</v>
      </c>
      <c r="G2348" s="52">
        <v>0</v>
      </c>
      <c r="H2348" s="52">
        <v>0</v>
      </c>
      <c r="I2348" s="52">
        <v>0</v>
      </c>
      <c r="J2348" s="52">
        <v>0</v>
      </c>
      <c r="K2348" s="52">
        <v>0</v>
      </c>
      <c r="L2348" s="52">
        <v>0</v>
      </c>
      <c r="M2348" s="52">
        <v>0</v>
      </c>
      <c r="N2348" s="52">
        <v>0</v>
      </c>
      <c r="O2348" s="52">
        <v>0</v>
      </c>
      <c r="P2348" s="52">
        <v>0</v>
      </c>
      <c r="Q2348" s="52">
        <v>0</v>
      </c>
      <c r="R2348" s="52">
        <v>0</v>
      </c>
      <c r="S2348" s="52">
        <v>0</v>
      </c>
      <c r="T2348" s="52">
        <v>0</v>
      </c>
      <c r="U2348" s="52">
        <v>0</v>
      </c>
      <c r="V2348" s="52">
        <v>0</v>
      </c>
      <c r="W2348" s="52">
        <v>0</v>
      </c>
      <c r="X2348" s="52">
        <v>0</v>
      </c>
      <c r="Y2348" s="52">
        <v>0</v>
      </c>
      <c r="Z2348" s="52">
        <v>0</v>
      </c>
    </row>
    <row r="2349" spans="1:26">
      <c r="A2349" s="52" t="s">
        <v>347</v>
      </c>
      <c r="B2349" s="52" t="s">
        <v>341</v>
      </c>
      <c r="C2349" s="52" t="s">
        <v>252</v>
      </c>
      <c r="D2349" s="52" t="s">
        <v>7</v>
      </c>
      <c r="E2349" s="52" t="s">
        <v>78</v>
      </c>
      <c r="F2349" s="52" t="s">
        <v>67</v>
      </c>
      <c r="G2349" s="52">
        <v>0</v>
      </c>
      <c r="H2349" s="52">
        <v>0</v>
      </c>
      <c r="I2349" s="52">
        <v>0</v>
      </c>
      <c r="J2349" s="52">
        <v>0</v>
      </c>
      <c r="K2349" s="52">
        <v>0</v>
      </c>
      <c r="L2349" s="52">
        <v>0</v>
      </c>
      <c r="M2349" s="52">
        <v>0</v>
      </c>
      <c r="N2349" s="52">
        <v>0</v>
      </c>
      <c r="O2349" s="52">
        <v>0</v>
      </c>
      <c r="P2349" s="52">
        <v>0</v>
      </c>
      <c r="Q2349" s="52">
        <v>0</v>
      </c>
      <c r="R2349" s="52">
        <v>0</v>
      </c>
      <c r="S2349" s="52">
        <v>0</v>
      </c>
      <c r="T2349" s="52">
        <v>0</v>
      </c>
      <c r="U2349" s="52">
        <v>0</v>
      </c>
      <c r="V2349" s="52">
        <v>0</v>
      </c>
      <c r="W2349" s="52">
        <v>0</v>
      </c>
      <c r="X2349" s="52">
        <v>0</v>
      </c>
      <c r="Y2349" s="52">
        <v>0</v>
      </c>
      <c r="Z2349" s="52">
        <v>0</v>
      </c>
    </row>
    <row r="2350" spans="1:26">
      <c r="A2350" s="52" t="s">
        <v>347</v>
      </c>
      <c r="B2350" s="52" t="s">
        <v>337</v>
      </c>
      <c r="C2350" s="52" t="s">
        <v>252</v>
      </c>
      <c r="D2350" s="52" t="s">
        <v>7</v>
      </c>
      <c r="E2350" s="52" t="s">
        <v>78</v>
      </c>
      <c r="F2350" s="52" t="s">
        <v>68</v>
      </c>
      <c r="G2350" s="52">
        <v>0</v>
      </c>
      <c r="H2350" s="52">
        <v>0</v>
      </c>
      <c r="I2350" s="52">
        <v>0</v>
      </c>
      <c r="J2350" s="52">
        <v>0</v>
      </c>
      <c r="K2350" s="52">
        <v>0</v>
      </c>
      <c r="L2350" s="52">
        <v>0</v>
      </c>
      <c r="M2350" s="52">
        <v>0</v>
      </c>
      <c r="N2350" s="52">
        <v>0</v>
      </c>
      <c r="O2350" s="52">
        <v>0</v>
      </c>
      <c r="P2350" s="52">
        <v>0</v>
      </c>
      <c r="Q2350" s="52">
        <v>0</v>
      </c>
      <c r="R2350" s="52">
        <v>0</v>
      </c>
      <c r="S2350" s="52">
        <v>0</v>
      </c>
      <c r="T2350" s="52">
        <v>0</v>
      </c>
      <c r="U2350" s="52">
        <v>0</v>
      </c>
      <c r="V2350" s="52">
        <v>0</v>
      </c>
      <c r="W2350" s="52">
        <v>0</v>
      </c>
      <c r="X2350" s="52">
        <v>0</v>
      </c>
      <c r="Y2350" s="52">
        <v>0</v>
      </c>
      <c r="Z2350" s="52">
        <v>0</v>
      </c>
    </row>
    <row r="2351" spans="1:26">
      <c r="A2351" s="52" t="s">
        <v>347</v>
      </c>
      <c r="B2351" s="52" t="s">
        <v>337</v>
      </c>
      <c r="C2351" s="52" t="s">
        <v>252</v>
      </c>
      <c r="D2351" s="52" t="s">
        <v>7</v>
      </c>
      <c r="E2351" s="52" t="s">
        <v>78</v>
      </c>
      <c r="F2351" s="52" t="s">
        <v>69</v>
      </c>
      <c r="G2351" s="52">
        <v>0</v>
      </c>
      <c r="H2351" s="52">
        <v>0</v>
      </c>
      <c r="I2351" s="52">
        <v>0</v>
      </c>
      <c r="J2351" s="52">
        <v>0</v>
      </c>
      <c r="K2351" s="52">
        <v>0</v>
      </c>
      <c r="L2351" s="52">
        <v>0</v>
      </c>
      <c r="M2351" s="52">
        <v>0</v>
      </c>
      <c r="N2351" s="52">
        <v>0</v>
      </c>
      <c r="O2351" s="52">
        <v>0</v>
      </c>
      <c r="P2351" s="52">
        <v>0</v>
      </c>
      <c r="Q2351" s="52">
        <v>0</v>
      </c>
      <c r="R2351" s="52">
        <v>0</v>
      </c>
      <c r="S2351" s="52">
        <v>0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</row>
    <row r="2352" spans="1:26">
      <c r="A2352" s="52" t="s">
        <v>347</v>
      </c>
      <c r="B2352" s="52" t="s">
        <v>337</v>
      </c>
      <c r="C2352" s="52" t="s">
        <v>252</v>
      </c>
      <c r="D2352" s="52" t="s">
        <v>7</v>
      </c>
      <c r="E2352" s="52" t="s">
        <v>78</v>
      </c>
      <c r="F2352" s="52" t="s">
        <v>70</v>
      </c>
      <c r="G2352" s="52">
        <v>0</v>
      </c>
      <c r="H2352" s="52">
        <v>0</v>
      </c>
      <c r="I2352" s="52">
        <v>0</v>
      </c>
      <c r="J2352" s="52">
        <v>0</v>
      </c>
      <c r="K2352" s="52">
        <v>0</v>
      </c>
      <c r="L2352" s="52">
        <v>0</v>
      </c>
      <c r="M2352" s="52">
        <v>0</v>
      </c>
      <c r="N2352" s="52">
        <v>0</v>
      </c>
      <c r="O2352" s="52">
        <v>0</v>
      </c>
      <c r="P2352" s="52">
        <v>0</v>
      </c>
      <c r="Q2352" s="52">
        <v>0</v>
      </c>
      <c r="R2352" s="52">
        <v>0</v>
      </c>
      <c r="S2352" s="52">
        <v>0</v>
      </c>
      <c r="T2352" s="52">
        <v>0</v>
      </c>
      <c r="U2352" s="52">
        <v>0</v>
      </c>
      <c r="V2352" s="52">
        <v>0</v>
      </c>
      <c r="W2352" s="52">
        <v>0</v>
      </c>
      <c r="X2352" s="52">
        <v>0</v>
      </c>
      <c r="Y2352" s="52">
        <v>0</v>
      </c>
      <c r="Z2352" s="52">
        <v>0</v>
      </c>
    </row>
    <row r="2353" spans="1:26">
      <c r="A2353" s="52" t="s">
        <v>347</v>
      </c>
      <c r="B2353" s="52" t="s">
        <v>342</v>
      </c>
      <c r="C2353" s="52" t="s">
        <v>252</v>
      </c>
      <c r="D2353" s="52" t="s">
        <v>7</v>
      </c>
      <c r="E2353" s="52" t="s">
        <v>78</v>
      </c>
      <c r="F2353" s="52" t="s">
        <v>71</v>
      </c>
      <c r="G2353" s="52">
        <v>0</v>
      </c>
      <c r="H2353" s="52">
        <v>0</v>
      </c>
      <c r="I2353" s="52">
        <v>0</v>
      </c>
      <c r="J2353" s="52">
        <v>0</v>
      </c>
      <c r="K2353" s="52">
        <v>0</v>
      </c>
      <c r="L2353" s="52">
        <v>0</v>
      </c>
      <c r="M2353" s="52">
        <v>0</v>
      </c>
      <c r="N2353" s="52">
        <v>0</v>
      </c>
      <c r="O2353" s="52">
        <v>0</v>
      </c>
      <c r="P2353" s="52">
        <v>0</v>
      </c>
      <c r="Q2353" s="52">
        <v>0</v>
      </c>
      <c r="R2353" s="52">
        <v>0</v>
      </c>
      <c r="S2353" s="52">
        <v>0</v>
      </c>
      <c r="T2353" s="52">
        <v>0</v>
      </c>
      <c r="U2353" s="52">
        <v>0</v>
      </c>
      <c r="V2353" s="52">
        <v>0</v>
      </c>
      <c r="W2353" s="52">
        <v>0</v>
      </c>
      <c r="X2353" s="52">
        <v>0</v>
      </c>
      <c r="Y2353" s="52">
        <v>0</v>
      </c>
      <c r="Z2353" s="52">
        <v>0</v>
      </c>
    </row>
    <row r="2354" spans="1:26">
      <c r="A2354" s="52" t="s">
        <v>347</v>
      </c>
      <c r="B2354" s="52" t="s">
        <v>342</v>
      </c>
      <c r="C2354" s="52" t="s">
        <v>252</v>
      </c>
      <c r="D2354" s="52" t="s">
        <v>7</v>
      </c>
      <c r="E2354" s="52" t="s">
        <v>78</v>
      </c>
      <c r="F2354" s="52" t="s">
        <v>72</v>
      </c>
      <c r="G2354" s="52">
        <v>0</v>
      </c>
      <c r="H2354" s="52">
        <v>0</v>
      </c>
      <c r="I2354" s="52">
        <v>0</v>
      </c>
      <c r="J2354" s="52">
        <v>0</v>
      </c>
      <c r="K2354" s="52">
        <v>0</v>
      </c>
      <c r="L2354" s="52">
        <v>0</v>
      </c>
      <c r="M2354" s="52">
        <v>0</v>
      </c>
      <c r="N2354" s="52">
        <v>0</v>
      </c>
      <c r="O2354" s="52">
        <v>0</v>
      </c>
      <c r="P2354" s="52">
        <v>0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0</v>
      </c>
      <c r="W2354" s="52">
        <v>0</v>
      </c>
      <c r="X2354" s="52">
        <v>0</v>
      </c>
      <c r="Y2354" s="52">
        <v>0</v>
      </c>
      <c r="Z2354" s="52">
        <v>0</v>
      </c>
    </row>
    <row r="2355" spans="1:26">
      <c r="A2355" s="52" t="s">
        <v>347</v>
      </c>
      <c r="B2355" s="52" t="s">
        <v>343</v>
      </c>
      <c r="C2355" s="52" t="s">
        <v>252</v>
      </c>
      <c r="D2355" s="52" t="s">
        <v>7</v>
      </c>
      <c r="E2355" s="52" t="s">
        <v>78</v>
      </c>
      <c r="F2355" s="52" t="s">
        <v>73</v>
      </c>
      <c r="G2355" s="52">
        <v>0</v>
      </c>
      <c r="H2355" s="52">
        <v>0</v>
      </c>
      <c r="I2355" s="52">
        <v>0</v>
      </c>
      <c r="J2355" s="52">
        <v>0</v>
      </c>
      <c r="K2355" s="52">
        <v>0</v>
      </c>
      <c r="L2355" s="52">
        <v>0</v>
      </c>
      <c r="M2355" s="52">
        <v>0</v>
      </c>
      <c r="N2355" s="52">
        <v>0</v>
      </c>
      <c r="O2355" s="52">
        <v>0</v>
      </c>
      <c r="P2355" s="52">
        <v>0</v>
      </c>
      <c r="Q2355" s="52">
        <v>0</v>
      </c>
      <c r="R2355" s="52">
        <v>0</v>
      </c>
      <c r="S2355" s="52">
        <v>0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</row>
    <row r="2356" spans="1:26">
      <c r="A2356" s="52" t="s">
        <v>113</v>
      </c>
      <c r="B2356" s="52" t="s">
        <v>337</v>
      </c>
      <c r="C2356" s="52" t="s">
        <v>252</v>
      </c>
      <c r="D2356" s="52" t="s">
        <v>7</v>
      </c>
      <c r="E2356" s="52" t="s">
        <v>79</v>
      </c>
      <c r="F2356" s="52" t="s">
        <v>63</v>
      </c>
      <c r="G2356" s="52">
        <v>0</v>
      </c>
      <c r="H2356" s="52">
        <v>0</v>
      </c>
      <c r="I2356" s="52">
        <v>0</v>
      </c>
      <c r="J2356" s="52">
        <v>0</v>
      </c>
      <c r="K2356" s="52">
        <v>0</v>
      </c>
      <c r="L2356" s="52">
        <v>0</v>
      </c>
      <c r="M2356" s="52">
        <v>0</v>
      </c>
      <c r="N2356" s="52">
        <v>0</v>
      </c>
      <c r="O2356" s="52">
        <v>0</v>
      </c>
      <c r="P2356" s="52">
        <v>0</v>
      </c>
      <c r="Q2356" s="52">
        <v>0</v>
      </c>
      <c r="R2356" s="52">
        <v>0</v>
      </c>
      <c r="S2356" s="52">
        <v>0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</row>
    <row r="2357" spans="1:26">
      <c r="A2357" s="52" t="s">
        <v>113</v>
      </c>
      <c r="B2357" s="52" t="s">
        <v>338</v>
      </c>
      <c r="C2357" s="52" t="s">
        <v>252</v>
      </c>
      <c r="D2357" s="52" t="s">
        <v>7</v>
      </c>
      <c r="E2357" s="52" t="s">
        <v>79</v>
      </c>
      <c r="F2357" s="52" t="s">
        <v>64</v>
      </c>
      <c r="G2357" s="52">
        <v>0</v>
      </c>
      <c r="H2357" s="52">
        <v>0</v>
      </c>
      <c r="I2357" s="52">
        <v>0</v>
      </c>
      <c r="J2357" s="52">
        <v>0</v>
      </c>
      <c r="K2357" s="52">
        <v>0</v>
      </c>
      <c r="L2357" s="52">
        <v>0</v>
      </c>
      <c r="M2357" s="52">
        <v>0</v>
      </c>
      <c r="N2357" s="52">
        <v>0</v>
      </c>
      <c r="O2357" s="52">
        <v>0</v>
      </c>
      <c r="P2357" s="52">
        <v>0</v>
      </c>
      <c r="Q2357" s="52">
        <v>0</v>
      </c>
      <c r="R2357" s="52">
        <v>0</v>
      </c>
      <c r="S2357" s="52">
        <v>0</v>
      </c>
      <c r="T2357" s="52">
        <v>0</v>
      </c>
      <c r="U2357" s="52">
        <v>0</v>
      </c>
      <c r="V2357" s="52">
        <v>0</v>
      </c>
      <c r="W2357" s="52">
        <v>0</v>
      </c>
      <c r="X2357" s="52">
        <v>0</v>
      </c>
      <c r="Y2357" s="52">
        <v>0</v>
      </c>
      <c r="Z2357" s="52">
        <v>0</v>
      </c>
    </row>
    <row r="2358" spans="1:26">
      <c r="A2358" s="52" t="s">
        <v>113</v>
      </c>
      <c r="B2358" s="52" t="s">
        <v>339</v>
      </c>
      <c r="C2358" s="52" t="s">
        <v>252</v>
      </c>
      <c r="D2358" s="52" t="s">
        <v>7</v>
      </c>
      <c r="E2358" s="52" t="s">
        <v>79</v>
      </c>
      <c r="F2358" s="52" t="s">
        <v>65</v>
      </c>
      <c r="G2358" s="52">
        <v>0</v>
      </c>
      <c r="H2358" s="52">
        <v>0</v>
      </c>
      <c r="I2358" s="52">
        <v>0</v>
      </c>
      <c r="J2358" s="52">
        <v>0</v>
      </c>
      <c r="K2358" s="52">
        <v>0</v>
      </c>
      <c r="L2358" s="52">
        <v>0</v>
      </c>
      <c r="M2358" s="52">
        <v>0</v>
      </c>
      <c r="N2358" s="52">
        <v>0</v>
      </c>
      <c r="O2358" s="52">
        <v>0</v>
      </c>
      <c r="P2358" s="52">
        <v>0</v>
      </c>
      <c r="Q2358" s="52">
        <v>0</v>
      </c>
      <c r="R2358" s="52">
        <v>0</v>
      </c>
      <c r="S2358" s="52">
        <v>0</v>
      </c>
      <c r="T2358" s="52">
        <v>0</v>
      </c>
      <c r="U2358" s="52">
        <v>0</v>
      </c>
      <c r="V2358" s="52">
        <v>0</v>
      </c>
      <c r="W2358" s="52">
        <v>0</v>
      </c>
      <c r="X2358" s="52">
        <v>0</v>
      </c>
      <c r="Y2358" s="52">
        <v>0</v>
      </c>
      <c r="Z2358" s="52">
        <v>0</v>
      </c>
    </row>
    <row r="2359" spans="1:26">
      <c r="A2359" s="52" t="s">
        <v>113</v>
      </c>
      <c r="B2359" s="52" t="s">
        <v>340</v>
      </c>
      <c r="C2359" s="52" t="s">
        <v>252</v>
      </c>
      <c r="D2359" s="52" t="s">
        <v>7</v>
      </c>
      <c r="E2359" s="52" t="s">
        <v>79</v>
      </c>
      <c r="F2359" s="52" t="s">
        <v>66</v>
      </c>
      <c r="G2359" s="52">
        <v>0</v>
      </c>
      <c r="H2359" s="52">
        <v>0</v>
      </c>
      <c r="I2359" s="52">
        <v>0</v>
      </c>
      <c r="J2359" s="52">
        <v>0</v>
      </c>
      <c r="K2359" s="52">
        <v>0</v>
      </c>
      <c r="L2359" s="52">
        <v>0</v>
      </c>
      <c r="M2359" s="52">
        <v>0</v>
      </c>
      <c r="N2359" s="52">
        <v>0</v>
      </c>
      <c r="O2359" s="52">
        <v>0</v>
      </c>
      <c r="P2359" s="52">
        <v>0</v>
      </c>
      <c r="Q2359" s="52">
        <v>0</v>
      </c>
      <c r="R2359" s="52">
        <v>0</v>
      </c>
      <c r="S2359" s="52">
        <v>0</v>
      </c>
      <c r="T2359" s="52">
        <v>0</v>
      </c>
      <c r="U2359" s="52">
        <v>0</v>
      </c>
      <c r="V2359" s="52">
        <v>0</v>
      </c>
      <c r="W2359" s="52">
        <v>0</v>
      </c>
      <c r="X2359" s="52">
        <v>0</v>
      </c>
      <c r="Y2359" s="52">
        <v>0</v>
      </c>
      <c r="Z2359" s="52">
        <v>0</v>
      </c>
    </row>
    <row r="2360" spans="1:26">
      <c r="A2360" s="52" t="s">
        <v>113</v>
      </c>
      <c r="B2360" s="52" t="s">
        <v>341</v>
      </c>
      <c r="C2360" s="52" t="s">
        <v>252</v>
      </c>
      <c r="D2360" s="52" t="s">
        <v>7</v>
      </c>
      <c r="E2360" s="52" t="s">
        <v>79</v>
      </c>
      <c r="F2360" s="52" t="s">
        <v>67</v>
      </c>
      <c r="G2360" s="52">
        <v>0</v>
      </c>
      <c r="H2360" s="52">
        <v>0</v>
      </c>
      <c r="I2360" s="52">
        <v>0</v>
      </c>
      <c r="J2360" s="52">
        <v>0</v>
      </c>
      <c r="K2360" s="52">
        <v>0</v>
      </c>
      <c r="L2360" s="52">
        <v>0</v>
      </c>
      <c r="M2360" s="52">
        <v>0</v>
      </c>
      <c r="N2360" s="52">
        <v>0</v>
      </c>
      <c r="O2360" s="52">
        <v>0</v>
      </c>
      <c r="P2360" s="52">
        <v>0</v>
      </c>
      <c r="Q2360" s="52">
        <v>0</v>
      </c>
      <c r="R2360" s="52">
        <v>0</v>
      </c>
      <c r="S2360" s="52">
        <v>0</v>
      </c>
      <c r="T2360" s="52">
        <v>0</v>
      </c>
      <c r="U2360" s="52">
        <v>0</v>
      </c>
      <c r="V2360" s="52">
        <v>0</v>
      </c>
      <c r="W2360" s="52">
        <v>0</v>
      </c>
      <c r="X2360" s="52">
        <v>0</v>
      </c>
      <c r="Y2360" s="52">
        <v>0</v>
      </c>
      <c r="Z2360" s="52">
        <v>0</v>
      </c>
    </row>
    <row r="2361" spans="1:26">
      <c r="A2361" s="52" t="s">
        <v>113</v>
      </c>
      <c r="B2361" s="52" t="s">
        <v>337</v>
      </c>
      <c r="C2361" s="52" t="s">
        <v>252</v>
      </c>
      <c r="D2361" s="52" t="s">
        <v>7</v>
      </c>
      <c r="E2361" s="52" t="s">
        <v>79</v>
      </c>
      <c r="F2361" s="52" t="s">
        <v>68</v>
      </c>
      <c r="G2361" s="52">
        <v>0</v>
      </c>
      <c r="H2361" s="52">
        <v>0</v>
      </c>
      <c r="I2361" s="52">
        <v>0</v>
      </c>
      <c r="J2361" s="52">
        <v>0</v>
      </c>
      <c r="K2361" s="52">
        <v>0</v>
      </c>
      <c r="L2361" s="52">
        <v>0</v>
      </c>
      <c r="M2361" s="52">
        <v>0</v>
      </c>
      <c r="N2361" s="52">
        <v>0</v>
      </c>
      <c r="O2361" s="52">
        <v>0</v>
      </c>
      <c r="P2361" s="52">
        <v>0</v>
      </c>
      <c r="Q2361" s="52">
        <v>0</v>
      </c>
      <c r="R2361" s="52">
        <v>0</v>
      </c>
      <c r="S2361" s="52">
        <v>0</v>
      </c>
      <c r="T2361" s="52">
        <v>0</v>
      </c>
      <c r="U2361" s="52">
        <v>0</v>
      </c>
      <c r="V2361" s="52">
        <v>0</v>
      </c>
      <c r="W2361" s="52">
        <v>0</v>
      </c>
      <c r="X2361" s="52">
        <v>0</v>
      </c>
      <c r="Y2361" s="52">
        <v>0</v>
      </c>
      <c r="Z2361" s="52">
        <v>0</v>
      </c>
    </row>
    <row r="2362" spans="1:26">
      <c r="A2362" s="52" t="s">
        <v>113</v>
      </c>
      <c r="B2362" s="52" t="s">
        <v>337</v>
      </c>
      <c r="C2362" s="52" t="s">
        <v>252</v>
      </c>
      <c r="D2362" s="52" t="s">
        <v>7</v>
      </c>
      <c r="E2362" s="52" t="s">
        <v>79</v>
      </c>
      <c r="F2362" s="52" t="s">
        <v>69</v>
      </c>
      <c r="G2362" s="52">
        <v>0</v>
      </c>
      <c r="H2362" s="52">
        <v>0</v>
      </c>
      <c r="I2362" s="52">
        <v>0</v>
      </c>
      <c r="J2362" s="52">
        <v>0</v>
      </c>
      <c r="K2362" s="52">
        <v>0</v>
      </c>
      <c r="L2362" s="52">
        <v>0</v>
      </c>
      <c r="M2362" s="52">
        <v>0</v>
      </c>
      <c r="N2362" s="52">
        <v>0</v>
      </c>
      <c r="O2362" s="52">
        <v>0</v>
      </c>
      <c r="P2362" s="52">
        <v>0</v>
      </c>
      <c r="Q2362" s="52">
        <v>0</v>
      </c>
      <c r="R2362" s="52">
        <v>0</v>
      </c>
      <c r="S2362" s="52">
        <v>0</v>
      </c>
      <c r="T2362" s="52">
        <v>0</v>
      </c>
      <c r="U2362" s="52">
        <v>0</v>
      </c>
      <c r="V2362" s="52">
        <v>0</v>
      </c>
      <c r="W2362" s="52">
        <v>0</v>
      </c>
      <c r="X2362" s="52">
        <v>0</v>
      </c>
      <c r="Y2362" s="52">
        <v>0</v>
      </c>
      <c r="Z2362" s="52">
        <v>0</v>
      </c>
    </row>
    <row r="2363" spans="1:26">
      <c r="A2363" s="52" t="s">
        <v>113</v>
      </c>
      <c r="B2363" s="52" t="s">
        <v>337</v>
      </c>
      <c r="C2363" s="52" t="s">
        <v>252</v>
      </c>
      <c r="D2363" s="52" t="s">
        <v>7</v>
      </c>
      <c r="E2363" s="52" t="s">
        <v>79</v>
      </c>
      <c r="F2363" s="52" t="s">
        <v>70</v>
      </c>
      <c r="G2363" s="52">
        <v>0</v>
      </c>
      <c r="H2363" s="52">
        <v>0</v>
      </c>
      <c r="I2363" s="52">
        <v>0</v>
      </c>
      <c r="J2363" s="52">
        <v>0</v>
      </c>
      <c r="K2363" s="52">
        <v>0</v>
      </c>
      <c r="L2363" s="52">
        <v>0</v>
      </c>
      <c r="M2363" s="52">
        <v>0</v>
      </c>
      <c r="N2363" s="52">
        <v>0</v>
      </c>
      <c r="O2363" s="52">
        <v>0</v>
      </c>
      <c r="P2363" s="52">
        <v>0</v>
      </c>
      <c r="Q2363" s="52">
        <v>0</v>
      </c>
      <c r="R2363" s="52">
        <v>0</v>
      </c>
      <c r="S2363" s="52">
        <v>0</v>
      </c>
      <c r="T2363" s="52">
        <v>0</v>
      </c>
      <c r="U2363" s="52">
        <v>0</v>
      </c>
      <c r="V2363" s="52">
        <v>0</v>
      </c>
      <c r="W2363" s="52">
        <v>0</v>
      </c>
      <c r="X2363" s="52">
        <v>0</v>
      </c>
      <c r="Y2363" s="52">
        <v>0</v>
      </c>
      <c r="Z2363" s="52">
        <v>0</v>
      </c>
    </row>
    <row r="2364" spans="1:26">
      <c r="A2364" s="52" t="s">
        <v>113</v>
      </c>
      <c r="B2364" s="52" t="s">
        <v>342</v>
      </c>
      <c r="C2364" s="52" t="s">
        <v>252</v>
      </c>
      <c r="D2364" s="52" t="s">
        <v>7</v>
      </c>
      <c r="E2364" s="52" t="s">
        <v>79</v>
      </c>
      <c r="F2364" s="52" t="s">
        <v>71</v>
      </c>
      <c r="G2364" s="52">
        <v>0</v>
      </c>
      <c r="H2364" s="52">
        <v>0</v>
      </c>
      <c r="I2364" s="52">
        <v>0</v>
      </c>
      <c r="J2364" s="52">
        <v>0</v>
      </c>
      <c r="K2364" s="52">
        <v>0</v>
      </c>
      <c r="L2364" s="52">
        <v>0</v>
      </c>
      <c r="M2364" s="52">
        <v>0</v>
      </c>
      <c r="N2364" s="52">
        <v>0</v>
      </c>
      <c r="O2364" s="52">
        <v>0</v>
      </c>
      <c r="P2364" s="52">
        <v>0</v>
      </c>
      <c r="Q2364" s="52">
        <v>0</v>
      </c>
      <c r="R2364" s="52">
        <v>0</v>
      </c>
      <c r="S2364" s="52">
        <v>0</v>
      </c>
      <c r="T2364" s="52">
        <v>0</v>
      </c>
      <c r="U2364" s="52">
        <v>0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</row>
    <row r="2365" spans="1:26">
      <c r="A2365" s="52" t="s">
        <v>113</v>
      </c>
      <c r="B2365" s="52" t="s">
        <v>342</v>
      </c>
      <c r="C2365" s="52" t="s">
        <v>252</v>
      </c>
      <c r="D2365" s="52" t="s">
        <v>7</v>
      </c>
      <c r="E2365" s="52" t="s">
        <v>79</v>
      </c>
      <c r="F2365" s="52" t="s">
        <v>72</v>
      </c>
      <c r="G2365" s="52">
        <v>0</v>
      </c>
      <c r="H2365" s="52">
        <v>0</v>
      </c>
      <c r="I2365" s="52">
        <v>0</v>
      </c>
      <c r="J2365" s="52">
        <v>0</v>
      </c>
      <c r="K2365" s="52">
        <v>0</v>
      </c>
      <c r="L2365" s="52">
        <v>0</v>
      </c>
      <c r="M2365" s="52">
        <v>0</v>
      </c>
      <c r="N2365" s="52">
        <v>0</v>
      </c>
      <c r="O2365" s="52">
        <v>0</v>
      </c>
      <c r="P2365" s="52">
        <v>0</v>
      </c>
      <c r="Q2365" s="52">
        <v>0</v>
      </c>
      <c r="R2365" s="52">
        <v>0</v>
      </c>
      <c r="S2365" s="52">
        <v>0</v>
      </c>
      <c r="T2365" s="52">
        <v>0</v>
      </c>
      <c r="U2365" s="52">
        <v>0</v>
      </c>
      <c r="V2365" s="52">
        <v>0</v>
      </c>
      <c r="W2365" s="52">
        <v>0</v>
      </c>
      <c r="X2365" s="52">
        <v>0</v>
      </c>
      <c r="Y2365" s="52">
        <v>0</v>
      </c>
      <c r="Z2365" s="52">
        <v>0</v>
      </c>
    </row>
    <row r="2366" spans="1:26">
      <c r="A2366" s="52" t="s">
        <v>113</v>
      </c>
      <c r="B2366" s="52" t="s">
        <v>343</v>
      </c>
      <c r="C2366" s="52" t="s">
        <v>252</v>
      </c>
      <c r="D2366" s="52" t="s">
        <v>7</v>
      </c>
      <c r="E2366" s="52" t="s">
        <v>79</v>
      </c>
      <c r="F2366" s="52" t="s">
        <v>73</v>
      </c>
      <c r="G2366" s="52">
        <v>0</v>
      </c>
      <c r="H2366" s="52">
        <v>0</v>
      </c>
      <c r="I2366" s="52">
        <v>0</v>
      </c>
      <c r="J2366" s="52">
        <v>0</v>
      </c>
      <c r="K2366" s="52">
        <v>0</v>
      </c>
      <c r="L2366" s="52">
        <v>0</v>
      </c>
      <c r="M2366" s="52">
        <v>0</v>
      </c>
      <c r="N2366" s="52">
        <v>0</v>
      </c>
      <c r="O2366" s="52">
        <v>0</v>
      </c>
      <c r="P2366" s="52">
        <v>0</v>
      </c>
      <c r="Q2366" s="52">
        <v>0</v>
      </c>
      <c r="R2366" s="52">
        <v>0</v>
      </c>
      <c r="S2366" s="52">
        <v>0</v>
      </c>
      <c r="T2366" s="52">
        <v>0</v>
      </c>
      <c r="U2366" s="52">
        <v>0</v>
      </c>
      <c r="V2366" s="52">
        <v>0</v>
      </c>
      <c r="W2366" s="52">
        <v>0</v>
      </c>
      <c r="X2366" s="52">
        <v>0</v>
      </c>
      <c r="Y2366" s="52">
        <v>0</v>
      </c>
      <c r="Z2366" s="52">
        <v>0</v>
      </c>
    </row>
    <row r="2367" spans="1:26">
      <c r="A2367" s="52" t="s">
        <v>347</v>
      </c>
      <c r="B2367" s="52" t="s">
        <v>337</v>
      </c>
      <c r="C2367" s="52" t="s">
        <v>252</v>
      </c>
      <c r="D2367" s="52" t="s">
        <v>7</v>
      </c>
      <c r="E2367" s="52" t="s">
        <v>80</v>
      </c>
      <c r="F2367" s="52" t="s">
        <v>63</v>
      </c>
      <c r="G2367" s="52">
        <v>0</v>
      </c>
      <c r="H2367" s="52">
        <v>0</v>
      </c>
      <c r="I2367" s="52">
        <v>0</v>
      </c>
      <c r="J2367" s="52">
        <v>0</v>
      </c>
      <c r="K2367" s="52">
        <v>0</v>
      </c>
      <c r="L2367" s="52">
        <v>0</v>
      </c>
      <c r="M2367" s="52">
        <v>0</v>
      </c>
      <c r="N2367" s="52">
        <v>0</v>
      </c>
      <c r="O2367" s="52">
        <v>0</v>
      </c>
      <c r="P2367" s="52">
        <v>0</v>
      </c>
      <c r="Q2367" s="52">
        <v>0</v>
      </c>
      <c r="R2367" s="52">
        <v>0</v>
      </c>
      <c r="S2367" s="52">
        <v>0</v>
      </c>
      <c r="T2367" s="52">
        <v>0</v>
      </c>
      <c r="U2367" s="52">
        <v>0</v>
      </c>
      <c r="V2367" s="52">
        <v>0</v>
      </c>
      <c r="W2367" s="52">
        <v>0</v>
      </c>
      <c r="X2367" s="52">
        <v>0</v>
      </c>
      <c r="Y2367" s="52">
        <v>0</v>
      </c>
      <c r="Z2367" s="52">
        <v>0</v>
      </c>
    </row>
    <row r="2368" spans="1:26">
      <c r="A2368" s="52" t="s">
        <v>347</v>
      </c>
      <c r="B2368" s="52" t="s">
        <v>338</v>
      </c>
      <c r="C2368" s="52" t="s">
        <v>252</v>
      </c>
      <c r="D2368" s="52" t="s">
        <v>7</v>
      </c>
      <c r="E2368" s="52" t="s">
        <v>80</v>
      </c>
      <c r="F2368" s="52" t="s">
        <v>64</v>
      </c>
      <c r="G2368" s="52">
        <v>0</v>
      </c>
      <c r="H2368" s="52">
        <v>0</v>
      </c>
      <c r="I2368" s="52">
        <v>0</v>
      </c>
      <c r="J2368" s="52">
        <v>0</v>
      </c>
      <c r="K2368" s="52">
        <v>0</v>
      </c>
      <c r="L2368" s="52">
        <v>0</v>
      </c>
      <c r="M2368" s="52">
        <v>0</v>
      </c>
      <c r="N2368" s="52">
        <v>0</v>
      </c>
      <c r="O2368" s="52">
        <v>0</v>
      </c>
      <c r="P2368" s="52">
        <v>0</v>
      </c>
      <c r="Q2368" s="52">
        <v>0</v>
      </c>
      <c r="R2368" s="52">
        <v>0</v>
      </c>
      <c r="S2368" s="52">
        <v>0</v>
      </c>
      <c r="T2368" s="52">
        <v>0</v>
      </c>
      <c r="U2368" s="52">
        <v>0</v>
      </c>
      <c r="V2368" s="52">
        <v>0</v>
      </c>
      <c r="W2368" s="52">
        <v>0</v>
      </c>
      <c r="X2368" s="52">
        <v>0</v>
      </c>
      <c r="Y2368" s="52">
        <v>0</v>
      </c>
      <c r="Z2368" s="52">
        <v>0</v>
      </c>
    </row>
    <row r="2369" spans="1:26">
      <c r="A2369" s="52" t="s">
        <v>347</v>
      </c>
      <c r="B2369" s="52" t="s">
        <v>339</v>
      </c>
      <c r="C2369" s="52" t="s">
        <v>252</v>
      </c>
      <c r="D2369" s="52" t="s">
        <v>7</v>
      </c>
      <c r="E2369" s="52" t="s">
        <v>80</v>
      </c>
      <c r="F2369" s="52" t="s">
        <v>65</v>
      </c>
      <c r="G2369" s="52">
        <v>0</v>
      </c>
      <c r="H2369" s="52">
        <v>0</v>
      </c>
      <c r="I2369" s="52">
        <v>0</v>
      </c>
      <c r="J2369" s="52">
        <v>0</v>
      </c>
      <c r="K2369" s="52">
        <v>0</v>
      </c>
      <c r="L2369" s="52">
        <v>0</v>
      </c>
      <c r="M2369" s="52">
        <v>0</v>
      </c>
      <c r="N2369" s="52">
        <v>0</v>
      </c>
      <c r="O2369" s="52">
        <v>0</v>
      </c>
      <c r="P2369" s="52">
        <v>0</v>
      </c>
      <c r="Q2369" s="52">
        <v>0</v>
      </c>
      <c r="R2369" s="52">
        <v>0</v>
      </c>
      <c r="S2369" s="52">
        <v>0</v>
      </c>
      <c r="T2369" s="52">
        <v>0</v>
      </c>
      <c r="U2369" s="52">
        <v>0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</row>
    <row r="2370" spans="1:26">
      <c r="A2370" s="52" t="s">
        <v>347</v>
      </c>
      <c r="B2370" s="52" t="s">
        <v>340</v>
      </c>
      <c r="C2370" s="52" t="s">
        <v>252</v>
      </c>
      <c r="D2370" s="52" t="s">
        <v>7</v>
      </c>
      <c r="E2370" s="52" t="s">
        <v>80</v>
      </c>
      <c r="F2370" s="52" t="s">
        <v>66</v>
      </c>
      <c r="G2370" s="52">
        <v>0</v>
      </c>
      <c r="H2370" s="52">
        <v>0</v>
      </c>
      <c r="I2370" s="52">
        <v>0</v>
      </c>
      <c r="J2370" s="52">
        <v>0</v>
      </c>
      <c r="K2370" s="52">
        <v>0</v>
      </c>
      <c r="L2370" s="52">
        <v>0</v>
      </c>
      <c r="M2370" s="52">
        <v>0</v>
      </c>
      <c r="N2370" s="52">
        <v>0</v>
      </c>
      <c r="O2370" s="52">
        <v>0</v>
      </c>
      <c r="P2370" s="52">
        <v>0</v>
      </c>
      <c r="Q2370" s="52">
        <v>0</v>
      </c>
      <c r="R2370" s="52">
        <v>0</v>
      </c>
      <c r="S2370" s="52">
        <v>0</v>
      </c>
      <c r="T2370" s="52">
        <v>0</v>
      </c>
      <c r="U2370" s="52">
        <v>0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</row>
    <row r="2371" spans="1:26">
      <c r="A2371" s="52" t="s">
        <v>347</v>
      </c>
      <c r="B2371" s="52" t="s">
        <v>341</v>
      </c>
      <c r="C2371" s="52" t="s">
        <v>252</v>
      </c>
      <c r="D2371" s="52" t="s">
        <v>7</v>
      </c>
      <c r="E2371" s="52" t="s">
        <v>80</v>
      </c>
      <c r="F2371" s="52" t="s">
        <v>67</v>
      </c>
      <c r="G2371" s="52">
        <v>0</v>
      </c>
      <c r="H2371" s="52">
        <v>0</v>
      </c>
      <c r="I2371" s="52">
        <v>0</v>
      </c>
      <c r="J2371" s="52">
        <v>0</v>
      </c>
      <c r="K2371" s="52">
        <v>0</v>
      </c>
      <c r="L2371" s="52">
        <v>0</v>
      </c>
      <c r="M2371" s="52">
        <v>0</v>
      </c>
      <c r="N2371" s="52">
        <v>0</v>
      </c>
      <c r="O2371" s="52">
        <v>0</v>
      </c>
      <c r="P2371" s="52">
        <v>0</v>
      </c>
      <c r="Q2371" s="52">
        <v>0</v>
      </c>
      <c r="R2371" s="52">
        <v>0</v>
      </c>
      <c r="S2371" s="52">
        <v>0</v>
      </c>
      <c r="T2371" s="52">
        <v>0</v>
      </c>
      <c r="U2371" s="52">
        <v>0</v>
      </c>
      <c r="V2371" s="52">
        <v>0</v>
      </c>
      <c r="W2371" s="52">
        <v>0</v>
      </c>
      <c r="X2371" s="52">
        <v>0</v>
      </c>
      <c r="Y2371" s="52">
        <v>0</v>
      </c>
      <c r="Z2371" s="52">
        <v>0</v>
      </c>
    </row>
    <row r="2372" spans="1:26">
      <c r="A2372" s="52" t="s">
        <v>347</v>
      </c>
      <c r="B2372" s="52" t="s">
        <v>337</v>
      </c>
      <c r="C2372" s="52" t="s">
        <v>252</v>
      </c>
      <c r="D2372" s="52" t="s">
        <v>7</v>
      </c>
      <c r="E2372" s="52" t="s">
        <v>80</v>
      </c>
      <c r="F2372" s="52" t="s">
        <v>68</v>
      </c>
      <c r="G2372" s="52">
        <v>0</v>
      </c>
      <c r="H2372" s="52">
        <v>0</v>
      </c>
      <c r="I2372" s="52">
        <v>0</v>
      </c>
      <c r="J2372" s="52">
        <v>0</v>
      </c>
      <c r="K2372" s="52">
        <v>0</v>
      </c>
      <c r="L2372" s="52">
        <v>0</v>
      </c>
      <c r="M2372" s="52">
        <v>0</v>
      </c>
      <c r="N2372" s="52">
        <v>0</v>
      </c>
      <c r="O2372" s="52">
        <v>0</v>
      </c>
      <c r="P2372" s="52">
        <v>0</v>
      </c>
      <c r="Q2372" s="52">
        <v>0</v>
      </c>
      <c r="R2372" s="52">
        <v>0</v>
      </c>
      <c r="S2372" s="52">
        <v>0</v>
      </c>
      <c r="T2372" s="52">
        <v>0</v>
      </c>
      <c r="U2372" s="52">
        <v>0</v>
      </c>
      <c r="V2372" s="52">
        <v>0</v>
      </c>
      <c r="W2372" s="52">
        <v>0</v>
      </c>
      <c r="X2372" s="52">
        <v>0</v>
      </c>
      <c r="Y2372" s="52">
        <v>0</v>
      </c>
      <c r="Z2372" s="52">
        <v>0</v>
      </c>
    </row>
    <row r="2373" spans="1:26">
      <c r="A2373" s="52" t="s">
        <v>347</v>
      </c>
      <c r="B2373" s="52" t="s">
        <v>337</v>
      </c>
      <c r="C2373" s="52" t="s">
        <v>252</v>
      </c>
      <c r="D2373" s="52" t="s">
        <v>7</v>
      </c>
      <c r="E2373" s="52" t="s">
        <v>80</v>
      </c>
      <c r="F2373" s="52" t="s">
        <v>69</v>
      </c>
      <c r="G2373" s="52">
        <v>0</v>
      </c>
      <c r="H2373" s="52">
        <v>0</v>
      </c>
      <c r="I2373" s="52">
        <v>0</v>
      </c>
      <c r="J2373" s="52">
        <v>0</v>
      </c>
      <c r="K2373" s="52">
        <v>0</v>
      </c>
      <c r="L2373" s="52">
        <v>0</v>
      </c>
      <c r="M2373" s="52">
        <v>0</v>
      </c>
      <c r="N2373" s="52">
        <v>0</v>
      </c>
      <c r="O2373" s="52">
        <v>0</v>
      </c>
      <c r="P2373" s="52">
        <v>0</v>
      </c>
      <c r="Q2373" s="52">
        <v>0</v>
      </c>
      <c r="R2373" s="52">
        <v>0</v>
      </c>
      <c r="S2373" s="52">
        <v>0</v>
      </c>
      <c r="T2373" s="52">
        <v>0</v>
      </c>
      <c r="U2373" s="52">
        <v>0</v>
      </c>
      <c r="V2373" s="52">
        <v>0</v>
      </c>
      <c r="W2373" s="52">
        <v>0</v>
      </c>
      <c r="X2373" s="52">
        <v>0</v>
      </c>
      <c r="Y2373" s="52">
        <v>0</v>
      </c>
      <c r="Z2373" s="52">
        <v>0</v>
      </c>
    </row>
    <row r="2374" spans="1:26">
      <c r="A2374" s="52" t="s">
        <v>347</v>
      </c>
      <c r="B2374" s="52" t="s">
        <v>337</v>
      </c>
      <c r="C2374" s="52" t="s">
        <v>252</v>
      </c>
      <c r="D2374" s="52" t="s">
        <v>7</v>
      </c>
      <c r="E2374" s="52" t="s">
        <v>80</v>
      </c>
      <c r="F2374" s="52" t="s">
        <v>70</v>
      </c>
      <c r="G2374" s="52">
        <v>0</v>
      </c>
      <c r="H2374" s="52">
        <v>0</v>
      </c>
      <c r="I2374" s="52">
        <v>0</v>
      </c>
      <c r="J2374" s="52">
        <v>0</v>
      </c>
      <c r="K2374" s="52">
        <v>0</v>
      </c>
      <c r="L2374" s="52">
        <v>0</v>
      </c>
      <c r="M2374" s="52">
        <v>0</v>
      </c>
      <c r="N2374" s="52">
        <v>0</v>
      </c>
      <c r="O2374" s="52">
        <v>0</v>
      </c>
      <c r="P2374" s="52">
        <v>0</v>
      </c>
      <c r="Q2374" s="52">
        <v>0</v>
      </c>
      <c r="R2374" s="52">
        <v>0</v>
      </c>
      <c r="S2374" s="52">
        <v>0</v>
      </c>
      <c r="T2374" s="52">
        <v>0</v>
      </c>
      <c r="U2374" s="52">
        <v>0</v>
      </c>
      <c r="V2374" s="52">
        <v>0</v>
      </c>
      <c r="W2374" s="52">
        <v>0</v>
      </c>
      <c r="X2374" s="52">
        <v>0</v>
      </c>
      <c r="Y2374" s="52">
        <v>0</v>
      </c>
      <c r="Z2374" s="52">
        <v>0</v>
      </c>
    </row>
    <row r="2375" spans="1:26">
      <c r="A2375" s="52" t="s">
        <v>347</v>
      </c>
      <c r="B2375" s="52" t="s">
        <v>342</v>
      </c>
      <c r="C2375" s="52" t="s">
        <v>252</v>
      </c>
      <c r="D2375" s="52" t="s">
        <v>7</v>
      </c>
      <c r="E2375" s="52" t="s">
        <v>80</v>
      </c>
      <c r="F2375" s="52" t="s">
        <v>71</v>
      </c>
      <c r="G2375" s="52">
        <v>0</v>
      </c>
      <c r="H2375" s="52">
        <v>0</v>
      </c>
      <c r="I2375" s="52">
        <v>0</v>
      </c>
      <c r="J2375" s="52">
        <v>0</v>
      </c>
      <c r="K2375" s="52">
        <v>0</v>
      </c>
      <c r="L2375" s="52">
        <v>0</v>
      </c>
      <c r="M2375" s="52">
        <v>0</v>
      </c>
      <c r="N2375" s="52">
        <v>0</v>
      </c>
      <c r="O2375" s="52">
        <v>0</v>
      </c>
      <c r="P2375" s="52">
        <v>0</v>
      </c>
      <c r="Q2375" s="52">
        <v>0</v>
      </c>
      <c r="R2375" s="52">
        <v>0</v>
      </c>
      <c r="S2375" s="52">
        <v>0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</row>
    <row r="2376" spans="1:26">
      <c r="A2376" s="52" t="s">
        <v>347</v>
      </c>
      <c r="B2376" s="52" t="s">
        <v>342</v>
      </c>
      <c r="C2376" s="52" t="s">
        <v>252</v>
      </c>
      <c r="D2376" s="52" t="s">
        <v>7</v>
      </c>
      <c r="E2376" s="52" t="s">
        <v>80</v>
      </c>
      <c r="F2376" s="52" t="s">
        <v>72</v>
      </c>
      <c r="G2376" s="52">
        <v>0</v>
      </c>
      <c r="H2376" s="52">
        <v>0</v>
      </c>
      <c r="I2376" s="52">
        <v>0</v>
      </c>
      <c r="J2376" s="52">
        <v>0</v>
      </c>
      <c r="K2376" s="52">
        <v>0</v>
      </c>
      <c r="L2376" s="52">
        <v>0</v>
      </c>
      <c r="M2376" s="52">
        <v>0</v>
      </c>
      <c r="N2376" s="52">
        <v>0</v>
      </c>
      <c r="O2376" s="52">
        <v>0</v>
      </c>
      <c r="P2376" s="52">
        <v>0</v>
      </c>
      <c r="Q2376" s="52">
        <v>0</v>
      </c>
      <c r="R2376" s="52">
        <v>0</v>
      </c>
      <c r="S2376" s="52">
        <v>0</v>
      </c>
      <c r="T2376" s="52">
        <v>0</v>
      </c>
      <c r="U2376" s="52">
        <v>0</v>
      </c>
      <c r="V2376" s="52">
        <v>0</v>
      </c>
      <c r="W2376" s="52">
        <v>0</v>
      </c>
      <c r="X2376" s="52">
        <v>0</v>
      </c>
      <c r="Y2376" s="52">
        <v>0</v>
      </c>
      <c r="Z2376" s="52">
        <v>0</v>
      </c>
    </row>
    <row r="2377" spans="1:26">
      <c r="A2377" s="52" t="s">
        <v>347</v>
      </c>
      <c r="B2377" s="52" t="s">
        <v>343</v>
      </c>
      <c r="C2377" s="52" t="s">
        <v>252</v>
      </c>
      <c r="D2377" s="52" t="s">
        <v>7</v>
      </c>
      <c r="E2377" s="52" t="s">
        <v>80</v>
      </c>
      <c r="F2377" s="52" t="s">
        <v>73</v>
      </c>
      <c r="G2377" s="52">
        <v>0</v>
      </c>
      <c r="H2377" s="52">
        <v>0</v>
      </c>
      <c r="I2377" s="52">
        <v>0</v>
      </c>
      <c r="J2377" s="52">
        <v>0</v>
      </c>
      <c r="K2377" s="52">
        <v>0</v>
      </c>
      <c r="L2377" s="52">
        <v>0</v>
      </c>
      <c r="M2377" s="52">
        <v>0</v>
      </c>
      <c r="N2377" s="52">
        <v>0</v>
      </c>
      <c r="O2377" s="52">
        <v>0</v>
      </c>
      <c r="P2377" s="52">
        <v>0</v>
      </c>
      <c r="Q2377" s="52">
        <v>0</v>
      </c>
      <c r="R2377" s="52">
        <v>0</v>
      </c>
      <c r="S2377" s="52">
        <v>0</v>
      </c>
      <c r="T2377" s="52">
        <v>0</v>
      </c>
      <c r="U2377" s="52">
        <v>0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</row>
    <row r="2378" spans="1:26">
      <c r="A2378" s="52" t="s">
        <v>348</v>
      </c>
      <c r="B2378" s="52" t="s">
        <v>337</v>
      </c>
      <c r="C2378" s="52" t="s">
        <v>252</v>
      </c>
      <c r="D2378" s="52" t="s">
        <v>7</v>
      </c>
      <c r="E2378" s="52" t="s">
        <v>81</v>
      </c>
      <c r="F2378" s="52" t="s">
        <v>63</v>
      </c>
      <c r="G2378" s="52">
        <v>0</v>
      </c>
      <c r="H2378" s="52">
        <v>0</v>
      </c>
      <c r="I2378" s="52">
        <v>0</v>
      </c>
      <c r="J2378" s="52">
        <v>0</v>
      </c>
      <c r="K2378" s="52">
        <v>0</v>
      </c>
      <c r="L2378" s="52">
        <v>0</v>
      </c>
      <c r="M2378" s="52">
        <v>0</v>
      </c>
      <c r="N2378" s="52">
        <v>0</v>
      </c>
      <c r="O2378" s="52">
        <v>0</v>
      </c>
      <c r="P2378" s="52">
        <v>0</v>
      </c>
      <c r="Q2378" s="52">
        <v>0</v>
      </c>
      <c r="R2378" s="52">
        <v>0</v>
      </c>
      <c r="S2378" s="52">
        <v>0</v>
      </c>
      <c r="T2378" s="52">
        <v>0</v>
      </c>
      <c r="U2378" s="52">
        <v>0</v>
      </c>
      <c r="V2378" s="52">
        <v>0</v>
      </c>
      <c r="W2378" s="52">
        <v>0</v>
      </c>
      <c r="X2378" s="52">
        <v>0</v>
      </c>
      <c r="Y2378" s="52">
        <v>0</v>
      </c>
      <c r="Z2378" s="52">
        <v>0</v>
      </c>
    </row>
    <row r="2379" spans="1:26">
      <c r="A2379" s="52" t="s">
        <v>348</v>
      </c>
      <c r="B2379" s="52" t="s">
        <v>338</v>
      </c>
      <c r="C2379" s="52" t="s">
        <v>252</v>
      </c>
      <c r="D2379" s="52" t="s">
        <v>7</v>
      </c>
      <c r="E2379" s="52" t="s">
        <v>81</v>
      </c>
      <c r="F2379" s="52" t="s">
        <v>64</v>
      </c>
      <c r="G2379" s="52">
        <v>0</v>
      </c>
      <c r="H2379" s="52">
        <v>0</v>
      </c>
      <c r="I2379" s="52">
        <v>0</v>
      </c>
      <c r="J2379" s="52">
        <v>0</v>
      </c>
      <c r="K2379" s="52">
        <v>0</v>
      </c>
      <c r="L2379" s="52">
        <v>0</v>
      </c>
      <c r="M2379" s="52">
        <v>0</v>
      </c>
      <c r="N2379" s="52">
        <v>0</v>
      </c>
      <c r="O2379" s="52">
        <v>0</v>
      </c>
      <c r="P2379" s="52">
        <v>0</v>
      </c>
      <c r="Q2379" s="52">
        <v>0</v>
      </c>
      <c r="R2379" s="52">
        <v>0</v>
      </c>
      <c r="S2379" s="52">
        <v>0</v>
      </c>
      <c r="T2379" s="52">
        <v>0</v>
      </c>
      <c r="U2379" s="52">
        <v>0</v>
      </c>
      <c r="V2379" s="52">
        <v>0</v>
      </c>
      <c r="W2379" s="52">
        <v>0</v>
      </c>
      <c r="X2379" s="52">
        <v>0</v>
      </c>
      <c r="Y2379" s="52">
        <v>0</v>
      </c>
      <c r="Z2379" s="52">
        <v>0</v>
      </c>
    </row>
    <row r="2380" spans="1:26">
      <c r="A2380" s="52" t="s">
        <v>348</v>
      </c>
      <c r="B2380" s="52" t="s">
        <v>339</v>
      </c>
      <c r="C2380" s="52" t="s">
        <v>252</v>
      </c>
      <c r="D2380" s="52" t="s">
        <v>7</v>
      </c>
      <c r="E2380" s="52" t="s">
        <v>81</v>
      </c>
      <c r="F2380" s="52" t="s">
        <v>65</v>
      </c>
      <c r="G2380" s="52">
        <v>0</v>
      </c>
      <c r="H2380" s="52">
        <v>0</v>
      </c>
      <c r="I2380" s="52">
        <v>0</v>
      </c>
      <c r="J2380" s="52">
        <v>0</v>
      </c>
      <c r="K2380" s="52">
        <v>0</v>
      </c>
      <c r="L2380" s="52">
        <v>0</v>
      </c>
      <c r="M2380" s="52">
        <v>0</v>
      </c>
      <c r="N2380" s="52">
        <v>0</v>
      </c>
      <c r="O2380" s="52">
        <v>0</v>
      </c>
      <c r="P2380" s="52">
        <v>0</v>
      </c>
      <c r="Q2380" s="52">
        <v>0</v>
      </c>
      <c r="R2380" s="52">
        <v>0</v>
      </c>
      <c r="S2380" s="52">
        <v>0</v>
      </c>
      <c r="T2380" s="52">
        <v>0</v>
      </c>
      <c r="U2380" s="52">
        <v>0</v>
      </c>
      <c r="V2380" s="52">
        <v>0</v>
      </c>
      <c r="W2380" s="52">
        <v>0</v>
      </c>
      <c r="X2380" s="52">
        <v>0</v>
      </c>
      <c r="Y2380" s="52">
        <v>0</v>
      </c>
      <c r="Z2380" s="52">
        <v>0</v>
      </c>
    </row>
    <row r="2381" spans="1:26">
      <c r="A2381" s="52" t="s">
        <v>348</v>
      </c>
      <c r="B2381" s="52" t="s">
        <v>340</v>
      </c>
      <c r="C2381" s="52" t="s">
        <v>252</v>
      </c>
      <c r="D2381" s="52" t="s">
        <v>7</v>
      </c>
      <c r="E2381" s="52" t="s">
        <v>81</v>
      </c>
      <c r="F2381" s="52" t="s">
        <v>66</v>
      </c>
      <c r="G2381" s="52">
        <v>0</v>
      </c>
      <c r="H2381" s="52">
        <v>0</v>
      </c>
      <c r="I2381" s="52">
        <v>0</v>
      </c>
      <c r="J2381" s="52">
        <v>0</v>
      </c>
      <c r="K2381" s="52">
        <v>0</v>
      </c>
      <c r="L2381" s="52">
        <v>0</v>
      </c>
      <c r="M2381" s="52">
        <v>0</v>
      </c>
      <c r="N2381" s="52">
        <v>0</v>
      </c>
      <c r="O2381" s="52">
        <v>0</v>
      </c>
      <c r="P2381" s="52">
        <v>0</v>
      </c>
      <c r="Q2381" s="52">
        <v>0</v>
      </c>
      <c r="R2381" s="52">
        <v>0</v>
      </c>
      <c r="S2381" s="52">
        <v>0</v>
      </c>
      <c r="T2381" s="52">
        <v>0</v>
      </c>
      <c r="U2381" s="52">
        <v>0</v>
      </c>
      <c r="V2381" s="52">
        <v>0</v>
      </c>
      <c r="W2381" s="52">
        <v>0</v>
      </c>
      <c r="X2381" s="52">
        <v>0</v>
      </c>
      <c r="Y2381" s="52">
        <v>0</v>
      </c>
      <c r="Z2381" s="52">
        <v>0</v>
      </c>
    </row>
    <row r="2382" spans="1:26">
      <c r="A2382" s="52" t="s">
        <v>348</v>
      </c>
      <c r="B2382" s="52" t="s">
        <v>341</v>
      </c>
      <c r="C2382" s="52" t="s">
        <v>252</v>
      </c>
      <c r="D2382" s="52" t="s">
        <v>7</v>
      </c>
      <c r="E2382" s="52" t="s">
        <v>81</v>
      </c>
      <c r="F2382" s="52" t="s">
        <v>67</v>
      </c>
      <c r="G2382" s="52">
        <v>0</v>
      </c>
      <c r="H2382" s="52">
        <v>0</v>
      </c>
      <c r="I2382" s="52">
        <v>0</v>
      </c>
      <c r="J2382" s="52">
        <v>0</v>
      </c>
      <c r="K2382" s="52">
        <v>0</v>
      </c>
      <c r="L2382" s="52">
        <v>0</v>
      </c>
      <c r="M2382" s="52">
        <v>0</v>
      </c>
      <c r="N2382" s="52">
        <v>0</v>
      </c>
      <c r="O2382" s="52">
        <v>0</v>
      </c>
      <c r="P2382" s="52">
        <v>0</v>
      </c>
      <c r="Q2382" s="52">
        <v>0</v>
      </c>
      <c r="R2382" s="52">
        <v>0</v>
      </c>
      <c r="S2382" s="52">
        <v>0</v>
      </c>
      <c r="T2382" s="52">
        <v>0</v>
      </c>
      <c r="U2382" s="52">
        <v>0</v>
      </c>
      <c r="V2382" s="52">
        <v>0</v>
      </c>
      <c r="W2382" s="52">
        <v>0</v>
      </c>
      <c r="X2382" s="52">
        <v>0</v>
      </c>
      <c r="Y2382" s="52">
        <v>0</v>
      </c>
      <c r="Z2382" s="52">
        <v>0</v>
      </c>
    </row>
    <row r="2383" spans="1:26">
      <c r="A2383" s="52" t="s">
        <v>348</v>
      </c>
      <c r="B2383" s="52" t="s">
        <v>337</v>
      </c>
      <c r="C2383" s="52" t="s">
        <v>252</v>
      </c>
      <c r="D2383" s="52" t="s">
        <v>7</v>
      </c>
      <c r="E2383" s="52" t="s">
        <v>81</v>
      </c>
      <c r="F2383" s="52" t="s">
        <v>68</v>
      </c>
      <c r="G2383" s="52">
        <v>0</v>
      </c>
      <c r="H2383" s="52">
        <v>0</v>
      </c>
      <c r="I2383" s="52">
        <v>0</v>
      </c>
      <c r="J2383" s="52">
        <v>0</v>
      </c>
      <c r="K2383" s="52">
        <v>0</v>
      </c>
      <c r="L2383" s="52">
        <v>0</v>
      </c>
      <c r="M2383" s="52">
        <v>0</v>
      </c>
      <c r="N2383" s="52">
        <v>0</v>
      </c>
      <c r="O2383" s="52">
        <v>0</v>
      </c>
      <c r="P2383" s="52">
        <v>0</v>
      </c>
      <c r="Q2383" s="52">
        <v>0</v>
      </c>
      <c r="R2383" s="52">
        <v>0</v>
      </c>
      <c r="S2383" s="52">
        <v>0</v>
      </c>
      <c r="T2383" s="52">
        <v>0</v>
      </c>
      <c r="U2383" s="52">
        <v>0</v>
      </c>
      <c r="V2383" s="52">
        <v>0</v>
      </c>
      <c r="W2383" s="52">
        <v>0</v>
      </c>
      <c r="X2383" s="52">
        <v>0</v>
      </c>
      <c r="Y2383" s="52">
        <v>0</v>
      </c>
      <c r="Z2383" s="52">
        <v>0</v>
      </c>
    </row>
    <row r="2384" spans="1:26">
      <c r="A2384" s="52" t="s">
        <v>348</v>
      </c>
      <c r="B2384" s="52" t="s">
        <v>337</v>
      </c>
      <c r="C2384" s="52" t="s">
        <v>252</v>
      </c>
      <c r="D2384" s="52" t="s">
        <v>7</v>
      </c>
      <c r="E2384" s="52" t="s">
        <v>81</v>
      </c>
      <c r="F2384" s="52" t="s">
        <v>69</v>
      </c>
      <c r="G2384" s="52">
        <v>0</v>
      </c>
      <c r="H2384" s="52">
        <v>0</v>
      </c>
      <c r="I2384" s="52">
        <v>0</v>
      </c>
      <c r="J2384" s="52">
        <v>0</v>
      </c>
      <c r="K2384" s="52">
        <v>0</v>
      </c>
      <c r="L2384" s="52">
        <v>0</v>
      </c>
      <c r="M2384" s="52">
        <v>0</v>
      </c>
      <c r="N2384" s="52">
        <v>0</v>
      </c>
      <c r="O2384" s="52">
        <v>0</v>
      </c>
      <c r="P2384" s="52">
        <v>0</v>
      </c>
      <c r="Q2384" s="52">
        <v>0</v>
      </c>
      <c r="R2384" s="52">
        <v>0</v>
      </c>
      <c r="S2384" s="52">
        <v>0</v>
      </c>
      <c r="T2384" s="52">
        <v>0</v>
      </c>
      <c r="U2384" s="52">
        <v>0</v>
      </c>
      <c r="V2384" s="52">
        <v>0</v>
      </c>
      <c r="W2384" s="52">
        <v>0</v>
      </c>
      <c r="X2384" s="52">
        <v>0</v>
      </c>
      <c r="Y2384" s="52">
        <v>0</v>
      </c>
      <c r="Z2384" s="52">
        <v>0</v>
      </c>
    </row>
    <row r="2385" spans="1:26">
      <c r="A2385" s="52" t="s">
        <v>348</v>
      </c>
      <c r="B2385" s="52" t="s">
        <v>337</v>
      </c>
      <c r="C2385" s="52" t="s">
        <v>252</v>
      </c>
      <c r="D2385" s="52" t="s">
        <v>7</v>
      </c>
      <c r="E2385" s="52" t="s">
        <v>81</v>
      </c>
      <c r="F2385" s="52" t="s">
        <v>70</v>
      </c>
      <c r="G2385" s="52">
        <v>0</v>
      </c>
      <c r="H2385" s="52">
        <v>0</v>
      </c>
      <c r="I2385" s="52">
        <v>0</v>
      </c>
      <c r="J2385" s="52">
        <v>0</v>
      </c>
      <c r="K2385" s="52">
        <v>0</v>
      </c>
      <c r="L2385" s="52">
        <v>0</v>
      </c>
      <c r="M2385" s="52">
        <v>0</v>
      </c>
      <c r="N2385" s="52">
        <v>0</v>
      </c>
      <c r="O2385" s="52">
        <v>0</v>
      </c>
      <c r="P2385" s="52">
        <v>0</v>
      </c>
      <c r="Q2385" s="52">
        <v>0</v>
      </c>
      <c r="R2385" s="52">
        <v>0</v>
      </c>
      <c r="S2385" s="52">
        <v>0</v>
      </c>
      <c r="T2385" s="52">
        <v>0</v>
      </c>
      <c r="U2385" s="52">
        <v>0</v>
      </c>
      <c r="V2385" s="52">
        <v>0</v>
      </c>
      <c r="W2385" s="52">
        <v>0</v>
      </c>
      <c r="X2385" s="52">
        <v>0</v>
      </c>
      <c r="Y2385" s="52">
        <v>0</v>
      </c>
      <c r="Z2385" s="52">
        <v>0</v>
      </c>
    </row>
    <row r="2386" spans="1:26">
      <c r="A2386" s="52" t="s">
        <v>348</v>
      </c>
      <c r="B2386" s="52" t="s">
        <v>342</v>
      </c>
      <c r="C2386" s="52" t="s">
        <v>252</v>
      </c>
      <c r="D2386" s="52" t="s">
        <v>7</v>
      </c>
      <c r="E2386" s="52" t="s">
        <v>81</v>
      </c>
      <c r="F2386" s="52" t="s">
        <v>71</v>
      </c>
      <c r="G2386" s="52">
        <v>0</v>
      </c>
      <c r="H2386" s="52">
        <v>0</v>
      </c>
      <c r="I2386" s="52">
        <v>0</v>
      </c>
      <c r="J2386" s="52">
        <v>0</v>
      </c>
      <c r="K2386" s="52">
        <v>0</v>
      </c>
      <c r="L2386" s="52">
        <v>0</v>
      </c>
      <c r="M2386" s="52">
        <v>0</v>
      </c>
      <c r="N2386" s="52">
        <v>0</v>
      </c>
      <c r="O2386" s="52">
        <v>0</v>
      </c>
      <c r="P2386" s="52">
        <v>0</v>
      </c>
      <c r="Q2386" s="52">
        <v>0</v>
      </c>
      <c r="R2386" s="52">
        <v>0</v>
      </c>
      <c r="S2386" s="52">
        <v>0</v>
      </c>
      <c r="T2386" s="52">
        <v>0</v>
      </c>
      <c r="U2386" s="52">
        <v>0</v>
      </c>
      <c r="V2386" s="52">
        <v>0</v>
      </c>
      <c r="W2386" s="52">
        <v>0</v>
      </c>
      <c r="X2386" s="52">
        <v>0</v>
      </c>
      <c r="Y2386" s="52">
        <v>0</v>
      </c>
      <c r="Z2386" s="52">
        <v>0</v>
      </c>
    </row>
    <row r="2387" spans="1:26">
      <c r="A2387" s="52" t="s">
        <v>348</v>
      </c>
      <c r="B2387" s="52" t="s">
        <v>342</v>
      </c>
      <c r="C2387" s="52" t="s">
        <v>252</v>
      </c>
      <c r="D2387" s="52" t="s">
        <v>7</v>
      </c>
      <c r="E2387" s="52" t="s">
        <v>81</v>
      </c>
      <c r="F2387" s="52" t="s">
        <v>72</v>
      </c>
      <c r="G2387" s="52">
        <v>0</v>
      </c>
      <c r="H2387" s="52">
        <v>0</v>
      </c>
      <c r="I2387" s="52">
        <v>0</v>
      </c>
      <c r="J2387" s="52">
        <v>0</v>
      </c>
      <c r="K2387" s="52">
        <v>0</v>
      </c>
      <c r="L2387" s="52">
        <v>0</v>
      </c>
      <c r="M2387" s="52">
        <v>0</v>
      </c>
      <c r="N2387" s="52">
        <v>0</v>
      </c>
      <c r="O2387" s="52">
        <v>0</v>
      </c>
      <c r="P2387" s="52">
        <v>0</v>
      </c>
      <c r="Q2387" s="52">
        <v>0</v>
      </c>
      <c r="R2387" s="52">
        <v>0</v>
      </c>
      <c r="S2387" s="52">
        <v>0</v>
      </c>
      <c r="T2387" s="52">
        <v>0</v>
      </c>
      <c r="U2387" s="52">
        <v>0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</row>
    <row r="2388" spans="1:26">
      <c r="A2388" s="52" t="s">
        <v>348</v>
      </c>
      <c r="B2388" s="52" t="s">
        <v>343</v>
      </c>
      <c r="C2388" s="52" t="s">
        <v>252</v>
      </c>
      <c r="D2388" s="52" t="s">
        <v>7</v>
      </c>
      <c r="E2388" s="52" t="s">
        <v>81</v>
      </c>
      <c r="F2388" s="52" t="s">
        <v>73</v>
      </c>
      <c r="G2388" s="52">
        <v>0</v>
      </c>
      <c r="H2388" s="52">
        <v>0</v>
      </c>
      <c r="I2388" s="52">
        <v>0</v>
      </c>
      <c r="J2388" s="52">
        <v>0</v>
      </c>
      <c r="K2388" s="52">
        <v>0</v>
      </c>
      <c r="L2388" s="52">
        <v>0</v>
      </c>
      <c r="M2388" s="52">
        <v>0</v>
      </c>
      <c r="N2388" s="52">
        <v>0</v>
      </c>
      <c r="O2388" s="52">
        <v>0</v>
      </c>
      <c r="P2388" s="52">
        <v>0</v>
      </c>
      <c r="Q2388" s="52">
        <v>0</v>
      </c>
      <c r="R2388" s="52">
        <v>0</v>
      </c>
      <c r="S2388" s="52">
        <v>0</v>
      </c>
      <c r="T2388" s="52">
        <v>0</v>
      </c>
      <c r="U2388" s="52">
        <v>0</v>
      </c>
      <c r="V2388" s="52">
        <v>0</v>
      </c>
      <c r="W2388" s="52">
        <v>0</v>
      </c>
      <c r="X2388" s="52">
        <v>0</v>
      </c>
      <c r="Y2388" s="52">
        <v>0</v>
      </c>
      <c r="Z2388" s="52">
        <v>0</v>
      </c>
    </row>
    <row r="2389" spans="1:26">
      <c r="A2389" s="52" t="s">
        <v>347</v>
      </c>
      <c r="B2389" s="52" t="s">
        <v>337</v>
      </c>
      <c r="C2389" s="52" t="s">
        <v>252</v>
      </c>
      <c r="D2389" s="52" t="s">
        <v>7</v>
      </c>
      <c r="E2389" s="52" t="s">
        <v>82</v>
      </c>
      <c r="F2389" s="52" t="s">
        <v>63</v>
      </c>
      <c r="G2389" s="52">
        <v>0</v>
      </c>
      <c r="H2389" s="52">
        <v>0</v>
      </c>
      <c r="I2389" s="52">
        <v>0</v>
      </c>
      <c r="J2389" s="52">
        <v>0</v>
      </c>
      <c r="K2389" s="52">
        <v>0</v>
      </c>
      <c r="L2389" s="52">
        <v>0</v>
      </c>
      <c r="M2389" s="52">
        <v>0</v>
      </c>
      <c r="N2389" s="52">
        <v>0</v>
      </c>
      <c r="O2389" s="52">
        <v>0</v>
      </c>
      <c r="P2389" s="52">
        <v>0</v>
      </c>
      <c r="Q2389" s="52">
        <v>0</v>
      </c>
      <c r="R2389" s="52">
        <v>0</v>
      </c>
      <c r="S2389" s="52">
        <v>0</v>
      </c>
      <c r="T2389" s="52">
        <v>0</v>
      </c>
      <c r="U2389" s="52">
        <v>0</v>
      </c>
      <c r="V2389" s="52">
        <v>0</v>
      </c>
      <c r="W2389" s="52">
        <v>0</v>
      </c>
      <c r="X2389" s="52">
        <v>0</v>
      </c>
      <c r="Y2389" s="52">
        <v>0</v>
      </c>
      <c r="Z2389" s="52">
        <v>0</v>
      </c>
    </row>
    <row r="2390" spans="1:26">
      <c r="A2390" s="52" t="s">
        <v>347</v>
      </c>
      <c r="B2390" s="52" t="s">
        <v>338</v>
      </c>
      <c r="C2390" s="52" t="s">
        <v>252</v>
      </c>
      <c r="D2390" s="52" t="s">
        <v>7</v>
      </c>
      <c r="E2390" s="52" t="s">
        <v>82</v>
      </c>
      <c r="F2390" s="52" t="s">
        <v>64</v>
      </c>
      <c r="G2390" s="52">
        <v>0</v>
      </c>
      <c r="H2390" s="52">
        <v>0</v>
      </c>
      <c r="I2390" s="52">
        <v>0</v>
      </c>
      <c r="J2390" s="52">
        <v>0</v>
      </c>
      <c r="K2390" s="52">
        <v>0</v>
      </c>
      <c r="L2390" s="52">
        <v>0</v>
      </c>
      <c r="M2390" s="52">
        <v>0</v>
      </c>
      <c r="N2390" s="52">
        <v>0</v>
      </c>
      <c r="O2390" s="52">
        <v>0</v>
      </c>
      <c r="P2390" s="52">
        <v>0</v>
      </c>
      <c r="Q2390" s="52">
        <v>0</v>
      </c>
      <c r="R2390" s="52">
        <v>0</v>
      </c>
      <c r="S2390" s="52">
        <v>0</v>
      </c>
      <c r="T2390" s="52">
        <v>0</v>
      </c>
      <c r="U2390" s="52">
        <v>0</v>
      </c>
      <c r="V2390" s="52">
        <v>0</v>
      </c>
      <c r="W2390" s="52">
        <v>0</v>
      </c>
      <c r="X2390" s="52">
        <v>0</v>
      </c>
      <c r="Y2390" s="52">
        <v>0</v>
      </c>
      <c r="Z2390" s="52">
        <v>0</v>
      </c>
    </row>
    <row r="2391" spans="1:26">
      <c r="A2391" s="52" t="s">
        <v>347</v>
      </c>
      <c r="B2391" s="52" t="s">
        <v>339</v>
      </c>
      <c r="C2391" s="52" t="s">
        <v>252</v>
      </c>
      <c r="D2391" s="52" t="s">
        <v>7</v>
      </c>
      <c r="E2391" s="52" t="s">
        <v>82</v>
      </c>
      <c r="F2391" s="52" t="s">
        <v>65</v>
      </c>
      <c r="G2391" s="52">
        <v>0</v>
      </c>
      <c r="H2391" s="52">
        <v>0</v>
      </c>
      <c r="I2391" s="52">
        <v>0</v>
      </c>
      <c r="J2391" s="52">
        <v>0</v>
      </c>
      <c r="K2391" s="52">
        <v>0</v>
      </c>
      <c r="L2391" s="52">
        <v>0</v>
      </c>
      <c r="M2391" s="52">
        <v>0</v>
      </c>
      <c r="N2391" s="52">
        <v>0</v>
      </c>
      <c r="O2391" s="52">
        <v>0</v>
      </c>
      <c r="P2391" s="52">
        <v>0</v>
      </c>
      <c r="Q2391" s="52">
        <v>0</v>
      </c>
      <c r="R2391" s="52">
        <v>0</v>
      </c>
      <c r="S2391" s="52">
        <v>0</v>
      </c>
      <c r="T2391" s="52">
        <v>0</v>
      </c>
      <c r="U2391" s="52">
        <v>0</v>
      </c>
      <c r="V2391" s="52">
        <v>0</v>
      </c>
      <c r="W2391" s="52">
        <v>0</v>
      </c>
      <c r="X2391" s="52">
        <v>0</v>
      </c>
      <c r="Y2391" s="52">
        <v>0</v>
      </c>
      <c r="Z2391" s="52">
        <v>0</v>
      </c>
    </row>
    <row r="2392" spans="1:26">
      <c r="A2392" s="52" t="s">
        <v>347</v>
      </c>
      <c r="B2392" s="52" t="s">
        <v>340</v>
      </c>
      <c r="C2392" s="52" t="s">
        <v>252</v>
      </c>
      <c r="D2392" s="52" t="s">
        <v>7</v>
      </c>
      <c r="E2392" s="52" t="s">
        <v>82</v>
      </c>
      <c r="F2392" s="52" t="s">
        <v>66</v>
      </c>
      <c r="G2392" s="52">
        <v>0</v>
      </c>
      <c r="H2392" s="52">
        <v>0</v>
      </c>
      <c r="I2392" s="52">
        <v>0</v>
      </c>
      <c r="J2392" s="52">
        <v>0</v>
      </c>
      <c r="K2392" s="52">
        <v>0</v>
      </c>
      <c r="L2392" s="52">
        <v>0</v>
      </c>
      <c r="M2392" s="52">
        <v>0</v>
      </c>
      <c r="N2392" s="52">
        <v>0</v>
      </c>
      <c r="O2392" s="52">
        <v>0</v>
      </c>
      <c r="P2392" s="52">
        <v>0</v>
      </c>
      <c r="Q2392" s="52">
        <v>0</v>
      </c>
      <c r="R2392" s="52">
        <v>0</v>
      </c>
      <c r="S2392" s="52">
        <v>0</v>
      </c>
      <c r="T2392" s="52">
        <v>0</v>
      </c>
      <c r="U2392" s="52">
        <v>0</v>
      </c>
      <c r="V2392" s="52">
        <v>0</v>
      </c>
      <c r="W2392" s="52">
        <v>0</v>
      </c>
      <c r="X2392" s="52">
        <v>0</v>
      </c>
      <c r="Y2392" s="52">
        <v>0</v>
      </c>
      <c r="Z2392" s="52">
        <v>0</v>
      </c>
    </row>
    <row r="2393" spans="1:26">
      <c r="A2393" s="52" t="s">
        <v>347</v>
      </c>
      <c r="B2393" s="52" t="s">
        <v>341</v>
      </c>
      <c r="C2393" s="52" t="s">
        <v>252</v>
      </c>
      <c r="D2393" s="52" t="s">
        <v>7</v>
      </c>
      <c r="E2393" s="52" t="s">
        <v>82</v>
      </c>
      <c r="F2393" s="52" t="s">
        <v>67</v>
      </c>
      <c r="G2393" s="52">
        <v>0</v>
      </c>
      <c r="H2393" s="52">
        <v>0</v>
      </c>
      <c r="I2393" s="52">
        <v>0</v>
      </c>
      <c r="J2393" s="52">
        <v>0</v>
      </c>
      <c r="K2393" s="52">
        <v>0</v>
      </c>
      <c r="L2393" s="52">
        <v>0</v>
      </c>
      <c r="M2393" s="52">
        <v>0</v>
      </c>
      <c r="N2393" s="52">
        <v>0</v>
      </c>
      <c r="O2393" s="52">
        <v>0</v>
      </c>
      <c r="P2393" s="52">
        <v>0</v>
      </c>
      <c r="Q2393" s="52">
        <v>0</v>
      </c>
      <c r="R2393" s="52">
        <v>0</v>
      </c>
      <c r="S2393" s="52">
        <v>0</v>
      </c>
      <c r="T2393" s="52">
        <v>0</v>
      </c>
      <c r="U2393" s="52">
        <v>0</v>
      </c>
      <c r="V2393" s="52">
        <v>0</v>
      </c>
      <c r="W2393" s="52">
        <v>0</v>
      </c>
      <c r="X2393" s="52">
        <v>0</v>
      </c>
      <c r="Y2393" s="52">
        <v>0</v>
      </c>
      <c r="Z2393" s="52">
        <v>0</v>
      </c>
    </row>
    <row r="2394" spans="1:26">
      <c r="A2394" s="52" t="s">
        <v>347</v>
      </c>
      <c r="B2394" s="52" t="s">
        <v>337</v>
      </c>
      <c r="C2394" s="52" t="s">
        <v>252</v>
      </c>
      <c r="D2394" s="52" t="s">
        <v>7</v>
      </c>
      <c r="E2394" s="52" t="s">
        <v>82</v>
      </c>
      <c r="F2394" s="52" t="s">
        <v>68</v>
      </c>
      <c r="G2394" s="52">
        <v>0</v>
      </c>
      <c r="H2394" s="52">
        <v>0</v>
      </c>
      <c r="I2394" s="52">
        <v>0</v>
      </c>
      <c r="J2394" s="52">
        <v>0</v>
      </c>
      <c r="K2394" s="52">
        <v>0</v>
      </c>
      <c r="L2394" s="52">
        <v>0</v>
      </c>
      <c r="M2394" s="52">
        <v>0</v>
      </c>
      <c r="N2394" s="52">
        <v>0</v>
      </c>
      <c r="O2394" s="52">
        <v>0</v>
      </c>
      <c r="P2394" s="52">
        <v>0</v>
      </c>
      <c r="Q2394" s="52">
        <v>0</v>
      </c>
      <c r="R2394" s="52">
        <v>0</v>
      </c>
      <c r="S2394" s="52">
        <v>0</v>
      </c>
      <c r="T2394" s="52">
        <v>0</v>
      </c>
      <c r="U2394" s="52">
        <v>0</v>
      </c>
      <c r="V2394" s="52">
        <v>0</v>
      </c>
      <c r="W2394" s="52">
        <v>0</v>
      </c>
      <c r="X2394" s="52">
        <v>0</v>
      </c>
      <c r="Y2394" s="52">
        <v>0</v>
      </c>
      <c r="Z2394" s="52">
        <v>0</v>
      </c>
    </row>
    <row r="2395" spans="1:26">
      <c r="A2395" s="52" t="s">
        <v>347</v>
      </c>
      <c r="B2395" s="52" t="s">
        <v>337</v>
      </c>
      <c r="C2395" s="52" t="s">
        <v>252</v>
      </c>
      <c r="D2395" s="52" t="s">
        <v>7</v>
      </c>
      <c r="E2395" s="52" t="s">
        <v>82</v>
      </c>
      <c r="F2395" s="52" t="s">
        <v>69</v>
      </c>
      <c r="G2395" s="52">
        <v>0</v>
      </c>
      <c r="H2395" s="52">
        <v>0</v>
      </c>
      <c r="I2395" s="52">
        <v>0</v>
      </c>
      <c r="J2395" s="52">
        <v>0</v>
      </c>
      <c r="K2395" s="52">
        <v>0</v>
      </c>
      <c r="L2395" s="52">
        <v>0</v>
      </c>
      <c r="M2395" s="52">
        <v>0</v>
      </c>
      <c r="N2395" s="52">
        <v>0</v>
      </c>
      <c r="O2395" s="52">
        <v>0</v>
      </c>
      <c r="P2395" s="52">
        <v>0</v>
      </c>
      <c r="Q2395" s="52">
        <v>0</v>
      </c>
      <c r="R2395" s="52">
        <v>0</v>
      </c>
      <c r="S2395" s="52">
        <v>0</v>
      </c>
      <c r="T2395" s="52">
        <v>0</v>
      </c>
      <c r="U2395" s="52">
        <v>0</v>
      </c>
      <c r="V2395" s="52">
        <v>0</v>
      </c>
      <c r="W2395" s="52">
        <v>0</v>
      </c>
      <c r="X2395" s="52">
        <v>0</v>
      </c>
      <c r="Y2395" s="52">
        <v>0</v>
      </c>
      <c r="Z2395" s="52">
        <v>0</v>
      </c>
    </row>
    <row r="2396" spans="1:26">
      <c r="A2396" s="52" t="s">
        <v>347</v>
      </c>
      <c r="B2396" s="52" t="s">
        <v>337</v>
      </c>
      <c r="C2396" s="52" t="s">
        <v>252</v>
      </c>
      <c r="D2396" s="52" t="s">
        <v>7</v>
      </c>
      <c r="E2396" s="52" t="s">
        <v>82</v>
      </c>
      <c r="F2396" s="52" t="s">
        <v>70</v>
      </c>
      <c r="G2396" s="52">
        <v>0</v>
      </c>
      <c r="H2396" s="52">
        <v>0</v>
      </c>
      <c r="I2396" s="52">
        <v>0</v>
      </c>
      <c r="J2396" s="52">
        <v>0</v>
      </c>
      <c r="K2396" s="52">
        <v>0</v>
      </c>
      <c r="L2396" s="52">
        <v>0</v>
      </c>
      <c r="M2396" s="52">
        <v>0</v>
      </c>
      <c r="N2396" s="52">
        <v>0</v>
      </c>
      <c r="O2396" s="52">
        <v>0</v>
      </c>
      <c r="P2396" s="52">
        <v>0</v>
      </c>
      <c r="Q2396" s="52">
        <v>0</v>
      </c>
      <c r="R2396" s="52">
        <v>0</v>
      </c>
      <c r="S2396" s="52">
        <v>0</v>
      </c>
      <c r="T2396" s="52">
        <v>0</v>
      </c>
      <c r="U2396" s="52">
        <v>0</v>
      </c>
      <c r="V2396" s="52">
        <v>0</v>
      </c>
      <c r="W2396" s="52">
        <v>0</v>
      </c>
      <c r="X2396" s="52">
        <v>0</v>
      </c>
      <c r="Y2396" s="52">
        <v>0</v>
      </c>
      <c r="Z2396" s="52">
        <v>0</v>
      </c>
    </row>
    <row r="2397" spans="1:26">
      <c r="A2397" s="52" t="s">
        <v>347</v>
      </c>
      <c r="B2397" s="52" t="s">
        <v>342</v>
      </c>
      <c r="C2397" s="52" t="s">
        <v>252</v>
      </c>
      <c r="D2397" s="52" t="s">
        <v>7</v>
      </c>
      <c r="E2397" s="52" t="s">
        <v>82</v>
      </c>
      <c r="F2397" s="52" t="s">
        <v>71</v>
      </c>
      <c r="G2397" s="52">
        <v>0</v>
      </c>
      <c r="H2397" s="52">
        <v>0</v>
      </c>
      <c r="I2397" s="52">
        <v>0</v>
      </c>
      <c r="J2397" s="52">
        <v>0</v>
      </c>
      <c r="K2397" s="52">
        <v>0</v>
      </c>
      <c r="L2397" s="52">
        <v>0</v>
      </c>
      <c r="M2397" s="52">
        <v>0</v>
      </c>
      <c r="N2397" s="52">
        <v>0</v>
      </c>
      <c r="O2397" s="52">
        <v>0</v>
      </c>
      <c r="P2397" s="52">
        <v>0</v>
      </c>
      <c r="Q2397" s="52">
        <v>0</v>
      </c>
      <c r="R2397" s="52">
        <v>0</v>
      </c>
      <c r="S2397" s="52">
        <v>0</v>
      </c>
      <c r="T2397" s="52">
        <v>0</v>
      </c>
      <c r="U2397" s="52">
        <v>0</v>
      </c>
      <c r="V2397" s="52">
        <v>0</v>
      </c>
      <c r="W2397" s="52">
        <v>0</v>
      </c>
      <c r="X2397" s="52">
        <v>0</v>
      </c>
      <c r="Y2397" s="52">
        <v>0</v>
      </c>
      <c r="Z2397" s="52">
        <v>0</v>
      </c>
    </row>
    <row r="2398" spans="1:26">
      <c r="A2398" s="52" t="s">
        <v>347</v>
      </c>
      <c r="B2398" s="52" t="s">
        <v>342</v>
      </c>
      <c r="C2398" s="52" t="s">
        <v>252</v>
      </c>
      <c r="D2398" s="52" t="s">
        <v>7</v>
      </c>
      <c r="E2398" s="52" t="s">
        <v>82</v>
      </c>
      <c r="F2398" s="52" t="s">
        <v>72</v>
      </c>
      <c r="G2398" s="52">
        <v>0</v>
      </c>
      <c r="H2398" s="52">
        <v>0</v>
      </c>
      <c r="I2398" s="52">
        <v>0</v>
      </c>
      <c r="J2398" s="52">
        <v>0</v>
      </c>
      <c r="K2398" s="52">
        <v>0</v>
      </c>
      <c r="L2398" s="52">
        <v>0</v>
      </c>
      <c r="M2398" s="52">
        <v>0</v>
      </c>
      <c r="N2398" s="52">
        <v>0</v>
      </c>
      <c r="O2398" s="52">
        <v>0</v>
      </c>
      <c r="P2398" s="52">
        <v>0</v>
      </c>
      <c r="Q2398" s="52">
        <v>0</v>
      </c>
      <c r="R2398" s="52">
        <v>0</v>
      </c>
      <c r="S2398" s="52">
        <v>0</v>
      </c>
      <c r="T2398" s="52">
        <v>0</v>
      </c>
      <c r="U2398" s="52">
        <v>0</v>
      </c>
      <c r="V2398" s="52">
        <v>0</v>
      </c>
      <c r="W2398" s="52">
        <v>0</v>
      </c>
      <c r="X2398" s="52">
        <v>0</v>
      </c>
      <c r="Y2398" s="52">
        <v>0</v>
      </c>
      <c r="Z2398" s="52">
        <v>0</v>
      </c>
    </row>
    <row r="2399" spans="1:26">
      <c r="A2399" s="52" t="s">
        <v>347</v>
      </c>
      <c r="B2399" s="52" t="s">
        <v>343</v>
      </c>
      <c r="C2399" s="52" t="s">
        <v>252</v>
      </c>
      <c r="D2399" s="52" t="s">
        <v>7</v>
      </c>
      <c r="E2399" s="52" t="s">
        <v>82</v>
      </c>
      <c r="F2399" s="52" t="s">
        <v>73</v>
      </c>
      <c r="G2399" s="52">
        <v>0</v>
      </c>
      <c r="H2399" s="52">
        <v>0</v>
      </c>
      <c r="I2399" s="52">
        <v>0</v>
      </c>
      <c r="J2399" s="52">
        <v>0</v>
      </c>
      <c r="K2399" s="52">
        <v>0</v>
      </c>
      <c r="L2399" s="52">
        <v>0</v>
      </c>
      <c r="M2399" s="52">
        <v>0</v>
      </c>
      <c r="N2399" s="52">
        <v>0</v>
      </c>
      <c r="O2399" s="52">
        <v>0</v>
      </c>
      <c r="P2399" s="52">
        <v>0</v>
      </c>
      <c r="Q2399" s="52">
        <v>0</v>
      </c>
      <c r="R2399" s="52">
        <v>0</v>
      </c>
      <c r="S2399" s="52">
        <v>0</v>
      </c>
      <c r="T2399" s="52">
        <v>0</v>
      </c>
      <c r="U2399" s="52">
        <v>0</v>
      </c>
      <c r="V2399" s="52">
        <v>0</v>
      </c>
      <c r="W2399" s="52">
        <v>0</v>
      </c>
      <c r="X2399" s="52">
        <v>0</v>
      </c>
      <c r="Y2399" s="52">
        <v>0</v>
      </c>
      <c r="Z2399" s="52">
        <v>0</v>
      </c>
    </row>
    <row r="2400" spans="1:26">
      <c r="A2400" s="52" t="s">
        <v>347</v>
      </c>
      <c r="B2400" s="52" t="s">
        <v>337</v>
      </c>
      <c r="C2400" s="52" t="s">
        <v>252</v>
      </c>
      <c r="D2400" s="52" t="s">
        <v>7</v>
      </c>
      <c r="E2400" s="52" t="s">
        <v>83</v>
      </c>
      <c r="F2400" s="52" t="s">
        <v>63</v>
      </c>
      <c r="G2400" s="52">
        <v>0</v>
      </c>
      <c r="H2400" s="52">
        <v>0</v>
      </c>
      <c r="I2400" s="52">
        <v>0</v>
      </c>
      <c r="J2400" s="52">
        <v>0</v>
      </c>
      <c r="K2400" s="52">
        <v>0</v>
      </c>
      <c r="L2400" s="52">
        <v>0</v>
      </c>
      <c r="M2400" s="52">
        <v>0</v>
      </c>
      <c r="N2400" s="52">
        <v>0</v>
      </c>
      <c r="O2400" s="52">
        <v>0</v>
      </c>
      <c r="P2400" s="52">
        <v>0</v>
      </c>
      <c r="Q2400" s="52">
        <v>0</v>
      </c>
      <c r="R2400" s="52">
        <v>0</v>
      </c>
      <c r="S2400" s="52">
        <v>0</v>
      </c>
      <c r="T2400" s="52">
        <v>0</v>
      </c>
      <c r="U2400" s="52">
        <v>0</v>
      </c>
      <c r="V2400" s="52">
        <v>0</v>
      </c>
      <c r="W2400" s="52">
        <v>0</v>
      </c>
      <c r="X2400" s="52">
        <v>0</v>
      </c>
      <c r="Y2400" s="52">
        <v>0</v>
      </c>
      <c r="Z2400" s="52">
        <v>0</v>
      </c>
    </row>
    <row r="2401" spans="1:26">
      <c r="A2401" s="52" t="s">
        <v>347</v>
      </c>
      <c r="B2401" s="52" t="s">
        <v>338</v>
      </c>
      <c r="C2401" s="52" t="s">
        <v>252</v>
      </c>
      <c r="D2401" s="52" t="s">
        <v>7</v>
      </c>
      <c r="E2401" s="52" t="s">
        <v>83</v>
      </c>
      <c r="F2401" s="52" t="s">
        <v>64</v>
      </c>
      <c r="G2401" s="52">
        <v>0</v>
      </c>
      <c r="H2401" s="52">
        <v>0</v>
      </c>
      <c r="I2401" s="52">
        <v>0</v>
      </c>
      <c r="J2401" s="52">
        <v>0</v>
      </c>
      <c r="K2401" s="52">
        <v>0</v>
      </c>
      <c r="L2401" s="52">
        <v>0</v>
      </c>
      <c r="M2401" s="52">
        <v>0</v>
      </c>
      <c r="N2401" s="52">
        <v>0</v>
      </c>
      <c r="O2401" s="52">
        <v>0</v>
      </c>
      <c r="P2401" s="52">
        <v>0</v>
      </c>
      <c r="Q2401" s="52">
        <v>0</v>
      </c>
      <c r="R2401" s="52">
        <v>0</v>
      </c>
      <c r="S2401" s="52">
        <v>0</v>
      </c>
      <c r="T2401" s="52">
        <v>0</v>
      </c>
      <c r="U2401" s="52">
        <v>0</v>
      </c>
      <c r="V2401" s="52">
        <v>0</v>
      </c>
      <c r="W2401" s="52">
        <v>0</v>
      </c>
      <c r="X2401" s="52">
        <v>0</v>
      </c>
      <c r="Y2401" s="52">
        <v>0</v>
      </c>
      <c r="Z2401" s="52">
        <v>0</v>
      </c>
    </row>
    <row r="2402" spans="1:26">
      <c r="A2402" s="52" t="s">
        <v>347</v>
      </c>
      <c r="B2402" s="52" t="s">
        <v>339</v>
      </c>
      <c r="C2402" s="52" t="s">
        <v>252</v>
      </c>
      <c r="D2402" s="52" t="s">
        <v>7</v>
      </c>
      <c r="E2402" s="52" t="s">
        <v>83</v>
      </c>
      <c r="F2402" s="52" t="s">
        <v>65</v>
      </c>
      <c r="G2402" s="52">
        <v>0</v>
      </c>
      <c r="H2402" s="52">
        <v>0</v>
      </c>
      <c r="I2402" s="52">
        <v>0</v>
      </c>
      <c r="J2402" s="52">
        <v>0</v>
      </c>
      <c r="K2402" s="52">
        <v>0</v>
      </c>
      <c r="L2402" s="52">
        <v>0</v>
      </c>
      <c r="M2402" s="52">
        <v>0</v>
      </c>
      <c r="N2402" s="52">
        <v>0</v>
      </c>
      <c r="O2402" s="52">
        <v>0</v>
      </c>
      <c r="P2402" s="52">
        <v>0</v>
      </c>
      <c r="Q2402" s="52">
        <v>0</v>
      </c>
      <c r="R2402" s="52">
        <v>0</v>
      </c>
      <c r="S2402" s="52">
        <v>0</v>
      </c>
      <c r="T2402" s="52">
        <v>0</v>
      </c>
      <c r="U2402" s="52">
        <v>0</v>
      </c>
      <c r="V2402" s="52">
        <v>0</v>
      </c>
      <c r="W2402" s="52">
        <v>0</v>
      </c>
      <c r="X2402" s="52">
        <v>0</v>
      </c>
      <c r="Y2402" s="52">
        <v>0</v>
      </c>
      <c r="Z2402" s="52">
        <v>0</v>
      </c>
    </row>
    <row r="2403" spans="1:26">
      <c r="A2403" s="52" t="s">
        <v>347</v>
      </c>
      <c r="B2403" s="52" t="s">
        <v>340</v>
      </c>
      <c r="C2403" s="52" t="s">
        <v>252</v>
      </c>
      <c r="D2403" s="52" t="s">
        <v>7</v>
      </c>
      <c r="E2403" s="52" t="s">
        <v>83</v>
      </c>
      <c r="F2403" s="52" t="s">
        <v>66</v>
      </c>
      <c r="G2403" s="52">
        <v>0</v>
      </c>
      <c r="H2403" s="52">
        <v>0</v>
      </c>
      <c r="I2403" s="52">
        <v>0</v>
      </c>
      <c r="J2403" s="52">
        <v>0</v>
      </c>
      <c r="K2403" s="52">
        <v>0</v>
      </c>
      <c r="L2403" s="52">
        <v>0.84600155519999998</v>
      </c>
      <c r="M2403" s="52">
        <v>0.90359936280000008</v>
      </c>
      <c r="N2403" s="52">
        <v>1.0044007596</v>
      </c>
      <c r="O2403" s="52">
        <v>1.0835982684000001</v>
      </c>
      <c r="P2403" s="52">
        <v>1.1087986176</v>
      </c>
      <c r="Q2403" s="52">
        <v>1.2168013103999999</v>
      </c>
      <c r="R2403" s="52">
        <v>1.3068007632</v>
      </c>
      <c r="S2403" s="52">
        <v>1.5983988228000001</v>
      </c>
      <c r="T2403" s="52">
        <v>1.7675999712000001</v>
      </c>
      <c r="U2403" s="52">
        <v>1.8971981784</v>
      </c>
      <c r="V2403" s="52">
        <v>1.9116007704000002</v>
      </c>
      <c r="W2403" s="52">
        <v>1.9872018180000002</v>
      </c>
      <c r="X2403" s="52">
        <v>1.7434798164</v>
      </c>
      <c r="Y2403" s="52">
        <v>1.5562796148000002</v>
      </c>
      <c r="Z2403" s="52">
        <v>1.4227206948</v>
      </c>
    </row>
    <row r="2404" spans="1:26">
      <c r="A2404" s="52" t="s">
        <v>347</v>
      </c>
      <c r="B2404" s="52" t="s">
        <v>341</v>
      </c>
      <c r="C2404" s="52" t="s">
        <v>252</v>
      </c>
      <c r="D2404" s="52" t="s">
        <v>7</v>
      </c>
      <c r="E2404" s="52" t="s">
        <v>83</v>
      </c>
      <c r="F2404" s="52" t="s">
        <v>67</v>
      </c>
      <c r="G2404" s="52">
        <v>0</v>
      </c>
      <c r="H2404" s="52">
        <v>0</v>
      </c>
      <c r="I2404" s="52">
        <v>0</v>
      </c>
      <c r="J2404" s="52">
        <v>0</v>
      </c>
      <c r="K2404" s="52">
        <v>0</v>
      </c>
      <c r="L2404" s="52">
        <v>0</v>
      </c>
      <c r="M2404" s="52">
        <v>0</v>
      </c>
      <c r="N2404" s="52">
        <v>0</v>
      </c>
      <c r="O2404" s="52">
        <v>0</v>
      </c>
      <c r="P2404" s="52">
        <v>0</v>
      </c>
      <c r="Q2404" s="52">
        <v>0</v>
      </c>
      <c r="R2404" s="52">
        <v>0</v>
      </c>
      <c r="S2404" s="52">
        <v>0</v>
      </c>
      <c r="T2404" s="52">
        <v>0</v>
      </c>
      <c r="U2404" s="52">
        <v>0</v>
      </c>
      <c r="V2404" s="52">
        <v>0</v>
      </c>
      <c r="W2404" s="52">
        <v>0</v>
      </c>
      <c r="X2404" s="52">
        <v>0</v>
      </c>
      <c r="Y2404" s="52">
        <v>0</v>
      </c>
      <c r="Z2404" s="52">
        <v>0</v>
      </c>
    </row>
    <row r="2405" spans="1:26">
      <c r="A2405" s="52" t="s">
        <v>347</v>
      </c>
      <c r="B2405" s="52" t="s">
        <v>337</v>
      </c>
      <c r="C2405" s="52" t="s">
        <v>252</v>
      </c>
      <c r="D2405" s="52" t="s">
        <v>7</v>
      </c>
      <c r="E2405" s="52" t="s">
        <v>83</v>
      </c>
      <c r="F2405" s="52" t="s">
        <v>68</v>
      </c>
      <c r="G2405" s="52">
        <v>0</v>
      </c>
      <c r="H2405" s="52">
        <v>0</v>
      </c>
      <c r="I2405" s="52">
        <v>0</v>
      </c>
      <c r="J2405" s="52">
        <v>0</v>
      </c>
      <c r="K2405" s="52">
        <v>0</v>
      </c>
      <c r="L2405" s="52">
        <v>0</v>
      </c>
      <c r="M2405" s="52">
        <v>0</v>
      </c>
      <c r="N2405" s="52">
        <v>0</v>
      </c>
      <c r="O2405" s="52">
        <v>0</v>
      </c>
      <c r="P2405" s="52">
        <v>0</v>
      </c>
      <c r="Q2405" s="52">
        <v>0</v>
      </c>
      <c r="R2405" s="52">
        <v>0</v>
      </c>
      <c r="S2405" s="52">
        <v>0</v>
      </c>
      <c r="T2405" s="52">
        <v>0</v>
      </c>
      <c r="U2405" s="52">
        <v>0</v>
      </c>
      <c r="V2405" s="52">
        <v>0</v>
      </c>
      <c r="W2405" s="52">
        <v>0</v>
      </c>
      <c r="X2405" s="52">
        <v>0</v>
      </c>
      <c r="Y2405" s="52">
        <v>0</v>
      </c>
      <c r="Z2405" s="52">
        <v>0</v>
      </c>
    </row>
    <row r="2406" spans="1:26">
      <c r="A2406" s="52" t="s">
        <v>347</v>
      </c>
      <c r="B2406" s="52" t="s">
        <v>337</v>
      </c>
      <c r="C2406" s="52" t="s">
        <v>252</v>
      </c>
      <c r="D2406" s="52" t="s">
        <v>7</v>
      </c>
      <c r="E2406" s="52" t="s">
        <v>83</v>
      </c>
      <c r="F2406" s="52" t="s">
        <v>69</v>
      </c>
      <c r="G2406" s="52">
        <v>0</v>
      </c>
      <c r="H2406" s="52">
        <v>0</v>
      </c>
      <c r="I2406" s="52">
        <v>0</v>
      </c>
      <c r="J2406" s="52">
        <v>0</v>
      </c>
      <c r="K2406" s="52">
        <v>0</v>
      </c>
      <c r="L2406" s="52">
        <v>0</v>
      </c>
      <c r="M2406" s="52">
        <v>0</v>
      </c>
      <c r="N2406" s="52">
        <v>0</v>
      </c>
      <c r="O2406" s="52">
        <v>0</v>
      </c>
      <c r="P2406" s="52">
        <v>0</v>
      </c>
      <c r="Q2406" s="52">
        <v>0</v>
      </c>
      <c r="R2406" s="52">
        <v>0</v>
      </c>
      <c r="S2406" s="52">
        <v>0</v>
      </c>
      <c r="T2406" s="52">
        <v>0</v>
      </c>
      <c r="U2406" s="52">
        <v>0</v>
      </c>
      <c r="V2406" s="52">
        <v>0</v>
      </c>
      <c r="W2406" s="52">
        <v>0</v>
      </c>
      <c r="X2406" s="52">
        <v>0</v>
      </c>
      <c r="Y2406" s="52">
        <v>0</v>
      </c>
      <c r="Z2406" s="52">
        <v>0</v>
      </c>
    </row>
    <row r="2407" spans="1:26">
      <c r="A2407" s="52" t="s">
        <v>347</v>
      </c>
      <c r="B2407" s="52" t="s">
        <v>337</v>
      </c>
      <c r="C2407" s="52" t="s">
        <v>252</v>
      </c>
      <c r="D2407" s="52" t="s">
        <v>7</v>
      </c>
      <c r="E2407" s="52" t="s">
        <v>83</v>
      </c>
      <c r="F2407" s="52" t="s">
        <v>70</v>
      </c>
      <c r="G2407" s="52">
        <v>0</v>
      </c>
      <c r="H2407" s="52">
        <v>0</v>
      </c>
      <c r="I2407" s="52">
        <v>0</v>
      </c>
      <c r="J2407" s="52">
        <v>0</v>
      </c>
      <c r="K2407" s="52">
        <v>0</v>
      </c>
      <c r="L2407" s="52">
        <v>0</v>
      </c>
      <c r="M2407" s="52">
        <v>0</v>
      </c>
      <c r="N2407" s="52">
        <v>0</v>
      </c>
      <c r="O2407" s="52">
        <v>0</v>
      </c>
      <c r="P2407" s="52">
        <v>0</v>
      </c>
      <c r="Q2407" s="52">
        <v>0</v>
      </c>
      <c r="R2407" s="52">
        <v>0</v>
      </c>
      <c r="S2407" s="52">
        <v>0</v>
      </c>
      <c r="T2407" s="52">
        <v>0</v>
      </c>
      <c r="U2407" s="52">
        <v>0</v>
      </c>
      <c r="V2407" s="52">
        <v>0</v>
      </c>
      <c r="W2407" s="52">
        <v>0</v>
      </c>
      <c r="X2407" s="52">
        <v>0</v>
      </c>
      <c r="Y2407" s="52">
        <v>0</v>
      </c>
      <c r="Z2407" s="52">
        <v>0</v>
      </c>
    </row>
    <row r="2408" spans="1:26">
      <c r="A2408" s="52" t="s">
        <v>347</v>
      </c>
      <c r="B2408" s="52" t="s">
        <v>342</v>
      </c>
      <c r="C2408" s="52" t="s">
        <v>252</v>
      </c>
      <c r="D2408" s="52" t="s">
        <v>7</v>
      </c>
      <c r="E2408" s="52" t="s">
        <v>83</v>
      </c>
      <c r="F2408" s="52" t="s">
        <v>71</v>
      </c>
      <c r="G2408" s="52">
        <v>0</v>
      </c>
      <c r="H2408" s="52">
        <v>0</v>
      </c>
      <c r="I2408" s="52">
        <v>0</v>
      </c>
      <c r="J2408" s="52">
        <v>0</v>
      </c>
      <c r="K2408" s="52">
        <v>0</v>
      </c>
      <c r="L2408" s="52">
        <v>0</v>
      </c>
      <c r="M2408" s="52">
        <v>0</v>
      </c>
      <c r="N2408" s="52">
        <v>0</v>
      </c>
      <c r="O2408" s="52">
        <v>0</v>
      </c>
      <c r="P2408" s="52">
        <v>0</v>
      </c>
      <c r="Q2408" s="52">
        <v>0</v>
      </c>
      <c r="R2408" s="52">
        <v>0</v>
      </c>
      <c r="S2408" s="52">
        <v>0</v>
      </c>
      <c r="T2408" s="52">
        <v>0</v>
      </c>
      <c r="U2408" s="52">
        <v>0</v>
      </c>
      <c r="V2408" s="52">
        <v>0</v>
      </c>
      <c r="W2408" s="52">
        <v>0</v>
      </c>
      <c r="X2408" s="52">
        <v>0</v>
      </c>
      <c r="Y2408" s="52">
        <v>0</v>
      </c>
      <c r="Z2408" s="52">
        <v>0</v>
      </c>
    </row>
    <row r="2409" spans="1:26">
      <c r="A2409" s="52" t="s">
        <v>347</v>
      </c>
      <c r="B2409" s="52" t="s">
        <v>342</v>
      </c>
      <c r="C2409" s="52" t="s">
        <v>252</v>
      </c>
      <c r="D2409" s="52" t="s">
        <v>7</v>
      </c>
      <c r="E2409" s="52" t="s">
        <v>83</v>
      </c>
      <c r="F2409" s="52" t="s">
        <v>72</v>
      </c>
      <c r="G2409" s="52">
        <v>0</v>
      </c>
      <c r="H2409" s="52">
        <v>0</v>
      </c>
      <c r="I2409" s="52">
        <v>0</v>
      </c>
      <c r="J2409" s="52">
        <v>0</v>
      </c>
      <c r="K2409" s="52">
        <v>0</v>
      </c>
      <c r="L2409" s="52">
        <v>0</v>
      </c>
      <c r="M2409" s="52">
        <v>0</v>
      </c>
      <c r="N2409" s="52">
        <v>0</v>
      </c>
      <c r="O2409" s="52">
        <v>0</v>
      </c>
      <c r="P2409" s="52">
        <v>0</v>
      </c>
      <c r="Q2409" s="52">
        <v>0</v>
      </c>
      <c r="R2409" s="52">
        <v>0</v>
      </c>
      <c r="S2409" s="52">
        <v>0</v>
      </c>
      <c r="T2409" s="52">
        <v>0</v>
      </c>
      <c r="U2409" s="52">
        <v>0</v>
      </c>
      <c r="V2409" s="52">
        <v>0</v>
      </c>
      <c r="W2409" s="52">
        <v>0</v>
      </c>
      <c r="X2409" s="52">
        <v>0</v>
      </c>
      <c r="Y2409" s="52">
        <v>0</v>
      </c>
      <c r="Z2409" s="52">
        <v>0</v>
      </c>
    </row>
    <row r="2410" spans="1:26">
      <c r="A2410" s="52" t="s">
        <v>347</v>
      </c>
      <c r="B2410" s="52" t="s">
        <v>343</v>
      </c>
      <c r="C2410" s="52" t="s">
        <v>252</v>
      </c>
      <c r="D2410" s="52" t="s">
        <v>7</v>
      </c>
      <c r="E2410" s="52" t="s">
        <v>83</v>
      </c>
      <c r="F2410" s="52" t="s">
        <v>73</v>
      </c>
      <c r="G2410" s="52">
        <v>0</v>
      </c>
      <c r="H2410" s="52">
        <v>0</v>
      </c>
      <c r="I2410" s="52">
        <v>0</v>
      </c>
      <c r="J2410" s="52">
        <v>0</v>
      </c>
      <c r="K2410" s="52">
        <v>0</v>
      </c>
      <c r="L2410" s="52">
        <v>0</v>
      </c>
      <c r="M2410" s="52">
        <v>0</v>
      </c>
      <c r="N2410" s="52">
        <v>0</v>
      </c>
      <c r="O2410" s="52">
        <v>0</v>
      </c>
      <c r="P2410" s="52">
        <v>0.11880045</v>
      </c>
      <c r="Q2410" s="52">
        <v>0.13949998920000001</v>
      </c>
      <c r="R2410" s="52">
        <v>0.13319885520000002</v>
      </c>
      <c r="S2410" s="52">
        <v>0.11609996400000001</v>
      </c>
      <c r="T2410" s="52">
        <v>0.25740027720000003</v>
      </c>
      <c r="U2410" s="52">
        <v>0.22589879400000001</v>
      </c>
      <c r="V2410" s="52">
        <v>0.21060022680000001</v>
      </c>
      <c r="W2410" s="52">
        <v>0.23129976599999999</v>
      </c>
      <c r="X2410" s="52">
        <v>0.23796096480000004</v>
      </c>
      <c r="Y2410" s="52">
        <v>0.23544051120000001</v>
      </c>
      <c r="Z2410" s="52">
        <v>0.21068814959999999</v>
      </c>
    </row>
    <row r="2411" spans="1:26">
      <c r="A2411" s="52" t="s">
        <v>347</v>
      </c>
      <c r="B2411" s="52" t="s">
        <v>337</v>
      </c>
      <c r="C2411" s="52" t="s">
        <v>252</v>
      </c>
      <c r="D2411" s="52" t="s">
        <v>7</v>
      </c>
      <c r="E2411" s="52" t="s">
        <v>84</v>
      </c>
      <c r="F2411" s="52" t="s">
        <v>63</v>
      </c>
      <c r="G2411" s="52">
        <v>0</v>
      </c>
      <c r="H2411" s="52">
        <v>0</v>
      </c>
      <c r="I2411" s="52">
        <v>0</v>
      </c>
      <c r="J2411" s="52">
        <v>0</v>
      </c>
      <c r="K2411" s="52">
        <v>0</v>
      </c>
      <c r="L2411" s="52">
        <v>0</v>
      </c>
      <c r="M2411" s="52">
        <v>0</v>
      </c>
      <c r="N2411" s="52">
        <v>0</v>
      </c>
      <c r="O2411" s="52">
        <v>0</v>
      </c>
      <c r="P2411" s="52">
        <v>0</v>
      </c>
      <c r="Q2411" s="52">
        <v>0</v>
      </c>
      <c r="R2411" s="52">
        <v>0</v>
      </c>
      <c r="S2411" s="52">
        <v>0</v>
      </c>
      <c r="T2411" s="52">
        <v>0</v>
      </c>
      <c r="U2411" s="52">
        <v>0</v>
      </c>
      <c r="V2411" s="52">
        <v>0</v>
      </c>
      <c r="W2411" s="52">
        <v>0</v>
      </c>
      <c r="X2411" s="52">
        <v>0</v>
      </c>
      <c r="Y2411" s="52">
        <v>0</v>
      </c>
      <c r="Z2411" s="52">
        <v>0</v>
      </c>
    </row>
    <row r="2412" spans="1:26">
      <c r="A2412" s="52" t="s">
        <v>347</v>
      </c>
      <c r="B2412" s="52" t="s">
        <v>338</v>
      </c>
      <c r="C2412" s="52" t="s">
        <v>252</v>
      </c>
      <c r="D2412" s="52" t="s">
        <v>7</v>
      </c>
      <c r="E2412" s="52" t="s">
        <v>84</v>
      </c>
      <c r="F2412" s="52" t="s">
        <v>64</v>
      </c>
      <c r="G2412" s="52">
        <v>0</v>
      </c>
      <c r="H2412" s="52">
        <v>0</v>
      </c>
      <c r="I2412" s="52">
        <v>0</v>
      </c>
      <c r="J2412" s="52">
        <v>0</v>
      </c>
      <c r="K2412" s="52">
        <v>0</v>
      </c>
      <c r="L2412" s="52">
        <v>0</v>
      </c>
      <c r="M2412" s="52">
        <v>0</v>
      </c>
      <c r="N2412" s="52">
        <v>0</v>
      </c>
      <c r="O2412" s="52">
        <v>0</v>
      </c>
      <c r="P2412" s="52">
        <v>0</v>
      </c>
      <c r="Q2412" s="52">
        <v>0</v>
      </c>
      <c r="R2412" s="52">
        <v>0</v>
      </c>
      <c r="S2412" s="52">
        <v>0</v>
      </c>
      <c r="T2412" s="52">
        <v>0</v>
      </c>
      <c r="U2412" s="52">
        <v>0</v>
      </c>
      <c r="V2412" s="52">
        <v>0</v>
      </c>
      <c r="W2412" s="52">
        <v>0</v>
      </c>
      <c r="X2412" s="52">
        <v>0</v>
      </c>
      <c r="Y2412" s="52">
        <v>0</v>
      </c>
      <c r="Z2412" s="52">
        <v>0</v>
      </c>
    </row>
    <row r="2413" spans="1:26">
      <c r="A2413" s="52" t="s">
        <v>347</v>
      </c>
      <c r="B2413" s="52" t="s">
        <v>339</v>
      </c>
      <c r="C2413" s="52" t="s">
        <v>252</v>
      </c>
      <c r="D2413" s="52" t="s">
        <v>7</v>
      </c>
      <c r="E2413" s="52" t="s">
        <v>84</v>
      </c>
      <c r="F2413" s="52" t="s">
        <v>65</v>
      </c>
      <c r="G2413" s="52">
        <v>0</v>
      </c>
      <c r="H2413" s="52">
        <v>0</v>
      </c>
      <c r="I2413" s="52">
        <v>0</v>
      </c>
      <c r="J2413" s="52">
        <v>0</v>
      </c>
      <c r="K2413" s="52">
        <v>0</v>
      </c>
      <c r="L2413" s="52">
        <v>0</v>
      </c>
      <c r="M2413" s="52">
        <v>0</v>
      </c>
      <c r="N2413" s="52">
        <v>0</v>
      </c>
      <c r="O2413" s="52">
        <v>0</v>
      </c>
      <c r="P2413" s="52">
        <v>0</v>
      </c>
      <c r="Q2413" s="52">
        <v>0</v>
      </c>
      <c r="R2413" s="52">
        <v>0</v>
      </c>
      <c r="S2413" s="52">
        <v>0</v>
      </c>
      <c r="T2413" s="52">
        <v>0</v>
      </c>
      <c r="U2413" s="52">
        <v>0</v>
      </c>
      <c r="V2413" s="52">
        <v>0</v>
      </c>
      <c r="W2413" s="52">
        <v>0</v>
      </c>
      <c r="X2413" s="52">
        <v>0</v>
      </c>
      <c r="Y2413" s="52">
        <v>0</v>
      </c>
      <c r="Z2413" s="52">
        <v>0</v>
      </c>
    </row>
    <row r="2414" spans="1:26">
      <c r="A2414" s="52" t="s">
        <v>347</v>
      </c>
      <c r="B2414" s="52" t="s">
        <v>340</v>
      </c>
      <c r="C2414" s="52" t="s">
        <v>252</v>
      </c>
      <c r="D2414" s="52" t="s">
        <v>7</v>
      </c>
      <c r="E2414" s="52" t="s">
        <v>84</v>
      </c>
      <c r="F2414" s="52" t="s">
        <v>66</v>
      </c>
      <c r="G2414" s="52">
        <v>0</v>
      </c>
      <c r="H2414" s="52">
        <v>0</v>
      </c>
      <c r="I2414" s="52">
        <v>0</v>
      </c>
      <c r="J2414" s="52">
        <v>0</v>
      </c>
      <c r="K2414" s="52">
        <v>0</v>
      </c>
      <c r="L2414" s="52">
        <v>0</v>
      </c>
      <c r="M2414" s="52">
        <v>0</v>
      </c>
      <c r="N2414" s="52">
        <v>0</v>
      </c>
      <c r="O2414" s="52">
        <v>0</v>
      </c>
      <c r="P2414" s="52">
        <v>0</v>
      </c>
      <c r="Q2414" s="52">
        <v>0</v>
      </c>
      <c r="R2414" s="52">
        <v>0</v>
      </c>
      <c r="S2414" s="52">
        <v>0</v>
      </c>
      <c r="T2414" s="52">
        <v>0</v>
      </c>
      <c r="U2414" s="52">
        <v>0</v>
      </c>
      <c r="V2414" s="52">
        <v>0</v>
      </c>
      <c r="W2414" s="52">
        <v>0</v>
      </c>
      <c r="X2414" s="52">
        <v>0</v>
      </c>
      <c r="Y2414" s="52">
        <v>0</v>
      </c>
      <c r="Z2414" s="52">
        <v>0</v>
      </c>
    </row>
    <row r="2415" spans="1:26">
      <c r="A2415" s="52" t="s">
        <v>347</v>
      </c>
      <c r="B2415" s="52" t="s">
        <v>341</v>
      </c>
      <c r="C2415" s="52" t="s">
        <v>252</v>
      </c>
      <c r="D2415" s="52" t="s">
        <v>7</v>
      </c>
      <c r="E2415" s="52" t="s">
        <v>84</v>
      </c>
      <c r="F2415" s="52" t="s">
        <v>67</v>
      </c>
      <c r="G2415" s="52">
        <v>0</v>
      </c>
      <c r="H2415" s="52">
        <v>0</v>
      </c>
      <c r="I2415" s="52">
        <v>0</v>
      </c>
      <c r="J2415" s="52">
        <v>0</v>
      </c>
      <c r="K2415" s="52">
        <v>0</v>
      </c>
      <c r="L2415" s="52">
        <v>0</v>
      </c>
      <c r="M2415" s="52">
        <v>0</v>
      </c>
      <c r="N2415" s="52">
        <v>0</v>
      </c>
      <c r="O2415" s="52">
        <v>0</v>
      </c>
      <c r="P2415" s="52">
        <v>0</v>
      </c>
      <c r="Q2415" s="52">
        <v>0</v>
      </c>
      <c r="R2415" s="52">
        <v>0</v>
      </c>
      <c r="S2415" s="52">
        <v>0</v>
      </c>
      <c r="T2415" s="52">
        <v>0</v>
      </c>
      <c r="U2415" s="52">
        <v>0</v>
      </c>
      <c r="V2415" s="52">
        <v>0</v>
      </c>
      <c r="W2415" s="52">
        <v>0</v>
      </c>
      <c r="X2415" s="52">
        <v>0</v>
      </c>
      <c r="Y2415" s="52">
        <v>0</v>
      </c>
      <c r="Z2415" s="52">
        <v>0</v>
      </c>
    </row>
    <row r="2416" spans="1:26">
      <c r="A2416" s="52" t="s">
        <v>347</v>
      </c>
      <c r="B2416" s="52" t="s">
        <v>337</v>
      </c>
      <c r="C2416" s="52" t="s">
        <v>252</v>
      </c>
      <c r="D2416" s="52" t="s">
        <v>7</v>
      </c>
      <c r="E2416" s="52" t="s">
        <v>84</v>
      </c>
      <c r="F2416" s="52" t="s">
        <v>68</v>
      </c>
      <c r="G2416" s="52">
        <v>0</v>
      </c>
      <c r="H2416" s="52">
        <v>0</v>
      </c>
      <c r="I2416" s="52">
        <v>0</v>
      </c>
      <c r="J2416" s="52">
        <v>0</v>
      </c>
      <c r="K2416" s="52">
        <v>0</v>
      </c>
      <c r="L2416" s="52">
        <v>0</v>
      </c>
      <c r="M2416" s="52">
        <v>0</v>
      </c>
      <c r="N2416" s="52">
        <v>0</v>
      </c>
      <c r="O2416" s="52">
        <v>0</v>
      </c>
      <c r="P2416" s="52">
        <v>0</v>
      </c>
      <c r="Q2416" s="52">
        <v>0</v>
      </c>
      <c r="R2416" s="52">
        <v>0</v>
      </c>
      <c r="S2416" s="52">
        <v>0</v>
      </c>
      <c r="T2416" s="52">
        <v>0</v>
      </c>
      <c r="U2416" s="52">
        <v>0</v>
      </c>
      <c r="V2416" s="52">
        <v>0</v>
      </c>
      <c r="W2416" s="52">
        <v>0</v>
      </c>
      <c r="X2416" s="52">
        <v>0</v>
      </c>
      <c r="Y2416" s="52">
        <v>0</v>
      </c>
      <c r="Z2416" s="52">
        <v>0</v>
      </c>
    </row>
    <row r="2417" spans="1:26">
      <c r="A2417" s="52" t="s">
        <v>347</v>
      </c>
      <c r="B2417" s="52" t="s">
        <v>337</v>
      </c>
      <c r="C2417" s="52" t="s">
        <v>252</v>
      </c>
      <c r="D2417" s="52" t="s">
        <v>7</v>
      </c>
      <c r="E2417" s="52" t="s">
        <v>84</v>
      </c>
      <c r="F2417" s="52" t="s">
        <v>69</v>
      </c>
      <c r="G2417" s="52">
        <v>0</v>
      </c>
      <c r="H2417" s="52">
        <v>0</v>
      </c>
      <c r="I2417" s="52">
        <v>0</v>
      </c>
      <c r="J2417" s="52">
        <v>0</v>
      </c>
      <c r="K2417" s="52">
        <v>0</v>
      </c>
      <c r="L2417" s="52">
        <v>0</v>
      </c>
      <c r="M2417" s="52">
        <v>0</v>
      </c>
      <c r="N2417" s="52">
        <v>0</v>
      </c>
      <c r="O2417" s="52">
        <v>0</v>
      </c>
      <c r="P2417" s="52">
        <v>0</v>
      </c>
      <c r="Q2417" s="52">
        <v>0</v>
      </c>
      <c r="R2417" s="52">
        <v>0</v>
      </c>
      <c r="S2417" s="52">
        <v>0</v>
      </c>
      <c r="T2417" s="52">
        <v>0</v>
      </c>
      <c r="U2417" s="52">
        <v>0</v>
      </c>
      <c r="V2417" s="52">
        <v>0</v>
      </c>
      <c r="W2417" s="52">
        <v>0</v>
      </c>
      <c r="X2417" s="52">
        <v>0</v>
      </c>
      <c r="Y2417" s="52">
        <v>0</v>
      </c>
      <c r="Z2417" s="52">
        <v>0</v>
      </c>
    </row>
    <row r="2418" spans="1:26">
      <c r="A2418" s="52" t="s">
        <v>347</v>
      </c>
      <c r="B2418" s="52" t="s">
        <v>337</v>
      </c>
      <c r="C2418" s="52" t="s">
        <v>252</v>
      </c>
      <c r="D2418" s="52" t="s">
        <v>7</v>
      </c>
      <c r="E2418" s="52" t="s">
        <v>84</v>
      </c>
      <c r="F2418" s="52" t="s">
        <v>70</v>
      </c>
      <c r="G2418" s="52">
        <v>0</v>
      </c>
      <c r="H2418" s="52">
        <v>0</v>
      </c>
      <c r="I2418" s="52">
        <v>0</v>
      </c>
      <c r="J2418" s="52">
        <v>0</v>
      </c>
      <c r="K2418" s="52">
        <v>0</v>
      </c>
      <c r="L2418" s="52">
        <v>0</v>
      </c>
      <c r="M2418" s="52">
        <v>0</v>
      </c>
      <c r="N2418" s="52">
        <v>0</v>
      </c>
      <c r="O2418" s="52">
        <v>0</v>
      </c>
      <c r="P2418" s="52">
        <v>0</v>
      </c>
      <c r="Q2418" s="52">
        <v>0</v>
      </c>
      <c r="R2418" s="52">
        <v>0</v>
      </c>
      <c r="S2418" s="52">
        <v>0</v>
      </c>
      <c r="T2418" s="52">
        <v>0</v>
      </c>
      <c r="U2418" s="52">
        <v>0</v>
      </c>
      <c r="V2418" s="52">
        <v>0</v>
      </c>
      <c r="W2418" s="52">
        <v>0</v>
      </c>
      <c r="X2418" s="52">
        <v>0</v>
      </c>
      <c r="Y2418" s="52">
        <v>0</v>
      </c>
      <c r="Z2418" s="52">
        <v>0</v>
      </c>
    </row>
    <row r="2419" spans="1:26">
      <c r="A2419" s="52" t="s">
        <v>347</v>
      </c>
      <c r="B2419" s="52" t="s">
        <v>342</v>
      </c>
      <c r="C2419" s="52" t="s">
        <v>252</v>
      </c>
      <c r="D2419" s="52" t="s">
        <v>7</v>
      </c>
      <c r="E2419" s="52" t="s">
        <v>84</v>
      </c>
      <c r="F2419" s="52" t="s">
        <v>71</v>
      </c>
      <c r="G2419" s="52">
        <v>0</v>
      </c>
      <c r="H2419" s="52">
        <v>0</v>
      </c>
      <c r="I2419" s="52">
        <v>0</v>
      </c>
      <c r="J2419" s="52">
        <v>0</v>
      </c>
      <c r="K2419" s="52">
        <v>0</v>
      </c>
      <c r="L2419" s="52">
        <v>0</v>
      </c>
      <c r="M2419" s="52">
        <v>0</v>
      </c>
      <c r="N2419" s="52">
        <v>0</v>
      </c>
      <c r="O2419" s="52">
        <v>0</v>
      </c>
      <c r="P2419" s="52">
        <v>0</v>
      </c>
      <c r="Q2419" s="52">
        <v>0</v>
      </c>
      <c r="R2419" s="52">
        <v>0</v>
      </c>
      <c r="S2419" s="52">
        <v>0</v>
      </c>
      <c r="T2419" s="52">
        <v>0</v>
      </c>
      <c r="U2419" s="52">
        <v>0</v>
      </c>
      <c r="V2419" s="52">
        <v>0</v>
      </c>
      <c r="W2419" s="52">
        <v>0</v>
      </c>
      <c r="X2419" s="52">
        <v>0</v>
      </c>
      <c r="Y2419" s="52">
        <v>0</v>
      </c>
      <c r="Z2419" s="52">
        <v>0</v>
      </c>
    </row>
    <row r="2420" spans="1:26">
      <c r="A2420" s="52" t="s">
        <v>347</v>
      </c>
      <c r="B2420" s="52" t="s">
        <v>342</v>
      </c>
      <c r="C2420" s="52" t="s">
        <v>252</v>
      </c>
      <c r="D2420" s="52" t="s">
        <v>7</v>
      </c>
      <c r="E2420" s="52" t="s">
        <v>84</v>
      </c>
      <c r="F2420" s="52" t="s">
        <v>72</v>
      </c>
      <c r="G2420" s="52">
        <v>0</v>
      </c>
      <c r="H2420" s="52">
        <v>0</v>
      </c>
      <c r="I2420" s="52">
        <v>0</v>
      </c>
      <c r="J2420" s="52">
        <v>0</v>
      </c>
      <c r="K2420" s="52">
        <v>0</v>
      </c>
      <c r="L2420" s="52">
        <v>0</v>
      </c>
      <c r="M2420" s="52">
        <v>0</v>
      </c>
      <c r="N2420" s="52">
        <v>0</v>
      </c>
      <c r="O2420" s="52">
        <v>0</v>
      </c>
      <c r="P2420" s="52">
        <v>0</v>
      </c>
      <c r="Q2420" s="52">
        <v>0</v>
      </c>
      <c r="R2420" s="52">
        <v>0</v>
      </c>
      <c r="S2420" s="52">
        <v>0</v>
      </c>
      <c r="T2420" s="52">
        <v>0</v>
      </c>
      <c r="U2420" s="52">
        <v>0</v>
      </c>
      <c r="V2420" s="52">
        <v>0</v>
      </c>
      <c r="W2420" s="52">
        <v>0</v>
      </c>
      <c r="X2420" s="52">
        <v>0</v>
      </c>
      <c r="Y2420" s="52">
        <v>0</v>
      </c>
      <c r="Z2420" s="52">
        <v>0</v>
      </c>
    </row>
    <row r="2421" spans="1:26">
      <c r="A2421" s="52" t="s">
        <v>347</v>
      </c>
      <c r="B2421" s="52" t="s">
        <v>343</v>
      </c>
      <c r="C2421" s="52" t="s">
        <v>252</v>
      </c>
      <c r="D2421" s="52" t="s">
        <v>7</v>
      </c>
      <c r="E2421" s="52" t="s">
        <v>84</v>
      </c>
      <c r="F2421" s="52" t="s">
        <v>73</v>
      </c>
      <c r="G2421" s="52">
        <v>0</v>
      </c>
      <c r="H2421" s="52">
        <v>0</v>
      </c>
      <c r="I2421" s="52">
        <v>0</v>
      </c>
      <c r="J2421" s="52">
        <v>0</v>
      </c>
      <c r="K2421" s="52">
        <v>0</v>
      </c>
      <c r="L2421" s="52">
        <v>0</v>
      </c>
      <c r="M2421" s="52">
        <v>0</v>
      </c>
      <c r="N2421" s="52">
        <v>0</v>
      </c>
      <c r="O2421" s="52">
        <v>0</v>
      </c>
      <c r="P2421" s="52">
        <v>0</v>
      </c>
      <c r="Q2421" s="52">
        <v>0</v>
      </c>
      <c r="R2421" s="52">
        <v>0</v>
      </c>
      <c r="S2421" s="52">
        <v>0</v>
      </c>
      <c r="T2421" s="52">
        <v>0</v>
      </c>
      <c r="U2421" s="52">
        <v>0</v>
      </c>
      <c r="V2421" s="52">
        <v>0</v>
      </c>
      <c r="W2421" s="52">
        <v>0</v>
      </c>
      <c r="X2421" s="52">
        <v>0</v>
      </c>
      <c r="Y2421" s="52">
        <v>0</v>
      </c>
      <c r="Z2421" s="52">
        <v>0</v>
      </c>
    </row>
    <row r="2422" spans="1:26">
      <c r="A2422" s="52" t="s">
        <v>349</v>
      </c>
      <c r="B2422" s="52" t="s">
        <v>337</v>
      </c>
      <c r="C2422" s="52" t="s">
        <v>252</v>
      </c>
      <c r="D2422" s="52" t="s">
        <v>7</v>
      </c>
      <c r="E2422" s="52" t="s">
        <v>85</v>
      </c>
      <c r="F2422" s="52" t="s">
        <v>63</v>
      </c>
      <c r="G2422" s="52">
        <v>0</v>
      </c>
      <c r="H2422" s="52">
        <v>0</v>
      </c>
      <c r="I2422" s="52">
        <v>0</v>
      </c>
      <c r="J2422" s="52">
        <v>0</v>
      </c>
      <c r="K2422" s="52">
        <v>0</v>
      </c>
      <c r="L2422" s="52">
        <v>0</v>
      </c>
      <c r="M2422" s="52">
        <v>0</v>
      </c>
      <c r="N2422" s="52">
        <v>0</v>
      </c>
      <c r="O2422" s="52">
        <v>0</v>
      </c>
      <c r="P2422" s="52">
        <v>0</v>
      </c>
      <c r="Q2422" s="52">
        <v>0</v>
      </c>
      <c r="R2422" s="52">
        <v>0</v>
      </c>
      <c r="S2422" s="52">
        <v>0.67080072239999999</v>
      </c>
      <c r="T2422" s="52">
        <v>5.108398416</v>
      </c>
      <c r="U2422" s="52">
        <v>6.5015979840000009</v>
      </c>
      <c r="V2422" s="52">
        <v>6.8369983452000005</v>
      </c>
      <c r="W2422" s="52">
        <v>6.9918010883999999</v>
      </c>
      <c r="X2422" s="52">
        <v>25.141738186800001</v>
      </c>
      <c r="Y2422" s="52">
        <v>7.6409016263999998</v>
      </c>
      <c r="Z2422" s="52">
        <v>7.6969377576000007</v>
      </c>
    </row>
    <row r="2423" spans="1:26">
      <c r="A2423" s="52" t="s">
        <v>349</v>
      </c>
      <c r="B2423" s="52" t="s">
        <v>338</v>
      </c>
      <c r="C2423" s="52" t="s">
        <v>252</v>
      </c>
      <c r="D2423" s="52" t="s">
        <v>7</v>
      </c>
      <c r="E2423" s="52" t="s">
        <v>85</v>
      </c>
      <c r="F2423" s="52" t="s">
        <v>64</v>
      </c>
      <c r="G2423" s="52">
        <v>0</v>
      </c>
      <c r="H2423" s="52">
        <v>0</v>
      </c>
      <c r="I2423" s="52">
        <v>0</v>
      </c>
      <c r="J2423" s="52">
        <v>0</v>
      </c>
      <c r="K2423" s="52">
        <v>0</v>
      </c>
      <c r="L2423" s="52">
        <v>0</v>
      </c>
      <c r="M2423" s="52">
        <v>0</v>
      </c>
      <c r="N2423" s="52">
        <v>0</v>
      </c>
      <c r="O2423" s="52">
        <v>0</v>
      </c>
      <c r="P2423" s="52">
        <v>0</v>
      </c>
      <c r="Q2423" s="52">
        <v>0</v>
      </c>
      <c r="R2423" s="52">
        <v>0</v>
      </c>
      <c r="S2423" s="52">
        <v>0</v>
      </c>
      <c r="T2423" s="52">
        <v>0</v>
      </c>
      <c r="U2423" s="52">
        <v>0</v>
      </c>
      <c r="V2423" s="52">
        <v>0</v>
      </c>
      <c r="W2423" s="52">
        <v>0</v>
      </c>
      <c r="X2423" s="52">
        <v>0</v>
      </c>
      <c r="Y2423" s="52">
        <v>0</v>
      </c>
      <c r="Z2423" s="52">
        <v>0</v>
      </c>
    </row>
    <row r="2424" spans="1:26">
      <c r="A2424" s="52" t="s">
        <v>349</v>
      </c>
      <c r="B2424" s="52" t="s">
        <v>339</v>
      </c>
      <c r="C2424" s="52" t="s">
        <v>252</v>
      </c>
      <c r="D2424" s="52" t="s">
        <v>7</v>
      </c>
      <c r="E2424" s="52" t="s">
        <v>85</v>
      </c>
      <c r="F2424" s="52" t="s">
        <v>65</v>
      </c>
      <c r="G2424" s="52">
        <v>0</v>
      </c>
      <c r="H2424" s="52">
        <v>0</v>
      </c>
      <c r="I2424" s="52">
        <v>0</v>
      </c>
      <c r="J2424" s="52">
        <v>0</v>
      </c>
      <c r="K2424" s="52">
        <v>0</v>
      </c>
      <c r="L2424" s="52">
        <v>0</v>
      </c>
      <c r="M2424" s="52">
        <v>0</v>
      </c>
      <c r="N2424" s="52">
        <v>0</v>
      </c>
      <c r="O2424" s="52">
        <v>0</v>
      </c>
      <c r="P2424" s="52">
        <v>0</v>
      </c>
      <c r="Q2424" s="52">
        <v>0</v>
      </c>
      <c r="R2424" s="52">
        <v>0</v>
      </c>
      <c r="S2424" s="52">
        <v>0</v>
      </c>
      <c r="T2424" s="52">
        <v>0</v>
      </c>
      <c r="U2424" s="52">
        <v>0</v>
      </c>
      <c r="V2424" s="52">
        <v>0</v>
      </c>
      <c r="W2424" s="52">
        <v>0</v>
      </c>
      <c r="X2424" s="52">
        <v>0</v>
      </c>
      <c r="Y2424" s="52">
        <v>0</v>
      </c>
      <c r="Z2424" s="52">
        <v>0</v>
      </c>
    </row>
    <row r="2425" spans="1:26">
      <c r="A2425" s="52" t="s">
        <v>349</v>
      </c>
      <c r="B2425" s="52" t="s">
        <v>340</v>
      </c>
      <c r="C2425" s="52" t="s">
        <v>252</v>
      </c>
      <c r="D2425" s="52" t="s">
        <v>7</v>
      </c>
      <c r="E2425" s="52" t="s">
        <v>85</v>
      </c>
      <c r="F2425" s="52" t="s">
        <v>66</v>
      </c>
      <c r="G2425" s="52">
        <v>31.377599974800003</v>
      </c>
      <c r="H2425" s="52">
        <v>30.780001263599999</v>
      </c>
      <c r="I2425" s="52">
        <v>32.248801879200002</v>
      </c>
      <c r="J2425" s="52">
        <v>34.354799960400001</v>
      </c>
      <c r="K2425" s="52">
        <v>35.427600471600002</v>
      </c>
      <c r="L2425" s="52">
        <v>49.906798351200003</v>
      </c>
      <c r="M2425" s="52">
        <v>51.922801166400006</v>
      </c>
      <c r="N2425" s="52">
        <v>53.895600392400006</v>
      </c>
      <c r="O2425" s="52">
        <v>54.223200745200003</v>
      </c>
      <c r="P2425" s="52">
        <v>52.452000126000002</v>
      </c>
      <c r="Q2425" s="52">
        <v>59.331599161199996</v>
      </c>
      <c r="R2425" s="52">
        <v>60.4259993736</v>
      </c>
      <c r="S2425" s="52">
        <v>61.736400784800004</v>
      </c>
      <c r="T2425" s="52">
        <v>62.200800640800004</v>
      </c>
      <c r="U2425" s="52">
        <v>64.900800971999999</v>
      </c>
      <c r="V2425" s="52">
        <v>65.952001781999996</v>
      </c>
      <c r="W2425" s="52">
        <v>66.297601188000002</v>
      </c>
      <c r="X2425" s="52">
        <v>70.665840352800004</v>
      </c>
      <c r="Y2425" s="52">
        <v>70.198920043200005</v>
      </c>
      <c r="Z2425" s="52">
        <v>70.112521238400006</v>
      </c>
    </row>
    <row r="2426" spans="1:26">
      <c r="A2426" s="52" t="s">
        <v>349</v>
      </c>
      <c r="B2426" s="52" t="s">
        <v>341</v>
      </c>
      <c r="C2426" s="52" t="s">
        <v>252</v>
      </c>
      <c r="D2426" s="52" t="s">
        <v>7</v>
      </c>
      <c r="E2426" s="52" t="s">
        <v>85</v>
      </c>
      <c r="F2426" s="52" t="s">
        <v>67</v>
      </c>
      <c r="G2426" s="52">
        <v>0</v>
      </c>
      <c r="H2426" s="52">
        <v>0</v>
      </c>
      <c r="I2426" s="52">
        <v>0</v>
      </c>
      <c r="J2426" s="52">
        <v>0</v>
      </c>
      <c r="K2426" s="52">
        <v>0</v>
      </c>
      <c r="L2426" s="52">
        <v>0</v>
      </c>
      <c r="M2426" s="52">
        <v>0</v>
      </c>
      <c r="N2426" s="52">
        <v>0</v>
      </c>
      <c r="O2426" s="52">
        <v>0</v>
      </c>
      <c r="P2426" s="52">
        <v>0</v>
      </c>
      <c r="Q2426" s="52">
        <v>0</v>
      </c>
      <c r="R2426" s="52">
        <v>0</v>
      </c>
      <c r="S2426" s="52">
        <v>0</v>
      </c>
      <c r="T2426" s="52">
        <v>0</v>
      </c>
      <c r="U2426" s="52">
        <v>0</v>
      </c>
      <c r="V2426" s="52">
        <v>0</v>
      </c>
      <c r="W2426" s="52">
        <v>0</v>
      </c>
      <c r="X2426" s="52">
        <v>0</v>
      </c>
      <c r="Y2426" s="52">
        <v>0</v>
      </c>
      <c r="Z2426" s="52">
        <v>0</v>
      </c>
    </row>
    <row r="2427" spans="1:26">
      <c r="A2427" s="52" t="s">
        <v>349</v>
      </c>
      <c r="B2427" s="52" t="s">
        <v>337</v>
      </c>
      <c r="C2427" s="52" t="s">
        <v>252</v>
      </c>
      <c r="D2427" s="52" t="s">
        <v>7</v>
      </c>
      <c r="E2427" s="52" t="s">
        <v>85</v>
      </c>
      <c r="F2427" s="52" t="s">
        <v>68</v>
      </c>
      <c r="G2427" s="52">
        <v>0</v>
      </c>
      <c r="H2427" s="52">
        <v>0</v>
      </c>
      <c r="I2427" s="52">
        <v>0.28200191400000002</v>
      </c>
      <c r="J2427" s="52">
        <v>0.36660039480000001</v>
      </c>
      <c r="K2427" s="52">
        <v>0.25379962919999999</v>
      </c>
      <c r="L2427" s="52">
        <v>8.45984808E-2</v>
      </c>
      <c r="M2427" s="52">
        <v>0.19739924640000003</v>
      </c>
      <c r="N2427" s="52">
        <v>0.33839810999999997</v>
      </c>
      <c r="O2427" s="52">
        <v>0.1692011484</v>
      </c>
      <c r="P2427" s="52">
        <v>0.1692011484</v>
      </c>
      <c r="Q2427" s="52">
        <v>0.31020001200000002</v>
      </c>
      <c r="R2427" s="52">
        <v>0.31020001200000002</v>
      </c>
      <c r="S2427" s="52">
        <v>0.31020001200000002</v>
      </c>
      <c r="T2427" s="52">
        <v>0.31020001200000002</v>
      </c>
      <c r="U2427" s="52">
        <v>0.31020001200000002</v>
      </c>
      <c r="V2427" s="52">
        <v>0</v>
      </c>
      <c r="W2427" s="52">
        <v>0</v>
      </c>
      <c r="X2427" s="52">
        <v>0</v>
      </c>
      <c r="Y2427" s="52">
        <v>0</v>
      </c>
      <c r="Z2427" s="52">
        <v>0</v>
      </c>
    </row>
    <row r="2428" spans="1:26">
      <c r="A2428" s="52" t="s">
        <v>349</v>
      </c>
      <c r="B2428" s="52" t="s">
        <v>337</v>
      </c>
      <c r="C2428" s="52" t="s">
        <v>252</v>
      </c>
      <c r="D2428" s="52" t="s">
        <v>7</v>
      </c>
      <c r="E2428" s="52" t="s">
        <v>85</v>
      </c>
      <c r="F2428" s="52" t="s">
        <v>69</v>
      </c>
      <c r="G2428" s="52">
        <v>0</v>
      </c>
      <c r="H2428" s="52">
        <v>0</v>
      </c>
      <c r="I2428" s="52">
        <v>0</v>
      </c>
      <c r="J2428" s="52">
        <v>0</v>
      </c>
      <c r="K2428" s="52">
        <v>0</v>
      </c>
      <c r="L2428" s="52">
        <v>0</v>
      </c>
      <c r="M2428" s="52">
        <v>0</v>
      </c>
      <c r="N2428" s="52">
        <v>0</v>
      </c>
      <c r="O2428" s="52">
        <v>0</v>
      </c>
      <c r="P2428" s="52">
        <v>0</v>
      </c>
      <c r="Q2428" s="52">
        <v>0</v>
      </c>
      <c r="R2428" s="52">
        <v>0</v>
      </c>
      <c r="S2428" s="52">
        <v>0</v>
      </c>
      <c r="T2428" s="52">
        <v>0</v>
      </c>
      <c r="U2428" s="52">
        <v>0</v>
      </c>
      <c r="V2428" s="52">
        <v>0</v>
      </c>
      <c r="W2428" s="52">
        <v>0</v>
      </c>
      <c r="X2428" s="52">
        <v>0</v>
      </c>
      <c r="Y2428" s="52">
        <v>0</v>
      </c>
      <c r="Z2428" s="52">
        <v>0</v>
      </c>
    </row>
    <row r="2429" spans="1:26">
      <c r="A2429" s="52" t="s">
        <v>349</v>
      </c>
      <c r="B2429" s="52" t="s">
        <v>337</v>
      </c>
      <c r="C2429" s="52" t="s">
        <v>252</v>
      </c>
      <c r="D2429" s="52" t="s">
        <v>7</v>
      </c>
      <c r="E2429" s="52" t="s">
        <v>85</v>
      </c>
      <c r="F2429" s="52" t="s">
        <v>70</v>
      </c>
      <c r="G2429" s="52">
        <v>0</v>
      </c>
      <c r="H2429" s="52">
        <v>0</v>
      </c>
      <c r="I2429" s="52">
        <v>0</v>
      </c>
      <c r="J2429" s="52">
        <v>0</v>
      </c>
      <c r="K2429" s="52">
        <v>0</v>
      </c>
      <c r="L2429" s="52">
        <v>0</v>
      </c>
      <c r="M2429" s="52">
        <v>0</v>
      </c>
      <c r="N2429" s="52">
        <v>0</v>
      </c>
      <c r="O2429" s="52">
        <v>0</v>
      </c>
      <c r="P2429" s="52">
        <v>0</v>
      </c>
      <c r="Q2429" s="52">
        <v>0</v>
      </c>
      <c r="R2429" s="52">
        <v>0</v>
      </c>
      <c r="S2429" s="52">
        <v>0</v>
      </c>
      <c r="T2429" s="52">
        <v>0</v>
      </c>
      <c r="U2429" s="52">
        <v>0</v>
      </c>
      <c r="V2429" s="52">
        <v>0</v>
      </c>
      <c r="W2429" s="52">
        <v>0</v>
      </c>
      <c r="X2429" s="52">
        <v>0</v>
      </c>
      <c r="Y2429" s="52">
        <v>0</v>
      </c>
      <c r="Z2429" s="52">
        <v>0</v>
      </c>
    </row>
    <row r="2430" spans="1:26">
      <c r="A2430" s="52" t="s">
        <v>349</v>
      </c>
      <c r="B2430" s="52" t="s">
        <v>342</v>
      </c>
      <c r="C2430" s="52" t="s">
        <v>252</v>
      </c>
      <c r="D2430" s="52" t="s">
        <v>7</v>
      </c>
      <c r="E2430" s="52" t="s">
        <v>85</v>
      </c>
      <c r="F2430" s="52" t="s">
        <v>71</v>
      </c>
      <c r="G2430" s="52">
        <v>0</v>
      </c>
      <c r="H2430" s="52">
        <v>0</v>
      </c>
      <c r="I2430" s="52">
        <v>0</v>
      </c>
      <c r="J2430" s="52">
        <v>0</v>
      </c>
      <c r="K2430" s="52">
        <v>0</v>
      </c>
      <c r="L2430" s="52">
        <v>0</v>
      </c>
      <c r="M2430" s="52">
        <v>0</v>
      </c>
      <c r="N2430" s="52">
        <v>0</v>
      </c>
      <c r="O2430" s="52">
        <v>0</v>
      </c>
      <c r="P2430" s="52">
        <v>0</v>
      </c>
      <c r="Q2430" s="52">
        <v>0</v>
      </c>
      <c r="R2430" s="52">
        <v>0</v>
      </c>
      <c r="S2430" s="52">
        <v>0</v>
      </c>
      <c r="T2430" s="52">
        <v>0</v>
      </c>
      <c r="U2430" s="52">
        <v>0</v>
      </c>
      <c r="V2430" s="52">
        <v>0</v>
      </c>
      <c r="W2430" s="52">
        <v>0</v>
      </c>
      <c r="X2430" s="52">
        <v>0</v>
      </c>
      <c r="Y2430" s="52">
        <v>0</v>
      </c>
      <c r="Z2430" s="52">
        <v>0</v>
      </c>
    </row>
    <row r="2431" spans="1:26">
      <c r="A2431" s="52" t="s">
        <v>349</v>
      </c>
      <c r="B2431" s="52" t="s">
        <v>342</v>
      </c>
      <c r="C2431" s="52" t="s">
        <v>252</v>
      </c>
      <c r="D2431" s="52" t="s">
        <v>7</v>
      </c>
      <c r="E2431" s="52" t="s">
        <v>85</v>
      </c>
      <c r="F2431" s="52" t="s">
        <v>72</v>
      </c>
      <c r="G2431" s="52">
        <v>12.390600139200002</v>
      </c>
      <c r="H2431" s="52">
        <v>13.787098905600002</v>
      </c>
      <c r="I2431" s="52">
        <v>15.183597672000001</v>
      </c>
      <c r="J2431" s="52">
        <v>16.700697212400001</v>
      </c>
      <c r="K2431" s="52">
        <v>17.856002804400003</v>
      </c>
      <c r="L2431" s="52">
        <v>19.533900585600001</v>
      </c>
      <c r="M2431" s="52">
        <v>20.930399352000002</v>
      </c>
      <c r="N2431" s="52">
        <v>22.367103958800001</v>
      </c>
      <c r="O2431" s="52">
        <v>23.884199312400007</v>
      </c>
      <c r="P2431" s="52">
        <v>29.681698953600002</v>
      </c>
      <c r="Q2431" s="52">
        <v>27.506003212800003</v>
      </c>
      <c r="R2431" s="52">
        <v>29.382099919200002</v>
      </c>
      <c r="S2431" s="52">
        <v>26.131305114</v>
      </c>
      <c r="T2431" s="52">
        <v>34.438397795999997</v>
      </c>
      <c r="U2431" s="52">
        <v>30.230400027600002</v>
      </c>
      <c r="V2431" s="52">
        <v>31.467101198400002</v>
      </c>
      <c r="W2431" s="52">
        <v>32.185803099600001</v>
      </c>
      <c r="X2431" s="52">
        <v>32.9478383808</v>
      </c>
      <c r="Y2431" s="52">
        <v>32.535744217199998</v>
      </c>
      <c r="Z2431" s="52">
        <v>31.626714574800005</v>
      </c>
    </row>
    <row r="2432" spans="1:26">
      <c r="A2432" s="52" t="s">
        <v>349</v>
      </c>
      <c r="B2432" s="52" t="s">
        <v>343</v>
      </c>
      <c r="C2432" s="52" t="s">
        <v>252</v>
      </c>
      <c r="D2432" s="52" t="s">
        <v>7</v>
      </c>
      <c r="E2432" s="52" t="s">
        <v>85</v>
      </c>
      <c r="F2432" s="52" t="s">
        <v>73</v>
      </c>
      <c r="G2432" s="52">
        <v>0</v>
      </c>
      <c r="H2432" s="52">
        <v>0</v>
      </c>
      <c r="I2432" s="52">
        <v>0</v>
      </c>
      <c r="J2432" s="52">
        <v>8.4833988300000005</v>
      </c>
      <c r="K2432" s="52">
        <v>13.4694003348</v>
      </c>
      <c r="L2432" s="52">
        <v>16.688702030400002</v>
      </c>
      <c r="M2432" s="52">
        <v>17.319598362000001</v>
      </c>
      <c r="N2432" s="52">
        <v>18.893701184400001</v>
      </c>
      <c r="O2432" s="52">
        <v>19.486799085600001</v>
      </c>
      <c r="P2432" s="52">
        <v>26.964901180800002</v>
      </c>
      <c r="Q2432" s="52">
        <v>36.269101216800003</v>
      </c>
      <c r="R2432" s="52">
        <v>37.962000302400007</v>
      </c>
      <c r="S2432" s="52">
        <v>35.9883009144</v>
      </c>
      <c r="T2432" s="52">
        <v>42.579898351200008</v>
      </c>
      <c r="U2432" s="52">
        <v>44.581498574400001</v>
      </c>
      <c r="V2432" s="52">
        <v>44.034300561599999</v>
      </c>
      <c r="W2432" s="52">
        <v>44.667001404000004</v>
      </c>
      <c r="X2432" s="52">
        <v>47.881258005600003</v>
      </c>
      <c r="Y2432" s="52">
        <v>47.617288639200005</v>
      </c>
      <c r="Z2432" s="52">
        <v>47.897820986400006</v>
      </c>
    </row>
    <row r="2433" spans="1:26">
      <c r="A2433" s="52" t="s">
        <v>336</v>
      </c>
      <c r="B2433" s="52" t="s">
        <v>337</v>
      </c>
      <c r="C2433" s="52" t="s">
        <v>253</v>
      </c>
      <c r="D2433" s="52" t="s">
        <v>7</v>
      </c>
      <c r="E2433" s="52" t="s">
        <v>62</v>
      </c>
      <c r="F2433" s="52" t="s">
        <v>63</v>
      </c>
      <c r="G2433" s="52">
        <v>0.94594968216000008</v>
      </c>
      <c r="H2433" s="52">
        <v>1.62754355628</v>
      </c>
      <c r="I2433" s="52">
        <v>3.3975651726000007</v>
      </c>
      <c r="J2433" s="52">
        <v>2.3841962874000004</v>
      </c>
      <c r="K2433" s="52">
        <v>5.3117100389571847</v>
      </c>
      <c r="L2433" s="52">
        <v>2.8077930898093446</v>
      </c>
      <c r="M2433" s="52">
        <v>3.1924156670323205</v>
      </c>
      <c r="N2433" s="52">
        <v>3.6988859698848007</v>
      </c>
      <c r="O2433" s="52">
        <v>3.0600924633002884</v>
      </c>
      <c r="P2433" s="52">
        <v>1.4131702717355525</v>
      </c>
      <c r="Q2433" s="52">
        <v>2.2941408607683842</v>
      </c>
      <c r="R2433" s="52">
        <v>11.193925211157314</v>
      </c>
      <c r="S2433" s="52">
        <v>8.2299766471839373</v>
      </c>
      <c r="T2433" s="52">
        <v>7.2494302341749774</v>
      </c>
      <c r="U2433" s="52">
        <v>7.2360495382320016</v>
      </c>
      <c r="V2433" s="52">
        <v>7.5305585124000007</v>
      </c>
      <c r="W2433" s="52">
        <v>8.2412841409200031</v>
      </c>
      <c r="X2433" s="52">
        <v>8.5316801702400014</v>
      </c>
      <c r="Y2433" s="52">
        <v>6.5684080076400013</v>
      </c>
      <c r="Z2433" s="52">
        <v>4.6388157202800011</v>
      </c>
    </row>
    <row r="2434" spans="1:26">
      <c r="A2434" s="52" t="s">
        <v>336</v>
      </c>
      <c r="B2434" s="52" t="s">
        <v>338</v>
      </c>
      <c r="C2434" s="52" t="s">
        <v>253</v>
      </c>
      <c r="D2434" s="52" t="s">
        <v>7</v>
      </c>
      <c r="E2434" s="52" t="s">
        <v>62</v>
      </c>
      <c r="F2434" s="52" t="s">
        <v>64</v>
      </c>
      <c r="G2434" s="52">
        <v>0</v>
      </c>
      <c r="H2434" s="52">
        <v>0</v>
      </c>
      <c r="I2434" s="52">
        <v>0</v>
      </c>
      <c r="J2434" s="52">
        <v>0</v>
      </c>
      <c r="K2434" s="52">
        <v>0</v>
      </c>
      <c r="L2434" s="52">
        <v>0</v>
      </c>
      <c r="M2434" s="52">
        <v>0</v>
      </c>
      <c r="N2434" s="52">
        <v>0</v>
      </c>
      <c r="O2434" s="52">
        <v>0</v>
      </c>
      <c r="P2434" s="52">
        <v>0</v>
      </c>
      <c r="Q2434" s="52">
        <v>0</v>
      </c>
      <c r="R2434" s="52">
        <v>0</v>
      </c>
      <c r="S2434" s="52">
        <v>0</v>
      </c>
      <c r="T2434" s="52">
        <v>0</v>
      </c>
      <c r="U2434" s="52">
        <v>0</v>
      </c>
      <c r="V2434" s="52">
        <v>0</v>
      </c>
      <c r="W2434" s="52">
        <v>0</v>
      </c>
      <c r="X2434" s="52">
        <v>0</v>
      </c>
      <c r="Y2434" s="52">
        <v>0</v>
      </c>
      <c r="Z2434" s="52">
        <v>0</v>
      </c>
    </row>
    <row r="2435" spans="1:26">
      <c r="A2435" s="52" t="s">
        <v>336</v>
      </c>
      <c r="B2435" s="52" t="s">
        <v>339</v>
      </c>
      <c r="C2435" s="52" t="s">
        <v>253</v>
      </c>
      <c r="D2435" s="52" t="s">
        <v>7</v>
      </c>
      <c r="E2435" s="52" t="s">
        <v>62</v>
      </c>
      <c r="F2435" s="52" t="s">
        <v>65</v>
      </c>
      <c r="G2435" s="52">
        <v>0</v>
      </c>
      <c r="H2435" s="52">
        <v>0</v>
      </c>
      <c r="I2435" s="52">
        <v>0</v>
      </c>
      <c r="J2435" s="52">
        <v>0</v>
      </c>
      <c r="K2435" s="52">
        <v>0</v>
      </c>
      <c r="L2435" s="52">
        <v>0</v>
      </c>
      <c r="M2435" s="52">
        <v>0</v>
      </c>
      <c r="N2435" s="52">
        <v>0</v>
      </c>
      <c r="O2435" s="52">
        <v>0</v>
      </c>
      <c r="P2435" s="52">
        <v>0</v>
      </c>
      <c r="Q2435" s="52">
        <v>0</v>
      </c>
      <c r="R2435" s="52">
        <v>0</v>
      </c>
      <c r="S2435" s="52">
        <v>0</v>
      </c>
      <c r="T2435" s="52">
        <v>0</v>
      </c>
      <c r="U2435" s="52">
        <v>0</v>
      </c>
      <c r="V2435" s="52">
        <v>0</v>
      </c>
      <c r="W2435" s="52">
        <v>0</v>
      </c>
      <c r="X2435" s="52">
        <v>0</v>
      </c>
      <c r="Y2435" s="52">
        <v>0</v>
      </c>
      <c r="Z2435" s="52">
        <v>0</v>
      </c>
    </row>
    <row r="2436" spans="1:26">
      <c r="A2436" s="52" t="s">
        <v>336</v>
      </c>
      <c r="B2436" s="52" t="s">
        <v>340</v>
      </c>
      <c r="C2436" s="52" t="s">
        <v>253</v>
      </c>
      <c r="D2436" s="52" t="s">
        <v>7</v>
      </c>
      <c r="E2436" s="52" t="s">
        <v>62</v>
      </c>
      <c r="F2436" s="52" t="s">
        <v>66</v>
      </c>
      <c r="G2436" s="52">
        <v>42.237088901726885</v>
      </c>
      <c r="H2436" s="52">
        <v>40.756826393484133</v>
      </c>
      <c r="I2436" s="52">
        <v>43.62238823755407</v>
      </c>
      <c r="J2436" s="52">
        <v>45.446577969853244</v>
      </c>
      <c r="K2436" s="52">
        <v>47.48998758178837</v>
      </c>
      <c r="L2436" s="52">
        <v>46.911125480893432</v>
      </c>
      <c r="M2436" s="52">
        <v>49.788158786165262</v>
      </c>
      <c r="N2436" s="52">
        <v>51.230344198801788</v>
      </c>
      <c r="O2436" s="52">
        <v>49.004555789636761</v>
      </c>
      <c r="P2436" s="52">
        <v>41.922303022475262</v>
      </c>
      <c r="Q2436" s="52">
        <v>53.635181930796172</v>
      </c>
      <c r="R2436" s="52">
        <v>56.305347204834092</v>
      </c>
      <c r="S2436" s="52">
        <v>54.244721114896137</v>
      </c>
      <c r="T2436" s="52">
        <v>54.114643632474802</v>
      </c>
      <c r="U2436" s="52">
        <v>57.271582636592541</v>
      </c>
      <c r="V2436" s="52">
        <v>53.516457458776699</v>
      </c>
      <c r="W2436" s="52">
        <v>54.381666911318611</v>
      </c>
      <c r="X2436" s="52">
        <v>56.29804565243289</v>
      </c>
      <c r="Y2436" s="52">
        <v>61.294349522852279</v>
      </c>
      <c r="Z2436" s="52">
        <v>58.305290035162074</v>
      </c>
    </row>
    <row r="2437" spans="1:26">
      <c r="A2437" s="52" t="s">
        <v>336</v>
      </c>
      <c r="B2437" s="52" t="s">
        <v>341</v>
      </c>
      <c r="C2437" s="52" t="s">
        <v>253</v>
      </c>
      <c r="D2437" s="52" t="s">
        <v>7</v>
      </c>
      <c r="E2437" s="52" t="s">
        <v>62</v>
      </c>
      <c r="F2437" s="52" t="s">
        <v>67</v>
      </c>
      <c r="G2437" s="52">
        <v>0</v>
      </c>
      <c r="H2437" s="52">
        <v>0</v>
      </c>
      <c r="I2437" s="52">
        <v>0</v>
      </c>
      <c r="J2437" s="52">
        <v>0</v>
      </c>
      <c r="K2437" s="52">
        <v>0</v>
      </c>
      <c r="L2437" s="52">
        <v>5.1845911756704006E-2</v>
      </c>
      <c r="M2437" s="52">
        <v>8.2805017541688009E-2</v>
      </c>
      <c r="N2437" s="52">
        <v>7.7760817674696003E-2</v>
      </c>
      <c r="O2437" s="52">
        <v>1.0199678597784001E-2</v>
      </c>
      <c r="P2437" s="52">
        <v>0.17711901605736002</v>
      </c>
      <c r="Q2437" s="52">
        <v>0.232256225136312</v>
      </c>
      <c r="R2437" s="52">
        <v>0.22395917834596804</v>
      </c>
      <c r="S2437" s="52">
        <v>0.23692311862595999</v>
      </c>
      <c r="T2437" s="52">
        <v>0.20842701659488802</v>
      </c>
      <c r="U2437" s="52">
        <v>0.17912705499280801</v>
      </c>
      <c r="V2437" s="52">
        <v>0.14991592707093601</v>
      </c>
      <c r="W2437" s="52">
        <v>0.15110533239048002</v>
      </c>
      <c r="X2437" s="52">
        <v>0.159360519386952</v>
      </c>
      <c r="Y2437" s="52">
        <v>0.24077273594400003</v>
      </c>
      <c r="Z2437" s="52">
        <v>0.1928454817536</v>
      </c>
    </row>
    <row r="2438" spans="1:26">
      <c r="A2438" s="52" t="s">
        <v>336</v>
      </c>
      <c r="B2438" s="52" t="s">
        <v>337</v>
      </c>
      <c r="C2438" s="52" t="s">
        <v>253</v>
      </c>
      <c r="D2438" s="52" t="s">
        <v>7</v>
      </c>
      <c r="E2438" s="52" t="s">
        <v>62</v>
      </c>
      <c r="F2438" s="52" t="s">
        <v>68</v>
      </c>
      <c r="G2438" s="52">
        <v>47.861711778237847</v>
      </c>
      <c r="H2438" s="52">
        <v>45.814205584473484</v>
      </c>
      <c r="I2438" s="52">
        <v>46.707641932399575</v>
      </c>
      <c r="J2438" s="52">
        <v>48.097561403855885</v>
      </c>
      <c r="K2438" s="52">
        <v>48.678002047206014</v>
      </c>
      <c r="L2438" s="52">
        <v>47.059150777581607</v>
      </c>
      <c r="M2438" s="52">
        <v>50.614660212706816</v>
      </c>
      <c r="N2438" s="52">
        <v>50.325947264426404</v>
      </c>
      <c r="O2438" s="52">
        <v>50.826698471329202</v>
      </c>
      <c r="P2438" s="52">
        <v>47.449295864082004</v>
      </c>
      <c r="Q2438" s="52">
        <v>63.688807646539345</v>
      </c>
      <c r="R2438" s="52">
        <v>56.595538556920026</v>
      </c>
      <c r="S2438" s="52">
        <v>57.460781107142708</v>
      </c>
      <c r="T2438" s="52">
        <v>69.542795317593161</v>
      </c>
      <c r="U2438" s="52">
        <v>61.464698033731793</v>
      </c>
      <c r="V2438" s="52">
        <v>57.835418258666586</v>
      </c>
      <c r="W2438" s="52">
        <v>59.591795285533173</v>
      </c>
      <c r="X2438" s="52">
        <v>56.862434484305282</v>
      </c>
      <c r="Y2438" s="52">
        <v>60.444614465391695</v>
      </c>
      <c r="Z2438" s="52">
        <v>58.518873736721588</v>
      </c>
    </row>
    <row r="2439" spans="1:26">
      <c r="A2439" s="52" t="s">
        <v>336</v>
      </c>
      <c r="B2439" s="52" t="s">
        <v>337</v>
      </c>
      <c r="C2439" s="52" t="s">
        <v>253</v>
      </c>
      <c r="D2439" s="52" t="s">
        <v>7</v>
      </c>
      <c r="E2439" s="52" t="s">
        <v>62</v>
      </c>
      <c r="F2439" s="52" t="s">
        <v>69</v>
      </c>
      <c r="G2439" s="52">
        <v>0</v>
      </c>
      <c r="H2439" s="52">
        <v>0</v>
      </c>
      <c r="I2439" s="52">
        <v>0</v>
      </c>
      <c r="J2439" s="52">
        <v>0</v>
      </c>
      <c r="K2439" s="52">
        <v>0</v>
      </c>
      <c r="L2439" s="52">
        <v>0</v>
      </c>
      <c r="M2439" s="52">
        <v>0</v>
      </c>
      <c r="N2439" s="52">
        <v>0</v>
      </c>
      <c r="O2439" s="52">
        <v>0</v>
      </c>
      <c r="P2439" s="52">
        <v>0</v>
      </c>
      <c r="Q2439" s="52">
        <v>0</v>
      </c>
      <c r="R2439" s="52">
        <v>0</v>
      </c>
      <c r="S2439" s="52">
        <v>0</v>
      </c>
      <c r="T2439" s="52">
        <v>0</v>
      </c>
      <c r="U2439" s="52">
        <v>0</v>
      </c>
      <c r="V2439" s="52">
        <v>0</v>
      </c>
      <c r="W2439" s="52">
        <v>0</v>
      </c>
      <c r="X2439" s="52">
        <v>0</v>
      </c>
      <c r="Y2439" s="52">
        <v>0</v>
      </c>
      <c r="Z2439" s="52">
        <v>0</v>
      </c>
    </row>
    <row r="2440" spans="1:26">
      <c r="A2440" s="52" t="s">
        <v>336</v>
      </c>
      <c r="B2440" s="52" t="s">
        <v>337</v>
      </c>
      <c r="C2440" s="52" t="s">
        <v>253</v>
      </c>
      <c r="D2440" s="52" t="s">
        <v>7</v>
      </c>
      <c r="E2440" s="52" t="s">
        <v>62</v>
      </c>
      <c r="F2440" s="52" t="s">
        <v>70</v>
      </c>
      <c r="G2440" s="52">
        <v>0</v>
      </c>
      <c r="H2440" s="52">
        <v>0</v>
      </c>
      <c r="I2440" s="52">
        <v>0</v>
      </c>
      <c r="J2440" s="52">
        <v>0</v>
      </c>
      <c r="K2440" s="52">
        <v>0</v>
      </c>
      <c r="L2440" s="52">
        <v>0</v>
      </c>
      <c r="M2440" s="52">
        <v>0</v>
      </c>
      <c r="N2440" s="52">
        <v>0</v>
      </c>
      <c r="O2440" s="52">
        <v>0</v>
      </c>
      <c r="P2440" s="52">
        <v>0</v>
      </c>
      <c r="Q2440" s="52">
        <v>0</v>
      </c>
      <c r="R2440" s="52">
        <v>0</v>
      </c>
      <c r="S2440" s="52">
        <v>0</v>
      </c>
      <c r="T2440" s="52">
        <v>0</v>
      </c>
      <c r="U2440" s="52">
        <v>0</v>
      </c>
      <c r="V2440" s="52">
        <v>0</v>
      </c>
      <c r="W2440" s="52">
        <v>0</v>
      </c>
      <c r="X2440" s="52">
        <v>0</v>
      </c>
      <c r="Y2440" s="52">
        <v>0</v>
      </c>
      <c r="Z2440" s="52">
        <v>0</v>
      </c>
    </row>
    <row r="2441" spans="1:26">
      <c r="A2441" s="52" t="s">
        <v>336</v>
      </c>
      <c r="B2441" s="52" t="s">
        <v>342</v>
      </c>
      <c r="C2441" s="52" t="s">
        <v>253</v>
      </c>
      <c r="D2441" s="52" t="s">
        <v>7</v>
      </c>
      <c r="E2441" s="52" t="s">
        <v>62</v>
      </c>
      <c r="F2441" s="52" t="s">
        <v>71</v>
      </c>
      <c r="G2441" s="52">
        <v>0</v>
      </c>
      <c r="H2441" s="52">
        <v>0</v>
      </c>
      <c r="I2441" s="52">
        <v>0</v>
      </c>
      <c r="J2441" s="52">
        <v>0</v>
      </c>
      <c r="K2441" s="52">
        <v>0</v>
      </c>
      <c r="L2441" s="52">
        <v>0</v>
      </c>
      <c r="M2441" s="52">
        <v>0</v>
      </c>
      <c r="N2441" s="52">
        <v>0</v>
      </c>
      <c r="O2441" s="52">
        <v>0</v>
      </c>
      <c r="P2441" s="52">
        <v>0</v>
      </c>
      <c r="Q2441" s="52">
        <v>0</v>
      </c>
      <c r="R2441" s="52">
        <v>0</v>
      </c>
      <c r="S2441" s="52">
        <v>0</v>
      </c>
      <c r="T2441" s="52">
        <v>0</v>
      </c>
      <c r="U2441" s="52">
        <v>0</v>
      </c>
      <c r="V2441" s="52">
        <v>0</v>
      </c>
      <c r="W2441" s="52">
        <v>0</v>
      </c>
      <c r="X2441" s="52">
        <v>0</v>
      </c>
      <c r="Y2441" s="52">
        <v>0</v>
      </c>
      <c r="Z2441" s="52">
        <v>0</v>
      </c>
    </row>
    <row r="2442" spans="1:26">
      <c r="A2442" s="52" t="s">
        <v>336</v>
      </c>
      <c r="B2442" s="52" t="s">
        <v>342</v>
      </c>
      <c r="C2442" s="52" t="s">
        <v>253</v>
      </c>
      <c r="D2442" s="52" t="s">
        <v>7</v>
      </c>
      <c r="E2442" s="52" t="s">
        <v>62</v>
      </c>
      <c r="F2442" s="52" t="s">
        <v>72</v>
      </c>
      <c r="G2442" s="52">
        <v>31.117660134648133</v>
      </c>
      <c r="H2442" s="52">
        <v>22.616844624370579</v>
      </c>
      <c r="I2442" s="52">
        <v>21.495803054589516</v>
      </c>
      <c r="J2442" s="52">
        <v>20.32692989426512</v>
      </c>
      <c r="K2442" s="52">
        <v>25.623550644066196</v>
      </c>
      <c r="L2442" s="52">
        <v>24.808989435763205</v>
      </c>
      <c r="M2442" s="52">
        <v>25.402556182148277</v>
      </c>
      <c r="N2442" s="52">
        <v>22.608180448712204</v>
      </c>
      <c r="O2442" s="52">
        <v>18.098770785813375</v>
      </c>
      <c r="P2442" s="52">
        <v>15.882312867560442</v>
      </c>
      <c r="Q2442" s="52">
        <v>17.561885486389276</v>
      </c>
      <c r="R2442" s="52">
        <v>15.957221625183717</v>
      </c>
      <c r="S2442" s="52">
        <v>12.996790640890232</v>
      </c>
      <c r="T2442" s="52">
        <v>11.809922126144253</v>
      </c>
      <c r="U2442" s="52">
        <v>9.8406410733780163</v>
      </c>
      <c r="V2442" s="52">
        <v>8.9524964072275939</v>
      </c>
      <c r="W2442" s="52">
        <v>7.2597718604314005</v>
      </c>
      <c r="X2442" s="52">
        <v>7.0225373352406244</v>
      </c>
      <c r="Y2442" s="52">
        <v>5.8686512732312854</v>
      </c>
      <c r="Z2442" s="52">
        <v>4.355397939910997</v>
      </c>
    </row>
    <row r="2443" spans="1:26">
      <c r="A2443" s="52" t="s">
        <v>336</v>
      </c>
      <c r="B2443" s="52" t="s">
        <v>343</v>
      </c>
      <c r="C2443" s="52" t="s">
        <v>253</v>
      </c>
      <c r="D2443" s="52" t="s">
        <v>7</v>
      </c>
      <c r="E2443" s="52" t="s">
        <v>62</v>
      </c>
      <c r="F2443" s="52" t="s">
        <v>73</v>
      </c>
      <c r="G2443" s="52">
        <v>6.4331186832001102</v>
      </c>
      <c r="H2443" s="52">
        <v>6.6812828796001149</v>
      </c>
      <c r="I2443" s="52">
        <v>7.6089270348001294</v>
      </c>
      <c r="J2443" s="52">
        <v>8.6504068739449487</v>
      </c>
      <c r="K2443" s="52">
        <v>9.3720909981182565</v>
      </c>
      <c r="L2443" s="52">
        <v>8.830043307334952</v>
      </c>
      <c r="M2443" s="52">
        <v>9.8557467942241672</v>
      </c>
      <c r="N2443" s="52">
        <v>9.923804346099768</v>
      </c>
      <c r="O2443" s="52">
        <v>9.691968774369764</v>
      </c>
      <c r="P2443" s="52">
        <v>8.0004616364845358</v>
      </c>
      <c r="Q2443" s="52">
        <v>10.452788069838094</v>
      </c>
      <c r="R2443" s="52">
        <v>12.621864480877802</v>
      </c>
      <c r="S2443" s="52">
        <v>14.908668295507459</v>
      </c>
      <c r="T2443" s="52">
        <v>15.385478911764167</v>
      </c>
      <c r="U2443" s="52">
        <v>15.437488151643777</v>
      </c>
      <c r="V2443" s="52">
        <v>14.566953283021011</v>
      </c>
      <c r="W2443" s="52">
        <v>16.115746049838851</v>
      </c>
      <c r="X2443" s="52">
        <v>17.601652781327278</v>
      </c>
      <c r="Y2443" s="52">
        <v>18.292842446141339</v>
      </c>
      <c r="Z2443" s="52">
        <v>17.491957860255251</v>
      </c>
    </row>
    <row r="2444" spans="1:26">
      <c r="A2444" s="52" t="s">
        <v>344</v>
      </c>
      <c r="B2444" s="52" t="s">
        <v>337</v>
      </c>
      <c r="C2444" s="52" t="s">
        <v>253</v>
      </c>
      <c r="D2444" s="52" t="s">
        <v>7</v>
      </c>
      <c r="E2444" s="52" t="s">
        <v>74</v>
      </c>
      <c r="F2444" s="52" t="s">
        <v>63</v>
      </c>
      <c r="G2444" s="52">
        <v>84.401166980147408</v>
      </c>
      <c r="H2444" s="52">
        <v>89.058201066672552</v>
      </c>
      <c r="I2444" s="52">
        <v>89.144868742327063</v>
      </c>
      <c r="J2444" s="52">
        <v>78.317732267359006</v>
      </c>
      <c r="K2444" s="52">
        <v>78.98030058379014</v>
      </c>
      <c r="L2444" s="52">
        <v>82.668817279916041</v>
      </c>
      <c r="M2444" s="52">
        <v>91.57330891161655</v>
      </c>
      <c r="N2444" s="52">
        <v>93.395262192238135</v>
      </c>
      <c r="O2444" s="52">
        <v>79.371183199622024</v>
      </c>
      <c r="P2444" s="52">
        <v>79.321975574520721</v>
      </c>
      <c r="Q2444" s="52">
        <v>85.351076194678342</v>
      </c>
      <c r="R2444" s="52">
        <v>84.579345873512224</v>
      </c>
      <c r="S2444" s="52">
        <v>77.407282406702464</v>
      </c>
      <c r="T2444" s="52">
        <v>81.649751368577981</v>
      </c>
      <c r="U2444" s="52">
        <v>84.285788082934161</v>
      </c>
      <c r="V2444" s="52">
        <v>90.691233854245183</v>
      </c>
      <c r="W2444" s="52">
        <v>102.70620514099878</v>
      </c>
      <c r="X2444" s="52">
        <v>93.843750234926119</v>
      </c>
      <c r="Y2444" s="52">
        <v>64.428337205461418</v>
      </c>
      <c r="Z2444" s="52">
        <v>68.408590743343751</v>
      </c>
    </row>
    <row r="2445" spans="1:26">
      <c r="A2445" s="52" t="s">
        <v>344</v>
      </c>
      <c r="B2445" s="52" t="s">
        <v>338</v>
      </c>
      <c r="C2445" s="52" t="s">
        <v>253</v>
      </c>
      <c r="D2445" s="52" t="s">
        <v>7</v>
      </c>
      <c r="E2445" s="52" t="s">
        <v>74</v>
      </c>
      <c r="F2445" s="52" t="s">
        <v>64</v>
      </c>
      <c r="G2445" s="52">
        <v>0</v>
      </c>
      <c r="H2445" s="52">
        <v>0</v>
      </c>
      <c r="I2445" s="52">
        <v>0</v>
      </c>
      <c r="J2445" s="52">
        <v>0</v>
      </c>
      <c r="K2445" s="52">
        <v>0</v>
      </c>
      <c r="L2445" s="52">
        <v>0</v>
      </c>
      <c r="M2445" s="52">
        <v>0</v>
      </c>
      <c r="N2445" s="52">
        <v>0</v>
      </c>
      <c r="O2445" s="52">
        <v>0</v>
      </c>
      <c r="P2445" s="52">
        <v>0</v>
      </c>
      <c r="Q2445" s="52">
        <v>0</v>
      </c>
      <c r="R2445" s="52">
        <v>0</v>
      </c>
      <c r="S2445" s="52">
        <v>0</v>
      </c>
      <c r="T2445" s="52">
        <v>0</v>
      </c>
      <c r="U2445" s="52">
        <v>0</v>
      </c>
      <c r="V2445" s="52">
        <v>0</v>
      </c>
      <c r="W2445" s="52">
        <v>0</v>
      </c>
      <c r="X2445" s="52">
        <v>0</v>
      </c>
      <c r="Y2445" s="52">
        <v>6.799207439861872E-4</v>
      </c>
      <c r="Z2445" s="52">
        <v>6.0146199280972806E-4</v>
      </c>
    </row>
    <row r="2446" spans="1:26">
      <c r="A2446" s="52" t="s">
        <v>344</v>
      </c>
      <c r="B2446" s="52" t="s">
        <v>339</v>
      </c>
      <c r="C2446" s="52" t="s">
        <v>253</v>
      </c>
      <c r="D2446" s="52" t="s">
        <v>7</v>
      </c>
      <c r="E2446" s="52" t="s">
        <v>74</v>
      </c>
      <c r="F2446" s="52" t="s">
        <v>65</v>
      </c>
      <c r="G2446" s="52">
        <v>0</v>
      </c>
      <c r="H2446" s="52">
        <v>0</v>
      </c>
      <c r="I2446" s="52">
        <v>0</v>
      </c>
      <c r="J2446" s="52">
        <v>0</v>
      </c>
      <c r="K2446" s="52">
        <v>0</v>
      </c>
      <c r="L2446" s="52">
        <v>0</v>
      </c>
      <c r="M2446" s="52">
        <v>2.4304374000000003E-3</v>
      </c>
      <c r="N2446" s="52">
        <v>2.32565728716E-2</v>
      </c>
      <c r="O2446" s="52">
        <v>1.9621467507600004E-2</v>
      </c>
      <c r="P2446" s="52">
        <v>1.7805685841999999E-2</v>
      </c>
      <c r="Q2446" s="52">
        <v>8.8753544856000014E-3</v>
      </c>
      <c r="R2446" s="52">
        <v>6.6503173068000005E-3</v>
      </c>
      <c r="S2446" s="52">
        <v>5.2983535320000009E-3</v>
      </c>
      <c r="T2446" s="52">
        <v>3.404873232E-3</v>
      </c>
      <c r="U2446" s="52">
        <v>8.4732584004000005E-3</v>
      </c>
      <c r="V2446" s="52">
        <v>1.7044010625600001E-2</v>
      </c>
      <c r="W2446" s="52">
        <v>2.6648760099600006E-2</v>
      </c>
      <c r="X2446" s="52">
        <v>3.1697590860468E-2</v>
      </c>
      <c r="Y2446" s="52">
        <v>2.5656305327100001E-2</v>
      </c>
      <c r="Z2446" s="52">
        <v>1.1715610146588E-2</v>
      </c>
    </row>
    <row r="2447" spans="1:26">
      <c r="A2447" s="52" t="s">
        <v>344</v>
      </c>
      <c r="B2447" s="52" t="s">
        <v>340</v>
      </c>
      <c r="C2447" s="52" t="s">
        <v>253</v>
      </c>
      <c r="D2447" s="52" t="s">
        <v>7</v>
      </c>
      <c r="E2447" s="52" t="s">
        <v>74</v>
      </c>
      <c r="F2447" s="52" t="s">
        <v>66</v>
      </c>
      <c r="G2447" s="52">
        <v>96.738859700665188</v>
      </c>
      <c r="H2447" s="52">
        <v>101.30309602061371</v>
      </c>
      <c r="I2447" s="52">
        <v>109.68645971518862</v>
      </c>
      <c r="J2447" s="52">
        <v>117.21970662602405</v>
      </c>
      <c r="K2447" s="52">
        <v>123.36077301703119</v>
      </c>
      <c r="L2447" s="52">
        <v>122.90047198055569</v>
      </c>
      <c r="M2447" s="52">
        <v>126.84377134720238</v>
      </c>
      <c r="N2447" s="52">
        <v>136.24339454354393</v>
      </c>
      <c r="O2447" s="52">
        <v>128.69702327470631</v>
      </c>
      <c r="P2447" s="52">
        <v>125.78669718742904</v>
      </c>
      <c r="Q2447" s="52">
        <v>137.29001291731558</v>
      </c>
      <c r="R2447" s="52">
        <v>133.89526627595885</v>
      </c>
      <c r="S2447" s="52">
        <v>134.74231935889776</v>
      </c>
      <c r="T2447" s="52">
        <v>137.04449333487531</v>
      </c>
      <c r="U2447" s="52">
        <v>135.85804478348075</v>
      </c>
      <c r="V2447" s="52">
        <v>131.80459304521597</v>
      </c>
      <c r="W2447" s="52">
        <v>132.03727000565411</v>
      </c>
      <c r="X2447" s="52">
        <v>135.40933493340711</v>
      </c>
      <c r="Y2447" s="52">
        <v>143.54599206074158</v>
      </c>
      <c r="Z2447" s="52">
        <v>141.21975137556007</v>
      </c>
    </row>
    <row r="2448" spans="1:26">
      <c r="A2448" s="52" t="s">
        <v>344</v>
      </c>
      <c r="B2448" s="52" t="s">
        <v>341</v>
      </c>
      <c r="C2448" s="52" t="s">
        <v>253</v>
      </c>
      <c r="D2448" s="52" t="s">
        <v>7</v>
      </c>
      <c r="E2448" s="52" t="s">
        <v>74</v>
      </c>
      <c r="F2448" s="52" t="s">
        <v>67</v>
      </c>
      <c r="G2448" s="52">
        <v>0</v>
      </c>
      <c r="H2448" s="52">
        <v>0</v>
      </c>
      <c r="I2448" s="52">
        <v>0</v>
      </c>
      <c r="J2448" s="52">
        <v>22.69121342558616</v>
      </c>
      <c r="K2448" s="52">
        <v>30.028546151604004</v>
      </c>
      <c r="L2448" s="52">
        <v>31.413752077565523</v>
      </c>
      <c r="M2448" s="52">
        <v>36.688673121174361</v>
      </c>
      <c r="N2448" s="52">
        <v>49.509509729373718</v>
      </c>
      <c r="O2448" s="52">
        <v>42.778795498569004</v>
      </c>
      <c r="P2448" s="52">
        <v>47.491824889463771</v>
      </c>
      <c r="Q2448" s="52">
        <v>53.116359184039325</v>
      </c>
      <c r="R2448" s="52">
        <v>49.957829226639355</v>
      </c>
      <c r="S2448" s="52">
        <v>51.282408375651968</v>
      </c>
      <c r="T2448" s="52">
        <v>48.866363355209401</v>
      </c>
      <c r="U2448" s="52">
        <v>48.163620756864596</v>
      </c>
      <c r="V2448" s="52">
        <v>46.828959111422279</v>
      </c>
      <c r="W2448" s="52">
        <v>44.299842927181921</v>
      </c>
      <c r="X2448" s="52">
        <v>42.548838436816922</v>
      </c>
      <c r="Y2448" s="52">
        <v>73.494605399602236</v>
      </c>
      <c r="Z2448" s="52">
        <v>66.825564443750082</v>
      </c>
    </row>
    <row r="2449" spans="1:26">
      <c r="A2449" s="52" t="s">
        <v>344</v>
      </c>
      <c r="B2449" s="52" t="s">
        <v>337</v>
      </c>
      <c r="C2449" s="52" t="s">
        <v>253</v>
      </c>
      <c r="D2449" s="52" t="s">
        <v>7</v>
      </c>
      <c r="E2449" s="52" t="s">
        <v>74</v>
      </c>
      <c r="F2449" s="52" t="s">
        <v>68</v>
      </c>
      <c r="G2449" s="52">
        <v>0</v>
      </c>
      <c r="H2449" s="52">
        <v>0</v>
      </c>
      <c r="I2449" s="52">
        <v>0</v>
      </c>
      <c r="J2449" s="52">
        <v>0</v>
      </c>
      <c r="K2449" s="52">
        <v>0</v>
      </c>
      <c r="L2449" s="52">
        <v>0</v>
      </c>
      <c r="M2449" s="52">
        <v>0</v>
      </c>
      <c r="N2449" s="52">
        <v>0</v>
      </c>
      <c r="O2449" s="52">
        <v>0.10821889915200002</v>
      </c>
      <c r="P2449" s="52">
        <v>9.8153497008000024E-2</v>
      </c>
      <c r="Q2449" s="52">
        <v>0.15083859722400003</v>
      </c>
      <c r="R2449" s="52">
        <v>0.17638192907999997</v>
      </c>
      <c r="S2449" s="52">
        <v>0.180006106896</v>
      </c>
      <c r="T2449" s="52">
        <v>0.199535519232</v>
      </c>
      <c r="U2449" s="52">
        <v>0.191226814632</v>
      </c>
      <c r="V2449" s="52">
        <v>0.19640195064000004</v>
      </c>
      <c r="W2449" s="52">
        <v>0.195816384792</v>
      </c>
      <c r="X2449" s="52">
        <v>0.19633864622400005</v>
      </c>
      <c r="Y2449" s="52">
        <v>0.22178702145600004</v>
      </c>
      <c r="Z2449" s="52">
        <v>0.16766174577599999</v>
      </c>
    </row>
    <row r="2450" spans="1:26">
      <c r="A2450" s="52" t="s">
        <v>344</v>
      </c>
      <c r="B2450" s="52" t="s">
        <v>337</v>
      </c>
      <c r="C2450" s="52" t="s">
        <v>253</v>
      </c>
      <c r="D2450" s="52" t="s">
        <v>7</v>
      </c>
      <c r="E2450" s="52" t="s">
        <v>74</v>
      </c>
      <c r="F2450" s="52" t="s">
        <v>69</v>
      </c>
      <c r="G2450" s="52">
        <v>0</v>
      </c>
      <c r="H2450" s="52">
        <v>0</v>
      </c>
      <c r="I2450" s="52">
        <v>0</v>
      </c>
      <c r="J2450" s="52">
        <v>0</v>
      </c>
      <c r="K2450" s="52">
        <v>0</v>
      </c>
      <c r="L2450" s="52">
        <v>0</v>
      </c>
      <c r="M2450" s="52">
        <v>0</v>
      </c>
      <c r="N2450" s="52">
        <v>0</v>
      </c>
      <c r="O2450" s="52">
        <v>0</v>
      </c>
      <c r="P2450" s="52">
        <v>0</v>
      </c>
      <c r="Q2450" s="52">
        <v>0</v>
      </c>
      <c r="R2450" s="52">
        <v>0</v>
      </c>
      <c r="S2450" s="52">
        <v>0</v>
      </c>
      <c r="T2450" s="52">
        <v>0</v>
      </c>
      <c r="U2450" s="52">
        <v>0</v>
      </c>
      <c r="V2450" s="52">
        <v>0</v>
      </c>
      <c r="W2450" s="52">
        <v>0</v>
      </c>
      <c r="X2450" s="52">
        <v>0</v>
      </c>
      <c r="Y2450" s="52">
        <v>0</v>
      </c>
      <c r="Z2450" s="52">
        <v>0</v>
      </c>
    </row>
    <row r="2451" spans="1:26">
      <c r="A2451" s="52" t="s">
        <v>344</v>
      </c>
      <c r="B2451" s="52" t="s">
        <v>337</v>
      </c>
      <c r="C2451" s="52" t="s">
        <v>253</v>
      </c>
      <c r="D2451" s="52" t="s">
        <v>7</v>
      </c>
      <c r="E2451" s="52" t="s">
        <v>74</v>
      </c>
      <c r="F2451" s="52" t="s">
        <v>70</v>
      </c>
      <c r="G2451" s="52">
        <v>0</v>
      </c>
      <c r="H2451" s="52">
        <v>0</v>
      </c>
      <c r="I2451" s="52">
        <v>0</v>
      </c>
      <c r="J2451" s="52">
        <v>0</v>
      </c>
      <c r="K2451" s="52">
        <v>0</v>
      </c>
      <c r="L2451" s="52">
        <v>0</v>
      </c>
      <c r="M2451" s="52">
        <v>0</v>
      </c>
      <c r="N2451" s="52">
        <v>0</v>
      </c>
      <c r="O2451" s="52">
        <v>0</v>
      </c>
      <c r="P2451" s="52">
        <v>0</v>
      </c>
      <c r="Q2451" s="52">
        <v>0</v>
      </c>
      <c r="R2451" s="52">
        <v>0</v>
      </c>
      <c r="S2451" s="52">
        <v>0</v>
      </c>
      <c r="T2451" s="52">
        <v>0</v>
      </c>
      <c r="U2451" s="52">
        <v>0</v>
      </c>
      <c r="V2451" s="52">
        <v>0</v>
      </c>
      <c r="W2451" s="52">
        <v>0</v>
      </c>
      <c r="X2451" s="52">
        <v>0</v>
      </c>
      <c r="Y2451" s="52">
        <v>0</v>
      </c>
      <c r="Z2451" s="52">
        <v>0</v>
      </c>
    </row>
    <row r="2452" spans="1:26">
      <c r="A2452" s="52" t="s">
        <v>344</v>
      </c>
      <c r="B2452" s="52" t="s">
        <v>342</v>
      </c>
      <c r="C2452" s="52" t="s">
        <v>253</v>
      </c>
      <c r="D2452" s="52" t="s">
        <v>7</v>
      </c>
      <c r="E2452" s="52" t="s">
        <v>74</v>
      </c>
      <c r="F2452" s="52" t="s">
        <v>71</v>
      </c>
      <c r="G2452" s="52">
        <v>0</v>
      </c>
      <c r="H2452" s="52">
        <v>0</v>
      </c>
      <c r="I2452" s="52">
        <v>0</v>
      </c>
      <c r="J2452" s="52">
        <v>0</v>
      </c>
      <c r="K2452" s="52">
        <v>0</v>
      </c>
      <c r="L2452" s="52">
        <v>0</v>
      </c>
      <c r="M2452" s="52">
        <v>0</v>
      </c>
      <c r="N2452" s="52">
        <v>0</v>
      </c>
      <c r="O2452" s="52">
        <v>0</v>
      </c>
      <c r="P2452" s="52">
        <v>0</v>
      </c>
      <c r="Q2452" s="52">
        <v>0</v>
      </c>
      <c r="R2452" s="52">
        <v>0</v>
      </c>
      <c r="S2452" s="52">
        <v>0</v>
      </c>
      <c r="T2452" s="52">
        <v>0</v>
      </c>
      <c r="U2452" s="52">
        <v>0</v>
      </c>
      <c r="V2452" s="52">
        <v>0</v>
      </c>
      <c r="W2452" s="52">
        <v>0</v>
      </c>
      <c r="X2452" s="52">
        <v>0</v>
      </c>
      <c r="Y2452" s="52">
        <v>0</v>
      </c>
      <c r="Z2452" s="52">
        <v>0</v>
      </c>
    </row>
    <row r="2453" spans="1:26">
      <c r="A2453" s="52" t="s">
        <v>344</v>
      </c>
      <c r="B2453" s="52" t="s">
        <v>342</v>
      </c>
      <c r="C2453" s="52" t="s">
        <v>253</v>
      </c>
      <c r="D2453" s="52" t="s">
        <v>7</v>
      </c>
      <c r="E2453" s="52" t="s">
        <v>74</v>
      </c>
      <c r="F2453" s="52" t="s">
        <v>72</v>
      </c>
      <c r="G2453" s="52">
        <v>86.831027203737847</v>
      </c>
      <c r="H2453" s="52">
        <v>80.589486641587143</v>
      </c>
      <c r="I2453" s="52">
        <v>94.356008892630342</v>
      </c>
      <c r="J2453" s="52">
        <v>84.114842821209123</v>
      </c>
      <c r="K2453" s="52">
        <v>90.997076747802723</v>
      </c>
      <c r="L2453" s="52">
        <v>90.600830045314908</v>
      </c>
      <c r="M2453" s="52">
        <v>97.943604522651725</v>
      </c>
      <c r="N2453" s="52">
        <v>96.110325415010252</v>
      </c>
      <c r="O2453" s="52">
        <v>78.103306359983435</v>
      </c>
      <c r="P2453" s="52">
        <v>73.014456047586023</v>
      </c>
      <c r="Q2453" s="52">
        <v>76.260632970585561</v>
      </c>
      <c r="R2453" s="52">
        <v>67.533350822361058</v>
      </c>
      <c r="S2453" s="52">
        <v>55.225835754746036</v>
      </c>
      <c r="T2453" s="52">
        <v>49.441618223522454</v>
      </c>
      <c r="U2453" s="52">
        <v>42.511812452355109</v>
      </c>
      <c r="V2453" s="52">
        <v>30.448277267933836</v>
      </c>
      <c r="W2453" s="52">
        <v>27.358114809374335</v>
      </c>
      <c r="X2453" s="52">
        <v>26.129139990353952</v>
      </c>
      <c r="Y2453" s="52">
        <v>55.671379733751422</v>
      </c>
      <c r="Z2453" s="52">
        <v>50.270409022605499</v>
      </c>
    </row>
    <row r="2454" spans="1:26">
      <c r="A2454" s="52" t="s">
        <v>344</v>
      </c>
      <c r="B2454" s="52" t="s">
        <v>343</v>
      </c>
      <c r="C2454" s="52" t="s">
        <v>253</v>
      </c>
      <c r="D2454" s="52" t="s">
        <v>7</v>
      </c>
      <c r="E2454" s="52" t="s">
        <v>74</v>
      </c>
      <c r="F2454" s="52" t="s">
        <v>73</v>
      </c>
      <c r="G2454" s="52">
        <v>3.727169200307304</v>
      </c>
      <c r="H2454" s="52">
        <v>2.8764874978526218</v>
      </c>
      <c r="I2454" s="52">
        <v>4.1877314094697375</v>
      </c>
      <c r="J2454" s="52">
        <v>5.4881691980151848</v>
      </c>
      <c r="K2454" s="52">
        <v>7.0519619779649094</v>
      </c>
      <c r="L2454" s="52">
        <v>6.8500672206965971</v>
      </c>
      <c r="M2454" s="52">
        <v>6.6400161069071668</v>
      </c>
      <c r="N2454" s="52">
        <v>6.3747875435992949</v>
      </c>
      <c r="O2454" s="52">
        <v>6.1231345139982345</v>
      </c>
      <c r="P2454" s="52">
        <v>9.2093996160213969</v>
      </c>
      <c r="Q2454" s="52">
        <v>11.961497828581059</v>
      </c>
      <c r="R2454" s="52">
        <v>12.866567625933767</v>
      </c>
      <c r="S2454" s="52">
        <v>18.371810003069211</v>
      </c>
      <c r="T2454" s="52">
        <v>22.363679877000447</v>
      </c>
      <c r="U2454" s="52">
        <v>27.703606109952219</v>
      </c>
      <c r="V2454" s="52">
        <v>32.294880695699938</v>
      </c>
      <c r="W2454" s="52">
        <v>33.758570392271601</v>
      </c>
      <c r="X2454" s="52">
        <v>39.344063574175749</v>
      </c>
      <c r="Y2454" s="52">
        <v>44.596352297151299</v>
      </c>
      <c r="Z2454" s="52">
        <v>45.650188570090762</v>
      </c>
    </row>
    <row r="2455" spans="1:26">
      <c r="A2455" s="52" t="s">
        <v>345</v>
      </c>
      <c r="B2455" s="52" t="s">
        <v>337</v>
      </c>
      <c r="C2455" s="52" t="s">
        <v>253</v>
      </c>
      <c r="D2455" s="52" t="s">
        <v>7</v>
      </c>
      <c r="E2455" s="52" t="s">
        <v>75</v>
      </c>
      <c r="F2455" s="52" t="s">
        <v>63</v>
      </c>
      <c r="G2455" s="52">
        <v>0</v>
      </c>
      <c r="H2455" s="52">
        <v>0</v>
      </c>
      <c r="I2455" s="52">
        <v>0</v>
      </c>
      <c r="J2455" s="52">
        <v>0</v>
      </c>
      <c r="K2455" s="52">
        <v>7.8118332629760001E-3</v>
      </c>
      <c r="L2455" s="52">
        <v>2.8552180700160006E-2</v>
      </c>
      <c r="M2455" s="52">
        <v>9.4053577462272012E-2</v>
      </c>
      <c r="N2455" s="52">
        <v>0.10618497046886402</v>
      </c>
      <c r="O2455" s="52">
        <v>9.9285649261056014E-2</v>
      </c>
      <c r="P2455" s="52">
        <v>4.9086412978176001E-2</v>
      </c>
      <c r="Q2455" s="52">
        <v>8.9960293827071991E-2</v>
      </c>
      <c r="R2455" s="52">
        <v>8.1447180272640002E-2</v>
      </c>
      <c r="S2455" s="52">
        <v>8.0593089149952002E-2</v>
      </c>
      <c r="T2455" s="52">
        <v>5.1133665733632011E-2</v>
      </c>
      <c r="U2455" s="52">
        <v>4.7954956068863998E-2</v>
      </c>
      <c r="V2455" s="52">
        <v>0</v>
      </c>
      <c r="W2455" s="52">
        <v>0</v>
      </c>
      <c r="X2455" s="52">
        <v>0</v>
      </c>
      <c r="Y2455" s="52">
        <v>0</v>
      </c>
      <c r="Z2455" s="52">
        <v>0</v>
      </c>
    </row>
    <row r="2456" spans="1:26">
      <c r="A2456" s="52" t="s">
        <v>345</v>
      </c>
      <c r="B2456" s="52" t="s">
        <v>338</v>
      </c>
      <c r="C2456" s="52" t="s">
        <v>253</v>
      </c>
      <c r="D2456" s="52" t="s">
        <v>7</v>
      </c>
      <c r="E2456" s="52" t="s">
        <v>75</v>
      </c>
      <c r="F2456" s="52" t="s">
        <v>64</v>
      </c>
      <c r="G2456" s="52">
        <v>0</v>
      </c>
      <c r="H2456" s="52">
        <v>0</v>
      </c>
      <c r="I2456" s="52">
        <v>0</v>
      </c>
      <c r="J2456" s="52">
        <v>0</v>
      </c>
      <c r="K2456" s="52">
        <v>0</v>
      </c>
      <c r="L2456" s="52">
        <v>0</v>
      </c>
      <c r="M2456" s="52">
        <v>0</v>
      </c>
      <c r="N2456" s="52">
        <v>0</v>
      </c>
      <c r="O2456" s="52">
        <v>0</v>
      </c>
      <c r="P2456" s="52">
        <v>0</v>
      </c>
      <c r="Q2456" s="52">
        <v>0</v>
      </c>
      <c r="R2456" s="52">
        <v>0</v>
      </c>
      <c r="S2456" s="52">
        <v>0</v>
      </c>
      <c r="T2456" s="52">
        <v>0</v>
      </c>
      <c r="U2456" s="52">
        <v>0</v>
      </c>
      <c r="V2456" s="52">
        <v>0</v>
      </c>
      <c r="W2456" s="52">
        <v>0</v>
      </c>
      <c r="X2456" s="52">
        <v>0</v>
      </c>
      <c r="Y2456" s="52">
        <v>0</v>
      </c>
      <c r="Z2456" s="52">
        <v>0</v>
      </c>
    </row>
    <row r="2457" spans="1:26">
      <c r="A2457" s="52" t="s">
        <v>345</v>
      </c>
      <c r="B2457" s="52" t="s">
        <v>339</v>
      </c>
      <c r="C2457" s="52" t="s">
        <v>253</v>
      </c>
      <c r="D2457" s="52" t="s">
        <v>7</v>
      </c>
      <c r="E2457" s="52" t="s">
        <v>75</v>
      </c>
      <c r="F2457" s="52" t="s">
        <v>65</v>
      </c>
      <c r="G2457" s="52">
        <v>0</v>
      </c>
      <c r="H2457" s="52">
        <v>0</v>
      </c>
      <c r="I2457" s="52">
        <v>0</v>
      </c>
      <c r="J2457" s="52">
        <v>0</v>
      </c>
      <c r="K2457" s="52">
        <v>0</v>
      </c>
      <c r="L2457" s="52">
        <v>0</v>
      </c>
      <c r="M2457" s="52">
        <v>0</v>
      </c>
      <c r="N2457" s="52">
        <v>0</v>
      </c>
      <c r="O2457" s="52">
        <v>0</v>
      </c>
      <c r="P2457" s="52">
        <v>0</v>
      </c>
      <c r="Q2457" s="52">
        <v>0</v>
      </c>
      <c r="R2457" s="52">
        <v>0</v>
      </c>
      <c r="S2457" s="52">
        <v>0</v>
      </c>
      <c r="T2457" s="52">
        <v>0</v>
      </c>
      <c r="U2457" s="52">
        <v>0</v>
      </c>
      <c r="V2457" s="52">
        <v>0</v>
      </c>
      <c r="W2457" s="52">
        <v>0</v>
      </c>
      <c r="X2457" s="52">
        <v>0</v>
      </c>
      <c r="Y2457" s="52">
        <v>0</v>
      </c>
      <c r="Z2457" s="52">
        <v>0</v>
      </c>
    </row>
    <row r="2458" spans="1:26">
      <c r="A2458" s="52" t="s">
        <v>345</v>
      </c>
      <c r="B2458" s="52" t="s">
        <v>340</v>
      </c>
      <c r="C2458" s="52" t="s">
        <v>253</v>
      </c>
      <c r="D2458" s="52" t="s">
        <v>7</v>
      </c>
      <c r="E2458" s="52" t="s">
        <v>75</v>
      </c>
      <c r="F2458" s="52" t="s">
        <v>66</v>
      </c>
      <c r="G2458" s="52">
        <v>3.6685019238016348</v>
      </c>
      <c r="H2458" s="52">
        <v>3.4853739233716015</v>
      </c>
      <c r="I2458" s="52">
        <v>3.8101321158248616</v>
      </c>
      <c r="J2458" s="52">
        <v>3.9974229942555786</v>
      </c>
      <c r="K2458" s="52">
        <v>4.2342558954944192</v>
      </c>
      <c r="L2458" s="52">
        <v>3.9667064262505396</v>
      </c>
      <c r="M2458" s="52">
        <v>3.9067438974407067</v>
      </c>
      <c r="N2458" s="52">
        <v>4.0046473194567627</v>
      </c>
      <c r="O2458" s="52">
        <v>3.8291121114279747</v>
      </c>
      <c r="P2458" s="52">
        <v>3.4154274353601308</v>
      </c>
      <c r="Q2458" s="52">
        <v>3.925246306243741</v>
      </c>
      <c r="R2458" s="52">
        <v>3.9002895726396485</v>
      </c>
      <c r="S2458" s="52">
        <v>3.8914412262381961</v>
      </c>
      <c r="T2458" s="52">
        <v>4.1337425850779344</v>
      </c>
      <c r="U2458" s="52">
        <v>4.3627452271154912</v>
      </c>
      <c r="V2458" s="52">
        <v>4.3553529655142782</v>
      </c>
      <c r="W2458" s="52">
        <v>4.5057864139389503</v>
      </c>
      <c r="X2458" s="52">
        <v>4.4206983943249956</v>
      </c>
      <c r="Y2458" s="52">
        <v>8.560870097003983</v>
      </c>
      <c r="Z2458" s="52">
        <v>8.1372976573345177</v>
      </c>
    </row>
    <row r="2459" spans="1:26">
      <c r="A2459" s="52" t="s">
        <v>345</v>
      </c>
      <c r="B2459" s="52" t="s">
        <v>341</v>
      </c>
      <c r="C2459" s="52" t="s">
        <v>253</v>
      </c>
      <c r="D2459" s="52" t="s">
        <v>7</v>
      </c>
      <c r="E2459" s="52" t="s">
        <v>75</v>
      </c>
      <c r="F2459" s="52" t="s">
        <v>67</v>
      </c>
      <c r="G2459" s="52">
        <v>0</v>
      </c>
      <c r="H2459" s="52">
        <v>0</v>
      </c>
      <c r="I2459" s="52">
        <v>0</v>
      </c>
      <c r="J2459" s="52">
        <v>0</v>
      </c>
      <c r="K2459" s="52">
        <v>0</v>
      </c>
      <c r="L2459" s="52">
        <v>3.4563941171136002E-2</v>
      </c>
      <c r="M2459" s="52">
        <v>5.5203345027792006E-2</v>
      </c>
      <c r="N2459" s="52">
        <v>5.1840545116464E-2</v>
      </c>
      <c r="O2459" s="52">
        <v>6.7997857318560003E-3</v>
      </c>
      <c r="P2459" s="52">
        <v>0.11807934403824001</v>
      </c>
      <c r="Q2459" s="52">
        <v>0.15483748342420803</v>
      </c>
      <c r="R2459" s="52">
        <v>0.14930611889731202</v>
      </c>
      <c r="S2459" s="52">
        <v>0.15794874575064002</v>
      </c>
      <c r="T2459" s="52">
        <v>0.13895134439659201</v>
      </c>
      <c r="U2459" s="52">
        <v>0.11941803666187199</v>
      </c>
      <c r="V2459" s="52">
        <v>9.9943951380624022E-2</v>
      </c>
      <c r="W2459" s="52">
        <v>0.10073688826032001</v>
      </c>
      <c r="X2459" s="52">
        <v>0.10624034625796799</v>
      </c>
      <c r="Y2459" s="52">
        <v>0.23893229402640001</v>
      </c>
      <c r="Z2459" s="52">
        <v>0.21631348383840002</v>
      </c>
    </row>
    <row r="2460" spans="1:26">
      <c r="A2460" s="52" t="s">
        <v>345</v>
      </c>
      <c r="B2460" s="52" t="s">
        <v>337</v>
      </c>
      <c r="C2460" s="52" t="s">
        <v>253</v>
      </c>
      <c r="D2460" s="52" t="s">
        <v>7</v>
      </c>
      <c r="E2460" s="52" t="s">
        <v>75</v>
      </c>
      <c r="F2460" s="52" t="s">
        <v>68</v>
      </c>
      <c r="G2460" s="52">
        <v>0</v>
      </c>
      <c r="H2460" s="52">
        <v>0</v>
      </c>
      <c r="I2460" s="52">
        <v>0</v>
      </c>
      <c r="J2460" s="52">
        <v>0</v>
      </c>
      <c r="K2460" s="52">
        <v>0</v>
      </c>
      <c r="L2460" s="52">
        <v>0</v>
      </c>
      <c r="M2460" s="52">
        <v>0</v>
      </c>
      <c r="N2460" s="52">
        <v>0</v>
      </c>
      <c r="O2460" s="52">
        <v>0</v>
      </c>
      <c r="P2460" s="52">
        <v>0</v>
      </c>
      <c r="Q2460" s="52">
        <v>0</v>
      </c>
      <c r="R2460" s="52">
        <v>0</v>
      </c>
      <c r="S2460" s="52">
        <v>0</v>
      </c>
      <c r="T2460" s="52">
        <v>0</v>
      </c>
      <c r="U2460" s="52">
        <v>0</v>
      </c>
      <c r="V2460" s="52">
        <v>0</v>
      </c>
      <c r="W2460" s="52">
        <v>0</v>
      </c>
      <c r="X2460" s="52">
        <v>0</v>
      </c>
      <c r="Y2460" s="52">
        <v>0</v>
      </c>
      <c r="Z2460" s="52">
        <v>0</v>
      </c>
    </row>
    <row r="2461" spans="1:26">
      <c r="A2461" s="52" t="s">
        <v>345</v>
      </c>
      <c r="B2461" s="52" t="s">
        <v>337</v>
      </c>
      <c r="C2461" s="52" t="s">
        <v>253</v>
      </c>
      <c r="D2461" s="52" t="s">
        <v>7</v>
      </c>
      <c r="E2461" s="52" t="s">
        <v>75</v>
      </c>
      <c r="F2461" s="52" t="s">
        <v>69</v>
      </c>
      <c r="G2461" s="52">
        <v>0</v>
      </c>
      <c r="H2461" s="52">
        <v>0</v>
      </c>
      <c r="I2461" s="52">
        <v>0</v>
      </c>
      <c r="J2461" s="52">
        <v>0</v>
      </c>
      <c r="K2461" s="52">
        <v>0</v>
      </c>
      <c r="L2461" s="52">
        <v>0</v>
      </c>
      <c r="M2461" s="52">
        <v>0</v>
      </c>
      <c r="N2461" s="52">
        <v>0</v>
      </c>
      <c r="O2461" s="52">
        <v>0</v>
      </c>
      <c r="P2461" s="52">
        <v>0</v>
      </c>
      <c r="Q2461" s="52">
        <v>0</v>
      </c>
      <c r="R2461" s="52">
        <v>0</v>
      </c>
      <c r="S2461" s="52">
        <v>0</v>
      </c>
      <c r="T2461" s="52">
        <v>0</v>
      </c>
      <c r="U2461" s="52">
        <v>0</v>
      </c>
      <c r="V2461" s="52">
        <v>0</v>
      </c>
      <c r="W2461" s="52">
        <v>0</v>
      </c>
      <c r="X2461" s="52">
        <v>0</v>
      </c>
      <c r="Y2461" s="52">
        <v>0</v>
      </c>
      <c r="Z2461" s="52">
        <v>0</v>
      </c>
    </row>
    <row r="2462" spans="1:26">
      <c r="A2462" s="52" t="s">
        <v>345</v>
      </c>
      <c r="B2462" s="52" t="s">
        <v>337</v>
      </c>
      <c r="C2462" s="52" t="s">
        <v>253</v>
      </c>
      <c r="D2462" s="52" t="s">
        <v>7</v>
      </c>
      <c r="E2462" s="52" t="s">
        <v>75</v>
      </c>
      <c r="F2462" s="52" t="s">
        <v>70</v>
      </c>
      <c r="G2462" s="52">
        <v>0</v>
      </c>
      <c r="H2462" s="52">
        <v>0</v>
      </c>
      <c r="I2462" s="52">
        <v>0</v>
      </c>
      <c r="J2462" s="52">
        <v>0</v>
      </c>
      <c r="K2462" s="52">
        <v>0</v>
      </c>
      <c r="L2462" s="52">
        <v>0</v>
      </c>
      <c r="M2462" s="52">
        <v>0</v>
      </c>
      <c r="N2462" s="52">
        <v>0</v>
      </c>
      <c r="O2462" s="52">
        <v>0</v>
      </c>
      <c r="P2462" s="52">
        <v>0</v>
      </c>
      <c r="Q2462" s="52">
        <v>0</v>
      </c>
      <c r="R2462" s="52">
        <v>0</v>
      </c>
      <c r="S2462" s="52">
        <v>0</v>
      </c>
      <c r="T2462" s="52">
        <v>0</v>
      </c>
      <c r="U2462" s="52">
        <v>0</v>
      </c>
      <c r="V2462" s="52">
        <v>0</v>
      </c>
      <c r="W2462" s="52">
        <v>0</v>
      </c>
      <c r="X2462" s="52">
        <v>0</v>
      </c>
      <c r="Y2462" s="52">
        <v>0</v>
      </c>
      <c r="Z2462" s="52">
        <v>0</v>
      </c>
    </row>
    <row r="2463" spans="1:26">
      <c r="A2463" s="52" t="s">
        <v>345</v>
      </c>
      <c r="B2463" s="52" t="s">
        <v>342</v>
      </c>
      <c r="C2463" s="52" t="s">
        <v>253</v>
      </c>
      <c r="D2463" s="52" t="s">
        <v>7</v>
      </c>
      <c r="E2463" s="52" t="s">
        <v>75</v>
      </c>
      <c r="F2463" s="52" t="s">
        <v>71</v>
      </c>
      <c r="G2463" s="52">
        <v>0</v>
      </c>
      <c r="H2463" s="52">
        <v>0</v>
      </c>
      <c r="I2463" s="52">
        <v>0</v>
      </c>
      <c r="J2463" s="52">
        <v>0</v>
      </c>
      <c r="K2463" s="52">
        <v>0</v>
      </c>
      <c r="L2463" s="52">
        <v>0</v>
      </c>
      <c r="M2463" s="52">
        <v>0</v>
      </c>
      <c r="N2463" s="52">
        <v>0</v>
      </c>
      <c r="O2463" s="52">
        <v>0</v>
      </c>
      <c r="P2463" s="52">
        <v>0</v>
      </c>
      <c r="Q2463" s="52">
        <v>0</v>
      </c>
      <c r="R2463" s="52">
        <v>0</v>
      </c>
      <c r="S2463" s="52">
        <v>0</v>
      </c>
      <c r="T2463" s="52">
        <v>0</v>
      </c>
      <c r="U2463" s="52">
        <v>0</v>
      </c>
      <c r="V2463" s="52">
        <v>0</v>
      </c>
      <c r="W2463" s="52">
        <v>0</v>
      </c>
      <c r="X2463" s="52">
        <v>0</v>
      </c>
      <c r="Y2463" s="52">
        <v>0</v>
      </c>
      <c r="Z2463" s="52">
        <v>0</v>
      </c>
    </row>
    <row r="2464" spans="1:26">
      <c r="A2464" s="52" t="s">
        <v>345</v>
      </c>
      <c r="B2464" s="52" t="s">
        <v>342</v>
      </c>
      <c r="C2464" s="52" t="s">
        <v>253</v>
      </c>
      <c r="D2464" s="52" t="s">
        <v>7</v>
      </c>
      <c r="E2464" s="52" t="s">
        <v>75</v>
      </c>
      <c r="F2464" s="52" t="s">
        <v>72</v>
      </c>
      <c r="G2464" s="52">
        <v>4.5005978948698093</v>
      </c>
      <c r="H2464" s="52">
        <v>4.4942271080508371</v>
      </c>
      <c r="I2464" s="52">
        <v>4.5087471248858284</v>
      </c>
      <c r="J2464" s="52">
        <v>4.1417671657253763</v>
      </c>
      <c r="K2464" s="52">
        <v>5.1613875760764598</v>
      </c>
      <c r="L2464" s="52">
        <v>4.2713741466997206</v>
      </c>
      <c r="M2464" s="52">
        <v>3.9977160469671613</v>
      </c>
      <c r="N2464" s="52">
        <v>4.0026362613672966</v>
      </c>
      <c r="O2464" s="52">
        <v>3.4997701979937239</v>
      </c>
      <c r="P2464" s="52">
        <v>2.5639539451878606</v>
      </c>
      <c r="Q2464" s="52">
        <v>2.9068886826757088</v>
      </c>
      <c r="R2464" s="52">
        <v>2.7492917755841644</v>
      </c>
      <c r="S2464" s="52">
        <v>2.5207918158167284</v>
      </c>
      <c r="T2464" s="52">
        <v>2.2251905242018566</v>
      </c>
      <c r="U2464" s="52">
        <v>1.7725611639051364</v>
      </c>
      <c r="V2464" s="52">
        <v>1.3745339324879404</v>
      </c>
      <c r="W2464" s="52">
        <v>1.232259350216184</v>
      </c>
      <c r="X2464" s="52">
        <v>1.1380055685189843</v>
      </c>
      <c r="Y2464" s="52">
        <v>1.4799216560899806</v>
      </c>
      <c r="Z2464" s="52">
        <v>1.6514542686222637</v>
      </c>
    </row>
    <row r="2465" spans="1:26">
      <c r="A2465" s="52" t="s">
        <v>345</v>
      </c>
      <c r="B2465" s="52" t="s">
        <v>343</v>
      </c>
      <c r="C2465" s="52" t="s">
        <v>253</v>
      </c>
      <c r="D2465" s="52" t="s">
        <v>7</v>
      </c>
      <c r="E2465" s="52" t="s">
        <v>75</v>
      </c>
      <c r="F2465" s="52" t="s">
        <v>73</v>
      </c>
      <c r="G2465" s="52">
        <v>0.12758016960000218</v>
      </c>
      <c r="H2465" s="52">
        <v>0.15782561280000268</v>
      </c>
      <c r="I2465" s="52">
        <v>0.17162530560000289</v>
      </c>
      <c r="J2465" s="52">
        <v>0.26130397415760442</v>
      </c>
      <c r="K2465" s="52">
        <v>0.44488842094584763</v>
      </c>
      <c r="L2465" s="52">
        <v>0.91217505544921573</v>
      </c>
      <c r="M2465" s="52">
        <v>0.91431113987521562</v>
      </c>
      <c r="N2465" s="52">
        <v>0.94683460002121611</v>
      </c>
      <c r="O2465" s="52">
        <v>0.99324569251441686</v>
      </c>
      <c r="P2465" s="52">
        <v>0.9349364094300161</v>
      </c>
      <c r="Q2465" s="52">
        <v>1.1768128402824203</v>
      </c>
      <c r="R2465" s="52">
        <v>1.4660139024540251</v>
      </c>
      <c r="S2465" s="52">
        <v>1.4209824149892243</v>
      </c>
      <c r="T2465" s="52">
        <v>2.0264730474096346</v>
      </c>
      <c r="U2465" s="52">
        <v>2.7912748320720477</v>
      </c>
      <c r="V2465" s="52">
        <v>3.136790142007253</v>
      </c>
      <c r="W2465" s="52">
        <v>3.0172476026412514</v>
      </c>
      <c r="X2465" s="52">
        <v>2.4390108024696415</v>
      </c>
      <c r="Y2465" s="52">
        <v>3.2179627109052551</v>
      </c>
      <c r="Z2465" s="52">
        <v>3.3652288079856576</v>
      </c>
    </row>
    <row r="2466" spans="1:26">
      <c r="A2466" s="52" t="s">
        <v>346</v>
      </c>
      <c r="B2466" s="52" t="s">
        <v>337</v>
      </c>
      <c r="C2466" s="52" t="s">
        <v>253</v>
      </c>
      <c r="D2466" s="52" t="s">
        <v>7</v>
      </c>
      <c r="E2466" s="52" t="s">
        <v>76</v>
      </c>
      <c r="F2466" s="52" t="s">
        <v>63</v>
      </c>
      <c r="G2466" s="52">
        <v>56.800785140502242</v>
      </c>
      <c r="H2466" s="52">
        <v>58.694046695636253</v>
      </c>
      <c r="I2466" s="52">
        <v>69.804664829567997</v>
      </c>
      <c r="J2466" s="52">
        <v>72.074935358208009</v>
      </c>
      <c r="K2466" s="52">
        <v>73.656896798848905</v>
      </c>
      <c r="L2466" s="52">
        <v>72.850592751598086</v>
      </c>
      <c r="M2466" s="52">
        <v>73.754756646432767</v>
      </c>
      <c r="N2466" s="52">
        <v>68.810574191576833</v>
      </c>
      <c r="O2466" s="52">
        <v>66.529990828281598</v>
      </c>
      <c r="P2466" s="52">
        <v>60.799934291725442</v>
      </c>
      <c r="Q2466" s="52">
        <v>61.50091150709337</v>
      </c>
      <c r="R2466" s="52">
        <v>74.04401176739367</v>
      </c>
      <c r="S2466" s="52">
        <v>71.198769930729995</v>
      </c>
      <c r="T2466" s="52">
        <v>72.380451328422936</v>
      </c>
      <c r="U2466" s="52">
        <v>60.487405544051718</v>
      </c>
      <c r="V2466" s="52">
        <v>60.525347839598595</v>
      </c>
      <c r="W2466" s="52">
        <v>55.718678993909769</v>
      </c>
      <c r="X2466" s="52">
        <v>50.522893849082877</v>
      </c>
      <c r="Y2466" s="52">
        <v>38.486717543807998</v>
      </c>
      <c r="Z2466" s="52">
        <v>40.416873876864003</v>
      </c>
    </row>
    <row r="2467" spans="1:26">
      <c r="A2467" s="52" t="s">
        <v>346</v>
      </c>
      <c r="B2467" s="52" t="s">
        <v>338</v>
      </c>
      <c r="C2467" s="52" t="s">
        <v>253</v>
      </c>
      <c r="D2467" s="52" t="s">
        <v>7</v>
      </c>
      <c r="E2467" s="52" t="s">
        <v>76</v>
      </c>
      <c r="F2467" s="52" t="s">
        <v>64</v>
      </c>
      <c r="G2467" s="52">
        <v>0</v>
      </c>
      <c r="H2467" s="52">
        <v>0</v>
      </c>
      <c r="I2467" s="52">
        <v>0</v>
      </c>
      <c r="J2467" s="52">
        <v>0</v>
      </c>
      <c r="K2467" s="52">
        <v>0</v>
      </c>
      <c r="L2467" s="52">
        <v>0</v>
      </c>
      <c r="M2467" s="52">
        <v>0</v>
      </c>
      <c r="N2467" s="52">
        <v>0</v>
      </c>
      <c r="O2467" s="52">
        <v>0</v>
      </c>
      <c r="P2467" s="52">
        <v>0</v>
      </c>
      <c r="Q2467" s="52">
        <v>0</v>
      </c>
      <c r="R2467" s="52">
        <v>0</v>
      </c>
      <c r="S2467" s="52">
        <v>0</v>
      </c>
      <c r="T2467" s="52">
        <v>0</v>
      </c>
      <c r="U2467" s="52">
        <v>0</v>
      </c>
      <c r="V2467" s="52">
        <v>0</v>
      </c>
      <c r="W2467" s="52">
        <v>0</v>
      </c>
      <c r="X2467" s="52">
        <v>0</v>
      </c>
      <c r="Y2467" s="52">
        <v>0</v>
      </c>
      <c r="Z2467" s="52">
        <v>0</v>
      </c>
    </row>
    <row r="2468" spans="1:26">
      <c r="A2468" s="52" t="s">
        <v>346</v>
      </c>
      <c r="B2468" s="52" t="s">
        <v>339</v>
      </c>
      <c r="C2468" s="52" t="s">
        <v>253</v>
      </c>
      <c r="D2468" s="52" t="s">
        <v>7</v>
      </c>
      <c r="E2468" s="52" t="s">
        <v>76</v>
      </c>
      <c r="F2468" s="52" t="s">
        <v>65</v>
      </c>
      <c r="G2468" s="52">
        <v>0</v>
      </c>
      <c r="H2468" s="52">
        <v>0</v>
      </c>
      <c r="I2468" s="52">
        <v>0</v>
      </c>
      <c r="J2468" s="52">
        <v>0</v>
      </c>
      <c r="K2468" s="52">
        <v>0</v>
      </c>
      <c r="L2468" s="52">
        <v>0</v>
      </c>
      <c r="M2468" s="52">
        <v>0</v>
      </c>
      <c r="N2468" s="52">
        <v>0</v>
      </c>
      <c r="O2468" s="52">
        <v>0</v>
      </c>
      <c r="P2468" s="52">
        <v>0</v>
      </c>
      <c r="Q2468" s="52">
        <v>0</v>
      </c>
      <c r="R2468" s="52">
        <v>0</v>
      </c>
      <c r="S2468" s="52">
        <v>0</v>
      </c>
      <c r="T2468" s="52">
        <v>0</v>
      </c>
      <c r="U2468" s="52">
        <v>0</v>
      </c>
      <c r="V2468" s="52">
        <v>0</v>
      </c>
      <c r="W2468" s="52">
        <v>0</v>
      </c>
      <c r="X2468" s="52">
        <v>0</v>
      </c>
      <c r="Y2468" s="52">
        <v>0</v>
      </c>
      <c r="Z2468" s="52">
        <v>0</v>
      </c>
    </row>
    <row r="2469" spans="1:26">
      <c r="A2469" s="52" t="s">
        <v>346</v>
      </c>
      <c r="B2469" s="52" t="s">
        <v>340</v>
      </c>
      <c r="C2469" s="52" t="s">
        <v>253</v>
      </c>
      <c r="D2469" s="52" t="s">
        <v>7</v>
      </c>
      <c r="E2469" s="52" t="s">
        <v>76</v>
      </c>
      <c r="F2469" s="52" t="s">
        <v>66</v>
      </c>
      <c r="G2469" s="52">
        <v>15.047396055667777</v>
      </c>
      <c r="H2469" s="52">
        <v>14.415570142764155</v>
      </c>
      <c r="I2469" s="52">
        <v>14.807572494028445</v>
      </c>
      <c r="J2469" s="52">
        <v>15.001405080060232</v>
      </c>
      <c r="K2469" s="52">
        <v>16.285817295870878</v>
      </c>
      <c r="L2469" s="52">
        <v>17.675612290098805</v>
      </c>
      <c r="M2469" s="52">
        <v>18.779133509479781</v>
      </c>
      <c r="N2469" s="52">
        <v>18.866241568294065</v>
      </c>
      <c r="O2469" s="52">
        <v>18.17291426338036</v>
      </c>
      <c r="P2469" s="52">
        <v>16.312823084675305</v>
      </c>
      <c r="Q2469" s="52">
        <v>18.331542463806375</v>
      </c>
      <c r="R2469" s="52">
        <v>20.506546763763076</v>
      </c>
      <c r="S2469" s="52">
        <v>19.923353402067431</v>
      </c>
      <c r="T2469" s="52">
        <v>20.694221934993852</v>
      </c>
      <c r="U2469" s="52">
        <v>20.673624736590476</v>
      </c>
      <c r="V2469" s="52">
        <v>20.019154362883146</v>
      </c>
      <c r="W2469" s="52">
        <v>19.208675487150224</v>
      </c>
      <c r="X2469" s="52">
        <v>19.244145300756042</v>
      </c>
      <c r="Y2469" s="52">
        <v>20.747863943802649</v>
      </c>
      <c r="Z2469" s="52">
        <v>20.71008752019646</v>
      </c>
    </row>
    <row r="2470" spans="1:26">
      <c r="A2470" s="52" t="s">
        <v>346</v>
      </c>
      <c r="B2470" s="52" t="s">
        <v>341</v>
      </c>
      <c r="C2470" s="52" t="s">
        <v>253</v>
      </c>
      <c r="D2470" s="52" t="s">
        <v>7</v>
      </c>
      <c r="E2470" s="52" t="s">
        <v>76</v>
      </c>
      <c r="F2470" s="52" t="s">
        <v>67</v>
      </c>
      <c r="G2470" s="52">
        <v>0</v>
      </c>
      <c r="H2470" s="52">
        <v>0</v>
      </c>
      <c r="I2470" s="52">
        <v>0</v>
      </c>
      <c r="J2470" s="52">
        <v>0</v>
      </c>
      <c r="K2470" s="52">
        <v>0</v>
      </c>
      <c r="L2470" s="52">
        <v>0</v>
      </c>
      <c r="M2470" s="52">
        <v>0</v>
      </c>
      <c r="N2470" s="52">
        <v>0</v>
      </c>
      <c r="O2470" s="52">
        <v>0</v>
      </c>
      <c r="P2470" s="52">
        <v>0</v>
      </c>
      <c r="Q2470" s="52">
        <v>0</v>
      </c>
      <c r="R2470" s="52">
        <v>0</v>
      </c>
      <c r="S2470" s="52">
        <v>0</v>
      </c>
      <c r="T2470" s="52">
        <v>0</v>
      </c>
      <c r="U2470" s="52">
        <v>0</v>
      </c>
      <c r="V2470" s="52">
        <v>0</v>
      </c>
      <c r="W2470" s="52">
        <v>0</v>
      </c>
      <c r="X2470" s="52">
        <v>0</v>
      </c>
      <c r="Y2470" s="52">
        <v>2.8411624800000003E-5</v>
      </c>
      <c r="Z2470" s="52">
        <v>5.6823249600000005E-5</v>
      </c>
    </row>
    <row r="2471" spans="1:26">
      <c r="A2471" s="52" t="s">
        <v>346</v>
      </c>
      <c r="B2471" s="52" t="s">
        <v>337</v>
      </c>
      <c r="C2471" s="52" t="s">
        <v>253</v>
      </c>
      <c r="D2471" s="52" t="s">
        <v>7</v>
      </c>
      <c r="E2471" s="52" t="s">
        <v>76</v>
      </c>
      <c r="F2471" s="52" t="s">
        <v>68</v>
      </c>
      <c r="G2471" s="52">
        <v>0</v>
      </c>
      <c r="H2471" s="52">
        <v>0</v>
      </c>
      <c r="I2471" s="52">
        <v>0</v>
      </c>
      <c r="J2471" s="52">
        <v>0</v>
      </c>
      <c r="K2471" s="52">
        <v>0</v>
      </c>
      <c r="L2471" s="52">
        <v>0</v>
      </c>
      <c r="M2471" s="52">
        <v>0</v>
      </c>
      <c r="N2471" s="52">
        <v>0</v>
      </c>
      <c r="O2471" s="52">
        <v>0</v>
      </c>
      <c r="P2471" s="52">
        <v>0</v>
      </c>
      <c r="Q2471" s="52">
        <v>0</v>
      </c>
      <c r="R2471" s="52">
        <v>0</v>
      </c>
      <c r="S2471" s="52">
        <v>0</v>
      </c>
      <c r="T2471" s="52">
        <v>0</v>
      </c>
      <c r="U2471" s="52">
        <v>0</v>
      </c>
      <c r="V2471" s="52">
        <v>0</v>
      </c>
      <c r="W2471" s="52">
        <v>0</v>
      </c>
      <c r="X2471" s="52">
        <v>0</v>
      </c>
      <c r="Y2471" s="52">
        <v>0</v>
      </c>
      <c r="Z2471" s="52">
        <v>0</v>
      </c>
    </row>
    <row r="2472" spans="1:26">
      <c r="A2472" s="52" t="s">
        <v>346</v>
      </c>
      <c r="B2472" s="52" t="s">
        <v>337</v>
      </c>
      <c r="C2472" s="52" t="s">
        <v>253</v>
      </c>
      <c r="D2472" s="52" t="s">
        <v>7</v>
      </c>
      <c r="E2472" s="52" t="s">
        <v>76</v>
      </c>
      <c r="F2472" s="52" t="s">
        <v>69</v>
      </c>
      <c r="G2472" s="52">
        <v>0</v>
      </c>
      <c r="H2472" s="52">
        <v>0</v>
      </c>
      <c r="I2472" s="52">
        <v>0</v>
      </c>
      <c r="J2472" s="52">
        <v>0</v>
      </c>
      <c r="K2472" s="52">
        <v>0</v>
      </c>
      <c r="L2472" s="52">
        <v>0</v>
      </c>
      <c r="M2472" s="52">
        <v>0</v>
      </c>
      <c r="N2472" s="52">
        <v>0</v>
      </c>
      <c r="O2472" s="52">
        <v>0</v>
      </c>
      <c r="P2472" s="52">
        <v>0</v>
      </c>
      <c r="Q2472" s="52">
        <v>0</v>
      </c>
      <c r="R2472" s="52">
        <v>0</v>
      </c>
      <c r="S2472" s="52">
        <v>0</v>
      </c>
      <c r="T2472" s="52">
        <v>0</v>
      </c>
      <c r="U2472" s="52">
        <v>0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</row>
    <row r="2473" spans="1:26">
      <c r="A2473" s="52" t="s">
        <v>346</v>
      </c>
      <c r="B2473" s="52" t="s">
        <v>337</v>
      </c>
      <c r="C2473" s="52" t="s">
        <v>253</v>
      </c>
      <c r="D2473" s="52" t="s">
        <v>7</v>
      </c>
      <c r="E2473" s="52" t="s">
        <v>76</v>
      </c>
      <c r="F2473" s="52" t="s">
        <v>70</v>
      </c>
      <c r="G2473" s="52">
        <v>0</v>
      </c>
      <c r="H2473" s="52">
        <v>0</v>
      </c>
      <c r="I2473" s="52">
        <v>0</v>
      </c>
      <c r="J2473" s="52">
        <v>0</v>
      </c>
      <c r="K2473" s="52">
        <v>0</v>
      </c>
      <c r="L2473" s="52">
        <v>0</v>
      </c>
      <c r="M2473" s="52">
        <v>0</v>
      </c>
      <c r="N2473" s="52">
        <v>0</v>
      </c>
      <c r="O2473" s="52">
        <v>0</v>
      </c>
      <c r="P2473" s="52">
        <v>0</v>
      </c>
      <c r="Q2473" s="52">
        <v>0</v>
      </c>
      <c r="R2473" s="52">
        <v>0</v>
      </c>
      <c r="S2473" s="52">
        <v>0</v>
      </c>
      <c r="T2473" s="52">
        <v>0</v>
      </c>
      <c r="U2473" s="52">
        <v>0</v>
      </c>
      <c r="V2473" s="52">
        <v>0</v>
      </c>
      <c r="W2473" s="52">
        <v>0</v>
      </c>
      <c r="X2473" s="52">
        <v>0</v>
      </c>
      <c r="Y2473" s="52">
        <v>0</v>
      </c>
      <c r="Z2473" s="52">
        <v>0</v>
      </c>
    </row>
    <row r="2474" spans="1:26">
      <c r="A2474" s="52" t="s">
        <v>346</v>
      </c>
      <c r="B2474" s="52" t="s">
        <v>342</v>
      </c>
      <c r="C2474" s="52" t="s">
        <v>253</v>
      </c>
      <c r="D2474" s="52" t="s">
        <v>7</v>
      </c>
      <c r="E2474" s="52" t="s">
        <v>76</v>
      </c>
      <c r="F2474" s="52" t="s">
        <v>71</v>
      </c>
      <c r="G2474" s="52">
        <v>0</v>
      </c>
      <c r="H2474" s="52">
        <v>0</v>
      </c>
      <c r="I2474" s="52">
        <v>0</v>
      </c>
      <c r="J2474" s="52">
        <v>0</v>
      </c>
      <c r="K2474" s="52">
        <v>0</v>
      </c>
      <c r="L2474" s="52">
        <v>0</v>
      </c>
      <c r="M2474" s="52">
        <v>0</v>
      </c>
      <c r="N2474" s="52">
        <v>0</v>
      </c>
      <c r="O2474" s="52">
        <v>0</v>
      </c>
      <c r="P2474" s="52">
        <v>0</v>
      </c>
      <c r="Q2474" s="52">
        <v>0</v>
      </c>
      <c r="R2474" s="52">
        <v>0</v>
      </c>
      <c r="S2474" s="52">
        <v>0</v>
      </c>
      <c r="T2474" s="52">
        <v>0</v>
      </c>
      <c r="U2474" s="52">
        <v>0</v>
      </c>
      <c r="V2474" s="52">
        <v>0</v>
      </c>
      <c r="W2474" s="52">
        <v>0</v>
      </c>
      <c r="X2474" s="52">
        <v>0</v>
      </c>
      <c r="Y2474" s="52">
        <v>0</v>
      </c>
      <c r="Z2474" s="52">
        <v>0</v>
      </c>
    </row>
    <row r="2475" spans="1:26">
      <c r="A2475" s="52" t="s">
        <v>346</v>
      </c>
      <c r="B2475" s="52" t="s">
        <v>342</v>
      </c>
      <c r="C2475" s="52" t="s">
        <v>253</v>
      </c>
      <c r="D2475" s="52" t="s">
        <v>7</v>
      </c>
      <c r="E2475" s="52" t="s">
        <v>76</v>
      </c>
      <c r="F2475" s="52" t="s">
        <v>72</v>
      </c>
      <c r="G2475" s="52">
        <v>24.070043419863268</v>
      </c>
      <c r="H2475" s="52">
        <v>17.681611056129938</v>
      </c>
      <c r="I2475" s="52">
        <v>17.592127195775692</v>
      </c>
      <c r="J2475" s="52">
        <v>17.115167438925987</v>
      </c>
      <c r="K2475" s="52">
        <v>19.394540143239496</v>
      </c>
      <c r="L2475" s="52">
        <v>18.059059106412342</v>
      </c>
      <c r="M2475" s="52">
        <v>17.392620184297417</v>
      </c>
      <c r="N2475" s="52">
        <v>16.456581791439124</v>
      </c>
      <c r="O2475" s="52">
        <v>14.852543686034652</v>
      </c>
      <c r="P2475" s="52">
        <v>12.098380036633813</v>
      </c>
      <c r="Q2475" s="52">
        <v>13.091594284605495</v>
      </c>
      <c r="R2475" s="52">
        <v>12.274983569730242</v>
      </c>
      <c r="S2475" s="52">
        <v>10.603990201766077</v>
      </c>
      <c r="T2475" s="52">
        <v>10.471603370857634</v>
      </c>
      <c r="U2475" s="52">
        <v>9.2597949157959025</v>
      </c>
      <c r="V2475" s="52">
        <v>8.7660543165009486</v>
      </c>
      <c r="W2475" s="52">
        <v>8.2214516831851814</v>
      </c>
      <c r="X2475" s="52">
        <v>8.1373085537290208</v>
      </c>
      <c r="Y2475" s="52">
        <v>10.255924131491586</v>
      </c>
      <c r="Z2475" s="52">
        <v>9.448800671505472</v>
      </c>
    </row>
    <row r="2476" spans="1:26">
      <c r="A2476" s="52" t="s">
        <v>346</v>
      </c>
      <c r="B2476" s="52" t="s">
        <v>343</v>
      </c>
      <c r="C2476" s="52" t="s">
        <v>253</v>
      </c>
      <c r="D2476" s="52" t="s">
        <v>7</v>
      </c>
      <c r="E2476" s="52" t="s">
        <v>76</v>
      </c>
      <c r="F2476" s="52" t="s">
        <v>73</v>
      </c>
      <c r="G2476" s="52">
        <v>8.9557033644001542</v>
      </c>
      <c r="H2476" s="52">
        <v>7.9053231672001338</v>
      </c>
      <c r="I2476" s="52">
        <v>7.3684791108001262</v>
      </c>
      <c r="J2476" s="52">
        <v>7.8907107285973348</v>
      </c>
      <c r="K2476" s="52">
        <v>8.8069572797420221</v>
      </c>
      <c r="L2476" s="52">
        <v>8.773258814942551</v>
      </c>
      <c r="M2476" s="52">
        <v>9.1189762426477543</v>
      </c>
      <c r="N2476" s="52">
        <v>8.9086308621769525</v>
      </c>
      <c r="O2476" s="52">
        <v>7.6185774162073301</v>
      </c>
      <c r="P2476" s="52">
        <v>5.5684885726728943</v>
      </c>
      <c r="Q2476" s="52">
        <v>6.3321631828525087</v>
      </c>
      <c r="R2476" s="52">
        <v>8.3179058424373427</v>
      </c>
      <c r="S2476" s="52">
        <v>9.1388237889817567</v>
      </c>
      <c r="T2476" s="52">
        <v>9.4853002667797615</v>
      </c>
      <c r="U2476" s="52">
        <v>9.6054102933913637</v>
      </c>
      <c r="V2476" s="52">
        <v>9.3812941048537581</v>
      </c>
      <c r="W2476" s="52">
        <v>8.6649339143881488</v>
      </c>
      <c r="X2476" s="52">
        <v>8.5974237447445461</v>
      </c>
      <c r="Y2476" s="52">
        <v>9.5244274744561626</v>
      </c>
      <c r="Z2476" s="52">
        <v>9.4986353127025609</v>
      </c>
    </row>
    <row r="2477" spans="1:26">
      <c r="A2477" s="52" t="s">
        <v>347</v>
      </c>
      <c r="B2477" s="52" t="s">
        <v>337</v>
      </c>
      <c r="C2477" s="52" t="s">
        <v>253</v>
      </c>
      <c r="D2477" s="52" t="s">
        <v>7</v>
      </c>
      <c r="E2477" s="52" t="s">
        <v>77</v>
      </c>
      <c r="F2477" s="52" t="s">
        <v>63</v>
      </c>
      <c r="G2477" s="52">
        <v>0</v>
      </c>
      <c r="H2477" s="52">
        <v>0</v>
      </c>
      <c r="I2477" s="52">
        <v>0</v>
      </c>
      <c r="J2477" s="52">
        <v>0</v>
      </c>
      <c r="K2477" s="52">
        <v>0</v>
      </c>
      <c r="L2477" s="52">
        <v>0</v>
      </c>
      <c r="M2477" s="52">
        <v>0</v>
      </c>
      <c r="N2477" s="52">
        <v>0</v>
      </c>
      <c r="O2477" s="52">
        <v>0</v>
      </c>
      <c r="P2477" s="52">
        <v>0</v>
      </c>
      <c r="Q2477" s="52">
        <v>0</v>
      </c>
      <c r="R2477" s="52">
        <v>0</v>
      </c>
      <c r="S2477" s="52">
        <v>0</v>
      </c>
      <c r="T2477" s="52">
        <v>0</v>
      </c>
      <c r="U2477" s="52">
        <v>0</v>
      </c>
      <c r="V2477" s="52">
        <v>0</v>
      </c>
      <c r="W2477" s="52">
        <v>0</v>
      </c>
      <c r="X2477" s="52">
        <v>0</v>
      </c>
      <c r="Y2477" s="52">
        <v>0</v>
      </c>
      <c r="Z2477" s="52">
        <v>0</v>
      </c>
    </row>
    <row r="2478" spans="1:26">
      <c r="A2478" s="52" t="s">
        <v>347</v>
      </c>
      <c r="B2478" s="52" t="s">
        <v>338</v>
      </c>
      <c r="C2478" s="52" t="s">
        <v>253</v>
      </c>
      <c r="D2478" s="52" t="s">
        <v>7</v>
      </c>
      <c r="E2478" s="52" t="s">
        <v>77</v>
      </c>
      <c r="F2478" s="52" t="s">
        <v>64</v>
      </c>
      <c r="G2478" s="52">
        <v>0</v>
      </c>
      <c r="H2478" s="52">
        <v>0</v>
      </c>
      <c r="I2478" s="52">
        <v>0</v>
      </c>
      <c r="J2478" s="52">
        <v>0</v>
      </c>
      <c r="K2478" s="52">
        <v>0</v>
      </c>
      <c r="L2478" s="52">
        <v>0</v>
      </c>
      <c r="M2478" s="52">
        <v>0</v>
      </c>
      <c r="N2478" s="52">
        <v>0</v>
      </c>
      <c r="O2478" s="52">
        <v>0</v>
      </c>
      <c r="P2478" s="52">
        <v>0</v>
      </c>
      <c r="Q2478" s="52">
        <v>0</v>
      </c>
      <c r="R2478" s="52">
        <v>0</v>
      </c>
      <c r="S2478" s="52">
        <v>0</v>
      </c>
      <c r="T2478" s="52">
        <v>0</v>
      </c>
      <c r="U2478" s="52">
        <v>0</v>
      </c>
      <c r="V2478" s="52">
        <v>0</v>
      </c>
      <c r="W2478" s="52">
        <v>0</v>
      </c>
      <c r="X2478" s="52">
        <v>0</v>
      </c>
      <c r="Y2478" s="52">
        <v>0</v>
      </c>
      <c r="Z2478" s="52">
        <v>0</v>
      </c>
    </row>
    <row r="2479" spans="1:26">
      <c r="A2479" s="52" t="s">
        <v>347</v>
      </c>
      <c r="B2479" s="52" t="s">
        <v>339</v>
      </c>
      <c r="C2479" s="52" t="s">
        <v>253</v>
      </c>
      <c r="D2479" s="52" t="s">
        <v>7</v>
      </c>
      <c r="E2479" s="52" t="s">
        <v>77</v>
      </c>
      <c r="F2479" s="52" t="s">
        <v>65</v>
      </c>
      <c r="G2479" s="52">
        <v>0</v>
      </c>
      <c r="H2479" s="52">
        <v>0</v>
      </c>
      <c r="I2479" s="52">
        <v>0</v>
      </c>
      <c r="J2479" s="52">
        <v>0</v>
      </c>
      <c r="K2479" s="52">
        <v>0</v>
      </c>
      <c r="L2479" s="52">
        <v>0</v>
      </c>
      <c r="M2479" s="52">
        <v>0</v>
      </c>
      <c r="N2479" s="52">
        <v>0</v>
      </c>
      <c r="O2479" s="52">
        <v>0</v>
      </c>
      <c r="P2479" s="52">
        <v>0</v>
      </c>
      <c r="Q2479" s="52">
        <v>0</v>
      </c>
      <c r="R2479" s="52">
        <v>0</v>
      </c>
      <c r="S2479" s="52">
        <v>0</v>
      </c>
      <c r="T2479" s="52">
        <v>0</v>
      </c>
      <c r="U2479" s="52">
        <v>0</v>
      </c>
      <c r="V2479" s="52">
        <v>0</v>
      </c>
      <c r="W2479" s="52">
        <v>0</v>
      </c>
      <c r="X2479" s="52">
        <v>0</v>
      </c>
      <c r="Y2479" s="52">
        <v>0</v>
      </c>
      <c r="Z2479" s="52">
        <v>0</v>
      </c>
    </row>
    <row r="2480" spans="1:26">
      <c r="A2480" s="52" t="s">
        <v>347</v>
      </c>
      <c r="B2480" s="52" t="s">
        <v>340</v>
      </c>
      <c r="C2480" s="52" t="s">
        <v>253</v>
      </c>
      <c r="D2480" s="52" t="s">
        <v>7</v>
      </c>
      <c r="E2480" s="52" t="s">
        <v>77</v>
      </c>
      <c r="F2480" s="52" t="s">
        <v>66</v>
      </c>
      <c r="G2480" s="52">
        <v>6.2411525434235502</v>
      </c>
      <c r="H2480" s="52">
        <v>5.9579391177771024</v>
      </c>
      <c r="I2480" s="52">
        <v>6.3863703946473658</v>
      </c>
      <c r="J2480" s="52">
        <v>6.767119963109808</v>
      </c>
      <c r="K2480" s="52">
        <v>7.4984166480297416</v>
      </c>
      <c r="L2480" s="52">
        <v>7.7758758912752448</v>
      </c>
      <c r="M2480" s="52">
        <v>7.7623459032730251</v>
      </c>
      <c r="N2480" s="52">
        <v>8.1527420857370512</v>
      </c>
      <c r="O2480" s="52">
        <v>8.0066270029130884</v>
      </c>
      <c r="P2480" s="52">
        <v>7.1739903143765362</v>
      </c>
      <c r="Q2480" s="52">
        <v>8.1713480521401003</v>
      </c>
      <c r="R2480" s="52">
        <v>8.3730701821731834</v>
      </c>
      <c r="S2480" s="52">
        <v>8.3563197349704375</v>
      </c>
      <c r="T2480" s="52">
        <v>8.5881883766084641</v>
      </c>
      <c r="U2480" s="52">
        <v>8.9977555850756321</v>
      </c>
      <c r="V2480" s="52">
        <v>8.9333788190650747</v>
      </c>
      <c r="W2480" s="52">
        <v>9.0053563766768807</v>
      </c>
      <c r="X2480" s="52">
        <v>9.2107047039105563</v>
      </c>
      <c r="Y2480" s="52">
        <v>10.302979048089689</v>
      </c>
      <c r="Z2480" s="52">
        <v>10.27248840168469</v>
      </c>
    </row>
    <row r="2481" spans="1:26">
      <c r="A2481" s="52" t="s">
        <v>347</v>
      </c>
      <c r="B2481" s="52" t="s">
        <v>341</v>
      </c>
      <c r="C2481" s="52" t="s">
        <v>253</v>
      </c>
      <c r="D2481" s="52" t="s">
        <v>7</v>
      </c>
      <c r="E2481" s="52" t="s">
        <v>77</v>
      </c>
      <c r="F2481" s="52" t="s">
        <v>67</v>
      </c>
      <c r="G2481" s="52">
        <v>0</v>
      </c>
      <c r="H2481" s="52">
        <v>0</v>
      </c>
      <c r="I2481" s="52">
        <v>0</v>
      </c>
      <c r="J2481" s="52">
        <v>0</v>
      </c>
      <c r="K2481" s="52">
        <v>0</v>
      </c>
      <c r="L2481" s="52">
        <v>0</v>
      </c>
      <c r="M2481" s="52">
        <v>0</v>
      </c>
      <c r="N2481" s="52">
        <v>0</v>
      </c>
      <c r="O2481" s="52">
        <v>0</v>
      </c>
      <c r="P2481" s="52">
        <v>0</v>
      </c>
      <c r="Q2481" s="52">
        <v>0</v>
      </c>
      <c r="R2481" s="52">
        <v>0</v>
      </c>
      <c r="S2481" s="52">
        <v>0</v>
      </c>
      <c r="T2481" s="52">
        <v>0</v>
      </c>
      <c r="U2481" s="52">
        <v>0</v>
      </c>
      <c r="V2481" s="52">
        <v>0</v>
      </c>
      <c r="W2481" s="52">
        <v>0</v>
      </c>
      <c r="X2481" s="52">
        <v>0</v>
      </c>
      <c r="Y2481" s="52">
        <v>7.8289810560000018E-4</v>
      </c>
      <c r="Z2481" s="52">
        <v>1.0922691312000002E-3</v>
      </c>
    </row>
    <row r="2482" spans="1:26">
      <c r="A2482" s="52" t="s">
        <v>347</v>
      </c>
      <c r="B2482" s="52" t="s">
        <v>337</v>
      </c>
      <c r="C2482" s="52" t="s">
        <v>253</v>
      </c>
      <c r="D2482" s="52" t="s">
        <v>7</v>
      </c>
      <c r="E2482" s="52" t="s">
        <v>77</v>
      </c>
      <c r="F2482" s="52" t="s">
        <v>68</v>
      </c>
      <c r="G2482" s="52">
        <v>0</v>
      </c>
      <c r="H2482" s="52">
        <v>0</v>
      </c>
      <c r="I2482" s="52">
        <v>0</v>
      </c>
      <c r="J2482" s="52">
        <v>0</v>
      </c>
      <c r="K2482" s="52">
        <v>0</v>
      </c>
      <c r="L2482" s="52">
        <v>0</v>
      </c>
      <c r="M2482" s="52">
        <v>0</v>
      </c>
      <c r="N2482" s="52">
        <v>0</v>
      </c>
      <c r="O2482" s="52">
        <v>0</v>
      </c>
      <c r="P2482" s="52">
        <v>0</v>
      </c>
      <c r="Q2482" s="52">
        <v>0</v>
      </c>
      <c r="R2482" s="52">
        <v>0</v>
      </c>
      <c r="S2482" s="52">
        <v>0</v>
      </c>
      <c r="T2482" s="52">
        <v>0</v>
      </c>
      <c r="U2482" s="52">
        <v>0</v>
      </c>
      <c r="V2482" s="52">
        <v>0</v>
      </c>
      <c r="W2482" s="52">
        <v>0</v>
      </c>
      <c r="X2482" s="52">
        <v>0</v>
      </c>
      <c r="Y2482" s="52">
        <v>0</v>
      </c>
      <c r="Z2482" s="52">
        <v>0</v>
      </c>
    </row>
    <row r="2483" spans="1:26">
      <c r="A2483" s="52" t="s">
        <v>347</v>
      </c>
      <c r="B2483" s="52" t="s">
        <v>337</v>
      </c>
      <c r="C2483" s="52" t="s">
        <v>253</v>
      </c>
      <c r="D2483" s="52" t="s">
        <v>7</v>
      </c>
      <c r="E2483" s="52" t="s">
        <v>77</v>
      </c>
      <c r="F2483" s="52" t="s">
        <v>69</v>
      </c>
      <c r="G2483" s="52">
        <v>0</v>
      </c>
      <c r="H2483" s="52">
        <v>0</v>
      </c>
      <c r="I2483" s="52">
        <v>0</v>
      </c>
      <c r="J2483" s="52">
        <v>0</v>
      </c>
      <c r="K2483" s="52">
        <v>0</v>
      </c>
      <c r="L2483" s="52">
        <v>0</v>
      </c>
      <c r="M2483" s="52">
        <v>0</v>
      </c>
      <c r="N2483" s="52">
        <v>0</v>
      </c>
      <c r="O2483" s="52">
        <v>0</v>
      </c>
      <c r="P2483" s="52">
        <v>0</v>
      </c>
      <c r="Q2483" s="52">
        <v>0</v>
      </c>
      <c r="R2483" s="52">
        <v>0</v>
      </c>
      <c r="S2483" s="52">
        <v>0</v>
      </c>
      <c r="T2483" s="52">
        <v>0</v>
      </c>
      <c r="U2483" s="52">
        <v>0</v>
      </c>
      <c r="V2483" s="52">
        <v>0</v>
      </c>
      <c r="W2483" s="52">
        <v>0</v>
      </c>
      <c r="X2483" s="52">
        <v>0</v>
      </c>
      <c r="Y2483" s="52">
        <v>0</v>
      </c>
      <c r="Z2483" s="52">
        <v>0</v>
      </c>
    </row>
    <row r="2484" spans="1:26">
      <c r="A2484" s="52" t="s">
        <v>347</v>
      </c>
      <c r="B2484" s="52" t="s">
        <v>337</v>
      </c>
      <c r="C2484" s="52" t="s">
        <v>253</v>
      </c>
      <c r="D2484" s="52" t="s">
        <v>7</v>
      </c>
      <c r="E2484" s="52" t="s">
        <v>77</v>
      </c>
      <c r="F2484" s="52" t="s">
        <v>70</v>
      </c>
      <c r="G2484" s="52">
        <v>0</v>
      </c>
      <c r="H2484" s="52">
        <v>0</v>
      </c>
      <c r="I2484" s="52">
        <v>0</v>
      </c>
      <c r="J2484" s="52">
        <v>0</v>
      </c>
      <c r="K2484" s="52">
        <v>0</v>
      </c>
      <c r="L2484" s="52">
        <v>0</v>
      </c>
      <c r="M2484" s="52">
        <v>0</v>
      </c>
      <c r="N2484" s="52">
        <v>0</v>
      </c>
      <c r="O2484" s="52">
        <v>0</v>
      </c>
      <c r="P2484" s="52">
        <v>0</v>
      </c>
      <c r="Q2484" s="52">
        <v>0</v>
      </c>
      <c r="R2484" s="52">
        <v>0</v>
      </c>
      <c r="S2484" s="52">
        <v>0</v>
      </c>
      <c r="T2484" s="52">
        <v>0</v>
      </c>
      <c r="U2484" s="52">
        <v>0</v>
      </c>
      <c r="V2484" s="52">
        <v>0</v>
      </c>
      <c r="W2484" s="52">
        <v>0</v>
      </c>
      <c r="X2484" s="52">
        <v>0</v>
      </c>
      <c r="Y2484" s="52">
        <v>0</v>
      </c>
      <c r="Z2484" s="52">
        <v>0</v>
      </c>
    </row>
    <row r="2485" spans="1:26">
      <c r="A2485" s="52" t="s">
        <v>347</v>
      </c>
      <c r="B2485" s="52" t="s">
        <v>342</v>
      </c>
      <c r="C2485" s="52" t="s">
        <v>253</v>
      </c>
      <c r="D2485" s="52" t="s">
        <v>7</v>
      </c>
      <c r="E2485" s="52" t="s">
        <v>77</v>
      </c>
      <c r="F2485" s="52" t="s">
        <v>71</v>
      </c>
      <c r="G2485" s="52">
        <v>0</v>
      </c>
      <c r="H2485" s="52">
        <v>0</v>
      </c>
      <c r="I2485" s="52">
        <v>0</v>
      </c>
      <c r="J2485" s="52">
        <v>0</v>
      </c>
      <c r="K2485" s="52">
        <v>0</v>
      </c>
      <c r="L2485" s="52">
        <v>0</v>
      </c>
      <c r="M2485" s="52">
        <v>0</v>
      </c>
      <c r="N2485" s="52">
        <v>0</v>
      </c>
      <c r="O2485" s="52">
        <v>0</v>
      </c>
      <c r="P2485" s="52">
        <v>0</v>
      </c>
      <c r="Q2485" s="52">
        <v>0</v>
      </c>
      <c r="R2485" s="52">
        <v>0</v>
      </c>
      <c r="S2485" s="52">
        <v>0</v>
      </c>
      <c r="T2485" s="52">
        <v>0</v>
      </c>
      <c r="U2485" s="52">
        <v>0</v>
      </c>
      <c r="V2485" s="52">
        <v>0</v>
      </c>
      <c r="W2485" s="52">
        <v>0</v>
      </c>
      <c r="X2485" s="52">
        <v>0</v>
      </c>
      <c r="Y2485" s="52">
        <v>0</v>
      </c>
      <c r="Z2485" s="52">
        <v>0</v>
      </c>
    </row>
    <row r="2486" spans="1:26">
      <c r="A2486" s="52" t="s">
        <v>347</v>
      </c>
      <c r="B2486" s="52" t="s">
        <v>342</v>
      </c>
      <c r="C2486" s="52" t="s">
        <v>253</v>
      </c>
      <c r="D2486" s="52" t="s">
        <v>7</v>
      </c>
      <c r="E2486" s="52" t="s">
        <v>77</v>
      </c>
      <c r="F2486" s="52" t="s">
        <v>72</v>
      </c>
      <c r="G2486" s="52">
        <v>2.4069502224549368</v>
      </c>
      <c r="H2486" s="52">
        <v>1.917210383036928</v>
      </c>
      <c r="I2486" s="52">
        <v>4.2169580920656733</v>
      </c>
      <c r="J2486" s="52">
        <v>1.8375530339317325</v>
      </c>
      <c r="K2486" s="52">
        <v>1.9389456399255844</v>
      </c>
      <c r="L2486" s="52">
        <v>1.8441071707291563</v>
      </c>
      <c r="M2486" s="52">
        <v>1.6419495896202601</v>
      </c>
      <c r="N2486" s="52">
        <v>1.5399390049125843</v>
      </c>
      <c r="O2486" s="52">
        <v>1.4440633328439363</v>
      </c>
      <c r="P2486" s="52">
        <v>1.3262121802495082</v>
      </c>
      <c r="Q2486" s="52">
        <v>1.5274448597246761</v>
      </c>
      <c r="R2486" s="52">
        <v>1.4581205611547761</v>
      </c>
      <c r="S2486" s="52">
        <v>1.479504464676324</v>
      </c>
      <c r="T2486" s="52">
        <v>1.3213620142790761</v>
      </c>
      <c r="U2486" s="52">
        <v>1.3545523201705922</v>
      </c>
      <c r="V2486" s="52">
        <v>1.1819284367705643</v>
      </c>
      <c r="W2486" s="52">
        <v>1.1445311463581163</v>
      </c>
      <c r="X2486" s="52">
        <v>1.1508442467349322</v>
      </c>
      <c r="Y2486" s="52">
        <v>1.0207707671360637</v>
      </c>
      <c r="Z2486" s="52">
        <v>0.95931126611526985</v>
      </c>
    </row>
    <row r="2487" spans="1:26">
      <c r="A2487" s="52" t="s">
        <v>347</v>
      </c>
      <c r="B2487" s="52" t="s">
        <v>343</v>
      </c>
      <c r="C2487" s="52" t="s">
        <v>253</v>
      </c>
      <c r="D2487" s="52" t="s">
        <v>7</v>
      </c>
      <c r="E2487" s="52" t="s">
        <v>77</v>
      </c>
      <c r="F2487" s="52" t="s">
        <v>73</v>
      </c>
      <c r="G2487" s="52">
        <v>1.1489081616000194</v>
      </c>
      <c r="H2487" s="52">
        <v>1.3234558536000225</v>
      </c>
      <c r="I2487" s="52">
        <v>7.1214955920001213</v>
      </c>
      <c r="J2487" s="52">
        <v>0.73887894032041268</v>
      </c>
      <c r="K2487" s="52">
        <v>0.59834746946852224</v>
      </c>
      <c r="L2487" s="52">
        <v>0.74337743502001263</v>
      </c>
      <c r="M2487" s="52">
        <v>0.61435270218961047</v>
      </c>
      <c r="N2487" s="52">
        <v>0.7328635889148124</v>
      </c>
      <c r="O2487" s="52">
        <v>0.62624035041841064</v>
      </c>
      <c r="P2487" s="52">
        <v>0.6278636104596107</v>
      </c>
      <c r="Q2487" s="52">
        <v>0.80900847252721386</v>
      </c>
      <c r="R2487" s="52">
        <v>1.0868048757180186</v>
      </c>
      <c r="S2487" s="52">
        <v>1.1382425523684194</v>
      </c>
      <c r="T2487" s="52">
        <v>1.2574757123352216</v>
      </c>
      <c r="U2487" s="52">
        <v>1.4060729271132242</v>
      </c>
      <c r="V2487" s="52">
        <v>1.3241707078320226</v>
      </c>
      <c r="W2487" s="52">
        <v>1.3730297385492236</v>
      </c>
      <c r="X2487" s="52">
        <v>1.4437526701068246</v>
      </c>
      <c r="Y2487" s="52">
        <v>1.5752068396920271</v>
      </c>
      <c r="Z2487" s="52">
        <v>1.5153404605668259</v>
      </c>
    </row>
    <row r="2488" spans="1:26">
      <c r="A2488" s="52" t="s">
        <v>347</v>
      </c>
      <c r="B2488" s="52" t="s">
        <v>337</v>
      </c>
      <c r="C2488" s="52" t="s">
        <v>253</v>
      </c>
      <c r="D2488" s="52" t="s">
        <v>7</v>
      </c>
      <c r="E2488" s="52" t="s">
        <v>78</v>
      </c>
      <c r="F2488" s="52" t="s">
        <v>63</v>
      </c>
      <c r="G2488" s="52">
        <v>1.0483801556413754</v>
      </c>
      <c r="H2488" s="52">
        <v>0.70438570137410184</v>
      </c>
      <c r="I2488" s="52">
        <v>0.8349852169383013</v>
      </c>
      <c r="J2488" s="52">
        <v>1.2425340340123765</v>
      </c>
      <c r="K2488" s="52">
        <v>5.4538560861054988</v>
      </c>
      <c r="L2488" s="52">
        <v>5.7643111044313784</v>
      </c>
      <c r="M2488" s="52">
        <v>5.7299907563370338</v>
      </c>
      <c r="N2488" s="52">
        <v>6.1966365628724187</v>
      </c>
      <c r="O2488" s="52">
        <v>5.2666437408375044</v>
      </c>
      <c r="P2488" s="52">
        <v>4.3215985228438747</v>
      </c>
      <c r="Q2488" s="52">
        <v>5.5421721400751718</v>
      </c>
      <c r="R2488" s="52">
        <v>5.1676025050249068</v>
      </c>
      <c r="S2488" s="52">
        <v>5.9286797673904816</v>
      </c>
      <c r="T2488" s="52">
        <v>6.0570445498537726</v>
      </c>
      <c r="U2488" s="52">
        <v>5.5323335421973203</v>
      </c>
      <c r="V2488" s="52">
        <v>5.8485825702804251</v>
      </c>
      <c r="W2488" s="52">
        <v>5.6393536333230587</v>
      </c>
      <c r="X2488" s="52">
        <v>5.919785339302682</v>
      </c>
      <c r="Y2488" s="52">
        <v>0.6060001544248319</v>
      </c>
      <c r="Z2488" s="52">
        <v>0.61359067544947199</v>
      </c>
    </row>
    <row r="2489" spans="1:26">
      <c r="A2489" s="52" t="s">
        <v>347</v>
      </c>
      <c r="B2489" s="52" t="s">
        <v>338</v>
      </c>
      <c r="C2489" s="52" t="s">
        <v>253</v>
      </c>
      <c r="D2489" s="52" t="s">
        <v>7</v>
      </c>
      <c r="E2489" s="52" t="s">
        <v>78</v>
      </c>
      <c r="F2489" s="52" t="s">
        <v>64</v>
      </c>
      <c r="G2489" s="52">
        <v>0</v>
      </c>
      <c r="H2489" s="52">
        <v>0</v>
      </c>
      <c r="I2489" s="52">
        <v>0</v>
      </c>
      <c r="J2489" s="52">
        <v>0</v>
      </c>
      <c r="K2489" s="52">
        <v>0</v>
      </c>
      <c r="L2489" s="52">
        <v>0</v>
      </c>
      <c r="M2489" s="52">
        <v>0</v>
      </c>
      <c r="N2489" s="52">
        <v>0</v>
      </c>
      <c r="O2489" s="52">
        <v>0</v>
      </c>
      <c r="P2489" s="52">
        <v>0</v>
      </c>
      <c r="Q2489" s="52">
        <v>0</v>
      </c>
      <c r="R2489" s="52">
        <v>0</v>
      </c>
      <c r="S2489" s="52">
        <v>0</v>
      </c>
      <c r="T2489" s="52">
        <v>0</v>
      </c>
      <c r="U2489" s="52">
        <v>0</v>
      </c>
      <c r="V2489" s="52">
        <v>0</v>
      </c>
      <c r="W2489" s="52">
        <v>0</v>
      </c>
      <c r="X2489" s="52">
        <v>0</v>
      </c>
      <c r="Y2489" s="52">
        <v>0</v>
      </c>
      <c r="Z2489" s="52">
        <v>0</v>
      </c>
    </row>
    <row r="2490" spans="1:26">
      <c r="A2490" s="52" t="s">
        <v>347</v>
      </c>
      <c r="B2490" s="52" t="s">
        <v>339</v>
      </c>
      <c r="C2490" s="52" t="s">
        <v>253</v>
      </c>
      <c r="D2490" s="52" t="s">
        <v>7</v>
      </c>
      <c r="E2490" s="52" t="s">
        <v>78</v>
      </c>
      <c r="F2490" s="52" t="s">
        <v>65</v>
      </c>
      <c r="G2490" s="52">
        <v>0</v>
      </c>
      <c r="H2490" s="52">
        <v>0</v>
      </c>
      <c r="I2490" s="52">
        <v>0</v>
      </c>
      <c r="J2490" s="52">
        <v>0</v>
      </c>
      <c r="K2490" s="52">
        <v>0</v>
      </c>
      <c r="L2490" s="52">
        <v>0</v>
      </c>
      <c r="M2490" s="52">
        <v>0</v>
      </c>
      <c r="N2490" s="52">
        <v>0</v>
      </c>
      <c r="O2490" s="52">
        <v>0</v>
      </c>
      <c r="P2490" s="52">
        <v>0</v>
      </c>
      <c r="Q2490" s="52">
        <v>0</v>
      </c>
      <c r="R2490" s="52">
        <v>0</v>
      </c>
      <c r="S2490" s="52">
        <v>0</v>
      </c>
      <c r="T2490" s="52">
        <v>0</v>
      </c>
      <c r="U2490" s="52">
        <v>0</v>
      </c>
      <c r="V2490" s="52">
        <v>0</v>
      </c>
      <c r="W2490" s="52">
        <v>0</v>
      </c>
      <c r="X2490" s="52">
        <v>0</v>
      </c>
      <c r="Y2490" s="52">
        <v>0</v>
      </c>
      <c r="Z2490" s="52">
        <v>0</v>
      </c>
    </row>
    <row r="2491" spans="1:26">
      <c r="A2491" s="52" t="s">
        <v>347</v>
      </c>
      <c r="B2491" s="52" t="s">
        <v>340</v>
      </c>
      <c r="C2491" s="52" t="s">
        <v>253</v>
      </c>
      <c r="D2491" s="52" t="s">
        <v>7</v>
      </c>
      <c r="E2491" s="52" t="s">
        <v>78</v>
      </c>
      <c r="F2491" s="52" t="s">
        <v>66</v>
      </c>
      <c r="G2491" s="52">
        <v>77.049350829036101</v>
      </c>
      <c r="H2491" s="52">
        <v>79.02791929296059</v>
      </c>
      <c r="I2491" s="52">
        <v>87.727726831271369</v>
      </c>
      <c r="J2491" s="52">
        <v>96.096895914159902</v>
      </c>
      <c r="K2491" s="52">
        <v>110.89639364778704</v>
      </c>
      <c r="L2491" s="52">
        <v>124.24710083997655</v>
      </c>
      <c r="M2491" s="52">
        <v>134.56595603926883</v>
      </c>
      <c r="N2491" s="52">
        <v>144.80953136494878</v>
      </c>
      <c r="O2491" s="52">
        <v>150.89099097194614</v>
      </c>
      <c r="P2491" s="52">
        <v>141.7262149960431</v>
      </c>
      <c r="Q2491" s="52">
        <v>163.10578842514934</v>
      </c>
      <c r="R2491" s="52">
        <v>174.35605035219439</v>
      </c>
      <c r="S2491" s="52">
        <v>179.29981597740519</v>
      </c>
      <c r="T2491" s="52">
        <v>188.74889582615486</v>
      </c>
      <c r="U2491" s="52">
        <v>196.77064286507041</v>
      </c>
      <c r="V2491" s="52">
        <v>200.21723116603565</v>
      </c>
      <c r="W2491" s="52">
        <v>208.23717472015093</v>
      </c>
      <c r="X2491" s="52">
        <v>218.17766643098119</v>
      </c>
      <c r="Y2491" s="52">
        <v>222.03515829641381</v>
      </c>
      <c r="Z2491" s="52">
        <v>223.32986789102611</v>
      </c>
    </row>
    <row r="2492" spans="1:26">
      <c r="A2492" s="52" t="s">
        <v>347</v>
      </c>
      <c r="B2492" s="52" t="s">
        <v>341</v>
      </c>
      <c r="C2492" s="52" t="s">
        <v>253</v>
      </c>
      <c r="D2492" s="52" t="s">
        <v>7</v>
      </c>
      <c r="E2492" s="52" t="s">
        <v>78</v>
      </c>
      <c r="F2492" s="52" t="s">
        <v>67</v>
      </c>
      <c r="G2492" s="52">
        <v>0</v>
      </c>
      <c r="H2492" s="52">
        <v>0</v>
      </c>
      <c r="I2492" s="52">
        <v>0</v>
      </c>
      <c r="J2492" s="52">
        <v>0</v>
      </c>
      <c r="K2492" s="52">
        <v>0</v>
      </c>
      <c r="L2492" s="52">
        <v>0</v>
      </c>
      <c r="M2492" s="52">
        <v>0</v>
      </c>
      <c r="N2492" s="52">
        <v>1.8210241504728</v>
      </c>
      <c r="O2492" s="52">
        <v>2.6893055022912002</v>
      </c>
      <c r="P2492" s="52">
        <v>2.2542572328119999</v>
      </c>
      <c r="Q2492" s="52">
        <v>2.4212860181640004</v>
      </c>
      <c r="R2492" s="52">
        <v>2.2183196842872004</v>
      </c>
      <c r="S2492" s="52">
        <v>2.4776167996008001</v>
      </c>
      <c r="T2492" s="52">
        <v>1.7136660908951999</v>
      </c>
      <c r="U2492" s="52">
        <v>1.7162925877655999</v>
      </c>
      <c r="V2492" s="52">
        <v>1.0427287280904001</v>
      </c>
      <c r="W2492" s="52">
        <v>2.2856078823552002</v>
      </c>
      <c r="X2492" s="52">
        <v>2.2911481491912</v>
      </c>
      <c r="Y2492" s="52">
        <v>1.4713690081437361</v>
      </c>
      <c r="Z2492" s="52">
        <v>1.5576231337992004</v>
      </c>
    </row>
    <row r="2493" spans="1:26">
      <c r="A2493" s="52" t="s">
        <v>347</v>
      </c>
      <c r="B2493" s="52" t="s">
        <v>337</v>
      </c>
      <c r="C2493" s="52" t="s">
        <v>253</v>
      </c>
      <c r="D2493" s="52" t="s">
        <v>7</v>
      </c>
      <c r="E2493" s="52" t="s">
        <v>78</v>
      </c>
      <c r="F2493" s="52" t="s">
        <v>68</v>
      </c>
      <c r="G2493" s="52">
        <v>0</v>
      </c>
      <c r="H2493" s="52">
        <v>0</v>
      </c>
      <c r="I2493" s="52">
        <v>0</v>
      </c>
      <c r="J2493" s="52">
        <v>0</v>
      </c>
      <c r="K2493" s="52">
        <v>0</v>
      </c>
      <c r="L2493" s="52">
        <v>0</v>
      </c>
      <c r="M2493" s="52">
        <v>0</v>
      </c>
      <c r="N2493" s="52">
        <v>0</v>
      </c>
      <c r="O2493" s="52">
        <v>0</v>
      </c>
      <c r="P2493" s="52">
        <v>0</v>
      </c>
      <c r="Q2493" s="52">
        <v>0</v>
      </c>
      <c r="R2493" s="52">
        <v>0</v>
      </c>
      <c r="S2493" s="52">
        <v>0</v>
      </c>
      <c r="T2493" s="52">
        <v>0</v>
      </c>
      <c r="U2493" s="52">
        <v>0</v>
      </c>
      <c r="V2493" s="52">
        <v>0</v>
      </c>
      <c r="W2493" s="52">
        <v>0</v>
      </c>
      <c r="X2493" s="52">
        <v>0</v>
      </c>
      <c r="Y2493" s="52">
        <v>0</v>
      </c>
      <c r="Z2493" s="52">
        <v>0</v>
      </c>
    </row>
    <row r="2494" spans="1:26">
      <c r="A2494" s="52" t="s">
        <v>347</v>
      </c>
      <c r="B2494" s="52" t="s">
        <v>337</v>
      </c>
      <c r="C2494" s="52" t="s">
        <v>253</v>
      </c>
      <c r="D2494" s="52" t="s">
        <v>7</v>
      </c>
      <c r="E2494" s="52" t="s">
        <v>78</v>
      </c>
      <c r="F2494" s="52" t="s">
        <v>69</v>
      </c>
      <c r="G2494" s="52">
        <v>0</v>
      </c>
      <c r="H2494" s="52">
        <v>0</v>
      </c>
      <c r="I2494" s="52">
        <v>0</v>
      </c>
      <c r="J2494" s="52">
        <v>0</v>
      </c>
      <c r="K2494" s="52">
        <v>0</v>
      </c>
      <c r="L2494" s="52">
        <v>0</v>
      </c>
      <c r="M2494" s="52">
        <v>0</v>
      </c>
      <c r="N2494" s="52">
        <v>0</v>
      </c>
      <c r="O2494" s="52">
        <v>0</v>
      </c>
      <c r="P2494" s="52">
        <v>0</v>
      </c>
      <c r="Q2494" s="52">
        <v>0</v>
      </c>
      <c r="R2494" s="52">
        <v>0</v>
      </c>
      <c r="S2494" s="52">
        <v>0</v>
      </c>
      <c r="T2494" s="52">
        <v>0</v>
      </c>
      <c r="U2494" s="52">
        <v>0</v>
      </c>
      <c r="V2494" s="52">
        <v>0</v>
      </c>
      <c r="W2494" s="52">
        <v>0</v>
      </c>
      <c r="X2494" s="52">
        <v>0</v>
      </c>
      <c r="Y2494" s="52">
        <v>0</v>
      </c>
      <c r="Z2494" s="52">
        <v>0</v>
      </c>
    </row>
    <row r="2495" spans="1:26">
      <c r="A2495" s="52" t="s">
        <v>347</v>
      </c>
      <c r="B2495" s="52" t="s">
        <v>337</v>
      </c>
      <c r="C2495" s="52" t="s">
        <v>253</v>
      </c>
      <c r="D2495" s="52" t="s">
        <v>7</v>
      </c>
      <c r="E2495" s="52" t="s">
        <v>78</v>
      </c>
      <c r="F2495" s="52" t="s">
        <v>70</v>
      </c>
      <c r="G2495" s="52">
        <v>0</v>
      </c>
      <c r="H2495" s="52">
        <v>0</v>
      </c>
      <c r="I2495" s="52">
        <v>0</v>
      </c>
      <c r="J2495" s="52">
        <v>0</v>
      </c>
      <c r="K2495" s="52">
        <v>0</v>
      </c>
      <c r="L2495" s="52">
        <v>0</v>
      </c>
      <c r="M2495" s="52">
        <v>0</v>
      </c>
      <c r="N2495" s="52">
        <v>0</v>
      </c>
      <c r="O2495" s="52">
        <v>0</v>
      </c>
      <c r="P2495" s="52">
        <v>0</v>
      </c>
      <c r="Q2495" s="52">
        <v>0</v>
      </c>
      <c r="R2495" s="52">
        <v>0</v>
      </c>
      <c r="S2495" s="52">
        <v>0</v>
      </c>
      <c r="T2495" s="52">
        <v>0</v>
      </c>
      <c r="U2495" s="52">
        <v>0</v>
      </c>
      <c r="V2495" s="52">
        <v>0</v>
      </c>
      <c r="W2495" s="52">
        <v>0</v>
      </c>
      <c r="X2495" s="52">
        <v>0</v>
      </c>
      <c r="Y2495" s="52">
        <v>0</v>
      </c>
      <c r="Z2495" s="52">
        <v>0</v>
      </c>
    </row>
    <row r="2496" spans="1:26">
      <c r="A2496" s="52" t="s">
        <v>347</v>
      </c>
      <c r="B2496" s="52" t="s">
        <v>342</v>
      </c>
      <c r="C2496" s="52" t="s">
        <v>253</v>
      </c>
      <c r="D2496" s="52" t="s">
        <v>7</v>
      </c>
      <c r="E2496" s="52" t="s">
        <v>78</v>
      </c>
      <c r="F2496" s="52" t="s">
        <v>71</v>
      </c>
      <c r="G2496" s="52">
        <v>0</v>
      </c>
      <c r="H2496" s="52">
        <v>0</v>
      </c>
      <c r="I2496" s="52">
        <v>0</v>
      </c>
      <c r="J2496" s="52">
        <v>0</v>
      </c>
      <c r="K2496" s="52">
        <v>0</v>
      </c>
      <c r="L2496" s="52">
        <v>0</v>
      </c>
      <c r="M2496" s="52">
        <v>0</v>
      </c>
      <c r="N2496" s="52">
        <v>0</v>
      </c>
      <c r="O2496" s="52">
        <v>0</v>
      </c>
      <c r="P2496" s="52">
        <v>0</v>
      </c>
      <c r="Q2496" s="52">
        <v>0</v>
      </c>
      <c r="R2496" s="52">
        <v>0</v>
      </c>
      <c r="S2496" s="52">
        <v>0</v>
      </c>
      <c r="T2496" s="52">
        <v>0</v>
      </c>
      <c r="U2496" s="52">
        <v>0</v>
      </c>
      <c r="V2496" s="52">
        <v>0</v>
      </c>
      <c r="W2496" s="52">
        <v>0</v>
      </c>
      <c r="X2496" s="52">
        <v>0</v>
      </c>
      <c r="Y2496" s="52">
        <v>0</v>
      </c>
      <c r="Z2496" s="52">
        <v>0</v>
      </c>
    </row>
    <row r="2497" spans="1:26">
      <c r="A2497" s="52" t="s">
        <v>347</v>
      </c>
      <c r="B2497" s="52" t="s">
        <v>342</v>
      </c>
      <c r="C2497" s="52" t="s">
        <v>253</v>
      </c>
      <c r="D2497" s="52" t="s">
        <v>7</v>
      </c>
      <c r="E2497" s="52" t="s">
        <v>78</v>
      </c>
      <c r="F2497" s="52" t="s">
        <v>72</v>
      </c>
      <c r="G2497" s="52">
        <v>11.606876578563231</v>
      </c>
      <c r="H2497" s="52">
        <v>23.214486637352802</v>
      </c>
      <c r="I2497" s="52">
        <v>25.161645189882748</v>
      </c>
      <c r="J2497" s="52">
        <v>14.450054622434585</v>
      </c>
      <c r="K2497" s="52">
        <v>9.1789397574560514</v>
      </c>
      <c r="L2497" s="52">
        <v>10.266041820765055</v>
      </c>
      <c r="M2497" s="52">
        <v>10.575568910501998</v>
      </c>
      <c r="N2497" s="52">
        <v>9.4495597634051691</v>
      </c>
      <c r="O2497" s="52">
        <v>7.8556276861907053</v>
      </c>
      <c r="P2497" s="52">
        <v>7.5559877795829866</v>
      </c>
      <c r="Q2497" s="52">
        <v>8.6442116866675942</v>
      </c>
      <c r="R2497" s="52">
        <v>7.1923509469163545</v>
      </c>
      <c r="S2497" s="52">
        <v>6.0890179384863039</v>
      </c>
      <c r="T2497" s="52">
        <v>5.6251255862912402</v>
      </c>
      <c r="U2497" s="52">
        <v>5.1575492932089864</v>
      </c>
      <c r="V2497" s="52">
        <v>4.6875463738561525</v>
      </c>
      <c r="W2497" s="52">
        <v>4.6068104318636367</v>
      </c>
      <c r="X2497" s="52">
        <v>4.3108358327592802</v>
      </c>
      <c r="Y2497" s="52">
        <v>3.2743362334200099</v>
      </c>
      <c r="Z2497" s="52">
        <v>2.5239987412454479</v>
      </c>
    </row>
    <row r="2498" spans="1:26">
      <c r="A2498" s="52" t="s">
        <v>347</v>
      </c>
      <c r="B2498" s="52" t="s">
        <v>343</v>
      </c>
      <c r="C2498" s="52" t="s">
        <v>253</v>
      </c>
      <c r="D2498" s="52" t="s">
        <v>7</v>
      </c>
      <c r="E2498" s="52" t="s">
        <v>78</v>
      </c>
      <c r="F2498" s="52" t="s">
        <v>73</v>
      </c>
      <c r="G2498" s="52">
        <v>8.0761571676001385</v>
      </c>
      <c r="H2498" s="52">
        <v>9.3443430744001592</v>
      </c>
      <c r="I2498" s="52">
        <v>7.8028135560001317</v>
      </c>
      <c r="J2498" s="52">
        <v>5.0352280863156853</v>
      </c>
      <c r="K2498" s="52">
        <v>5.0901105208271913</v>
      </c>
      <c r="L2498" s="52">
        <v>4.9450021904376849</v>
      </c>
      <c r="M2498" s="52">
        <v>5.3579200232016913</v>
      </c>
      <c r="N2498" s="52">
        <v>6.3040116211345083</v>
      </c>
      <c r="O2498" s="52">
        <v>5.9585976317593019</v>
      </c>
      <c r="P2498" s="52">
        <v>5.8055459506704983</v>
      </c>
      <c r="Q2498" s="52">
        <v>7.2388428372145235</v>
      </c>
      <c r="R2498" s="52">
        <v>10.756990412136183</v>
      </c>
      <c r="S2498" s="52">
        <v>12.739491810259416</v>
      </c>
      <c r="T2498" s="52">
        <v>13.198200754172625</v>
      </c>
      <c r="U2498" s="52">
        <v>14.546165825149449</v>
      </c>
      <c r="V2498" s="52">
        <v>15.200534776874658</v>
      </c>
      <c r="W2498" s="52">
        <v>16.366513836729879</v>
      </c>
      <c r="X2498" s="52">
        <v>17.673068797088703</v>
      </c>
      <c r="Y2498" s="52">
        <v>19.271267499222329</v>
      </c>
      <c r="Z2498" s="52">
        <v>20.615875292509546</v>
      </c>
    </row>
    <row r="2499" spans="1:26">
      <c r="A2499" s="52" t="s">
        <v>113</v>
      </c>
      <c r="B2499" s="52" t="s">
        <v>337</v>
      </c>
      <c r="C2499" s="52" t="s">
        <v>253</v>
      </c>
      <c r="D2499" s="52" t="s">
        <v>7</v>
      </c>
      <c r="E2499" s="52" t="s">
        <v>79</v>
      </c>
      <c r="F2499" s="52" t="s">
        <v>63</v>
      </c>
      <c r="G2499" s="52">
        <v>0</v>
      </c>
      <c r="H2499" s="52">
        <v>0</v>
      </c>
      <c r="I2499" s="52">
        <v>0</v>
      </c>
      <c r="J2499" s="52">
        <v>0</v>
      </c>
      <c r="K2499" s="52">
        <v>0</v>
      </c>
      <c r="L2499" s="52">
        <v>0</v>
      </c>
      <c r="M2499" s="52">
        <v>0</v>
      </c>
      <c r="N2499" s="52">
        <v>0</v>
      </c>
      <c r="O2499" s="52">
        <v>0</v>
      </c>
      <c r="P2499" s="52">
        <v>0</v>
      </c>
      <c r="Q2499" s="52">
        <v>0</v>
      </c>
      <c r="R2499" s="52">
        <v>0</v>
      </c>
      <c r="S2499" s="52">
        <v>0</v>
      </c>
      <c r="T2499" s="52">
        <v>0</v>
      </c>
      <c r="U2499" s="52">
        <v>0</v>
      </c>
      <c r="V2499" s="52">
        <v>0</v>
      </c>
      <c r="W2499" s="52">
        <v>0</v>
      </c>
      <c r="X2499" s="52">
        <v>0</v>
      </c>
      <c r="Y2499" s="52">
        <v>0</v>
      </c>
      <c r="Z2499" s="52">
        <v>0</v>
      </c>
    </row>
    <row r="2500" spans="1:26">
      <c r="A2500" s="52" t="s">
        <v>113</v>
      </c>
      <c r="B2500" s="52" t="s">
        <v>338</v>
      </c>
      <c r="C2500" s="52" t="s">
        <v>253</v>
      </c>
      <c r="D2500" s="52" t="s">
        <v>7</v>
      </c>
      <c r="E2500" s="52" t="s">
        <v>79</v>
      </c>
      <c r="F2500" s="52" t="s">
        <v>64</v>
      </c>
      <c r="G2500" s="52">
        <v>0</v>
      </c>
      <c r="H2500" s="52">
        <v>0</v>
      </c>
      <c r="I2500" s="52">
        <v>0</v>
      </c>
      <c r="J2500" s="52">
        <v>0</v>
      </c>
      <c r="K2500" s="52">
        <v>0</v>
      </c>
      <c r="L2500" s="52">
        <v>0</v>
      </c>
      <c r="M2500" s="52">
        <v>0</v>
      </c>
      <c r="N2500" s="52">
        <v>0</v>
      </c>
      <c r="O2500" s="52">
        <v>0</v>
      </c>
      <c r="P2500" s="52">
        <v>0</v>
      </c>
      <c r="Q2500" s="52">
        <v>0</v>
      </c>
      <c r="R2500" s="52">
        <v>0</v>
      </c>
      <c r="S2500" s="52">
        <v>0</v>
      </c>
      <c r="T2500" s="52">
        <v>0</v>
      </c>
      <c r="U2500" s="52">
        <v>0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</row>
    <row r="2501" spans="1:26">
      <c r="A2501" s="52" t="s">
        <v>113</v>
      </c>
      <c r="B2501" s="52" t="s">
        <v>339</v>
      </c>
      <c r="C2501" s="52" t="s">
        <v>253</v>
      </c>
      <c r="D2501" s="52" t="s">
        <v>7</v>
      </c>
      <c r="E2501" s="52" t="s">
        <v>79</v>
      </c>
      <c r="F2501" s="52" t="s">
        <v>65</v>
      </c>
      <c r="G2501" s="52">
        <v>0</v>
      </c>
      <c r="H2501" s="52">
        <v>0</v>
      </c>
      <c r="I2501" s="52">
        <v>0</v>
      </c>
      <c r="J2501" s="52">
        <v>0</v>
      </c>
      <c r="K2501" s="52">
        <v>0</v>
      </c>
      <c r="L2501" s="52">
        <v>0</v>
      </c>
      <c r="M2501" s="52">
        <v>0</v>
      </c>
      <c r="N2501" s="52">
        <v>0</v>
      </c>
      <c r="O2501" s="52">
        <v>0</v>
      </c>
      <c r="P2501" s="52">
        <v>0</v>
      </c>
      <c r="Q2501" s="52">
        <v>0</v>
      </c>
      <c r="R2501" s="52">
        <v>0</v>
      </c>
      <c r="S2501" s="52">
        <v>0</v>
      </c>
      <c r="T2501" s="52">
        <v>0</v>
      </c>
      <c r="U2501" s="52">
        <v>0</v>
      </c>
      <c r="V2501" s="52">
        <v>0</v>
      </c>
      <c r="W2501" s="52">
        <v>0</v>
      </c>
      <c r="X2501" s="52">
        <v>0</v>
      </c>
      <c r="Y2501" s="52">
        <v>0</v>
      </c>
      <c r="Z2501" s="52">
        <v>0</v>
      </c>
    </row>
    <row r="2502" spans="1:26">
      <c r="A2502" s="52" t="s">
        <v>113</v>
      </c>
      <c r="B2502" s="52" t="s">
        <v>340</v>
      </c>
      <c r="C2502" s="52" t="s">
        <v>253</v>
      </c>
      <c r="D2502" s="52" t="s">
        <v>7</v>
      </c>
      <c r="E2502" s="52" t="s">
        <v>79</v>
      </c>
      <c r="F2502" s="52" t="s">
        <v>66</v>
      </c>
      <c r="G2502" s="52">
        <v>1.0183540645670104</v>
      </c>
      <c r="H2502" s="52">
        <v>0.97385778375971288</v>
      </c>
      <c r="I2502" s="52">
        <v>1.13926746618684</v>
      </c>
      <c r="J2502" s="52">
        <v>1.2159496729994159</v>
      </c>
      <c r="K2502" s="52">
        <v>1.2577852010062769</v>
      </c>
      <c r="L2502" s="52">
        <v>1.2896335802115</v>
      </c>
      <c r="M2502" s="52">
        <v>1.322931456216961</v>
      </c>
      <c r="N2502" s="52">
        <v>1.2878916806112146</v>
      </c>
      <c r="O2502" s="52">
        <v>1.309552913014767</v>
      </c>
      <c r="P2502" s="52">
        <v>1.1613529477904621</v>
      </c>
      <c r="Q2502" s="52">
        <v>1.4538325718384288</v>
      </c>
      <c r="R2502" s="52">
        <v>1.5101415722476634</v>
      </c>
      <c r="S2502" s="52">
        <v>1.4367489410356271</v>
      </c>
      <c r="T2502" s="52">
        <v>1.6164402698650964</v>
      </c>
      <c r="U2502" s="52">
        <v>1.7078743622800914</v>
      </c>
      <c r="V2502" s="52">
        <v>1.6697500454738392</v>
      </c>
      <c r="W2502" s="52">
        <v>1.5723779078578699</v>
      </c>
      <c r="X2502" s="52">
        <v>1.536133115051926</v>
      </c>
      <c r="Y2502" s="52">
        <v>0.59415275529744105</v>
      </c>
      <c r="Z2502" s="52">
        <v>0.73346918412028905</v>
      </c>
    </row>
    <row r="2503" spans="1:26">
      <c r="A2503" s="52" t="s">
        <v>113</v>
      </c>
      <c r="B2503" s="52" t="s">
        <v>341</v>
      </c>
      <c r="C2503" s="52" t="s">
        <v>253</v>
      </c>
      <c r="D2503" s="52" t="s">
        <v>7</v>
      </c>
      <c r="E2503" s="52" t="s">
        <v>79</v>
      </c>
      <c r="F2503" s="52" t="s">
        <v>67</v>
      </c>
      <c r="G2503" s="52">
        <v>0</v>
      </c>
      <c r="H2503" s="52">
        <v>0</v>
      </c>
      <c r="I2503" s="52">
        <v>0</v>
      </c>
      <c r="J2503" s="52">
        <v>0</v>
      </c>
      <c r="K2503" s="52">
        <v>0</v>
      </c>
      <c r="L2503" s="52">
        <v>0</v>
      </c>
      <c r="M2503" s="52">
        <v>0</v>
      </c>
      <c r="N2503" s="52">
        <v>0</v>
      </c>
      <c r="O2503" s="52">
        <v>0</v>
      </c>
      <c r="P2503" s="52">
        <v>0</v>
      </c>
      <c r="Q2503" s="52">
        <v>0</v>
      </c>
      <c r="R2503" s="52">
        <v>0</v>
      </c>
      <c r="S2503" s="52">
        <v>0</v>
      </c>
      <c r="T2503" s="52">
        <v>0</v>
      </c>
      <c r="U2503" s="52">
        <v>0</v>
      </c>
      <c r="V2503" s="52">
        <v>0</v>
      </c>
      <c r="W2503" s="52">
        <v>0</v>
      </c>
      <c r="X2503" s="52">
        <v>0</v>
      </c>
      <c r="Y2503" s="52">
        <v>0</v>
      </c>
      <c r="Z2503" s="52">
        <v>0</v>
      </c>
    </row>
    <row r="2504" spans="1:26">
      <c r="A2504" s="52" t="s">
        <v>113</v>
      </c>
      <c r="B2504" s="52" t="s">
        <v>337</v>
      </c>
      <c r="C2504" s="52" t="s">
        <v>253</v>
      </c>
      <c r="D2504" s="52" t="s">
        <v>7</v>
      </c>
      <c r="E2504" s="52" t="s">
        <v>79</v>
      </c>
      <c r="F2504" s="52" t="s">
        <v>68</v>
      </c>
      <c r="G2504" s="52">
        <v>0</v>
      </c>
      <c r="H2504" s="52">
        <v>0</v>
      </c>
      <c r="I2504" s="52">
        <v>0</v>
      </c>
      <c r="J2504" s="52">
        <v>0</v>
      </c>
      <c r="K2504" s="52">
        <v>0</v>
      </c>
      <c r="L2504" s="52">
        <v>0</v>
      </c>
      <c r="M2504" s="52">
        <v>0</v>
      </c>
      <c r="N2504" s="52">
        <v>0</v>
      </c>
      <c r="O2504" s="52">
        <v>0</v>
      </c>
      <c r="P2504" s="52">
        <v>0</v>
      </c>
      <c r="Q2504" s="52">
        <v>0</v>
      </c>
      <c r="R2504" s="52">
        <v>0</v>
      </c>
      <c r="S2504" s="52">
        <v>0</v>
      </c>
      <c r="T2504" s="52">
        <v>0</v>
      </c>
      <c r="U2504" s="52">
        <v>0</v>
      </c>
      <c r="V2504" s="52">
        <v>0</v>
      </c>
      <c r="W2504" s="52">
        <v>0</v>
      </c>
      <c r="X2504" s="52">
        <v>0</v>
      </c>
      <c r="Y2504" s="52">
        <v>0</v>
      </c>
      <c r="Z2504" s="52">
        <v>0</v>
      </c>
    </row>
    <row r="2505" spans="1:26">
      <c r="A2505" s="52" t="s">
        <v>113</v>
      </c>
      <c r="B2505" s="52" t="s">
        <v>337</v>
      </c>
      <c r="C2505" s="52" t="s">
        <v>253</v>
      </c>
      <c r="D2505" s="52" t="s">
        <v>7</v>
      </c>
      <c r="E2505" s="52" t="s">
        <v>79</v>
      </c>
      <c r="F2505" s="52" t="s">
        <v>69</v>
      </c>
      <c r="G2505" s="52">
        <v>0</v>
      </c>
      <c r="H2505" s="52">
        <v>0</v>
      </c>
      <c r="I2505" s="52">
        <v>0</v>
      </c>
      <c r="J2505" s="52">
        <v>0</v>
      </c>
      <c r="K2505" s="52">
        <v>0</v>
      </c>
      <c r="L2505" s="52">
        <v>0</v>
      </c>
      <c r="M2505" s="52">
        <v>0</v>
      </c>
      <c r="N2505" s="52">
        <v>0</v>
      </c>
      <c r="O2505" s="52">
        <v>0</v>
      </c>
      <c r="P2505" s="52">
        <v>0</v>
      </c>
      <c r="Q2505" s="52">
        <v>0</v>
      </c>
      <c r="R2505" s="52">
        <v>0</v>
      </c>
      <c r="S2505" s="52">
        <v>0</v>
      </c>
      <c r="T2505" s="52">
        <v>0</v>
      </c>
      <c r="U2505" s="52">
        <v>0</v>
      </c>
      <c r="V2505" s="52">
        <v>0</v>
      </c>
      <c r="W2505" s="52">
        <v>0</v>
      </c>
      <c r="X2505" s="52">
        <v>0</v>
      </c>
      <c r="Y2505" s="52">
        <v>0</v>
      </c>
      <c r="Z2505" s="52">
        <v>0</v>
      </c>
    </row>
    <row r="2506" spans="1:26">
      <c r="A2506" s="52" t="s">
        <v>113</v>
      </c>
      <c r="B2506" s="52" t="s">
        <v>337</v>
      </c>
      <c r="C2506" s="52" t="s">
        <v>253</v>
      </c>
      <c r="D2506" s="52" t="s">
        <v>7</v>
      </c>
      <c r="E2506" s="52" t="s">
        <v>79</v>
      </c>
      <c r="F2506" s="52" t="s">
        <v>70</v>
      </c>
      <c r="G2506" s="52">
        <v>0</v>
      </c>
      <c r="H2506" s="52">
        <v>0</v>
      </c>
      <c r="I2506" s="52">
        <v>0</v>
      </c>
      <c r="J2506" s="52">
        <v>0</v>
      </c>
      <c r="K2506" s="52">
        <v>0</v>
      </c>
      <c r="L2506" s="52">
        <v>0</v>
      </c>
      <c r="M2506" s="52">
        <v>0</v>
      </c>
      <c r="N2506" s="52">
        <v>0</v>
      </c>
      <c r="O2506" s="52">
        <v>0</v>
      </c>
      <c r="P2506" s="52">
        <v>0</v>
      </c>
      <c r="Q2506" s="52">
        <v>0</v>
      </c>
      <c r="R2506" s="52">
        <v>0</v>
      </c>
      <c r="S2506" s="52">
        <v>0</v>
      </c>
      <c r="T2506" s="52">
        <v>0</v>
      </c>
      <c r="U2506" s="52">
        <v>0</v>
      </c>
      <c r="V2506" s="52">
        <v>0</v>
      </c>
      <c r="W2506" s="52">
        <v>0</v>
      </c>
      <c r="X2506" s="52">
        <v>0</v>
      </c>
      <c r="Y2506" s="52">
        <v>0</v>
      </c>
      <c r="Z2506" s="52">
        <v>0</v>
      </c>
    </row>
    <row r="2507" spans="1:26">
      <c r="A2507" s="52" t="s">
        <v>113</v>
      </c>
      <c r="B2507" s="52" t="s">
        <v>342</v>
      </c>
      <c r="C2507" s="52" t="s">
        <v>253</v>
      </c>
      <c r="D2507" s="52" t="s">
        <v>7</v>
      </c>
      <c r="E2507" s="52" t="s">
        <v>79</v>
      </c>
      <c r="F2507" s="52" t="s">
        <v>71</v>
      </c>
      <c r="G2507" s="52">
        <v>0</v>
      </c>
      <c r="H2507" s="52">
        <v>0</v>
      </c>
      <c r="I2507" s="52">
        <v>0</v>
      </c>
      <c r="J2507" s="52">
        <v>0</v>
      </c>
      <c r="K2507" s="52">
        <v>0</v>
      </c>
      <c r="L2507" s="52">
        <v>0</v>
      </c>
      <c r="M2507" s="52">
        <v>0</v>
      </c>
      <c r="N2507" s="52">
        <v>0</v>
      </c>
      <c r="O2507" s="52">
        <v>0</v>
      </c>
      <c r="P2507" s="52">
        <v>0</v>
      </c>
      <c r="Q2507" s="52">
        <v>0</v>
      </c>
      <c r="R2507" s="52">
        <v>0</v>
      </c>
      <c r="S2507" s="52">
        <v>0</v>
      </c>
      <c r="T2507" s="52">
        <v>0</v>
      </c>
      <c r="U2507" s="52">
        <v>0</v>
      </c>
      <c r="V2507" s="52">
        <v>0</v>
      </c>
      <c r="W2507" s="52">
        <v>0</v>
      </c>
      <c r="X2507" s="52">
        <v>0</v>
      </c>
      <c r="Y2507" s="52">
        <v>0</v>
      </c>
      <c r="Z2507" s="52">
        <v>0</v>
      </c>
    </row>
    <row r="2508" spans="1:26">
      <c r="A2508" s="52" t="s">
        <v>113</v>
      </c>
      <c r="B2508" s="52" t="s">
        <v>342</v>
      </c>
      <c r="C2508" s="52" t="s">
        <v>253</v>
      </c>
      <c r="D2508" s="52" t="s">
        <v>7</v>
      </c>
      <c r="E2508" s="52" t="s">
        <v>79</v>
      </c>
      <c r="F2508" s="52" t="s">
        <v>72</v>
      </c>
      <c r="G2508" s="52">
        <v>1.7973580708800008</v>
      </c>
      <c r="H2508" s="52">
        <v>1.7533815984000003</v>
      </c>
      <c r="I2508" s="52">
        <v>1.6153258521402003</v>
      </c>
      <c r="J2508" s="52">
        <v>1.4133618517905004</v>
      </c>
      <c r="K2508" s="52">
        <v>1.6741712250289804</v>
      </c>
      <c r="L2508" s="52">
        <v>1.6876329877194842</v>
      </c>
      <c r="M2508" s="52">
        <v>1.5556425649191006</v>
      </c>
      <c r="N2508" s="52">
        <v>1.6587099078276244</v>
      </c>
      <c r="O2508" s="52">
        <v>1.7415169342796883</v>
      </c>
      <c r="P2508" s="52">
        <v>2.2137543528521766</v>
      </c>
      <c r="Q2508" s="52">
        <v>2.2805534823548403</v>
      </c>
      <c r="R2508" s="52">
        <v>2.3358242665148401</v>
      </c>
      <c r="S2508" s="52">
        <v>1.7562750849943201</v>
      </c>
      <c r="T2508" s="52">
        <v>1.4983697357721362</v>
      </c>
      <c r="U2508" s="52">
        <v>1.4136027608905202</v>
      </c>
      <c r="V2508" s="52">
        <v>1.4169122736816602</v>
      </c>
      <c r="W2508" s="52">
        <v>1.2546052041553202</v>
      </c>
      <c r="X2508" s="52">
        <v>1.3231501788907805</v>
      </c>
      <c r="Y2508" s="52">
        <v>0.31878188373923605</v>
      </c>
      <c r="Z2508" s="52">
        <v>0.27585035099537586</v>
      </c>
    </row>
    <row r="2509" spans="1:26">
      <c r="A2509" s="52" t="s">
        <v>113</v>
      </c>
      <c r="B2509" s="52" t="s">
        <v>343</v>
      </c>
      <c r="C2509" s="52" t="s">
        <v>253</v>
      </c>
      <c r="D2509" s="52" t="s">
        <v>7</v>
      </c>
      <c r="E2509" s="52" t="s">
        <v>79</v>
      </c>
      <c r="F2509" s="52" t="s">
        <v>73</v>
      </c>
      <c r="G2509" s="52">
        <v>0</v>
      </c>
      <c r="H2509" s="52">
        <v>1.708214400000029E-3</v>
      </c>
      <c r="I2509" s="52">
        <v>2.1101472000000358E-3</v>
      </c>
      <c r="J2509" s="52">
        <v>2.4785856000000424E-3</v>
      </c>
      <c r="K2509" s="52">
        <v>2.2427850240000382E-3</v>
      </c>
      <c r="L2509" s="52">
        <v>1.2392928000000212E-3</v>
      </c>
      <c r="M2509" s="52">
        <v>1.1053152000000189E-3</v>
      </c>
      <c r="N2509" s="52">
        <v>1.3397760000000228E-3</v>
      </c>
      <c r="O2509" s="52">
        <v>1.6747200000000286E-3</v>
      </c>
      <c r="P2509" s="52">
        <v>1.2057984000000206E-3</v>
      </c>
      <c r="Q2509" s="52">
        <v>1.4737536000000251E-3</v>
      </c>
      <c r="R2509" s="52">
        <v>1.7417088000000296E-3</v>
      </c>
      <c r="S2509" s="52">
        <v>1.4402592000000245E-3</v>
      </c>
      <c r="T2509" s="52">
        <v>7.0338240000001207E-4</v>
      </c>
      <c r="U2509" s="52">
        <v>1.2727872000000216E-3</v>
      </c>
      <c r="V2509" s="52">
        <v>1.3732704000000233E-3</v>
      </c>
      <c r="W2509" s="52">
        <v>1.5742368000000269E-3</v>
      </c>
      <c r="X2509" s="52">
        <v>7.7707008000001323E-3</v>
      </c>
      <c r="Y2509" s="52">
        <v>0</v>
      </c>
      <c r="Z2509" s="52">
        <v>0</v>
      </c>
    </row>
    <row r="2510" spans="1:26">
      <c r="A2510" s="52" t="s">
        <v>347</v>
      </c>
      <c r="B2510" s="52" t="s">
        <v>337</v>
      </c>
      <c r="C2510" s="52" t="s">
        <v>253</v>
      </c>
      <c r="D2510" s="52" t="s">
        <v>7</v>
      </c>
      <c r="E2510" s="52" t="s">
        <v>80</v>
      </c>
      <c r="F2510" s="52" t="s">
        <v>63</v>
      </c>
      <c r="G2510" s="52">
        <v>0</v>
      </c>
      <c r="H2510" s="52">
        <v>0</v>
      </c>
      <c r="I2510" s="52">
        <v>0</v>
      </c>
      <c r="J2510" s="52">
        <v>0</v>
      </c>
      <c r="K2510" s="52">
        <v>0</v>
      </c>
      <c r="L2510" s="52">
        <v>0</v>
      </c>
      <c r="M2510" s="52">
        <v>2.2858239882240007E-3</v>
      </c>
      <c r="N2510" s="52">
        <v>0</v>
      </c>
      <c r="O2510" s="52">
        <v>7.8658248960000003E-3</v>
      </c>
      <c r="P2510" s="52">
        <v>0</v>
      </c>
      <c r="Q2510" s="52">
        <v>0.10021946777395201</v>
      </c>
      <c r="R2510" s="52">
        <v>0.16455091854182402</v>
      </c>
      <c r="S2510" s="52">
        <v>1.732752944068608</v>
      </c>
      <c r="T2510" s="52">
        <v>1.84373713686528</v>
      </c>
      <c r="U2510" s="52">
        <v>2.1004556677079038</v>
      </c>
      <c r="V2510" s="52">
        <v>2.0435339767265281</v>
      </c>
      <c r="W2510" s="52">
        <v>1.9338071958604803</v>
      </c>
      <c r="X2510" s="52">
        <v>1.8335487298867201</v>
      </c>
      <c r="Y2510" s="52">
        <v>1.6640674410239999</v>
      </c>
      <c r="Z2510" s="52">
        <v>1.706578533504</v>
      </c>
    </row>
    <row r="2511" spans="1:26">
      <c r="A2511" s="52" t="s">
        <v>347</v>
      </c>
      <c r="B2511" s="52" t="s">
        <v>338</v>
      </c>
      <c r="C2511" s="52" t="s">
        <v>253</v>
      </c>
      <c r="D2511" s="52" t="s">
        <v>7</v>
      </c>
      <c r="E2511" s="52" t="s">
        <v>80</v>
      </c>
      <c r="F2511" s="52" t="s">
        <v>64</v>
      </c>
      <c r="G2511" s="52">
        <v>0</v>
      </c>
      <c r="H2511" s="52">
        <v>0.73682781444000001</v>
      </c>
      <c r="I2511" s="52">
        <v>2.5842146284080001</v>
      </c>
      <c r="J2511" s="52">
        <v>0.91453289792400005</v>
      </c>
      <c r="K2511" s="52">
        <v>0.46379214198000002</v>
      </c>
      <c r="L2511" s="52">
        <v>0.69623205735600002</v>
      </c>
      <c r="M2511" s="52">
        <v>0.39387852723600003</v>
      </c>
      <c r="N2511" s="52">
        <v>0.45695405088000007</v>
      </c>
      <c r="O2511" s="52">
        <v>1.1031298578720001</v>
      </c>
      <c r="P2511" s="52">
        <v>0.79137352857599996</v>
      </c>
      <c r="Q2511" s="52">
        <v>0.92805144710400012</v>
      </c>
      <c r="R2511" s="52">
        <v>0.76815885301200015</v>
      </c>
      <c r="S2511" s="52">
        <v>0.73574724322800011</v>
      </c>
      <c r="T2511" s="52">
        <v>0.67055340812399999</v>
      </c>
      <c r="U2511" s="52">
        <v>0.85148525836800004</v>
      </c>
      <c r="V2511" s="52">
        <v>0.78295236652800004</v>
      </c>
      <c r="W2511" s="52">
        <v>0.76025563999200008</v>
      </c>
      <c r="X2511" s="52">
        <v>0.7223063734231201</v>
      </c>
      <c r="Y2511" s="52">
        <v>0.64280930075784004</v>
      </c>
      <c r="Z2511" s="52">
        <v>0.54830084522760003</v>
      </c>
    </row>
    <row r="2512" spans="1:26">
      <c r="A2512" s="52" t="s">
        <v>347</v>
      </c>
      <c r="B2512" s="52" t="s">
        <v>339</v>
      </c>
      <c r="C2512" s="52" t="s">
        <v>253</v>
      </c>
      <c r="D2512" s="52" t="s">
        <v>7</v>
      </c>
      <c r="E2512" s="52" t="s">
        <v>80</v>
      </c>
      <c r="F2512" s="52" t="s">
        <v>65</v>
      </c>
      <c r="G2512" s="52">
        <v>0</v>
      </c>
      <c r="H2512" s="52">
        <v>0</v>
      </c>
      <c r="I2512" s="52">
        <v>0</v>
      </c>
      <c r="J2512" s="52">
        <v>0</v>
      </c>
      <c r="K2512" s="52">
        <v>0</v>
      </c>
      <c r="L2512" s="52">
        <v>0</v>
      </c>
      <c r="M2512" s="52">
        <v>0</v>
      </c>
      <c r="N2512" s="52">
        <v>0</v>
      </c>
      <c r="O2512" s="52">
        <v>0</v>
      </c>
      <c r="P2512" s="52">
        <v>0</v>
      </c>
      <c r="Q2512" s="52">
        <v>0</v>
      </c>
      <c r="R2512" s="52">
        <v>0</v>
      </c>
      <c r="S2512" s="52">
        <v>0</v>
      </c>
      <c r="T2512" s="52">
        <v>0</v>
      </c>
      <c r="U2512" s="52">
        <v>0</v>
      </c>
      <c r="V2512" s="52">
        <v>0</v>
      </c>
      <c r="W2512" s="52">
        <v>0</v>
      </c>
      <c r="X2512" s="52">
        <v>0</v>
      </c>
      <c r="Y2512" s="52">
        <v>0</v>
      </c>
      <c r="Z2512" s="52">
        <v>0</v>
      </c>
    </row>
    <row r="2513" spans="1:26">
      <c r="A2513" s="52" t="s">
        <v>347</v>
      </c>
      <c r="B2513" s="52" t="s">
        <v>340</v>
      </c>
      <c r="C2513" s="52" t="s">
        <v>253</v>
      </c>
      <c r="D2513" s="52" t="s">
        <v>7</v>
      </c>
      <c r="E2513" s="52" t="s">
        <v>80</v>
      </c>
      <c r="F2513" s="52" t="s">
        <v>66</v>
      </c>
      <c r="G2513" s="52">
        <v>11.531918795491237</v>
      </c>
      <c r="H2513" s="52">
        <v>11.482240073483089</v>
      </c>
      <c r="I2513" s="52">
        <v>11.953463409160367</v>
      </c>
      <c r="J2513" s="52">
        <v>12.250310308409052</v>
      </c>
      <c r="K2513" s="52">
        <v>12.408038796834919</v>
      </c>
      <c r="L2513" s="52">
        <v>12.640045228472969</v>
      </c>
      <c r="M2513" s="52">
        <v>12.474631766045841</v>
      </c>
      <c r="N2513" s="52">
        <v>12.533915280855563</v>
      </c>
      <c r="O2513" s="52">
        <v>12.237742838006989</v>
      </c>
      <c r="P2513" s="52">
        <v>12.307944126818505</v>
      </c>
      <c r="Q2513" s="52">
        <v>12.921302032519094</v>
      </c>
      <c r="R2513" s="52">
        <v>13.142899290955437</v>
      </c>
      <c r="S2513" s="52">
        <v>13.403828979398229</v>
      </c>
      <c r="T2513" s="52">
        <v>13.709996721448443</v>
      </c>
      <c r="U2513" s="52">
        <v>13.980901858692869</v>
      </c>
      <c r="V2513" s="52">
        <v>14.380495655958404</v>
      </c>
      <c r="W2513" s="52">
        <v>14.886633674441409</v>
      </c>
      <c r="X2513" s="52">
        <v>15.038748142866357</v>
      </c>
      <c r="Y2513" s="52">
        <v>14.459039563171284</v>
      </c>
      <c r="Z2513" s="52">
        <v>15.274426423305009</v>
      </c>
    </row>
    <row r="2514" spans="1:26">
      <c r="A2514" s="52" t="s">
        <v>347</v>
      </c>
      <c r="B2514" s="52" t="s">
        <v>341</v>
      </c>
      <c r="C2514" s="52" t="s">
        <v>253</v>
      </c>
      <c r="D2514" s="52" t="s">
        <v>7</v>
      </c>
      <c r="E2514" s="52" t="s">
        <v>80</v>
      </c>
      <c r="F2514" s="52" t="s">
        <v>67</v>
      </c>
      <c r="G2514" s="52">
        <v>2.85926173728E-2</v>
      </c>
      <c r="H2514" s="52">
        <v>0.61998584899679998</v>
      </c>
      <c r="I2514" s="52">
        <v>0.70924254672959997</v>
      </c>
      <c r="J2514" s="52">
        <v>0.84807437289119991</v>
      </c>
      <c r="K2514" s="52">
        <v>0.85557925096799992</v>
      </c>
      <c r="L2514" s="52">
        <v>0.88065303599519995</v>
      </c>
      <c r="M2514" s="52">
        <v>0.8613373402608</v>
      </c>
      <c r="N2514" s="52">
        <v>0.88264816342559993</v>
      </c>
      <c r="O2514" s="52">
        <v>0.83841021132960003</v>
      </c>
      <c r="P2514" s="52">
        <v>0.76120846077120008</v>
      </c>
      <c r="Q2514" s="52">
        <v>0.80385115274879992</v>
      </c>
      <c r="R2514" s="52">
        <v>0.72203198701920002</v>
      </c>
      <c r="S2514" s="52">
        <v>0.70034865588480011</v>
      </c>
      <c r="T2514" s="52">
        <v>0.71440925331359995</v>
      </c>
      <c r="U2514" s="52">
        <v>0.70705379933760004</v>
      </c>
      <c r="V2514" s="52">
        <v>0.65472800471519998</v>
      </c>
      <c r="W2514" s="52">
        <v>0.65820474576480004</v>
      </c>
      <c r="X2514" s="52">
        <v>0.61671325073279992</v>
      </c>
      <c r="Y2514" s="52">
        <v>0.95785872208977607</v>
      </c>
      <c r="Z2514" s="52">
        <v>1.0304170240104</v>
      </c>
    </row>
    <row r="2515" spans="1:26">
      <c r="A2515" s="52" t="s">
        <v>347</v>
      </c>
      <c r="B2515" s="52" t="s">
        <v>337</v>
      </c>
      <c r="C2515" s="52" t="s">
        <v>253</v>
      </c>
      <c r="D2515" s="52" t="s">
        <v>7</v>
      </c>
      <c r="E2515" s="52" t="s">
        <v>80</v>
      </c>
      <c r="F2515" s="52" t="s">
        <v>68</v>
      </c>
      <c r="G2515" s="52">
        <v>0</v>
      </c>
      <c r="H2515" s="52">
        <v>0</v>
      </c>
      <c r="I2515" s="52">
        <v>0</v>
      </c>
      <c r="J2515" s="52">
        <v>0</v>
      </c>
      <c r="K2515" s="52">
        <v>0</v>
      </c>
      <c r="L2515" s="52">
        <v>0</v>
      </c>
      <c r="M2515" s="52">
        <v>0</v>
      </c>
      <c r="N2515" s="52">
        <v>0</v>
      </c>
      <c r="O2515" s="52">
        <v>0</v>
      </c>
      <c r="P2515" s="52">
        <v>0</v>
      </c>
      <c r="Q2515" s="52">
        <v>0</v>
      </c>
      <c r="R2515" s="52">
        <v>0</v>
      </c>
      <c r="S2515" s="52">
        <v>0</v>
      </c>
      <c r="T2515" s="52">
        <v>0</v>
      </c>
      <c r="U2515" s="52">
        <v>0</v>
      </c>
      <c r="V2515" s="52">
        <v>0</v>
      </c>
      <c r="W2515" s="52">
        <v>0</v>
      </c>
      <c r="X2515" s="52">
        <v>0</v>
      </c>
      <c r="Y2515" s="52">
        <v>0</v>
      </c>
      <c r="Z2515" s="52">
        <v>0</v>
      </c>
    </row>
    <row r="2516" spans="1:26">
      <c r="A2516" s="52" t="s">
        <v>347</v>
      </c>
      <c r="B2516" s="52" t="s">
        <v>337</v>
      </c>
      <c r="C2516" s="52" t="s">
        <v>253</v>
      </c>
      <c r="D2516" s="52" t="s">
        <v>7</v>
      </c>
      <c r="E2516" s="52" t="s">
        <v>80</v>
      </c>
      <c r="F2516" s="52" t="s">
        <v>69</v>
      </c>
      <c r="G2516" s="52">
        <v>0</v>
      </c>
      <c r="H2516" s="52">
        <v>0</v>
      </c>
      <c r="I2516" s="52">
        <v>0</v>
      </c>
      <c r="J2516" s="52">
        <v>0</v>
      </c>
      <c r="K2516" s="52">
        <v>0</v>
      </c>
      <c r="L2516" s="52">
        <v>0</v>
      </c>
      <c r="M2516" s="52">
        <v>0</v>
      </c>
      <c r="N2516" s="52">
        <v>0</v>
      </c>
      <c r="O2516" s="52">
        <v>0</v>
      </c>
      <c r="P2516" s="52">
        <v>0</v>
      </c>
      <c r="Q2516" s="52">
        <v>0</v>
      </c>
      <c r="R2516" s="52">
        <v>0</v>
      </c>
      <c r="S2516" s="52">
        <v>0</v>
      </c>
      <c r="T2516" s="52">
        <v>0</v>
      </c>
      <c r="U2516" s="52">
        <v>0</v>
      </c>
      <c r="V2516" s="52">
        <v>0</v>
      </c>
      <c r="W2516" s="52">
        <v>0</v>
      </c>
      <c r="X2516" s="52">
        <v>0</v>
      </c>
      <c r="Y2516" s="52">
        <v>0</v>
      </c>
      <c r="Z2516" s="52">
        <v>0</v>
      </c>
    </row>
    <row r="2517" spans="1:26">
      <c r="A2517" s="52" t="s">
        <v>347</v>
      </c>
      <c r="B2517" s="52" t="s">
        <v>337</v>
      </c>
      <c r="C2517" s="52" t="s">
        <v>253</v>
      </c>
      <c r="D2517" s="52" t="s">
        <v>7</v>
      </c>
      <c r="E2517" s="52" t="s">
        <v>80</v>
      </c>
      <c r="F2517" s="52" t="s">
        <v>70</v>
      </c>
      <c r="G2517" s="52">
        <v>0</v>
      </c>
      <c r="H2517" s="52">
        <v>0</v>
      </c>
      <c r="I2517" s="52">
        <v>0</v>
      </c>
      <c r="J2517" s="52">
        <v>0</v>
      </c>
      <c r="K2517" s="52">
        <v>0</v>
      </c>
      <c r="L2517" s="52">
        <v>0</v>
      </c>
      <c r="M2517" s="52">
        <v>0</v>
      </c>
      <c r="N2517" s="52">
        <v>0</v>
      </c>
      <c r="O2517" s="52">
        <v>0</v>
      </c>
      <c r="P2517" s="52">
        <v>0</v>
      </c>
      <c r="Q2517" s="52">
        <v>0</v>
      </c>
      <c r="R2517" s="52">
        <v>0</v>
      </c>
      <c r="S2517" s="52">
        <v>0</v>
      </c>
      <c r="T2517" s="52">
        <v>0</v>
      </c>
      <c r="U2517" s="52">
        <v>0</v>
      </c>
      <c r="V2517" s="52">
        <v>0</v>
      </c>
      <c r="W2517" s="52">
        <v>0</v>
      </c>
      <c r="X2517" s="52">
        <v>0</v>
      </c>
      <c r="Y2517" s="52">
        <v>0</v>
      </c>
      <c r="Z2517" s="52">
        <v>0</v>
      </c>
    </row>
    <row r="2518" spans="1:26">
      <c r="A2518" s="52" t="s">
        <v>347</v>
      </c>
      <c r="B2518" s="52" t="s">
        <v>342</v>
      </c>
      <c r="C2518" s="52" t="s">
        <v>253</v>
      </c>
      <c r="D2518" s="52" t="s">
        <v>7</v>
      </c>
      <c r="E2518" s="52" t="s">
        <v>80</v>
      </c>
      <c r="F2518" s="52" t="s">
        <v>71</v>
      </c>
      <c r="G2518" s="52">
        <v>0</v>
      </c>
      <c r="H2518" s="52">
        <v>0</v>
      </c>
      <c r="I2518" s="52">
        <v>0</v>
      </c>
      <c r="J2518" s="52">
        <v>0</v>
      </c>
      <c r="K2518" s="52">
        <v>0</v>
      </c>
      <c r="L2518" s="52">
        <v>0</v>
      </c>
      <c r="M2518" s="52">
        <v>0</v>
      </c>
      <c r="N2518" s="52">
        <v>0</v>
      </c>
      <c r="O2518" s="52">
        <v>0</v>
      </c>
      <c r="P2518" s="52">
        <v>0</v>
      </c>
      <c r="Q2518" s="52">
        <v>0</v>
      </c>
      <c r="R2518" s="52">
        <v>0</v>
      </c>
      <c r="S2518" s="52">
        <v>0</v>
      </c>
      <c r="T2518" s="52">
        <v>0</v>
      </c>
      <c r="U2518" s="52">
        <v>0</v>
      </c>
      <c r="V2518" s="52">
        <v>0</v>
      </c>
      <c r="W2518" s="52">
        <v>0</v>
      </c>
      <c r="X2518" s="52">
        <v>0</v>
      </c>
      <c r="Y2518" s="52">
        <v>0</v>
      </c>
      <c r="Z2518" s="52">
        <v>0</v>
      </c>
    </row>
    <row r="2519" spans="1:26">
      <c r="A2519" s="52" t="s">
        <v>347</v>
      </c>
      <c r="B2519" s="52" t="s">
        <v>342</v>
      </c>
      <c r="C2519" s="52" t="s">
        <v>253</v>
      </c>
      <c r="D2519" s="52" t="s">
        <v>7</v>
      </c>
      <c r="E2519" s="52" t="s">
        <v>80</v>
      </c>
      <c r="F2519" s="52" t="s">
        <v>72</v>
      </c>
      <c r="G2519" s="52">
        <v>18.245041705878172</v>
      </c>
      <c r="H2519" s="52">
        <v>15.916968101274637</v>
      </c>
      <c r="I2519" s="52">
        <v>14.543529694822517</v>
      </c>
      <c r="J2519" s="52">
        <v>13.612919044030823</v>
      </c>
      <c r="K2519" s="52">
        <v>14.503626508517915</v>
      </c>
      <c r="L2519" s="52">
        <v>14.254532683219889</v>
      </c>
      <c r="M2519" s="52">
        <v>13.706478769083242</v>
      </c>
      <c r="N2519" s="52">
        <v>13.52590026675205</v>
      </c>
      <c r="O2519" s="52">
        <v>12.412647158725283</v>
      </c>
      <c r="P2519" s="52">
        <v>12.549498830947133</v>
      </c>
      <c r="Q2519" s="52">
        <v>13.041012489540094</v>
      </c>
      <c r="R2519" s="52">
        <v>12.63195804054461</v>
      </c>
      <c r="S2519" s="52">
        <v>10.591791306671471</v>
      </c>
      <c r="T2519" s="52">
        <v>9.4005600419408974</v>
      </c>
      <c r="U2519" s="52">
        <v>8.9545159578185238</v>
      </c>
      <c r="V2519" s="52">
        <v>8.4805860562075495</v>
      </c>
      <c r="W2519" s="52">
        <v>7.8178921990685026</v>
      </c>
      <c r="X2519" s="52">
        <v>7.0199550840934988</v>
      </c>
      <c r="Y2519" s="52">
        <v>7.3148076687379309</v>
      </c>
      <c r="Z2519" s="52">
        <v>5.5271578909110328</v>
      </c>
    </row>
    <row r="2520" spans="1:26">
      <c r="A2520" s="52" t="s">
        <v>347</v>
      </c>
      <c r="B2520" s="52" t="s">
        <v>343</v>
      </c>
      <c r="C2520" s="52" t="s">
        <v>253</v>
      </c>
      <c r="D2520" s="52" t="s">
        <v>7</v>
      </c>
      <c r="E2520" s="52" t="s">
        <v>80</v>
      </c>
      <c r="F2520" s="52" t="s">
        <v>73</v>
      </c>
      <c r="G2520" s="52">
        <v>1.0822708209350342</v>
      </c>
      <c r="H2520" s="52">
        <v>1.1472487290591369</v>
      </c>
      <c r="I2520" s="52">
        <v>1.0952880508469598</v>
      </c>
      <c r="J2520" s="52">
        <v>0.75003295358845279</v>
      </c>
      <c r="K2520" s="52">
        <v>0.74819360802630075</v>
      </c>
      <c r="L2520" s="52">
        <v>0.71118632305801199</v>
      </c>
      <c r="M2520" s="52">
        <v>0.68181636695221159</v>
      </c>
      <c r="N2520" s="52">
        <v>0.65522901678347911</v>
      </c>
      <c r="O2520" s="52">
        <v>0.64792613582705905</v>
      </c>
      <c r="P2520" s="52">
        <v>0.70808213148717536</v>
      </c>
      <c r="Q2520" s="52">
        <v>0.80320153414500184</v>
      </c>
      <c r="R2520" s="52">
        <v>1.1816349033991931</v>
      </c>
      <c r="S2520" s="52">
        <v>1.5432755986419258</v>
      </c>
      <c r="T2520" s="52">
        <v>1.831421647051946</v>
      </c>
      <c r="U2520" s="52">
        <v>2.1865828868378672</v>
      </c>
      <c r="V2520" s="52">
        <v>2.5808057965800901</v>
      </c>
      <c r="W2520" s="52">
        <v>3.5131387980243707</v>
      </c>
      <c r="X2520" s="52">
        <v>4.102872663852013</v>
      </c>
      <c r="Y2520" s="52">
        <v>5.0093585846748159</v>
      </c>
      <c r="Z2520" s="52">
        <v>6.6806663401346293</v>
      </c>
    </row>
    <row r="2521" spans="1:26">
      <c r="A2521" s="52" t="s">
        <v>348</v>
      </c>
      <c r="B2521" s="52" t="s">
        <v>337</v>
      </c>
      <c r="C2521" s="52" t="s">
        <v>253</v>
      </c>
      <c r="D2521" s="52" t="s">
        <v>7</v>
      </c>
      <c r="E2521" s="52" t="s">
        <v>81</v>
      </c>
      <c r="F2521" s="52" t="s">
        <v>63</v>
      </c>
      <c r="G2521" s="52">
        <v>12.683077486067804</v>
      </c>
      <c r="H2521" s="52">
        <v>12.046404227881048</v>
      </c>
      <c r="I2521" s="52">
        <v>11.366047999544843</v>
      </c>
      <c r="J2521" s="52">
        <v>11.56267799355297</v>
      </c>
      <c r="K2521" s="52">
        <v>12.88045858701558</v>
      </c>
      <c r="L2521" s="52">
        <v>14.38722807516289</v>
      </c>
      <c r="M2521" s="52">
        <v>13.046007967983197</v>
      </c>
      <c r="N2521" s="52">
        <v>13.387330605316281</v>
      </c>
      <c r="O2521" s="52">
        <v>11.86780490067965</v>
      </c>
      <c r="P2521" s="52">
        <v>12.278995030209122</v>
      </c>
      <c r="Q2521" s="52">
        <v>14.336121606805882</v>
      </c>
      <c r="R2521" s="52">
        <v>20.390515051268377</v>
      </c>
      <c r="S2521" s="52">
        <v>22.208000957653478</v>
      </c>
      <c r="T2521" s="52">
        <v>21.764024557372334</v>
      </c>
      <c r="U2521" s="52">
        <v>20.349079668752129</v>
      </c>
      <c r="V2521" s="52">
        <v>17.509091500999659</v>
      </c>
      <c r="W2521" s="52">
        <v>17.434182032349746</v>
      </c>
      <c r="X2521" s="52">
        <v>16.611467548169081</v>
      </c>
      <c r="Y2521" s="52">
        <v>20.118306786423922</v>
      </c>
      <c r="Z2521" s="52">
        <v>20.006437737401811</v>
      </c>
    </row>
    <row r="2522" spans="1:26">
      <c r="A2522" s="52" t="s">
        <v>348</v>
      </c>
      <c r="B2522" s="52" t="s">
        <v>338</v>
      </c>
      <c r="C2522" s="52" t="s">
        <v>253</v>
      </c>
      <c r="D2522" s="52" t="s">
        <v>7</v>
      </c>
      <c r="E2522" s="52" t="s">
        <v>81</v>
      </c>
      <c r="F2522" s="52" t="s">
        <v>64</v>
      </c>
      <c r="G2522" s="52">
        <v>4.8754272036756676</v>
      </c>
      <c r="H2522" s="52">
        <v>4.5211978688508285</v>
      </c>
      <c r="I2522" s="52">
        <v>4.5579315275482761</v>
      </c>
      <c r="J2522" s="52">
        <v>5.1123523794774339</v>
      </c>
      <c r="K2522" s="52">
        <v>5.3400036118065417</v>
      </c>
      <c r="L2522" s="52">
        <v>5.5804799294783427</v>
      </c>
      <c r="M2522" s="52">
        <v>6.1352137552247425</v>
      </c>
      <c r="N2522" s="52">
        <v>5.8640424942128258</v>
      </c>
      <c r="O2522" s="52">
        <v>5.7714110022240588</v>
      </c>
      <c r="P2522" s="52">
        <v>4.7947795351999485</v>
      </c>
      <c r="Q2522" s="52">
        <v>6.0991907609448006</v>
      </c>
      <c r="R2522" s="52">
        <v>5.2357422458311493</v>
      </c>
      <c r="S2522" s="52">
        <v>4.6794574296041471</v>
      </c>
      <c r="T2522" s="52">
        <v>4.8028504645950907</v>
      </c>
      <c r="U2522" s="52">
        <v>5.4069609759053776</v>
      </c>
      <c r="V2522" s="52">
        <v>5.211813243839905</v>
      </c>
      <c r="W2522" s="52">
        <v>4.3435358444946823</v>
      </c>
      <c r="X2522" s="52">
        <v>3.7685393997196281</v>
      </c>
      <c r="Y2522" s="52">
        <v>3.5854430199152305</v>
      </c>
      <c r="Z2522" s="52">
        <v>3.3825499278891678</v>
      </c>
    </row>
    <row r="2523" spans="1:26">
      <c r="A2523" s="52" t="s">
        <v>348</v>
      </c>
      <c r="B2523" s="52" t="s">
        <v>339</v>
      </c>
      <c r="C2523" s="52" t="s">
        <v>253</v>
      </c>
      <c r="D2523" s="52" t="s">
        <v>7</v>
      </c>
      <c r="E2523" s="52" t="s">
        <v>81</v>
      </c>
      <c r="F2523" s="52" t="s">
        <v>65</v>
      </c>
      <c r="G2523" s="52">
        <v>0</v>
      </c>
      <c r="H2523" s="52">
        <v>0</v>
      </c>
      <c r="I2523" s="52">
        <v>0</v>
      </c>
      <c r="J2523" s="52">
        <v>0.66864029173200001</v>
      </c>
      <c r="K2523" s="52">
        <v>1.2569155854840002</v>
      </c>
      <c r="L2523" s="52">
        <v>1.1914104618000001</v>
      </c>
      <c r="M2523" s="52">
        <v>1.192479603048</v>
      </c>
      <c r="N2523" s="52">
        <v>1.0321517910960001</v>
      </c>
      <c r="O2523" s="52">
        <v>0.75537378932400001</v>
      </c>
      <c r="P2523" s="52">
        <v>0.95487296713200009</v>
      </c>
      <c r="Q2523" s="52">
        <v>0.98845688091600004</v>
      </c>
      <c r="R2523" s="52">
        <v>0.98864918064000007</v>
      </c>
      <c r="S2523" s="52">
        <v>0.823828639212</v>
      </c>
      <c r="T2523" s="52">
        <v>0.74327879401200003</v>
      </c>
      <c r="U2523" s="52">
        <v>0.70745670068400002</v>
      </c>
      <c r="V2523" s="52">
        <v>0.90826894270800007</v>
      </c>
      <c r="W2523" s="52">
        <v>0.59251128865200009</v>
      </c>
      <c r="X2523" s="52">
        <v>0.62735833403784003</v>
      </c>
      <c r="Y2523" s="52">
        <v>0.73232660795004001</v>
      </c>
      <c r="Z2523" s="52">
        <v>0.6311969375598</v>
      </c>
    </row>
    <row r="2524" spans="1:26">
      <c r="A2524" s="52" t="s">
        <v>348</v>
      </c>
      <c r="B2524" s="52" t="s">
        <v>340</v>
      </c>
      <c r="C2524" s="52" t="s">
        <v>253</v>
      </c>
      <c r="D2524" s="52" t="s">
        <v>7</v>
      </c>
      <c r="E2524" s="52" t="s">
        <v>81</v>
      </c>
      <c r="F2524" s="52" t="s">
        <v>66</v>
      </c>
      <c r="G2524" s="52">
        <v>15.203078008893309</v>
      </c>
      <c r="H2524" s="52">
        <v>14.369277857956565</v>
      </c>
      <c r="I2524" s="52">
        <v>14.855635168836326</v>
      </c>
      <c r="J2524" s="52">
        <v>14.842211373634122</v>
      </c>
      <c r="K2524" s="52">
        <v>15.223565882496665</v>
      </c>
      <c r="L2524" s="52">
        <v>14.91737462164645</v>
      </c>
      <c r="M2524" s="52">
        <v>15.130183498881353</v>
      </c>
      <c r="N2524" s="52">
        <v>15.104198400077092</v>
      </c>
      <c r="O2524" s="52">
        <v>14.170550099923972</v>
      </c>
      <c r="P2524" s="52">
        <v>13.334335382186834</v>
      </c>
      <c r="Q2524" s="52">
        <v>13.94748742908739</v>
      </c>
      <c r="R2524" s="52">
        <v>14.292438759543963</v>
      </c>
      <c r="S2524" s="52">
        <v>14.380908068358472</v>
      </c>
      <c r="T2524" s="52">
        <v>14.280490118342003</v>
      </c>
      <c r="U2524" s="52">
        <v>14.675201466006733</v>
      </c>
      <c r="V2524" s="52">
        <v>13.790781297461688</v>
      </c>
      <c r="W2524" s="52">
        <v>13.821413373466713</v>
      </c>
      <c r="X2524" s="52">
        <v>14.218261497531799</v>
      </c>
      <c r="Y2524" s="52">
        <v>15.035604745265841</v>
      </c>
      <c r="Z2524" s="52">
        <v>14.921644196447151</v>
      </c>
    </row>
    <row r="2525" spans="1:26">
      <c r="A2525" s="52" t="s">
        <v>348</v>
      </c>
      <c r="B2525" s="52" t="s">
        <v>341</v>
      </c>
      <c r="C2525" s="52" t="s">
        <v>253</v>
      </c>
      <c r="D2525" s="52" t="s">
        <v>7</v>
      </c>
      <c r="E2525" s="52" t="s">
        <v>81</v>
      </c>
      <c r="F2525" s="52" t="s">
        <v>67</v>
      </c>
      <c r="G2525" s="52">
        <v>0</v>
      </c>
      <c r="H2525" s="52">
        <v>0</v>
      </c>
      <c r="I2525" s="52">
        <v>0</v>
      </c>
      <c r="J2525" s="52">
        <v>0</v>
      </c>
      <c r="K2525" s="52">
        <v>0</v>
      </c>
      <c r="L2525" s="52">
        <v>0.45605813987760002</v>
      </c>
      <c r="M2525" s="52">
        <v>0.73301360614560007</v>
      </c>
      <c r="N2525" s="52">
        <v>0.68463913193519998</v>
      </c>
      <c r="O2525" s="52">
        <v>0.61663222498800008</v>
      </c>
      <c r="P2525" s="52">
        <v>0.61376686001280001</v>
      </c>
      <c r="Q2525" s="52">
        <v>0.56484835580159998</v>
      </c>
      <c r="R2525" s="52">
        <v>0.4541261493912</v>
      </c>
      <c r="S2525" s="52">
        <v>0.48944706042959996</v>
      </c>
      <c r="T2525" s="52">
        <v>0.6196143933096</v>
      </c>
      <c r="U2525" s="52">
        <v>0.65033262113039991</v>
      </c>
      <c r="V2525" s="52">
        <v>0.66523399219679991</v>
      </c>
      <c r="W2525" s="52">
        <v>0.66978511357680004</v>
      </c>
      <c r="X2525" s="52">
        <v>0.66256856087759997</v>
      </c>
      <c r="Y2525" s="52">
        <v>0.20042358816261602</v>
      </c>
      <c r="Z2525" s="52">
        <v>0.23197144595040001</v>
      </c>
    </row>
    <row r="2526" spans="1:26">
      <c r="A2526" s="52" t="s">
        <v>348</v>
      </c>
      <c r="B2526" s="52" t="s">
        <v>337</v>
      </c>
      <c r="C2526" s="52" t="s">
        <v>253</v>
      </c>
      <c r="D2526" s="52" t="s">
        <v>7</v>
      </c>
      <c r="E2526" s="52" t="s">
        <v>81</v>
      </c>
      <c r="F2526" s="52" t="s">
        <v>68</v>
      </c>
      <c r="G2526" s="52">
        <v>0</v>
      </c>
      <c r="H2526" s="52">
        <v>0</v>
      </c>
      <c r="I2526" s="52">
        <v>0</v>
      </c>
      <c r="J2526" s="52">
        <v>0</v>
      </c>
      <c r="K2526" s="52">
        <v>0</v>
      </c>
      <c r="L2526" s="52">
        <v>0</v>
      </c>
      <c r="M2526" s="52">
        <v>0</v>
      </c>
      <c r="N2526" s="52">
        <v>0</v>
      </c>
      <c r="O2526" s="52">
        <v>0</v>
      </c>
      <c r="P2526" s="52">
        <v>0</v>
      </c>
      <c r="Q2526" s="52">
        <v>0</v>
      </c>
      <c r="R2526" s="52">
        <v>0</v>
      </c>
      <c r="S2526" s="52">
        <v>0</v>
      </c>
      <c r="T2526" s="52">
        <v>0</v>
      </c>
      <c r="U2526" s="52">
        <v>0</v>
      </c>
      <c r="V2526" s="52">
        <v>0</v>
      </c>
      <c r="W2526" s="52">
        <v>0</v>
      </c>
      <c r="X2526" s="52">
        <v>0</v>
      </c>
      <c r="Y2526" s="52">
        <v>0</v>
      </c>
      <c r="Z2526" s="52">
        <v>0</v>
      </c>
    </row>
    <row r="2527" spans="1:26">
      <c r="A2527" s="52" t="s">
        <v>348</v>
      </c>
      <c r="B2527" s="52" t="s">
        <v>337</v>
      </c>
      <c r="C2527" s="52" t="s">
        <v>253</v>
      </c>
      <c r="D2527" s="52" t="s">
        <v>7</v>
      </c>
      <c r="E2527" s="52" t="s">
        <v>81</v>
      </c>
      <c r="F2527" s="52" t="s">
        <v>69</v>
      </c>
      <c r="G2527" s="52">
        <v>0</v>
      </c>
      <c r="H2527" s="52">
        <v>0</v>
      </c>
      <c r="I2527" s="52">
        <v>0</v>
      </c>
      <c r="J2527" s="52">
        <v>0</v>
      </c>
      <c r="K2527" s="52">
        <v>0</v>
      </c>
      <c r="L2527" s="52">
        <v>0</v>
      </c>
      <c r="M2527" s="52">
        <v>0</v>
      </c>
      <c r="N2527" s="52">
        <v>0</v>
      </c>
      <c r="O2527" s="52">
        <v>0</v>
      </c>
      <c r="P2527" s="52">
        <v>0</v>
      </c>
      <c r="Q2527" s="52">
        <v>0</v>
      </c>
      <c r="R2527" s="52">
        <v>0</v>
      </c>
      <c r="S2527" s="52">
        <v>0</v>
      </c>
      <c r="T2527" s="52">
        <v>0</v>
      </c>
      <c r="U2527" s="52">
        <v>0</v>
      </c>
      <c r="V2527" s="52">
        <v>0</v>
      </c>
      <c r="W2527" s="52">
        <v>0</v>
      </c>
      <c r="X2527" s="52">
        <v>0</v>
      </c>
      <c r="Y2527" s="52">
        <v>0</v>
      </c>
      <c r="Z2527" s="52">
        <v>0</v>
      </c>
    </row>
    <row r="2528" spans="1:26">
      <c r="A2528" s="52" t="s">
        <v>348</v>
      </c>
      <c r="B2528" s="52" t="s">
        <v>337</v>
      </c>
      <c r="C2528" s="52" t="s">
        <v>253</v>
      </c>
      <c r="D2528" s="52" t="s">
        <v>7</v>
      </c>
      <c r="E2528" s="52" t="s">
        <v>81</v>
      </c>
      <c r="F2528" s="52" t="s">
        <v>70</v>
      </c>
      <c r="G2528" s="52">
        <v>0</v>
      </c>
      <c r="H2528" s="52">
        <v>0</v>
      </c>
      <c r="I2528" s="52">
        <v>0</v>
      </c>
      <c r="J2528" s="52">
        <v>0</v>
      </c>
      <c r="K2528" s="52">
        <v>0</v>
      </c>
      <c r="L2528" s="52">
        <v>0</v>
      </c>
      <c r="M2528" s="52">
        <v>0</v>
      </c>
      <c r="N2528" s="52">
        <v>0</v>
      </c>
      <c r="O2528" s="52">
        <v>0</v>
      </c>
      <c r="P2528" s="52">
        <v>0</v>
      </c>
      <c r="Q2528" s="52">
        <v>0</v>
      </c>
      <c r="R2528" s="52">
        <v>0</v>
      </c>
      <c r="S2528" s="52">
        <v>0</v>
      </c>
      <c r="T2528" s="52">
        <v>0</v>
      </c>
      <c r="U2528" s="52">
        <v>0</v>
      </c>
      <c r="V2528" s="52">
        <v>0</v>
      </c>
      <c r="W2528" s="52">
        <v>0</v>
      </c>
      <c r="X2528" s="52">
        <v>0</v>
      </c>
      <c r="Y2528" s="52">
        <v>0</v>
      </c>
      <c r="Z2528" s="52">
        <v>0</v>
      </c>
    </row>
    <row r="2529" spans="1:26">
      <c r="A2529" s="52" t="s">
        <v>348</v>
      </c>
      <c r="B2529" s="52" t="s">
        <v>342</v>
      </c>
      <c r="C2529" s="52" t="s">
        <v>253</v>
      </c>
      <c r="D2529" s="52" t="s">
        <v>7</v>
      </c>
      <c r="E2529" s="52" t="s">
        <v>81</v>
      </c>
      <c r="F2529" s="52" t="s">
        <v>71</v>
      </c>
      <c r="G2529" s="52">
        <v>0</v>
      </c>
      <c r="H2529" s="52">
        <v>0</v>
      </c>
      <c r="I2529" s="52">
        <v>0</v>
      </c>
      <c r="J2529" s="52">
        <v>0</v>
      </c>
      <c r="K2529" s="52">
        <v>0</v>
      </c>
      <c r="L2529" s="52">
        <v>0</v>
      </c>
      <c r="M2529" s="52">
        <v>0</v>
      </c>
      <c r="N2529" s="52">
        <v>0</v>
      </c>
      <c r="O2529" s="52">
        <v>0</v>
      </c>
      <c r="P2529" s="52">
        <v>0</v>
      </c>
      <c r="Q2529" s="52">
        <v>0</v>
      </c>
      <c r="R2529" s="52">
        <v>0</v>
      </c>
      <c r="S2529" s="52">
        <v>0</v>
      </c>
      <c r="T2529" s="52">
        <v>0</v>
      </c>
      <c r="U2529" s="52">
        <v>0</v>
      </c>
      <c r="V2529" s="52">
        <v>0</v>
      </c>
      <c r="W2529" s="52">
        <v>0</v>
      </c>
      <c r="X2529" s="52">
        <v>0</v>
      </c>
      <c r="Y2529" s="52">
        <v>0</v>
      </c>
      <c r="Z2529" s="52">
        <v>0</v>
      </c>
    </row>
    <row r="2530" spans="1:26">
      <c r="A2530" s="52" t="s">
        <v>348</v>
      </c>
      <c r="B2530" s="52" t="s">
        <v>342</v>
      </c>
      <c r="C2530" s="52" t="s">
        <v>253</v>
      </c>
      <c r="D2530" s="52" t="s">
        <v>7</v>
      </c>
      <c r="E2530" s="52" t="s">
        <v>81</v>
      </c>
      <c r="F2530" s="52" t="s">
        <v>72</v>
      </c>
      <c r="G2530" s="52">
        <v>18.523326886180509</v>
      </c>
      <c r="H2530" s="52">
        <v>15.66394796020184</v>
      </c>
      <c r="I2530" s="52">
        <v>14.418276217358253</v>
      </c>
      <c r="J2530" s="52">
        <v>12.852752692729588</v>
      </c>
      <c r="K2530" s="52">
        <v>14.195375839301404</v>
      </c>
      <c r="L2530" s="52">
        <v>13.533304077794872</v>
      </c>
      <c r="M2530" s="52">
        <v>12.821895502363621</v>
      </c>
      <c r="N2530" s="52">
        <v>12.525694598633713</v>
      </c>
      <c r="O2530" s="52">
        <v>11.180961752777316</v>
      </c>
      <c r="P2530" s="52">
        <v>9.0836209082561297</v>
      </c>
      <c r="Q2530" s="52">
        <v>9.0256602790680525</v>
      </c>
      <c r="R2530" s="52">
        <v>6.1099253995232425</v>
      </c>
      <c r="S2530" s="52">
        <v>4.8705503469470948</v>
      </c>
      <c r="T2530" s="52">
        <v>4.1549021699530133</v>
      </c>
      <c r="U2530" s="52">
        <v>4.1508416691340928</v>
      </c>
      <c r="V2530" s="52">
        <v>3.5402009391441687</v>
      </c>
      <c r="W2530" s="52">
        <v>3.2702301007097905</v>
      </c>
      <c r="X2530" s="52">
        <v>3.0013725796562101</v>
      </c>
      <c r="Y2530" s="52">
        <v>2.540938449468102</v>
      </c>
      <c r="Z2530" s="52">
        <v>2.0336941426734376</v>
      </c>
    </row>
    <row r="2531" spans="1:26">
      <c r="A2531" s="52" t="s">
        <v>348</v>
      </c>
      <c r="B2531" s="52" t="s">
        <v>343</v>
      </c>
      <c r="C2531" s="52" t="s">
        <v>253</v>
      </c>
      <c r="D2531" s="52" t="s">
        <v>7</v>
      </c>
      <c r="E2531" s="52" t="s">
        <v>81</v>
      </c>
      <c r="F2531" s="52" t="s">
        <v>73</v>
      </c>
      <c r="G2531" s="52">
        <v>0.17869262400000305</v>
      </c>
      <c r="H2531" s="52">
        <v>0.20565561600000351</v>
      </c>
      <c r="I2531" s="52">
        <v>0.19742475515157093</v>
      </c>
      <c r="J2531" s="52">
        <v>0.30326694257230385</v>
      </c>
      <c r="K2531" s="52">
        <v>0.28850610214514544</v>
      </c>
      <c r="L2531" s="52">
        <v>0.41640096947159505</v>
      </c>
      <c r="M2531" s="52">
        <v>0.45421360167471614</v>
      </c>
      <c r="N2531" s="52">
        <v>0.51011610716520872</v>
      </c>
      <c r="O2531" s="52">
        <v>0.4930746630480084</v>
      </c>
      <c r="P2531" s="52">
        <v>0.42088507451640722</v>
      </c>
      <c r="Q2531" s="52">
        <v>0.51480192348360876</v>
      </c>
      <c r="R2531" s="52">
        <v>0.84115364273281423</v>
      </c>
      <c r="S2531" s="52">
        <v>1.1621549162844198</v>
      </c>
      <c r="T2531" s="52">
        <v>1.3205359122912221</v>
      </c>
      <c r="U2531" s="52">
        <v>1.4024739873276235</v>
      </c>
      <c r="V2531" s="52">
        <v>1.4311869696180244</v>
      </c>
      <c r="W2531" s="52">
        <v>1.466964105087625</v>
      </c>
      <c r="X2531" s="52">
        <v>1.5147256038660259</v>
      </c>
      <c r="Y2531" s="52">
        <v>1.860845609138432</v>
      </c>
      <c r="Z2531" s="52">
        <v>1.9259820139068329</v>
      </c>
    </row>
    <row r="2532" spans="1:26">
      <c r="A2532" s="52" t="s">
        <v>347</v>
      </c>
      <c r="B2532" s="52" t="s">
        <v>337</v>
      </c>
      <c r="C2532" s="52" t="s">
        <v>253</v>
      </c>
      <c r="D2532" s="52" t="s">
        <v>7</v>
      </c>
      <c r="E2532" s="52" t="s">
        <v>82</v>
      </c>
      <c r="F2532" s="52" t="s">
        <v>63</v>
      </c>
      <c r="G2532" s="52">
        <v>0</v>
      </c>
      <c r="H2532" s="52">
        <v>0</v>
      </c>
      <c r="I2532" s="52">
        <v>0</v>
      </c>
      <c r="J2532" s="52">
        <v>0</v>
      </c>
      <c r="K2532" s="52">
        <v>0</v>
      </c>
      <c r="L2532" s="52">
        <v>0</v>
      </c>
      <c r="M2532" s="52">
        <v>0</v>
      </c>
      <c r="N2532" s="52">
        <v>0</v>
      </c>
      <c r="O2532" s="52">
        <v>0</v>
      </c>
      <c r="P2532" s="52">
        <v>0</v>
      </c>
      <c r="Q2532" s="52">
        <v>0</v>
      </c>
      <c r="R2532" s="52">
        <v>0</v>
      </c>
      <c r="S2532" s="52">
        <v>0</v>
      </c>
      <c r="T2532" s="52">
        <v>0</v>
      </c>
      <c r="U2532" s="52">
        <v>0</v>
      </c>
      <c r="V2532" s="52">
        <v>0</v>
      </c>
      <c r="W2532" s="52">
        <v>0</v>
      </c>
      <c r="X2532" s="52">
        <v>0</v>
      </c>
      <c r="Y2532" s="52">
        <v>0</v>
      </c>
      <c r="Z2532" s="52">
        <v>0</v>
      </c>
    </row>
    <row r="2533" spans="1:26">
      <c r="A2533" s="52" t="s">
        <v>347</v>
      </c>
      <c r="B2533" s="52" t="s">
        <v>338</v>
      </c>
      <c r="C2533" s="52" t="s">
        <v>253</v>
      </c>
      <c r="D2533" s="52" t="s">
        <v>7</v>
      </c>
      <c r="E2533" s="52" t="s">
        <v>82</v>
      </c>
      <c r="F2533" s="52" t="s">
        <v>64</v>
      </c>
      <c r="G2533" s="52">
        <v>0</v>
      </c>
      <c r="H2533" s="52">
        <v>0</v>
      </c>
      <c r="I2533" s="52">
        <v>0</v>
      </c>
      <c r="J2533" s="52">
        <v>0</v>
      </c>
      <c r="K2533" s="52">
        <v>0</v>
      </c>
      <c r="L2533" s="52">
        <v>0</v>
      </c>
      <c r="M2533" s="52">
        <v>0</v>
      </c>
      <c r="N2533" s="52">
        <v>0</v>
      </c>
      <c r="O2533" s="52">
        <v>0</v>
      </c>
      <c r="P2533" s="52">
        <v>0</v>
      </c>
      <c r="Q2533" s="52">
        <v>0</v>
      </c>
      <c r="R2533" s="52">
        <v>0</v>
      </c>
      <c r="S2533" s="52">
        <v>0</v>
      </c>
      <c r="T2533" s="52">
        <v>0</v>
      </c>
      <c r="U2533" s="52">
        <v>0</v>
      </c>
      <c r="V2533" s="52">
        <v>0</v>
      </c>
      <c r="W2533" s="52">
        <v>0</v>
      </c>
      <c r="X2533" s="52">
        <v>0</v>
      </c>
      <c r="Y2533" s="52">
        <v>0</v>
      </c>
      <c r="Z2533" s="52">
        <v>0</v>
      </c>
    </row>
    <row r="2534" spans="1:26">
      <c r="A2534" s="52" t="s">
        <v>347</v>
      </c>
      <c r="B2534" s="52" t="s">
        <v>339</v>
      </c>
      <c r="C2534" s="52" t="s">
        <v>253</v>
      </c>
      <c r="D2534" s="52" t="s">
        <v>7</v>
      </c>
      <c r="E2534" s="52" t="s">
        <v>82</v>
      </c>
      <c r="F2534" s="52" t="s">
        <v>65</v>
      </c>
      <c r="G2534" s="52">
        <v>0</v>
      </c>
      <c r="H2534" s="52">
        <v>0</v>
      </c>
      <c r="I2534" s="52">
        <v>0</v>
      </c>
      <c r="J2534" s="52">
        <v>0</v>
      </c>
      <c r="K2534" s="52">
        <v>0</v>
      </c>
      <c r="L2534" s="52">
        <v>0</v>
      </c>
      <c r="M2534" s="52">
        <v>0</v>
      </c>
      <c r="N2534" s="52">
        <v>0</v>
      </c>
      <c r="O2534" s="52">
        <v>0</v>
      </c>
      <c r="P2534" s="52">
        <v>0</v>
      </c>
      <c r="Q2534" s="52">
        <v>0</v>
      </c>
      <c r="R2534" s="52">
        <v>0</v>
      </c>
      <c r="S2534" s="52">
        <v>0</v>
      </c>
      <c r="T2534" s="52">
        <v>0</v>
      </c>
      <c r="U2534" s="52">
        <v>0</v>
      </c>
      <c r="V2534" s="52">
        <v>0</v>
      </c>
      <c r="W2534" s="52">
        <v>0</v>
      </c>
      <c r="X2534" s="52">
        <v>0</v>
      </c>
      <c r="Y2534" s="52">
        <v>0</v>
      </c>
      <c r="Z2534" s="52">
        <v>0</v>
      </c>
    </row>
    <row r="2535" spans="1:26">
      <c r="A2535" s="52" t="s">
        <v>347</v>
      </c>
      <c r="B2535" s="52" t="s">
        <v>340</v>
      </c>
      <c r="C2535" s="52" t="s">
        <v>253</v>
      </c>
      <c r="D2535" s="52" t="s">
        <v>7</v>
      </c>
      <c r="E2535" s="52" t="s">
        <v>82</v>
      </c>
      <c r="F2535" s="52" t="s">
        <v>66</v>
      </c>
      <c r="G2535" s="52">
        <v>1.9449070995189648</v>
      </c>
      <c r="H2535" s="52">
        <v>1.6926007862775869</v>
      </c>
      <c r="I2535" s="52">
        <v>1.6306345514674243</v>
      </c>
      <c r="J2535" s="52">
        <v>1.6222827134660545</v>
      </c>
      <c r="K2535" s="52">
        <v>1.6881466070768563</v>
      </c>
      <c r="L2535" s="52">
        <v>1.6783557446752504</v>
      </c>
      <c r="M2535" s="52">
        <v>1.6823398250759038</v>
      </c>
      <c r="N2535" s="52">
        <v>1.6764054014749308</v>
      </c>
      <c r="O2535" s="52">
        <v>1.603096333462908</v>
      </c>
      <c r="P2535" s="52">
        <v>1.4157025706321753</v>
      </c>
      <c r="Q2535" s="52">
        <v>1.5242266514499734</v>
      </c>
      <c r="R2535" s="52">
        <v>1.493808231844985</v>
      </c>
      <c r="S2535" s="52">
        <v>1.4606606558395485</v>
      </c>
      <c r="T2535" s="52">
        <v>1.4982445082457123</v>
      </c>
      <c r="U2535" s="52">
        <v>1.4763795950421266</v>
      </c>
      <c r="V2535" s="52">
        <v>1.407632947430852</v>
      </c>
      <c r="W2535" s="52">
        <v>1.3761186842256838</v>
      </c>
      <c r="X2535" s="52">
        <v>1.3697624306246412</v>
      </c>
      <c r="Y2535" s="52">
        <v>1.4197039670328317</v>
      </c>
      <c r="Z2535" s="52">
        <v>1.4123998478316337</v>
      </c>
    </row>
    <row r="2536" spans="1:26">
      <c r="A2536" s="52" t="s">
        <v>347</v>
      </c>
      <c r="B2536" s="52" t="s">
        <v>341</v>
      </c>
      <c r="C2536" s="52" t="s">
        <v>253</v>
      </c>
      <c r="D2536" s="52" t="s">
        <v>7</v>
      </c>
      <c r="E2536" s="52" t="s">
        <v>82</v>
      </c>
      <c r="F2536" s="52" t="s">
        <v>67</v>
      </c>
      <c r="G2536" s="52">
        <v>0</v>
      </c>
      <c r="H2536" s="52">
        <v>0</v>
      </c>
      <c r="I2536" s="52">
        <v>0</v>
      </c>
      <c r="J2536" s="52">
        <v>0</v>
      </c>
      <c r="K2536" s="52">
        <v>0</v>
      </c>
      <c r="L2536" s="52">
        <v>0</v>
      </c>
      <c r="M2536" s="52">
        <v>0</v>
      </c>
      <c r="N2536" s="52">
        <v>0</v>
      </c>
      <c r="O2536" s="52">
        <v>0</v>
      </c>
      <c r="P2536" s="52">
        <v>0</v>
      </c>
      <c r="Q2536" s="52">
        <v>0</v>
      </c>
      <c r="R2536" s="52">
        <v>0</v>
      </c>
      <c r="S2536" s="52">
        <v>0</v>
      </c>
      <c r="T2536" s="52">
        <v>0</v>
      </c>
      <c r="U2536" s="52">
        <v>0</v>
      </c>
      <c r="V2536" s="52">
        <v>0</v>
      </c>
      <c r="W2536" s="52">
        <v>0</v>
      </c>
      <c r="X2536" s="52">
        <v>0</v>
      </c>
      <c r="Y2536" s="52">
        <v>0</v>
      </c>
      <c r="Z2536" s="52">
        <v>0</v>
      </c>
    </row>
    <row r="2537" spans="1:26">
      <c r="A2537" s="52" t="s">
        <v>347</v>
      </c>
      <c r="B2537" s="52" t="s">
        <v>337</v>
      </c>
      <c r="C2537" s="52" t="s">
        <v>253</v>
      </c>
      <c r="D2537" s="52" t="s">
        <v>7</v>
      </c>
      <c r="E2537" s="52" t="s">
        <v>82</v>
      </c>
      <c r="F2537" s="52" t="s">
        <v>68</v>
      </c>
      <c r="G2537" s="52">
        <v>0</v>
      </c>
      <c r="H2537" s="52">
        <v>0</v>
      </c>
      <c r="I2537" s="52">
        <v>0</v>
      </c>
      <c r="J2537" s="52">
        <v>0</v>
      </c>
      <c r="K2537" s="52">
        <v>0</v>
      </c>
      <c r="L2537" s="52">
        <v>0</v>
      </c>
      <c r="M2537" s="52">
        <v>0</v>
      </c>
      <c r="N2537" s="52">
        <v>0</v>
      </c>
      <c r="O2537" s="52">
        <v>0</v>
      </c>
      <c r="P2537" s="52">
        <v>0</v>
      </c>
      <c r="Q2537" s="52">
        <v>0</v>
      </c>
      <c r="R2537" s="52">
        <v>0</v>
      </c>
      <c r="S2537" s="52">
        <v>0</v>
      </c>
      <c r="T2537" s="52">
        <v>0</v>
      </c>
      <c r="U2537" s="52">
        <v>0</v>
      </c>
      <c r="V2537" s="52">
        <v>0</v>
      </c>
      <c r="W2537" s="52">
        <v>0</v>
      </c>
      <c r="X2537" s="52">
        <v>0</v>
      </c>
      <c r="Y2537" s="52">
        <v>0</v>
      </c>
      <c r="Z2537" s="52">
        <v>0</v>
      </c>
    </row>
    <row r="2538" spans="1:26">
      <c r="A2538" s="52" t="s">
        <v>347</v>
      </c>
      <c r="B2538" s="52" t="s">
        <v>337</v>
      </c>
      <c r="C2538" s="52" t="s">
        <v>253</v>
      </c>
      <c r="D2538" s="52" t="s">
        <v>7</v>
      </c>
      <c r="E2538" s="52" t="s">
        <v>82</v>
      </c>
      <c r="F2538" s="52" t="s">
        <v>69</v>
      </c>
      <c r="G2538" s="52">
        <v>0</v>
      </c>
      <c r="H2538" s="52">
        <v>0</v>
      </c>
      <c r="I2538" s="52">
        <v>0</v>
      </c>
      <c r="J2538" s="52">
        <v>0</v>
      </c>
      <c r="K2538" s="52">
        <v>0</v>
      </c>
      <c r="L2538" s="52">
        <v>0</v>
      </c>
      <c r="M2538" s="52">
        <v>0</v>
      </c>
      <c r="N2538" s="52">
        <v>0</v>
      </c>
      <c r="O2538" s="52">
        <v>0</v>
      </c>
      <c r="P2538" s="52">
        <v>0</v>
      </c>
      <c r="Q2538" s="52">
        <v>0</v>
      </c>
      <c r="R2538" s="52">
        <v>0</v>
      </c>
      <c r="S2538" s="52">
        <v>0</v>
      </c>
      <c r="T2538" s="52">
        <v>0</v>
      </c>
      <c r="U2538" s="52">
        <v>0</v>
      </c>
      <c r="V2538" s="52">
        <v>0</v>
      </c>
      <c r="W2538" s="52">
        <v>0</v>
      </c>
      <c r="X2538" s="52">
        <v>0</v>
      </c>
      <c r="Y2538" s="52">
        <v>0</v>
      </c>
      <c r="Z2538" s="52">
        <v>0</v>
      </c>
    </row>
    <row r="2539" spans="1:26">
      <c r="A2539" s="52" t="s">
        <v>347</v>
      </c>
      <c r="B2539" s="52" t="s">
        <v>337</v>
      </c>
      <c r="C2539" s="52" t="s">
        <v>253</v>
      </c>
      <c r="D2539" s="52" t="s">
        <v>7</v>
      </c>
      <c r="E2539" s="52" t="s">
        <v>82</v>
      </c>
      <c r="F2539" s="52" t="s">
        <v>70</v>
      </c>
      <c r="G2539" s="52">
        <v>0</v>
      </c>
      <c r="H2539" s="52">
        <v>0</v>
      </c>
      <c r="I2539" s="52">
        <v>0</v>
      </c>
      <c r="J2539" s="52">
        <v>0</v>
      </c>
      <c r="K2539" s="52">
        <v>0</v>
      </c>
      <c r="L2539" s="52">
        <v>0</v>
      </c>
      <c r="M2539" s="52">
        <v>0</v>
      </c>
      <c r="N2539" s="52">
        <v>0</v>
      </c>
      <c r="O2539" s="52">
        <v>0</v>
      </c>
      <c r="P2539" s="52">
        <v>0</v>
      </c>
      <c r="Q2539" s="52">
        <v>0</v>
      </c>
      <c r="R2539" s="52">
        <v>0</v>
      </c>
      <c r="S2539" s="52">
        <v>0</v>
      </c>
      <c r="T2539" s="52">
        <v>0</v>
      </c>
      <c r="U2539" s="52">
        <v>0</v>
      </c>
      <c r="V2539" s="52">
        <v>0</v>
      </c>
      <c r="W2539" s="52">
        <v>0</v>
      </c>
      <c r="X2539" s="52">
        <v>0</v>
      </c>
      <c r="Y2539" s="52">
        <v>0</v>
      </c>
      <c r="Z2539" s="52">
        <v>0</v>
      </c>
    </row>
    <row r="2540" spans="1:26">
      <c r="A2540" s="52" t="s">
        <v>347</v>
      </c>
      <c r="B2540" s="52" t="s">
        <v>342</v>
      </c>
      <c r="C2540" s="52" t="s">
        <v>253</v>
      </c>
      <c r="D2540" s="52" t="s">
        <v>7</v>
      </c>
      <c r="E2540" s="52" t="s">
        <v>82</v>
      </c>
      <c r="F2540" s="52" t="s">
        <v>71</v>
      </c>
      <c r="G2540" s="52">
        <v>0</v>
      </c>
      <c r="H2540" s="52">
        <v>0</v>
      </c>
      <c r="I2540" s="52">
        <v>0</v>
      </c>
      <c r="J2540" s="52">
        <v>0</v>
      </c>
      <c r="K2540" s="52">
        <v>0</v>
      </c>
      <c r="L2540" s="52">
        <v>0</v>
      </c>
      <c r="M2540" s="52">
        <v>0</v>
      </c>
      <c r="N2540" s="52">
        <v>0</v>
      </c>
      <c r="O2540" s="52">
        <v>0</v>
      </c>
      <c r="P2540" s="52">
        <v>0</v>
      </c>
      <c r="Q2540" s="52">
        <v>0</v>
      </c>
      <c r="R2540" s="52">
        <v>0</v>
      </c>
      <c r="S2540" s="52">
        <v>0</v>
      </c>
      <c r="T2540" s="52">
        <v>0</v>
      </c>
      <c r="U2540" s="52">
        <v>0</v>
      </c>
      <c r="V2540" s="52">
        <v>0</v>
      </c>
      <c r="W2540" s="52">
        <v>0</v>
      </c>
      <c r="X2540" s="52">
        <v>0</v>
      </c>
      <c r="Y2540" s="52">
        <v>0</v>
      </c>
      <c r="Z2540" s="52">
        <v>0</v>
      </c>
    </row>
    <row r="2541" spans="1:26">
      <c r="A2541" s="52" t="s">
        <v>347</v>
      </c>
      <c r="B2541" s="52" t="s">
        <v>342</v>
      </c>
      <c r="C2541" s="52" t="s">
        <v>253</v>
      </c>
      <c r="D2541" s="52" t="s">
        <v>7</v>
      </c>
      <c r="E2541" s="52" t="s">
        <v>82</v>
      </c>
      <c r="F2541" s="52" t="s">
        <v>72</v>
      </c>
      <c r="G2541" s="52">
        <v>0.36879379295922016</v>
      </c>
      <c r="H2541" s="52">
        <v>0.27179380075867204</v>
      </c>
      <c r="I2541" s="52">
        <v>0.20574914057092802</v>
      </c>
      <c r="J2541" s="52">
        <v>0.213861997636344</v>
      </c>
      <c r="K2541" s="52">
        <v>0.23610264704672404</v>
      </c>
      <c r="L2541" s="52">
        <v>0.24160960533477605</v>
      </c>
      <c r="M2541" s="52">
        <v>0.24886292408323202</v>
      </c>
      <c r="N2541" s="52">
        <v>0.25232522296161602</v>
      </c>
      <c r="O2541" s="52">
        <v>0.26184437996662807</v>
      </c>
      <c r="P2541" s="52">
        <v>0.29426409334389603</v>
      </c>
      <c r="Q2541" s="52">
        <v>0.33927176763007205</v>
      </c>
      <c r="R2541" s="52">
        <v>0.34305098147776802</v>
      </c>
      <c r="S2541" s="52">
        <v>0.29532811183275604</v>
      </c>
      <c r="T2541" s="52">
        <v>0.31520734813969209</v>
      </c>
      <c r="U2541" s="52">
        <v>0.25349318051893205</v>
      </c>
      <c r="V2541" s="52">
        <v>0.21887018357083207</v>
      </c>
      <c r="W2541" s="52">
        <v>0.19519305949270804</v>
      </c>
      <c r="X2541" s="52">
        <v>0.19884138379848001</v>
      </c>
      <c r="Y2541" s="52">
        <v>4.5553752605467443E-2</v>
      </c>
      <c r="Z2541" s="52">
        <v>3.9481380701745845E-2</v>
      </c>
    </row>
    <row r="2542" spans="1:26">
      <c r="A2542" s="52" t="s">
        <v>347</v>
      </c>
      <c r="B2542" s="52" t="s">
        <v>343</v>
      </c>
      <c r="C2542" s="52" t="s">
        <v>253</v>
      </c>
      <c r="D2542" s="52" t="s">
        <v>7</v>
      </c>
      <c r="E2542" s="52" t="s">
        <v>82</v>
      </c>
      <c r="F2542" s="52" t="s">
        <v>73</v>
      </c>
      <c r="G2542" s="52">
        <v>0</v>
      </c>
      <c r="H2542" s="52">
        <v>0</v>
      </c>
      <c r="I2542" s="52">
        <v>0</v>
      </c>
      <c r="J2542" s="52">
        <v>5.5642450582800942E-2</v>
      </c>
      <c r="K2542" s="52">
        <v>6.3437497624801081E-2</v>
      </c>
      <c r="L2542" s="52">
        <v>7.0770656890801198E-2</v>
      </c>
      <c r="M2542" s="52">
        <v>7.3714345729201255E-2</v>
      </c>
      <c r="N2542" s="52">
        <v>7.8923097554401342E-2</v>
      </c>
      <c r="O2542" s="52">
        <v>6.8105561911201165E-2</v>
      </c>
      <c r="P2542" s="52">
        <v>7.1628067476001214E-2</v>
      </c>
      <c r="Q2542" s="52">
        <v>9.2094690805201565E-2</v>
      </c>
      <c r="R2542" s="52">
        <v>9.300670563600158E-2</v>
      </c>
      <c r="S2542" s="52">
        <v>2.8195359832800485E-2</v>
      </c>
      <c r="T2542" s="52">
        <v>2.9574571302000502E-2</v>
      </c>
      <c r="U2542" s="52">
        <v>3.1067450204400531E-2</v>
      </c>
      <c r="V2542" s="52">
        <v>8.9631881067601546E-2</v>
      </c>
      <c r="W2542" s="52">
        <v>0.16478626409640279</v>
      </c>
      <c r="X2542" s="52">
        <v>0.20914144101000354</v>
      </c>
      <c r="Y2542" s="52">
        <v>0.16527978314640282</v>
      </c>
      <c r="Z2542" s="52">
        <v>0.1824100418520031</v>
      </c>
    </row>
    <row r="2543" spans="1:26">
      <c r="A2543" s="52" t="s">
        <v>347</v>
      </c>
      <c r="B2543" s="52" t="s">
        <v>337</v>
      </c>
      <c r="C2543" s="52" t="s">
        <v>253</v>
      </c>
      <c r="D2543" s="52" t="s">
        <v>7</v>
      </c>
      <c r="E2543" s="52" t="s">
        <v>83</v>
      </c>
      <c r="F2543" s="52" t="s">
        <v>63</v>
      </c>
      <c r="G2543" s="52">
        <v>0</v>
      </c>
      <c r="H2543" s="52">
        <v>0</v>
      </c>
      <c r="I2543" s="52">
        <v>0</v>
      </c>
      <c r="J2543" s="52">
        <v>0</v>
      </c>
      <c r="K2543" s="52">
        <v>0</v>
      </c>
      <c r="L2543" s="52">
        <v>0</v>
      </c>
      <c r="M2543" s="52">
        <v>0</v>
      </c>
      <c r="N2543" s="52">
        <v>0</v>
      </c>
      <c r="O2543" s="52">
        <v>0</v>
      </c>
      <c r="P2543" s="52">
        <v>0</v>
      </c>
      <c r="Q2543" s="52">
        <v>0</v>
      </c>
      <c r="R2543" s="52">
        <v>0</v>
      </c>
      <c r="S2543" s="52">
        <v>0</v>
      </c>
      <c r="T2543" s="52">
        <v>0</v>
      </c>
      <c r="U2543" s="52">
        <v>0</v>
      </c>
      <c r="V2543" s="52">
        <v>0</v>
      </c>
      <c r="W2543" s="52">
        <v>0</v>
      </c>
      <c r="X2543" s="52">
        <v>0</v>
      </c>
      <c r="Y2543" s="52">
        <v>0</v>
      </c>
      <c r="Z2543" s="52">
        <v>0</v>
      </c>
    </row>
    <row r="2544" spans="1:26">
      <c r="A2544" s="52" t="s">
        <v>347</v>
      </c>
      <c r="B2544" s="52" t="s">
        <v>338</v>
      </c>
      <c r="C2544" s="52" t="s">
        <v>253</v>
      </c>
      <c r="D2544" s="52" t="s">
        <v>7</v>
      </c>
      <c r="E2544" s="52" t="s">
        <v>83</v>
      </c>
      <c r="F2544" s="52" t="s">
        <v>64</v>
      </c>
      <c r="G2544" s="52">
        <v>0</v>
      </c>
      <c r="H2544" s="52">
        <v>0</v>
      </c>
      <c r="I2544" s="52">
        <v>0</v>
      </c>
      <c r="J2544" s="52">
        <v>0</v>
      </c>
      <c r="K2544" s="52">
        <v>0</v>
      </c>
      <c r="L2544" s="52">
        <v>0</v>
      </c>
      <c r="M2544" s="52">
        <v>0</v>
      </c>
      <c r="N2544" s="52">
        <v>0</v>
      </c>
      <c r="O2544" s="52">
        <v>0</v>
      </c>
      <c r="P2544" s="52">
        <v>0</v>
      </c>
      <c r="Q2544" s="52">
        <v>0</v>
      </c>
      <c r="R2544" s="52">
        <v>0</v>
      </c>
      <c r="S2544" s="52">
        <v>0</v>
      </c>
      <c r="T2544" s="52">
        <v>0</v>
      </c>
      <c r="U2544" s="52">
        <v>0</v>
      </c>
      <c r="V2544" s="52">
        <v>0</v>
      </c>
      <c r="W2544" s="52">
        <v>0</v>
      </c>
      <c r="X2544" s="52">
        <v>0</v>
      </c>
      <c r="Y2544" s="52">
        <v>0</v>
      </c>
      <c r="Z2544" s="52">
        <v>0</v>
      </c>
    </row>
    <row r="2545" spans="1:26">
      <c r="A2545" s="52" t="s">
        <v>347</v>
      </c>
      <c r="B2545" s="52" t="s">
        <v>339</v>
      </c>
      <c r="C2545" s="52" t="s">
        <v>253</v>
      </c>
      <c r="D2545" s="52" t="s">
        <v>7</v>
      </c>
      <c r="E2545" s="52" t="s">
        <v>83</v>
      </c>
      <c r="F2545" s="52" t="s">
        <v>65</v>
      </c>
      <c r="G2545" s="52">
        <v>0</v>
      </c>
      <c r="H2545" s="52">
        <v>0</v>
      </c>
      <c r="I2545" s="52">
        <v>0</v>
      </c>
      <c r="J2545" s="52">
        <v>0</v>
      </c>
      <c r="K2545" s="52">
        <v>0</v>
      </c>
      <c r="L2545" s="52">
        <v>0</v>
      </c>
      <c r="M2545" s="52">
        <v>0</v>
      </c>
      <c r="N2545" s="52">
        <v>0</v>
      </c>
      <c r="O2545" s="52">
        <v>0</v>
      </c>
      <c r="P2545" s="52">
        <v>0</v>
      </c>
      <c r="Q2545" s="52">
        <v>0</v>
      </c>
      <c r="R2545" s="52">
        <v>0</v>
      </c>
      <c r="S2545" s="52">
        <v>0</v>
      </c>
      <c r="T2545" s="52">
        <v>0</v>
      </c>
      <c r="U2545" s="52">
        <v>0</v>
      </c>
      <c r="V2545" s="52">
        <v>0</v>
      </c>
      <c r="W2545" s="52">
        <v>0</v>
      </c>
      <c r="X2545" s="52">
        <v>0</v>
      </c>
      <c r="Y2545" s="52">
        <v>0</v>
      </c>
      <c r="Z2545" s="52">
        <v>0</v>
      </c>
    </row>
    <row r="2546" spans="1:26">
      <c r="A2546" s="52" t="s">
        <v>347</v>
      </c>
      <c r="B2546" s="52" t="s">
        <v>340</v>
      </c>
      <c r="C2546" s="52" t="s">
        <v>253</v>
      </c>
      <c r="D2546" s="52" t="s">
        <v>7</v>
      </c>
      <c r="E2546" s="52" t="s">
        <v>83</v>
      </c>
      <c r="F2546" s="52" t="s">
        <v>66</v>
      </c>
      <c r="G2546" s="52">
        <v>1.7631504002891569</v>
      </c>
      <c r="H2546" s="52">
        <v>1.9557720363207471</v>
      </c>
      <c r="I2546" s="52">
        <v>1.9076031867128471</v>
      </c>
      <c r="J2546" s="52">
        <v>1.9756023375239993</v>
      </c>
      <c r="K2546" s="52">
        <v>2.0011115811281828</v>
      </c>
      <c r="L2546" s="52">
        <v>1.9901958159263924</v>
      </c>
      <c r="M2546" s="52">
        <v>1.9403867451182235</v>
      </c>
      <c r="N2546" s="52">
        <v>2.0713471419397016</v>
      </c>
      <c r="O2546" s="52">
        <v>2.0362494711339454</v>
      </c>
      <c r="P2546" s="52">
        <v>1.7559085214879695</v>
      </c>
      <c r="Q2546" s="52">
        <v>1.6981843682785025</v>
      </c>
      <c r="R2546" s="52">
        <v>1.8021319886955498</v>
      </c>
      <c r="S2546" s="52">
        <v>1.9516294551200672</v>
      </c>
      <c r="T2546" s="52">
        <v>2.0198239203312514</v>
      </c>
      <c r="U2546" s="52">
        <v>2.2526642055694377</v>
      </c>
      <c r="V2546" s="52">
        <v>2.2675520451718785</v>
      </c>
      <c r="W2546" s="52">
        <v>2.121288851147892</v>
      </c>
      <c r="X2546" s="52">
        <v>2.0321889339332793</v>
      </c>
      <c r="Y2546" s="52">
        <v>3.2591913197345073</v>
      </c>
      <c r="Z2546" s="52">
        <v>3.6232920437942204</v>
      </c>
    </row>
    <row r="2547" spans="1:26">
      <c r="A2547" s="52" t="s">
        <v>347</v>
      </c>
      <c r="B2547" s="52" t="s">
        <v>341</v>
      </c>
      <c r="C2547" s="52" t="s">
        <v>253</v>
      </c>
      <c r="D2547" s="52" t="s">
        <v>7</v>
      </c>
      <c r="E2547" s="52" t="s">
        <v>83</v>
      </c>
      <c r="F2547" s="52" t="s">
        <v>67</v>
      </c>
      <c r="G2547" s="52">
        <v>0</v>
      </c>
      <c r="H2547" s="52">
        <v>0</v>
      </c>
      <c r="I2547" s="52">
        <v>0</v>
      </c>
      <c r="J2547" s="52">
        <v>0</v>
      </c>
      <c r="K2547" s="52">
        <v>0</v>
      </c>
      <c r="L2547" s="52">
        <v>0</v>
      </c>
      <c r="M2547" s="52">
        <v>0</v>
      </c>
      <c r="N2547" s="52">
        <v>0</v>
      </c>
      <c r="O2547" s="52">
        <v>0</v>
      </c>
      <c r="P2547" s="52">
        <v>0</v>
      </c>
      <c r="Q2547" s="52">
        <v>0</v>
      </c>
      <c r="R2547" s="52">
        <v>0</v>
      </c>
      <c r="S2547" s="52">
        <v>0</v>
      </c>
      <c r="T2547" s="52">
        <v>0</v>
      </c>
      <c r="U2547" s="52">
        <v>0</v>
      </c>
      <c r="V2547" s="52">
        <v>0</v>
      </c>
      <c r="W2547" s="52">
        <v>0</v>
      </c>
      <c r="X2547" s="52">
        <v>0</v>
      </c>
      <c r="Y2547" s="52">
        <v>0</v>
      </c>
      <c r="Z2547" s="52">
        <v>0</v>
      </c>
    </row>
    <row r="2548" spans="1:26">
      <c r="A2548" s="52" t="s">
        <v>347</v>
      </c>
      <c r="B2548" s="52" t="s">
        <v>337</v>
      </c>
      <c r="C2548" s="52" t="s">
        <v>253</v>
      </c>
      <c r="D2548" s="52" t="s">
        <v>7</v>
      </c>
      <c r="E2548" s="52" t="s">
        <v>83</v>
      </c>
      <c r="F2548" s="52" t="s">
        <v>68</v>
      </c>
      <c r="G2548" s="52">
        <v>0</v>
      </c>
      <c r="H2548" s="52">
        <v>0</v>
      </c>
      <c r="I2548" s="52">
        <v>0</v>
      </c>
      <c r="J2548" s="52">
        <v>0</v>
      </c>
      <c r="K2548" s="52">
        <v>0</v>
      </c>
      <c r="L2548" s="52">
        <v>0</v>
      </c>
      <c r="M2548" s="52">
        <v>0</v>
      </c>
      <c r="N2548" s="52">
        <v>0</v>
      </c>
      <c r="O2548" s="52">
        <v>0</v>
      </c>
      <c r="P2548" s="52">
        <v>0</v>
      </c>
      <c r="Q2548" s="52">
        <v>0</v>
      </c>
      <c r="R2548" s="52">
        <v>0</v>
      </c>
      <c r="S2548" s="52">
        <v>0</v>
      </c>
      <c r="T2548" s="52">
        <v>0</v>
      </c>
      <c r="U2548" s="52">
        <v>0</v>
      </c>
      <c r="V2548" s="52">
        <v>0</v>
      </c>
      <c r="W2548" s="52">
        <v>0</v>
      </c>
      <c r="X2548" s="52">
        <v>0</v>
      </c>
      <c r="Y2548" s="52">
        <v>0</v>
      </c>
      <c r="Z2548" s="52">
        <v>0</v>
      </c>
    </row>
    <row r="2549" spans="1:26">
      <c r="A2549" s="52" t="s">
        <v>347</v>
      </c>
      <c r="B2549" s="52" t="s">
        <v>337</v>
      </c>
      <c r="C2549" s="52" t="s">
        <v>253</v>
      </c>
      <c r="D2549" s="52" t="s">
        <v>7</v>
      </c>
      <c r="E2549" s="52" t="s">
        <v>83</v>
      </c>
      <c r="F2549" s="52" t="s">
        <v>69</v>
      </c>
      <c r="G2549" s="52">
        <v>0</v>
      </c>
      <c r="H2549" s="52">
        <v>0</v>
      </c>
      <c r="I2549" s="52">
        <v>0</v>
      </c>
      <c r="J2549" s="52">
        <v>0</v>
      </c>
      <c r="K2549" s="52">
        <v>0</v>
      </c>
      <c r="L2549" s="52">
        <v>0</v>
      </c>
      <c r="M2549" s="52">
        <v>0</v>
      </c>
      <c r="N2549" s="52">
        <v>0</v>
      </c>
      <c r="O2549" s="52">
        <v>0</v>
      </c>
      <c r="P2549" s="52">
        <v>0</v>
      </c>
      <c r="Q2549" s="52">
        <v>0</v>
      </c>
      <c r="R2549" s="52">
        <v>0</v>
      </c>
      <c r="S2549" s="52">
        <v>0</v>
      </c>
      <c r="T2549" s="52">
        <v>0</v>
      </c>
      <c r="U2549" s="52">
        <v>0</v>
      </c>
      <c r="V2549" s="52">
        <v>0</v>
      </c>
      <c r="W2549" s="52">
        <v>0</v>
      </c>
      <c r="X2549" s="52">
        <v>0</v>
      </c>
      <c r="Y2549" s="52">
        <v>0</v>
      </c>
      <c r="Z2549" s="52">
        <v>0</v>
      </c>
    </row>
    <row r="2550" spans="1:26">
      <c r="A2550" s="52" t="s">
        <v>347</v>
      </c>
      <c r="B2550" s="52" t="s">
        <v>337</v>
      </c>
      <c r="C2550" s="52" t="s">
        <v>253</v>
      </c>
      <c r="D2550" s="52" t="s">
        <v>7</v>
      </c>
      <c r="E2550" s="52" t="s">
        <v>83</v>
      </c>
      <c r="F2550" s="52" t="s">
        <v>70</v>
      </c>
      <c r="G2550" s="52">
        <v>0</v>
      </c>
      <c r="H2550" s="52">
        <v>0</v>
      </c>
      <c r="I2550" s="52">
        <v>0</v>
      </c>
      <c r="J2550" s="52">
        <v>0</v>
      </c>
      <c r="K2550" s="52">
        <v>0</v>
      </c>
      <c r="L2550" s="52">
        <v>0</v>
      </c>
      <c r="M2550" s="52">
        <v>0</v>
      </c>
      <c r="N2550" s="52">
        <v>0</v>
      </c>
      <c r="O2550" s="52">
        <v>0</v>
      </c>
      <c r="P2550" s="52">
        <v>0</v>
      </c>
      <c r="Q2550" s="52">
        <v>0</v>
      </c>
      <c r="R2550" s="52">
        <v>0</v>
      </c>
      <c r="S2550" s="52">
        <v>0</v>
      </c>
      <c r="T2550" s="52">
        <v>0</v>
      </c>
      <c r="U2550" s="52">
        <v>0</v>
      </c>
      <c r="V2550" s="52">
        <v>0</v>
      </c>
      <c r="W2550" s="52">
        <v>0</v>
      </c>
      <c r="X2550" s="52">
        <v>0</v>
      </c>
      <c r="Y2550" s="52">
        <v>0</v>
      </c>
      <c r="Z2550" s="52">
        <v>0</v>
      </c>
    </row>
    <row r="2551" spans="1:26">
      <c r="A2551" s="52" t="s">
        <v>347</v>
      </c>
      <c r="B2551" s="52" t="s">
        <v>342</v>
      </c>
      <c r="C2551" s="52" t="s">
        <v>253</v>
      </c>
      <c r="D2551" s="52" t="s">
        <v>7</v>
      </c>
      <c r="E2551" s="52" t="s">
        <v>83</v>
      </c>
      <c r="F2551" s="52" t="s">
        <v>71</v>
      </c>
      <c r="G2551" s="52">
        <v>0</v>
      </c>
      <c r="H2551" s="52">
        <v>0</v>
      </c>
      <c r="I2551" s="52">
        <v>0</v>
      </c>
      <c r="J2551" s="52">
        <v>0</v>
      </c>
      <c r="K2551" s="52">
        <v>0</v>
      </c>
      <c r="L2551" s="52">
        <v>0</v>
      </c>
      <c r="M2551" s="52">
        <v>0</v>
      </c>
      <c r="N2551" s="52">
        <v>0</v>
      </c>
      <c r="O2551" s="52">
        <v>0</v>
      </c>
      <c r="P2551" s="52">
        <v>0</v>
      </c>
      <c r="Q2551" s="52">
        <v>0</v>
      </c>
      <c r="R2551" s="52">
        <v>0</v>
      </c>
      <c r="S2551" s="52">
        <v>0</v>
      </c>
      <c r="T2551" s="52">
        <v>0</v>
      </c>
      <c r="U2551" s="52">
        <v>0</v>
      </c>
      <c r="V2551" s="52">
        <v>0</v>
      </c>
      <c r="W2551" s="52">
        <v>0</v>
      </c>
      <c r="X2551" s="52">
        <v>0</v>
      </c>
      <c r="Y2551" s="52">
        <v>0</v>
      </c>
      <c r="Z2551" s="52">
        <v>0</v>
      </c>
    </row>
    <row r="2552" spans="1:26">
      <c r="A2552" s="52" t="s">
        <v>347</v>
      </c>
      <c r="B2552" s="52" t="s">
        <v>342</v>
      </c>
      <c r="C2552" s="52" t="s">
        <v>253</v>
      </c>
      <c r="D2552" s="52" t="s">
        <v>7</v>
      </c>
      <c r="E2552" s="52" t="s">
        <v>83</v>
      </c>
      <c r="F2552" s="52" t="s">
        <v>72</v>
      </c>
      <c r="G2552" s="52">
        <v>6.9063674514059183</v>
      </c>
      <c r="H2552" s="52">
        <v>6.2315344336489567</v>
      </c>
      <c r="I2552" s="52">
        <v>5.6069301502742777</v>
      </c>
      <c r="J2552" s="52">
        <v>3.9878318180424244</v>
      </c>
      <c r="K2552" s="52">
        <v>3.5771128407639723</v>
      </c>
      <c r="L2552" s="52">
        <v>3.9213603093660128</v>
      </c>
      <c r="M2552" s="52">
        <v>3.3865471029695042</v>
      </c>
      <c r="N2552" s="52">
        <v>2.9657141674271283</v>
      </c>
      <c r="O2552" s="52">
        <v>2.9402991246915717</v>
      </c>
      <c r="P2552" s="52">
        <v>3.0997421100546121</v>
      </c>
      <c r="Q2552" s="52">
        <v>3.2979825729579604</v>
      </c>
      <c r="R2552" s="52">
        <v>3.8311504726711685</v>
      </c>
      <c r="S2552" s="52">
        <v>3.7760528499536887</v>
      </c>
      <c r="T2552" s="52">
        <v>2.7281419303436643</v>
      </c>
      <c r="U2552" s="52">
        <v>2.7409122557001724</v>
      </c>
      <c r="V2552" s="52">
        <v>2.2219249498251843</v>
      </c>
      <c r="W2552" s="52">
        <v>2.1789954059025964</v>
      </c>
      <c r="X2552" s="52">
        <v>2.334445683233112</v>
      </c>
      <c r="Y2552" s="52">
        <v>0.76792156949949175</v>
      </c>
      <c r="Z2552" s="52">
        <v>0.2532488474651764</v>
      </c>
    </row>
    <row r="2553" spans="1:26">
      <c r="A2553" s="52" t="s">
        <v>347</v>
      </c>
      <c r="B2553" s="52" t="s">
        <v>343</v>
      </c>
      <c r="C2553" s="52" t="s">
        <v>253</v>
      </c>
      <c r="D2553" s="52" t="s">
        <v>7</v>
      </c>
      <c r="E2553" s="52" t="s">
        <v>83</v>
      </c>
      <c r="F2553" s="52" t="s">
        <v>73</v>
      </c>
      <c r="G2553" s="52">
        <v>0</v>
      </c>
      <c r="H2553" s="52">
        <v>0</v>
      </c>
      <c r="I2553" s="52">
        <v>0</v>
      </c>
      <c r="J2553" s="52">
        <v>0</v>
      </c>
      <c r="K2553" s="52">
        <v>0</v>
      </c>
      <c r="L2553" s="52">
        <v>0</v>
      </c>
      <c r="M2553" s="52">
        <v>0</v>
      </c>
      <c r="N2553" s="52">
        <v>0</v>
      </c>
      <c r="O2553" s="52">
        <v>0</v>
      </c>
      <c r="P2553" s="52">
        <v>0</v>
      </c>
      <c r="Q2553" s="52">
        <v>0</v>
      </c>
      <c r="R2553" s="52">
        <v>0</v>
      </c>
      <c r="S2553" s="52">
        <v>0</v>
      </c>
      <c r="T2553" s="52">
        <v>0</v>
      </c>
      <c r="U2553" s="52">
        <v>0</v>
      </c>
      <c r="V2553" s="52">
        <v>0</v>
      </c>
      <c r="W2553" s="52">
        <v>0</v>
      </c>
      <c r="X2553" s="52">
        <v>0</v>
      </c>
      <c r="Y2553" s="52">
        <v>2.2436558784000383E-3</v>
      </c>
      <c r="Z2553" s="52">
        <v>2.0890792224000357E-3</v>
      </c>
    </row>
    <row r="2554" spans="1:26">
      <c r="A2554" s="52" t="s">
        <v>347</v>
      </c>
      <c r="B2554" s="52" t="s">
        <v>337</v>
      </c>
      <c r="C2554" s="52" t="s">
        <v>253</v>
      </c>
      <c r="D2554" s="52" t="s">
        <v>7</v>
      </c>
      <c r="E2554" s="52" t="s">
        <v>84</v>
      </c>
      <c r="F2554" s="52" t="s">
        <v>63</v>
      </c>
      <c r="G2554" s="52">
        <v>2.3465658988832105</v>
      </c>
      <c r="H2554" s="52">
        <v>2.4278964278102673</v>
      </c>
      <c r="I2554" s="52">
        <v>2.6844348079016442</v>
      </c>
      <c r="J2554" s="52">
        <v>2.6156222132853748</v>
      </c>
      <c r="K2554" s="52">
        <v>2.3095507512960398</v>
      </c>
      <c r="L2554" s="52">
        <v>2.3727957324118125</v>
      </c>
      <c r="M2554" s="52">
        <v>1.8359477291683599</v>
      </c>
      <c r="N2554" s="52">
        <v>2.6822200789143849</v>
      </c>
      <c r="O2554" s="52">
        <v>5.5070635802734635</v>
      </c>
      <c r="P2554" s="52">
        <v>6.6744793976186871</v>
      </c>
      <c r="Q2554" s="52">
        <v>12.383560273453199</v>
      </c>
      <c r="R2554" s="52">
        <v>15.284231814871308</v>
      </c>
      <c r="S2554" s="52">
        <v>17.408331802548851</v>
      </c>
      <c r="T2554" s="52">
        <v>18.915355299262465</v>
      </c>
      <c r="U2554" s="52">
        <v>20.460140526506088</v>
      </c>
      <c r="V2554" s="52">
        <v>19.025452175029478</v>
      </c>
      <c r="W2554" s="52">
        <v>15.768400625133898</v>
      </c>
      <c r="X2554" s="52">
        <v>15.057361505755823</v>
      </c>
      <c r="Y2554" s="52">
        <v>13.160169309015011</v>
      </c>
      <c r="Z2554" s="52">
        <v>12.029195581604906</v>
      </c>
    </row>
    <row r="2555" spans="1:26">
      <c r="A2555" s="52" t="s">
        <v>347</v>
      </c>
      <c r="B2555" s="52" t="s">
        <v>338</v>
      </c>
      <c r="C2555" s="52" t="s">
        <v>253</v>
      </c>
      <c r="D2555" s="52" t="s">
        <v>7</v>
      </c>
      <c r="E2555" s="52" t="s">
        <v>84</v>
      </c>
      <c r="F2555" s="52" t="s">
        <v>64</v>
      </c>
      <c r="G2555" s="52">
        <v>0</v>
      </c>
      <c r="H2555" s="52">
        <v>0</v>
      </c>
      <c r="I2555" s="52">
        <v>0</v>
      </c>
      <c r="J2555" s="52">
        <v>0</v>
      </c>
      <c r="K2555" s="52">
        <v>0</v>
      </c>
      <c r="L2555" s="52">
        <v>0</v>
      </c>
      <c r="M2555" s="52">
        <v>0</v>
      </c>
      <c r="N2555" s="52">
        <v>0</v>
      </c>
      <c r="O2555" s="52">
        <v>0</v>
      </c>
      <c r="P2555" s="52">
        <v>0</v>
      </c>
      <c r="Q2555" s="52">
        <v>0</v>
      </c>
      <c r="R2555" s="52">
        <v>0</v>
      </c>
      <c r="S2555" s="52">
        <v>0</v>
      </c>
      <c r="T2555" s="52">
        <v>0</v>
      </c>
      <c r="U2555" s="52">
        <v>0</v>
      </c>
      <c r="V2555" s="52">
        <v>0</v>
      </c>
      <c r="W2555" s="52">
        <v>0</v>
      </c>
      <c r="X2555" s="52">
        <v>0</v>
      </c>
      <c r="Y2555" s="52">
        <v>0</v>
      </c>
      <c r="Z2555" s="52">
        <v>0</v>
      </c>
    </row>
    <row r="2556" spans="1:26">
      <c r="A2556" s="52" t="s">
        <v>347</v>
      </c>
      <c r="B2556" s="52" t="s">
        <v>339</v>
      </c>
      <c r="C2556" s="52" t="s">
        <v>253</v>
      </c>
      <c r="D2556" s="52" t="s">
        <v>7</v>
      </c>
      <c r="E2556" s="52" t="s">
        <v>84</v>
      </c>
      <c r="F2556" s="52" t="s">
        <v>65</v>
      </c>
      <c r="G2556" s="52">
        <v>0</v>
      </c>
      <c r="H2556" s="52">
        <v>0</v>
      </c>
      <c r="I2556" s="52">
        <v>0</v>
      </c>
      <c r="J2556" s="52">
        <v>0</v>
      </c>
      <c r="K2556" s="52">
        <v>0</v>
      </c>
      <c r="L2556" s="52">
        <v>0</v>
      </c>
      <c r="M2556" s="52">
        <v>0</v>
      </c>
      <c r="N2556" s="52">
        <v>0</v>
      </c>
      <c r="O2556" s="52">
        <v>0</v>
      </c>
      <c r="P2556" s="52">
        <v>0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0</v>
      </c>
      <c r="W2556" s="52">
        <v>0</v>
      </c>
      <c r="X2556" s="52">
        <v>0</v>
      </c>
      <c r="Y2556" s="52">
        <v>0</v>
      </c>
      <c r="Z2556" s="52">
        <v>0</v>
      </c>
    </row>
    <row r="2557" spans="1:26">
      <c r="A2557" s="52" t="s">
        <v>347</v>
      </c>
      <c r="B2557" s="52" t="s">
        <v>340</v>
      </c>
      <c r="C2557" s="52" t="s">
        <v>253</v>
      </c>
      <c r="D2557" s="52" t="s">
        <v>7</v>
      </c>
      <c r="E2557" s="52" t="s">
        <v>84</v>
      </c>
      <c r="F2557" s="52" t="s">
        <v>66</v>
      </c>
      <c r="G2557" s="52">
        <v>33.755779423935955</v>
      </c>
      <c r="H2557" s="52">
        <v>31.532807906771382</v>
      </c>
      <c r="I2557" s="52">
        <v>31.268692913128067</v>
      </c>
      <c r="J2557" s="52">
        <v>30.672467317430286</v>
      </c>
      <c r="K2557" s="52">
        <v>30.038585372526331</v>
      </c>
      <c r="L2557" s="52">
        <v>27.319573250080413</v>
      </c>
      <c r="M2557" s="52">
        <v>26.453608121538394</v>
      </c>
      <c r="N2557" s="52">
        <v>25.682658869411956</v>
      </c>
      <c r="O2557" s="52">
        <v>23.319586937024415</v>
      </c>
      <c r="P2557" s="52">
        <v>20.919659097430827</v>
      </c>
      <c r="Q2557" s="52">
        <v>22.806485074940266</v>
      </c>
      <c r="R2557" s="52">
        <v>22.016861460010769</v>
      </c>
      <c r="S2557" s="52">
        <v>21.061360389454062</v>
      </c>
      <c r="T2557" s="52">
        <v>20.855218175820259</v>
      </c>
      <c r="U2557" s="52">
        <v>20.57351557297406</v>
      </c>
      <c r="V2557" s="52">
        <v>20.150772918904728</v>
      </c>
      <c r="W2557" s="52">
        <v>19.224780965552867</v>
      </c>
      <c r="X2557" s="52">
        <v>18.438397800623903</v>
      </c>
      <c r="Y2557" s="52">
        <v>22.861570723349299</v>
      </c>
      <c r="Z2557" s="52">
        <v>21.449546729917728</v>
      </c>
    </row>
    <row r="2558" spans="1:26">
      <c r="A2558" s="52" t="s">
        <v>347</v>
      </c>
      <c r="B2558" s="52" t="s">
        <v>341</v>
      </c>
      <c r="C2558" s="52" t="s">
        <v>253</v>
      </c>
      <c r="D2558" s="52" t="s">
        <v>7</v>
      </c>
      <c r="E2558" s="52" t="s">
        <v>84</v>
      </c>
      <c r="F2558" s="52" t="s">
        <v>67</v>
      </c>
      <c r="G2558" s="52">
        <v>1.42963086864E-2</v>
      </c>
      <c r="H2558" s="52">
        <v>0.30999292449839999</v>
      </c>
      <c r="I2558" s="52">
        <v>0.35462127336479998</v>
      </c>
      <c r="J2558" s="52">
        <v>0.42403718644560001</v>
      </c>
      <c r="K2558" s="52">
        <v>0.42778962548399996</v>
      </c>
      <c r="L2558" s="52">
        <v>1.3524427977528</v>
      </c>
      <c r="M2558" s="52">
        <v>1.8966958824216003</v>
      </c>
      <c r="N2558" s="52">
        <v>1.8106023455832001</v>
      </c>
      <c r="O2558" s="52">
        <v>1.6524695556408</v>
      </c>
      <c r="P2558" s="52">
        <v>1.6081379504111999</v>
      </c>
      <c r="Q2558" s="52">
        <v>1.5316222879776</v>
      </c>
      <c r="R2558" s="52">
        <v>1.28809888584</v>
      </c>
      <c r="S2558" s="52">
        <v>1.3842785494823999</v>
      </c>
      <c r="T2558" s="52">
        <v>1.6712412213743999</v>
      </c>
      <c r="U2558" s="52">
        <v>1.723759583676</v>
      </c>
      <c r="V2558" s="52">
        <v>1.7069304312528</v>
      </c>
      <c r="W2558" s="52">
        <v>1.6998306819000002</v>
      </c>
      <c r="X2558" s="52">
        <v>1.6725123785135998</v>
      </c>
      <c r="Y2558" s="52">
        <v>1.7922623808087648</v>
      </c>
      <c r="Z2558" s="52">
        <v>1.8663051743409531</v>
      </c>
    </row>
    <row r="2559" spans="1:26">
      <c r="A2559" s="52" t="s">
        <v>347</v>
      </c>
      <c r="B2559" s="52" t="s">
        <v>337</v>
      </c>
      <c r="C2559" s="52" t="s">
        <v>253</v>
      </c>
      <c r="D2559" s="52" t="s">
        <v>7</v>
      </c>
      <c r="E2559" s="52" t="s">
        <v>84</v>
      </c>
      <c r="F2559" s="52" t="s">
        <v>68</v>
      </c>
      <c r="G2559" s="52">
        <v>0</v>
      </c>
      <c r="H2559" s="52">
        <v>0</v>
      </c>
      <c r="I2559" s="52">
        <v>0</v>
      </c>
      <c r="J2559" s="52">
        <v>0</v>
      </c>
      <c r="K2559" s="52">
        <v>0</v>
      </c>
      <c r="L2559" s="52">
        <v>0</v>
      </c>
      <c r="M2559" s="52">
        <v>0</v>
      </c>
      <c r="N2559" s="52">
        <v>0</v>
      </c>
      <c r="O2559" s="52">
        <v>0</v>
      </c>
      <c r="P2559" s="52">
        <v>0</v>
      </c>
      <c r="Q2559" s="52">
        <v>0</v>
      </c>
      <c r="R2559" s="52">
        <v>0</v>
      </c>
      <c r="S2559" s="52">
        <v>0</v>
      </c>
      <c r="T2559" s="52">
        <v>0</v>
      </c>
      <c r="U2559" s="52">
        <v>0</v>
      </c>
      <c r="V2559" s="52">
        <v>0</v>
      </c>
      <c r="W2559" s="52">
        <v>0</v>
      </c>
      <c r="X2559" s="52">
        <v>0</v>
      </c>
      <c r="Y2559" s="52">
        <v>0</v>
      </c>
      <c r="Z2559" s="52">
        <v>0</v>
      </c>
    </row>
    <row r="2560" spans="1:26">
      <c r="A2560" s="52" t="s">
        <v>347</v>
      </c>
      <c r="B2560" s="52" t="s">
        <v>337</v>
      </c>
      <c r="C2560" s="52" t="s">
        <v>253</v>
      </c>
      <c r="D2560" s="52" t="s">
        <v>7</v>
      </c>
      <c r="E2560" s="52" t="s">
        <v>84</v>
      </c>
      <c r="F2560" s="52" t="s">
        <v>69</v>
      </c>
      <c r="G2560" s="52">
        <v>0</v>
      </c>
      <c r="H2560" s="52">
        <v>0</v>
      </c>
      <c r="I2560" s="52">
        <v>0</v>
      </c>
      <c r="J2560" s="52">
        <v>0</v>
      </c>
      <c r="K2560" s="52">
        <v>0</v>
      </c>
      <c r="L2560" s="52">
        <v>0</v>
      </c>
      <c r="M2560" s="52">
        <v>0</v>
      </c>
      <c r="N2560" s="52">
        <v>0</v>
      </c>
      <c r="O2560" s="52">
        <v>0</v>
      </c>
      <c r="P2560" s="52">
        <v>0</v>
      </c>
      <c r="Q2560" s="52">
        <v>0</v>
      </c>
      <c r="R2560" s="52">
        <v>0</v>
      </c>
      <c r="S2560" s="52">
        <v>0</v>
      </c>
      <c r="T2560" s="52">
        <v>0</v>
      </c>
      <c r="U2560" s="52">
        <v>0</v>
      </c>
      <c r="V2560" s="52">
        <v>0</v>
      </c>
      <c r="W2560" s="52">
        <v>0</v>
      </c>
      <c r="X2560" s="52">
        <v>0</v>
      </c>
      <c r="Y2560" s="52">
        <v>0</v>
      </c>
      <c r="Z2560" s="52">
        <v>0</v>
      </c>
    </row>
    <row r="2561" spans="1:26">
      <c r="A2561" s="52" t="s">
        <v>347</v>
      </c>
      <c r="B2561" s="52" t="s">
        <v>337</v>
      </c>
      <c r="C2561" s="52" t="s">
        <v>253</v>
      </c>
      <c r="D2561" s="52" t="s">
        <v>7</v>
      </c>
      <c r="E2561" s="52" t="s">
        <v>84</v>
      </c>
      <c r="F2561" s="52" t="s">
        <v>70</v>
      </c>
      <c r="G2561" s="52">
        <v>0</v>
      </c>
      <c r="H2561" s="52">
        <v>0</v>
      </c>
      <c r="I2561" s="52">
        <v>0</v>
      </c>
      <c r="J2561" s="52">
        <v>0</v>
      </c>
      <c r="K2561" s="52">
        <v>0</v>
      </c>
      <c r="L2561" s="52">
        <v>0</v>
      </c>
      <c r="M2561" s="52">
        <v>0</v>
      </c>
      <c r="N2561" s="52">
        <v>0</v>
      </c>
      <c r="O2561" s="52">
        <v>0</v>
      </c>
      <c r="P2561" s="52">
        <v>0</v>
      </c>
      <c r="Q2561" s="52">
        <v>0</v>
      </c>
      <c r="R2561" s="52">
        <v>0</v>
      </c>
      <c r="S2561" s="52">
        <v>0</v>
      </c>
      <c r="T2561" s="52">
        <v>0</v>
      </c>
      <c r="U2561" s="52">
        <v>0</v>
      </c>
      <c r="V2561" s="52">
        <v>0</v>
      </c>
      <c r="W2561" s="52">
        <v>0</v>
      </c>
      <c r="X2561" s="52">
        <v>0</v>
      </c>
      <c r="Y2561" s="52">
        <v>0</v>
      </c>
      <c r="Z2561" s="52">
        <v>0</v>
      </c>
    </row>
    <row r="2562" spans="1:26">
      <c r="A2562" s="52" t="s">
        <v>347</v>
      </c>
      <c r="B2562" s="52" t="s">
        <v>342</v>
      </c>
      <c r="C2562" s="52" t="s">
        <v>253</v>
      </c>
      <c r="D2562" s="52" t="s">
        <v>7</v>
      </c>
      <c r="E2562" s="52" t="s">
        <v>84</v>
      </c>
      <c r="F2562" s="52" t="s">
        <v>71</v>
      </c>
      <c r="G2562" s="52">
        <v>0</v>
      </c>
      <c r="H2562" s="52">
        <v>0</v>
      </c>
      <c r="I2562" s="52">
        <v>0</v>
      </c>
      <c r="J2562" s="52">
        <v>0</v>
      </c>
      <c r="K2562" s="52">
        <v>0</v>
      </c>
      <c r="L2562" s="52">
        <v>0</v>
      </c>
      <c r="M2562" s="52">
        <v>0</v>
      </c>
      <c r="N2562" s="52">
        <v>0</v>
      </c>
      <c r="O2562" s="52">
        <v>0</v>
      </c>
      <c r="P2562" s="52">
        <v>0</v>
      </c>
      <c r="Q2562" s="52">
        <v>0</v>
      </c>
      <c r="R2562" s="52">
        <v>0</v>
      </c>
      <c r="S2562" s="52">
        <v>0</v>
      </c>
      <c r="T2562" s="52">
        <v>0</v>
      </c>
      <c r="U2562" s="52">
        <v>0</v>
      </c>
      <c r="V2562" s="52">
        <v>0</v>
      </c>
      <c r="W2562" s="52">
        <v>0</v>
      </c>
      <c r="X2562" s="52">
        <v>0</v>
      </c>
      <c r="Y2562" s="52">
        <v>0</v>
      </c>
      <c r="Z2562" s="52">
        <v>0</v>
      </c>
    </row>
    <row r="2563" spans="1:26">
      <c r="A2563" s="52" t="s">
        <v>347</v>
      </c>
      <c r="B2563" s="52" t="s">
        <v>342</v>
      </c>
      <c r="C2563" s="52" t="s">
        <v>253</v>
      </c>
      <c r="D2563" s="52" t="s">
        <v>7</v>
      </c>
      <c r="E2563" s="52" t="s">
        <v>84</v>
      </c>
      <c r="F2563" s="52" t="s">
        <v>72</v>
      </c>
      <c r="G2563" s="52">
        <v>60.577910119083747</v>
      </c>
      <c r="H2563" s="52">
        <v>50.653498593626992</v>
      </c>
      <c r="I2563" s="52">
        <v>45.056936413672283</v>
      </c>
      <c r="J2563" s="52">
        <v>37.703648773820163</v>
      </c>
      <c r="K2563" s="52">
        <v>45.686607461599721</v>
      </c>
      <c r="L2563" s="52">
        <v>41.419205321525368</v>
      </c>
      <c r="M2563" s="52">
        <v>36.089180388595999</v>
      </c>
      <c r="N2563" s="52">
        <v>34.190606991401197</v>
      </c>
      <c r="O2563" s="52">
        <v>28.449224257237347</v>
      </c>
      <c r="P2563" s="52">
        <v>22.942788791935385</v>
      </c>
      <c r="Q2563" s="52">
        <v>22.477078965822319</v>
      </c>
      <c r="R2563" s="52">
        <v>17.270745163780425</v>
      </c>
      <c r="S2563" s="52">
        <v>15.7547537873698</v>
      </c>
      <c r="T2563" s="52">
        <v>14.672497442254848</v>
      </c>
      <c r="U2563" s="52">
        <v>11.981342904171871</v>
      </c>
      <c r="V2563" s="52">
        <v>8.6457469326390317</v>
      </c>
      <c r="W2563" s="52">
        <v>7.3814546365036291</v>
      </c>
      <c r="X2563" s="52">
        <v>6.798772533866666</v>
      </c>
      <c r="Y2563" s="52">
        <v>6.2823748189047199</v>
      </c>
      <c r="Z2563" s="52">
        <v>5.108752743808747</v>
      </c>
    </row>
    <row r="2564" spans="1:26">
      <c r="A2564" s="52" t="s">
        <v>347</v>
      </c>
      <c r="B2564" s="52" t="s">
        <v>343</v>
      </c>
      <c r="C2564" s="52" t="s">
        <v>253</v>
      </c>
      <c r="D2564" s="52" t="s">
        <v>7</v>
      </c>
      <c r="E2564" s="52" t="s">
        <v>84</v>
      </c>
      <c r="F2564" s="52" t="s">
        <v>73</v>
      </c>
      <c r="G2564" s="52">
        <v>1.0669348044000182</v>
      </c>
      <c r="H2564" s="52">
        <v>1.0910842668000187</v>
      </c>
      <c r="I2564" s="52">
        <v>1.2048605568000208</v>
      </c>
      <c r="J2564" s="52">
        <v>1.6807764364740285</v>
      </c>
      <c r="K2564" s="52">
        <v>1.8052322420780949</v>
      </c>
      <c r="L2564" s="52">
        <v>1.7680531588056301</v>
      </c>
      <c r="M2564" s="52">
        <v>1.6271822814948278</v>
      </c>
      <c r="N2564" s="52">
        <v>1.6341530774076278</v>
      </c>
      <c r="O2564" s="52">
        <v>1.648058733928828</v>
      </c>
      <c r="P2564" s="52">
        <v>1.1446079788692194</v>
      </c>
      <c r="Q2564" s="52">
        <v>1.1782332121824202</v>
      </c>
      <c r="R2564" s="52">
        <v>1.5093911684916255</v>
      </c>
      <c r="S2564" s="52">
        <v>2.183914119376837</v>
      </c>
      <c r="T2564" s="52">
        <v>2.3606806562784408</v>
      </c>
      <c r="U2564" s="52">
        <v>2.2784118952176389</v>
      </c>
      <c r="V2564" s="52">
        <v>2.727603857545247</v>
      </c>
      <c r="W2564" s="52">
        <v>3.6607725874548622</v>
      </c>
      <c r="X2564" s="52">
        <v>4.5275947557372769</v>
      </c>
      <c r="Y2564" s="52">
        <v>4.903003562277684</v>
      </c>
      <c r="Z2564" s="52">
        <v>5.5493716354992948</v>
      </c>
    </row>
    <row r="2565" spans="1:26">
      <c r="A2565" s="52" t="s">
        <v>349</v>
      </c>
      <c r="B2565" s="52" t="s">
        <v>337</v>
      </c>
      <c r="C2565" s="52" t="s">
        <v>253</v>
      </c>
      <c r="D2565" s="52" t="s">
        <v>7</v>
      </c>
      <c r="E2565" s="52" t="s">
        <v>85</v>
      </c>
      <c r="F2565" s="52" t="s">
        <v>63</v>
      </c>
      <c r="G2565" s="52">
        <v>0</v>
      </c>
      <c r="H2565" s="52">
        <v>0</v>
      </c>
      <c r="I2565" s="52">
        <v>0</v>
      </c>
      <c r="J2565" s="52">
        <v>0</v>
      </c>
      <c r="K2565" s="52">
        <v>0</v>
      </c>
      <c r="L2565" s="52">
        <v>0</v>
      </c>
      <c r="M2565" s="52">
        <v>0</v>
      </c>
      <c r="N2565" s="52">
        <v>0</v>
      </c>
      <c r="O2565" s="52">
        <v>0</v>
      </c>
      <c r="P2565" s="52">
        <v>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0</v>
      </c>
      <c r="W2565" s="52">
        <v>0</v>
      </c>
      <c r="X2565" s="52">
        <v>0</v>
      </c>
      <c r="Y2565" s="52">
        <v>0</v>
      </c>
      <c r="Z2565" s="52">
        <v>0</v>
      </c>
    </row>
    <row r="2566" spans="1:26">
      <c r="A2566" s="52" t="s">
        <v>349</v>
      </c>
      <c r="B2566" s="52" t="s">
        <v>338</v>
      </c>
      <c r="C2566" s="52" t="s">
        <v>253</v>
      </c>
      <c r="D2566" s="52" t="s">
        <v>7</v>
      </c>
      <c r="E2566" s="52" t="s">
        <v>85</v>
      </c>
      <c r="F2566" s="52" t="s">
        <v>64</v>
      </c>
      <c r="G2566" s="52">
        <v>0</v>
      </c>
      <c r="H2566" s="52">
        <v>0</v>
      </c>
      <c r="I2566" s="52">
        <v>0</v>
      </c>
      <c r="J2566" s="52">
        <v>0</v>
      </c>
      <c r="K2566" s="52">
        <v>0</v>
      </c>
      <c r="L2566" s="52">
        <v>0</v>
      </c>
      <c r="M2566" s="52">
        <v>0</v>
      </c>
      <c r="N2566" s="52">
        <v>0</v>
      </c>
      <c r="O2566" s="52">
        <v>0</v>
      </c>
      <c r="P2566" s="52">
        <v>0</v>
      </c>
      <c r="Q2566" s="52">
        <v>0</v>
      </c>
      <c r="R2566" s="52">
        <v>0</v>
      </c>
      <c r="S2566" s="52">
        <v>0</v>
      </c>
      <c r="T2566" s="52">
        <v>0</v>
      </c>
      <c r="U2566" s="52">
        <v>0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</row>
    <row r="2567" spans="1:26">
      <c r="A2567" s="52" t="s">
        <v>349</v>
      </c>
      <c r="B2567" s="52" t="s">
        <v>339</v>
      </c>
      <c r="C2567" s="52" t="s">
        <v>253</v>
      </c>
      <c r="D2567" s="52" t="s">
        <v>7</v>
      </c>
      <c r="E2567" s="52" t="s">
        <v>85</v>
      </c>
      <c r="F2567" s="52" t="s">
        <v>65</v>
      </c>
      <c r="G2567" s="52">
        <v>4.9795656437628004</v>
      </c>
      <c r="H2567" s="52">
        <v>6.9236538552684168</v>
      </c>
      <c r="I2567" s="52">
        <v>6.6068168986008011</v>
      </c>
      <c r="J2567" s="52">
        <v>8.8503141056544088</v>
      </c>
      <c r="K2567" s="52">
        <v>9.6675612669251993</v>
      </c>
      <c r="L2567" s="52">
        <v>9.6705047338631829</v>
      </c>
      <c r="M2567" s="52">
        <v>9.9418226418324096</v>
      </c>
      <c r="N2567" s="52">
        <v>10.4253717822228</v>
      </c>
      <c r="O2567" s="52">
        <v>10.6846715519676</v>
      </c>
      <c r="P2567" s="52">
        <v>10.292873625684001</v>
      </c>
      <c r="Q2567" s="52">
        <v>10.441336632588001</v>
      </c>
      <c r="R2567" s="52">
        <v>10.681767089258402</v>
      </c>
      <c r="S2567" s="52">
        <v>10.700679074198401</v>
      </c>
      <c r="T2567" s="52">
        <v>10.7661226854168</v>
      </c>
      <c r="U2567" s="52">
        <v>10.6355246201352</v>
      </c>
      <c r="V2567" s="52">
        <v>10.994532161025601</v>
      </c>
      <c r="W2567" s="52">
        <v>10.782238365252001</v>
      </c>
      <c r="X2567" s="52">
        <v>10.420807382267061</v>
      </c>
      <c r="Y2567" s="52">
        <v>10.831375795990592</v>
      </c>
      <c r="Z2567" s="52">
        <v>10.964095612756791</v>
      </c>
    </row>
    <row r="2568" spans="1:26">
      <c r="A2568" s="52" t="s">
        <v>349</v>
      </c>
      <c r="B2568" s="52" t="s">
        <v>340</v>
      </c>
      <c r="C2568" s="52" t="s">
        <v>253</v>
      </c>
      <c r="D2568" s="52" t="s">
        <v>7</v>
      </c>
      <c r="E2568" s="52" t="s">
        <v>85</v>
      </c>
      <c r="F2568" s="52" t="s">
        <v>66</v>
      </c>
      <c r="G2568" s="52">
        <v>2.4327264351989673</v>
      </c>
      <c r="H2568" s="52">
        <v>2.411633009195508</v>
      </c>
      <c r="I2568" s="52">
        <v>2.6400999280329764</v>
      </c>
      <c r="J2568" s="52">
        <v>2.8544697472681335</v>
      </c>
      <c r="K2568" s="52">
        <v>2.9929390420908426</v>
      </c>
      <c r="L2568" s="52">
        <v>2.954649269284563</v>
      </c>
      <c r="M2568" s="52">
        <v>3.1441024373156332</v>
      </c>
      <c r="N2568" s="52">
        <v>3.1880556905228419</v>
      </c>
      <c r="O2568" s="52">
        <v>3.3153854873437232</v>
      </c>
      <c r="P2568" s="52">
        <v>2.9945240788911018</v>
      </c>
      <c r="Q2568" s="52">
        <v>3.3483796673491346</v>
      </c>
      <c r="R2568" s="52">
        <v>3.3745917353534334</v>
      </c>
      <c r="S2568" s="52">
        <v>3.2959171157405307</v>
      </c>
      <c r="T2568" s="52">
        <v>3.3196056485444156</v>
      </c>
      <c r="U2568" s="52">
        <v>3.6267488753947874</v>
      </c>
      <c r="V2568" s="52">
        <v>3.6476120273982087</v>
      </c>
      <c r="W2568" s="52">
        <v>3.6253570541945588</v>
      </c>
      <c r="X2568" s="52">
        <v>3.7427456526138108</v>
      </c>
      <c r="Y2568" s="52">
        <v>4.4773632259342886</v>
      </c>
      <c r="Z2568" s="52">
        <v>4.1328673998777905</v>
      </c>
    </row>
    <row r="2569" spans="1:26">
      <c r="A2569" s="52" t="s">
        <v>349</v>
      </c>
      <c r="B2569" s="52" t="s">
        <v>341</v>
      </c>
      <c r="C2569" s="52" t="s">
        <v>253</v>
      </c>
      <c r="D2569" s="52" t="s">
        <v>7</v>
      </c>
      <c r="E2569" s="52" t="s">
        <v>85</v>
      </c>
      <c r="F2569" s="52" t="s">
        <v>67</v>
      </c>
      <c r="G2569" s="52">
        <v>0</v>
      </c>
      <c r="H2569" s="52">
        <v>0</v>
      </c>
      <c r="I2569" s="52">
        <v>0</v>
      </c>
      <c r="J2569" s="52">
        <v>0</v>
      </c>
      <c r="K2569" s="52">
        <v>0</v>
      </c>
      <c r="L2569" s="52">
        <v>0</v>
      </c>
      <c r="M2569" s="52">
        <v>0</v>
      </c>
      <c r="N2569" s="52">
        <v>0</v>
      </c>
      <c r="O2569" s="52">
        <v>0</v>
      </c>
      <c r="P2569" s="52">
        <v>0</v>
      </c>
      <c r="Q2569" s="52">
        <v>0</v>
      </c>
      <c r="R2569" s="52">
        <v>0</v>
      </c>
      <c r="S2569" s="52">
        <v>0</v>
      </c>
      <c r="T2569" s="52">
        <v>0</v>
      </c>
      <c r="U2569" s="52">
        <v>0</v>
      </c>
      <c r="V2569" s="52">
        <v>0</v>
      </c>
      <c r="W2569" s="52">
        <v>0</v>
      </c>
      <c r="X2569" s="52">
        <v>0</v>
      </c>
      <c r="Y2569" s="52">
        <v>6.4399682880000005E-3</v>
      </c>
      <c r="Z2569" s="52">
        <v>7.3301991984000003E-3</v>
      </c>
    </row>
    <row r="2570" spans="1:26">
      <c r="A2570" s="52" t="s">
        <v>349</v>
      </c>
      <c r="B2570" s="52" t="s">
        <v>337</v>
      </c>
      <c r="C2570" s="52" t="s">
        <v>253</v>
      </c>
      <c r="D2570" s="52" t="s">
        <v>7</v>
      </c>
      <c r="E2570" s="52" t="s">
        <v>85</v>
      </c>
      <c r="F2570" s="52" t="s">
        <v>68</v>
      </c>
      <c r="G2570" s="52">
        <v>0</v>
      </c>
      <c r="H2570" s="52">
        <v>0</v>
      </c>
      <c r="I2570" s="52">
        <v>0</v>
      </c>
      <c r="J2570" s="52">
        <v>0</v>
      </c>
      <c r="K2570" s="52">
        <v>0</v>
      </c>
      <c r="L2570" s="52">
        <v>0</v>
      </c>
      <c r="M2570" s="52">
        <v>0</v>
      </c>
      <c r="N2570" s="52">
        <v>0</v>
      </c>
      <c r="O2570" s="52">
        <v>0</v>
      </c>
      <c r="P2570" s="52">
        <v>0</v>
      </c>
      <c r="Q2570" s="52">
        <v>0</v>
      </c>
      <c r="R2570" s="52">
        <v>0</v>
      </c>
      <c r="S2570" s="52">
        <v>0</v>
      </c>
      <c r="T2570" s="52">
        <v>0</v>
      </c>
      <c r="U2570" s="52">
        <v>0</v>
      </c>
      <c r="V2570" s="52">
        <v>0</v>
      </c>
      <c r="W2570" s="52">
        <v>0</v>
      </c>
      <c r="X2570" s="52">
        <v>0</v>
      </c>
      <c r="Y2570" s="52">
        <v>0</v>
      </c>
      <c r="Z2570" s="52">
        <v>0</v>
      </c>
    </row>
    <row r="2571" spans="1:26">
      <c r="A2571" s="52" t="s">
        <v>349</v>
      </c>
      <c r="B2571" s="52" t="s">
        <v>337</v>
      </c>
      <c r="C2571" s="52" t="s">
        <v>253</v>
      </c>
      <c r="D2571" s="52" t="s">
        <v>7</v>
      </c>
      <c r="E2571" s="52" t="s">
        <v>85</v>
      </c>
      <c r="F2571" s="52" t="s">
        <v>69</v>
      </c>
      <c r="G2571" s="52">
        <v>0</v>
      </c>
      <c r="H2571" s="52">
        <v>0</v>
      </c>
      <c r="I2571" s="52">
        <v>0</v>
      </c>
      <c r="J2571" s="52">
        <v>0</v>
      </c>
      <c r="K2571" s="52">
        <v>0</v>
      </c>
      <c r="L2571" s="52">
        <v>0</v>
      </c>
      <c r="M2571" s="52">
        <v>0</v>
      </c>
      <c r="N2571" s="52">
        <v>0</v>
      </c>
      <c r="O2571" s="52">
        <v>0</v>
      </c>
      <c r="P2571" s="52">
        <v>0</v>
      </c>
      <c r="Q2571" s="52">
        <v>0</v>
      </c>
      <c r="R2571" s="52">
        <v>0</v>
      </c>
      <c r="S2571" s="52">
        <v>0</v>
      </c>
      <c r="T2571" s="52">
        <v>0</v>
      </c>
      <c r="U2571" s="52">
        <v>0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</row>
    <row r="2572" spans="1:26">
      <c r="A2572" s="52" t="s">
        <v>349</v>
      </c>
      <c r="B2572" s="52" t="s">
        <v>337</v>
      </c>
      <c r="C2572" s="52" t="s">
        <v>253</v>
      </c>
      <c r="D2572" s="52" t="s">
        <v>7</v>
      </c>
      <c r="E2572" s="52" t="s">
        <v>85</v>
      </c>
      <c r="F2572" s="52" t="s">
        <v>70</v>
      </c>
      <c r="G2572" s="52">
        <v>0</v>
      </c>
      <c r="H2572" s="52">
        <v>0</v>
      </c>
      <c r="I2572" s="52">
        <v>0</v>
      </c>
      <c r="J2572" s="52">
        <v>0</v>
      </c>
      <c r="K2572" s="52">
        <v>0</v>
      </c>
      <c r="L2572" s="52">
        <v>0</v>
      </c>
      <c r="M2572" s="52">
        <v>0</v>
      </c>
      <c r="N2572" s="52">
        <v>0</v>
      </c>
      <c r="O2572" s="52">
        <v>0</v>
      </c>
      <c r="P2572" s="52">
        <v>0</v>
      </c>
      <c r="Q2572" s="52">
        <v>0</v>
      </c>
      <c r="R2572" s="52">
        <v>0</v>
      </c>
      <c r="S2572" s="52">
        <v>0</v>
      </c>
      <c r="T2572" s="52">
        <v>0</v>
      </c>
      <c r="U2572" s="52">
        <v>0</v>
      </c>
      <c r="V2572" s="52">
        <v>0</v>
      </c>
      <c r="W2572" s="52">
        <v>0</v>
      </c>
      <c r="X2572" s="52">
        <v>0</v>
      </c>
      <c r="Y2572" s="52">
        <v>0</v>
      </c>
      <c r="Z2572" s="52">
        <v>0</v>
      </c>
    </row>
    <row r="2573" spans="1:26">
      <c r="A2573" s="52" t="s">
        <v>349</v>
      </c>
      <c r="B2573" s="52" t="s">
        <v>342</v>
      </c>
      <c r="C2573" s="52" t="s">
        <v>253</v>
      </c>
      <c r="D2573" s="52" t="s">
        <v>7</v>
      </c>
      <c r="E2573" s="52" t="s">
        <v>85</v>
      </c>
      <c r="F2573" s="52" t="s">
        <v>71</v>
      </c>
      <c r="G2573" s="52">
        <v>0</v>
      </c>
      <c r="H2573" s="52">
        <v>0</v>
      </c>
      <c r="I2573" s="52">
        <v>0</v>
      </c>
      <c r="J2573" s="52">
        <v>0</v>
      </c>
      <c r="K2573" s="52">
        <v>0</v>
      </c>
      <c r="L2573" s="52">
        <v>0</v>
      </c>
      <c r="M2573" s="52">
        <v>0</v>
      </c>
      <c r="N2573" s="52">
        <v>0</v>
      </c>
      <c r="O2573" s="52">
        <v>0</v>
      </c>
      <c r="P2573" s="52">
        <v>0</v>
      </c>
      <c r="Q2573" s="52">
        <v>0</v>
      </c>
      <c r="R2573" s="52">
        <v>0</v>
      </c>
      <c r="S2573" s="52">
        <v>0</v>
      </c>
      <c r="T2573" s="52">
        <v>0</v>
      </c>
      <c r="U2573" s="52">
        <v>0</v>
      </c>
      <c r="V2573" s="52">
        <v>0</v>
      </c>
      <c r="W2573" s="52">
        <v>0</v>
      </c>
      <c r="X2573" s="52">
        <v>0</v>
      </c>
      <c r="Y2573" s="52">
        <v>0</v>
      </c>
      <c r="Z2573" s="52">
        <v>0</v>
      </c>
    </row>
    <row r="2574" spans="1:26">
      <c r="A2574" s="52" t="s">
        <v>349</v>
      </c>
      <c r="B2574" s="52" t="s">
        <v>342</v>
      </c>
      <c r="C2574" s="52" t="s">
        <v>253</v>
      </c>
      <c r="D2574" s="52" t="s">
        <v>7</v>
      </c>
      <c r="E2574" s="52" t="s">
        <v>85</v>
      </c>
      <c r="F2574" s="52" t="s">
        <v>72</v>
      </c>
      <c r="G2574" s="52">
        <v>7.6027737782410565</v>
      </c>
      <c r="H2574" s="52">
        <v>7.8069600140467328</v>
      </c>
      <c r="I2574" s="52">
        <v>12.03464049182705</v>
      </c>
      <c r="J2574" s="52">
        <v>38.214107228875328</v>
      </c>
      <c r="K2574" s="52">
        <v>8.6412039994092265</v>
      </c>
      <c r="L2574" s="52">
        <v>8.6281241663280976</v>
      </c>
      <c r="M2574" s="52">
        <v>7.926045940795392</v>
      </c>
      <c r="N2574" s="52">
        <v>7.949214202248216</v>
      </c>
      <c r="O2574" s="52">
        <v>6.9029063908573685</v>
      </c>
      <c r="P2574" s="52">
        <v>6.4978887636511926</v>
      </c>
      <c r="Q2574" s="52">
        <v>6.1781813251386843</v>
      </c>
      <c r="R2574" s="52">
        <v>5.6107549848764169</v>
      </c>
      <c r="S2574" s="52">
        <v>5.3150984670668038</v>
      </c>
      <c r="T2574" s="52">
        <v>4.8769231356596174</v>
      </c>
      <c r="U2574" s="52">
        <v>5.1645870318376437</v>
      </c>
      <c r="V2574" s="52">
        <v>5.9102368747476843</v>
      </c>
      <c r="W2574" s="52">
        <v>5.5565702328135247</v>
      </c>
      <c r="X2574" s="52">
        <v>5.3752761524821686</v>
      </c>
      <c r="Y2574" s="52">
        <v>1.9146952753106405</v>
      </c>
      <c r="Z2574" s="52">
        <v>8.2613300369040008E-2</v>
      </c>
    </row>
    <row r="2575" spans="1:26">
      <c r="A2575" s="52" t="s">
        <v>349</v>
      </c>
      <c r="B2575" s="52" t="s">
        <v>343</v>
      </c>
      <c r="C2575" s="52" t="s">
        <v>253</v>
      </c>
      <c r="D2575" s="52" t="s">
        <v>7</v>
      </c>
      <c r="E2575" s="52" t="s">
        <v>85</v>
      </c>
      <c r="F2575" s="52" t="s">
        <v>73</v>
      </c>
      <c r="G2575" s="52">
        <v>5.5031299200000945E-2</v>
      </c>
      <c r="H2575" s="52">
        <v>6.5347574400001107E-2</v>
      </c>
      <c r="I2575" s="52">
        <v>2.7364924800000471E-2</v>
      </c>
      <c r="J2575" s="52">
        <v>7.8653723029201345E-2</v>
      </c>
      <c r="K2575" s="52">
        <v>0.24958498698000423</v>
      </c>
      <c r="L2575" s="52">
        <v>0.30843556468920524</v>
      </c>
      <c r="M2575" s="52">
        <v>0.41087565407520699</v>
      </c>
      <c r="N2575" s="52">
        <v>0.60119452344601032</v>
      </c>
      <c r="O2575" s="52">
        <v>0.92366671613401585</v>
      </c>
      <c r="P2575" s="52">
        <v>2.1547606689792369</v>
      </c>
      <c r="Q2575" s="52">
        <v>2.5116633757188427</v>
      </c>
      <c r="R2575" s="52">
        <v>3.2945426700264555</v>
      </c>
      <c r="S2575" s="52">
        <v>5.2212914000568897</v>
      </c>
      <c r="T2575" s="52">
        <v>4.6094715276480791</v>
      </c>
      <c r="U2575" s="52">
        <v>4.0548136630140688</v>
      </c>
      <c r="V2575" s="52">
        <v>4.8878621633628834</v>
      </c>
      <c r="W2575" s="52">
        <v>6.3086216438125069</v>
      </c>
      <c r="X2575" s="52">
        <v>7.2921723780601235</v>
      </c>
      <c r="Y2575" s="52">
        <v>7.2108555404077217</v>
      </c>
      <c r="Z2575" s="52">
        <v>7.2021354952681218</v>
      </c>
    </row>
    <row r="2576" spans="1:26">
      <c r="A2576" s="52" t="s">
        <v>336</v>
      </c>
      <c r="B2576" s="52" t="s">
        <v>337</v>
      </c>
      <c r="C2576" s="52" t="s">
        <v>254</v>
      </c>
      <c r="D2576" s="52" t="s">
        <v>7</v>
      </c>
      <c r="E2576" s="52" t="s">
        <v>62</v>
      </c>
      <c r="F2576" s="52" t="s">
        <v>63</v>
      </c>
      <c r="G2576" s="52">
        <v>0.35775519639344266</v>
      </c>
      <c r="H2576" s="52">
        <v>0.43340586786885249</v>
      </c>
      <c r="I2576" s="52">
        <v>0.50611205213114763</v>
      </c>
      <c r="J2576" s="52">
        <v>0.65458215737704917</v>
      </c>
      <c r="K2576" s="52">
        <v>2.3130370159200004</v>
      </c>
      <c r="L2576" s="52">
        <v>5.6505052799999991</v>
      </c>
      <c r="M2576" s="52">
        <v>11.403168480000001</v>
      </c>
      <c r="N2576" s="52">
        <v>5.2952106685803999</v>
      </c>
      <c r="O2576" s="52">
        <v>6.667742349720001</v>
      </c>
      <c r="P2576" s="52">
        <v>3.1869194189008807</v>
      </c>
      <c r="Q2576" s="52">
        <v>4.57952184</v>
      </c>
      <c r="R2576" s="52">
        <v>11.270446920000001</v>
      </c>
      <c r="S2576" s="52">
        <v>2.5434810000000003</v>
      </c>
      <c r="T2576" s="52">
        <v>2.3550750000000003</v>
      </c>
      <c r="U2576" s="52">
        <v>0.50241599999999997</v>
      </c>
      <c r="V2576" s="52">
        <v>3.1733925962400003</v>
      </c>
      <c r="W2576" s="52">
        <v>3.5596173600000007</v>
      </c>
      <c r="X2576" s="52">
        <v>3.2518875600000001</v>
      </c>
      <c r="Y2576" s="52">
        <v>2.5610655600000003</v>
      </c>
      <c r="Z2576" s="52">
        <v>3.5660943396000002</v>
      </c>
    </row>
    <row r="2577" spans="1:26">
      <c r="A2577" s="52" t="s">
        <v>336</v>
      </c>
      <c r="B2577" s="52" t="s">
        <v>338</v>
      </c>
      <c r="C2577" s="52" t="s">
        <v>254</v>
      </c>
      <c r="D2577" s="52" t="s">
        <v>7</v>
      </c>
      <c r="E2577" s="52" t="s">
        <v>62</v>
      </c>
      <c r="F2577" s="52" t="s">
        <v>64</v>
      </c>
      <c r="G2577" s="52">
        <v>0</v>
      </c>
      <c r="H2577" s="52">
        <v>0</v>
      </c>
      <c r="I2577" s="52">
        <v>0</v>
      </c>
      <c r="J2577" s="52">
        <v>0</v>
      </c>
      <c r="K2577" s="52">
        <v>0</v>
      </c>
      <c r="L2577" s="52">
        <v>0</v>
      </c>
      <c r="M2577" s="52">
        <v>0</v>
      </c>
      <c r="N2577" s="52">
        <v>0</v>
      </c>
      <c r="O2577" s="52">
        <v>0</v>
      </c>
      <c r="P2577" s="52">
        <v>0</v>
      </c>
      <c r="Q2577" s="52">
        <v>0</v>
      </c>
      <c r="R2577" s="52">
        <v>0</v>
      </c>
      <c r="S2577" s="52">
        <v>0</v>
      </c>
      <c r="T2577" s="52">
        <v>0</v>
      </c>
      <c r="U2577" s="52">
        <v>0</v>
      </c>
      <c r="V2577" s="52">
        <v>0</v>
      </c>
      <c r="W2577" s="52">
        <v>0</v>
      </c>
      <c r="X2577" s="52">
        <v>0</v>
      </c>
      <c r="Y2577" s="52">
        <v>0.383845824</v>
      </c>
      <c r="Z2577" s="52">
        <v>0.31715010000000005</v>
      </c>
    </row>
    <row r="2578" spans="1:26">
      <c r="A2578" s="52" t="s">
        <v>336</v>
      </c>
      <c r="B2578" s="52" t="s">
        <v>339</v>
      </c>
      <c r="C2578" s="52" t="s">
        <v>254</v>
      </c>
      <c r="D2578" s="52" t="s">
        <v>7</v>
      </c>
      <c r="E2578" s="52" t="s">
        <v>62</v>
      </c>
      <c r="F2578" s="52" t="s">
        <v>65</v>
      </c>
      <c r="G2578" s="52">
        <v>0</v>
      </c>
      <c r="H2578" s="52">
        <v>0</v>
      </c>
      <c r="I2578" s="52">
        <v>0</v>
      </c>
      <c r="J2578" s="52">
        <v>0</v>
      </c>
      <c r="K2578" s="52">
        <v>0</v>
      </c>
      <c r="L2578" s="52">
        <v>0</v>
      </c>
      <c r="M2578" s="52">
        <v>0</v>
      </c>
      <c r="N2578" s="52">
        <v>0</v>
      </c>
      <c r="O2578" s="52">
        <v>0</v>
      </c>
      <c r="P2578" s="52">
        <v>0</v>
      </c>
      <c r="Q2578" s="52">
        <v>0</v>
      </c>
      <c r="R2578" s="52">
        <v>0</v>
      </c>
      <c r="S2578" s="52">
        <v>0</v>
      </c>
      <c r="T2578" s="52">
        <v>0</v>
      </c>
      <c r="U2578" s="52">
        <v>0</v>
      </c>
      <c r="V2578" s="52">
        <v>0</v>
      </c>
      <c r="W2578" s="52">
        <v>0</v>
      </c>
      <c r="X2578" s="52">
        <v>0</v>
      </c>
      <c r="Y2578" s="52">
        <v>0</v>
      </c>
      <c r="Z2578" s="52">
        <v>0</v>
      </c>
    </row>
    <row r="2579" spans="1:26">
      <c r="A2579" s="52" t="s">
        <v>336</v>
      </c>
      <c r="B2579" s="52" t="s">
        <v>340</v>
      </c>
      <c r="C2579" s="52" t="s">
        <v>254</v>
      </c>
      <c r="D2579" s="52" t="s">
        <v>7</v>
      </c>
      <c r="E2579" s="52" t="s">
        <v>62</v>
      </c>
      <c r="F2579" s="52" t="s">
        <v>66</v>
      </c>
      <c r="G2579" s="52">
        <v>13.421844252055243</v>
      </c>
      <c r="H2579" s="52">
        <v>14.012032226466102</v>
      </c>
      <c r="I2579" s="52">
        <v>15.292054643488635</v>
      </c>
      <c r="J2579" s="52">
        <v>16.044084532695447</v>
      </c>
      <c r="K2579" s="52">
        <v>60.159600009866182</v>
      </c>
      <c r="L2579" s="52">
        <v>66.11760001084329</v>
      </c>
      <c r="M2579" s="52">
        <v>69.7140000114331</v>
      </c>
      <c r="N2579" s="52">
        <v>74.415600012204166</v>
      </c>
      <c r="O2579" s="52">
        <v>70.556400011571256</v>
      </c>
      <c r="P2579" s="52">
        <v>64.84680001063488</v>
      </c>
      <c r="Q2579" s="52">
        <v>76.863600012605644</v>
      </c>
      <c r="R2579" s="52">
        <v>80.272800013164755</v>
      </c>
      <c r="S2579" s="52">
        <v>82.494000013529018</v>
      </c>
      <c r="T2579" s="52">
        <v>85.824000014075153</v>
      </c>
      <c r="U2579" s="52">
        <v>85.906800014088731</v>
      </c>
      <c r="V2579" s="52">
        <v>92.830163045803801</v>
      </c>
      <c r="W2579" s="52">
        <v>25.830000004236123</v>
      </c>
      <c r="X2579" s="52">
        <v>28.299600004641139</v>
      </c>
      <c r="Y2579" s="52">
        <v>28.486800004671839</v>
      </c>
      <c r="Z2579" s="52">
        <v>26.222400004300475</v>
      </c>
    </row>
    <row r="2580" spans="1:26">
      <c r="A2580" s="52" t="s">
        <v>336</v>
      </c>
      <c r="B2580" s="52" t="s">
        <v>341</v>
      </c>
      <c r="C2580" s="52" t="s">
        <v>254</v>
      </c>
      <c r="D2580" s="52" t="s">
        <v>7</v>
      </c>
      <c r="E2580" s="52" t="s">
        <v>62</v>
      </c>
      <c r="F2580" s="52" t="s">
        <v>67</v>
      </c>
      <c r="G2580" s="52">
        <v>0</v>
      </c>
      <c r="H2580" s="52">
        <v>0</v>
      </c>
      <c r="I2580" s="52">
        <v>0</v>
      </c>
      <c r="J2580" s="52">
        <v>0</v>
      </c>
      <c r="K2580" s="52">
        <v>0</v>
      </c>
      <c r="L2580" s="52">
        <v>0</v>
      </c>
      <c r="M2580" s="52">
        <v>0</v>
      </c>
      <c r="N2580" s="52">
        <v>0</v>
      </c>
      <c r="O2580" s="52">
        <v>0</v>
      </c>
      <c r="P2580" s="52">
        <v>0</v>
      </c>
      <c r="Q2580" s="52">
        <v>0</v>
      </c>
      <c r="R2580" s="52">
        <v>0</v>
      </c>
      <c r="S2580" s="52">
        <v>0</v>
      </c>
      <c r="T2580" s="52">
        <v>0</v>
      </c>
      <c r="U2580" s="52">
        <v>0</v>
      </c>
      <c r="V2580" s="52">
        <v>0</v>
      </c>
      <c r="W2580" s="52">
        <v>0</v>
      </c>
      <c r="X2580" s="52">
        <v>0</v>
      </c>
      <c r="Y2580" s="52">
        <v>0</v>
      </c>
      <c r="Z2580" s="52">
        <v>0</v>
      </c>
    </row>
    <row r="2581" spans="1:26">
      <c r="A2581" s="52" t="s">
        <v>336</v>
      </c>
      <c r="B2581" s="52" t="s">
        <v>337</v>
      </c>
      <c r="C2581" s="52" t="s">
        <v>254</v>
      </c>
      <c r="D2581" s="52" t="s">
        <v>7</v>
      </c>
      <c r="E2581" s="52" t="s">
        <v>62</v>
      </c>
      <c r="F2581" s="52" t="s">
        <v>68</v>
      </c>
      <c r="G2581" s="52">
        <v>0.9708151317501682</v>
      </c>
      <c r="H2581" s="52">
        <v>0.67815445827469878</v>
      </c>
      <c r="I2581" s="52">
        <v>0.85096140393426478</v>
      </c>
      <c r="J2581" s="52">
        <v>0.77904918540433798</v>
      </c>
      <c r="K2581" s="52">
        <v>10.976118229440001</v>
      </c>
      <c r="L2581" s="52">
        <v>1.1882138400000002</v>
      </c>
      <c r="M2581" s="52">
        <v>5.8481222400000004</v>
      </c>
      <c r="N2581" s="52">
        <v>5.9927663977570118</v>
      </c>
      <c r="O2581" s="52">
        <v>0.43996443516000006</v>
      </c>
      <c r="P2581" s="52">
        <v>0.30116154816000001</v>
      </c>
      <c r="Q2581" s="52">
        <v>11.417403600000002</v>
      </c>
      <c r="R2581" s="52">
        <v>7.5688970400000004</v>
      </c>
      <c r="S2581" s="52">
        <v>5.5818417599999997</v>
      </c>
      <c r="T2581" s="52">
        <v>1.0500494400000002</v>
      </c>
      <c r="U2581" s="52">
        <v>3.7028059200000003</v>
      </c>
      <c r="V2581" s="52">
        <v>3.2853987072000006</v>
      </c>
      <c r="W2581" s="52">
        <v>0</v>
      </c>
      <c r="X2581" s="52">
        <v>0</v>
      </c>
      <c r="Y2581" s="52">
        <v>2.6376840000000002E-2</v>
      </c>
      <c r="Z2581" s="52">
        <v>2.7336873150096631E-2</v>
      </c>
    </row>
    <row r="2582" spans="1:26">
      <c r="A2582" s="52" t="s">
        <v>336</v>
      </c>
      <c r="B2582" s="52" t="s">
        <v>337</v>
      </c>
      <c r="C2582" s="52" t="s">
        <v>254</v>
      </c>
      <c r="D2582" s="52" t="s">
        <v>7</v>
      </c>
      <c r="E2582" s="52" t="s">
        <v>62</v>
      </c>
      <c r="F2582" s="52" t="s">
        <v>69</v>
      </c>
      <c r="G2582" s="52">
        <v>0</v>
      </c>
      <c r="H2582" s="52">
        <v>0</v>
      </c>
      <c r="I2582" s="52">
        <v>0</v>
      </c>
      <c r="J2582" s="52">
        <v>0</v>
      </c>
      <c r="K2582" s="52">
        <v>0</v>
      </c>
      <c r="L2582" s="52">
        <v>0</v>
      </c>
      <c r="M2582" s="52">
        <v>0</v>
      </c>
      <c r="N2582" s="52">
        <v>0</v>
      </c>
      <c r="O2582" s="52">
        <v>0</v>
      </c>
      <c r="P2582" s="52">
        <v>0</v>
      </c>
      <c r="Q2582" s="52">
        <v>0</v>
      </c>
      <c r="R2582" s="52">
        <v>0</v>
      </c>
      <c r="S2582" s="52">
        <v>0</v>
      </c>
      <c r="T2582" s="52">
        <v>0</v>
      </c>
      <c r="U2582" s="52">
        <v>0</v>
      </c>
      <c r="V2582" s="52">
        <v>0</v>
      </c>
      <c r="W2582" s="52">
        <v>0</v>
      </c>
      <c r="X2582" s="52">
        <v>0</v>
      </c>
      <c r="Y2582" s="52">
        <v>0</v>
      </c>
      <c r="Z2582" s="52">
        <v>0</v>
      </c>
    </row>
    <row r="2583" spans="1:26">
      <c r="A2583" s="52" t="s">
        <v>336</v>
      </c>
      <c r="B2583" s="52" t="s">
        <v>337</v>
      </c>
      <c r="C2583" s="52" t="s">
        <v>254</v>
      </c>
      <c r="D2583" s="52" t="s">
        <v>7</v>
      </c>
      <c r="E2583" s="52" t="s">
        <v>62</v>
      </c>
      <c r="F2583" s="52" t="s">
        <v>70</v>
      </c>
      <c r="G2583" s="52">
        <v>0</v>
      </c>
      <c r="H2583" s="52">
        <v>0</v>
      </c>
      <c r="I2583" s="52">
        <v>0</v>
      </c>
      <c r="J2583" s="52">
        <v>0</v>
      </c>
      <c r="K2583" s="52">
        <v>0</v>
      </c>
      <c r="L2583" s="52">
        <v>0</v>
      </c>
      <c r="M2583" s="52">
        <v>0</v>
      </c>
      <c r="N2583" s="52">
        <v>0</v>
      </c>
      <c r="O2583" s="52">
        <v>0</v>
      </c>
      <c r="P2583" s="52">
        <v>0</v>
      </c>
      <c r="Q2583" s="52">
        <v>0</v>
      </c>
      <c r="R2583" s="52">
        <v>0</v>
      </c>
      <c r="S2583" s="52">
        <v>0</v>
      </c>
      <c r="T2583" s="52">
        <v>0</v>
      </c>
      <c r="U2583" s="52">
        <v>0</v>
      </c>
      <c r="V2583" s="52">
        <v>0</v>
      </c>
      <c r="W2583" s="52">
        <v>0</v>
      </c>
      <c r="X2583" s="52">
        <v>0</v>
      </c>
      <c r="Y2583" s="52">
        <v>0</v>
      </c>
      <c r="Z2583" s="52">
        <v>0</v>
      </c>
    </row>
    <row r="2584" spans="1:26">
      <c r="A2584" s="52" t="s">
        <v>336</v>
      </c>
      <c r="B2584" s="52" t="s">
        <v>342</v>
      </c>
      <c r="C2584" s="52" t="s">
        <v>254</v>
      </c>
      <c r="D2584" s="52" t="s">
        <v>7</v>
      </c>
      <c r="E2584" s="52" t="s">
        <v>62</v>
      </c>
      <c r="F2584" s="52" t="s">
        <v>71</v>
      </c>
      <c r="G2584" s="52">
        <v>0</v>
      </c>
      <c r="H2584" s="52">
        <v>0</v>
      </c>
      <c r="I2584" s="52">
        <v>0</v>
      </c>
      <c r="J2584" s="52">
        <v>0</v>
      </c>
      <c r="K2584" s="52">
        <v>0</v>
      </c>
      <c r="L2584" s="52">
        <v>0</v>
      </c>
      <c r="M2584" s="52">
        <v>0</v>
      </c>
      <c r="N2584" s="52">
        <v>0</v>
      </c>
      <c r="O2584" s="52">
        <v>0</v>
      </c>
      <c r="P2584" s="52">
        <v>0</v>
      </c>
      <c r="Q2584" s="52">
        <v>0</v>
      </c>
      <c r="R2584" s="52">
        <v>0</v>
      </c>
      <c r="S2584" s="52">
        <v>0</v>
      </c>
      <c r="T2584" s="52">
        <v>0</v>
      </c>
      <c r="U2584" s="52">
        <v>0</v>
      </c>
      <c r="V2584" s="52">
        <v>0</v>
      </c>
      <c r="W2584" s="52">
        <v>0</v>
      </c>
      <c r="X2584" s="52">
        <v>0</v>
      </c>
      <c r="Y2584" s="52">
        <v>0</v>
      </c>
      <c r="Z2584" s="52">
        <v>0</v>
      </c>
    </row>
    <row r="2585" spans="1:26">
      <c r="A2585" s="52" t="s">
        <v>336</v>
      </c>
      <c r="B2585" s="52" t="s">
        <v>342</v>
      </c>
      <c r="C2585" s="52" t="s">
        <v>254</v>
      </c>
      <c r="D2585" s="52" t="s">
        <v>7</v>
      </c>
      <c r="E2585" s="52" t="s">
        <v>62</v>
      </c>
      <c r="F2585" s="52" t="s">
        <v>72</v>
      </c>
      <c r="G2585" s="52">
        <v>9.6291726785876151</v>
      </c>
      <c r="H2585" s="52">
        <v>9.1652384880528253</v>
      </c>
      <c r="I2585" s="52">
        <v>9.6551620209497386</v>
      </c>
      <c r="J2585" s="52">
        <v>9.7094279753580857</v>
      </c>
      <c r="K2585" s="52">
        <v>18.693570166212805</v>
      </c>
      <c r="L2585" s="52">
        <v>16.178604374836986</v>
      </c>
      <c r="M2585" s="52">
        <v>15.354435484362838</v>
      </c>
      <c r="N2585" s="52">
        <v>14.037792805322457</v>
      </c>
      <c r="O2585" s="52">
        <v>13.205867253515908</v>
      </c>
      <c r="P2585" s="52">
        <v>12.172137562696882</v>
      </c>
      <c r="Q2585" s="52">
        <v>14.131054903565657</v>
      </c>
      <c r="R2585" s="52">
        <v>14.087591582727615</v>
      </c>
      <c r="S2585" s="52">
        <v>16.913477355755163</v>
      </c>
      <c r="T2585" s="52">
        <v>17.9912937828325</v>
      </c>
      <c r="U2585" s="52">
        <v>15.599260527744002</v>
      </c>
      <c r="V2585" s="52">
        <v>15.241440142917204</v>
      </c>
      <c r="W2585" s="52">
        <v>18.879788447999999</v>
      </c>
      <c r="X2585" s="52">
        <v>14.033525579999999</v>
      </c>
      <c r="Y2585" s="52">
        <v>13.614259427999999</v>
      </c>
      <c r="Z2585" s="52">
        <v>12.940059024</v>
      </c>
    </row>
    <row r="2586" spans="1:26">
      <c r="A2586" s="52" t="s">
        <v>336</v>
      </c>
      <c r="B2586" s="52" t="s">
        <v>343</v>
      </c>
      <c r="C2586" s="52" t="s">
        <v>254</v>
      </c>
      <c r="D2586" s="52" t="s">
        <v>7</v>
      </c>
      <c r="E2586" s="52" t="s">
        <v>62</v>
      </c>
      <c r="F2586" s="52" t="s">
        <v>73</v>
      </c>
      <c r="G2586" s="52">
        <v>0</v>
      </c>
      <c r="H2586" s="52">
        <v>0</v>
      </c>
      <c r="I2586" s="52">
        <v>0</v>
      </c>
      <c r="J2586" s="52">
        <v>0</v>
      </c>
      <c r="K2586" s="52">
        <v>0</v>
      </c>
      <c r="L2586" s="52">
        <v>0</v>
      </c>
      <c r="M2586" s="52">
        <v>0</v>
      </c>
      <c r="N2586" s="52">
        <v>0</v>
      </c>
      <c r="O2586" s="52">
        <v>0</v>
      </c>
      <c r="P2586" s="52">
        <v>8.8971982772401539</v>
      </c>
      <c r="Q2586" s="52">
        <v>10.421129419200177</v>
      </c>
      <c r="R2586" s="52">
        <v>11.365068600000191</v>
      </c>
      <c r="S2586" s="52">
        <v>11.195486452800193</v>
      </c>
      <c r="T2586" s="52">
        <v>11.8268223984002</v>
      </c>
      <c r="U2586" s="52">
        <v>13.190833274511483</v>
      </c>
      <c r="V2586" s="52">
        <v>13.530660747712213</v>
      </c>
      <c r="W2586" s="52">
        <v>14.569762550400245</v>
      </c>
      <c r="X2586" s="52">
        <v>16.858919775357645</v>
      </c>
      <c r="Y2586" s="52">
        <v>17.123666044794234</v>
      </c>
      <c r="Z2586" s="52">
        <v>15.979839498463962</v>
      </c>
    </row>
    <row r="2587" spans="1:26">
      <c r="A2587" s="52" t="s">
        <v>344</v>
      </c>
      <c r="B2587" s="52" t="s">
        <v>337</v>
      </c>
      <c r="C2587" s="52" t="s">
        <v>254</v>
      </c>
      <c r="D2587" s="52" t="s">
        <v>7</v>
      </c>
      <c r="E2587" s="52" t="s">
        <v>74</v>
      </c>
      <c r="F2587" s="52" t="s">
        <v>63</v>
      </c>
      <c r="G2587" s="52">
        <v>24.983582820695531</v>
      </c>
      <c r="H2587" s="52">
        <v>30.559773595617379</v>
      </c>
      <c r="I2587" s="52">
        <v>34.951812415651212</v>
      </c>
      <c r="J2587" s="52">
        <v>46.209643164326536</v>
      </c>
      <c r="K2587" s="52">
        <v>31.937501576159999</v>
      </c>
      <c r="L2587" s="52">
        <v>32.188955759999999</v>
      </c>
      <c r="M2587" s="52">
        <v>21.407108399999998</v>
      </c>
      <c r="N2587" s="52">
        <v>10.52209682781513</v>
      </c>
      <c r="O2587" s="52">
        <v>0.7290711687517083</v>
      </c>
      <c r="P2587" s="52">
        <v>0.29582982699926624</v>
      </c>
      <c r="Q2587" s="52">
        <v>0.63513755999999999</v>
      </c>
      <c r="R2587" s="52">
        <v>0.4898556</v>
      </c>
      <c r="S2587" s="52">
        <v>0.96463872000000006</v>
      </c>
      <c r="T2587" s="52">
        <v>1.0199044800000001</v>
      </c>
      <c r="U2587" s="52">
        <v>0.18421920000000003</v>
      </c>
      <c r="V2587" s="52">
        <v>0.10951161552000001</v>
      </c>
      <c r="W2587" s="52">
        <v>3.1578485395066851</v>
      </c>
      <c r="X2587" s="52">
        <v>2.5112426399999999</v>
      </c>
      <c r="Y2587" s="52">
        <v>2.0335287600000003</v>
      </c>
      <c r="Z2587" s="52">
        <v>2.0335371336000003</v>
      </c>
    </row>
    <row r="2588" spans="1:26">
      <c r="A2588" s="52" t="s">
        <v>344</v>
      </c>
      <c r="B2588" s="52" t="s">
        <v>338</v>
      </c>
      <c r="C2588" s="52" t="s">
        <v>254</v>
      </c>
      <c r="D2588" s="52" t="s">
        <v>7</v>
      </c>
      <c r="E2588" s="52" t="s">
        <v>74</v>
      </c>
      <c r="F2588" s="52" t="s">
        <v>64</v>
      </c>
      <c r="G2588" s="52">
        <v>0</v>
      </c>
      <c r="H2588" s="52">
        <v>0</v>
      </c>
      <c r="I2588" s="52">
        <v>0</v>
      </c>
      <c r="J2588" s="52">
        <v>0</v>
      </c>
      <c r="K2588" s="52">
        <v>4.6221434640000005</v>
      </c>
      <c r="L2588" s="52">
        <v>8.3166595200000017</v>
      </c>
      <c r="M2588" s="52">
        <v>7.6129421759999998</v>
      </c>
      <c r="N2588" s="52">
        <v>9.686747952000001</v>
      </c>
      <c r="O2588" s="52">
        <v>10.146260975039999</v>
      </c>
      <c r="P2588" s="52">
        <v>10.685017759079489</v>
      </c>
      <c r="Q2588" s="52">
        <v>13.184191332000001</v>
      </c>
      <c r="R2588" s="52">
        <v>6.7616401320000001</v>
      </c>
      <c r="S2588" s="52">
        <v>9.0831788640000006</v>
      </c>
      <c r="T2588" s="52">
        <v>0</v>
      </c>
      <c r="U2588" s="52">
        <v>10.005714930393951</v>
      </c>
      <c r="V2588" s="52">
        <v>21.172940676</v>
      </c>
      <c r="W2588" s="52">
        <v>25.174181700000002</v>
      </c>
      <c r="X2588" s="52">
        <v>11.63239578</v>
      </c>
      <c r="Y2588" s="52">
        <v>9.19651554</v>
      </c>
      <c r="Z2588" s="52">
        <v>7.2623814120000008</v>
      </c>
    </row>
    <row r="2589" spans="1:26">
      <c r="A2589" s="52" t="s">
        <v>344</v>
      </c>
      <c r="B2589" s="52" t="s">
        <v>339</v>
      </c>
      <c r="C2589" s="52" t="s">
        <v>254</v>
      </c>
      <c r="D2589" s="52" t="s">
        <v>7</v>
      </c>
      <c r="E2589" s="52" t="s">
        <v>74</v>
      </c>
      <c r="F2589" s="52" t="s">
        <v>65</v>
      </c>
      <c r="G2589" s="52">
        <v>0</v>
      </c>
      <c r="H2589" s="52">
        <v>0</v>
      </c>
      <c r="I2589" s="52">
        <v>0</v>
      </c>
      <c r="J2589" s="52">
        <v>0</v>
      </c>
      <c r="K2589" s="52">
        <v>0</v>
      </c>
      <c r="L2589" s="52">
        <v>0</v>
      </c>
      <c r="M2589" s="52">
        <v>0</v>
      </c>
      <c r="N2589" s="52">
        <v>0</v>
      </c>
      <c r="O2589" s="52">
        <v>0</v>
      </c>
      <c r="P2589" s="52">
        <v>0</v>
      </c>
      <c r="Q2589" s="52">
        <v>0</v>
      </c>
      <c r="R2589" s="52">
        <v>0</v>
      </c>
      <c r="S2589" s="52">
        <v>0</v>
      </c>
      <c r="T2589" s="52">
        <v>0</v>
      </c>
      <c r="U2589" s="52">
        <v>0</v>
      </c>
      <c r="V2589" s="52">
        <v>0</v>
      </c>
      <c r="W2589" s="52">
        <v>0</v>
      </c>
      <c r="X2589" s="52">
        <v>0</v>
      </c>
      <c r="Y2589" s="52">
        <v>1.8065014422871544</v>
      </c>
      <c r="Z2589" s="52">
        <v>5.1246431914851787</v>
      </c>
    </row>
    <row r="2590" spans="1:26">
      <c r="A2590" s="52" t="s">
        <v>344</v>
      </c>
      <c r="B2590" s="52" t="s">
        <v>340</v>
      </c>
      <c r="C2590" s="52" t="s">
        <v>254</v>
      </c>
      <c r="D2590" s="52" t="s">
        <v>7</v>
      </c>
      <c r="E2590" s="52" t="s">
        <v>74</v>
      </c>
      <c r="F2590" s="52" t="s">
        <v>66</v>
      </c>
      <c r="G2590" s="52">
        <v>25.170644370736277</v>
      </c>
      <c r="H2590" s="52">
        <v>26.277452893976758</v>
      </c>
      <c r="I2590" s="52">
        <v>28.67794186109548</v>
      </c>
      <c r="J2590" s="52">
        <v>30.088260483626829</v>
      </c>
      <c r="K2590" s="52">
        <v>31.100400005100468</v>
      </c>
      <c r="L2590" s="52">
        <v>33.062400005422241</v>
      </c>
      <c r="M2590" s="52">
        <v>33.670800005522018</v>
      </c>
      <c r="N2590" s="52">
        <v>34.923600005727472</v>
      </c>
      <c r="O2590" s="52">
        <v>34.477200005654261</v>
      </c>
      <c r="P2590" s="52">
        <v>33.879600005556256</v>
      </c>
      <c r="Q2590" s="52">
        <v>38.426400006301932</v>
      </c>
      <c r="R2590" s="52">
        <v>36.932400006056916</v>
      </c>
      <c r="S2590" s="52">
        <v>37.951200006223999</v>
      </c>
      <c r="T2590" s="52">
        <v>38.64600000633795</v>
      </c>
      <c r="U2590" s="52">
        <v>39.402000006461932</v>
      </c>
      <c r="V2590" s="52">
        <v>43.31282739185913</v>
      </c>
      <c r="W2590" s="52">
        <v>43.102800007068858</v>
      </c>
      <c r="X2590" s="52">
        <v>43.754400007175732</v>
      </c>
      <c r="Y2590" s="52">
        <v>43.668000007161559</v>
      </c>
      <c r="Z2590" s="52">
        <v>44.107200007233587</v>
      </c>
    </row>
    <row r="2591" spans="1:26">
      <c r="A2591" s="52" t="s">
        <v>344</v>
      </c>
      <c r="B2591" s="52" t="s">
        <v>341</v>
      </c>
      <c r="C2591" s="52" t="s">
        <v>254</v>
      </c>
      <c r="D2591" s="52" t="s">
        <v>7</v>
      </c>
      <c r="E2591" s="52" t="s">
        <v>74</v>
      </c>
      <c r="F2591" s="52" t="s">
        <v>67</v>
      </c>
      <c r="G2591" s="52">
        <v>0</v>
      </c>
      <c r="H2591" s="52">
        <v>0</v>
      </c>
      <c r="I2591" s="52">
        <v>0</v>
      </c>
      <c r="J2591" s="52">
        <v>0</v>
      </c>
      <c r="K2591" s="52">
        <v>0</v>
      </c>
      <c r="L2591" s="52">
        <v>0</v>
      </c>
      <c r="M2591" s="52">
        <v>0</v>
      </c>
      <c r="N2591" s="52">
        <v>0</v>
      </c>
      <c r="O2591" s="52">
        <v>0</v>
      </c>
      <c r="P2591" s="52">
        <v>0</v>
      </c>
      <c r="Q2591" s="52">
        <v>0</v>
      </c>
      <c r="R2591" s="52">
        <v>0</v>
      </c>
      <c r="S2591" s="52">
        <v>0</v>
      </c>
      <c r="T2591" s="52">
        <v>0</v>
      </c>
      <c r="U2591" s="52">
        <v>0</v>
      </c>
      <c r="V2591" s="52">
        <v>0</v>
      </c>
      <c r="W2591" s="52">
        <v>0</v>
      </c>
      <c r="X2591" s="52">
        <v>0</v>
      </c>
      <c r="Y2591" s="52">
        <v>0</v>
      </c>
      <c r="Z2591" s="52">
        <v>0</v>
      </c>
    </row>
    <row r="2592" spans="1:26">
      <c r="A2592" s="52" t="s">
        <v>344</v>
      </c>
      <c r="B2592" s="52" t="s">
        <v>337</v>
      </c>
      <c r="C2592" s="52" t="s">
        <v>254</v>
      </c>
      <c r="D2592" s="52" t="s">
        <v>7</v>
      </c>
      <c r="E2592" s="52" t="s">
        <v>74</v>
      </c>
      <c r="F2592" s="52" t="s">
        <v>68</v>
      </c>
      <c r="G2592" s="52">
        <v>0.91688095776404754</v>
      </c>
      <c r="H2592" s="52">
        <v>0.64047921059277113</v>
      </c>
      <c r="I2592" s="52">
        <v>0.80368577038236122</v>
      </c>
      <c r="J2592" s="52">
        <v>0.73576867510409705</v>
      </c>
      <c r="K2592" s="52">
        <v>1.2282844467600003</v>
      </c>
      <c r="L2592" s="52">
        <v>2.00212776</v>
      </c>
      <c r="M2592" s="52">
        <v>3.5772019200000003</v>
      </c>
      <c r="N2592" s="52">
        <v>32.105720610841033</v>
      </c>
      <c r="O2592" s="52">
        <v>0.21993009192000001</v>
      </c>
      <c r="P2592" s="52">
        <v>0.83738882422166883</v>
      </c>
      <c r="Q2592" s="52">
        <v>66.997173600000011</v>
      </c>
      <c r="R2592" s="52">
        <v>13.478565240000002</v>
      </c>
      <c r="S2592" s="52">
        <v>15.984365040000002</v>
      </c>
      <c r="T2592" s="52">
        <v>13.900594680000001</v>
      </c>
      <c r="U2592" s="52">
        <v>7.2536310000000004</v>
      </c>
      <c r="V2592" s="52">
        <v>6.8469997730400003</v>
      </c>
      <c r="W2592" s="52">
        <v>6.6733405200000009</v>
      </c>
      <c r="X2592" s="52">
        <v>7.2008773200000009</v>
      </c>
      <c r="Y2592" s="52">
        <v>5.8820353200000008</v>
      </c>
      <c r="Z2592" s="52">
        <v>6.0961227124715496</v>
      </c>
    </row>
    <row r="2593" spans="1:26">
      <c r="A2593" s="52" t="s">
        <v>344</v>
      </c>
      <c r="B2593" s="52" t="s">
        <v>337</v>
      </c>
      <c r="C2593" s="52" t="s">
        <v>254</v>
      </c>
      <c r="D2593" s="52" t="s">
        <v>7</v>
      </c>
      <c r="E2593" s="52" t="s">
        <v>74</v>
      </c>
      <c r="F2593" s="52" t="s">
        <v>69</v>
      </c>
      <c r="G2593" s="52">
        <v>0</v>
      </c>
      <c r="H2593" s="52">
        <v>0</v>
      </c>
      <c r="I2593" s="52">
        <v>0</v>
      </c>
      <c r="J2593" s="52">
        <v>0</v>
      </c>
      <c r="K2593" s="52">
        <v>0</v>
      </c>
      <c r="L2593" s="52">
        <v>0</v>
      </c>
      <c r="M2593" s="52">
        <v>0</v>
      </c>
      <c r="N2593" s="52">
        <v>0</v>
      </c>
      <c r="O2593" s="52">
        <v>0</v>
      </c>
      <c r="P2593" s="52">
        <v>0</v>
      </c>
      <c r="Q2593" s="52">
        <v>0</v>
      </c>
      <c r="R2593" s="52">
        <v>0</v>
      </c>
      <c r="S2593" s="52">
        <v>0</v>
      </c>
      <c r="T2593" s="52">
        <v>0</v>
      </c>
      <c r="U2593" s="52">
        <v>0</v>
      </c>
      <c r="V2593" s="52">
        <v>0</v>
      </c>
      <c r="W2593" s="52">
        <v>0</v>
      </c>
      <c r="X2593" s="52">
        <v>0</v>
      </c>
      <c r="Y2593" s="52">
        <v>0</v>
      </c>
      <c r="Z2593" s="52">
        <v>0</v>
      </c>
    </row>
    <row r="2594" spans="1:26">
      <c r="A2594" s="52" t="s">
        <v>344</v>
      </c>
      <c r="B2594" s="52" t="s">
        <v>337</v>
      </c>
      <c r="C2594" s="52" t="s">
        <v>254</v>
      </c>
      <c r="D2594" s="52" t="s">
        <v>7</v>
      </c>
      <c r="E2594" s="52" t="s">
        <v>74</v>
      </c>
      <c r="F2594" s="52" t="s">
        <v>70</v>
      </c>
      <c r="G2594" s="52">
        <v>0</v>
      </c>
      <c r="H2594" s="52">
        <v>0</v>
      </c>
      <c r="I2594" s="52">
        <v>0</v>
      </c>
      <c r="J2594" s="52">
        <v>0</v>
      </c>
      <c r="K2594" s="52">
        <v>0</v>
      </c>
      <c r="L2594" s="52">
        <v>0</v>
      </c>
      <c r="M2594" s="52">
        <v>0</v>
      </c>
      <c r="N2594" s="52">
        <v>0</v>
      </c>
      <c r="O2594" s="52">
        <v>0</v>
      </c>
      <c r="P2594" s="52">
        <v>0</v>
      </c>
      <c r="Q2594" s="52">
        <v>0</v>
      </c>
      <c r="R2594" s="52">
        <v>0</v>
      </c>
      <c r="S2594" s="52">
        <v>0</v>
      </c>
      <c r="T2594" s="52">
        <v>0</v>
      </c>
      <c r="U2594" s="52">
        <v>0</v>
      </c>
      <c r="V2594" s="52">
        <v>0</v>
      </c>
      <c r="W2594" s="52">
        <v>0</v>
      </c>
      <c r="X2594" s="52">
        <v>0</v>
      </c>
      <c r="Y2594" s="52">
        <v>0</v>
      </c>
      <c r="Z2594" s="52">
        <v>0</v>
      </c>
    </row>
    <row r="2595" spans="1:26">
      <c r="A2595" s="52" t="s">
        <v>344</v>
      </c>
      <c r="B2595" s="52" t="s">
        <v>342</v>
      </c>
      <c r="C2595" s="52" t="s">
        <v>254</v>
      </c>
      <c r="D2595" s="52" t="s">
        <v>7</v>
      </c>
      <c r="E2595" s="52" t="s">
        <v>74</v>
      </c>
      <c r="F2595" s="52" t="s">
        <v>71</v>
      </c>
      <c r="G2595" s="52">
        <v>0</v>
      </c>
      <c r="H2595" s="52">
        <v>0</v>
      </c>
      <c r="I2595" s="52">
        <v>0</v>
      </c>
      <c r="J2595" s="52">
        <v>0</v>
      </c>
      <c r="K2595" s="52">
        <v>0</v>
      </c>
      <c r="L2595" s="52">
        <v>0</v>
      </c>
      <c r="M2595" s="52">
        <v>0</v>
      </c>
      <c r="N2595" s="52">
        <v>0</v>
      </c>
      <c r="O2595" s="52">
        <v>0</v>
      </c>
      <c r="P2595" s="52">
        <v>0</v>
      </c>
      <c r="Q2595" s="52">
        <v>0</v>
      </c>
      <c r="R2595" s="52">
        <v>0</v>
      </c>
      <c r="S2595" s="52">
        <v>0</v>
      </c>
      <c r="T2595" s="52">
        <v>0</v>
      </c>
      <c r="U2595" s="52">
        <v>0</v>
      </c>
      <c r="V2595" s="52">
        <v>0</v>
      </c>
      <c r="W2595" s="52">
        <v>0</v>
      </c>
      <c r="X2595" s="52">
        <v>0</v>
      </c>
      <c r="Y2595" s="52">
        <v>0</v>
      </c>
      <c r="Z2595" s="52">
        <v>0</v>
      </c>
    </row>
    <row r="2596" spans="1:26">
      <c r="A2596" s="52" t="s">
        <v>344</v>
      </c>
      <c r="B2596" s="52" t="s">
        <v>342</v>
      </c>
      <c r="C2596" s="52" t="s">
        <v>254</v>
      </c>
      <c r="D2596" s="52" t="s">
        <v>7</v>
      </c>
      <c r="E2596" s="52" t="s">
        <v>74</v>
      </c>
      <c r="F2596" s="52" t="s">
        <v>72</v>
      </c>
      <c r="G2596" s="52">
        <v>24.446639646649142</v>
      </c>
      <c r="H2596" s="52">
        <v>23.177652489787452</v>
      </c>
      <c r="I2596" s="52">
        <v>24.488952475824885</v>
      </c>
      <c r="J2596" s="52">
        <v>24.905937820516524</v>
      </c>
      <c r="K2596" s="52">
        <v>25.158276037124057</v>
      </c>
      <c r="L2596" s="52">
        <v>50.773412468834358</v>
      </c>
      <c r="M2596" s="52">
        <v>29.78889212832949</v>
      </c>
      <c r="N2596" s="52">
        <v>20.886706583960361</v>
      </c>
      <c r="O2596" s="52">
        <v>53.47780610027737</v>
      </c>
      <c r="P2596" s="52">
        <v>65.631671353347997</v>
      </c>
      <c r="Q2596" s="52">
        <v>82.946631699990462</v>
      </c>
      <c r="R2596" s="52">
        <v>15.077575538085012</v>
      </c>
      <c r="S2596" s="52">
        <v>60.301954515008063</v>
      </c>
      <c r="T2596" s="52">
        <v>57.207565648082081</v>
      </c>
      <c r="U2596" s="52">
        <v>122.40712551093701</v>
      </c>
      <c r="V2596" s="52">
        <v>36.33664895058206</v>
      </c>
      <c r="W2596" s="52">
        <v>24.188357772</v>
      </c>
      <c r="X2596" s="52">
        <v>26.173403387999993</v>
      </c>
      <c r="Y2596" s="52">
        <v>25.406088551999996</v>
      </c>
      <c r="Z2596" s="52">
        <v>24.998587307999998</v>
      </c>
    </row>
    <row r="2597" spans="1:26">
      <c r="A2597" s="52" t="s">
        <v>344</v>
      </c>
      <c r="B2597" s="52" t="s">
        <v>343</v>
      </c>
      <c r="C2597" s="52" t="s">
        <v>254</v>
      </c>
      <c r="D2597" s="52" t="s">
        <v>7</v>
      </c>
      <c r="E2597" s="52" t="s">
        <v>74</v>
      </c>
      <c r="F2597" s="52" t="s">
        <v>73</v>
      </c>
      <c r="G2597" s="52">
        <v>13.52509394253152</v>
      </c>
      <c r="H2597" s="52">
        <v>15.497437678080516</v>
      </c>
      <c r="I2597" s="52">
        <v>19.653159277065555</v>
      </c>
      <c r="J2597" s="52">
        <v>32.654990355037818</v>
      </c>
      <c r="K2597" s="52">
        <v>23.660058137040402</v>
      </c>
      <c r="L2597" s="52">
        <v>20.046394144502024</v>
      </c>
      <c r="M2597" s="52">
        <v>20.302914303307848</v>
      </c>
      <c r="N2597" s="52">
        <v>44.870362674229348</v>
      </c>
      <c r="O2597" s="52">
        <v>23.707345530960406</v>
      </c>
      <c r="P2597" s="52">
        <v>42.53352493572072</v>
      </c>
      <c r="Q2597" s="52">
        <v>34.34855744160059</v>
      </c>
      <c r="R2597" s="52">
        <v>15.970347633600273</v>
      </c>
      <c r="S2597" s="52">
        <v>23.913125913600414</v>
      </c>
      <c r="T2597" s="52">
        <v>25.508832624000423</v>
      </c>
      <c r="U2597" s="52">
        <v>24.14105709469646</v>
      </c>
      <c r="V2597" s="52">
        <v>41.508083413361497</v>
      </c>
      <c r="W2597" s="52">
        <v>45.66561181920077</v>
      </c>
      <c r="X2597" s="52">
        <v>50.898748032144461</v>
      </c>
      <c r="Y2597" s="52">
        <v>58.871801706296502</v>
      </c>
      <c r="Z2597" s="52">
        <v>66.984894912930457</v>
      </c>
    </row>
    <row r="2598" spans="1:26">
      <c r="A2598" s="52" t="s">
        <v>345</v>
      </c>
      <c r="B2598" s="52" t="s">
        <v>337</v>
      </c>
      <c r="C2598" s="52" t="s">
        <v>254</v>
      </c>
      <c r="D2598" s="52" t="s">
        <v>7</v>
      </c>
      <c r="E2598" s="52" t="s">
        <v>75</v>
      </c>
      <c r="F2598" s="52" t="s">
        <v>63</v>
      </c>
      <c r="G2598" s="52">
        <v>0</v>
      </c>
      <c r="H2598" s="52">
        <v>0</v>
      </c>
      <c r="I2598" s="52">
        <v>0</v>
      </c>
      <c r="J2598" s="52">
        <v>0</v>
      </c>
      <c r="K2598" s="52">
        <v>0</v>
      </c>
      <c r="L2598" s="52">
        <v>0</v>
      </c>
      <c r="M2598" s="52">
        <v>0</v>
      </c>
      <c r="N2598" s="52">
        <v>0</v>
      </c>
      <c r="O2598" s="52">
        <v>0</v>
      </c>
      <c r="P2598" s="52">
        <v>0</v>
      </c>
      <c r="Q2598" s="52">
        <v>0</v>
      </c>
      <c r="R2598" s="52">
        <v>0</v>
      </c>
      <c r="S2598" s="52">
        <v>0</v>
      </c>
      <c r="T2598" s="52">
        <v>0</v>
      </c>
      <c r="U2598" s="52">
        <v>0</v>
      </c>
      <c r="V2598" s="52">
        <v>0</v>
      </c>
      <c r="W2598" s="52">
        <v>0</v>
      </c>
      <c r="X2598" s="52">
        <v>2.7632880000000002E-2</v>
      </c>
      <c r="Y2598" s="52">
        <v>0</v>
      </c>
      <c r="Z2598" s="52">
        <v>0</v>
      </c>
    </row>
    <row r="2599" spans="1:26">
      <c r="A2599" s="52" t="s">
        <v>345</v>
      </c>
      <c r="B2599" s="52" t="s">
        <v>338</v>
      </c>
      <c r="C2599" s="52" t="s">
        <v>254</v>
      </c>
      <c r="D2599" s="52" t="s">
        <v>7</v>
      </c>
      <c r="E2599" s="52" t="s">
        <v>75</v>
      </c>
      <c r="F2599" s="52" t="s">
        <v>64</v>
      </c>
      <c r="G2599" s="52">
        <v>0</v>
      </c>
      <c r="H2599" s="52">
        <v>0</v>
      </c>
      <c r="I2599" s="52">
        <v>0</v>
      </c>
      <c r="J2599" s="52">
        <v>0</v>
      </c>
      <c r="K2599" s="52">
        <v>0</v>
      </c>
      <c r="L2599" s="52">
        <v>0</v>
      </c>
      <c r="M2599" s="52">
        <v>0</v>
      </c>
      <c r="N2599" s="52">
        <v>0</v>
      </c>
      <c r="O2599" s="52">
        <v>0</v>
      </c>
      <c r="P2599" s="52">
        <v>0</v>
      </c>
      <c r="Q2599" s="52">
        <v>0</v>
      </c>
      <c r="R2599" s="52">
        <v>0</v>
      </c>
      <c r="S2599" s="52">
        <v>0</v>
      </c>
      <c r="T2599" s="52">
        <v>0</v>
      </c>
      <c r="U2599" s="52">
        <v>0</v>
      </c>
      <c r="V2599" s="52">
        <v>0</v>
      </c>
      <c r="W2599" s="52">
        <v>0</v>
      </c>
      <c r="X2599" s="52">
        <v>0</v>
      </c>
      <c r="Y2599" s="52">
        <v>0</v>
      </c>
      <c r="Z2599" s="52">
        <v>0</v>
      </c>
    </row>
    <row r="2600" spans="1:26">
      <c r="A2600" s="52" t="s">
        <v>345</v>
      </c>
      <c r="B2600" s="52" t="s">
        <v>339</v>
      </c>
      <c r="C2600" s="52" t="s">
        <v>254</v>
      </c>
      <c r="D2600" s="52" t="s">
        <v>7</v>
      </c>
      <c r="E2600" s="52" t="s">
        <v>75</v>
      </c>
      <c r="F2600" s="52" t="s">
        <v>65</v>
      </c>
      <c r="G2600" s="52">
        <v>0</v>
      </c>
      <c r="H2600" s="52">
        <v>0</v>
      </c>
      <c r="I2600" s="52">
        <v>0</v>
      </c>
      <c r="J2600" s="52">
        <v>0</v>
      </c>
      <c r="K2600" s="52">
        <v>0</v>
      </c>
      <c r="L2600" s="52">
        <v>0</v>
      </c>
      <c r="M2600" s="52">
        <v>0</v>
      </c>
      <c r="N2600" s="52">
        <v>0</v>
      </c>
      <c r="O2600" s="52">
        <v>0</v>
      </c>
      <c r="P2600" s="52">
        <v>0</v>
      </c>
      <c r="Q2600" s="52">
        <v>0</v>
      </c>
      <c r="R2600" s="52">
        <v>0</v>
      </c>
      <c r="S2600" s="52">
        <v>0</v>
      </c>
      <c r="T2600" s="52">
        <v>0</v>
      </c>
      <c r="U2600" s="52">
        <v>0</v>
      </c>
      <c r="V2600" s="52">
        <v>0</v>
      </c>
      <c r="W2600" s="52">
        <v>0</v>
      </c>
      <c r="X2600" s="52">
        <v>0</v>
      </c>
      <c r="Y2600" s="52">
        <v>0</v>
      </c>
      <c r="Z2600" s="52">
        <v>0</v>
      </c>
    </row>
    <row r="2601" spans="1:26">
      <c r="A2601" s="52" t="s">
        <v>345</v>
      </c>
      <c r="B2601" s="52" t="s">
        <v>340</v>
      </c>
      <c r="C2601" s="52" t="s">
        <v>254</v>
      </c>
      <c r="D2601" s="52" t="s">
        <v>7</v>
      </c>
      <c r="E2601" s="52" t="s">
        <v>75</v>
      </c>
      <c r="F2601" s="52" t="s">
        <v>66</v>
      </c>
      <c r="G2601" s="52">
        <v>0</v>
      </c>
      <c r="H2601" s="52">
        <v>0</v>
      </c>
      <c r="I2601" s="52">
        <v>0</v>
      </c>
      <c r="J2601" s="52">
        <v>0</v>
      </c>
      <c r="K2601" s="52">
        <v>0</v>
      </c>
      <c r="L2601" s="52">
        <v>0</v>
      </c>
      <c r="M2601" s="52">
        <v>0</v>
      </c>
      <c r="N2601" s="52">
        <v>0</v>
      </c>
      <c r="O2601" s="52">
        <v>0</v>
      </c>
      <c r="P2601" s="52">
        <v>0</v>
      </c>
      <c r="Q2601" s="52">
        <v>0</v>
      </c>
      <c r="R2601" s="52">
        <v>0</v>
      </c>
      <c r="S2601" s="52">
        <v>0</v>
      </c>
      <c r="T2601" s="52">
        <v>0</v>
      </c>
      <c r="U2601" s="52">
        <v>0</v>
      </c>
      <c r="V2601" s="52">
        <v>0</v>
      </c>
      <c r="W2601" s="52">
        <v>64.39680001056108</v>
      </c>
      <c r="X2601" s="52">
        <v>65.764800010785436</v>
      </c>
      <c r="Y2601" s="52">
        <v>65.63520001076418</v>
      </c>
      <c r="Z2601" s="52">
        <v>64.645200010601826</v>
      </c>
    </row>
    <row r="2602" spans="1:26">
      <c r="A2602" s="52" t="s">
        <v>345</v>
      </c>
      <c r="B2602" s="52" t="s">
        <v>341</v>
      </c>
      <c r="C2602" s="52" t="s">
        <v>254</v>
      </c>
      <c r="D2602" s="52" t="s">
        <v>7</v>
      </c>
      <c r="E2602" s="52" t="s">
        <v>75</v>
      </c>
      <c r="F2602" s="52" t="s">
        <v>67</v>
      </c>
      <c r="G2602" s="52">
        <v>0</v>
      </c>
      <c r="H2602" s="52">
        <v>0</v>
      </c>
      <c r="I2602" s="52">
        <v>0</v>
      </c>
      <c r="J2602" s="52">
        <v>0</v>
      </c>
      <c r="K2602" s="52">
        <v>0</v>
      </c>
      <c r="L2602" s="52">
        <v>0</v>
      </c>
      <c r="M2602" s="52">
        <v>0</v>
      </c>
      <c r="N2602" s="52">
        <v>0</v>
      </c>
      <c r="O2602" s="52">
        <v>0</v>
      </c>
      <c r="P2602" s="52">
        <v>0</v>
      </c>
      <c r="Q2602" s="52">
        <v>0</v>
      </c>
      <c r="R2602" s="52">
        <v>0</v>
      </c>
      <c r="S2602" s="52">
        <v>0</v>
      </c>
      <c r="T2602" s="52">
        <v>0</v>
      </c>
      <c r="U2602" s="52">
        <v>0</v>
      </c>
      <c r="V2602" s="52">
        <v>0</v>
      </c>
      <c r="W2602" s="52">
        <v>0</v>
      </c>
      <c r="X2602" s="52">
        <v>0</v>
      </c>
      <c r="Y2602" s="52">
        <v>0</v>
      </c>
      <c r="Z2602" s="52">
        <v>0</v>
      </c>
    </row>
    <row r="2603" spans="1:26">
      <c r="A2603" s="52" t="s">
        <v>345</v>
      </c>
      <c r="B2603" s="52" t="s">
        <v>337</v>
      </c>
      <c r="C2603" s="52" t="s">
        <v>254</v>
      </c>
      <c r="D2603" s="52" t="s">
        <v>7</v>
      </c>
      <c r="E2603" s="52" t="s">
        <v>75</v>
      </c>
      <c r="F2603" s="52" t="s">
        <v>68</v>
      </c>
      <c r="G2603" s="52">
        <v>0</v>
      </c>
      <c r="H2603" s="52">
        <v>0</v>
      </c>
      <c r="I2603" s="52">
        <v>0</v>
      </c>
      <c r="J2603" s="52">
        <v>0</v>
      </c>
      <c r="K2603" s="52">
        <v>0</v>
      </c>
      <c r="L2603" s="52">
        <v>0</v>
      </c>
      <c r="M2603" s="52">
        <v>0</v>
      </c>
      <c r="N2603" s="52">
        <v>0</v>
      </c>
      <c r="O2603" s="52">
        <v>0</v>
      </c>
      <c r="P2603" s="52">
        <v>0</v>
      </c>
      <c r="Q2603" s="52">
        <v>0</v>
      </c>
      <c r="R2603" s="52">
        <v>0</v>
      </c>
      <c r="S2603" s="52">
        <v>0</v>
      </c>
      <c r="T2603" s="52">
        <v>0</v>
      </c>
      <c r="U2603" s="52">
        <v>0</v>
      </c>
      <c r="V2603" s="52">
        <v>0</v>
      </c>
      <c r="W2603" s="52">
        <v>0</v>
      </c>
      <c r="X2603" s="52">
        <v>0</v>
      </c>
      <c r="Y2603" s="52">
        <v>0</v>
      </c>
      <c r="Z2603" s="52">
        <v>0</v>
      </c>
    </row>
    <row r="2604" spans="1:26">
      <c r="A2604" s="52" t="s">
        <v>345</v>
      </c>
      <c r="B2604" s="52" t="s">
        <v>337</v>
      </c>
      <c r="C2604" s="52" t="s">
        <v>254</v>
      </c>
      <c r="D2604" s="52" t="s">
        <v>7</v>
      </c>
      <c r="E2604" s="52" t="s">
        <v>75</v>
      </c>
      <c r="F2604" s="52" t="s">
        <v>69</v>
      </c>
      <c r="G2604" s="52">
        <v>0</v>
      </c>
      <c r="H2604" s="52">
        <v>0</v>
      </c>
      <c r="I2604" s="52">
        <v>0</v>
      </c>
      <c r="J2604" s="52">
        <v>0</v>
      </c>
      <c r="K2604" s="52">
        <v>0</v>
      </c>
      <c r="L2604" s="52">
        <v>0</v>
      </c>
      <c r="M2604" s="52">
        <v>0</v>
      </c>
      <c r="N2604" s="52">
        <v>0</v>
      </c>
      <c r="O2604" s="52">
        <v>0</v>
      </c>
      <c r="P2604" s="52">
        <v>0</v>
      </c>
      <c r="Q2604" s="52">
        <v>0</v>
      </c>
      <c r="R2604" s="52">
        <v>0</v>
      </c>
      <c r="S2604" s="52">
        <v>0</v>
      </c>
      <c r="T2604" s="52">
        <v>0</v>
      </c>
      <c r="U2604" s="52">
        <v>0</v>
      </c>
      <c r="V2604" s="52">
        <v>0</v>
      </c>
      <c r="W2604" s="52">
        <v>0</v>
      </c>
      <c r="X2604" s="52">
        <v>0</v>
      </c>
      <c r="Y2604" s="52">
        <v>0</v>
      </c>
      <c r="Z2604" s="52">
        <v>0</v>
      </c>
    </row>
    <row r="2605" spans="1:26">
      <c r="A2605" s="52" t="s">
        <v>345</v>
      </c>
      <c r="B2605" s="52" t="s">
        <v>337</v>
      </c>
      <c r="C2605" s="52" t="s">
        <v>254</v>
      </c>
      <c r="D2605" s="52" t="s">
        <v>7</v>
      </c>
      <c r="E2605" s="52" t="s">
        <v>75</v>
      </c>
      <c r="F2605" s="52" t="s">
        <v>70</v>
      </c>
      <c r="G2605" s="52">
        <v>0</v>
      </c>
      <c r="H2605" s="52">
        <v>0</v>
      </c>
      <c r="I2605" s="52">
        <v>0</v>
      </c>
      <c r="J2605" s="52">
        <v>0</v>
      </c>
      <c r="K2605" s="52">
        <v>0</v>
      </c>
      <c r="L2605" s="52">
        <v>0</v>
      </c>
      <c r="M2605" s="52">
        <v>0</v>
      </c>
      <c r="N2605" s="52">
        <v>0</v>
      </c>
      <c r="O2605" s="52">
        <v>0</v>
      </c>
      <c r="P2605" s="52">
        <v>0</v>
      </c>
      <c r="Q2605" s="52">
        <v>0</v>
      </c>
      <c r="R2605" s="52">
        <v>0</v>
      </c>
      <c r="S2605" s="52">
        <v>0</v>
      </c>
      <c r="T2605" s="52">
        <v>0</v>
      </c>
      <c r="U2605" s="52">
        <v>0</v>
      </c>
      <c r="V2605" s="52">
        <v>0</v>
      </c>
      <c r="W2605" s="52">
        <v>0</v>
      </c>
      <c r="X2605" s="52">
        <v>0</v>
      </c>
      <c r="Y2605" s="52">
        <v>0</v>
      </c>
      <c r="Z2605" s="52">
        <v>0</v>
      </c>
    </row>
    <row r="2606" spans="1:26">
      <c r="A2606" s="52" t="s">
        <v>345</v>
      </c>
      <c r="B2606" s="52" t="s">
        <v>342</v>
      </c>
      <c r="C2606" s="52" t="s">
        <v>254</v>
      </c>
      <c r="D2606" s="52" t="s">
        <v>7</v>
      </c>
      <c r="E2606" s="52" t="s">
        <v>75</v>
      </c>
      <c r="F2606" s="52" t="s">
        <v>71</v>
      </c>
      <c r="G2606" s="52">
        <v>0</v>
      </c>
      <c r="H2606" s="52">
        <v>0</v>
      </c>
      <c r="I2606" s="52">
        <v>0</v>
      </c>
      <c r="J2606" s="52">
        <v>0</v>
      </c>
      <c r="K2606" s="52">
        <v>0</v>
      </c>
      <c r="L2606" s="52">
        <v>0</v>
      </c>
      <c r="M2606" s="52">
        <v>0</v>
      </c>
      <c r="N2606" s="52">
        <v>0</v>
      </c>
      <c r="O2606" s="52">
        <v>0</v>
      </c>
      <c r="P2606" s="52">
        <v>0</v>
      </c>
      <c r="Q2606" s="52">
        <v>0</v>
      </c>
      <c r="R2606" s="52">
        <v>0</v>
      </c>
      <c r="S2606" s="52">
        <v>0</v>
      </c>
      <c r="T2606" s="52">
        <v>0</v>
      </c>
      <c r="U2606" s="52">
        <v>0</v>
      </c>
      <c r="V2606" s="52">
        <v>0</v>
      </c>
      <c r="W2606" s="52">
        <v>0</v>
      </c>
      <c r="X2606" s="52">
        <v>0</v>
      </c>
      <c r="Y2606" s="52">
        <v>0</v>
      </c>
      <c r="Z2606" s="52">
        <v>0</v>
      </c>
    </row>
    <row r="2607" spans="1:26">
      <c r="A2607" s="52" t="s">
        <v>345</v>
      </c>
      <c r="B2607" s="52" t="s">
        <v>342</v>
      </c>
      <c r="C2607" s="52" t="s">
        <v>254</v>
      </c>
      <c r="D2607" s="52" t="s">
        <v>7</v>
      </c>
      <c r="E2607" s="52" t="s">
        <v>75</v>
      </c>
      <c r="F2607" s="52" t="s">
        <v>72</v>
      </c>
      <c r="G2607" s="52">
        <v>0</v>
      </c>
      <c r="H2607" s="52">
        <v>0</v>
      </c>
      <c r="I2607" s="52">
        <v>0</v>
      </c>
      <c r="J2607" s="52">
        <v>0</v>
      </c>
      <c r="K2607" s="52">
        <v>0</v>
      </c>
      <c r="L2607" s="52">
        <v>0</v>
      </c>
      <c r="M2607" s="52">
        <v>0</v>
      </c>
      <c r="N2607" s="52">
        <v>0</v>
      </c>
      <c r="O2607" s="52">
        <v>0</v>
      </c>
      <c r="P2607" s="52">
        <v>0</v>
      </c>
      <c r="Q2607" s="52">
        <v>0</v>
      </c>
      <c r="R2607" s="52">
        <v>0</v>
      </c>
      <c r="S2607" s="52">
        <v>0</v>
      </c>
      <c r="T2607" s="52">
        <v>0</v>
      </c>
      <c r="U2607" s="52">
        <v>0</v>
      </c>
      <c r="V2607" s="52">
        <v>0</v>
      </c>
      <c r="W2607" s="52">
        <v>0</v>
      </c>
      <c r="X2607" s="52">
        <v>11.825532863999999</v>
      </c>
      <c r="Y2607" s="52">
        <v>15.828867288</v>
      </c>
      <c r="Z2607" s="52">
        <v>15.150563819999999</v>
      </c>
    </row>
    <row r="2608" spans="1:26">
      <c r="A2608" s="52" t="s">
        <v>345</v>
      </c>
      <c r="B2608" s="52" t="s">
        <v>343</v>
      </c>
      <c r="C2608" s="52" t="s">
        <v>254</v>
      </c>
      <c r="D2608" s="52" t="s">
        <v>7</v>
      </c>
      <c r="E2608" s="52" t="s">
        <v>75</v>
      </c>
      <c r="F2608" s="52" t="s">
        <v>73</v>
      </c>
      <c r="G2608" s="52">
        <v>0</v>
      </c>
      <c r="H2608" s="52">
        <v>0</v>
      </c>
      <c r="I2608" s="52">
        <v>0</v>
      </c>
      <c r="J2608" s="52">
        <v>0</v>
      </c>
      <c r="K2608" s="52">
        <v>0</v>
      </c>
      <c r="L2608" s="52">
        <v>0</v>
      </c>
      <c r="M2608" s="52">
        <v>0</v>
      </c>
      <c r="N2608" s="52">
        <v>0</v>
      </c>
      <c r="O2608" s="52">
        <v>0</v>
      </c>
      <c r="P2608" s="52">
        <v>0</v>
      </c>
      <c r="Q2608" s="52">
        <v>0</v>
      </c>
      <c r="R2608" s="52">
        <v>0</v>
      </c>
      <c r="S2608" s="52">
        <v>0</v>
      </c>
      <c r="T2608" s="52">
        <v>0</v>
      </c>
      <c r="U2608" s="52">
        <v>0</v>
      </c>
      <c r="V2608" s="52">
        <v>0</v>
      </c>
      <c r="W2608" s="52">
        <v>0</v>
      </c>
      <c r="X2608" s="52">
        <v>13.062519602819096</v>
      </c>
      <c r="Y2608" s="52">
        <v>13.534769705057334</v>
      </c>
      <c r="Z2608" s="52">
        <v>13.127939530401886</v>
      </c>
    </row>
    <row r="2609" spans="1:26">
      <c r="A2609" s="52" t="s">
        <v>346</v>
      </c>
      <c r="B2609" s="52" t="s">
        <v>337</v>
      </c>
      <c r="C2609" s="52" t="s">
        <v>254</v>
      </c>
      <c r="D2609" s="52" t="s">
        <v>7</v>
      </c>
      <c r="E2609" s="52" t="s">
        <v>76</v>
      </c>
      <c r="F2609" s="52" t="s">
        <v>63</v>
      </c>
      <c r="G2609" s="52">
        <v>103.1628520354065</v>
      </c>
      <c r="H2609" s="52">
        <v>125.27359482721438</v>
      </c>
      <c r="I2609" s="52">
        <v>138.7213700039454</v>
      </c>
      <c r="J2609" s="52">
        <v>135.13997614242081</v>
      </c>
      <c r="K2609" s="52">
        <v>134.46440802827999</v>
      </c>
      <c r="L2609" s="52">
        <v>175.93352280000002</v>
      </c>
      <c r="M2609" s="52">
        <v>142.61789916000001</v>
      </c>
      <c r="N2609" s="52">
        <v>101.4958986046875</v>
      </c>
      <c r="O2609" s="52">
        <v>82.678622870052919</v>
      </c>
      <c r="P2609" s="52">
        <v>97.229940088628638</v>
      </c>
      <c r="Q2609" s="52">
        <v>59.624218800000001</v>
      </c>
      <c r="R2609" s="52">
        <v>59.337423000000001</v>
      </c>
      <c r="S2609" s="52">
        <v>47.255155560000006</v>
      </c>
      <c r="T2609" s="52">
        <v>51.99461316</v>
      </c>
      <c r="U2609" s="52">
        <v>25.030993140000003</v>
      </c>
      <c r="V2609" s="52">
        <v>21.603454247520002</v>
      </c>
      <c r="W2609" s="52">
        <v>54.636110048684614</v>
      </c>
      <c r="X2609" s="52">
        <v>15.82066116</v>
      </c>
      <c r="Y2609" s="52">
        <v>18.78784632</v>
      </c>
      <c r="Z2609" s="52">
        <v>17.94753989455694</v>
      </c>
    </row>
    <row r="2610" spans="1:26">
      <c r="A2610" s="52" t="s">
        <v>346</v>
      </c>
      <c r="B2610" s="52" t="s">
        <v>338</v>
      </c>
      <c r="C2610" s="52" t="s">
        <v>254</v>
      </c>
      <c r="D2610" s="52" t="s">
        <v>7</v>
      </c>
      <c r="E2610" s="52" t="s">
        <v>76</v>
      </c>
      <c r="F2610" s="52" t="s">
        <v>64</v>
      </c>
      <c r="G2610" s="52">
        <v>0</v>
      </c>
      <c r="H2610" s="52">
        <v>0</v>
      </c>
      <c r="I2610" s="52">
        <v>0</v>
      </c>
      <c r="J2610" s="52">
        <v>0</v>
      </c>
      <c r="K2610" s="52">
        <v>10.780298244000001</v>
      </c>
      <c r="L2610" s="52">
        <v>18.873047700000001</v>
      </c>
      <c r="M2610" s="52">
        <v>12.443630148</v>
      </c>
      <c r="N2610" s="52">
        <v>30.028273884000001</v>
      </c>
      <c r="O2610" s="52">
        <v>31.155213906000004</v>
      </c>
      <c r="P2610" s="52">
        <v>35.60087387684986</v>
      </c>
      <c r="Q2610" s="52">
        <v>42.752838312000002</v>
      </c>
      <c r="R2610" s="52">
        <v>18.039497688000001</v>
      </c>
      <c r="S2610" s="52">
        <v>25.054857899999998</v>
      </c>
      <c r="T2610" s="52">
        <v>6.8504421600000009</v>
      </c>
      <c r="U2610" s="52">
        <v>15.877256137963533</v>
      </c>
      <c r="V2610" s="52">
        <v>28.632311028</v>
      </c>
      <c r="W2610" s="52">
        <v>26.272714284000003</v>
      </c>
      <c r="X2610" s="52">
        <v>10.465953300000001</v>
      </c>
      <c r="Y2610" s="52">
        <v>6.5595432960000002</v>
      </c>
      <c r="Z2610" s="52">
        <v>10.896942492000001</v>
      </c>
    </row>
    <row r="2611" spans="1:26">
      <c r="A2611" s="52" t="s">
        <v>346</v>
      </c>
      <c r="B2611" s="52" t="s">
        <v>339</v>
      </c>
      <c r="C2611" s="52" t="s">
        <v>254</v>
      </c>
      <c r="D2611" s="52" t="s">
        <v>7</v>
      </c>
      <c r="E2611" s="52" t="s">
        <v>76</v>
      </c>
      <c r="F2611" s="52" t="s">
        <v>65</v>
      </c>
      <c r="G2611" s="52">
        <v>0</v>
      </c>
      <c r="H2611" s="52">
        <v>0</v>
      </c>
      <c r="I2611" s="52">
        <v>0</v>
      </c>
      <c r="J2611" s="52">
        <v>0</v>
      </c>
      <c r="K2611" s="52">
        <v>0</v>
      </c>
      <c r="L2611" s="52">
        <v>0</v>
      </c>
      <c r="M2611" s="52">
        <v>0</v>
      </c>
      <c r="N2611" s="52">
        <v>0</v>
      </c>
      <c r="O2611" s="52">
        <v>0</v>
      </c>
      <c r="P2611" s="52">
        <v>0</v>
      </c>
      <c r="Q2611" s="52">
        <v>0</v>
      </c>
      <c r="R2611" s="52">
        <v>0</v>
      </c>
      <c r="S2611" s="52">
        <v>4.05533448</v>
      </c>
      <c r="T2611" s="52">
        <v>3.5939491200000004</v>
      </c>
      <c r="U2611" s="52">
        <v>4.4778663360000008</v>
      </c>
      <c r="V2611" s="52">
        <v>3.7202230080000005</v>
      </c>
      <c r="W2611" s="52">
        <v>3.1714172640000005</v>
      </c>
      <c r="X2611" s="52">
        <v>2.6420382720000006</v>
      </c>
      <c r="Y2611" s="52">
        <v>5.0704061656187749</v>
      </c>
      <c r="Z2611" s="52">
        <v>4.3892736554865008</v>
      </c>
    </row>
    <row r="2612" spans="1:26">
      <c r="A2612" s="52" t="s">
        <v>346</v>
      </c>
      <c r="B2612" s="52" t="s">
        <v>340</v>
      </c>
      <c r="C2612" s="52" t="s">
        <v>254</v>
      </c>
      <c r="D2612" s="52" t="s">
        <v>7</v>
      </c>
      <c r="E2612" s="52" t="s">
        <v>76</v>
      </c>
      <c r="F2612" s="52" t="s">
        <v>66</v>
      </c>
      <c r="G2612" s="52">
        <v>17.438087451779872</v>
      </c>
      <c r="H2612" s="52">
        <v>18.204878461829736</v>
      </c>
      <c r="I2612" s="52">
        <v>19.867924346515785</v>
      </c>
      <c r="J2612" s="52">
        <v>20.844985525893769</v>
      </c>
      <c r="K2612" s="52">
        <v>22.708800003724242</v>
      </c>
      <c r="L2612" s="52">
        <v>25.182000004129851</v>
      </c>
      <c r="M2612" s="52">
        <v>25.578000004194791</v>
      </c>
      <c r="N2612" s="52">
        <v>25.376400004161731</v>
      </c>
      <c r="O2612" s="52">
        <v>20.167200003307425</v>
      </c>
      <c r="P2612" s="52">
        <v>22.161600003634504</v>
      </c>
      <c r="Q2612" s="52">
        <v>22.536000003695907</v>
      </c>
      <c r="R2612" s="52">
        <v>23.277600003817529</v>
      </c>
      <c r="S2612" s="52">
        <v>24.71760000405369</v>
      </c>
      <c r="T2612" s="52">
        <v>24.512400004020037</v>
      </c>
      <c r="U2612" s="52">
        <v>24.876000004079664</v>
      </c>
      <c r="V2612" s="52">
        <v>27.841005572799613</v>
      </c>
      <c r="W2612" s="52">
        <v>24.163200003962768</v>
      </c>
      <c r="X2612" s="52">
        <v>23.61600000387303</v>
      </c>
      <c r="Y2612" s="52">
        <v>22.881600003752585</v>
      </c>
      <c r="Z2612" s="52">
        <v>23.205600003805724</v>
      </c>
    </row>
    <row r="2613" spans="1:26">
      <c r="A2613" s="52" t="s">
        <v>346</v>
      </c>
      <c r="B2613" s="52" t="s">
        <v>341</v>
      </c>
      <c r="C2613" s="52" t="s">
        <v>254</v>
      </c>
      <c r="D2613" s="52" t="s">
        <v>7</v>
      </c>
      <c r="E2613" s="52" t="s">
        <v>76</v>
      </c>
      <c r="F2613" s="52" t="s">
        <v>67</v>
      </c>
      <c r="G2613" s="52">
        <v>0</v>
      </c>
      <c r="H2613" s="52">
        <v>0</v>
      </c>
      <c r="I2613" s="52">
        <v>0</v>
      </c>
      <c r="J2613" s="52">
        <v>0</v>
      </c>
      <c r="K2613" s="52">
        <v>0</v>
      </c>
      <c r="L2613" s="52">
        <v>0</v>
      </c>
      <c r="M2613" s="52">
        <v>0</v>
      </c>
      <c r="N2613" s="52">
        <v>0</v>
      </c>
      <c r="O2613" s="52">
        <v>0</v>
      </c>
      <c r="P2613" s="52">
        <v>0</v>
      </c>
      <c r="Q2613" s="52">
        <v>0</v>
      </c>
      <c r="R2613" s="52">
        <v>0</v>
      </c>
      <c r="S2613" s="52">
        <v>0</v>
      </c>
      <c r="T2613" s="52">
        <v>0</v>
      </c>
      <c r="U2613" s="52">
        <v>0</v>
      </c>
      <c r="V2613" s="52">
        <v>0</v>
      </c>
      <c r="W2613" s="52">
        <v>0</v>
      </c>
      <c r="X2613" s="52">
        <v>0</v>
      </c>
      <c r="Y2613" s="52">
        <v>0</v>
      </c>
      <c r="Z2613" s="52">
        <v>0</v>
      </c>
    </row>
    <row r="2614" spans="1:26">
      <c r="A2614" s="52" t="s">
        <v>346</v>
      </c>
      <c r="B2614" s="52" t="s">
        <v>337</v>
      </c>
      <c r="C2614" s="52" t="s">
        <v>254</v>
      </c>
      <c r="D2614" s="52" t="s">
        <v>7</v>
      </c>
      <c r="E2614" s="52" t="s">
        <v>76</v>
      </c>
      <c r="F2614" s="52" t="s">
        <v>68</v>
      </c>
      <c r="G2614" s="52">
        <v>0.3505721309097829</v>
      </c>
      <c r="H2614" s="52">
        <v>0.24488910993253013</v>
      </c>
      <c r="I2614" s="52">
        <v>0.30729161808737337</v>
      </c>
      <c r="J2614" s="52">
        <v>0.28132331695156654</v>
      </c>
      <c r="K2614" s="52">
        <v>47.118857216760006</v>
      </c>
      <c r="L2614" s="52">
        <v>43.337148120000002</v>
      </c>
      <c r="M2614" s="52">
        <v>71.718627960000006</v>
      </c>
      <c r="N2614" s="52">
        <v>98.33285952</v>
      </c>
      <c r="O2614" s="52">
        <v>107.60618274336002</v>
      </c>
      <c r="P2614" s="52">
        <v>118.15556309767766</v>
      </c>
      <c r="Q2614" s="52">
        <v>163.43090064</v>
      </c>
      <c r="R2614" s="52">
        <v>152.93291832000003</v>
      </c>
      <c r="S2614" s="52">
        <v>154.30451400000001</v>
      </c>
      <c r="T2614" s="52">
        <v>134.17898508000002</v>
      </c>
      <c r="U2614" s="52">
        <v>141.48536976000003</v>
      </c>
      <c r="V2614" s="52">
        <v>132.88928948820001</v>
      </c>
      <c r="W2614" s="52">
        <v>121.7291166</v>
      </c>
      <c r="X2614" s="52">
        <v>141.43261608</v>
      </c>
      <c r="Y2614" s="52">
        <v>183.08164644000001</v>
      </c>
      <c r="Z2614" s="52">
        <v>189.74523653482072</v>
      </c>
    </row>
    <row r="2615" spans="1:26">
      <c r="A2615" s="52" t="s">
        <v>346</v>
      </c>
      <c r="B2615" s="52" t="s">
        <v>337</v>
      </c>
      <c r="C2615" s="52" t="s">
        <v>254</v>
      </c>
      <c r="D2615" s="52" t="s">
        <v>7</v>
      </c>
      <c r="E2615" s="52" t="s">
        <v>76</v>
      </c>
      <c r="F2615" s="52" t="s">
        <v>69</v>
      </c>
      <c r="G2615" s="52">
        <v>0</v>
      </c>
      <c r="H2615" s="52">
        <v>0</v>
      </c>
      <c r="I2615" s="52">
        <v>0</v>
      </c>
      <c r="J2615" s="52">
        <v>0</v>
      </c>
      <c r="K2615" s="52">
        <v>0</v>
      </c>
      <c r="L2615" s="52">
        <v>0</v>
      </c>
      <c r="M2615" s="52">
        <v>0</v>
      </c>
      <c r="N2615" s="52">
        <v>0</v>
      </c>
      <c r="O2615" s="52">
        <v>0</v>
      </c>
      <c r="P2615" s="52">
        <v>0</v>
      </c>
      <c r="Q2615" s="52">
        <v>0</v>
      </c>
      <c r="R2615" s="52">
        <v>0</v>
      </c>
      <c r="S2615" s="52">
        <v>0</v>
      </c>
      <c r="T2615" s="52">
        <v>0</v>
      </c>
      <c r="U2615" s="52">
        <v>0</v>
      </c>
      <c r="V2615" s="52">
        <v>0</v>
      </c>
      <c r="W2615" s="52">
        <v>0</v>
      </c>
      <c r="X2615" s="52">
        <v>0</v>
      </c>
      <c r="Y2615" s="52">
        <v>0</v>
      </c>
      <c r="Z2615" s="52">
        <v>0</v>
      </c>
    </row>
    <row r="2616" spans="1:26">
      <c r="A2616" s="52" t="s">
        <v>346</v>
      </c>
      <c r="B2616" s="52" t="s">
        <v>337</v>
      </c>
      <c r="C2616" s="52" t="s">
        <v>254</v>
      </c>
      <c r="D2616" s="52" t="s">
        <v>7</v>
      </c>
      <c r="E2616" s="52" t="s">
        <v>76</v>
      </c>
      <c r="F2616" s="52" t="s">
        <v>70</v>
      </c>
      <c r="G2616" s="52">
        <v>0</v>
      </c>
      <c r="H2616" s="52">
        <v>0</v>
      </c>
      <c r="I2616" s="52">
        <v>0</v>
      </c>
      <c r="J2616" s="52">
        <v>0</v>
      </c>
      <c r="K2616" s="52">
        <v>0</v>
      </c>
      <c r="L2616" s="52">
        <v>0</v>
      </c>
      <c r="M2616" s="52">
        <v>0</v>
      </c>
      <c r="N2616" s="52">
        <v>0</v>
      </c>
      <c r="O2616" s="52">
        <v>0</v>
      </c>
      <c r="P2616" s="52">
        <v>0</v>
      </c>
      <c r="Q2616" s="52">
        <v>0</v>
      </c>
      <c r="R2616" s="52">
        <v>0</v>
      </c>
      <c r="S2616" s="52">
        <v>0</v>
      </c>
      <c r="T2616" s="52">
        <v>0</v>
      </c>
      <c r="U2616" s="52">
        <v>0</v>
      </c>
      <c r="V2616" s="52">
        <v>0</v>
      </c>
      <c r="W2616" s="52">
        <v>0</v>
      </c>
      <c r="X2616" s="52">
        <v>0</v>
      </c>
      <c r="Y2616" s="52">
        <v>0</v>
      </c>
      <c r="Z2616" s="52">
        <v>0</v>
      </c>
    </row>
    <row r="2617" spans="1:26">
      <c r="A2617" s="52" t="s">
        <v>346</v>
      </c>
      <c r="B2617" s="52" t="s">
        <v>342</v>
      </c>
      <c r="C2617" s="52" t="s">
        <v>254</v>
      </c>
      <c r="D2617" s="52" t="s">
        <v>7</v>
      </c>
      <c r="E2617" s="52" t="s">
        <v>76</v>
      </c>
      <c r="F2617" s="52" t="s">
        <v>71</v>
      </c>
      <c r="G2617" s="52">
        <v>0</v>
      </c>
      <c r="H2617" s="52">
        <v>0</v>
      </c>
      <c r="I2617" s="52">
        <v>0</v>
      </c>
      <c r="J2617" s="52">
        <v>0</v>
      </c>
      <c r="K2617" s="52">
        <v>0</v>
      </c>
      <c r="L2617" s="52">
        <v>0</v>
      </c>
      <c r="M2617" s="52">
        <v>0</v>
      </c>
      <c r="N2617" s="52">
        <v>0</v>
      </c>
      <c r="O2617" s="52">
        <v>0</v>
      </c>
      <c r="P2617" s="52">
        <v>0</v>
      </c>
      <c r="Q2617" s="52">
        <v>0</v>
      </c>
      <c r="R2617" s="52">
        <v>0</v>
      </c>
      <c r="S2617" s="52">
        <v>0</v>
      </c>
      <c r="T2617" s="52">
        <v>0</v>
      </c>
      <c r="U2617" s="52">
        <v>0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</row>
    <row r="2618" spans="1:26">
      <c r="A2618" s="52" t="s">
        <v>346</v>
      </c>
      <c r="B2618" s="52" t="s">
        <v>342</v>
      </c>
      <c r="C2618" s="52" t="s">
        <v>254</v>
      </c>
      <c r="D2618" s="52" t="s">
        <v>7</v>
      </c>
      <c r="E2618" s="52" t="s">
        <v>76</v>
      </c>
      <c r="F2618" s="52" t="s">
        <v>72</v>
      </c>
      <c r="G2618" s="52">
        <v>21.053883815704246</v>
      </c>
      <c r="H2618" s="52">
        <v>20.005541238248533</v>
      </c>
      <c r="I2618" s="52">
        <v>21.10188855549135</v>
      </c>
      <c r="J2618" s="52">
        <v>21.324586535588931</v>
      </c>
      <c r="K2618" s="52">
        <v>13.759189446850387</v>
      </c>
      <c r="L2618" s="52">
        <v>12.525927577743671</v>
      </c>
      <c r="M2618" s="52">
        <v>14.628170408266223</v>
      </c>
      <c r="N2618" s="52">
        <v>12.140618406610438</v>
      </c>
      <c r="O2618" s="52">
        <v>9.9400749364721932</v>
      </c>
      <c r="P2618" s="52">
        <v>8.4673596844514663</v>
      </c>
      <c r="Q2618" s="52">
        <v>9.0892280820101927</v>
      </c>
      <c r="R2618" s="52">
        <v>10.378778531810063</v>
      </c>
      <c r="S2618" s="52">
        <v>11.565155973146346</v>
      </c>
      <c r="T2618" s="52">
        <v>14.115023311499163</v>
      </c>
      <c r="U2618" s="52">
        <v>11.983114864704179</v>
      </c>
      <c r="V2618" s="52">
        <v>14.227545527219077</v>
      </c>
      <c r="W2618" s="52">
        <v>19.242867743999998</v>
      </c>
      <c r="X2618" s="52">
        <v>16.713579996000004</v>
      </c>
      <c r="Y2618" s="52">
        <v>11.012874983999998</v>
      </c>
      <c r="Z2618" s="52">
        <v>10.495051559999999</v>
      </c>
    </row>
    <row r="2619" spans="1:26">
      <c r="A2619" s="52" t="s">
        <v>346</v>
      </c>
      <c r="B2619" s="52" t="s">
        <v>343</v>
      </c>
      <c r="C2619" s="52" t="s">
        <v>254</v>
      </c>
      <c r="D2619" s="52" t="s">
        <v>7</v>
      </c>
      <c r="E2619" s="52" t="s">
        <v>76</v>
      </c>
      <c r="F2619" s="52" t="s">
        <v>73</v>
      </c>
      <c r="G2619" s="52">
        <v>23.846876161831894</v>
      </c>
      <c r="H2619" s="52">
        <v>27.324429590299857</v>
      </c>
      <c r="I2619" s="52">
        <v>34.651622935878741</v>
      </c>
      <c r="J2619" s="52">
        <v>57.575904047040353</v>
      </c>
      <c r="K2619" s="52">
        <v>48.90852204264084</v>
      </c>
      <c r="L2619" s="52">
        <v>46.558566891190303</v>
      </c>
      <c r="M2619" s="52">
        <v>50.088901114250547</v>
      </c>
      <c r="N2619" s="52">
        <v>29.317966639733132</v>
      </c>
      <c r="O2619" s="52">
        <v>63.327601242361077</v>
      </c>
      <c r="P2619" s="52">
        <v>29.91141569052051</v>
      </c>
      <c r="Q2619" s="52">
        <v>32.124579523200545</v>
      </c>
      <c r="R2619" s="52">
        <v>32.912217086400553</v>
      </c>
      <c r="S2619" s="52">
        <v>32.158291636800548</v>
      </c>
      <c r="T2619" s="52">
        <v>31.214352456000526</v>
      </c>
      <c r="U2619" s="52">
        <v>32.082988915673774</v>
      </c>
      <c r="V2619" s="52">
        <v>36.662471190071564</v>
      </c>
      <c r="W2619" s="52">
        <v>37.581855609600638</v>
      </c>
      <c r="X2619" s="52">
        <v>35.007838747738354</v>
      </c>
      <c r="Y2619" s="52">
        <v>36.377568481502934</v>
      </c>
      <c r="Z2619" s="52">
        <v>36.456276831875982</v>
      </c>
    </row>
    <row r="2620" spans="1:26">
      <c r="A2620" s="52" t="s">
        <v>347</v>
      </c>
      <c r="B2620" s="52" t="s">
        <v>337</v>
      </c>
      <c r="C2620" s="52" t="s">
        <v>254</v>
      </c>
      <c r="D2620" s="52" t="s">
        <v>7</v>
      </c>
      <c r="E2620" s="52" t="s">
        <v>77</v>
      </c>
      <c r="F2620" s="52" t="s">
        <v>63</v>
      </c>
      <c r="G2620" s="52">
        <v>0</v>
      </c>
      <c r="H2620" s="52">
        <v>0</v>
      </c>
      <c r="I2620" s="52">
        <v>0</v>
      </c>
      <c r="J2620" s="52">
        <v>0</v>
      </c>
      <c r="K2620" s="52">
        <v>0</v>
      </c>
      <c r="L2620" s="52">
        <v>0</v>
      </c>
      <c r="M2620" s="52">
        <v>0</v>
      </c>
      <c r="N2620" s="52">
        <v>0</v>
      </c>
      <c r="O2620" s="52">
        <v>0</v>
      </c>
      <c r="P2620" s="52">
        <v>0</v>
      </c>
      <c r="Q2620" s="52">
        <v>0</v>
      </c>
      <c r="R2620" s="52">
        <v>0</v>
      </c>
      <c r="S2620" s="52">
        <v>0</v>
      </c>
      <c r="T2620" s="52">
        <v>0</v>
      </c>
      <c r="U2620" s="52">
        <v>0</v>
      </c>
      <c r="V2620" s="52">
        <v>0</v>
      </c>
      <c r="W2620" s="52">
        <v>0</v>
      </c>
      <c r="X2620" s="52">
        <v>0</v>
      </c>
      <c r="Y2620" s="52">
        <v>0</v>
      </c>
      <c r="Z2620" s="52">
        <v>0</v>
      </c>
    </row>
    <row r="2621" spans="1:26">
      <c r="A2621" s="52" t="s">
        <v>347</v>
      </c>
      <c r="B2621" s="52" t="s">
        <v>338</v>
      </c>
      <c r="C2621" s="52" t="s">
        <v>254</v>
      </c>
      <c r="D2621" s="52" t="s">
        <v>7</v>
      </c>
      <c r="E2621" s="52" t="s">
        <v>77</v>
      </c>
      <c r="F2621" s="52" t="s">
        <v>64</v>
      </c>
      <c r="G2621" s="52">
        <v>0</v>
      </c>
      <c r="H2621" s="52">
        <v>0</v>
      </c>
      <c r="I2621" s="52">
        <v>0</v>
      </c>
      <c r="J2621" s="52">
        <v>0</v>
      </c>
      <c r="K2621" s="52">
        <v>0</v>
      </c>
      <c r="L2621" s="52">
        <v>0</v>
      </c>
      <c r="M2621" s="52">
        <v>0</v>
      </c>
      <c r="N2621" s="52">
        <v>0</v>
      </c>
      <c r="O2621" s="52">
        <v>0</v>
      </c>
      <c r="P2621" s="52">
        <v>0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</row>
    <row r="2622" spans="1:26">
      <c r="A2622" s="52" t="s">
        <v>347</v>
      </c>
      <c r="B2622" s="52" t="s">
        <v>339</v>
      </c>
      <c r="C2622" s="52" t="s">
        <v>254</v>
      </c>
      <c r="D2622" s="52" t="s">
        <v>7</v>
      </c>
      <c r="E2622" s="52" t="s">
        <v>77</v>
      </c>
      <c r="F2622" s="52" t="s">
        <v>65</v>
      </c>
      <c r="G2622" s="52">
        <v>0</v>
      </c>
      <c r="H2622" s="52">
        <v>0</v>
      </c>
      <c r="I2622" s="52">
        <v>0</v>
      </c>
      <c r="J2622" s="52">
        <v>0</v>
      </c>
      <c r="K2622" s="52">
        <v>0</v>
      </c>
      <c r="L2622" s="52">
        <v>0</v>
      </c>
      <c r="M2622" s="52">
        <v>0</v>
      </c>
      <c r="N2622" s="52">
        <v>0</v>
      </c>
      <c r="O2622" s="52">
        <v>0</v>
      </c>
      <c r="P2622" s="52">
        <v>0</v>
      </c>
      <c r="Q2622" s="52">
        <v>0</v>
      </c>
      <c r="R2622" s="52">
        <v>0</v>
      </c>
      <c r="S2622" s="52">
        <v>0</v>
      </c>
      <c r="T2622" s="52">
        <v>0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</row>
    <row r="2623" spans="1:26">
      <c r="A2623" s="52" t="s">
        <v>347</v>
      </c>
      <c r="B2623" s="52" t="s">
        <v>340</v>
      </c>
      <c r="C2623" s="52" t="s">
        <v>254</v>
      </c>
      <c r="D2623" s="52" t="s">
        <v>7</v>
      </c>
      <c r="E2623" s="52" t="s">
        <v>77</v>
      </c>
      <c r="F2623" s="52" t="s">
        <v>66</v>
      </c>
      <c r="G2623" s="52">
        <v>0</v>
      </c>
      <c r="H2623" s="52">
        <v>0</v>
      </c>
      <c r="I2623" s="52">
        <v>0</v>
      </c>
      <c r="J2623" s="52">
        <v>0</v>
      </c>
      <c r="K2623" s="52">
        <v>0</v>
      </c>
      <c r="L2623" s="52">
        <v>0</v>
      </c>
      <c r="M2623" s="52">
        <v>0</v>
      </c>
      <c r="N2623" s="52">
        <v>0</v>
      </c>
      <c r="O2623" s="52">
        <v>0</v>
      </c>
      <c r="P2623" s="52">
        <v>0</v>
      </c>
      <c r="Q2623" s="52">
        <v>0</v>
      </c>
      <c r="R2623" s="52">
        <v>0</v>
      </c>
      <c r="S2623" s="52">
        <v>0</v>
      </c>
      <c r="T2623" s="52">
        <v>0</v>
      </c>
      <c r="U2623" s="52">
        <v>0</v>
      </c>
      <c r="V2623" s="52">
        <v>0</v>
      </c>
      <c r="W2623" s="52">
        <v>0</v>
      </c>
      <c r="X2623" s="52">
        <v>0</v>
      </c>
      <c r="Y2623" s="52">
        <v>0</v>
      </c>
      <c r="Z2623" s="52">
        <v>0</v>
      </c>
    </row>
    <row r="2624" spans="1:26">
      <c r="A2624" s="52" t="s">
        <v>347</v>
      </c>
      <c r="B2624" s="52" t="s">
        <v>341</v>
      </c>
      <c r="C2624" s="52" t="s">
        <v>254</v>
      </c>
      <c r="D2624" s="52" t="s">
        <v>7</v>
      </c>
      <c r="E2624" s="52" t="s">
        <v>77</v>
      </c>
      <c r="F2624" s="52" t="s">
        <v>67</v>
      </c>
      <c r="G2624" s="52">
        <v>0</v>
      </c>
      <c r="H2624" s="52">
        <v>0</v>
      </c>
      <c r="I2624" s="52">
        <v>0</v>
      </c>
      <c r="J2624" s="52">
        <v>0</v>
      </c>
      <c r="K2624" s="52">
        <v>0</v>
      </c>
      <c r="L2624" s="52">
        <v>0</v>
      </c>
      <c r="M2624" s="52">
        <v>0</v>
      </c>
      <c r="N2624" s="52">
        <v>0</v>
      </c>
      <c r="O2624" s="52">
        <v>0</v>
      </c>
      <c r="P2624" s="52">
        <v>0</v>
      </c>
      <c r="Q2624" s="52">
        <v>0</v>
      </c>
      <c r="R2624" s="52">
        <v>0</v>
      </c>
      <c r="S2624" s="52">
        <v>0</v>
      </c>
      <c r="T2624" s="52">
        <v>0</v>
      </c>
      <c r="U2624" s="52">
        <v>0</v>
      </c>
      <c r="V2624" s="52">
        <v>0</v>
      </c>
      <c r="W2624" s="52">
        <v>0</v>
      </c>
      <c r="X2624" s="52">
        <v>0</v>
      </c>
      <c r="Y2624" s="52">
        <v>0</v>
      </c>
      <c r="Z2624" s="52">
        <v>0</v>
      </c>
    </row>
    <row r="2625" spans="1:26">
      <c r="A2625" s="52" t="s">
        <v>347</v>
      </c>
      <c r="B2625" s="52" t="s">
        <v>337</v>
      </c>
      <c r="C2625" s="52" t="s">
        <v>254</v>
      </c>
      <c r="D2625" s="52" t="s">
        <v>7</v>
      </c>
      <c r="E2625" s="52" t="s">
        <v>77</v>
      </c>
      <c r="F2625" s="52" t="s">
        <v>68</v>
      </c>
      <c r="G2625" s="52">
        <v>0</v>
      </c>
      <c r="H2625" s="52">
        <v>0</v>
      </c>
      <c r="I2625" s="52">
        <v>0</v>
      </c>
      <c r="J2625" s="52">
        <v>0</v>
      </c>
      <c r="K2625" s="52">
        <v>0</v>
      </c>
      <c r="L2625" s="52">
        <v>0</v>
      </c>
      <c r="M2625" s="52">
        <v>0</v>
      </c>
      <c r="N2625" s="52">
        <v>0</v>
      </c>
      <c r="O2625" s="52">
        <v>0</v>
      </c>
      <c r="P2625" s="52">
        <v>0</v>
      </c>
      <c r="Q2625" s="52">
        <v>0</v>
      </c>
      <c r="R2625" s="52">
        <v>0</v>
      </c>
      <c r="S2625" s="52">
        <v>0</v>
      </c>
      <c r="T2625" s="52">
        <v>0</v>
      </c>
      <c r="U2625" s="52">
        <v>0</v>
      </c>
      <c r="V2625" s="52">
        <v>0</v>
      </c>
      <c r="W2625" s="52">
        <v>0</v>
      </c>
      <c r="X2625" s="52">
        <v>0</v>
      </c>
      <c r="Y2625" s="52">
        <v>0</v>
      </c>
      <c r="Z2625" s="52">
        <v>0</v>
      </c>
    </row>
    <row r="2626" spans="1:26">
      <c r="A2626" s="52" t="s">
        <v>347</v>
      </c>
      <c r="B2626" s="52" t="s">
        <v>337</v>
      </c>
      <c r="C2626" s="52" t="s">
        <v>254</v>
      </c>
      <c r="D2626" s="52" t="s">
        <v>7</v>
      </c>
      <c r="E2626" s="52" t="s">
        <v>77</v>
      </c>
      <c r="F2626" s="52" t="s">
        <v>69</v>
      </c>
      <c r="G2626" s="52">
        <v>0</v>
      </c>
      <c r="H2626" s="52">
        <v>0</v>
      </c>
      <c r="I2626" s="52">
        <v>0</v>
      </c>
      <c r="J2626" s="52">
        <v>0</v>
      </c>
      <c r="K2626" s="52">
        <v>0</v>
      </c>
      <c r="L2626" s="52">
        <v>0</v>
      </c>
      <c r="M2626" s="52">
        <v>0</v>
      </c>
      <c r="N2626" s="52">
        <v>0</v>
      </c>
      <c r="O2626" s="52">
        <v>0</v>
      </c>
      <c r="P2626" s="52">
        <v>0</v>
      </c>
      <c r="Q2626" s="52">
        <v>0</v>
      </c>
      <c r="R2626" s="52">
        <v>0</v>
      </c>
      <c r="S2626" s="52">
        <v>0</v>
      </c>
      <c r="T2626" s="52">
        <v>0</v>
      </c>
      <c r="U2626" s="52">
        <v>0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</row>
    <row r="2627" spans="1:26">
      <c r="A2627" s="52" t="s">
        <v>347</v>
      </c>
      <c r="B2627" s="52" t="s">
        <v>337</v>
      </c>
      <c r="C2627" s="52" t="s">
        <v>254</v>
      </c>
      <c r="D2627" s="52" t="s">
        <v>7</v>
      </c>
      <c r="E2627" s="52" t="s">
        <v>77</v>
      </c>
      <c r="F2627" s="52" t="s">
        <v>70</v>
      </c>
      <c r="G2627" s="52">
        <v>0</v>
      </c>
      <c r="H2627" s="52">
        <v>0</v>
      </c>
      <c r="I2627" s="52">
        <v>0</v>
      </c>
      <c r="J2627" s="52">
        <v>0</v>
      </c>
      <c r="K2627" s="52">
        <v>0</v>
      </c>
      <c r="L2627" s="52">
        <v>0</v>
      </c>
      <c r="M2627" s="52">
        <v>0</v>
      </c>
      <c r="N2627" s="52">
        <v>0</v>
      </c>
      <c r="O2627" s="52">
        <v>0</v>
      </c>
      <c r="P2627" s="52">
        <v>0</v>
      </c>
      <c r="Q2627" s="52">
        <v>0</v>
      </c>
      <c r="R2627" s="52">
        <v>0</v>
      </c>
      <c r="S2627" s="52">
        <v>0</v>
      </c>
      <c r="T2627" s="52">
        <v>0</v>
      </c>
      <c r="U2627" s="52">
        <v>0</v>
      </c>
      <c r="V2627" s="52">
        <v>0</v>
      </c>
      <c r="W2627" s="52">
        <v>0</v>
      </c>
      <c r="X2627" s="52">
        <v>0</v>
      </c>
      <c r="Y2627" s="52">
        <v>0</v>
      </c>
      <c r="Z2627" s="52">
        <v>0</v>
      </c>
    </row>
    <row r="2628" spans="1:26">
      <c r="A2628" s="52" t="s">
        <v>347</v>
      </c>
      <c r="B2628" s="52" t="s">
        <v>342</v>
      </c>
      <c r="C2628" s="52" t="s">
        <v>254</v>
      </c>
      <c r="D2628" s="52" t="s">
        <v>7</v>
      </c>
      <c r="E2628" s="52" t="s">
        <v>77</v>
      </c>
      <c r="F2628" s="52" t="s">
        <v>71</v>
      </c>
      <c r="G2628" s="52">
        <v>0</v>
      </c>
      <c r="H2628" s="52">
        <v>0</v>
      </c>
      <c r="I2628" s="52">
        <v>0</v>
      </c>
      <c r="J2628" s="52">
        <v>0</v>
      </c>
      <c r="K2628" s="52">
        <v>0</v>
      </c>
      <c r="L2628" s="52">
        <v>0</v>
      </c>
      <c r="M2628" s="52">
        <v>0</v>
      </c>
      <c r="N2628" s="52">
        <v>0</v>
      </c>
      <c r="O2628" s="52">
        <v>0</v>
      </c>
      <c r="P2628" s="52">
        <v>0</v>
      </c>
      <c r="Q2628" s="52">
        <v>0</v>
      </c>
      <c r="R2628" s="52">
        <v>0</v>
      </c>
      <c r="S2628" s="52">
        <v>0</v>
      </c>
      <c r="T2628" s="52">
        <v>0</v>
      </c>
      <c r="U2628" s="52">
        <v>0</v>
      </c>
      <c r="V2628" s="52">
        <v>0</v>
      </c>
      <c r="W2628" s="52">
        <v>0</v>
      </c>
      <c r="X2628" s="52">
        <v>0</v>
      </c>
      <c r="Y2628" s="52">
        <v>0</v>
      </c>
      <c r="Z2628" s="52">
        <v>0</v>
      </c>
    </row>
    <row r="2629" spans="1:26">
      <c r="A2629" s="52" t="s">
        <v>347</v>
      </c>
      <c r="B2629" s="52" t="s">
        <v>342</v>
      </c>
      <c r="C2629" s="52" t="s">
        <v>254</v>
      </c>
      <c r="D2629" s="52" t="s">
        <v>7</v>
      </c>
      <c r="E2629" s="52" t="s">
        <v>77</v>
      </c>
      <c r="F2629" s="52" t="s">
        <v>72</v>
      </c>
      <c r="G2629" s="52">
        <v>0</v>
      </c>
      <c r="H2629" s="52">
        <v>0</v>
      </c>
      <c r="I2629" s="52">
        <v>0</v>
      </c>
      <c r="J2629" s="52">
        <v>0</v>
      </c>
      <c r="K2629" s="52">
        <v>0</v>
      </c>
      <c r="L2629" s="52">
        <v>0</v>
      </c>
      <c r="M2629" s="52">
        <v>0</v>
      </c>
      <c r="N2629" s="52">
        <v>0</v>
      </c>
      <c r="O2629" s="52">
        <v>0</v>
      </c>
      <c r="P2629" s="52">
        <v>0</v>
      </c>
      <c r="Q2629" s="52">
        <v>0</v>
      </c>
      <c r="R2629" s="52">
        <v>0</v>
      </c>
      <c r="S2629" s="52">
        <v>0</v>
      </c>
      <c r="T2629" s="52">
        <v>0</v>
      </c>
      <c r="U2629" s="52">
        <v>0</v>
      </c>
      <c r="V2629" s="52">
        <v>0</v>
      </c>
      <c r="W2629" s="52">
        <v>0</v>
      </c>
      <c r="X2629" s="52">
        <v>0</v>
      </c>
      <c r="Y2629" s="52">
        <v>0</v>
      </c>
      <c r="Z2629" s="52">
        <v>0</v>
      </c>
    </row>
    <row r="2630" spans="1:26">
      <c r="A2630" s="52" t="s">
        <v>347</v>
      </c>
      <c r="B2630" s="52" t="s">
        <v>343</v>
      </c>
      <c r="C2630" s="52" t="s">
        <v>254</v>
      </c>
      <c r="D2630" s="52" t="s">
        <v>7</v>
      </c>
      <c r="E2630" s="52" t="s">
        <v>77</v>
      </c>
      <c r="F2630" s="52" t="s">
        <v>73</v>
      </c>
      <c r="G2630" s="52">
        <v>0</v>
      </c>
      <c r="H2630" s="52">
        <v>0</v>
      </c>
      <c r="I2630" s="52">
        <v>0</v>
      </c>
      <c r="J2630" s="52">
        <v>0</v>
      </c>
      <c r="K2630" s="52">
        <v>0</v>
      </c>
      <c r="L2630" s="52">
        <v>0</v>
      </c>
      <c r="M2630" s="52">
        <v>0</v>
      </c>
      <c r="N2630" s="52">
        <v>0</v>
      </c>
      <c r="O2630" s="52">
        <v>0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</row>
    <row r="2631" spans="1:26">
      <c r="A2631" s="52" t="s">
        <v>347</v>
      </c>
      <c r="B2631" s="52" t="s">
        <v>337</v>
      </c>
      <c r="C2631" s="52" t="s">
        <v>254</v>
      </c>
      <c r="D2631" s="52" t="s">
        <v>7</v>
      </c>
      <c r="E2631" s="52" t="s">
        <v>78</v>
      </c>
      <c r="F2631" s="52" t="s">
        <v>63</v>
      </c>
      <c r="G2631" s="52">
        <v>0</v>
      </c>
      <c r="H2631" s="52">
        <v>0</v>
      </c>
      <c r="I2631" s="52">
        <v>0</v>
      </c>
      <c r="J2631" s="52">
        <v>0</v>
      </c>
      <c r="K2631" s="52">
        <v>0</v>
      </c>
      <c r="L2631" s="52">
        <v>0</v>
      </c>
      <c r="M2631" s="52">
        <v>0</v>
      </c>
      <c r="N2631" s="52">
        <v>0</v>
      </c>
      <c r="O2631" s="52">
        <v>0</v>
      </c>
      <c r="P2631" s="52">
        <v>0</v>
      </c>
      <c r="Q2631" s="52">
        <v>0</v>
      </c>
      <c r="R2631" s="52">
        <v>0</v>
      </c>
      <c r="S2631" s="52">
        <v>0</v>
      </c>
      <c r="T2631" s="52">
        <v>0</v>
      </c>
      <c r="U2631" s="52">
        <v>0</v>
      </c>
      <c r="V2631" s="52">
        <v>0</v>
      </c>
      <c r="W2631" s="52">
        <v>0</v>
      </c>
      <c r="X2631" s="52">
        <v>0</v>
      </c>
      <c r="Y2631" s="52">
        <v>0</v>
      </c>
      <c r="Z2631" s="52">
        <v>0</v>
      </c>
    </row>
    <row r="2632" spans="1:26">
      <c r="A2632" s="52" t="s">
        <v>347</v>
      </c>
      <c r="B2632" s="52" t="s">
        <v>338</v>
      </c>
      <c r="C2632" s="52" t="s">
        <v>254</v>
      </c>
      <c r="D2632" s="52" t="s">
        <v>7</v>
      </c>
      <c r="E2632" s="52" t="s">
        <v>78</v>
      </c>
      <c r="F2632" s="52" t="s">
        <v>64</v>
      </c>
      <c r="G2632" s="52">
        <v>0</v>
      </c>
      <c r="H2632" s="52">
        <v>0</v>
      </c>
      <c r="I2632" s="52">
        <v>0</v>
      </c>
      <c r="J2632" s="52">
        <v>0</v>
      </c>
      <c r="K2632" s="52">
        <v>0</v>
      </c>
      <c r="L2632" s="52">
        <v>0</v>
      </c>
      <c r="M2632" s="52">
        <v>0</v>
      </c>
      <c r="N2632" s="52">
        <v>0</v>
      </c>
      <c r="O2632" s="52">
        <v>0</v>
      </c>
      <c r="P2632" s="52">
        <v>0</v>
      </c>
      <c r="Q2632" s="52">
        <v>0</v>
      </c>
      <c r="R2632" s="52">
        <v>0</v>
      </c>
      <c r="S2632" s="52">
        <v>0</v>
      </c>
      <c r="T2632" s="52">
        <v>0</v>
      </c>
      <c r="U2632" s="52">
        <v>0</v>
      </c>
      <c r="V2632" s="52">
        <v>0</v>
      </c>
      <c r="W2632" s="52">
        <v>0</v>
      </c>
      <c r="X2632" s="52">
        <v>0</v>
      </c>
      <c r="Y2632" s="52">
        <v>0</v>
      </c>
      <c r="Z2632" s="52">
        <v>0</v>
      </c>
    </row>
    <row r="2633" spans="1:26">
      <c r="A2633" s="52" t="s">
        <v>347</v>
      </c>
      <c r="B2633" s="52" t="s">
        <v>339</v>
      </c>
      <c r="C2633" s="52" t="s">
        <v>254</v>
      </c>
      <c r="D2633" s="52" t="s">
        <v>7</v>
      </c>
      <c r="E2633" s="52" t="s">
        <v>78</v>
      </c>
      <c r="F2633" s="52" t="s">
        <v>65</v>
      </c>
      <c r="G2633" s="52">
        <v>0</v>
      </c>
      <c r="H2633" s="52">
        <v>0</v>
      </c>
      <c r="I2633" s="52">
        <v>0</v>
      </c>
      <c r="J2633" s="52">
        <v>0</v>
      </c>
      <c r="K2633" s="52">
        <v>0</v>
      </c>
      <c r="L2633" s="52">
        <v>0</v>
      </c>
      <c r="M2633" s="52">
        <v>0</v>
      </c>
      <c r="N2633" s="52">
        <v>0</v>
      </c>
      <c r="O2633" s="52">
        <v>0</v>
      </c>
      <c r="P2633" s="52">
        <v>0</v>
      </c>
      <c r="Q2633" s="52">
        <v>0</v>
      </c>
      <c r="R2633" s="52">
        <v>0</v>
      </c>
      <c r="S2633" s="52">
        <v>0</v>
      </c>
      <c r="T2633" s="52">
        <v>0</v>
      </c>
      <c r="U2633" s="52">
        <v>0</v>
      </c>
      <c r="V2633" s="52">
        <v>0</v>
      </c>
      <c r="W2633" s="52">
        <v>0</v>
      </c>
      <c r="X2633" s="52">
        <v>0</v>
      </c>
      <c r="Y2633" s="52">
        <v>0</v>
      </c>
      <c r="Z2633" s="52">
        <v>0</v>
      </c>
    </row>
    <row r="2634" spans="1:26">
      <c r="A2634" s="52" t="s">
        <v>347</v>
      </c>
      <c r="B2634" s="52" t="s">
        <v>340</v>
      </c>
      <c r="C2634" s="52" t="s">
        <v>254</v>
      </c>
      <c r="D2634" s="52" t="s">
        <v>7</v>
      </c>
      <c r="E2634" s="52" t="s">
        <v>78</v>
      </c>
      <c r="F2634" s="52" t="s">
        <v>66</v>
      </c>
      <c r="G2634" s="52">
        <v>0</v>
      </c>
      <c r="H2634" s="52">
        <v>0</v>
      </c>
      <c r="I2634" s="52">
        <v>0</v>
      </c>
      <c r="J2634" s="52">
        <v>0</v>
      </c>
      <c r="K2634" s="52">
        <v>0</v>
      </c>
      <c r="L2634" s="52">
        <v>0</v>
      </c>
      <c r="M2634" s="52">
        <v>0</v>
      </c>
      <c r="N2634" s="52">
        <v>0</v>
      </c>
      <c r="O2634" s="52">
        <v>0</v>
      </c>
      <c r="P2634" s="52">
        <v>0</v>
      </c>
      <c r="Q2634" s="52">
        <v>0</v>
      </c>
      <c r="R2634" s="52">
        <v>0</v>
      </c>
      <c r="S2634" s="52">
        <v>0</v>
      </c>
      <c r="T2634" s="52">
        <v>0</v>
      </c>
      <c r="U2634" s="52">
        <v>0</v>
      </c>
      <c r="V2634" s="52">
        <v>0</v>
      </c>
      <c r="W2634" s="52">
        <v>0</v>
      </c>
      <c r="X2634" s="52">
        <v>0</v>
      </c>
      <c r="Y2634" s="52">
        <v>0</v>
      </c>
      <c r="Z2634" s="52">
        <v>0</v>
      </c>
    </row>
    <row r="2635" spans="1:26">
      <c r="A2635" s="52" t="s">
        <v>347</v>
      </c>
      <c r="B2635" s="52" t="s">
        <v>341</v>
      </c>
      <c r="C2635" s="52" t="s">
        <v>254</v>
      </c>
      <c r="D2635" s="52" t="s">
        <v>7</v>
      </c>
      <c r="E2635" s="52" t="s">
        <v>78</v>
      </c>
      <c r="F2635" s="52" t="s">
        <v>67</v>
      </c>
      <c r="G2635" s="52">
        <v>0</v>
      </c>
      <c r="H2635" s="52">
        <v>0</v>
      </c>
      <c r="I2635" s="52">
        <v>0</v>
      </c>
      <c r="J2635" s="52">
        <v>0</v>
      </c>
      <c r="K2635" s="52">
        <v>0</v>
      </c>
      <c r="L2635" s="52">
        <v>0</v>
      </c>
      <c r="M2635" s="52">
        <v>0</v>
      </c>
      <c r="N2635" s="52">
        <v>0</v>
      </c>
      <c r="O2635" s="52">
        <v>0</v>
      </c>
      <c r="P2635" s="52">
        <v>0</v>
      </c>
      <c r="Q2635" s="52">
        <v>0</v>
      </c>
      <c r="R2635" s="52">
        <v>0</v>
      </c>
      <c r="S2635" s="52">
        <v>0</v>
      </c>
      <c r="T2635" s="52">
        <v>0</v>
      </c>
      <c r="U2635" s="52">
        <v>0</v>
      </c>
      <c r="V2635" s="52">
        <v>0</v>
      </c>
      <c r="W2635" s="52">
        <v>0</v>
      </c>
      <c r="X2635" s="52">
        <v>0</v>
      </c>
      <c r="Y2635" s="52">
        <v>0</v>
      </c>
      <c r="Z2635" s="52">
        <v>0</v>
      </c>
    </row>
    <row r="2636" spans="1:26">
      <c r="A2636" s="52" t="s">
        <v>347</v>
      </c>
      <c r="B2636" s="52" t="s">
        <v>337</v>
      </c>
      <c r="C2636" s="52" t="s">
        <v>254</v>
      </c>
      <c r="D2636" s="52" t="s">
        <v>7</v>
      </c>
      <c r="E2636" s="52" t="s">
        <v>78</v>
      </c>
      <c r="F2636" s="52" t="s">
        <v>68</v>
      </c>
      <c r="G2636" s="52">
        <v>0</v>
      </c>
      <c r="H2636" s="52">
        <v>0</v>
      </c>
      <c r="I2636" s="52">
        <v>0</v>
      </c>
      <c r="J2636" s="52">
        <v>0</v>
      </c>
      <c r="K2636" s="52">
        <v>0</v>
      </c>
      <c r="L2636" s="52">
        <v>0</v>
      </c>
      <c r="M2636" s="52">
        <v>0</v>
      </c>
      <c r="N2636" s="52">
        <v>0</v>
      </c>
      <c r="O2636" s="52">
        <v>0</v>
      </c>
      <c r="P2636" s="52">
        <v>0</v>
      </c>
      <c r="Q2636" s="52">
        <v>0</v>
      </c>
      <c r="R2636" s="52">
        <v>0</v>
      </c>
      <c r="S2636" s="52">
        <v>0</v>
      </c>
      <c r="T2636" s="52">
        <v>0</v>
      </c>
      <c r="U2636" s="52">
        <v>0</v>
      </c>
      <c r="V2636" s="52">
        <v>0</v>
      </c>
      <c r="W2636" s="52">
        <v>0</v>
      </c>
      <c r="X2636" s="52">
        <v>0</v>
      </c>
      <c r="Y2636" s="52">
        <v>0</v>
      </c>
      <c r="Z2636" s="52">
        <v>0</v>
      </c>
    </row>
    <row r="2637" spans="1:26">
      <c r="A2637" s="52" t="s">
        <v>347</v>
      </c>
      <c r="B2637" s="52" t="s">
        <v>337</v>
      </c>
      <c r="C2637" s="52" t="s">
        <v>254</v>
      </c>
      <c r="D2637" s="52" t="s">
        <v>7</v>
      </c>
      <c r="E2637" s="52" t="s">
        <v>78</v>
      </c>
      <c r="F2637" s="52" t="s">
        <v>69</v>
      </c>
      <c r="G2637" s="52">
        <v>0</v>
      </c>
      <c r="H2637" s="52">
        <v>0</v>
      </c>
      <c r="I2637" s="52">
        <v>0</v>
      </c>
      <c r="J2637" s="52">
        <v>0</v>
      </c>
      <c r="K2637" s="52">
        <v>0</v>
      </c>
      <c r="L2637" s="52">
        <v>0</v>
      </c>
      <c r="M2637" s="52">
        <v>0</v>
      </c>
      <c r="N2637" s="52">
        <v>0</v>
      </c>
      <c r="O2637" s="52">
        <v>0</v>
      </c>
      <c r="P2637" s="52">
        <v>0</v>
      </c>
      <c r="Q2637" s="52">
        <v>0</v>
      </c>
      <c r="R2637" s="52">
        <v>0</v>
      </c>
      <c r="S2637" s="52">
        <v>0</v>
      </c>
      <c r="T2637" s="52">
        <v>0</v>
      </c>
      <c r="U2637" s="52">
        <v>0</v>
      </c>
      <c r="V2637" s="52">
        <v>0</v>
      </c>
      <c r="W2637" s="52">
        <v>0</v>
      </c>
      <c r="X2637" s="52">
        <v>0</v>
      </c>
      <c r="Y2637" s="52">
        <v>0</v>
      </c>
      <c r="Z2637" s="52">
        <v>0</v>
      </c>
    </row>
    <row r="2638" spans="1:26">
      <c r="A2638" s="52" t="s">
        <v>347</v>
      </c>
      <c r="B2638" s="52" t="s">
        <v>337</v>
      </c>
      <c r="C2638" s="52" t="s">
        <v>254</v>
      </c>
      <c r="D2638" s="52" t="s">
        <v>7</v>
      </c>
      <c r="E2638" s="52" t="s">
        <v>78</v>
      </c>
      <c r="F2638" s="52" t="s">
        <v>70</v>
      </c>
      <c r="G2638" s="52">
        <v>0</v>
      </c>
      <c r="H2638" s="52">
        <v>0</v>
      </c>
      <c r="I2638" s="52">
        <v>0</v>
      </c>
      <c r="J2638" s="52">
        <v>0</v>
      </c>
      <c r="K2638" s="52">
        <v>0</v>
      </c>
      <c r="L2638" s="52">
        <v>0</v>
      </c>
      <c r="M2638" s="52">
        <v>0</v>
      </c>
      <c r="N2638" s="52">
        <v>0</v>
      </c>
      <c r="O2638" s="52">
        <v>0</v>
      </c>
      <c r="P2638" s="52">
        <v>0</v>
      </c>
      <c r="Q2638" s="52">
        <v>0</v>
      </c>
      <c r="R2638" s="52">
        <v>0</v>
      </c>
      <c r="S2638" s="52">
        <v>0</v>
      </c>
      <c r="T2638" s="52">
        <v>0</v>
      </c>
      <c r="U2638" s="52">
        <v>0</v>
      </c>
      <c r="V2638" s="52">
        <v>0</v>
      </c>
      <c r="W2638" s="52">
        <v>0</v>
      </c>
      <c r="X2638" s="52">
        <v>0</v>
      </c>
      <c r="Y2638" s="52">
        <v>0</v>
      </c>
      <c r="Z2638" s="52">
        <v>0</v>
      </c>
    </row>
    <row r="2639" spans="1:26">
      <c r="A2639" s="52" t="s">
        <v>347</v>
      </c>
      <c r="B2639" s="52" t="s">
        <v>342</v>
      </c>
      <c r="C2639" s="52" t="s">
        <v>254</v>
      </c>
      <c r="D2639" s="52" t="s">
        <v>7</v>
      </c>
      <c r="E2639" s="52" t="s">
        <v>78</v>
      </c>
      <c r="F2639" s="52" t="s">
        <v>71</v>
      </c>
      <c r="G2639" s="52">
        <v>0</v>
      </c>
      <c r="H2639" s="52">
        <v>0</v>
      </c>
      <c r="I2639" s="52">
        <v>0</v>
      </c>
      <c r="J2639" s="52">
        <v>0</v>
      </c>
      <c r="K2639" s="52">
        <v>0</v>
      </c>
      <c r="L2639" s="52">
        <v>0</v>
      </c>
      <c r="M2639" s="52">
        <v>0</v>
      </c>
      <c r="N2639" s="52">
        <v>0</v>
      </c>
      <c r="O2639" s="52">
        <v>0</v>
      </c>
      <c r="P2639" s="52">
        <v>0</v>
      </c>
      <c r="Q2639" s="52">
        <v>0</v>
      </c>
      <c r="R2639" s="52">
        <v>0</v>
      </c>
      <c r="S2639" s="52">
        <v>0</v>
      </c>
      <c r="T2639" s="52">
        <v>0</v>
      </c>
      <c r="U2639" s="52">
        <v>0</v>
      </c>
      <c r="V2639" s="52">
        <v>0</v>
      </c>
      <c r="W2639" s="52">
        <v>0</v>
      </c>
      <c r="X2639" s="52">
        <v>0</v>
      </c>
      <c r="Y2639" s="52">
        <v>0</v>
      </c>
      <c r="Z2639" s="52">
        <v>0</v>
      </c>
    </row>
    <row r="2640" spans="1:26">
      <c r="A2640" s="52" t="s">
        <v>347</v>
      </c>
      <c r="B2640" s="52" t="s">
        <v>342</v>
      </c>
      <c r="C2640" s="52" t="s">
        <v>254</v>
      </c>
      <c r="D2640" s="52" t="s">
        <v>7</v>
      </c>
      <c r="E2640" s="52" t="s">
        <v>78</v>
      </c>
      <c r="F2640" s="52" t="s">
        <v>72</v>
      </c>
      <c r="G2640" s="52">
        <v>0</v>
      </c>
      <c r="H2640" s="52">
        <v>0</v>
      </c>
      <c r="I2640" s="52">
        <v>0</v>
      </c>
      <c r="J2640" s="52">
        <v>0</v>
      </c>
      <c r="K2640" s="52">
        <v>8.2374893134236675</v>
      </c>
      <c r="L2640" s="52">
        <v>7.0881996208460558</v>
      </c>
      <c r="M2640" s="52">
        <v>6.1444659902484409</v>
      </c>
      <c r="N2640" s="52">
        <v>6.2492473774802031</v>
      </c>
      <c r="O2640" s="52">
        <v>7.5989813608412771</v>
      </c>
      <c r="P2640" s="52">
        <v>6.5525538501793612</v>
      </c>
      <c r="Q2640" s="52">
        <v>8.1705996485681709</v>
      </c>
      <c r="R2640" s="52">
        <v>9.1013601996618583</v>
      </c>
      <c r="S2640" s="52">
        <v>12.549222506558838</v>
      </c>
      <c r="T2640" s="52">
        <v>15.179427272832498</v>
      </c>
      <c r="U2640" s="52">
        <v>13.788293446269327</v>
      </c>
      <c r="V2640" s="52">
        <v>16.765936320685089</v>
      </c>
      <c r="W2640" s="52">
        <v>23.645036735999998</v>
      </c>
      <c r="X2640" s="52">
        <v>0</v>
      </c>
      <c r="Y2640" s="52">
        <v>0</v>
      </c>
      <c r="Z2640" s="52">
        <v>0</v>
      </c>
    </row>
    <row r="2641" spans="1:26">
      <c r="A2641" s="52" t="s">
        <v>347</v>
      </c>
      <c r="B2641" s="52" t="s">
        <v>343</v>
      </c>
      <c r="C2641" s="52" t="s">
        <v>254</v>
      </c>
      <c r="D2641" s="52" t="s">
        <v>7</v>
      </c>
      <c r="E2641" s="52" t="s">
        <v>78</v>
      </c>
      <c r="F2641" s="52" t="s">
        <v>73</v>
      </c>
      <c r="G2641" s="52">
        <v>0</v>
      </c>
      <c r="H2641" s="52">
        <v>0</v>
      </c>
      <c r="I2641" s="52">
        <v>0</v>
      </c>
      <c r="J2641" s="52">
        <v>0</v>
      </c>
      <c r="K2641" s="52">
        <v>18.184158326880308</v>
      </c>
      <c r="L2641" s="52">
        <v>13.985760237337667</v>
      </c>
      <c r="M2641" s="52">
        <v>13.093908499959404</v>
      </c>
      <c r="N2641" s="52">
        <v>14.093902213557742</v>
      </c>
      <c r="O2641" s="52">
        <v>14.201158771800245</v>
      </c>
      <c r="P2641" s="52">
        <v>1.8845724643200326</v>
      </c>
      <c r="Q2641" s="52">
        <v>3.2179744800000547</v>
      </c>
      <c r="R2641" s="52">
        <v>3.4222903200000583</v>
      </c>
      <c r="S2641" s="52">
        <v>4.11389943840007</v>
      </c>
      <c r="T2641" s="52">
        <v>3.8656556928000656</v>
      </c>
      <c r="U2641" s="52">
        <v>3.5497640875305203</v>
      </c>
      <c r="V2641" s="52">
        <v>12.048521647728306</v>
      </c>
      <c r="W2641" s="52">
        <v>12.889264766400219</v>
      </c>
      <c r="X2641" s="52">
        <v>0</v>
      </c>
      <c r="Y2641" s="52">
        <v>0</v>
      </c>
      <c r="Z2641" s="52">
        <v>0</v>
      </c>
    </row>
    <row r="2642" spans="1:26">
      <c r="A2642" s="52" t="s">
        <v>113</v>
      </c>
      <c r="B2642" s="52" t="s">
        <v>337</v>
      </c>
      <c r="C2642" s="52" t="s">
        <v>254</v>
      </c>
      <c r="D2642" s="52" t="s">
        <v>7</v>
      </c>
      <c r="E2642" s="52" t="s">
        <v>79</v>
      </c>
      <c r="F2642" s="52" t="s">
        <v>63</v>
      </c>
      <c r="G2642" s="52">
        <v>0</v>
      </c>
      <c r="H2642" s="52">
        <v>0</v>
      </c>
      <c r="I2642" s="52">
        <v>0</v>
      </c>
      <c r="J2642" s="52">
        <v>0</v>
      </c>
      <c r="K2642" s="52">
        <v>0</v>
      </c>
      <c r="L2642" s="52">
        <v>0</v>
      </c>
      <c r="M2642" s="52">
        <v>0</v>
      </c>
      <c r="N2642" s="52">
        <v>0</v>
      </c>
      <c r="O2642" s="52">
        <v>0</v>
      </c>
      <c r="P2642" s="52">
        <v>0</v>
      </c>
      <c r="Q2642" s="52">
        <v>0</v>
      </c>
      <c r="R2642" s="52">
        <v>0</v>
      </c>
      <c r="S2642" s="52">
        <v>0</v>
      </c>
      <c r="T2642" s="52">
        <v>0</v>
      </c>
      <c r="U2642" s="52">
        <v>0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</row>
    <row r="2643" spans="1:26">
      <c r="A2643" s="52" t="s">
        <v>113</v>
      </c>
      <c r="B2643" s="52" t="s">
        <v>338</v>
      </c>
      <c r="C2643" s="52" t="s">
        <v>254</v>
      </c>
      <c r="D2643" s="52" t="s">
        <v>7</v>
      </c>
      <c r="E2643" s="52" t="s">
        <v>79</v>
      </c>
      <c r="F2643" s="52" t="s">
        <v>64</v>
      </c>
      <c r="G2643" s="52">
        <v>0</v>
      </c>
      <c r="H2643" s="52">
        <v>0</v>
      </c>
      <c r="I2643" s="52">
        <v>0</v>
      </c>
      <c r="J2643" s="52">
        <v>0</v>
      </c>
      <c r="K2643" s="52">
        <v>0</v>
      </c>
      <c r="L2643" s="52">
        <v>0</v>
      </c>
      <c r="M2643" s="52">
        <v>0</v>
      </c>
      <c r="N2643" s="52">
        <v>0</v>
      </c>
      <c r="O2643" s="52">
        <v>0</v>
      </c>
      <c r="P2643" s="52">
        <v>0</v>
      </c>
      <c r="Q2643" s="52">
        <v>0</v>
      </c>
      <c r="R2643" s="52">
        <v>0</v>
      </c>
      <c r="S2643" s="52">
        <v>0</v>
      </c>
      <c r="T2643" s="52">
        <v>0</v>
      </c>
      <c r="U2643" s="52">
        <v>0</v>
      </c>
      <c r="V2643" s="52">
        <v>0</v>
      </c>
      <c r="W2643" s="52">
        <v>0</v>
      </c>
      <c r="X2643" s="52">
        <v>0</v>
      </c>
      <c r="Y2643" s="52">
        <v>0</v>
      </c>
      <c r="Z2643" s="52">
        <v>0</v>
      </c>
    </row>
    <row r="2644" spans="1:26">
      <c r="A2644" s="52" t="s">
        <v>113</v>
      </c>
      <c r="B2644" s="52" t="s">
        <v>339</v>
      </c>
      <c r="C2644" s="52" t="s">
        <v>254</v>
      </c>
      <c r="D2644" s="52" t="s">
        <v>7</v>
      </c>
      <c r="E2644" s="52" t="s">
        <v>79</v>
      </c>
      <c r="F2644" s="52" t="s">
        <v>65</v>
      </c>
      <c r="G2644" s="52">
        <v>0</v>
      </c>
      <c r="H2644" s="52">
        <v>0</v>
      </c>
      <c r="I2644" s="52">
        <v>0</v>
      </c>
      <c r="J2644" s="52">
        <v>0</v>
      </c>
      <c r="K2644" s="52">
        <v>0</v>
      </c>
      <c r="L2644" s="52">
        <v>0</v>
      </c>
      <c r="M2644" s="52">
        <v>0</v>
      </c>
      <c r="N2644" s="52">
        <v>0</v>
      </c>
      <c r="O2644" s="52">
        <v>0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0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</row>
    <row r="2645" spans="1:26">
      <c r="A2645" s="52" t="s">
        <v>113</v>
      </c>
      <c r="B2645" s="52" t="s">
        <v>340</v>
      </c>
      <c r="C2645" s="52" t="s">
        <v>254</v>
      </c>
      <c r="D2645" s="52" t="s">
        <v>7</v>
      </c>
      <c r="E2645" s="52" t="s">
        <v>79</v>
      </c>
      <c r="F2645" s="52" t="s">
        <v>66</v>
      </c>
      <c r="G2645" s="52">
        <v>0</v>
      </c>
      <c r="H2645" s="52">
        <v>0</v>
      </c>
      <c r="I2645" s="52">
        <v>0</v>
      </c>
      <c r="J2645" s="52">
        <v>0</v>
      </c>
      <c r="K2645" s="52">
        <v>2.8404000004658259</v>
      </c>
      <c r="L2645" s="52">
        <v>2.8764000004717301</v>
      </c>
      <c r="M2645" s="52">
        <v>2.948400000483538</v>
      </c>
      <c r="N2645" s="52">
        <v>3.1356000005142386</v>
      </c>
      <c r="O2645" s="52">
        <v>2.9952000004912129</v>
      </c>
      <c r="P2645" s="52">
        <v>2.5380000004162322</v>
      </c>
      <c r="Q2645" s="52">
        <v>3.4452000005650132</v>
      </c>
      <c r="R2645" s="52">
        <v>3.6900000006051608</v>
      </c>
      <c r="S2645" s="52">
        <v>3.9384000006458977</v>
      </c>
      <c r="T2645" s="52">
        <v>3.9420000006464884</v>
      </c>
      <c r="U2645" s="52">
        <v>4.0032000006565251</v>
      </c>
      <c r="V2645" s="52">
        <v>4.9752000008159332</v>
      </c>
      <c r="W2645" s="52">
        <v>0</v>
      </c>
      <c r="X2645" s="52">
        <v>0</v>
      </c>
      <c r="Y2645" s="52">
        <v>0</v>
      </c>
      <c r="Z2645" s="52">
        <v>0</v>
      </c>
    </row>
    <row r="2646" spans="1:26">
      <c r="A2646" s="52" t="s">
        <v>113</v>
      </c>
      <c r="B2646" s="52" t="s">
        <v>341</v>
      </c>
      <c r="C2646" s="52" t="s">
        <v>254</v>
      </c>
      <c r="D2646" s="52" t="s">
        <v>7</v>
      </c>
      <c r="E2646" s="52" t="s">
        <v>79</v>
      </c>
      <c r="F2646" s="52" t="s">
        <v>67</v>
      </c>
      <c r="G2646" s="52">
        <v>0</v>
      </c>
      <c r="H2646" s="52">
        <v>0</v>
      </c>
      <c r="I2646" s="52">
        <v>0</v>
      </c>
      <c r="J2646" s="52">
        <v>0</v>
      </c>
      <c r="K2646" s="52">
        <v>0</v>
      </c>
      <c r="L2646" s="52">
        <v>0</v>
      </c>
      <c r="M2646" s="52">
        <v>0</v>
      </c>
      <c r="N2646" s="52">
        <v>0</v>
      </c>
      <c r="O2646" s="52">
        <v>0</v>
      </c>
      <c r="P2646" s="52">
        <v>0</v>
      </c>
      <c r="Q2646" s="52">
        <v>0</v>
      </c>
      <c r="R2646" s="52">
        <v>0</v>
      </c>
      <c r="S2646" s="52">
        <v>0</v>
      </c>
      <c r="T2646" s="52">
        <v>0</v>
      </c>
      <c r="U2646" s="52">
        <v>0</v>
      </c>
      <c r="V2646" s="52">
        <v>0</v>
      </c>
      <c r="W2646" s="52">
        <v>0</v>
      </c>
      <c r="X2646" s="52">
        <v>0</v>
      </c>
      <c r="Y2646" s="52">
        <v>0</v>
      </c>
      <c r="Z2646" s="52">
        <v>0</v>
      </c>
    </row>
    <row r="2647" spans="1:26">
      <c r="A2647" s="52" t="s">
        <v>113</v>
      </c>
      <c r="B2647" s="52" t="s">
        <v>337</v>
      </c>
      <c r="C2647" s="52" t="s">
        <v>254</v>
      </c>
      <c r="D2647" s="52" t="s">
        <v>7</v>
      </c>
      <c r="E2647" s="52" t="s">
        <v>79</v>
      </c>
      <c r="F2647" s="52" t="s">
        <v>68</v>
      </c>
      <c r="G2647" s="52">
        <v>0</v>
      </c>
      <c r="H2647" s="52">
        <v>0</v>
      </c>
      <c r="I2647" s="52">
        <v>0</v>
      </c>
      <c r="J2647" s="52">
        <v>0</v>
      </c>
      <c r="K2647" s="52">
        <v>0</v>
      </c>
      <c r="L2647" s="52">
        <v>0</v>
      </c>
      <c r="M2647" s="52">
        <v>0</v>
      </c>
      <c r="N2647" s="52">
        <v>0</v>
      </c>
      <c r="O2647" s="52">
        <v>0</v>
      </c>
      <c r="P2647" s="52">
        <v>0</v>
      </c>
      <c r="Q2647" s="52">
        <v>0</v>
      </c>
      <c r="R2647" s="52">
        <v>0</v>
      </c>
      <c r="S2647" s="52">
        <v>0</v>
      </c>
      <c r="T2647" s="52">
        <v>0</v>
      </c>
      <c r="U2647" s="52">
        <v>0</v>
      </c>
      <c r="V2647" s="52">
        <v>0</v>
      </c>
      <c r="W2647" s="52">
        <v>0</v>
      </c>
      <c r="X2647" s="52">
        <v>0</v>
      </c>
      <c r="Y2647" s="52">
        <v>0</v>
      </c>
      <c r="Z2647" s="52">
        <v>0</v>
      </c>
    </row>
    <row r="2648" spans="1:26">
      <c r="A2648" s="52" t="s">
        <v>113</v>
      </c>
      <c r="B2648" s="52" t="s">
        <v>337</v>
      </c>
      <c r="C2648" s="52" t="s">
        <v>254</v>
      </c>
      <c r="D2648" s="52" t="s">
        <v>7</v>
      </c>
      <c r="E2648" s="52" t="s">
        <v>79</v>
      </c>
      <c r="F2648" s="52" t="s">
        <v>69</v>
      </c>
      <c r="G2648" s="52">
        <v>0</v>
      </c>
      <c r="H2648" s="52">
        <v>0</v>
      </c>
      <c r="I2648" s="52">
        <v>0</v>
      </c>
      <c r="J2648" s="52">
        <v>0</v>
      </c>
      <c r="K2648" s="52">
        <v>0</v>
      </c>
      <c r="L2648" s="52">
        <v>0</v>
      </c>
      <c r="M2648" s="52">
        <v>0</v>
      </c>
      <c r="N2648" s="52">
        <v>0</v>
      </c>
      <c r="O2648" s="52">
        <v>0</v>
      </c>
      <c r="P2648" s="52">
        <v>0</v>
      </c>
      <c r="Q2648" s="52">
        <v>0</v>
      </c>
      <c r="R2648" s="52">
        <v>0</v>
      </c>
      <c r="S2648" s="52">
        <v>0</v>
      </c>
      <c r="T2648" s="52">
        <v>0</v>
      </c>
      <c r="U2648" s="52">
        <v>0</v>
      </c>
      <c r="V2648" s="52">
        <v>0</v>
      </c>
      <c r="W2648" s="52">
        <v>0</v>
      </c>
      <c r="X2648" s="52">
        <v>0</v>
      </c>
      <c r="Y2648" s="52">
        <v>0</v>
      </c>
      <c r="Z2648" s="52">
        <v>0</v>
      </c>
    </row>
    <row r="2649" spans="1:26">
      <c r="A2649" s="52" t="s">
        <v>113</v>
      </c>
      <c r="B2649" s="52" t="s">
        <v>337</v>
      </c>
      <c r="C2649" s="52" t="s">
        <v>254</v>
      </c>
      <c r="D2649" s="52" t="s">
        <v>7</v>
      </c>
      <c r="E2649" s="52" t="s">
        <v>79</v>
      </c>
      <c r="F2649" s="52" t="s">
        <v>70</v>
      </c>
      <c r="G2649" s="52">
        <v>0</v>
      </c>
      <c r="H2649" s="52">
        <v>0</v>
      </c>
      <c r="I2649" s="52">
        <v>0</v>
      </c>
      <c r="J2649" s="52">
        <v>0</v>
      </c>
      <c r="K2649" s="52">
        <v>0</v>
      </c>
      <c r="L2649" s="52">
        <v>0</v>
      </c>
      <c r="M2649" s="52">
        <v>0</v>
      </c>
      <c r="N2649" s="52">
        <v>0</v>
      </c>
      <c r="O2649" s="52">
        <v>0</v>
      </c>
      <c r="P2649" s="52">
        <v>0</v>
      </c>
      <c r="Q2649" s="52">
        <v>0</v>
      </c>
      <c r="R2649" s="52">
        <v>0</v>
      </c>
      <c r="S2649" s="52">
        <v>0</v>
      </c>
      <c r="T2649" s="52">
        <v>0</v>
      </c>
      <c r="U2649" s="52">
        <v>0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</row>
    <row r="2650" spans="1:26">
      <c r="A2650" s="52" t="s">
        <v>113</v>
      </c>
      <c r="B2650" s="52" t="s">
        <v>342</v>
      </c>
      <c r="C2650" s="52" t="s">
        <v>254</v>
      </c>
      <c r="D2650" s="52" t="s">
        <v>7</v>
      </c>
      <c r="E2650" s="52" t="s">
        <v>79</v>
      </c>
      <c r="F2650" s="52" t="s">
        <v>71</v>
      </c>
      <c r="G2650" s="52">
        <v>0</v>
      </c>
      <c r="H2650" s="52">
        <v>0</v>
      </c>
      <c r="I2650" s="52">
        <v>0</v>
      </c>
      <c r="J2650" s="52">
        <v>0</v>
      </c>
      <c r="K2650" s="52">
        <v>0</v>
      </c>
      <c r="L2650" s="52">
        <v>0</v>
      </c>
      <c r="M2650" s="52">
        <v>0</v>
      </c>
      <c r="N2650" s="52">
        <v>0</v>
      </c>
      <c r="O2650" s="52">
        <v>0</v>
      </c>
      <c r="P2650" s="52">
        <v>0</v>
      </c>
      <c r="Q2650" s="52">
        <v>0</v>
      </c>
      <c r="R2650" s="52">
        <v>0</v>
      </c>
      <c r="S2650" s="52">
        <v>0</v>
      </c>
      <c r="T2650" s="52">
        <v>0</v>
      </c>
      <c r="U2650" s="52">
        <v>0</v>
      </c>
      <c r="V2650" s="52">
        <v>0</v>
      </c>
      <c r="W2650" s="52">
        <v>0</v>
      </c>
      <c r="X2650" s="52">
        <v>0</v>
      </c>
      <c r="Y2650" s="52">
        <v>0</v>
      </c>
      <c r="Z2650" s="52">
        <v>0</v>
      </c>
    </row>
    <row r="2651" spans="1:26">
      <c r="A2651" s="52" t="s">
        <v>113</v>
      </c>
      <c r="B2651" s="52" t="s">
        <v>342</v>
      </c>
      <c r="C2651" s="52" t="s">
        <v>254</v>
      </c>
      <c r="D2651" s="52" t="s">
        <v>7</v>
      </c>
      <c r="E2651" s="52" t="s">
        <v>79</v>
      </c>
      <c r="F2651" s="52" t="s">
        <v>72</v>
      </c>
      <c r="G2651" s="52">
        <v>0</v>
      </c>
      <c r="H2651" s="52">
        <v>0</v>
      </c>
      <c r="I2651" s="52">
        <v>0</v>
      </c>
      <c r="J2651" s="52">
        <v>0</v>
      </c>
      <c r="K2651" s="52">
        <v>1.6062512559778683</v>
      </c>
      <c r="L2651" s="52">
        <v>1.3058665080326111</v>
      </c>
      <c r="M2651" s="52">
        <v>1.4368456531324483</v>
      </c>
      <c r="N2651" s="52">
        <v>1.3442163314854052</v>
      </c>
      <c r="O2651" s="52">
        <v>1.0350952809796741</v>
      </c>
      <c r="P2651" s="52">
        <v>0.9634490401513508</v>
      </c>
      <c r="Q2651" s="52">
        <v>0.89841009653059301</v>
      </c>
      <c r="R2651" s="52">
        <v>1.1055633904864877</v>
      </c>
      <c r="S2651" s="52">
        <v>0.98005444216216364</v>
      </c>
      <c r="T2651" s="52">
        <v>0.8516939750000001</v>
      </c>
      <c r="U2651" s="52">
        <v>0.99739461500000004</v>
      </c>
      <c r="V2651" s="52">
        <v>0.69844169218794283</v>
      </c>
      <c r="W2651" s="52">
        <v>0</v>
      </c>
      <c r="X2651" s="52">
        <v>0</v>
      </c>
      <c r="Y2651" s="52">
        <v>0</v>
      </c>
      <c r="Z2651" s="52">
        <v>0</v>
      </c>
    </row>
    <row r="2652" spans="1:26">
      <c r="A2652" s="52" t="s">
        <v>113</v>
      </c>
      <c r="B2652" s="52" t="s">
        <v>343</v>
      </c>
      <c r="C2652" s="52" t="s">
        <v>254</v>
      </c>
      <c r="D2652" s="52" t="s">
        <v>7</v>
      </c>
      <c r="E2652" s="52" t="s">
        <v>79</v>
      </c>
      <c r="F2652" s="52" t="s">
        <v>73</v>
      </c>
      <c r="G2652" s="52">
        <v>0</v>
      </c>
      <c r="H2652" s="52">
        <v>0</v>
      </c>
      <c r="I2652" s="52">
        <v>0</v>
      </c>
      <c r="J2652" s="52">
        <v>0</v>
      </c>
      <c r="K2652" s="52">
        <v>0</v>
      </c>
      <c r="L2652" s="52">
        <v>0</v>
      </c>
      <c r="M2652" s="52">
        <v>0</v>
      </c>
      <c r="N2652" s="52">
        <v>0</v>
      </c>
      <c r="O2652" s="52">
        <v>0</v>
      </c>
      <c r="P2652" s="52">
        <v>0</v>
      </c>
      <c r="Q2652" s="52">
        <v>0</v>
      </c>
      <c r="R2652" s="52">
        <v>0</v>
      </c>
      <c r="S2652" s="52">
        <v>0</v>
      </c>
      <c r="T2652" s="52">
        <v>0</v>
      </c>
      <c r="U2652" s="52">
        <v>0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</row>
    <row r="2653" spans="1:26">
      <c r="A2653" s="52" t="s">
        <v>347</v>
      </c>
      <c r="B2653" s="52" t="s">
        <v>337</v>
      </c>
      <c r="C2653" s="52" t="s">
        <v>254</v>
      </c>
      <c r="D2653" s="52" t="s">
        <v>7</v>
      </c>
      <c r="E2653" s="52" t="s">
        <v>80</v>
      </c>
      <c r="F2653" s="52" t="s">
        <v>63</v>
      </c>
      <c r="G2653" s="52">
        <v>0</v>
      </c>
      <c r="H2653" s="52">
        <v>0</v>
      </c>
      <c r="I2653" s="52">
        <v>0</v>
      </c>
      <c r="J2653" s="52">
        <v>0</v>
      </c>
      <c r="K2653" s="52">
        <v>1.2411316425600001</v>
      </c>
      <c r="L2653" s="52">
        <v>1.1790028800000001</v>
      </c>
      <c r="M2653" s="52">
        <v>0.71845488000000002</v>
      </c>
      <c r="N2653" s="52">
        <v>0.29354701500000002</v>
      </c>
      <c r="O2653" s="52">
        <v>2.1213500164386563</v>
      </c>
      <c r="P2653" s="52">
        <v>5.1137831691416062</v>
      </c>
      <c r="Q2653" s="52">
        <v>0.23948496</v>
      </c>
      <c r="R2653" s="52">
        <v>0.33159456000000004</v>
      </c>
      <c r="S2653" s="52">
        <v>0.33159456000000004</v>
      </c>
      <c r="T2653" s="52">
        <v>0.38686032000000004</v>
      </c>
      <c r="U2653" s="52">
        <v>1.8421920000000003E-3</v>
      </c>
      <c r="V2653" s="52">
        <v>0</v>
      </c>
      <c r="W2653" s="52">
        <v>3.4289892000000006</v>
      </c>
      <c r="X2653" s="52">
        <v>2.0573935200000002</v>
      </c>
      <c r="Y2653" s="52">
        <v>6.0449018400000005</v>
      </c>
      <c r="Z2653" s="52">
        <v>5.9201617831751197</v>
      </c>
    </row>
    <row r="2654" spans="1:26">
      <c r="A2654" s="52" t="s">
        <v>347</v>
      </c>
      <c r="B2654" s="52" t="s">
        <v>338</v>
      </c>
      <c r="C2654" s="52" t="s">
        <v>254</v>
      </c>
      <c r="D2654" s="52" t="s">
        <v>7</v>
      </c>
      <c r="E2654" s="52" t="s">
        <v>80</v>
      </c>
      <c r="F2654" s="52" t="s">
        <v>64</v>
      </c>
      <c r="G2654" s="52">
        <v>176.04973209475844</v>
      </c>
      <c r="H2654" s="52">
        <v>143.85585890598364</v>
      </c>
      <c r="I2654" s="52">
        <v>165.01997212153523</v>
      </c>
      <c r="J2654" s="52">
        <v>190.63152145987766</v>
      </c>
      <c r="K2654" s="52">
        <v>184.75942280400002</v>
      </c>
      <c r="L2654" s="52">
        <v>194.21836696800005</v>
      </c>
      <c r="M2654" s="52">
        <v>233.17369394400001</v>
      </c>
      <c r="N2654" s="52">
        <v>204.65656178400005</v>
      </c>
      <c r="O2654" s="52">
        <v>219.66511772160001</v>
      </c>
      <c r="P2654" s="52">
        <v>229.26055588831858</v>
      </c>
      <c r="Q2654" s="52">
        <v>230.74166556000003</v>
      </c>
      <c r="R2654" s="52">
        <v>228.39651327600006</v>
      </c>
      <c r="S2654" s="52">
        <v>265.367631996</v>
      </c>
      <c r="T2654" s="52">
        <v>237.22186899600001</v>
      </c>
      <c r="U2654" s="52">
        <v>286.08215855226769</v>
      </c>
      <c r="V2654" s="52">
        <v>218.89775264400004</v>
      </c>
      <c r="W2654" s="52">
        <v>184.02928675200005</v>
      </c>
      <c r="X2654" s="52">
        <v>215.10103680000003</v>
      </c>
      <c r="Y2654" s="52">
        <v>231.08678348400002</v>
      </c>
      <c r="Z2654" s="52">
        <v>257.39583919199998</v>
      </c>
    </row>
    <row r="2655" spans="1:26">
      <c r="A2655" s="52" t="s">
        <v>347</v>
      </c>
      <c r="B2655" s="52" t="s">
        <v>339</v>
      </c>
      <c r="C2655" s="52" t="s">
        <v>254</v>
      </c>
      <c r="D2655" s="52" t="s">
        <v>7</v>
      </c>
      <c r="E2655" s="52" t="s">
        <v>80</v>
      </c>
      <c r="F2655" s="52" t="s">
        <v>65</v>
      </c>
      <c r="G2655" s="52">
        <v>0</v>
      </c>
      <c r="H2655" s="52">
        <v>0</v>
      </c>
      <c r="I2655" s="52">
        <v>0</v>
      </c>
      <c r="J2655" s="52">
        <v>0</v>
      </c>
      <c r="K2655" s="52">
        <v>0</v>
      </c>
      <c r="L2655" s="52">
        <v>0</v>
      </c>
      <c r="M2655" s="52">
        <v>0</v>
      </c>
      <c r="N2655" s="52">
        <v>0</v>
      </c>
      <c r="O2655" s="52">
        <v>1.0927548</v>
      </c>
      <c r="P2655" s="52">
        <v>7.1499885014286013</v>
      </c>
      <c r="Q2655" s="52">
        <v>11.827906492804201</v>
      </c>
      <c r="R2655" s="52">
        <v>18.331353484914601</v>
      </c>
      <c r="S2655" s="52">
        <v>19.320181670095202</v>
      </c>
      <c r="T2655" s="52">
        <v>18.825767568084601</v>
      </c>
      <c r="U2655" s="52">
        <v>27.6491576252592</v>
      </c>
      <c r="V2655" s="52">
        <v>18.652194000000001</v>
      </c>
      <c r="W2655" s="52">
        <v>22.344951596775246</v>
      </c>
      <c r="X2655" s="52">
        <v>23.889880800000004</v>
      </c>
      <c r="Y2655" s="52">
        <v>22.118864389190019</v>
      </c>
      <c r="Z2655" s="52">
        <v>18.614512802287251</v>
      </c>
    </row>
    <row r="2656" spans="1:26">
      <c r="A2656" s="52" t="s">
        <v>347</v>
      </c>
      <c r="B2656" s="52" t="s">
        <v>340</v>
      </c>
      <c r="C2656" s="52" t="s">
        <v>254</v>
      </c>
      <c r="D2656" s="52" t="s">
        <v>7</v>
      </c>
      <c r="E2656" s="52" t="s">
        <v>80</v>
      </c>
      <c r="F2656" s="52" t="s">
        <v>66</v>
      </c>
      <c r="G2656" s="52">
        <v>0</v>
      </c>
      <c r="H2656" s="52">
        <v>0</v>
      </c>
      <c r="I2656" s="52">
        <v>0</v>
      </c>
      <c r="J2656" s="52">
        <v>0</v>
      </c>
      <c r="K2656" s="52">
        <v>31.813200005217368</v>
      </c>
      <c r="L2656" s="52">
        <v>33.53040000549899</v>
      </c>
      <c r="M2656" s="52">
        <v>36.230400005941789</v>
      </c>
      <c r="N2656" s="52">
        <v>37.60920000616791</v>
      </c>
      <c r="O2656" s="52">
        <v>36.432000005974849</v>
      </c>
      <c r="P2656" s="52">
        <v>39.664800006505033</v>
      </c>
      <c r="Q2656" s="52">
        <v>41.914800006874032</v>
      </c>
      <c r="R2656" s="52">
        <v>8.2368000013508365</v>
      </c>
      <c r="S2656" s="52">
        <v>48.358800007930853</v>
      </c>
      <c r="T2656" s="52">
        <v>48.499200007953874</v>
      </c>
      <c r="U2656" s="52">
        <v>50.392800008264423</v>
      </c>
      <c r="V2656" s="52">
        <v>54.440955919471456</v>
      </c>
      <c r="W2656" s="52">
        <v>81.727200013403277</v>
      </c>
      <c r="X2656" s="52">
        <v>85.53600001402792</v>
      </c>
      <c r="Y2656" s="52">
        <v>87.253200014309542</v>
      </c>
      <c r="Z2656" s="52">
        <v>81.878400013428063</v>
      </c>
    </row>
    <row r="2657" spans="1:26">
      <c r="A2657" s="52" t="s">
        <v>347</v>
      </c>
      <c r="B2657" s="52" t="s">
        <v>341</v>
      </c>
      <c r="C2657" s="52" t="s">
        <v>254</v>
      </c>
      <c r="D2657" s="52" t="s">
        <v>7</v>
      </c>
      <c r="E2657" s="52" t="s">
        <v>80</v>
      </c>
      <c r="F2657" s="52" t="s">
        <v>67</v>
      </c>
      <c r="G2657" s="52">
        <v>0</v>
      </c>
      <c r="H2657" s="52">
        <v>0</v>
      </c>
      <c r="I2657" s="52">
        <v>0</v>
      </c>
      <c r="J2657" s="52">
        <v>0</v>
      </c>
      <c r="K2657" s="52">
        <v>0</v>
      </c>
      <c r="L2657" s="52">
        <v>0</v>
      </c>
      <c r="M2657" s="52">
        <v>0</v>
      </c>
      <c r="N2657" s="52">
        <v>0</v>
      </c>
      <c r="O2657" s="52">
        <v>0</v>
      </c>
      <c r="P2657" s="52">
        <v>0</v>
      </c>
      <c r="Q2657" s="52">
        <v>0</v>
      </c>
      <c r="R2657" s="52">
        <v>0</v>
      </c>
      <c r="S2657" s="52">
        <v>0</v>
      </c>
      <c r="T2657" s="52">
        <v>0</v>
      </c>
      <c r="U2657" s="52">
        <v>0</v>
      </c>
      <c r="V2657" s="52">
        <v>0</v>
      </c>
      <c r="W2657" s="52">
        <v>0</v>
      </c>
      <c r="X2657" s="52">
        <v>0</v>
      </c>
      <c r="Y2657" s="52">
        <v>0</v>
      </c>
      <c r="Z2657" s="52">
        <v>0</v>
      </c>
    </row>
    <row r="2658" spans="1:26">
      <c r="A2658" s="52" t="s">
        <v>347</v>
      </c>
      <c r="B2658" s="52" t="s">
        <v>337</v>
      </c>
      <c r="C2658" s="52" t="s">
        <v>254</v>
      </c>
      <c r="D2658" s="52" t="s">
        <v>7</v>
      </c>
      <c r="E2658" s="52" t="s">
        <v>80</v>
      </c>
      <c r="F2658" s="52" t="s">
        <v>68</v>
      </c>
      <c r="G2658" s="52">
        <v>0</v>
      </c>
      <c r="H2658" s="52">
        <v>0</v>
      </c>
      <c r="I2658" s="52">
        <v>0</v>
      </c>
      <c r="J2658" s="52">
        <v>0</v>
      </c>
      <c r="K2658" s="52">
        <v>0</v>
      </c>
      <c r="L2658" s="52">
        <v>0</v>
      </c>
      <c r="M2658" s="52">
        <v>0</v>
      </c>
      <c r="N2658" s="52">
        <v>0</v>
      </c>
      <c r="O2658" s="52">
        <v>0</v>
      </c>
      <c r="P2658" s="52">
        <v>0</v>
      </c>
      <c r="Q2658" s="52">
        <v>0</v>
      </c>
      <c r="R2658" s="52">
        <v>30.518003880000002</v>
      </c>
      <c r="S2658" s="52">
        <v>31.70496168</v>
      </c>
      <c r="T2658" s="52">
        <v>27.563797800000003</v>
      </c>
      <c r="U2658" s="52">
        <v>9.4956624000000005</v>
      </c>
      <c r="V2658" s="52">
        <v>8.8331523789600013</v>
      </c>
      <c r="W2658" s="52">
        <v>14.032478880000001</v>
      </c>
      <c r="X2658" s="52">
        <v>18.753933240000002</v>
      </c>
      <c r="Y2658" s="52">
        <v>15.404074560000002</v>
      </c>
      <c r="Z2658" s="52">
        <v>15.96473391965643</v>
      </c>
    </row>
    <row r="2659" spans="1:26">
      <c r="A2659" s="52" t="s">
        <v>347</v>
      </c>
      <c r="B2659" s="52" t="s">
        <v>337</v>
      </c>
      <c r="C2659" s="52" t="s">
        <v>254</v>
      </c>
      <c r="D2659" s="52" t="s">
        <v>7</v>
      </c>
      <c r="E2659" s="52" t="s">
        <v>80</v>
      </c>
      <c r="F2659" s="52" t="s">
        <v>69</v>
      </c>
      <c r="G2659" s="52">
        <v>0</v>
      </c>
      <c r="H2659" s="52">
        <v>0</v>
      </c>
      <c r="I2659" s="52">
        <v>0</v>
      </c>
      <c r="J2659" s="52">
        <v>0</v>
      </c>
      <c r="K2659" s="52">
        <v>0</v>
      </c>
      <c r="L2659" s="52">
        <v>0</v>
      </c>
      <c r="M2659" s="52">
        <v>0</v>
      </c>
      <c r="N2659" s="52">
        <v>0</v>
      </c>
      <c r="O2659" s="52">
        <v>0</v>
      </c>
      <c r="P2659" s="52">
        <v>0</v>
      </c>
      <c r="Q2659" s="52">
        <v>0</v>
      </c>
      <c r="R2659" s="52">
        <v>0</v>
      </c>
      <c r="S2659" s="52">
        <v>0</v>
      </c>
      <c r="T2659" s="52">
        <v>0</v>
      </c>
      <c r="U2659" s="52">
        <v>0</v>
      </c>
      <c r="V2659" s="52">
        <v>0</v>
      </c>
      <c r="W2659" s="52">
        <v>0</v>
      </c>
      <c r="X2659" s="52">
        <v>0</v>
      </c>
      <c r="Y2659" s="52">
        <v>0</v>
      </c>
      <c r="Z2659" s="52">
        <v>0</v>
      </c>
    </row>
    <row r="2660" spans="1:26">
      <c r="A2660" s="52" t="s">
        <v>347</v>
      </c>
      <c r="B2660" s="52" t="s">
        <v>337</v>
      </c>
      <c r="C2660" s="52" t="s">
        <v>254</v>
      </c>
      <c r="D2660" s="52" t="s">
        <v>7</v>
      </c>
      <c r="E2660" s="52" t="s">
        <v>80</v>
      </c>
      <c r="F2660" s="52" t="s">
        <v>70</v>
      </c>
      <c r="G2660" s="52">
        <v>0</v>
      </c>
      <c r="H2660" s="52">
        <v>0</v>
      </c>
      <c r="I2660" s="52">
        <v>0</v>
      </c>
      <c r="J2660" s="52">
        <v>0</v>
      </c>
      <c r="K2660" s="52">
        <v>0</v>
      </c>
      <c r="L2660" s="52">
        <v>0</v>
      </c>
      <c r="M2660" s="52">
        <v>0</v>
      </c>
      <c r="N2660" s="52">
        <v>0</v>
      </c>
      <c r="O2660" s="52">
        <v>0</v>
      </c>
      <c r="P2660" s="52">
        <v>0</v>
      </c>
      <c r="Q2660" s="52">
        <v>0</v>
      </c>
      <c r="R2660" s="52">
        <v>0</v>
      </c>
      <c r="S2660" s="52">
        <v>0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</row>
    <row r="2661" spans="1:26">
      <c r="A2661" s="52" t="s">
        <v>347</v>
      </c>
      <c r="B2661" s="52" t="s">
        <v>342</v>
      </c>
      <c r="C2661" s="52" t="s">
        <v>254</v>
      </c>
      <c r="D2661" s="52" t="s">
        <v>7</v>
      </c>
      <c r="E2661" s="52" t="s">
        <v>80</v>
      </c>
      <c r="F2661" s="52" t="s">
        <v>71</v>
      </c>
      <c r="G2661" s="52">
        <v>0</v>
      </c>
      <c r="H2661" s="52">
        <v>0</v>
      </c>
      <c r="I2661" s="52">
        <v>0</v>
      </c>
      <c r="J2661" s="52">
        <v>0</v>
      </c>
      <c r="K2661" s="52">
        <v>0</v>
      </c>
      <c r="L2661" s="52">
        <v>0</v>
      </c>
      <c r="M2661" s="52">
        <v>0</v>
      </c>
      <c r="N2661" s="52">
        <v>0</v>
      </c>
      <c r="O2661" s="52">
        <v>0</v>
      </c>
      <c r="P2661" s="52">
        <v>0</v>
      </c>
      <c r="Q2661" s="52">
        <v>0</v>
      </c>
      <c r="R2661" s="52">
        <v>0</v>
      </c>
      <c r="S2661" s="52">
        <v>0</v>
      </c>
      <c r="T2661" s="52">
        <v>0</v>
      </c>
      <c r="U2661" s="52">
        <v>0</v>
      </c>
      <c r="V2661" s="52">
        <v>0</v>
      </c>
      <c r="W2661" s="52">
        <v>0</v>
      </c>
      <c r="X2661" s="52">
        <v>0</v>
      </c>
      <c r="Y2661" s="52">
        <v>0</v>
      </c>
      <c r="Z2661" s="52">
        <v>0</v>
      </c>
    </row>
    <row r="2662" spans="1:26">
      <c r="A2662" s="52" t="s">
        <v>347</v>
      </c>
      <c r="B2662" s="52" t="s">
        <v>342</v>
      </c>
      <c r="C2662" s="52" t="s">
        <v>254</v>
      </c>
      <c r="D2662" s="52" t="s">
        <v>7</v>
      </c>
      <c r="E2662" s="52" t="s">
        <v>80</v>
      </c>
      <c r="F2662" s="52" t="s">
        <v>72</v>
      </c>
      <c r="G2662" s="52">
        <v>0</v>
      </c>
      <c r="H2662" s="52">
        <v>0</v>
      </c>
      <c r="I2662" s="52">
        <v>0</v>
      </c>
      <c r="J2662" s="52">
        <v>0</v>
      </c>
      <c r="K2662" s="52">
        <v>46.898848680248683</v>
      </c>
      <c r="L2662" s="52">
        <v>35.57535067961738</v>
      </c>
      <c r="M2662" s="52">
        <v>33.384811078439157</v>
      </c>
      <c r="N2662" s="52">
        <v>33.400712611639676</v>
      </c>
      <c r="O2662" s="52">
        <v>30.811001661324944</v>
      </c>
      <c r="P2662" s="52">
        <v>28.016322470232399</v>
      </c>
      <c r="Q2662" s="52">
        <v>26.542099979954273</v>
      </c>
      <c r="R2662" s="52">
        <v>28.429033349493768</v>
      </c>
      <c r="S2662" s="52">
        <v>40.304787359942317</v>
      </c>
      <c r="T2662" s="52">
        <v>50.266786181249593</v>
      </c>
      <c r="U2662" s="52">
        <v>50.571711204098058</v>
      </c>
      <c r="V2662" s="52">
        <v>61.480994624315343</v>
      </c>
      <c r="W2662" s="52">
        <v>70.200912959999997</v>
      </c>
      <c r="X2662" s="52">
        <v>64.063440972000009</v>
      </c>
      <c r="Y2662" s="52">
        <v>59.433928740000006</v>
      </c>
      <c r="Z2662" s="52">
        <v>58.752778248000006</v>
      </c>
    </row>
    <row r="2663" spans="1:26">
      <c r="A2663" s="52" t="s">
        <v>347</v>
      </c>
      <c r="B2663" s="52" t="s">
        <v>343</v>
      </c>
      <c r="C2663" s="52" t="s">
        <v>254</v>
      </c>
      <c r="D2663" s="52" t="s">
        <v>7</v>
      </c>
      <c r="E2663" s="52" t="s">
        <v>80</v>
      </c>
      <c r="F2663" s="52" t="s">
        <v>73</v>
      </c>
      <c r="G2663" s="52">
        <v>0</v>
      </c>
      <c r="H2663" s="52">
        <v>0</v>
      </c>
      <c r="I2663" s="52">
        <v>0</v>
      </c>
      <c r="J2663" s="52">
        <v>0</v>
      </c>
      <c r="K2663" s="52">
        <v>5.9314655181601008</v>
      </c>
      <c r="L2663" s="52">
        <v>3.6090950893277518</v>
      </c>
      <c r="M2663" s="52">
        <v>3.0759334127815943</v>
      </c>
      <c r="N2663" s="52">
        <v>3.9643362440872698</v>
      </c>
      <c r="O2663" s="52">
        <v>4.7659520890800815</v>
      </c>
      <c r="P2663" s="52">
        <v>5.2751569852800895</v>
      </c>
      <c r="Q2663" s="52">
        <v>4.3887042432000749</v>
      </c>
      <c r="R2663" s="52">
        <v>4.4786032128000768</v>
      </c>
      <c r="S2663" s="52">
        <v>4.7993790816000823</v>
      </c>
      <c r="T2663" s="52">
        <v>4.5419411232000773</v>
      </c>
      <c r="U2663" s="52">
        <v>4.6756984866895666</v>
      </c>
      <c r="V2663" s="52">
        <v>7.8272912276083897</v>
      </c>
      <c r="W2663" s="52">
        <v>7.8855698448001332</v>
      </c>
      <c r="X2663" s="52">
        <v>7.7655498413503947</v>
      </c>
      <c r="Y2663" s="52">
        <v>7.9352327785182455</v>
      </c>
      <c r="Z2663" s="52">
        <v>8.8582670692566161</v>
      </c>
    </row>
    <row r="2664" spans="1:26">
      <c r="A2664" s="52" t="s">
        <v>348</v>
      </c>
      <c r="B2664" s="52" t="s">
        <v>337</v>
      </c>
      <c r="C2664" s="52" t="s">
        <v>254</v>
      </c>
      <c r="D2664" s="52" t="s">
        <v>7</v>
      </c>
      <c r="E2664" s="52" t="s">
        <v>81</v>
      </c>
      <c r="F2664" s="52" t="s">
        <v>63</v>
      </c>
      <c r="G2664" s="52">
        <v>15.597791755070171</v>
      </c>
      <c r="H2664" s="52">
        <v>18.825934158121399</v>
      </c>
      <c r="I2664" s="52">
        <v>21.253859396640564</v>
      </c>
      <c r="J2664" s="52">
        <v>21.237120235483975</v>
      </c>
      <c r="K2664" s="52">
        <v>17.067538766880002</v>
      </c>
      <c r="L2664" s="52">
        <v>18.775285920000002</v>
      </c>
      <c r="M2664" s="52">
        <v>13.414507199999999</v>
      </c>
      <c r="N2664" s="52">
        <v>8.7435698961159325</v>
      </c>
      <c r="O2664" s="52">
        <v>9.9414982347222267</v>
      </c>
      <c r="P2664" s="52">
        <v>10.43890942873073</v>
      </c>
      <c r="Q2664" s="52">
        <v>4.602549240000001</v>
      </c>
      <c r="R2664" s="52">
        <v>3.1719196799999998</v>
      </c>
      <c r="S2664" s="52">
        <v>4.5941756399999996</v>
      </c>
      <c r="T2664" s="52">
        <v>5.0363017200000009</v>
      </c>
      <c r="U2664" s="52">
        <v>2.3295355200000003</v>
      </c>
      <c r="V2664" s="52">
        <v>2.3874649221599999</v>
      </c>
      <c r="W2664" s="52">
        <v>3.9394018696382593</v>
      </c>
      <c r="X2664" s="52">
        <v>4.5355604400000002</v>
      </c>
      <c r="Y2664" s="52">
        <v>8.1843566400000007</v>
      </c>
      <c r="Z2664" s="52">
        <v>8.1843817608000009</v>
      </c>
    </row>
    <row r="2665" spans="1:26">
      <c r="A2665" s="52" t="s">
        <v>348</v>
      </c>
      <c r="B2665" s="52" t="s">
        <v>338</v>
      </c>
      <c r="C2665" s="52" t="s">
        <v>254</v>
      </c>
      <c r="D2665" s="52" t="s">
        <v>7</v>
      </c>
      <c r="E2665" s="52" t="s">
        <v>81</v>
      </c>
      <c r="F2665" s="52" t="s">
        <v>64</v>
      </c>
      <c r="G2665" s="52">
        <v>0</v>
      </c>
      <c r="H2665" s="52">
        <v>0</v>
      </c>
      <c r="I2665" s="52">
        <v>0</v>
      </c>
      <c r="J2665" s="52">
        <v>0</v>
      </c>
      <c r="K2665" s="52">
        <v>0</v>
      </c>
      <c r="L2665" s="52">
        <v>0</v>
      </c>
      <c r="M2665" s="52">
        <v>0</v>
      </c>
      <c r="N2665" s="52">
        <v>0</v>
      </c>
      <c r="O2665" s="52">
        <v>0</v>
      </c>
      <c r="P2665" s="52">
        <v>0</v>
      </c>
      <c r="Q2665" s="52">
        <v>0</v>
      </c>
      <c r="R2665" s="52">
        <v>12.508399944000001</v>
      </c>
      <c r="S2665" s="52">
        <v>14.068778436000001</v>
      </c>
      <c r="T2665" s="52">
        <v>0</v>
      </c>
      <c r="U2665" s="52">
        <v>15.623625848219707</v>
      </c>
      <c r="V2665" s="52">
        <v>33.047040420000002</v>
      </c>
      <c r="W2665" s="52">
        <v>39.250496376000001</v>
      </c>
      <c r="X2665" s="52">
        <v>42.130219283999999</v>
      </c>
      <c r="Y2665" s="52">
        <v>53.207487252</v>
      </c>
      <c r="Z2665" s="52">
        <v>46.948095648000006</v>
      </c>
    </row>
    <row r="2666" spans="1:26">
      <c r="A2666" s="52" t="s">
        <v>348</v>
      </c>
      <c r="B2666" s="52" t="s">
        <v>339</v>
      </c>
      <c r="C2666" s="52" t="s">
        <v>254</v>
      </c>
      <c r="D2666" s="52" t="s">
        <v>7</v>
      </c>
      <c r="E2666" s="52" t="s">
        <v>81</v>
      </c>
      <c r="F2666" s="52" t="s">
        <v>65</v>
      </c>
      <c r="G2666" s="52">
        <v>0</v>
      </c>
      <c r="H2666" s="52">
        <v>0</v>
      </c>
      <c r="I2666" s="52">
        <v>0</v>
      </c>
      <c r="J2666" s="52">
        <v>0</v>
      </c>
      <c r="K2666" s="52">
        <v>0</v>
      </c>
      <c r="L2666" s="52">
        <v>0</v>
      </c>
      <c r="M2666" s="52">
        <v>0</v>
      </c>
      <c r="N2666" s="52">
        <v>0</v>
      </c>
      <c r="O2666" s="52">
        <v>0</v>
      </c>
      <c r="P2666" s="52">
        <v>0</v>
      </c>
      <c r="Q2666" s="52">
        <v>0</v>
      </c>
      <c r="R2666" s="52">
        <v>0</v>
      </c>
      <c r="S2666" s="52">
        <v>0</v>
      </c>
      <c r="T2666" s="52">
        <v>0</v>
      </c>
      <c r="U2666" s="52">
        <v>0</v>
      </c>
      <c r="V2666" s="52">
        <v>0</v>
      </c>
      <c r="W2666" s="52">
        <v>0</v>
      </c>
      <c r="X2666" s="52">
        <v>0</v>
      </c>
      <c r="Y2666" s="52">
        <v>4.7054775955594902E-2</v>
      </c>
      <c r="Z2666" s="52">
        <v>0.42387163579261278</v>
      </c>
    </row>
    <row r="2667" spans="1:26">
      <c r="A2667" s="52" t="s">
        <v>348</v>
      </c>
      <c r="B2667" s="52" t="s">
        <v>340</v>
      </c>
      <c r="C2667" s="52" t="s">
        <v>254</v>
      </c>
      <c r="D2667" s="52" t="s">
        <v>7</v>
      </c>
      <c r="E2667" s="52" t="s">
        <v>81</v>
      </c>
      <c r="F2667" s="52" t="s">
        <v>66</v>
      </c>
      <c r="G2667" s="52">
        <v>5.4409082320656887</v>
      </c>
      <c r="H2667" s="52">
        <v>5.6801569186198124</v>
      </c>
      <c r="I2667" s="52">
        <v>6.1990486875315298</v>
      </c>
      <c r="J2667" s="52">
        <v>6.5039043793503533</v>
      </c>
      <c r="K2667" s="52">
        <v>6.9012000011317971</v>
      </c>
      <c r="L2667" s="52">
        <v>7.4556000012227193</v>
      </c>
      <c r="M2667" s="52">
        <v>7.8912000012941581</v>
      </c>
      <c r="N2667" s="52">
        <v>7.7796000012758553</v>
      </c>
      <c r="O2667" s="52">
        <v>7.3584000012067792</v>
      </c>
      <c r="P2667" s="52">
        <v>7.2972000011967415</v>
      </c>
      <c r="Q2667" s="52">
        <v>7.8048000012799879</v>
      </c>
      <c r="R2667" s="52">
        <v>8.1108000013301726</v>
      </c>
      <c r="S2667" s="52">
        <v>8.7624000014370349</v>
      </c>
      <c r="T2667" s="52">
        <v>8.5500000014022017</v>
      </c>
      <c r="U2667" s="52">
        <v>8.7300000014317209</v>
      </c>
      <c r="V2667" s="52">
        <v>9.8457047939469646</v>
      </c>
      <c r="W2667" s="52">
        <v>9.0936000014913514</v>
      </c>
      <c r="X2667" s="52">
        <v>8.6184000014134181</v>
      </c>
      <c r="Y2667" s="52">
        <v>8.2584000013543779</v>
      </c>
      <c r="Z2667" s="52">
        <v>8.4024000013779947</v>
      </c>
    </row>
    <row r="2668" spans="1:26">
      <c r="A2668" s="52" t="s">
        <v>348</v>
      </c>
      <c r="B2668" s="52" t="s">
        <v>341</v>
      </c>
      <c r="C2668" s="52" t="s">
        <v>254</v>
      </c>
      <c r="D2668" s="52" t="s">
        <v>7</v>
      </c>
      <c r="E2668" s="52" t="s">
        <v>81</v>
      </c>
      <c r="F2668" s="52" t="s">
        <v>67</v>
      </c>
      <c r="G2668" s="52">
        <v>0</v>
      </c>
      <c r="H2668" s="52">
        <v>0</v>
      </c>
      <c r="I2668" s="52">
        <v>0</v>
      </c>
      <c r="J2668" s="52">
        <v>0</v>
      </c>
      <c r="K2668" s="52">
        <v>0</v>
      </c>
      <c r="L2668" s="52">
        <v>0</v>
      </c>
      <c r="M2668" s="52">
        <v>0</v>
      </c>
      <c r="N2668" s="52">
        <v>0</v>
      </c>
      <c r="O2668" s="52">
        <v>0</v>
      </c>
      <c r="P2668" s="52">
        <v>0</v>
      </c>
      <c r="Q2668" s="52">
        <v>0</v>
      </c>
      <c r="R2668" s="52">
        <v>0</v>
      </c>
      <c r="S2668" s="52">
        <v>0</v>
      </c>
      <c r="T2668" s="52">
        <v>0</v>
      </c>
      <c r="U2668" s="52">
        <v>0</v>
      </c>
      <c r="V2668" s="52">
        <v>0</v>
      </c>
      <c r="W2668" s="52">
        <v>0</v>
      </c>
      <c r="X2668" s="52">
        <v>0</v>
      </c>
      <c r="Y2668" s="52">
        <v>0</v>
      </c>
      <c r="Z2668" s="52">
        <v>0</v>
      </c>
    </row>
    <row r="2669" spans="1:26">
      <c r="A2669" s="52" t="s">
        <v>348</v>
      </c>
      <c r="B2669" s="52" t="s">
        <v>337</v>
      </c>
      <c r="C2669" s="52" t="s">
        <v>254</v>
      </c>
      <c r="D2669" s="52" t="s">
        <v>7</v>
      </c>
      <c r="E2669" s="52" t="s">
        <v>81</v>
      </c>
      <c r="F2669" s="52" t="s">
        <v>68</v>
      </c>
      <c r="G2669" s="52">
        <v>0</v>
      </c>
      <c r="H2669" s="52">
        <v>0</v>
      </c>
      <c r="I2669" s="52">
        <v>0</v>
      </c>
      <c r="J2669" s="52">
        <v>0</v>
      </c>
      <c r="K2669" s="52">
        <v>0</v>
      </c>
      <c r="L2669" s="52">
        <v>0</v>
      </c>
      <c r="M2669" s="52">
        <v>4.5104396400000004</v>
      </c>
      <c r="N2669" s="52">
        <v>1.5213344299065417</v>
      </c>
      <c r="O2669" s="52">
        <v>111.54905433252002</v>
      </c>
      <c r="P2669" s="52">
        <v>55.770095693163093</v>
      </c>
      <c r="Q2669" s="52">
        <v>0.44840628000000005</v>
      </c>
      <c r="R2669" s="52">
        <v>2.4530461200000002</v>
      </c>
      <c r="S2669" s="52">
        <v>3.3498586800000005</v>
      </c>
      <c r="T2669" s="52">
        <v>2.9014524000000002</v>
      </c>
      <c r="U2669" s="52">
        <v>4.1512122000000007</v>
      </c>
      <c r="V2669" s="52">
        <v>3.8192496202800008</v>
      </c>
      <c r="W2669" s="52">
        <v>2.9542060800000001</v>
      </c>
      <c r="X2669" s="52">
        <v>13.346681040000002</v>
      </c>
      <c r="Y2669" s="52">
        <v>29.331046080000004</v>
      </c>
      <c r="Z2669" s="52">
        <v>30.398602942907456</v>
      </c>
    </row>
    <row r="2670" spans="1:26">
      <c r="A2670" s="52" t="s">
        <v>348</v>
      </c>
      <c r="B2670" s="52" t="s">
        <v>337</v>
      </c>
      <c r="C2670" s="52" t="s">
        <v>254</v>
      </c>
      <c r="D2670" s="52" t="s">
        <v>7</v>
      </c>
      <c r="E2670" s="52" t="s">
        <v>81</v>
      </c>
      <c r="F2670" s="52" t="s">
        <v>69</v>
      </c>
      <c r="G2670" s="52">
        <v>0</v>
      </c>
      <c r="H2670" s="52">
        <v>0</v>
      </c>
      <c r="I2670" s="52">
        <v>0</v>
      </c>
      <c r="J2670" s="52">
        <v>0</v>
      </c>
      <c r="K2670" s="52">
        <v>0</v>
      </c>
      <c r="L2670" s="52">
        <v>0</v>
      </c>
      <c r="M2670" s="52">
        <v>0</v>
      </c>
      <c r="N2670" s="52">
        <v>0</v>
      </c>
      <c r="O2670" s="52">
        <v>0</v>
      </c>
      <c r="P2670" s="52">
        <v>0</v>
      </c>
      <c r="Q2670" s="52">
        <v>0</v>
      </c>
      <c r="R2670" s="52">
        <v>0</v>
      </c>
      <c r="S2670" s="52">
        <v>0</v>
      </c>
      <c r="T2670" s="52">
        <v>0</v>
      </c>
      <c r="U2670" s="52">
        <v>0</v>
      </c>
      <c r="V2670" s="52">
        <v>0</v>
      </c>
      <c r="W2670" s="52">
        <v>0</v>
      </c>
      <c r="X2670" s="52">
        <v>0</v>
      </c>
      <c r="Y2670" s="52">
        <v>0</v>
      </c>
      <c r="Z2670" s="52">
        <v>0</v>
      </c>
    </row>
    <row r="2671" spans="1:26">
      <c r="A2671" s="52" t="s">
        <v>348</v>
      </c>
      <c r="B2671" s="52" t="s">
        <v>337</v>
      </c>
      <c r="C2671" s="52" t="s">
        <v>254</v>
      </c>
      <c r="D2671" s="52" t="s">
        <v>7</v>
      </c>
      <c r="E2671" s="52" t="s">
        <v>81</v>
      </c>
      <c r="F2671" s="52" t="s">
        <v>70</v>
      </c>
      <c r="G2671" s="52">
        <v>0</v>
      </c>
      <c r="H2671" s="52">
        <v>0</v>
      </c>
      <c r="I2671" s="52">
        <v>0</v>
      </c>
      <c r="J2671" s="52">
        <v>0</v>
      </c>
      <c r="K2671" s="52">
        <v>0</v>
      </c>
      <c r="L2671" s="52">
        <v>0</v>
      </c>
      <c r="M2671" s="52">
        <v>0</v>
      </c>
      <c r="N2671" s="52">
        <v>0</v>
      </c>
      <c r="O2671" s="52">
        <v>0</v>
      </c>
      <c r="P2671" s="52">
        <v>0</v>
      </c>
      <c r="Q2671" s="52">
        <v>0</v>
      </c>
      <c r="R2671" s="52">
        <v>0</v>
      </c>
      <c r="S2671" s="52">
        <v>0</v>
      </c>
      <c r="T2671" s="52">
        <v>0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</row>
    <row r="2672" spans="1:26">
      <c r="A2672" s="52" t="s">
        <v>348</v>
      </c>
      <c r="B2672" s="52" t="s">
        <v>342</v>
      </c>
      <c r="C2672" s="52" t="s">
        <v>254</v>
      </c>
      <c r="D2672" s="52" t="s">
        <v>7</v>
      </c>
      <c r="E2672" s="52" t="s">
        <v>81</v>
      </c>
      <c r="F2672" s="52" t="s">
        <v>71</v>
      </c>
      <c r="G2672" s="52">
        <v>0</v>
      </c>
      <c r="H2672" s="52">
        <v>0</v>
      </c>
      <c r="I2672" s="52">
        <v>0</v>
      </c>
      <c r="J2672" s="52">
        <v>0</v>
      </c>
      <c r="K2672" s="52">
        <v>0</v>
      </c>
      <c r="L2672" s="52">
        <v>0</v>
      </c>
      <c r="M2672" s="52">
        <v>0</v>
      </c>
      <c r="N2672" s="52">
        <v>0</v>
      </c>
      <c r="O2672" s="52">
        <v>0</v>
      </c>
      <c r="P2672" s="52">
        <v>0</v>
      </c>
      <c r="Q2672" s="52">
        <v>0</v>
      </c>
      <c r="R2672" s="52">
        <v>0</v>
      </c>
      <c r="S2672" s="52">
        <v>0</v>
      </c>
      <c r="T2672" s="52">
        <v>0</v>
      </c>
      <c r="U2672" s="52">
        <v>0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</row>
    <row r="2673" spans="1:26">
      <c r="A2673" s="52" t="s">
        <v>348</v>
      </c>
      <c r="B2673" s="52" t="s">
        <v>342</v>
      </c>
      <c r="C2673" s="52" t="s">
        <v>254</v>
      </c>
      <c r="D2673" s="52" t="s">
        <v>7</v>
      </c>
      <c r="E2673" s="52" t="s">
        <v>81</v>
      </c>
      <c r="F2673" s="52" t="s">
        <v>72</v>
      </c>
      <c r="G2673" s="52">
        <v>10.683611427808581</v>
      </c>
      <c r="H2673" s="52">
        <v>10.223342620711126</v>
      </c>
      <c r="I2673" s="52">
        <v>10.7265912180776</v>
      </c>
      <c r="J2673" s="52">
        <v>10.619943405403554</v>
      </c>
      <c r="K2673" s="52">
        <v>10.982146927575439</v>
      </c>
      <c r="L2673" s="52">
        <v>9.5323285830469437</v>
      </c>
      <c r="M2673" s="52">
        <v>9.3200531584640292</v>
      </c>
      <c r="N2673" s="52">
        <v>7.5530165270647105</v>
      </c>
      <c r="O2673" s="52">
        <v>5.645440168877129</v>
      </c>
      <c r="P2673" s="52">
        <v>4.1440417594195216</v>
      </c>
      <c r="Q2673" s="52">
        <v>4.0089032002136689</v>
      </c>
      <c r="R2673" s="52">
        <v>4.7426503524556152</v>
      </c>
      <c r="S2673" s="52">
        <v>6.3242308904322773</v>
      </c>
      <c r="T2673" s="52">
        <v>7.4836738162495831</v>
      </c>
      <c r="U2673" s="52">
        <v>7.4435797296472268</v>
      </c>
      <c r="V2673" s="52">
        <v>8.8729666079159628</v>
      </c>
      <c r="W2673" s="52">
        <v>10.068835320000002</v>
      </c>
      <c r="X2673" s="52">
        <v>7.1603490960000009</v>
      </c>
      <c r="Y2673" s="52">
        <v>6.7182230160000014</v>
      </c>
      <c r="Z2673" s="52">
        <v>6.151414031999999</v>
      </c>
    </row>
    <row r="2674" spans="1:26">
      <c r="A2674" s="52" t="s">
        <v>348</v>
      </c>
      <c r="B2674" s="52" t="s">
        <v>343</v>
      </c>
      <c r="C2674" s="52" t="s">
        <v>254</v>
      </c>
      <c r="D2674" s="52" t="s">
        <v>7</v>
      </c>
      <c r="E2674" s="52" t="s">
        <v>81</v>
      </c>
      <c r="F2674" s="52" t="s">
        <v>73</v>
      </c>
      <c r="G2674" s="52">
        <v>0</v>
      </c>
      <c r="H2674" s="52">
        <v>0</v>
      </c>
      <c r="I2674" s="52">
        <v>0</v>
      </c>
      <c r="J2674" s="52">
        <v>0</v>
      </c>
      <c r="K2674" s="52">
        <v>0</v>
      </c>
      <c r="L2674" s="52">
        <v>0</v>
      </c>
      <c r="M2674" s="52">
        <v>0</v>
      </c>
      <c r="N2674" s="52">
        <v>0</v>
      </c>
      <c r="O2674" s="52">
        <v>0</v>
      </c>
      <c r="P2674" s="52">
        <v>0</v>
      </c>
      <c r="Q2674" s="52">
        <v>0</v>
      </c>
      <c r="R2674" s="52">
        <v>30.166212196800515</v>
      </c>
      <c r="S2674" s="52">
        <v>31.32570458880053</v>
      </c>
      <c r="T2674" s="52">
        <v>30.65759179200052</v>
      </c>
      <c r="U2674" s="52">
        <v>32.341953827480353</v>
      </c>
      <c r="V2674" s="52">
        <v>18.634214306082221</v>
      </c>
      <c r="W2674" s="52">
        <v>19.61329906080033</v>
      </c>
      <c r="X2674" s="52">
        <v>18.602769719986288</v>
      </c>
      <c r="Y2674" s="52">
        <v>17.58569428334766</v>
      </c>
      <c r="Z2674" s="52">
        <v>11.45870919067236</v>
      </c>
    </row>
    <row r="2675" spans="1:26">
      <c r="A2675" s="52" t="s">
        <v>347</v>
      </c>
      <c r="B2675" s="52" t="s">
        <v>337</v>
      </c>
      <c r="C2675" s="52" t="s">
        <v>254</v>
      </c>
      <c r="D2675" s="52" t="s">
        <v>7</v>
      </c>
      <c r="E2675" s="52" t="s">
        <v>82</v>
      </c>
      <c r="F2675" s="52" t="s">
        <v>63</v>
      </c>
      <c r="G2675" s="52">
        <v>0</v>
      </c>
      <c r="H2675" s="52">
        <v>0</v>
      </c>
      <c r="I2675" s="52">
        <v>0</v>
      </c>
      <c r="J2675" s="52">
        <v>0</v>
      </c>
      <c r="K2675" s="52">
        <v>0</v>
      </c>
      <c r="L2675" s="52">
        <v>0</v>
      </c>
      <c r="M2675" s="52">
        <v>0</v>
      </c>
      <c r="N2675" s="52">
        <v>0</v>
      </c>
      <c r="O2675" s="52">
        <v>0</v>
      </c>
      <c r="P2675" s="52">
        <v>0</v>
      </c>
      <c r="Q2675" s="52">
        <v>0</v>
      </c>
      <c r="R2675" s="52">
        <v>0</v>
      </c>
      <c r="S2675" s="52">
        <v>0</v>
      </c>
      <c r="T2675" s="52">
        <v>0</v>
      </c>
      <c r="U2675" s="52">
        <v>0</v>
      </c>
      <c r="V2675" s="52">
        <v>0</v>
      </c>
      <c r="W2675" s="52">
        <v>0</v>
      </c>
      <c r="X2675" s="52">
        <v>0</v>
      </c>
      <c r="Y2675" s="52">
        <v>0</v>
      </c>
      <c r="Z2675" s="52">
        <v>0</v>
      </c>
    </row>
    <row r="2676" spans="1:26">
      <c r="A2676" s="52" t="s">
        <v>347</v>
      </c>
      <c r="B2676" s="52" t="s">
        <v>338</v>
      </c>
      <c r="C2676" s="52" t="s">
        <v>254</v>
      </c>
      <c r="D2676" s="52" t="s">
        <v>7</v>
      </c>
      <c r="E2676" s="52" t="s">
        <v>82</v>
      </c>
      <c r="F2676" s="52" t="s">
        <v>64</v>
      </c>
      <c r="G2676" s="52">
        <v>0</v>
      </c>
      <c r="H2676" s="52">
        <v>0</v>
      </c>
      <c r="I2676" s="52">
        <v>0</v>
      </c>
      <c r="J2676" s="52">
        <v>0</v>
      </c>
      <c r="K2676" s="52">
        <v>0.41583297600000002</v>
      </c>
      <c r="L2676" s="52">
        <v>0.75169807200000005</v>
      </c>
      <c r="M2676" s="52">
        <v>1.2794860800000001</v>
      </c>
      <c r="N2676" s="52">
        <v>1.399814712</v>
      </c>
      <c r="O2676" s="52">
        <v>1.4714592336000003</v>
      </c>
      <c r="P2676" s="52">
        <v>1.3052419277521232</v>
      </c>
      <c r="Q2676" s="52">
        <v>1.8758120039999999</v>
      </c>
      <c r="R2676" s="52">
        <v>1.2305423879999999</v>
      </c>
      <c r="S2676" s="52">
        <v>3.4252210800000005</v>
      </c>
      <c r="T2676" s="52">
        <v>0.76116024000000004</v>
      </c>
      <c r="U2676" s="52">
        <v>0.51994209397484414</v>
      </c>
      <c r="V2676" s="52">
        <v>0.60892819200000003</v>
      </c>
      <c r="W2676" s="52">
        <v>0</v>
      </c>
      <c r="X2676" s="52">
        <v>0</v>
      </c>
      <c r="Y2676" s="52">
        <v>0.51736287599999997</v>
      </c>
      <c r="Z2676" s="52">
        <v>0.73298307600000012</v>
      </c>
    </row>
    <row r="2677" spans="1:26">
      <c r="A2677" s="52" t="s">
        <v>347</v>
      </c>
      <c r="B2677" s="52" t="s">
        <v>339</v>
      </c>
      <c r="C2677" s="52" t="s">
        <v>254</v>
      </c>
      <c r="D2677" s="52" t="s">
        <v>7</v>
      </c>
      <c r="E2677" s="52" t="s">
        <v>82</v>
      </c>
      <c r="F2677" s="52" t="s">
        <v>65</v>
      </c>
      <c r="G2677" s="52">
        <v>0</v>
      </c>
      <c r="H2677" s="52">
        <v>0</v>
      </c>
      <c r="I2677" s="52">
        <v>0</v>
      </c>
      <c r="J2677" s="52">
        <v>0</v>
      </c>
      <c r="K2677" s="52">
        <v>0</v>
      </c>
      <c r="L2677" s="52">
        <v>0</v>
      </c>
      <c r="M2677" s="52">
        <v>0</v>
      </c>
      <c r="N2677" s="52">
        <v>0</v>
      </c>
      <c r="O2677" s="52">
        <v>0</v>
      </c>
      <c r="P2677" s="52">
        <v>0</v>
      </c>
      <c r="Q2677" s="52">
        <v>0</v>
      </c>
      <c r="R2677" s="52">
        <v>0</v>
      </c>
      <c r="S2677" s="52">
        <v>0</v>
      </c>
      <c r="T2677" s="52">
        <v>0</v>
      </c>
      <c r="U2677" s="52">
        <v>0</v>
      </c>
      <c r="V2677" s="52">
        <v>0</v>
      </c>
      <c r="W2677" s="52">
        <v>0</v>
      </c>
      <c r="X2677" s="52">
        <v>0</v>
      </c>
      <c r="Y2677" s="52">
        <v>0</v>
      </c>
      <c r="Z2677" s="52">
        <v>0</v>
      </c>
    </row>
    <row r="2678" spans="1:26">
      <c r="A2678" s="52" t="s">
        <v>347</v>
      </c>
      <c r="B2678" s="52" t="s">
        <v>340</v>
      </c>
      <c r="C2678" s="52" t="s">
        <v>254</v>
      </c>
      <c r="D2678" s="52" t="s">
        <v>7</v>
      </c>
      <c r="E2678" s="52" t="s">
        <v>82</v>
      </c>
      <c r="F2678" s="52" t="s">
        <v>66</v>
      </c>
      <c r="G2678" s="52">
        <v>0</v>
      </c>
      <c r="H2678" s="52">
        <v>0</v>
      </c>
      <c r="I2678" s="52">
        <v>0</v>
      </c>
      <c r="J2678" s="52">
        <v>0</v>
      </c>
      <c r="K2678" s="52">
        <v>5.1300000008413207</v>
      </c>
      <c r="L2678" s="52">
        <v>5.410800000887372</v>
      </c>
      <c r="M2678" s="52">
        <v>5.6880000009328322</v>
      </c>
      <c r="N2678" s="52">
        <v>5.7636000009452308</v>
      </c>
      <c r="O2678" s="52">
        <v>5.2452000008602138</v>
      </c>
      <c r="P2678" s="52">
        <v>5.2740000008649366</v>
      </c>
      <c r="Q2678" s="52">
        <v>6.2280000010213925</v>
      </c>
      <c r="R2678" s="52">
        <v>6.2100000010184413</v>
      </c>
      <c r="S2678" s="52">
        <v>6.3288000010379237</v>
      </c>
      <c r="T2678" s="52">
        <v>6.6888000010969639</v>
      </c>
      <c r="U2678" s="52">
        <v>6.3432000010402847</v>
      </c>
      <c r="V2678" s="52">
        <v>7.1153832964658736</v>
      </c>
      <c r="W2678" s="52">
        <v>7.3404000012038262</v>
      </c>
      <c r="X2678" s="52">
        <v>8.2008000013449323</v>
      </c>
      <c r="Y2678" s="52">
        <v>8.1720000013402085</v>
      </c>
      <c r="Z2678" s="52">
        <v>8.0100000013136405</v>
      </c>
    </row>
    <row r="2679" spans="1:26">
      <c r="A2679" s="52" t="s">
        <v>347</v>
      </c>
      <c r="B2679" s="52" t="s">
        <v>341</v>
      </c>
      <c r="C2679" s="52" t="s">
        <v>254</v>
      </c>
      <c r="D2679" s="52" t="s">
        <v>7</v>
      </c>
      <c r="E2679" s="52" t="s">
        <v>82</v>
      </c>
      <c r="F2679" s="52" t="s">
        <v>67</v>
      </c>
      <c r="G2679" s="52">
        <v>0</v>
      </c>
      <c r="H2679" s="52">
        <v>0</v>
      </c>
      <c r="I2679" s="52">
        <v>0</v>
      </c>
      <c r="J2679" s="52">
        <v>0</v>
      </c>
      <c r="K2679" s="52">
        <v>0</v>
      </c>
      <c r="L2679" s="52">
        <v>0</v>
      </c>
      <c r="M2679" s="52">
        <v>0</v>
      </c>
      <c r="N2679" s="52">
        <v>0</v>
      </c>
      <c r="O2679" s="52">
        <v>0</v>
      </c>
      <c r="P2679" s="52">
        <v>0</v>
      </c>
      <c r="Q2679" s="52">
        <v>0</v>
      </c>
      <c r="R2679" s="52">
        <v>0</v>
      </c>
      <c r="S2679" s="52">
        <v>0</v>
      </c>
      <c r="T2679" s="52">
        <v>0</v>
      </c>
      <c r="U2679" s="52">
        <v>0</v>
      </c>
      <c r="V2679" s="52">
        <v>0</v>
      </c>
      <c r="W2679" s="52">
        <v>0</v>
      </c>
      <c r="X2679" s="52">
        <v>0</v>
      </c>
      <c r="Y2679" s="52">
        <v>0</v>
      </c>
      <c r="Z2679" s="52">
        <v>0</v>
      </c>
    </row>
    <row r="2680" spans="1:26">
      <c r="A2680" s="52" t="s">
        <v>347</v>
      </c>
      <c r="B2680" s="52" t="s">
        <v>337</v>
      </c>
      <c r="C2680" s="52" t="s">
        <v>254</v>
      </c>
      <c r="D2680" s="52" t="s">
        <v>7</v>
      </c>
      <c r="E2680" s="52" t="s">
        <v>82</v>
      </c>
      <c r="F2680" s="52" t="s">
        <v>68</v>
      </c>
      <c r="G2680" s="52">
        <v>0</v>
      </c>
      <c r="H2680" s="52">
        <v>0</v>
      </c>
      <c r="I2680" s="52">
        <v>0</v>
      </c>
      <c r="J2680" s="52">
        <v>0</v>
      </c>
      <c r="K2680" s="52">
        <v>0</v>
      </c>
      <c r="L2680" s="52">
        <v>0</v>
      </c>
      <c r="M2680" s="52">
        <v>0</v>
      </c>
      <c r="N2680" s="52">
        <v>0</v>
      </c>
      <c r="O2680" s="52">
        <v>0</v>
      </c>
      <c r="P2680" s="52">
        <v>0</v>
      </c>
      <c r="Q2680" s="52">
        <v>0</v>
      </c>
      <c r="R2680" s="52">
        <v>7.913052000000001E-2</v>
      </c>
      <c r="S2680" s="52">
        <v>0</v>
      </c>
      <c r="T2680" s="52">
        <v>0</v>
      </c>
      <c r="U2680" s="52">
        <v>0</v>
      </c>
      <c r="V2680" s="52">
        <v>0</v>
      </c>
      <c r="W2680" s="52">
        <v>0</v>
      </c>
      <c r="X2680" s="52">
        <v>0</v>
      </c>
      <c r="Y2680" s="52">
        <v>0</v>
      </c>
      <c r="Z2680" s="52">
        <v>0</v>
      </c>
    </row>
    <row r="2681" spans="1:26">
      <c r="A2681" s="52" t="s">
        <v>347</v>
      </c>
      <c r="B2681" s="52" t="s">
        <v>337</v>
      </c>
      <c r="C2681" s="52" t="s">
        <v>254</v>
      </c>
      <c r="D2681" s="52" t="s">
        <v>7</v>
      </c>
      <c r="E2681" s="52" t="s">
        <v>82</v>
      </c>
      <c r="F2681" s="52" t="s">
        <v>69</v>
      </c>
      <c r="G2681" s="52">
        <v>0</v>
      </c>
      <c r="H2681" s="52">
        <v>0</v>
      </c>
      <c r="I2681" s="52">
        <v>0</v>
      </c>
      <c r="J2681" s="52">
        <v>0</v>
      </c>
      <c r="K2681" s="52">
        <v>0</v>
      </c>
      <c r="L2681" s="52">
        <v>0</v>
      </c>
      <c r="M2681" s="52">
        <v>0</v>
      </c>
      <c r="N2681" s="52">
        <v>0</v>
      </c>
      <c r="O2681" s="52">
        <v>0</v>
      </c>
      <c r="P2681" s="52">
        <v>0</v>
      </c>
      <c r="Q2681" s="52">
        <v>0</v>
      </c>
      <c r="R2681" s="52">
        <v>0</v>
      </c>
      <c r="S2681" s="52">
        <v>0</v>
      </c>
      <c r="T2681" s="52">
        <v>0</v>
      </c>
      <c r="U2681" s="52">
        <v>0</v>
      </c>
      <c r="V2681" s="52">
        <v>0</v>
      </c>
      <c r="W2681" s="52">
        <v>0</v>
      </c>
      <c r="X2681" s="52">
        <v>0</v>
      </c>
      <c r="Y2681" s="52">
        <v>0</v>
      </c>
      <c r="Z2681" s="52">
        <v>0</v>
      </c>
    </row>
    <row r="2682" spans="1:26">
      <c r="A2682" s="52" t="s">
        <v>347</v>
      </c>
      <c r="B2682" s="52" t="s">
        <v>337</v>
      </c>
      <c r="C2682" s="52" t="s">
        <v>254</v>
      </c>
      <c r="D2682" s="52" t="s">
        <v>7</v>
      </c>
      <c r="E2682" s="52" t="s">
        <v>82</v>
      </c>
      <c r="F2682" s="52" t="s">
        <v>70</v>
      </c>
      <c r="G2682" s="52">
        <v>0</v>
      </c>
      <c r="H2682" s="52">
        <v>0</v>
      </c>
      <c r="I2682" s="52">
        <v>0</v>
      </c>
      <c r="J2682" s="52">
        <v>0</v>
      </c>
      <c r="K2682" s="52">
        <v>0</v>
      </c>
      <c r="L2682" s="52">
        <v>0</v>
      </c>
      <c r="M2682" s="52">
        <v>0</v>
      </c>
      <c r="N2682" s="52">
        <v>0</v>
      </c>
      <c r="O2682" s="52">
        <v>0</v>
      </c>
      <c r="P2682" s="52">
        <v>0</v>
      </c>
      <c r="Q2682" s="52">
        <v>0</v>
      </c>
      <c r="R2682" s="52">
        <v>0</v>
      </c>
      <c r="S2682" s="52">
        <v>0</v>
      </c>
      <c r="T2682" s="52">
        <v>0</v>
      </c>
      <c r="U2682" s="52">
        <v>0</v>
      </c>
      <c r="V2682" s="52">
        <v>0</v>
      </c>
      <c r="W2682" s="52">
        <v>0</v>
      </c>
      <c r="X2682" s="52">
        <v>0</v>
      </c>
      <c r="Y2682" s="52">
        <v>0</v>
      </c>
      <c r="Z2682" s="52">
        <v>0</v>
      </c>
    </row>
    <row r="2683" spans="1:26">
      <c r="A2683" s="52" t="s">
        <v>347</v>
      </c>
      <c r="B2683" s="52" t="s">
        <v>342</v>
      </c>
      <c r="C2683" s="52" t="s">
        <v>254</v>
      </c>
      <c r="D2683" s="52" t="s">
        <v>7</v>
      </c>
      <c r="E2683" s="52" t="s">
        <v>82</v>
      </c>
      <c r="F2683" s="52" t="s">
        <v>71</v>
      </c>
      <c r="G2683" s="52">
        <v>0</v>
      </c>
      <c r="H2683" s="52">
        <v>0</v>
      </c>
      <c r="I2683" s="52">
        <v>0</v>
      </c>
      <c r="J2683" s="52">
        <v>0</v>
      </c>
      <c r="K2683" s="52">
        <v>0</v>
      </c>
      <c r="L2683" s="52">
        <v>0</v>
      </c>
      <c r="M2683" s="52">
        <v>0</v>
      </c>
      <c r="N2683" s="52">
        <v>0</v>
      </c>
      <c r="O2683" s="52">
        <v>0</v>
      </c>
      <c r="P2683" s="52">
        <v>0</v>
      </c>
      <c r="Q2683" s="52">
        <v>0</v>
      </c>
      <c r="R2683" s="52">
        <v>0</v>
      </c>
      <c r="S2683" s="52">
        <v>0</v>
      </c>
      <c r="T2683" s="52">
        <v>0</v>
      </c>
      <c r="U2683" s="52">
        <v>0</v>
      </c>
      <c r="V2683" s="52">
        <v>0</v>
      </c>
      <c r="W2683" s="52">
        <v>0</v>
      </c>
      <c r="X2683" s="52">
        <v>0</v>
      </c>
      <c r="Y2683" s="52">
        <v>0</v>
      </c>
      <c r="Z2683" s="52">
        <v>0</v>
      </c>
    </row>
    <row r="2684" spans="1:26">
      <c r="A2684" s="52" t="s">
        <v>347</v>
      </c>
      <c r="B2684" s="52" t="s">
        <v>342</v>
      </c>
      <c r="C2684" s="52" t="s">
        <v>254</v>
      </c>
      <c r="D2684" s="52" t="s">
        <v>7</v>
      </c>
      <c r="E2684" s="52" t="s">
        <v>82</v>
      </c>
      <c r="F2684" s="52" t="s">
        <v>72</v>
      </c>
      <c r="G2684" s="52">
        <v>0</v>
      </c>
      <c r="H2684" s="52">
        <v>0</v>
      </c>
      <c r="I2684" s="52">
        <v>0</v>
      </c>
      <c r="J2684" s="52">
        <v>0</v>
      </c>
      <c r="K2684" s="52">
        <v>2.5805814238810063</v>
      </c>
      <c r="L2684" s="52">
        <v>2.2463021080071268</v>
      </c>
      <c r="M2684" s="52">
        <v>1.589976463744577</v>
      </c>
      <c r="N2684" s="52">
        <v>2.0268833368784422</v>
      </c>
      <c r="O2684" s="52">
        <v>1.7858543814829115</v>
      </c>
      <c r="P2684" s="52">
        <v>1.9132638008059057</v>
      </c>
      <c r="Q2684" s="52">
        <v>1.8962309549160796</v>
      </c>
      <c r="R2684" s="52">
        <v>3.1385098950880592</v>
      </c>
      <c r="S2684" s="52">
        <v>4.4641012824819226</v>
      </c>
      <c r="T2684" s="52">
        <v>6.4171293446499167</v>
      </c>
      <c r="U2684" s="52">
        <v>6.5141306727896806</v>
      </c>
      <c r="V2684" s="52">
        <v>9.119383964259077</v>
      </c>
      <c r="W2684" s="52">
        <v>9.3814464959999988</v>
      </c>
      <c r="X2684" s="52">
        <v>5.6128240799999993</v>
      </c>
      <c r="Y2684" s="52">
        <v>5.2121473199999997</v>
      </c>
      <c r="Z2684" s="52">
        <v>4.80812112</v>
      </c>
    </row>
    <row r="2685" spans="1:26">
      <c r="A2685" s="52" t="s">
        <v>347</v>
      </c>
      <c r="B2685" s="52" t="s">
        <v>343</v>
      </c>
      <c r="C2685" s="52" t="s">
        <v>254</v>
      </c>
      <c r="D2685" s="52" t="s">
        <v>7</v>
      </c>
      <c r="E2685" s="52" t="s">
        <v>82</v>
      </c>
      <c r="F2685" s="52" t="s">
        <v>73</v>
      </c>
      <c r="G2685" s="52">
        <v>0</v>
      </c>
      <c r="H2685" s="52">
        <v>0</v>
      </c>
      <c r="I2685" s="52">
        <v>0</v>
      </c>
      <c r="J2685" s="52">
        <v>0</v>
      </c>
      <c r="K2685" s="52">
        <v>0</v>
      </c>
      <c r="L2685" s="52">
        <v>0</v>
      </c>
      <c r="M2685" s="52">
        <v>0</v>
      </c>
      <c r="N2685" s="52">
        <v>0</v>
      </c>
      <c r="O2685" s="52">
        <v>0</v>
      </c>
      <c r="P2685" s="52">
        <v>0</v>
      </c>
      <c r="Q2685" s="52">
        <v>0</v>
      </c>
      <c r="R2685" s="52">
        <v>0.46481853600000783</v>
      </c>
      <c r="S2685" s="52">
        <v>0.54960960960000937</v>
      </c>
      <c r="T2685" s="52">
        <v>0.53122118400000906</v>
      </c>
      <c r="U2685" s="52">
        <v>9.6216212291773059E-2</v>
      </c>
      <c r="V2685" s="52">
        <v>0.18322023404497212</v>
      </c>
      <c r="W2685" s="52">
        <v>0.18694899360000314</v>
      </c>
      <c r="X2685" s="52">
        <v>6.1331182108861876E-2</v>
      </c>
      <c r="Y2685" s="52">
        <v>1.1244050053291342E-2</v>
      </c>
      <c r="Z2685" s="52">
        <v>1.0221863684810312E-2</v>
      </c>
    </row>
    <row r="2686" spans="1:26">
      <c r="A2686" s="52" t="s">
        <v>347</v>
      </c>
      <c r="B2686" s="52" t="s">
        <v>337</v>
      </c>
      <c r="C2686" s="52" t="s">
        <v>254</v>
      </c>
      <c r="D2686" s="52" t="s">
        <v>7</v>
      </c>
      <c r="E2686" s="52" t="s">
        <v>83</v>
      </c>
      <c r="F2686" s="52" t="s">
        <v>63</v>
      </c>
      <c r="G2686" s="52">
        <v>0</v>
      </c>
      <c r="H2686" s="52">
        <v>0</v>
      </c>
      <c r="I2686" s="52">
        <v>0</v>
      </c>
      <c r="J2686" s="52">
        <v>0</v>
      </c>
      <c r="K2686" s="52">
        <v>0</v>
      </c>
      <c r="L2686" s="52">
        <v>0</v>
      </c>
      <c r="M2686" s="52">
        <v>0</v>
      </c>
      <c r="N2686" s="52">
        <v>0</v>
      </c>
      <c r="O2686" s="52">
        <v>0</v>
      </c>
      <c r="P2686" s="52">
        <v>0</v>
      </c>
      <c r="Q2686" s="52">
        <v>0</v>
      </c>
      <c r="R2686" s="52">
        <v>0</v>
      </c>
      <c r="S2686" s="52">
        <v>0</v>
      </c>
      <c r="T2686" s="52">
        <v>0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</row>
    <row r="2687" spans="1:26">
      <c r="A2687" s="52" t="s">
        <v>347</v>
      </c>
      <c r="B2687" s="52" t="s">
        <v>338</v>
      </c>
      <c r="C2687" s="52" t="s">
        <v>254</v>
      </c>
      <c r="D2687" s="52" t="s">
        <v>7</v>
      </c>
      <c r="E2687" s="52" t="s">
        <v>83</v>
      </c>
      <c r="F2687" s="52" t="s">
        <v>64</v>
      </c>
      <c r="G2687" s="52">
        <v>0</v>
      </c>
      <c r="H2687" s="52">
        <v>0</v>
      </c>
      <c r="I2687" s="52">
        <v>0</v>
      </c>
      <c r="J2687" s="52">
        <v>0</v>
      </c>
      <c r="K2687" s="52">
        <v>0</v>
      </c>
      <c r="L2687" s="52">
        <v>0</v>
      </c>
      <c r="M2687" s="52">
        <v>0</v>
      </c>
      <c r="N2687" s="52">
        <v>0</v>
      </c>
      <c r="O2687" s="52">
        <v>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</row>
    <row r="2688" spans="1:26">
      <c r="A2688" s="52" t="s">
        <v>347</v>
      </c>
      <c r="B2688" s="52" t="s">
        <v>339</v>
      </c>
      <c r="C2688" s="52" t="s">
        <v>254</v>
      </c>
      <c r="D2688" s="52" t="s">
        <v>7</v>
      </c>
      <c r="E2688" s="52" t="s">
        <v>83</v>
      </c>
      <c r="F2688" s="52" t="s">
        <v>65</v>
      </c>
      <c r="G2688" s="52">
        <v>0</v>
      </c>
      <c r="H2688" s="52">
        <v>0</v>
      </c>
      <c r="I2688" s="52">
        <v>0</v>
      </c>
      <c r="J2688" s="52">
        <v>0</v>
      </c>
      <c r="K2688" s="52">
        <v>0</v>
      </c>
      <c r="L2688" s="52">
        <v>0</v>
      </c>
      <c r="M2688" s="52">
        <v>0</v>
      </c>
      <c r="N2688" s="52">
        <v>0</v>
      </c>
      <c r="O2688" s="52">
        <v>0</v>
      </c>
      <c r="P2688" s="52">
        <v>0</v>
      </c>
      <c r="Q2688" s="52">
        <v>0</v>
      </c>
      <c r="R2688" s="52">
        <v>0</v>
      </c>
      <c r="S2688" s="52">
        <v>0</v>
      </c>
      <c r="T2688" s="52">
        <v>0</v>
      </c>
      <c r="U2688" s="52">
        <v>0</v>
      </c>
      <c r="V2688" s="52">
        <v>0</v>
      </c>
      <c r="W2688" s="52">
        <v>0</v>
      </c>
      <c r="X2688" s="52">
        <v>0</v>
      </c>
      <c r="Y2688" s="52">
        <v>0</v>
      </c>
      <c r="Z2688" s="52">
        <v>0</v>
      </c>
    </row>
    <row r="2689" spans="1:26">
      <c r="A2689" s="52" t="s">
        <v>347</v>
      </c>
      <c r="B2689" s="52" t="s">
        <v>340</v>
      </c>
      <c r="C2689" s="52" t="s">
        <v>254</v>
      </c>
      <c r="D2689" s="52" t="s">
        <v>7</v>
      </c>
      <c r="E2689" s="52" t="s">
        <v>83</v>
      </c>
      <c r="F2689" s="52" t="s">
        <v>66</v>
      </c>
      <c r="G2689" s="52">
        <v>0</v>
      </c>
      <c r="H2689" s="52">
        <v>0</v>
      </c>
      <c r="I2689" s="52">
        <v>0</v>
      </c>
      <c r="J2689" s="52">
        <v>0</v>
      </c>
      <c r="K2689" s="52">
        <v>0</v>
      </c>
      <c r="L2689" s="52">
        <v>0</v>
      </c>
      <c r="M2689" s="52">
        <v>0</v>
      </c>
      <c r="N2689" s="52">
        <v>0</v>
      </c>
      <c r="O2689" s="52">
        <v>0</v>
      </c>
      <c r="P2689" s="52">
        <v>0</v>
      </c>
      <c r="Q2689" s="52">
        <v>0</v>
      </c>
      <c r="R2689" s="52">
        <v>0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</row>
    <row r="2690" spans="1:26">
      <c r="A2690" s="52" t="s">
        <v>347</v>
      </c>
      <c r="B2690" s="52" t="s">
        <v>341</v>
      </c>
      <c r="C2690" s="52" t="s">
        <v>254</v>
      </c>
      <c r="D2690" s="52" t="s">
        <v>7</v>
      </c>
      <c r="E2690" s="52" t="s">
        <v>83</v>
      </c>
      <c r="F2690" s="52" t="s">
        <v>67</v>
      </c>
      <c r="G2690" s="52">
        <v>0</v>
      </c>
      <c r="H2690" s="52">
        <v>0</v>
      </c>
      <c r="I2690" s="52">
        <v>0</v>
      </c>
      <c r="J2690" s="52">
        <v>0</v>
      </c>
      <c r="K2690" s="52">
        <v>0</v>
      </c>
      <c r="L2690" s="52">
        <v>0</v>
      </c>
      <c r="M2690" s="52">
        <v>0</v>
      </c>
      <c r="N2690" s="52">
        <v>0</v>
      </c>
      <c r="O2690" s="52">
        <v>0</v>
      </c>
      <c r="P2690" s="52">
        <v>0</v>
      </c>
      <c r="Q2690" s="52">
        <v>0</v>
      </c>
      <c r="R2690" s="52">
        <v>0</v>
      </c>
      <c r="S2690" s="52">
        <v>0</v>
      </c>
      <c r="T2690" s="52">
        <v>0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</row>
    <row r="2691" spans="1:26">
      <c r="A2691" s="52" t="s">
        <v>347</v>
      </c>
      <c r="B2691" s="52" t="s">
        <v>337</v>
      </c>
      <c r="C2691" s="52" t="s">
        <v>254</v>
      </c>
      <c r="D2691" s="52" t="s">
        <v>7</v>
      </c>
      <c r="E2691" s="52" t="s">
        <v>83</v>
      </c>
      <c r="F2691" s="52" t="s">
        <v>68</v>
      </c>
      <c r="G2691" s="52">
        <v>0</v>
      </c>
      <c r="H2691" s="52">
        <v>0</v>
      </c>
      <c r="I2691" s="52">
        <v>0</v>
      </c>
      <c r="J2691" s="52">
        <v>0</v>
      </c>
      <c r="K2691" s="52">
        <v>0</v>
      </c>
      <c r="L2691" s="52">
        <v>0</v>
      </c>
      <c r="M2691" s="52">
        <v>0</v>
      </c>
      <c r="N2691" s="52">
        <v>0</v>
      </c>
      <c r="O2691" s="52">
        <v>0</v>
      </c>
      <c r="P2691" s="52">
        <v>0</v>
      </c>
      <c r="Q2691" s="52">
        <v>0</v>
      </c>
      <c r="R2691" s="52">
        <v>0</v>
      </c>
      <c r="S2691" s="52">
        <v>0</v>
      </c>
      <c r="T2691" s="52">
        <v>0</v>
      </c>
      <c r="U2691" s="52">
        <v>0</v>
      </c>
      <c r="V2691" s="52">
        <v>0</v>
      </c>
      <c r="W2691" s="52">
        <v>0</v>
      </c>
      <c r="X2691" s="52">
        <v>0</v>
      </c>
      <c r="Y2691" s="52">
        <v>0</v>
      </c>
      <c r="Z2691" s="52">
        <v>0</v>
      </c>
    </row>
    <row r="2692" spans="1:26">
      <c r="A2692" s="52" t="s">
        <v>347</v>
      </c>
      <c r="B2692" s="52" t="s">
        <v>337</v>
      </c>
      <c r="C2692" s="52" t="s">
        <v>254</v>
      </c>
      <c r="D2692" s="52" t="s">
        <v>7</v>
      </c>
      <c r="E2692" s="52" t="s">
        <v>83</v>
      </c>
      <c r="F2692" s="52" t="s">
        <v>69</v>
      </c>
      <c r="G2692" s="52">
        <v>0</v>
      </c>
      <c r="H2692" s="52">
        <v>0</v>
      </c>
      <c r="I2692" s="52">
        <v>0</v>
      </c>
      <c r="J2692" s="52">
        <v>0</v>
      </c>
      <c r="K2692" s="52">
        <v>0</v>
      </c>
      <c r="L2692" s="52">
        <v>0</v>
      </c>
      <c r="M2692" s="52">
        <v>0</v>
      </c>
      <c r="N2692" s="52">
        <v>0</v>
      </c>
      <c r="O2692" s="52">
        <v>0</v>
      </c>
      <c r="P2692" s="52">
        <v>0</v>
      </c>
      <c r="Q2692" s="52">
        <v>0</v>
      </c>
      <c r="R2692" s="52">
        <v>0</v>
      </c>
      <c r="S2692" s="52">
        <v>0</v>
      </c>
      <c r="T2692" s="52">
        <v>0</v>
      </c>
      <c r="U2692" s="52">
        <v>0</v>
      </c>
      <c r="V2692" s="52">
        <v>0</v>
      </c>
      <c r="W2692" s="52">
        <v>0</v>
      </c>
      <c r="X2692" s="52">
        <v>0</v>
      </c>
      <c r="Y2692" s="52">
        <v>0</v>
      </c>
      <c r="Z2692" s="52">
        <v>0</v>
      </c>
    </row>
    <row r="2693" spans="1:26">
      <c r="A2693" s="52" t="s">
        <v>347</v>
      </c>
      <c r="B2693" s="52" t="s">
        <v>337</v>
      </c>
      <c r="C2693" s="52" t="s">
        <v>254</v>
      </c>
      <c r="D2693" s="52" t="s">
        <v>7</v>
      </c>
      <c r="E2693" s="52" t="s">
        <v>83</v>
      </c>
      <c r="F2693" s="52" t="s">
        <v>70</v>
      </c>
      <c r="G2693" s="52">
        <v>0</v>
      </c>
      <c r="H2693" s="52">
        <v>0</v>
      </c>
      <c r="I2693" s="52">
        <v>0</v>
      </c>
      <c r="J2693" s="52">
        <v>0</v>
      </c>
      <c r="K2693" s="52">
        <v>0</v>
      </c>
      <c r="L2693" s="52">
        <v>0</v>
      </c>
      <c r="M2693" s="52">
        <v>0</v>
      </c>
      <c r="N2693" s="52">
        <v>0</v>
      </c>
      <c r="O2693" s="52">
        <v>0</v>
      </c>
      <c r="P2693" s="52">
        <v>0</v>
      </c>
      <c r="Q2693" s="52">
        <v>0</v>
      </c>
      <c r="R2693" s="52">
        <v>0</v>
      </c>
      <c r="S2693" s="52">
        <v>0</v>
      </c>
      <c r="T2693" s="52">
        <v>0</v>
      </c>
      <c r="U2693" s="52">
        <v>0</v>
      </c>
      <c r="V2693" s="52">
        <v>0</v>
      </c>
      <c r="W2693" s="52">
        <v>0</v>
      </c>
      <c r="X2693" s="52">
        <v>0</v>
      </c>
      <c r="Y2693" s="52">
        <v>0</v>
      </c>
      <c r="Z2693" s="52">
        <v>0</v>
      </c>
    </row>
    <row r="2694" spans="1:26">
      <c r="A2694" s="52" t="s">
        <v>347</v>
      </c>
      <c r="B2694" s="52" t="s">
        <v>342</v>
      </c>
      <c r="C2694" s="52" t="s">
        <v>254</v>
      </c>
      <c r="D2694" s="52" t="s">
        <v>7</v>
      </c>
      <c r="E2694" s="52" t="s">
        <v>83</v>
      </c>
      <c r="F2694" s="52" t="s">
        <v>71</v>
      </c>
      <c r="G2694" s="52">
        <v>0</v>
      </c>
      <c r="H2694" s="52">
        <v>0</v>
      </c>
      <c r="I2694" s="52">
        <v>0</v>
      </c>
      <c r="J2694" s="52">
        <v>0</v>
      </c>
      <c r="K2694" s="52">
        <v>0</v>
      </c>
      <c r="L2694" s="52">
        <v>0</v>
      </c>
      <c r="M2694" s="52">
        <v>0</v>
      </c>
      <c r="N2694" s="52">
        <v>0</v>
      </c>
      <c r="O2694" s="52">
        <v>0</v>
      </c>
      <c r="P2694" s="52">
        <v>0</v>
      </c>
      <c r="Q2694" s="52">
        <v>0</v>
      </c>
      <c r="R2694" s="52">
        <v>0</v>
      </c>
      <c r="S2694" s="52">
        <v>0</v>
      </c>
      <c r="T2694" s="52">
        <v>0</v>
      </c>
      <c r="U2694" s="52">
        <v>0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</row>
    <row r="2695" spans="1:26">
      <c r="A2695" s="52" t="s">
        <v>347</v>
      </c>
      <c r="B2695" s="52" t="s">
        <v>342</v>
      </c>
      <c r="C2695" s="52" t="s">
        <v>254</v>
      </c>
      <c r="D2695" s="52" t="s">
        <v>7</v>
      </c>
      <c r="E2695" s="52" t="s">
        <v>83</v>
      </c>
      <c r="F2695" s="52" t="s">
        <v>72</v>
      </c>
      <c r="G2695" s="52">
        <v>0</v>
      </c>
      <c r="H2695" s="52">
        <v>0</v>
      </c>
      <c r="I2695" s="52">
        <v>0</v>
      </c>
      <c r="J2695" s="52">
        <v>0</v>
      </c>
      <c r="K2695" s="52">
        <v>8.4084939433257215</v>
      </c>
      <c r="L2695" s="52">
        <v>7.4955648705926521</v>
      </c>
      <c r="M2695" s="52">
        <v>6.8022426873478867</v>
      </c>
      <c r="N2695" s="52">
        <v>5.5936570899764479</v>
      </c>
      <c r="O2695" s="52">
        <v>5.114036592752039</v>
      </c>
      <c r="P2695" s="52">
        <v>7.3983633714205963</v>
      </c>
      <c r="Q2695" s="52">
        <v>8.1847907261703075</v>
      </c>
      <c r="R2695" s="52">
        <v>5.4754797643512303</v>
      </c>
      <c r="S2695" s="52">
        <v>5.7744312525210963</v>
      </c>
      <c r="T2695" s="52">
        <v>5.1459067166666674</v>
      </c>
      <c r="U2695" s="52">
        <v>5.4737331566666674</v>
      </c>
      <c r="V2695" s="52">
        <v>5.1939831373461027</v>
      </c>
      <c r="W2695" s="52">
        <v>5.5738868399999992</v>
      </c>
      <c r="X2695" s="52">
        <v>0</v>
      </c>
      <c r="Y2695" s="52">
        <v>0</v>
      </c>
      <c r="Z2695" s="52">
        <v>0</v>
      </c>
    </row>
    <row r="2696" spans="1:26">
      <c r="A2696" s="52" t="s">
        <v>347</v>
      </c>
      <c r="B2696" s="52" t="s">
        <v>343</v>
      </c>
      <c r="C2696" s="52" t="s">
        <v>254</v>
      </c>
      <c r="D2696" s="52" t="s">
        <v>7</v>
      </c>
      <c r="E2696" s="52" t="s">
        <v>83</v>
      </c>
      <c r="F2696" s="52" t="s">
        <v>73</v>
      </c>
      <c r="G2696" s="52">
        <v>0</v>
      </c>
      <c r="H2696" s="52">
        <v>0</v>
      </c>
      <c r="I2696" s="52">
        <v>0</v>
      </c>
      <c r="J2696" s="52">
        <v>0</v>
      </c>
      <c r="K2696" s="52">
        <v>0</v>
      </c>
      <c r="L2696" s="52">
        <v>0</v>
      </c>
      <c r="M2696" s="52">
        <v>0</v>
      </c>
      <c r="N2696" s="52">
        <v>0</v>
      </c>
      <c r="O2696" s="52">
        <v>0</v>
      </c>
      <c r="P2696" s="52">
        <v>0</v>
      </c>
      <c r="Q2696" s="52">
        <v>0</v>
      </c>
      <c r="R2696" s="52">
        <v>0</v>
      </c>
      <c r="S2696" s="52">
        <v>0</v>
      </c>
      <c r="T2696" s="52">
        <v>0</v>
      </c>
      <c r="U2696" s="52">
        <v>0</v>
      </c>
      <c r="V2696" s="52">
        <v>0</v>
      </c>
      <c r="W2696" s="52">
        <v>0</v>
      </c>
      <c r="X2696" s="52">
        <v>0</v>
      </c>
      <c r="Y2696" s="52">
        <v>0</v>
      </c>
      <c r="Z2696" s="52">
        <v>0</v>
      </c>
    </row>
    <row r="2697" spans="1:26">
      <c r="A2697" s="52" t="s">
        <v>347</v>
      </c>
      <c r="B2697" s="52" t="s">
        <v>337</v>
      </c>
      <c r="C2697" s="52" t="s">
        <v>254</v>
      </c>
      <c r="D2697" s="52" t="s">
        <v>7</v>
      </c>
      <c r="E2697" s="52" t="s">
        <v>84</v>
      </c>
      <c r="F2697" s="52" t="s">
        <v>63</v>
      </c>
      <c r="G2697" s="52">
        <v>0</v>
      </c>
      <c r="H2697" s="52">
        <v>0</v>
      </c>
      <c r="I2697" s="52">
        <v>0</v>
      </c>
      <c r="J2697" s="52">
        <v>0</v>
      </c>
      <c r="K2697" s="52">
        <v>2.5917749006400004</v>
      </c>
      <c r="L2697" s="52">
        <v>1.5474412800000001</v>
      </c>
      <c r="M2697" s="52">
        <v>0.35001648000000002</v>
      </c>
      <c r="N2697" s="52">
        <v>0</v>
      </c>
      <c r="O2697" s="52">
        <v>2.9626451447565838</v>
      </c>
      <c r="P2697" s="52">
        <v>5.747791398972856</v>
      </c>
      <c r="Q2697" s="52">
        <v>0.30563640000000003</v>
      </c>
      <c r="R2697" s="52">
        <v>0.2449278</v>
      </c>
      <c r="S2697" s="52">
        <v>0.49236768000000003</v>
      </c>
      <c r="T2697" s="52">
        <v>0.56605536000000001</v>
      </c>
      <c r="U2697" s="52">
        <v>0.35315657999999994</v>
      </c>
      <c r="V2697" s="52">
        <v>0.37458169164000005</v>
      </c>
      <c r="W2697" s="52">
        <v>1.1721037845394899</v>
      </c>
      <c r="X2697" s="52">
        <v>1.9234159200000001</v>
      </c>
      <c r="Y2697" s="52">
        <v>3.49765272</v>
      </c>
      <c r="Z2697" s="52">
        <v>3.4788263230679428</v>
      </c>
    </row>
    <row r="2698" spans="1:26">
      <c r="A2698" s="52" t="s">
        <v>347</v>
      </c>
      <c r="B2698" s="52" t="s">
        <v>338</v>
      </c>
      <c r="C2698" s="52" t="s">
        <v>254</v>
      </c>
      <c r="D2698" s="52" t="s">
        <v>7</v>
      </c>
      <c r="E2698" s="52" t="s">
        <v>84</v>
      </c>
      <c r="F2698" s="52" t="s">
        <v>64</v>
      </c>
      <c r="G2698" s="52">
        <v>0</v>
      </c>
      <c r="H2698" s="52">
        <v>0</v>
      </c>
      <c r="I2698" s="52">
        <v>0</v>
      </c>
      <c r="J2698" s="52">
        <v>0</v>
      </c>
      <c r="K2698" s="52">
        <v>0</v>
      </c>
      <c r="L2698" s="52">
        <v>0</v>
      </c>
      <c r="M2698" s="52">
        <v>0</v>
      </c>
      <c r="N2698" s="52">
        <v>0</v>
      </c>
      <c r="O2698" s="52">
        <v>0</v>
      </c>
      <c r="P2698" s="52">
        <v>0</v>
      </c>
      <c r="Q2698" s="52">
        <v>0</v>
      </c>
      <c r="R2698" s="52">
        <v>0.38058012000000002</v>
      </c>
      <c r="S2698" s="52">
        <v>0.41863813200000005</v>
      </c>
      <c r="T2698" s="52">
        <v>0.34252210799999999</v>
      </c>
      <c r="U2698" s="52">
        <v>0.22826726076944376</v>
      </c>
      <c r="V2698" s="52">
        <v>0.27909208800000002</v>
      </c>
      <c r="W2698" s="52">
        <v>0.25409689200000002</v>
      </c>
      <c r="X2698" s="52">
        <v>0.23044147200000004</v>
      </c>
      <c r="Y2698" s="52">
        <v>0.97807834800000004</v>
      </c>
      <c r="Z2698" s="52">
        <v>4.0441138559999992</v>
      </c>
    </row>
    <row r="2699" spans="1:26">
      <c r="A2699" s="52" t="s">
        <v>347</v>
      </c>
      <c r="B2699" s="52" t="s">
        <v>339</v>
      </c>
      <c r="C2699" s="52" t="s">
        <v>254</v>
      </c>
      <c r="D2699" s="52" t="s">
        <v>7</v>
      </c>
      <c r="E2699" s="52" t="s">
        <v>84</v>
      </c>
      <c r="F2699" s="52" t="s">
        <v>65</v>
      </c>
      <c r="G2699" s="52">
        <v>0</v>
      </c>
      <c r="H2699" s="52">
        <v>0</v>
      </c>
      <c r="I2699" s="52">
        <v>0</v>
      </c>
      <c r="J2699" s="52">
        <v>0</v>
      </c>
      <c r="K2699" s="52">
        <v>0</v>
      </c>
      <c r="L2699" s="52">
        <v>0</v>
      </c>
      <c r="M2699" s="52">
        <v>0</v>
      </c>
      <c r="N2699" s="52">
        <v>0</v>
      </c>
      <c r="O2699" s="52">
        <v>0</v>
      </c>
      <c r="P2699" s="52">
        <v>0</v>
      </c>
      <c r="Q2699" s="52">
        <v>0</v>
      </c>
      <c r="R2699" s="52">
        <v>0</v>
      </c>
      <c r="S2699" s="52">
        <v>0</v>
      </c>
      <c r="T2699" s="52">
        <v>0</v>
      </c>
      <c r="U2699" s="52">
        <v>0</v>
      </c>
      <c r="V2699" s="52">
        <v>0</v>
      </c>
      <c r="W2699" s="52">
        <v>0</v>
      </c>
      <c r="X2699" s="52">
        <v>0</v>
      </c>
      <c r="Y2699" s="52">
        <v>4.3710192000000002E-2</v>
      </c>
      <c r="Z2699" s="52">
        <v>0</v>
      </c>
    </row>
    <row r="2700" spans="1:26">
      <c r="A2700" s="52" t="s">
        <v>347</v>
      </c>
      <c r="B2700" s="52" t="s">
        <v>340</v>
      </c>
      <c r="C2700" s="52" t="s">
        <v>254</v>
      </c>
      <c r="D2700" s="52" t="s">
        <v>7</v>
      </c>
      <c r="E2700" s="52" t="s">
        <v>84</v>
      </c>
      <c r="F2700" s="52" t="s">
        <v>66</v>
      </c>
      <c r="G2700" s="52">
        <v>0</v>
      </c>
      <c r="H2700" s="52">
        <v>0</v>
      </c>
      <c r="I2700" s="52">
        <v>0</v>
      </c>
      <c r="J2700" s="52">
        <v>0</v>
      </c>
      <c r="K2700" s="52">
        <v>27.604800004527188</v>
      </c>
      <c r="L2700" s="52">
        <v>27.684000004540181</v>
      </c>
      <c r="M2700" s="52">
        <v>28.105200004609259</v>
      </c>
      <c r="N2700" s="52">
        <v>27.334800004482908</v>
      </c>
      <c r="O2700" s="52">
        <v>25.588800004196564</v>
      </c>
      <c r="P2700" s="52">
        <v>24.508800004019445</v>
      </c>
      <c r="Q2700" s="52">
        <v>27.680400004539589</v>
      </c>
      <c r="R2700" s="52">
        <v>25.686000004212506</v>
      </c>
      <c r="S2700" s="52">
        <v>24.570000004029481</v>
      </c>
      <c r="T2700" s="52">
        <v>24.426000004005868</v>
      </c>
      <c r="U2700" s="52">
        <v>23.850000003911401</v>
      </c>
      <c r="V2700" s="52">
        <v>27.675531542649239</v>
      </c>
      <c r="W2700" s="52">
        <v>24.130800003957457</v>
      </c>
      <c r="X2700" s="52">
        <v>22.896000003754949</v>
      </c>
      <c r="Y2700" s="52">
        <v>20.516400003364691</v>
      </c>
      <c r="Z2700" s="52">
        <v>22.950000003763801</v>
      </c>
    </row>
    <row r="2701" spans="1:26">
      <c r="A2701" s="52" t="s">
        <v>347</v>
      </c>
      <c r="B2701" s="52" t="s">
        <v>341</v>
      </c>
      <c r="C2701" s="52" t="s">
        <v>254</v>
      </c>
      <c r="D2701" s="52" t="s">
        <v>7</v>
      </c>
      <c r="E2701" s="52" t="s">
        <v>84</v>
      </c>
      <c r="F2701" s="52" t="s">
        <v>67</v>
      </c>
      <c r="G2701" s="52">
        <v>0</v>
      </c>
      <c r="H2701" s="52">
        <v>0</v>
      </c>
      <c r="I2701" s="52">
        <v>0</v>
      </c>
      <c r="J2701" s="52">
        <v>0</v>
      </c>
      <c r="K2701" s="52">
        <v>0</v>
      </c>
      <c r="L2701" s="52">
        <v>0</v>
      </c>
      <c r="M2701" s="52">
        <v>0</v>
      </c>
      <c r="N2701" s="52">
        <v>0</v>
      </c>
      <c r="O2701" s="52">
        <v>0</v>
      </c>
      <c r="P2701" s="52">
        <v>0</v>
      </c>
      <c r="Q2701" s="52">
        <v>0</v>
      </c>
      <c r="R2701" s="52">
        <v>0</v>
      </c>
      <c r="S2701" s="52">
        <v>0</v>
      </c>
      <c r="T2701" s="52">
        <v>0</v>
      </c>
      <c r="U2701" s="52">
        <v>0</v>
      </c>
      <c r="V2701" s="52">
        <v>0</v>
      </c>
      <c r="W2701" s="52">
        <v>0</v>
      </c>
      <c r="X2701" s="52">
        <v>0</v>
      </c>
      <c r="Y2701" s="52">
        <v>0</v>
      </c>
      <c r="Z2701" s="52">
        <v>0</v>
      </c>
    </row>
    <row r="2702" spans="1:26">
      <c r="A2702" s="52" t="s">
        <v>347</v>
      </c>
      <c r="B2702" s="52" t="s">
        <v>337</v>
      </c>
      <c r="C2702" s="52" t="s">
        <v>254</v>
      </c>
      <c r="D2702" s="52" t="s">
        <v>7</v>
      </c>
      <c r="E2702" s="52" t="s">
        <v>84</v>
      </c>
      <c r="F2702" s="52" t="s">
        <v>68</v>
      </c>
      <c r="G2702" s="52">
        <v>0</v>
      </c>
      <c r="H2702" s="52">
        <v>0</v>
      </c>
      <c r="I2702" s="52">
        <v>0</v>
      </c>
      <c r="J2702" s="52">
        <v>0</v>
      </c>
      <c r="K2702" s="52">
        <v>0</v>
      </c>
      <c r="L2702" s="52">
        <v>0</v>
      </c>
      <c r="M2702" s="52">
        <v>0</v>
      </c>
      <c r="N2702" s="52">
        <v>0</v>
      </c>
      <c r="O2702" s="52">
        <v>0</v>
      </c>
      <c r="P2702" s="52">
        <v>0</v>
      </c>
      <c r="Q2702" s="52">
        <v>0</v>
      </c>
      <c r="R2702" s="52">
        <v>0.15826104000000002</v>
      </c>
      <c r="S2702" s="52">
        <v>2.8750755600000004</v>
      </c>
      <c r="T2702" s="52">
        <v>2.5057998000000001</v>
      </c>
      <c r="U2702" s="52">
        <v>0.5039232480000001</v>
      </c>
      <c r="V2702" s="52">
        <v>0.47040456456000007</v>
      </c>
      <c r="W2702" s="52">
        <v>0.76492835999999997</v>
      </c>
      <c r="X2702" s="52">
        <v>8.1504435599999994</v>
      </c>
      <c r="Y2702" s="52">
        <v>11.63218644</v>
      </c>
      <c r="Z2702" s="52">
        <v>12.055561059192614</v>
      </c>
    </row>
    <row r="2703" spans="1:26">
      <c r="A2703" s="52" t="s">
        <v>347</v>
      </c>
      <c r="B2703" s="52" t="s">
        <v>337</v>
      </c>
      <c r="C2703" s="52" t="s">
        <v>254</v>
      </c>
      <c r="D2703" s="52" t="s">
        <v>7</v>
      </c>
      <c r="E2703" s="52" t="s">
        <v>84</v>
      </c>
      <c r="F2703" s="52" t="s">
        <v>69</v>
      </c>
      <c r="G2703" s="52">
        <v>0</v>
      </c>
      <c r="H2703" s="52">
        <v>0</v>
      </c>
      <c r="I2703" s="52">
        <v>0</v>
      </c>
      <c r="J2703" s="52">
        <v>0</v>
      </c>
      <c r="K2703" s="52">
        <v>0</v>
      </c>
      <c r="L2703" s="52">
        <v>0</v>
      </c>
      <c r="M2703" s="52">
        <v>0</v>
      </c>
      <c r="N2703" s="52">
        <v>0</v>
      </c>
      <c r="O2703" s="52">
        <v>0</v>
      </c>
      <c r="P2703" s="52">
        <v>0</v>
      </c>
      <c r="Q2703" s="52">
        <v>0</v>
      </c>
      <c r="R2703" s="52">
        <v>0</v>
      </c>
      <c r="S2703" s="52">
        <v>0</v>
      </c>
      <c r="T2703" s="52">
        <v>0</v>
      </c>
      <c r="U2703" s="52">
        <v>0</v>
      </c>
      <c r="V2703" s="52">
        <v>0</v>
      </c>
      <c r="W2703" s="52">
        <v>0</v>
      </c>
      <c r="X2703" s="52">
        <v>0</v>
      </c>
      <c r="Y2703" s="52">
        <v>0</v>
      </c>
      <c r="Z2703" s="52">
        <v>0</v>
      </c>
    </row>
    <row r="2704" spans="1:26">
      <c r="A2704" s="52" t="s">
        <v>347</v>
      </c>
      <c r="B2704" s="52" t="s">
        <v>337</v>
      </c>
      <c r="C2704" s="52" t="s">
        <v>254</v>
      </c>
      <c r="D2704" s="52" t="s">
        <v>7</v>
      </c>
      <c r="E2704" s="52" t="s">
        <v>84</v>
      </c>
      <c r="F2704" s="52" t="s">
        <v>70</v>
      </c>
      <c r="G2704" s="52">
        <v>0</v>
      </c>
      <c r="H2704" s="52">
        <v>0</v>
      </c>
      <c r="I2704" s="52">
        <v>0</v>
      </c>
      <c r="J2704" s="52">
        <v>0</v>
      </c>
      <c r="K2704" s="52">
        <v>0</v>
      </c>
      <c r="L2704" s="52">
        <v>0</v>
      </c>
      <c r="M2704" s="52">
        <v>0</v>
      </c>
      <c r="N2704" s="52">
        <v>0</v>
      </c>
      <c r="O2704" s="52">
        <v>0</v>
      </c>
      <c r="P2704" s="52">
        <v>0</v>
      </c>
      <c r="Q2704" s="52">
        <v>0</v>
      </c>
      <c r="R2704" s="52">
        <v>0</v>
      </c>
      <c r="S2704" s="52">
        <v>0</v>
      </c>
      <c r="T2704" s="52">
        <v>0</v>
      </c>
      <c r="U2704" s="52">
        <v>0</v>
      </c>
      <c r="V2704" s="52">
        <v>0</v>
      </c>
      <c r="W2704" s="52">
        <v>0</v>
      </c>
      <c r="X2704" s="52">
        <v>0</v>
      </c>
      <c r="Y2704" s="52">
        <v>0</v>
      </c>
      <c r="Z2704" s="52">
        <v>0</v>
      </c>
    </row>
    <row r="2705" spans="1:26">
      <c r="A2705" s="52" t="s">
        <v>347</v>
      </c>
      <c r="B2705" s="52" t="s">
        <v>342</v>
      </c>
      <c r="C2705" s="52" t="s">
        <v>254</v>
      </c>
      <c r="D2705" s="52" t="s">
        <v>7</v>
      </c>
      <c r="E2705" s="52" t="s">
        <v>84</v>
      </c>
      <c r="F2705" s="52" t="s">
        <v>71</v>
      </c>
      <c r="G2705" s="52">
        <v>0</v>
      </c>
      <c r="H2705" s="52">
        <v>0</v>
      </c>
      <c r="I2705" s="52">
        <v>0</v>
      </c>
      <c r="J2705" s="52">
        <v>0</v>
      </c>
      <c r="K2705" s="52">
        <v>0</v>
      </c>
      <c r="L2705" s="52">
        <v>0</v>
      </c>
      <c r="M2705" s="52">
        <v>0</v>
      </c>
      <c r="N2705" s="52">
        <v>0</v>
      </c>
      <c r="O2705" s="52">
        <v>0</v>
      </c>
      <c r="P2705" s="52">
        <v>0</v>
      </c>
      <c r="Q2705" s="52">
        <v>0</v>
      </c>
      <c r="R2705" s="52">
        <v>0</v>
      </c>
      <c r="S2705" s="52">
        <v>0</v>
      </c>
      <c r="T2705" s="52">
        <v>0</v>
      </c>
      <c r="U2705" s="52">
        <v>0</v>
      </c>
      <c r="V2705" s="52">
        <v>0</v>
      </c>
      <c r="W2705" s="52">
        <v>0</v>
      </c>
      <c r="X2705" s="52">
        <v>0</v>
      </c>
      <c r="Y2705" s="52">
        <v>0</v>
      </c>
      <c r="Z2705" s="52">
        <v>0</v>
      </c>
    </row>
    <row r="2706" spans="1:26">
      <c r="A2706" s="52" t="s">
        <v>347</v>
      </c>
      <c r="B2706" s="52" t="s">
        <v>342</v>
      </c>
      <c r="C2706" s="52" t="s">
        <v>254</v>
      </c>
      <c r="D2706" s="52" t="s">
        <v>7</v>
      </c>
      <c r="E2706" s="52" t="s">
        <v>84</v>
      </c>
      <c r="F2706" s="52" t="s">
        <v>72</v>
      </c>
      <c r="G2706" s="52">
        <v>0</v>
      </c>
      <c r="H2706" s="52">
        <v>0</v>
      </c>
      <c r="I2706" s="52">
        <v>0</v>
      </c>
      <c r="J2706" s="52">
        <v>0</v>
      </c>
      <c r="K2706" s="52">
        <v>19.351923106326453</v>
      </c>
      <c r="L2706" s="52">
        <v>17.648625418234342</v>
      </c>
      <c r="M2706" s="52">
        <v>12.996261652022232</v>
      </c>
      <c r="N2706" s="52">
        <v>8.8042767293885795</v>
      </c>
      <c r="O2706" s="52">
        <v>6.2090062497685841</v>
      </c>
      <c r="P2706" s="52">
        <v>4.9362137018772509</v>
      </c>
      <c r="Q2706" s="52">
        <v>4.4720872832201755</v>
      </c>
      <c r="R2706" s="52">
        <v>4.5746345804010398</v>
      </c>
      <c r="S2706" s="52">
        <v>5.6372600577922025</v>
      </c>
      <c r="T2706" s="52">
        <v>6.5936156329731999</v>
      </c>
      <c r="U2706" s="52">
        <v>6.2170721000480187</v>
      </c>
      <c r="V2706" s="52">
        <v>7.1489875623503059</v>
      </c>
      <c r="W2706" s="52">
        <v>8.2441441439999998</v>
      </c>
      <c r="X2706" s="52">
        <v>4.0843908720000002</v>
      </c>
      <c r="Y2706" s="52">
        <v>3.80287044</v>
      </c>
      <c r="Z2706" s="52">
        <v>3.7165386239999996</v>
      </c>
    </row>
    <row r="2707" spans="1:26">
      <c r="A2707" s="52" t="s">
        <v>347</v>
      </c>
      <c r="B2707" s="52" t="s">
        <v>343</v>
      </c>
      <c r="C2707" s="52" t="s">
        <v>254</v>
      </c>
      <c r="D2707" s="52" t="s">
        <v>7</v>
      </c>
      <c r="E2707" s="52" t="s">
        <v>84</v>
      </c>
      <c r="F2707" s="52" t="s">
        <v>73</v>
      </c>
      <c r="G2707" s="52">
        <v>0</v>
      </c>
      <c r="H2707" s="52">
        <v>0</v>
      </c>
      <c r="I2707" s="52">
        <v>0</v>
      </c>
      <c r="J2707" s="52">
        <v>0</v>
      </c>
      <c r="K2707" s="52">
        <v>0.20146127976000347</v>
      </c>
      <c r="L2707" s="52">
        <v>0.32452916897162487</v>
      </c>
      <c r="M2707" s="52">
        <v>0.15199417560783304</v>
      </c>
      <c r="N2707" s="52">
        <v>1.1808246566315483</v>
      </c>
      <c r="O2707" s="52">
        <v>0.32403947940000555</v>
      </c>
      <c r="P2707" s="52">
        <v>1.9750977792000339</v>
      </c>
      <c r="Q2707" s="52">
        <v>1.1554060752000197</v>
      </c>
      <c r="R2707" s="52">
        <v>0.50670328320000868</v>
      </c>
      <c r="S2707" s="52">
        <v>1.1727729216000196</v>
      </c>
      <c r="T2707" s="52">
        <v>1.1574492336000197</v>
      </c>
      <c r="U2707" s="52">
        <v>1.0921563671842749</v>
      </c>
      <c r="V2707" s="52">
        <v>3.5640941617016368</v>
      </c>
      <c r="W2707" s="52">
        <v>3.7543035600000634</v>
      </c>
      <c r="X2707" s="52">
        <v>3.0931359510235996</v>
      </c>
      <c r="Y2707" s="52">
        <v>2.7404816538976444</v>
      </c>
      <c r="Z2707" s="52">
        <v>2.5288890756220712</v>
      </c>
    </row>
    <row r="2708" spans="1:26">
      <c r="A2708" s="52" t="s">
        <v>349</v>
      </c>
      <c r="B2708" s="52" t="s">
        <v>337</v>
      </c>
      <c r="C2708" s="52" t="s">
        <v>254</v>
      </c>
      <c r="D2708" s="52" t="s">
        <v>7</v>
      </c>
      <c r="E2708" s="52" t="s">
        <v>85</v>
      </c>
      <c r="F2708" s="52" t="s">
        <v>63</v>
      </c>
      <c r="G2708" s="52">
        <v>6.9022644418463637</v>
      </c>
      <c r="H2708" s="52">
        <v>8.2955917835779491</v>
      </c>
      <c r="I2708" s="52">
        <v>8.9979555182476556</v>
      </c>
      <c r="J2708" s="52">
        <v>5.7365679973836077</v>
      </c>
      <c r="K2708" s="52">
        <v>0.52930614168000001</v>
      </c>
      <c r="L2708" s="52">
        <v>1.8116283600000003</v>
      </c>
      <c r="M2708" s="52">
        <v>7.2276728400000003</v>
      </c>
      <c r="N2708" s="52">
        <v>5.0929786556480821</v>
      </c>
      <c r="O2708" s="52">
        <v>1.219875174179309</v>
      </c>
      <c r="P2708" s="52">
        <v>3.955276722946095</v>
      </c>
      <c r="Q2708" s="52">
        <v>0</v>
      </c>
      <c r="R2708" s="52">
        <v>0</v>
      </c>
      <c r="S2708" s="52">
        <v>0</v>
      </c>
      <c r="T2708" s="52">
        <v>0</v>
      </c>
      <c r="U2708" s="52">
        <v>0</v>
      </c>
      <c r="V2708" s="52">
        <v>0</v>
      </c>
      <c r="W2708" s="52">
        <v>4.2730480800000006</v>
      </c>
      <c r="X2708" s="52">
        <v>1.3452188400000002</v>
      </c>
      <c r="Y2708" s="52">
        <v>0</v>
      </c>
      <c r="Z2708" s="52">
        <v>0</v>
      </c>
    </row>
    <row r="2709" spans="1:26">
      <c r="A2709" s="52" t="s">
        <v>349</v>
      </c>
      <c r="B2709" s="52" t="s">
        <v>338</v>
      </c>
      <c r="C2709" s="52" t="s">
        <v>254</v>
      </c>
      <c r="D2709" s="52" t="s">
        <v>7</v>
      </c>
      <c r="E2709" s="52" t="s">
        <v>85</v>
      </c>
      <c r="F2709" s="52" t="s">
        <v>64</v>
      </c>
      <c r="G2709" s="52">
        <v>0</v>
      </c>
      <c r="H2709" s="52">
        <v>0</v>
      </c>
      <c r="I2709" s="52">
        <v>0</v>
      </c>
      <c r="J2709" s="52">
        <v>0</v>
      </c>
      <c r="K2709" s="52">
        <v>0</v>
      </c>
      <c r="L2709" s="52">
        <v>8.4488786640000004</v>
      </c>
      <c r="M2709" s="52">
        <v>8.4615646680000012</v>
      </c>
      <c r="N2709" s="52">
        <v>0</v>
      </c>
      <c r="O2709" s="52">
        <v>0</v>
      </c>
      <c r="P2709" s="52">
        <v>0</v>
      </c>
      <c r="Q2709" s="52">
        <v>0</v>
      </c>
      <c r="R2709" s="52">
        <v>0</v>
      </c>
      <c r="S2709" s="52">
        <v>0</v>
      </c>
      <c r="T2709" s="52">
        <v>0</v>
      </c>
      <c r="U2709" s="52">
        <v>0</v>
      </c>
      <c r="V2709" s="52">
        <v>0</v>
      </c>
      <c r="W2709" s="52">
        <v>0</v>
      </c>
      <c r="X2709" s="52">
        <v>0</v>
      </c>
      <c r="Y2709" s="52">
        <v>0.277961652</v>
      </c>
      <c r="Z2709" s="52">
        <v>0.75835508400000007</v>
      </c>
    </row>
    <row r="2710" spans="1:26">
      <c r="A2710" s="52" t="s">
        <v>349</v>
      </c>
      <c r="B2710" s="52" t="s">
        <v>339</v>
      </c>
      <c r="C2710" s="52" t="s">
        <v>254</v>
      </c>
      <c r="D2710" s="52" t="s">
        <v>7</v>
      </c>
      <c r="E2710" s="52" t="s">
        <v>85</v>
      </c>
      <c r="F2710" s="52" t="s">
        <v>65</v>
      </c>
      <c r="G2710" s="52">
        <v>0</v>
      </c>
      <c r="H2710" s="52">
        <v>0</v>
      </c>
      <c r="I2710" s="52">
        <v>0</v>
      </c>
      <c r="J2710" s="52">
        <v>0</v>
      </c>
      <c r="K2710" s="52">
        <v>0</v>
      </c>
      <c r="L2710" s="52">
        <v>0</v>
      </c>
      <c r="M2710" s="52">
        <v>0</v>
      </c>
      <c r="N2710" s="52">
        <v>0</v>
      </c>
      <c r="O2710" s="52">
        <v>0</v>
      </c>
      <c r="P2710" s="52">
        <v>0</v>
      </c>
      <c r="Q2710" s="52">
        <v>0</v>
      </c>
      <c r="R2710" s="52">
        <v>0</v>
      </c>
      <c r="S2710" s="52">
        <v>0</v>
      </c>
      <c r="T2710" s="52">
        <v>0</v>
      </c>
      <c r="U2710" s="52">
        <v>0</v>
      </c>
      <c r="V2710" s="52">
        <v>0</v>
      </c>
      <c r="W2710" s="52">
        <v>0</v>
      </c>
      <c r="X2710" s="52">
        <v>0</v>
      </c>
      <c r="Y2710" s="52">
        <v>0</v>
      </c>
      <c r="Z2710" s="52">
        <v>2.4283440000000003E-2</v>
      </c>
    </row>
    <row r="2711" spans="1:26">
      <c r="A2711" s="52" t="s">
        <v>349</v>
      </c>
      <c r="B2711" s="52" t="s">
        <v>340</v>
      </c>
      <c r="C2711" s="52" t="s">
        <v>254</v>
      </c>
      <c r="D2711" s="52" t="s">
        <v>7</v>
      </c>
      <c r="E2711" s="52" t="s">
        <v>85</v>
      </c>
      <c r="F2711" s="52" t="s">
        <v>66</v>
      </c>
      <c r="G2711" s="52">
        <v>83.028915717060997</v>
      </c>
      <c r="H2711" s="52">
        <v>86.679879523847731</v>
      </c>
      <c r="I2711" s="52">
        <v>94.598230488368742</v>
      </c>
      <c r="J2711" s="52">
        <v>99.250365106761606</v>
      </c>
      <c r="K2711" s="52">
        <v>1.6992000002786691</v>
      </c>
      <c r="L2711" s="52">
        <v>1.8468000003028753</v>
      </c>
      <c r="M2711" s="52">
        <v>2.0124000003300337</v>
      </c>
      <c r="N2711" s="52">
        <v>2.1780000003571924</v>
      </c>
      <c r="O2711" s="52">
        <v>2.228400000365458</v>
      </c>
      <c r="P2711" s="52">
        <v>2.1456000003518789</v>
      </c>
      <c r="Q2711" s="52">
        <v>2.9808000004888515</v>
      </c>
      <c r="R2711" s="52">
        <v>34.686000005688506</v>
      </c>
      <c r="S2711" s="52">
        <v>2.8152000004616928</v>
      </c>
      <c r="T2711" s="52">
        <v>2.9664000004864897</v>
      </c>
      <c r="U2711" s="52">
        <v>2.2536000003695906</v>
      </c>
      <c r="V2711" s="52">
        <v>8.8528606130447489</v>
      </c>
      <c r="W2711" s="52">
        <v>3.992400000654754</v>
      </c>
      <c r="X2711" s="52">
        <v>4.1904000006872257</v>
      </c>
      <c r="Y2711" s="52">
        <v>4.4496000007297347</v>
      </c>
      <c r="Z2711" s="52">
        <v>4.6728000007663395</v>
      </c>
    </row>
    <row r="2712" spans="1:26">
      <c r="A2712" s="52" t="s">
        <v>349</v>
      </c>
      <c r="B2712" s="52" t="s">
        <v>341</v>
      </c>
      <c r="C2712" s="52" t="s">
        <v>254</v>
      </c>
      <c r="D2712" s="52" t="s">
        <v>7</v>
      </c>
      <c r="E2712" s="52" t="s">
        <v>85</v>
      </c>
      <c r="F2712" s="52" t="s">
        <v>67</v>
      </c>
      <c r="G2712" s="52">
        <v>0</v>
      </c>
      <c r="H2712" s="52">
        <v>0</v>
      </c>
      <c r="I2712" s="52">
        <v>0</v>
      </c>
      <c r="J2712" s="52">
        <v>0</v>
      </c>
      <c r="K2712" s="52">
        <v>0</v>
      </c>
      <c r="L2712" s="52">
        <v>0</v>
      </c>
      <c r="M2712" s="52">
        <v>0</v>
      </c>
      <c r="N2712" s="52">
        <v>0</v>
      </c>
      <c r="O2712" s="52">
        <v>0</v>
      </c>
      <c r="P2712" s="52">
        <v>0</v>
      </c>
      <c r="Q2712" s="52">
        <v>0</v>
      </c>
      <c r="R2712" s="52">
        <v>0</v>
      </c>
      <c r="S2712" s="52">
        <v>0</v>
      </c>
      <c r="T2712" s="52">
        <v>0</v>
      </c>
      <c r="U2712" s="52">
        <v>0</v>
      </c>
      <c r="V2712" s="52">
        <v>0</v>
      </c>
      <c r="W2712" s="52">
        <v>0</v>
      </c>
      <c r="X2712" s="52">
        <v>0</v>
      </c>
      <c r="Y2712" s="52">
        <v>0</v>
      </c>
      <c r="Z2712" s="52">
        <v>0</v>
      </c>
    </row>
    <row r="2713" spans="1:26">
      <c r="A2713" s="52" t="s">
        <v>349</v>
      </c>
      <c r="B2713" s="52" t="s">
        <v>337</v>
      </c>
      <c r="C2713" s="52" t="s">
        <v>254</v>
      </c>
      <c r="D2713" s="52" t="s">
        <v>7</v>
      </c>
      <c r="E2713" s="52" t="s">
        <v>85</v>
      </c>
      <c r="F2713" s="52" t="s">
        <v>68</v>
      </c>
      <c r="G2713" s="52">
        <v>0</v>
      </c>
      <c r="H2713" s="52">
        <v>0</v>
      </c>
      <c r="I2713" s="52">
        <v>0</v>
      </c>
      <c r="J2713" s="52">
        <v>0</v>
      </c>
      <c r="K2713" s="52">
        <v>0</v>
      </c>
      <c r="L2713" s="52">
        <v>2.2244468400000001</v>
      </c>
      <c r="M2713" s="52">
        <v>34.111534320000004</v>
      </c>
      <c r="N2713" s="52">
        <v>25.607509630654206</v>
      </c>
      <c r="O2713" s="52">
        <v>1.1034625410000001</v>
      </c>
      <c r="P2713" s="52">
        <v>13.816915599657547</v>
      </c>
      <c r="Q2713" s="52">
        <v>35.898879239999999</v>
      </c>
      <c r="R2713" s="52">
        <v>22.240371197520002</v>
      </c>
      <c r="S2713" s="52">
        <v>8.1504435599999994</v>
      </c>
      <c r="T2713" s="52">
        <v>7.0953699600000002</v>
      </c>
      <c r="U2713" s="52">
        <v>0.63304416000000008</v>
      </c>
      <c r="V2713" s="52">
        <v>0.60107249916000005</v>
      </c>
      <c r="W2713" s="52">
        <v>0</v>
      </c>
      <c r="X2713" s="52">
        <v>1.66174092</v>
      </c>
      <c r="Y2713" s="52">
        <v>0.31652208000000004</v>
      </c>
      <c r="Z2713" s="52">
        <v>0.32804247780115958</v>
      </c>
    </row>
    <row r="2714" spans="1:26">
      <c r="A2714" s="52" t="s">
        <v>349</v>
      </c>
      <c r="B2714" s="52" t="s">
        <v>337</v>
      </c>
      <c r="C2714" s="52" t="s">
        <v>254</v>
      </c>
      <c r="D2714" s="52" t="s">
        <v>7</v>
      </c>
      <c r="E2714" s="52" t="s">
        <v>85</v>
      </c>
      <c r="F2714" s="52" t="s">
        <v>69</v>
      </c>
      <c r="G2714" s="52">
        <v>0</v>
      </c>
      <c r="H2714" s="52">
        <v>0</v>
      </c>
      <c r="I2714" s="52">
        <v>0</v>
      </c>
      <c r="J2714" s="52">
        <v>0</v>
      </c>
      <c r="K2714" s="52">
        <v>0</v>
      </c>
      <c r="L2714" s="52">
        <v>0</v>
      </c>
      <c r="M2714" s="52">
        <v>0</v>
      </c>
      <c r="N2714" s="52">
        <v>0</v>
      </c>
      <c r="O2714" s="52">
        <v>0</v>
      </c>
      <c r="P2714" s="52">
        <v>0</v>
      </c>
      <c r="Q2714" s="52">
        <v>0</v>
      </c>
      <c r="R2714" s="52">
        <v>0</v>
      </c>
      <c r="S2714" s="52">
        <v>0</v>
      </c>
      <c r="T2714" s="52">
        <v>0</v>
      </c>
      <c r="U2714" s="52">
        <v>0</v>
      </c>
      <c r="V2714" s="52">
        <v>0</v>
      </c>
      <c r="W2714" s="52">
        <v>0</v>
      </c>
      <c r="X2714" s="52">
        <v>0</v>
      </c>
      <c r="Y2714" s="52">
        <v>0</v>
      </c>
      <c r="Z2714" s="52">
        <v>0</v>
      </c>
    </row>
    <row r="2715" spans="1:26">
      <c r="A2715" s="52" t="s">
        <v>349</v>
      </c>
      <c r="B2715" s="52" t="s">
        <v>337</v>
      </c>
      <c r="C2715" s="52" t="s">
        <v>254</v>
      </c>
      <c r="D2715" s="52" t="s">
        <v>7</v>
      </c>
      <c r="E2715" s="52" t="s">
        <v>85</v>
      </c>
      <c r="F2715" s="52" t="s">
        <v>70</v>
      </c>
      <c r="G2715" s="52">
        <v>0</v>
      </c>
      <c r="H2715" s="52">
        <v>0</v>
      </c>
      <c r="I2715" s="52">
        <v>0</v>
      </c>
      <c r="J2715" s="52">
        <v>0</v>
      </c>
      <c r="K2715" s="52">
        <v>0</v>
      </c>
      <c r="L2715" s="52">
        <v>0</v>
      </c>
      <c r="M2715" s="52">
        <v>0</v>
      </c>
      <c r="N2715" s="52">
        <v>0</v>
      </c>
      <c r="O2715" s="52">
        <v>0</v>
      </c>
      <c r="P2715" s="52">
        <v>0</v>
      </c>
      <c r="Q2715" s="52">
        <v>0</v>
      </c>
      <c r="R2715" s="52">
        <v>0</v>
      </c>
      <c r="S2715" s="52">
        <v>0</v>
      </c>
      <c r="T2715" s="52">
        <v>0</v>
      </c>
      <c r="U2715" s="52">
        <v>0</v>
      </c>
      <c r="V2715" s="52">
        <v>0</v>
      </c>
      <c r="W2715" s="52">
        <v>0</v>
      </c>
      <c r="X2715" s="52">
        <v>0</v>
      </c>
      <c r="Y2715" s="52">
        <v>0</v>
      </c>
      <c r="Z2715" s="52">
        <v>0</v>
      </c>
    </row>
    <row r="2716" spans="1:26">
      <c r="A2716" s="52" t="s">
        <v>349</v>
      </c>
      <c r="B2716" s="52" t="s">
        <v>342</v>
      </c>
      <c r="C2716" s="52" t="s">
        <v>254</v>
      </c>
      <c r="D2716" s="52" t="s">
        <v>7</v>
      </c>
      <c r="E2716" s="52" t="s">
        <v>85</v>
      </c>
      <c r="F2716" s="52" t="s">
        <v>71</v>
      </c>
      <c r="G2716" s="52">
        <v>0</v>
      </c>
      <c r="H2716" s="52">
        <v>0</v>
      </c>
      <c r="I2716" s="52">
        <v>0</v>
      </c>
      <c r="J2716" s="52">
        <v>0</v>
      </c>
      <c r="K2716" s="52">
        <v>0</v>
      </c>
      <c r="L2716" s="52">
        <v>0</v>
      </c>
      <c r="M2716" s="52">
        <v>0</v>
      </c>
      <c r="N2716" s="52">
        <v>0</v>
      </c>
      <c r="O2716" s="52">
        <v>0</v>
      </c>
      <c r="P2716" s="52">
        <v>0</v>
      </c>
      <c r="Q2716" s="52">
        <v>0</v>
      </c>
      <c r="R2716" s="52">
        <v>0</v>
      </c>
      <c r="S2716" s="52">
        <v>0</v>
      </c>
      <c r="T2716" s="52">
        <v>0</v>
      </c>
      <c r="U2716" s="52">
        <v>0</v>
      </c>
      <c r="V2716" s="52">
        <v>0</v>
      </c>
      <c r="W2716" s="52">
        <v>0</v>
      </c>
      <c r="X2716" s="52">
        <v>0</v>
      </c>
      <c r="Y2716" s="52">
        <v>0</v>
      </c>
      <c r="Z2716" s="52">
        <v>0</v>
      </c>
    </row>
    <row r="2717" spans="1:26">
      <c r="A2717" s="52" t="s">
        <v>349</v>
      </c>
      <c r="B2717" s="52" t="s">
        <v>342</v>
      </c>
      <c r="C2717" s="52" t="s">
        <v>254</v>
      </c>
      <c r="D2717" s="52" t="s">
        <v>7</v>
      </c>
      <c r="E2717" s="52" t="s">
        <v>85</v>
      </c>
      <c r="F2717" s="52" t="s">
        <v>72</v>
      </c>
      <c r="G2717" s="52">
        <v>134.20215465667314</v>
      </c>
      <c r="H2717" s="52">
        <v>133.34775226200219</v>
      </c>
      <c r="I2717" s="52">
        <v>138.83598748836641</v>
      </c>
      <c r="J2717" s="52">
        <v>140.81600179115304</v>
      </c>
      <c r="K2717" s="52">
        <v>67.848346175751885</v>
      </c>
      <c r="L2717" s="52">
        <v>61.20831690986784</v>
      </c>
      <c r="M2717" s="52">
        <v>41.481198290531545</v>
      </c>
      <c r="N2717" s="52">
        <v>75.523587623908298</v>
      </c>
      <c r="O2717" s="52">
        <v>40.864337967965234</v>
      </c>
      <c r="P2717" s="52">
        <v>40.448599183853425</v>
      </c>
      <c r="Q2717" s="52">
        <v>36.378285762516569</v>
      </c>
      <c r="R2717" s="52">
        <v>117.99872269188918</v>
      </c>
      <c r="S2717" s="52">
        <v>56.885885737384122</v>
      </c>
      <c r="T2717" s="52">
        <v>66.693430174303046</v>
      </c>
      <c r="U2717" s="52">
        <v>59.864149263416131</v>
      </c>
      <c r="V2717" s="52">
        <v>73.469248425687027</v>
      </c>
      <c r="W2717" s="52">
        <v>86.964525216000013</v>
      </c>
      <c r="X2717" s="52">
        <v>64.27273910400001</v>
      </c>
      <c r="Y2717" s="52">
        <v>59.108153831999999</v>
      </c>
      <c r="Z2717" s="52">
        <v>59.094421128</v>
      </c>
    </row>
    <row r="2718" spans="1:26">
      <c r="A2718" s="52" t="s">
        <v>349</v>
      </c>
      <c r="B2718" s="52" t="s">
        <v>343</v>
      </c>
      <c r="C2718" s="52" t="s">
        <v>254</v>
      </c>
      <c r="D2718" s="52" t="s">
        <v>7</v>
      </c>
      <c r="E2718" s="52" t="s">
        <v>85</v>
      </c>
      <c r="F2718" s="52" t="s">
        <v>73</v>
      </c>
      <c r="G2718" s="52">
        <v>7.4743940208726825</v>
      </c>
      <c r="H2718" s="52">
        <v>8.5643734536760725</v>
      </c>
      <c r="I2718" s="52">
        <v>10.860956442588856</v>
      </c>
      <c r="J2718" s="52">
        <v>18.046178880415635</v>
      </c>
      <c r="K2718" s="52">
        <v>0</v>
      </c>
      <c r="L2718" s="52">
        <v>0</v>
      </c>
      <c r="M2718" s="52">
        <v>0</v>
      </c>
      <c r="N2718" s="52">
        <v>2.7114150325128707</v>
      </c>
      <c r="O2718" s="52">
        <v>0</v>
      </c>
      <c r="P2718" s="52">
        <v>7.7275700611201303</v>
      </c>
      <c r="Q2718" s="52">
        <v>6.0661372896001033</v>
      </c>
      <c r="R2718" s="52">
        <v>4.0985757504000704</v>
      </c>
      <c r="S2718" s="52">
        <v>2.0911726224000358</v>
      </c>
      <c r="T2718" s="52">
        <v>1.7765262288000303</v>
      </c>
      <c r="U2718" s="52">
        <v>3.0697066027981639</v>
      </c>
      <c r="V2718" s="52">
        <v>6.6552958757564733</v>
      </c>
      <c r="W2718" s="52">
        <v>9.5956934256001603</v>
      </c>
      <c r="X2718" s="52">
        <v>7.7604389095079895</v>
      </c>
      <c r="Y2718" s="52">
        <v>7.8371028871440664</v>
      </c>
      <c r="Z2718" s="52">
        <v>7.6909302364512788</v>
      </c>
    </row>
    <row r="2719" spans="1:26">
      <c r="A2719" s="52" t="s">
        <v>336</v>
      </c>
      <c r="B2719" s="52" t="s">
        <v>337</v>
      </c>
      <c r="C2719" s="52" t="s">
        <v>255</v>
      </c>
      <c r="D2719" s="52" t="s">
        <v>7</v>
      </c>
      <c r="E2719" s="52" t="s">
        <v>62</v>
      </c>
      <c r="F2719" s="52" t="s">
        <v>63</v>
      </c>
      <c r="G2719" s="52">
        <v>40.611131013600001</v>
      </c>
      <c r="H2719" s="52">
        <v>14.3448099732</v>
      </c>
      <c r="I2719" s="52">
        <v>18.5053545504</v>
      </c>
      <c r="J2719" s="52">
        <v>20.386860602400002</v>
      </c>
      <c r="K2719" s="52">
        <v>20.515403736000003</v>
      </c>
      <c r="L2719" s="52">
        <v>8.515042664400001</v>
      </c>
      <c r="M2719" s="52">
        <v>12.349586246399999</v>
      </c>
      <c r="N2719" s="52">
        <v>12.742475558400001</v>
      </c>
      <c r="O2719" s="52">
        <v>17.815148010000001</v>
      </c>
      <c r="P2719" s="52">
        <v>12.815426361600002</v>
      </c>
      <c r="Q2719" s="52">
        <v>18.555838984800001</v>
      </c>
      <c r="R2719" s="52">
        <v>15.4785326112</v>
      </c>
      <c r="S2719" s="52">
        <v>6.6702297275999998</v>
      </c>
      <c r="T2719" s="52">
        <v>8.8400011464000006</v>
      </c>
      <c r="U2719" s="52">
        <v>7.3094410440000006</v>
      </c>
      <c r="V2719" s="52">
        <v>4.4738595684000009</v>
      </c>
      <c r="W2719" s="52">
        <v>10.2050277372</v>
      </c>
      <c r="X2719" s="52">
        <v>10.2004348176</v>
      </c>
      <c r="Y2719" s="52">
        <v>10.133864697600002</v>
      </c>
      <c r="Z2719" s="52">
        <v>8.8313386571999999</v>
      </c>
    </row>
    <row r="2720" spans="1:26">
      <c r="A2720" s="52" t="s">
        <v>336</v>
      </c>
      <c r="B2720" s="52" t="s">
        <v>338</v>
      </c>
      <c r="C2720" s="52" t="s">
        <v>255</v>
      </c>
      <c r="D2720" s="52" t="s">
        <v>7</v>
      </c>
      <c r="E2720" s="52" t="s">
        <v>62</v>
      </c>
      <c r="F2720" s="52" t="s">
        <v>64</v>
      </c>
      <c r="G2720" s="52">
        <v>0</v>
      </c>
      <c r="H2720" s="52">
        <v>0</v>
      </c>
      <c r="I2720" s="52">
        <v>0</v>
      </c>
      <c r="J2720" s="52">
        <v>0</v>
      </c>
      <c r="K2720" s="52">
        <v>0</v>
      </c>
      <c r="L2720" s="52">
        <v>0</v>
      </c>
      <c r="M2720" s="52">
        <v>0</v>
      </c>
      <c r="N2720" s="52">
        <v>0</v>
      </c>
      <c r="O2720" s="52">
        <v>0</v>
      </c>
      <c r="P2720" s="52">
        <v>0</v>
      </c>
      <c r="Q2720" s="52">
        <v>1.0920011760000001</v>
      </c>
      <c r="R2720" s="52">
        <v>0</v>
      </c>
      <c r="S2720" s="52">
        <v>0</v>
      </c>
      <c r="T2720" s="52">
        <v>0</v>
      </c>
      <c r="U2720" s="52">
        <v>0</v>
      </c>
      <c r="V2720" s="52">
        <v>0</v>
      </c>
      <c r="W2720" s="52">
        <v>0</v>
      </c>
      <c r="X2720" s="52">
        <v>0</v>
      </c>
      <c r="Y2720" s="52">
        <v>0</v>
      </c>
      <c r="Z2720" s="52">
        <v>0</v>
      </c>
    </row>
    <row r="2721" spans="1:26">
      <c r="A2721" s="52" t="s">
        <v>336</v>
      </c>
      <c r="B2721" s="52" t="s">
        <v>339</v>
      </c>
      <c r="C2721" s="52" t="s">
        <v>255</v>
      </c>
      <c r="D2721" s="52" t="s">
        <v>7</v>
      </c>
      <c r="E2721" s="52" t="s">
        <v>62</v>
      </c>
      <c r="F2721" s="52" t="s">
        <v>65</v>
      </c>
      <c r="G2721" s="52">
        <v>4.7001016800000003E-2</v>
      </c>
      <c r="H2721" s="52">
        <v>0</v>
      </c>
      <c r="I2721" s="52">
        <v>0</v>
      </c>
      <c r="J2721" s="52">
        <v>0</v>
      </c>
      <c r="K2721" s="52">
        <v>0</v>
      </c>
      <c r="L2721" s="52">
        <v>0</v>
      </c>
      <c r="M2721" s="52">
        <v>0</v>
      </c>
      <c r="N2721" s="52">
        <v>0</v>
      </c>
      <c r="O2721" s="52">
        <v>0</v>
      </c>
      <c r="P2721" s="52">
        <v>0</v>
      </c>
      <c r="Q2721" s="52">
        <v>0</v>
      </c>
      <c r="R2721" s="52">
        <v>8.1864500400000012E-2</v>
      </c>
      <c r="S2721" s="52">
        <v>9.0012013200000004E-2</v>
      </c>
      <c r="T2721" s="52">
        <v>9.0012013200000004E-2</v>
      </c>
      <c r="U2721" s="52">
        <v>4.5003913200000002E-2</v>
      </c>
      <c r="V2721" s="52">
        <v>9.0012013200000004E-2</v>
      </c>
      <c r="W2721" s="52">
        <v>8.4359833199999998E-2</v>
      </c>
      <c r="X2721" s="52">
        <v>0.1566533088</v>
      </c>
      <c r="Y2721" s="52">
        <v>7.9256124000000011E-2</v>
      </c>
      <c r="Z2721" s="52">
        <v>8.4359833199999998E-2</v>
      </c>
    </row>
    <row r="2722" spans="1:26">
      <c r="A2722" s="52" t="s">
        <v>336</v>
      </c>
      <c r="B2722" s="52" t="s">
        <v>340</v>
      </c>
      <c r="C2722" s="52" t="s">
        <v>255</v>
      </c>
      <c r="D2722" s="52" t="s">
        <v>7</v>
      </c>
      <c r="E2722" s="52" t="s">
        <v>62</v>
      </c>
      <c r="F2722" s="52" t="s">
        <v>66</v>
      </c>
      <c r="G2722" s="52">
        <v>271.93320009720003</v>
      </c>
      <c r="H2722" s="52">
        <v>243.16920164880003</v>
      </c>
      <c r="I2722" s="52">
        <v>175.96440045</v>
      </c>
      <c r="J2722" s="52">
        <v>185.9291979768</v>
      </c>
      <c r="K2722" s="52">
        <v>213.74999830800002</v>
      </c>
      <c r="L2722" s="52">
        <v>197.2907999064</v>
      </c>
      <c r="M2722" s="52">
        <v>172.5048015552</v>
      </c>
      <c r="N2722" s="52">
        <v>180.33119935560001</v>
      </c>
      <c r="O2722" s="52">
        <v>190.81080162360001</v>
      </c>
      <c r="P2722" s="52">
        <v>112.11840093600001</v>
      </c>
      <c r="Q2722" s="52">
        <v>159.01200119520001</v>
      </c>
      <c r="R2722" s="52">
        <v>174.91319963999999</v>
      </c>
      <c r="S2722" s="52">
        <v>177.19199951760001</v>
      </c>
      <c r="T2722" s="52">
        <v>168.87600151200002</v>
      </c>
      <c r="U2722" s="52">
        <v>166.84560029160002</v>
      </c>
      <c r="V2722" s="52">
        <v>173.22120071640001</v>
      </c>
      <c r="W2722" s="52">
        <v>144.5220013716</v>
      </c>
      <c r="X2722" s="52">
        <v>195.86647148040001</v>
      </c>
      <c r="Y2722" s="52">
        <v>208.06146013680001</v>
      </c>
      <c r="Z2722" s="52">
        <v>204.41373575760002</v>
      </c>
    </row>
    <row r="2723" spans="1:26">
      <c r="A2723" s="52" t="s">
        <v>336</v>
      </c>
      <c r="B2723" s="52" t="s">
        <v>341</v>
      </c>
      <c r="C2723" s="52" t="s">
        <v>255</v>
      </c>
      <c r="D2723" s="52" t="s">
        <v>7</v>
      </c>
      <c r="E2723" s="52" t="s">
        <v>62</v>
      </c>
      <c r="F2723" s="52" t="s">
        <v>67</v>
      </c>
      <c r="G2723" s="52">
        <v>6.4130011092000005</v>
      </c>
      <c r="H2723" s="52">
        <v>5.7789981720000005</v>
      </c>
      <c r="I2723" s="52">
        <v>5.8789998900000002</v>
      </c>
      <c r="J2723" s="52">
        <v>5.8119985296000012</v>
      </c>
      <c r="K2723" s="52">
        <v>3.7409979095999999</v>
      </c>
      <c r="L2723" s="52">
        <v>3.9579997536000002</v>
      </c>
      <c r="M2723" s="52">
        <v>8.5860005508000015</v>
      </c>
      <c r="N2723" s="52">
        <v>8.7430013640000013</v>
      </c>
      <c r="O2723" s="52">
        <v>8.4580017012000006</v>
      </c>
      <c r="P2723" s="52">
        <v>8.2500014771999997</v>
      </c>
      <c r="Q2723" s="52">
        <v>8.060000306400001</v>
      </c>
      <c r="R2723" s="52">
        <v>8.0649993456000004</v>
      </c>
      <c r="S2723" s="52">
        <v>7.9370004960000005</v>
      </c>
      <c r="T2723" s="52">
        <v>7.1260005888000011</v>
      </c>
      <c r="U2723" s="52">
        <v>6.7929992639999996</v>
      </c>
      <c r="V2723" s="52">
        <v>6.6280016628</v>
      </c>
      <c r="W2723" s="52">
        <v>8.0509986864000016</v>
      </c>
      <c r="X2723" s="52">
        <v>7.1180666028000008</v>
      </c>
      <c r="Y2723" s="52">
        <v>7.5506384052</v>
      </c>
      <c r="Z2723" s="52">
        <v>7.3272809988000001</v>
      </c>
    </row>
    <row r="2724" spans="1:26">
      <c r="A2724" s="52" t="s">
        <v>336</v>
      </c>
      <c r="B2724" s="52" t="s">
        <v>337</v>
      </c>
      <c r="C2724" s="52" t="s">
        <v>255</v>
      </c>
      <c r="D2724" s="52" t="s">
        <v>7</v>
      </c>
      <c r="E2724" s="52" t="s">
        <v>62</v>
      </c>
      <c r="F2724" s="52" t="s">
        <v>68</v>
      </c>
      <c r="G2724" s="52">
        <v>289.10209459320004</v>
      </c>
      <c r="H2724" s="52">
        <v>257.6022023772</v>
      </c>
      <c r="I2724" s="52">
        <v>196.38813001320003</v>
      </c>
      <c r="J2724" s="52">
        <v>220.9938363828</v>
      </c>
      <c r="K2724" s="52">
        <v>271.01168123040003</v>
      </c>
      <c r="L2724" s="52">
        <v>164.4130653048</v>
      </c>
      <c r="M2724" s="52">
        <v>203.97447763559998</v>
      </c>
      <c r="N2724" s="52">
        <v>181.8544660524</v>
      </c>
      <c r="O2724" s="52">
        <v>183.93925380480002</v>
      </c>
      <c r="P2724" s="52">
        <v>118.62098700480001</v>
      </c>
      <c r="Q2724" s="52">
        <v>187.17576324839999</v>
      </c>
      <c r="R2724" s="52">
        <v>180.85364500680001</v>
      </c>
      <c r="S2724" s="52">
        <v>141.25885131960001</v>
      </c>
      <c r="T2724" s="52">
        <v>151.08404000039999</v>
      </c>
      <c r="U2724" s="52">
        <v>146.99001111480001</v>
      </c>
      <c r="V2724" s="52">
        <v>117.32948062200001</v>
      </c>
      <c r="W2724" s="52">
        <v>144.3363377256</v>
      </c>
      <c r="X2724" s="52">
        <v>149.16294775439999</v>
      </c>
      <c r="Y2724" s="52">
        <v>160.91752691880001</v>
      </c>
      <c r="Z2724" s="52">
        <v>140.86088760600001</v>
      </c>
    </row>
    <row r="2725" spans="1:26">
      <c r="A2725" s="52" t="s">
        <v>336</v>
      </c>
      <c r="B2725" s="52" t="s">
        <v>337</v>
      </c>
      <c r="C2725" s="52" t="s">
        <v>255</v>
      </c>
      <c r="D2725" s="52" t="s">
        <v>7</v>
      </c>
      <c r="E2725" s="52" t="s">
        <v>62</v>
      </c>
      <c r="F2725" s="52" t="s">
        <v>69</v>
      </c>
      <c r="G2725" s="52">
        <v>0</v>
      </c>
      <c r="H2725" s="52">
        <v>0</v>
      </c>
      <c r="I2725" s="52">
        <v>0</v>
      </c>
      <c r="J2725" s="52">
        <v>0</v>
      </c>
      <c r="K2725" s="52">
        <v>0</v>
      </c>
      <c r="L2725" s="52">
        <v>0</v>
      </c>
      <c r="M2725" s="52">
        <v>0</v>
      </c>
      <c r="N2725" s="52">
        <v>0</v>
      </c>
      <c r="O2725" s="52">
        <v>0</v>
      </c>
      <c r="P2725" s="52">
        <v>0</v>
      </c>
      <c r="Q2725" s="52">
        <v>0</v>
      </c>
      <c r="R2725" s="52">
        <v>0</v>
      </c>
      <c r="S2725" s="52">
        <v>0</v>
      </c>
      <c r="T2725" s="52">
        <v>0</v>
      </c>
      <c r="U2725" s="52">
        <v>0</v>
      </c>
      <c r="V2725" s="52">
        <v>0</v>
      </c>
      <c r="W2725" s="52">
        <v>0</v>
      </c>
      <c r="X2725" s="52">
        <v>0</v>
      </c>
      <c r="Y2725" s="52">
        <v>0</v>
      </c>
      <c r="Z2725" s="52">
        <v>0</v>
      </c>
    </row>
    <row r="2726" spans="1:26">
      <c r="A2726" s="52" t="s">
        <v>336</v>
      </c>
      <c r="B2726" s="52" t="s">
        <v>337</v>
      </c>
      <c r="C2726" s="52" t="s">
        <v>255</v>
      </c>
      <c r="D2726" s="52" t="s">
        <v>7</v>
      </c>
      <c r="E2726" s="52" t="s">
        <v>62</v>
      </c>
      <c r="F2726" s="52" t="s">
        <v>70</v>
      </c>
      <c r="G2726" s="52">
        <v>0</v>
      </c>
      <c r="H2726" s="52">
        <v>0</v>
      </c>
      <c r="I2726" s="52">
        <v>0</v>
      </c>
      <c r="J2726" s="52">
        <v>0</v>
      </c>
      <c r="K2726" s="52">
        <v>0</v>
      </c>
      <c r="L2726" s="52">
        <v>0</v>
      </c>
      <c r="M2726" s="52">
        <v>0</v>
      </c>
      <c r="N2726" s="52">
        <v>0</v>
      </c>
      <c r="O2726" s="52">
        <v>0</v>
      </c>
      <c r="P2726" s="52">
        <v>0</v>
      </c>
      <c r="Q2726" s="52">
        <v>0</v>
      </c>
      <c r="R2726" s="52">
        <v>0</v>
      </c>
      <c r="S2726" s="52">
        <v>0</v>
      </c>
      <c r="T2726" s="52">
        <v>0</v>
      </c>
      <c r="U2726" s="52">
        <v>0</v>
      </c>
      <c r="V2726" s="52">
        <v>0</v>
      </c>
      <c r="W2726" s="52">
        <v>0</v>
      </c>
      <c r="X2726" s="52">
        <v>0</v>
      </c>
      <c r="Y2726" s="52">
        <v>0</v>
      </c>
      <c r="Z2726" s="52">
        <v>0</v>
      </c>
    </row>
    <row r="2727" spans="1:26">
      <c r="A2727" s="52" t="s">
        <v>336</v>
      </c>
      <c r="B2727" s="52" t="s">
        <v>342</v>
      </c>
      <c r="C2727" s="52" t="s">
        <v>255</v>
      </c>
      <c r="D2727" s="52" t="s">
        <v>7</v>
      </c>
      <c r="E2727" s="52" t="s">
        <v>62</v>
      </c>
      <c r="F2727" s="52" t="s">
        <v>71</v>
      </c>
      <c r="G2727" s="52">
        <v>0</v>
      </c>
      <c r="H2727" s="52">
        <v>0</v>
      </c>
      <c r="I2727" s="52">
        <v>0</v>
      </c>
      <c r="J2727" s="52">
        <v>0</v>
      </c>
      <c r="K2727" s="52">
        <v>0</v>
      </c>
      <c r="L2727" s="52">
        <v>0</v>
      </c>
      <c r="M2727" s="52">
        <v>0</v>
      </c>
      <c r="N2727" s="52">
        <v>0</v>
      </c>
      <c r="O2727" s="52">
        <v>0</v>
      </c>
      <c r="P2727" s="52">
        <v>4.6226458800000009E-2</v>
      </c>
      <c r="Q2727" s="52">
        <v>4.6004558399999999E-2</v>
      </c>
      <c r="R2727" s="52">
        <v>0</v>
      </c>
      <c r="S2727" s="52">
        <v>0</v>
      </c>
      <c r="T2727" s="52">
        <v>0</v>
      </c>
      <c r="U2727" s="52">
        <v>0</v>
      </c>
      <c r="V2727" s="52">
        <v>0</v>
      </c>
      <c r="W2727" s="52">
        <v>0</v>
      </c>
      <c r="X2727" s="52">
        <v>0</v>
      </c>
      <c r="Y2727" s="52">
        <v>0</v>
      </c>
      <c r="Z2727" s="52">
        <v>0</v>
      </c>
    </row>
    <row r="2728" spans="1:26">
      <c r="A2728" s="52" t="s">
        <v>336</v>
      </c>
      <c r="B2728" s="52" t="s">
        <v>342</v>
      </c>
      <c r="C2728" s="52" t="s">
        <v>255</v>
      </c>
      <c r="D2728" s="52" t="s">
        <v>7</v>
      </c>
      <c r="E2728" s="52" t="s">
        <v>62</v>
      </c>
      <c r="F2728" s="52" t="s">
        <v>72</v>
      </c>
      <c r="G2728" s="52">
        <v>49.325105293199996</v>
      </c>
      <c r="H2728" s="52">
        <v>56.478504301199997</v>
      </c>
      <c r="I2728" s="52">
        <v>48.710901733199996</v>
      </c>
      <c r="J2728" s="52">
        <v>49.348702097999997</v>
      </c>
      <c r="K2728" s="52">
        <v>61.948102140000003</v>
      </c>
      <c r="L2728" s="52">
        <v>64.447299356400009</v>
      </c>
      <c r="M2728" s="52">
        <v>65.041297419600014</v>
      </c>
      <c r="N2728" s="52">
        <v>64.854700117199997</v>
      </c>
      <c r="O2728" s="52">
        <v>41.791302010800003</v>
      </c>
      <c r="P2728" s="52">
        <v>33.721399922400003</v>
      </c>
      <c r="Q2728" s="52">
        <v>37.537902583200001</v>
      </c>
      <c r="R2728" s="52">
        <v>12.8481001488</v>
      </c>
      <c r="S2728" s="52">
        <v>12.013398766800002</v>
      </c>
      <c r="T2728" s="52">
        <v>8.8732987668000014</v>
      </c>
      <c r="U2728" s="52">
        <v>6.3358007040000004</v>
      </c>
      <c r="V2728" s="52">
        <v>7.9583029344000007</v>
      </c>
      <c r="W2728" s="52">
        <v>7.5327984504000005</v>
      </c>
      <c r="X2728" s="52">
        <v>8.9041722300000004</v>
      </c>
      <c r="Y2728" s="52">
        <v>6.3966642156000004</v>
      </c>
      <c r="Z2728" s="52">
        <v>3.6858033252000002</v>
      </c>
    </row>
    <row r="2729" spans="1:26">
      <c r="A2729" s="52" t="s">
        <v>336</v>
      </c>
      <c r="B2729" s="52" t="s">
        <v>343</v>
      </c>
      <c r="C2729" s="52" t="s">
        <v>255</v>
      </c>
      <c r="D2729" s="52" t="s">
        <v>7</v>
      </c>
      <c r="E2729" s="52" t="s">
        <v>62</v>
      </c>
      <c r="F2729" s="52" t="s">
        <v>73</v>
      </c>
      <c r="G2729" s="52">
        <v>531.64799895240003</v>
      </c>
      <c r="H2729" s="52">
        <v>475.08479987400005</v>
      </c>
      <c r="I2729" s="52">
        <v>301.9301985852</v>
      </c>
      <c r="J2729" s="52">
        <v>301.74299838360002</v>
      </c>
      <c r="K2729" s="52">
        <v>340.53570167400005</v>
      </c>
      <c r="L2729" s="52">
        <v>286.50420194039998</v>
      </c>
      <c r="M2729" s="52">
        <v>255.84570161280001</v>
      </c>
      <c r="N2729" s="52">
        <v>265.05540138600003</v>
      </c>
      <c r="O2729" s="52">
        <v>294.937200072</v>
      </c>
      <c r="P2729" s="52">
        <v>189.47700018719999</v>
      </c>
      <c r="Q2729" s="52">
        <v>294.62130182520002</v>
      </c>
      <c r="R2729" s="52">
        <v>324.8702996184</v>
      </c>
      <c r="S2729" s="52">
        <v>355.25520093960006</v>
      </c>
      <c r="T2729" s="52">
        <v>363.54509843400001</v>
      </c>
      <c r="U2729" s="52">
        <v>386.6301004284</v>
      </c>
      <c r="V2729" s="52">
        <v>373.04009931960002</v>
      </c>
      <c r="W2729" s="52">
        <v>352.81440120960002</v>
      </c>
      <c r="X2729" s="52">
        <v>352.93859844480005</v>
      </c>
      <c r="Y2729" s="52">
        <v>395.35380064440005</v>
      </c>
      <c r="Z2729" s="52">
        <v>393.06898852199998</v>
      </c>
    </row>
    <row r="2730" spans="1:26">
      <c r="A2730" s="52" t="s">
        <v>344</v>
      </c>
      <c r="B2730" s="52" t="s">
        <v>337</v>
      </c>
      <c r="C2730" s="52" t="s">
        <v>255</v>
      </c>
      <c r="D2730" s="52" t="s">
        <v>7</v>
      </c>
      <c r="E2730" s="52" t="s">
        <v>74</v>
      </c>
      <c r="F2730" s="52" t="s">
        <v>63</v>
      </c>
      <c r="G2730" s="52">
        <v>280.10539827000002</v>
      </c>
      <c r="H2730" s="52">
        <v>309.71690552159998</v>
      </c>
      <c r="I2730" s="52">
        <v>226.1232650952</v>
      </c>
      <c r="J2730" s="52">
        <v>216.05445070919998</v>
      </c>
      <c r="K2730" s="52">
        <v>189.28721254320001</v>
      </c>
      <c r="L2730" s="52">
        <v>193.6098867636</v>
      </c>
      <c r="M2730" s="52">
        <v>204.8722071048</v>
      </c>
      <c r="N2730" s="52">
        <v>201.19118929199999</v>
      </c>
      <c r="O2730" s="52">
        <v>210.58984772280002</v>
      </c>
      <c r="P2730" s="52">
        <v>175.2776563932</v>
      </c>
      <c r="Q2730" s="52">
        <v>178.86317329799999</v>
      </c>
      <c r="R2730" s="52">
        <v>165.82204073520001</v>
      </c>
      <c r="S2730" s="52">
        <v>166.835438928</v>
      </c>
      <c r="T2730" s="52">
        <v>163.90309213080002</v>
      </c>
      <c r="U2730" s="52">
        <v>153.28738955519998</v>
      </c>
      <c r="V2730" s="52">
        <v>134.1198130356</v>
      </c>
      <c r="W2730" s="52">
        <v>109.37196061920002</v>
      </c>
      <c r="X2730" s="52">
        <v>77.870146661999996</v>
      </c>
      <c r="Y2730" s="52">
        <v>74.054146417199988</v>
      </c>
      <c r="Z2730" s="52">
        <v>66.682150394399997</v>
      </c>
    </row>
    <row r="2731" spans="1:26">
      <c r="A2731" s="52" t="s">
        <v>344</v>
      </c>
      <c r="B2731" s="52" t="s">
        <v>338</v>
      </c>
      <c r="C2731" s="52" t="s">
        <v>255</v>
      </c>
      <c r="D2731" s="52" t="s">
        <v>7</v>
      </c>
      <c r="E2731" s="52" t="s">
        <v>74</v>
      </c>
      <c r="F2731" s="52" t="s">
        <v>64</v>
      </c>
      <c r="G2731" s="52">
        <v>36.705997983600007</v>
      </c>
      <c r="H2731" s="52">
        <v>36.895999154400002</v>
      </c>
      <c r="I2731" s="52">
        <v>1.2689981460000002</v>
      </c>
      <c r="J2731" s="52">
        <v>1.3910014980000001</v>
      </c>
      <c r="K2731" s="52">
        <v>1.043999514</v>
      </c>
      <c r="L2731" s="52">
        <v>1.5010012944</v>
      </c>
      <c r="M2731" s="52">
        <v>2.9340005832</v>
      </c>
      <c r="N2731" s="52">
        <v>1.6120017360000003</v>
      </c>
      <c r="O2731" s="52">
        <v>3.8579980356000001</v>
      </c>
      <c r="P2731" s="52">
        <v>2.4920001072000004</v>
      </c>
      <c r="Q2731" s="52">
        <v>2.1500013492000001</v>
      </c>
      <c r="R2731" s="52">
        <v>2.2290020784000002</v>
      </c>
      <c r="S2731" s="52">
        <v>2.0980012932000003</v>
      </c>
      <c r="T2731" s="52">
        <v>2.1250019664000002</v>
      </c>
      <c r="U2731" s="52">
        <v>1.7280012168000001</v>
      </c>
      <c r="V2731" s="52">
        <v>2.2239988524000003</v>
      </c>
      <c r="W2731" s="52">
        <v>2.1420003744000002</v>
      </c>
      <c r="X2731" s="52">
        <v>2.0682415187999998</v>
      </c>
      <c r="Y2731" s="52">
        <v>2.232778572</v>
      </c>
      <c r="Z2731" s="52">
        <v>1.9724935896000002</v>
      </c>
    </row>
    <row r="2732" spans="1:26">
      <c r="A2732" s="52" t="s">
        <v>344</v>
      </c>
      <c r="B2732" s="52" t="s">
        <v>339</v>
      </c>
      <c r="C2732" s="52" t="s">
        <v>255</v>
      </c>
      <c r="D2732" s="52" t="s">
        <v>7</v>
      </c>
      <c r="E2732" s="52" t="s">
        <v>74</v>
      </c>
      <c r="F2732" s="52" t="s">
        <v>65</v>
      </c>
      <c r="G2732" s="52">
        <v>59.040997559999994</v>
      </c>
      <c r="H2732" s="52">
        <v>49.19899887719999</v>
      </c>
      <c r="I2732" s="52">
        <v>44.730000183600005</v>
      </c>
      <c r="J2732" s="52">
        <v>49.108329536400007</v>
      </c>
      <c r="K2732" s="52">
        <v>24.344743125600001</v>
      </c>
      <c r="L2732" s="52">
        <v>29.886332990400003</v>
      </c>
      <c r="M2732" s="52">
        <v>37.567281358800003</v>
      </c>
      <c r="N2732" s="52">
        <v>36.700923582000001</v>
      </c>
      <c r="O2732" s="52">
        <v>5.7277182456000011</v>
      </c>
      <c r="P2732" s="52">
        <v>4.7880161063999997</v>
      </c>
      <c r="Q2732" s="52">
        <v>6.1722936036</v>
      </c>
      <c r="R2732" s="52">
        <v>8.1358609356000002</v>
      </c>
      <c r="S2732" s="52">
        <v>7.1037938016000002</v>
      </c>
      <c r="T2732" s="52">
        <v>12.5569961316</v>
      </c>
      <c r="U2732" s="52">
        <v>10.875112516800002</v>
      </c>
      <c r="V2732" s="52">
        <v>7.6779422460000006</v>
      </c>
      <c r="W2732" s="52">
        <v>10.249018444800001</v>
      </c>
      <c r="X2732" s="52">
        <v>10.8203198652</v>
      </c>
      <c r="Y2732" s="52">
        <v>10.964383466400001</v>
      </c>
      <c r="Z2732" s="52">
        <v>10.332712576800001</v>
      </c>
    </row>
    <row r="2733" spans="1:26">
      <c r="A2733" s="52" t="s">
        <v>344</v>
      </c>
      <c r="B2733" s="52" t="s">
        <v>340</v>
      </c>
      <c r="C2733" s="52" t="s">
        <v>255</v>
      </c>
      <c r="D2733" s="52" t="s">
        <v>7</v>
      </c>
      <c r="E2733" s="52" t="s">
        <v>74</v>
      </c>
      <c r="F2733" s="52" t="s">
        <v>66</v>
      </c>
      <c r="G2733" s="52">
        <v>947.24280046080003</v>
      </c>
      <c r="H2733" s="52">
        <v>927.14400007200015</v>
      </c>
      <c r="I2733" s="52">
        <v>497.13119913960003</v>
      </c>
      <c r="J2733" s="52">
        <v>482.19839916120003</v>
      </c>
      <c r="K2733" s="52">
        <v>521.52479803440008</v>
      </c>
      <c r="L2733" s="52">
        <v>518.9616013932</v>
      </c>
      <c r="M2733" s="52">
        <v>464.73480000000001</v>
      </c>
      <c r="N2733" s="52">
        <v>506.07720168840001</v>
      </c>
      <c r="O2733" s="52">
        <v>480.31920003600004</v>
      </c>
      <c r="P2733" s="52">
        <v>452.89079916119999</v>
      </c>
      <c r="Q2733" s="52">
        <v>453.63959996760002</v>
      </c>
      <c r="R2733" s="52">
        <v>444.53879886240003</v>
      </c>
      <c r="S2733" s="52">
        <v>432.01440115560001</v>
      </c>
      <c r="T2733" s="52">
        <v>401.75280109440007</v>
      </c>
      <c r="U2733" s="52">
        <v>399.71879922600004</v>
      </c>
      <c r="V2733" s="52">
        <v>410.50080149760004</v>
      </c>
      <c r="W2733" s="52">
        <v>448.80840120599998</v>
      </c>
      <c r="X2733" s="52">
        <v>521.74971711720002</v>
      </c>
      <c r="Y2733" s="52">
        <v>438.10237679400007</v>
      </c>
      <c r="Z2733" s="52">
        <v>448.02385768800002</v>
      </c>
    </row>
    <row r="2734" spans="1:26">
      <c r="A2734" s="52" t="s">
        <v>344</v>
      </c>
      <c r="B2734" s="52" t="s">
        <v>341</v>
      </c>
      <c r="C2734" s="52" t="s">
        <v>255</v>
      </c>
      <c r="D2734" s="52" t="s">
        <v>7</v>
      </c>
      <c r="E2734" s="52" t="s">
        <v>74</v>
      </c>
      <c r="F2734" s="52" t="s">
        <v>67</v>
      </c>
      <c r="G2734" s="52">
        <v>107.079000984</v>
      </c>
      <c r="H2734" s="52">
        <v>95.065999963199999</v>
      </c>
      <c r="I2734" s="52">
        <v>98.159999108400015</v>
      </c>
      <c r="J2734" s="52">
        <v>97.036998865200005</v>
      </c>
      <c r="K2734" s="52">
        <v>62.4660009264</v>
      </c>
      <c r="L2734" s="52">
        <v>66.084999670800002</v>
      </c>
      <c r="M2734" s="52">
        <v>143.34100138800002</v>
      </c>
      <c r="N2734" s="52">
        <v>145.96900131960001</v>
      </c>
      <c r="O2734" s="52">
        <v>141.20099811720002</v>
      </c>
      <c r="P2734" s="52">
        <v>137.7229982364</v>
      </c>
      <c r="Q2734" s="52">
        <v>134.55300029759999</v>
      </c>
      <c r="R2734" s="52">
        <v>134.64400039560002</v>
      </c>
      <c r="S2734" s="52">
        <v>132.5030006664</v>
      </c>
      <c r="T2734" s="52">
        <v>118.9620018648</v>
      </c>
      <c r="U2734" s="52">
        <v>113.4019984536</v>
      </c>
      <c r="V2734" s="52">
        <v>110.64399838199999</v>
      </c>
      <c r="W2734" s="52">
        <v>134.406998208</v>
      </c>
      <c r="X2734" s="52">
        <v>118.824900912</v>
      </c>
      <c r="Y2734" s="52">
        <v>126.04597954200001</v>
      </c>
      <c r="Z2734" s="52">
        <v>122.31740386800001</v>
      </c>
    </row>
    <row r="2735" spans="1:26">
      <c r="A2735" s="52" t="s">
        <v>344</v>
      </c>
      <c r="B2735" s="52" t="s">
        <v>337</v>
      </c>
      <c r="C2735" s="52" t="s">
        <v>255</v>
      </c>
      <c r="D2735" s="52" t="s">
        <v>7</v>
      </c>
      <c r="E2735" s="52" t="s">
        <v>74</v>
      </c>
      <c r="F2735" s="52" t="s">
        <v>68</v>
      </c>
      <c r="G2735" s="52">
        <v>0</v>
      </c>
      <c r="H2735" s="52">
        <v>0</v>
      </c>
      <c r="I2735" s="52">
        <v>0</v>
      </c>
      <c r="J2735" s="52">
        <v>15.2423301024</v>
      </c>
      <c r="K2735" s="52">
        <v>31.866496797600004</v>
      </c>
      <c r="L2735" s="52">
        <v>13.190618070000001</v>
      </c>
      <c r="M2735" s="52">
        <v>13.726511722800002</v>
      </c>
      <c r="N2735" s="52">
        <v>14.292223765200001</v>
      </c>
      <c r="O2735" s="52">
        <v>0</v>
      </c>
      <c r="P2735" s="52">
        <v>0</v>
      </c>
      <c r="Q2735" s="52">
        <v>0</v>
      </c>
      <c r="R2735" s="52">
        <v>0</v>
      </c>
      <c r="S2735" s="52">
        <v>0</v>
      </c>
      <c r="T2735" s="52">
        <v>0</v>
      </c>
      <c r="U2735" s="52">
        <v>0</v>
      </c>
      <c r="V2735" s="52">
        <v>0</v>
      </c>
      <c r="W2735" s="52">
        <v>0</v>
      </c>
      <c r="X2735" s="52">
        <v>0</v>
      </c>
      <c r="Y2735" s="52">
        <v>0</v>
      </c>
      <c r="Z2735" s="52">
        <v>0</v>
      </c>
    </row>
    <row r="2736" spans="1:26">
      <c r="A2736" s="52" t="s">
        <v>344</v>
      </c>
      <c r="B2736" s="52" t="s">
        <v>337</v>
      </c>
      <c r="C2736" s="52" t="s">
        <v>255</v>
      </c>
      <c r="D2736" s="52" t="s">
        <v>7</v>
      </c>
      <c r="E2736" s="52" t="s">
        <v>74</v>
      </c>
      <c r="F2736" s="52" t="s">
        <v>69</v>
      </c>
      <c r="G2736" s="52">
        <v>0</v>
      </c>
      <c r="H2736" s="52">
        <v>0</v>
      </c>
      <c r="I2736" s="52">
        <v>0</v>
      </c>
      <c r="J2736" s="52">
        <v>0</v>
      </c>
      <c r="K2736" s="52">
        <v>0</v>
      </c>
      <c r="L2736" s="52">
        <v>0</v>
      </c>
      <c r="M2736" s="52">
        <v>0</v>
      </c>
      <c r="N2736" s="52">
        <v>0</v>
      </c>
      <c r="O2736" s="52">
        <v>0</v>
      </c>
      <c r="P2736" s="52">
        <v>0</v>
      </c>
      <c r="Q2736" s="52">
        <v>0</v>
      </c>
      <c r="R2736" s="52">
        <v>0</v>
      </c>
      <c r="S2736" s="52">
        <v>0</v>
      </c>
      <c r="T2736" s="52">
        <v>0</v>
      </c>
      <c r="U2736" s="52">
        <v>0</v>
      </c>
      <c r="V2736" s="52">
        <v>0</v>
      </c>
      <c r="W2736" s="52">
        <v>0</v>
      </c>
      <c r="X2736" s="52">
        <v>0</v>
      </c>
      <c r="Y2736" s="52">
        <v>0</v>
      </c>
      <c r="Z2736" s="52">
        <v>0</v>
      </c>
    </row>
    <row r="2737" spans="1:26">
      <c r="A2737" s="52" t="s">
        <v>344</v>
      </c>
      <c r="B2737" s="52" t="s">
        <v>337</v>
      </c>
      <c r="C2737" s="52" t="s">
        <v>255</v>
      </c>
      <c r="D2737" s="52" t="s">
        <v>7</v>
      </c>
      <c r="E2737" s="52" t="s">
        <v>74</v>
      </c>
      <c r="F2737" s="52" t="s">
        <v>70</v>
      </c>
      <c r="G2737" s="52">
        <v>0</v>
      </c>
      <c r="H2737" s="52">
        <v>0</v>
      </c>
      <c r="I2737" s="52">
        <v>0</v>
      </c>
      <c r="J2737" s="52">
        <v>0</v>
      </c>
      <c r="K2737" s="52">
        <v>0</v>
      </c>
      <c r="L2737" s="52">
        <v>0</v>
      </c>
      <c r="M2737" s="52">
        <v>0</v>
      </c>
      <c r="N2737" s="52">
        <v>0</v>
      </c>
      <c r="O2737" s="52">
        <v>0</v>
      </c>
      <c r="P2737" s="52">
        <v>0</v>
      </c>
      <c r="Q2737" s="52">
        <v>0</v>
      </c>
      <c r="R2737" s="52">
        <v>0</v>
      </c>
      <c r="S2737" s="52">
        <v>0</v>
      </c>
      <c r="T2737" s="52">
        <v>0</v>
      </c>
      <c r="U2737" s="52">
        <v>0</v>
      </c>
      <c r="V2737" s="52">
        <v>0</v>
      </c>
      <c r="W2737" s="52">
        <v>0</v>
      </c>
      <c r="X2737" s="52">
        <v>0</v>
      </c>
      <c r="Y2737" s="52">
        <v>0</v>
      </c>
      <c r="Z2737" s="52">
        <v>0</v>
      </c>
    </row>
    <row r="2738" spans="1:26">
      <c r="A2738" s="52" t="s">
        <v>344</v>
      </c>
      <c r="B2738" s="52" t="s">
        <v>342</v>
      </c>
      <c r="C2738" s="52" t="s">
        <v>255</v>
      </c>
      <c r="D2738" s="52" t="s">
        <v>7</v>
      </c>
      <c r="E2738" s="52" t="s">
        <v>74</v>
      </c>
      <c r="F2738" s="52" t="s">
        <v>71</v>
      </c>
      <c r="G2738" s="52">
        <v>0</v>
      </c>
      <c r="H2738" s="52">
        <v>0</v>
      </c>
      <c r="I2738" s="52">
        <v>0</v>
      </c>
      <c r="J2738" s="52">
        <v>0</v>
      </c>
      <c r="K2738" s="52">
        <v>0</v>
      </c>
      <c r="L2738" s="52">
        <v>0</v>
      </c>
      <c r="M2738" s="52">
        <v>0</v>
      </c>
      <c r="N2738" s="52">
        <v>0</v>
      </c>
      <c r="O2738" s="52">
        <v>0</v>
      </c>
      <c r="P2738" s="52">
        <v>0</v>
      </c>
      <c r="Q2738" s="52">
        <v>0</v>
      </c>
      <c r="R2738" s="52">
        <v>0</v>
      </c>
      <c r="S2738" s="52">
        <v>0</v>
      </c>
      <c r="T2738" s="52">
        <v>0</v>
      </c>
      <c r="U2738" s="52">
        <v>0</v>
      </c>
      <c r="V2738" s="52">
        <v>0</v>
      </c>
      <c r="W2738" s="52">
        <v>0</v>
      </c>
      <c r="X2738" s="52">
        <v>0</v>
      </c>
      <c r="Y2738" s="52">
        <v>0</v>
      </c>
      <c r="Z2738" s="52">
        <v>0</v>
      </c>
    </row>
    <row r="2739" spans="1:26">
      <c r="A2739" s="52" t="s">
        <v>344</v>
      </c>
      <c r="B2739" s="52" t="s">
        <v>342</v>
      </c>
      <c r="C2739" s="52" t="s">
        <v>255</v>
      </c>
      <c r="D2739" s="52" t="s">
        <v>7</v>
      </c>
      <c r="E2739" s="52" t="s">
        <v>74</v>
      </c>
      <c r="F2739" s="52" t="s">
        <v>72</v>
      </c>
      <c r="G2739" s="52">
        <v>263.03999728320002</v>
      </c>
      <c r="H2739" s="52">
        <v>320.21219991600003</v>
      </c>
      <c r="I2739" s="52">
        <v>276.65460002880002</v>
      </c>
      <c r="J2739" s="52">
        <v>278.03639894039998</v>
      </c>
      <c r="K2739" s="52">
        <v>342.95699928960005</v>
      </c>
      <c r="L2739" s="52">
        <v>359.95379955840002</v>
      </c>
      <c r="M2739" s="52">
        <v>368.00939953799997</v>
      </c>
      <c r="N2739" s="52">
        <v>313.90320310559997</v>
      </c>
      <c r="O2739" s="52">
        <v>370.691400816</v>
      </c>
      <c r="P2739" s="52">
        <v>305.62079998320002</v>
      </c>
      <c r="Q2739" s="52">
        <v>340.6098038472</v>
      </c>
      <c r="R2739" s="52">
        <v>134.9414976564</v>
      </c>
      <c r="S2739" s="52">
        <v>105.41669903280001</v>
      </c>
      <c r="T2739" s="52">
        <v>114.92459944920002</v>
      </c>
      <c r="U2739" s="52">
        <v>97.313398840800019</v>
      </c>
      <c r="V2739" s="52">
        <v>110.79929935440002</v>
      </c>
      <c r="W2739" s="52">
        <v>129.22549826399998</v>
      </c>
      <c r="X2739" s="52">
        <v>77.061922603200003</v>
      </c>
      <c r="Y2739" s="52">
        <v>76.201484961600016</v>
      </c>
      <c r="Z2739" s="52">
        <v>68.2276824936</v>
      </c>
    </row>
    <row r="2740" spans="1:26">
      <c r="A2740" s="52" t="s">
        <v>344</v>
      </c>
      <c r="B2740" s="52" t="s">
        <v>343</v>
      </c>
      <c r="C2740" s="52" t="s">
        <v>255</v>
      </c>
      <c r="D2740" s="52" t="s">
        <v>7</v>
      </c>
      <c r="E2740" s="52" t="s">
        <v>74</v>
      </c>
      <c r="F2740" s="52" t="s">
        <v>73</v>
      </c>
      <c r="G2740" s="52">
        <v>2176.2188982072003</v>
      </c>
      <c r="H2740" s="52">
        <v>1944.6858018432001</v>
      </c>
      <c r="I2740" s="52">
        <v>1164.2337001656001</v>
      </c>
      <c r="J2740" s="52">
        <v>1110.2481003204</v>
      </c>
      <c r="K2740" s="52">
        <v>1247.4062992368001</v>
      </c>
      <c r="L2740" s="52">
        <v>1189.2122996904</v>
      </c>
      <c r="M2740" s="52">
        <v>874.79370150479997</v>
      </c>
      <c r="N2740" s="52">
        <v>974.21849939879996</v>
      </c>
      <c r="O2740" s="52">
        <v>1059.0038998847999</v>
      </c>
      <c r="P2740" s="52">
        <v>1101.4587008388</v>
      </c>
      <c r="Q2740" s="52">
        <v>1753.0721980668002</v>
      </c>
      <c r="R2740" s="52">
        <v>1692.8774984592001</v>
      </c>
      <c r="S2740" s="52">
        <v>1745.768698092</v>
      </c>
      <c r="T2740" s="52">
        <v>1608.664500522</v>
      </c>
      <c r="U2740" s="52">
        <v>1714.035601116</v>
      </c>
      <c r="V2740" s="52">
        <v>2088.2151003744002</v>
      </c>
      <c r="W2740" s="52">
        <v>2139.7256985204003</v>
      </c>
      <c r="X2740" s="52">
        <v>2203.2144007092002</v>
      </c>
      <c r="Y2740" s="52">
        <v>2338.6824010260002</v>
      </c>
      <c r="Z2740" s="52">
        <v>2285.6440814280004</v>
      </c>
    </row>
    <row r="2741" spans="1:26">
      <c r="A2741" s="52" t="s">
        <v>345</v>
      </c>
      <c r="B2741" s="52" t="s">
        <v>337</v>
      </c>
      <c r="C2741" s="52" t="s">
        <v>255</v>
      </c>
      <c r="D2741" s="52" t="s">
        <v>7</v>
      </c>
      <c r="E2741" s="52" t="s">
        <v>75</v>
      </c>
      <c r="F2741" s="52" t="s">
        <v>63</v>
      </c>
      <c r="G2741" s="52">
        <v>51.885408855600005</v>
      </c>
      <c r="H2741" s="52">
        <v>14.637592897200001</v>
      </c>
      <c r="I2741" s="52">
        <v>0</v>
      </c>
      <c r="J2741" s="52">
        <v>0</v>
      </c>
      <c r="K2741" s="52">
        <v>0</v>
      </c>
      <c r="L2741" s="52">
        <v>0</v>
      </c>
      <c r="M2741" s="52">
        <v>0</v>
      </c>
      <c r="N2741" s="52">
        <v>0</v>
      </c>
      <c r="O2741" s="52">
        <v>0</v>
      </c>
      <c r="P2741" s="52">
        <v>0</v>
      </c>
      <c r="Q2741" s="52">
        <v>0</v>
      </c>
      <c r="R2741" s="52">
        <v>0</v>
      </c>
      <c r="S2741" s="52">
        <v>0</v>
      </c>
      <c r="T2741" s="52">
        <v>0</v>
      </c>
      <c r="U2741" s="52">
        <v>0</v>
      </c>
      <c r="V2741" s="52">
        <v>0</v>
      </c>
      <c r="W2741" s="52">
        <v>0</v>
      </c>
      <c r="X2741" s="52">
        <v>0</v>
      </c>
      <c r="Y2741" s="52">
        <v>0</v>
      </c>
      <c r="Z2741" s="52">
        <v>0</v>
      </c>
    </row>
    <row r="2742" spans="1:26">
      <c r="A2742" s="52" t="s">
        <v>345</v>
      </c>
      <c r="B2742" s="52" t="s">
        <v>338</v>
      </c>
      <c r="C2742" s="52" t="s">
        <v>255</v>
      </c>
      <c r="D2742" s="52" t="s">
        <v>7</v>
      </c>
      <c r="E2742" s="52" t="s">
        <v>75</v>
      </c>
      <c r="F2742" s="52" t="s">
        <v>64</v>
      </c>
      <c r="G2742" s="52">
        <v>0</v>
      </c>
      <c r="H2742" s="52">
        <v>0</v>
      </c>
      <c r="I2742" s="52">
        <v>0</v>
      </c>
      <c r="J2742" s="52">
        <v>0</v>
      </c>
      <c r="K2742" s="52">
        <v>0</v>
      </c>
      <c r="L2742" s="52">
        <v>0</v>
      </c>
      <c r="M2742" s="52">
        <v>0</v>
      </c>
      <c r="N2742" s="52">
        <v>0</v>
      </c>
      <c r="O2742" s="52">
        <v>0</v>
      </c>
      <c r="P2742" s="52">
        <v>0</v>
      </c>
      <c r="Q2742" s="52">
        <v>0</v>
      </c>
      <c r="R2742" s="52">
        <v>0</v>
      </c>
      <c r="S2742" s="52">
        <v>0</v>
      </c>
      <c r="T2742" s="52">
        <v>0</v>
      </c>
      <c r="U2742" s="52">
        <v>0</v>
      </c>
      <c r="V2742" s="52">
        <v>0</v>
      </c>
      <c r="W2742" s="52">
        <v>0</v>
      </c>
      <c r="X2742" s="52">
        <v>0</v>
      </c>
      <c r="Y2742" s="52">
        <v>0</v>
      </c>
      <c r="Z2742" s="52">
        <v>0</v>
      </c>
    </row>
    <row r="2743" spans="1:26">
      <c r="A2743" s="52" t="s">
        <v>345</v>
      </c>
      <c r="B2743" s="52" t="s">
        <v>339</v>
      </c>
      <c r="C2743" s="52" t="s">
        <v>255</v>
      </c>
      <c r="D2743" s="52" t="s">
        <v>7</v>
      </c>
      <c r="E2743" s="52" t="s">
        <v>75</v>
      </c>
      <c r="F2743" s="52" t="s">
        <v>65</v>
      </c>
      <c r="G2743" s="52">
        <v>0</v>
      </c>
      <c r="H2743" s="52">
        <v>0</v>
      </c>
      <c r="I2743" s="52">
        <v>0</v>
      </c>
      <c r="J2743" s="52">
        <v>0</v>
      </c>
      <c r="K2743" s="52">
        <v>0</v>
      </c>
      <c r="L2743" s="52">
        <v>0</v>
      </c>
      <c r="M2743" s="52">
        <v>0</v>
      </c>
      <c r="N2743" s="52">
        <v>0</v>
      </c>
      <c r="O2743" s="52">
        <v>0</v>
      </c>
      <c r="P2743" s="52">
        <v>0</v>
      </c>
      <c r="Q2743" s="52">
        <v>0</v>
      </c>
      <c r="R2743" s="52">
        <v>4.0934343600000006E-2</v>
      </c>
      <c r="S2743" s="52">
        <v>0</v>
      </c>
      <c r="T2743" s="52">
        <v>0</v>
      </c>
      <c r="U2743" s="52">
        <v>0</v>
      </c>
      <c r="V2743" s="52">
        <v>4.5003913200000002E-2</v>
      </c>
      <c r="W2743" s="52">
        <v>4.2177823200000006E-2</v>
      </c>
      <c r="X2743" s="52">
        <v>4.16293524E-2</v>
      </c>
      <c r="Y2743" s="52">
        <v>3.0961386000000004E-2</v>
      </c>
      <c r="Z2743" s="52">
        <v>4.2177823200000006E-2</v>
      </c>
    </row>
    <row r="2744" spans="1:26">
      <c r="A2744" s="52" t="s">
        <v>345</v>
      </c>
      <c r="B2744" s="52" t="s">
        <v>340</v>
      </c>
      <c r="C2744" s="52" t="s">
        <v>255</v>
      </c>
      <c r="D2744" s="52" t="s">
        <v>7</v>
      </c>
      <c r="E2744" s="52" t="s">
        <v>75</v>
      </c>
      <c r="F2744" s="52" t="s">
        <v>66</v>
      </c>
      <c r="G2744" s="52">
        <v>339.64199990640003</v>
      </c>
      <c r="H2744" s="52">
        <v>315.12960056160006</v>
      </c>
      <c r="I2744" s="52">
        <v>254.84040069119999</v>
      </c>
      <c r="J2744" s="52">
        <v>255.31200184319999</v>
      </c>
      <c r="K2744" s="52">
        <v>249.27119888040002</v>
      </c>
      <c r="L2744" s="52">
        <v>248.6772008172</v>
      </c>
      <c r="M2744" s="52">
        <v>181.68840081720001</v>
      </c>
      <c r="N2744" s="52">
        <v>257.57279848080003</v>
      </c>
      <c r="O2744" s="52">
        <v>257.2164013176</v>
      </c>
      <c r="P2744" s="52">
        <v>199.07639893080002</v>
      </c>
      <c r="Q2744" s="52">
        <v>144.5904011232</v>
      </c>
      <c r="R2744" s="52">
        <v>251.47080124920001</v>
      </c>
      <c r="S2744" s="52">
        <v>253.12680206640005</v>
      </c>
      <c r="T2744" s="52">
        <v>246.8160007452</v>
      </c>
      <c r="U2744" s="52">
        <v>257.00040011880003</v>
      </c>
      <c r="V2744" s="52">
        <v>262.95840073800002</v>
      </c>
      <c r="W2744" s="52">
        <v>247.4208007524</v>
      </c>
      <c r="X2744" s="52">
        <v>135.52467284159999</v>
      </c>
      <c r="Y2744" s="52">
        <v>149.00847995520002</v>
      </c>
      <c r="Z2744" s="52">
        <v>146.94141074040002</v>
      </c>
    </row>
    <row r="2745" spans="1:26">
      <c r="A2745" s="52" t="s">
        <v>345</v>
      </c>
      <c r="B2745" s="52" t="s">
        <v>341</v>
      </c>
      <c r="C2745" s="52" t="s">
        <v>255</v>
      </c>
      <c r="D2745" s="52" t="s">
        <v>7</v>
      </c>
      <c r="E2745" s="52" t="s">
        <v>75</v>
      </c>
      <c r="F2745" s="52" t="s">
        <v>67</v>
      </c>
      <c r="G2745" s="52">
        <v>3.4249991795999999</v>
      </c>
      <c r="H2745" s="52">
        <v>2.0749990139999999</v>
      </c>
      <c r="I2745" s="52">
        <v>3.1399995168000006</v>
      </c>
      <c r="J2745" s="52">
        <v>3.1040014104</v>
      </c>
      <c r="K2745" s="52">
        <v>1.9979995752000002</v>
      </c>
      <c r="L2745" s="52">
        <v>2.1139990559999999</v>
      </c>
      <c r="M2745" s="52">
        <v>4.5840017160000004</v>
      </c>
      <c r="N2745" s="52">
        <v>4.6719998784000003</v>
      </c>
      <c r="O2745" s="52">
        <v>4.5159997104</v>
      </c>
      <c r="P2745" s="52">
        <v>4.4049992688000001</v>
      </c>
      <c r="Q2745" s="52">
        <v>4.3040010924000001</v>
      </c>
      <c r="R2745" s="52">
        <v>4.3069988412000004</v>
      </c>
      <c r="S2745" s="52">
        <v>4.2390010224000001</v>
      </c>
      <c r="T2745" s="52">
        <v>3.8059979796000003</v>
      </c>
      <c r="U2745" s="52">
        <v>3.6280003644000001</v>
      </c>
      <c r="V2745" s="52">
        <v>3.5399980152000001</v>
      </c>
      <c r="W2745" s="52">
        <v>4.2999985116000001</v>
      </c>
      <c r="X2745" s="52">
        <v>3.8017441908</v>
      </c>
      <c r="Y2745" s="52">
        <v>4.0327801884000003</v>
      </c>
      <c r="Z2745" s="52">
        <v>3.913485696</v>
      </c>
    </row>
    <row r="2746" spans="1:26">
      <c r="A2746" s="52" t="s">
        <v>345</v>
      </c>
      <c r="B2746" s="52" t="s">
        <v>337</v>
      </c>
      <c r="C2746" s="52" t="s">
        <v>255</v>
      </c>
      <c r="D2746" s="52" t="s">
        <v>7</v>
      </c>
      <c r="E2746" s="52" t="s">
        <v>75</v>
      </c>
      <c r="F2746" s="52" t="s">
        <v>68</v>
      </c>
      <c r="G2746" s="52">
        <v>0</v>
      </c>
      <c r="H2746" s="52">
        <v>0</v>
      </c>
      <c r="I2746" s="52">
        <v>0</v>
      </c>
      <c r="J2746" s="52">
        <v>0</v>
      </c>
      <c r="K2746" s="52">
        <v>0</v>
      </c>
      <c r="L2746" s="52">
        <v>0</v>
      </c>
      <c r="M2746" s="52">
        <v>0</v>
      </c>
      <c r="N2746" s="52">
        <v>0</v>
      </c>
      <c r="O2746" s="52">
        <v>0</v>
      </c>
      <c r="P2746" s="52">
        <v>0</v>
      </c>
      <c r="Q2746" s="52">
        <v>0</v>
      </c>
      <c r="R2746" s="52">
        <v>0</v>
      </c>
      <c r="S2746" s="52">
        <v>0</v>
      </c>
      <c r="T2746" s="52">
        <v>0</v>
      </c>
      <c r="U2746" s="52">
        <v>0</v>
      </c>
      <c r="V2746" s="52">
        <v>0</v>
      </c>
      <c r="W2746" s="52">
        <v>0</v>
      </c>
      <c r="X2746" s="52">
        <v>0</v>
      </c>
      <c r="Y2746" s="52">
        <v>0</v>
      </c>
      <c r="Z2746" s="52">
        <v>0</v>
      </c>
    </row>
    <row r="2747" spans="1:26">
      <c r="A2747" s="52" t="s">
        <v>345</v>
      </c>
      <c r="B2747" s="52" t="s">
        <v>337</v>
      </c>
      <c r="C2747" s="52" t="s">
        <v>255</v>
      </c>
      <c r="D2747" s="52" t="s">
        <v>7</v>
      </c>
      <c r="E2747" s="52" t="s">
        <v>75</v>
      </c>
      <c r="F2747" s="52" t="s">
        <v>69</v>
      </c>
      <c r="G2747" s="52">
        <v>0</v>
      </c>
      <c r="H2747" s="52">
        <v>0</v>
      </c>
      <c r="I2747" s="52">
        <v>0</v>
      </c>
      <c r="J2747" s="52">
        <v>0</v>
      </c>
      <c r="K2747" s="52">
        <v>0</v>
      </c>
      <c r="L2747" s="52">
        <v>0</v>
      </c>
      <c r="M2747" s="52">
        <v>0</v>
      </c>
      <c r="N2747" s="52">
        <v>0</v>
      </c>
      <c r="O2747" s="52">
        <v>0</v>
      </c>
      <c r="P2747" s="52">
        <v>0</v>
      </c>
      <c r="Q2747" s="52">
        <v>0</v>
      </c>
      <c r="R2747" s="52">
        <v>0</v>
      </c>
      <c r="S2747" s="52">
        <v>0</v>
      </c>
      <c r="T2747" s="52">
        <v>0</v>
      </c>
      <c r="U2747" s="52">
        <v>0</v>
      </c>
      <c r="V2747" s="52">
        <v>0</v>
      </c>
      <c r="W2747" s="52">
        <v>0</v>
      </c>
      <c r="X2747" s="52">
        <v>0</v>
      </c>
      <c r="Y2747" s="52">
        <v>0</v>
      </c>
      <c r="Z2747" s="52">
        <v>0</v>
      </c>
    </row>
    <row r="2748" spans="1:26">
      <c r="A2748" s="52" t="s">
        <v>345</v>
      </c>
      <c r="B2748" s="52" t="s">
        <v>337</v>
      </c>
      <c r="C2748" s="52" t="s">
        <v>255</v>
      </c>
      <c r="D2748" s="52" t="s">
        <v>7</v>
      </c>
      <c r="E2748" s="52" t="s">
        <v>75</v>
      </c>
      <c r="F2748" s="52" t="s">
        <v>70</v>
      </c>
      <c r="G2748" s="52">
        <v>0</v>
      </c>
      <c r="H2748" s="52">
        <v>0</v>
      </c>
      <c r="I2748" s="52">
        <v>0</v>
      </c>
      <c r="J2748" s="52">
        <v>0</v>
      </c>
      <c r="K2748" s="52">
        <v>0</v>
      </c>
      <c r="L2748" s="52">
        <v>0</v>
      </c>
      <c r="M2748" s="52">
        <v>0</v>
      </c>
      <c r="N2748" s="52">
        <v>0</v>
      </c>
      <c r="O2748" s="52">
        <v>0</v>
      </c>
      <c r="P2748" s="52">
        <v>0</v>
      </c>
      <c r="Q2748" s="52">
        <v>0</v>
      </c>
      <c r="R2748" s="52">
        <v>0</v>
      </c>
      <c r="S2748" s="52">
        <v>0</v>
      </c>
      <c r="T2748" s="52">
        <v>0</v>
      </c>
      <c r="U2748" s="52">
        <v>0</v>
      </c>
      <c r="V2748" s="52">
        <v>0</v>
      </c>
      <c r="W2748" s="52">
        <v>0</v>
      </c>
      <c r="X2748" s="52">
        <v>0</v>
      </c>
      <c r="Y2748" s="52">
        <v>0</v>
      </c>
      <c r="Z2748" s="52">
        <v>0</v>
      </c>
    </row>
    <row r="2749" spans="1:26">
      <c r="A2749" s="52" t="s">
        <v>345</v>
      </c>
      <c r="B2749" s="52" t="s">
        <v>342</v>
      </c>
      <c r="C2749" s="52" t="s">
        <v>255</v>
      </c>
      <c r="D2749" s="52" t="s">
        <v>7</v>
      </c>
      <c r="E2749" s="52" t="s">
        <v>75</v>
      </c>
      <c r="F2749" s="52" t="s">
        <v>71</v>
      </c>
      <c r="G2749" s="52">
        <v>0</v>
      </c>
      <c r="H2749" s="52">
        <v>0</v>
      </c>
      <c r="I2749" s="52">
        <v>0</v>
      </c>
      <c r="J2749" s="52">
        <v>0</v>
      </c>
      <c r="K2749" s="52">
        <v>0</v>
      </c>
      <c r="L2749" s="52">
        <v>0</v>
      </c>
      <c r="M2749" s="52">
        <v>0</v>
      </c>
      <c r="N2749" s="52">
        <v>0</v>
      </c>
      <c r="O2749" s="52">
        <v>0</v>
      </c>
      <c r="P2749" s="52">
        <v>0.1386835632</v>
      </c>
      <c r="Q2749" s="52">
        <v>0.18401404680000003</v>
      </c>
      <c r="R2749" s="52">
        <v>0</v>
      </c>
      <c r="S2749" s="52">
        <v>0</v>
      </c>
      <c r="T2749" s="52">
        <v>0</v>
      </c>
      <c r="U2749" s="52">
        <v>0</v>
      </c>
      <c r="V2749" s="52">
        <v>0</v>
      </c>
      <c r="W2749" s="52">
        <v>0</v>
      </c>
      <c r="X2749" s="52">
        <v>0</v>
      </c>
      <c r="Y2749" s="52">
        <v>0</v>
      </c>
      <c r="Z2749" s="52">
        <v>0</v>
      </c>
    </row>
    <row r="2750" spans="1:26">
      <c r="A2750" s="52" t="s">
        <v>345</v>
      </c>
      <c r="B2750" s="52" t="s">
        <v>342</v>
      </c>
      <c r="C2750" s="52" t="s">
        <v>255</v>
      </c>
      <c r="D2750" s="52" t="s">
        <v>7</v>
      </c>
      <c r="E2750" s="52" t="s">
        <v>75</v>
      </c>
      <c r="F2750" s="52" t="s">
        <v>72</v>
      </c>
      <c r="G2750" s="52">
        <v>17.070902442000001</v>
      </c>
      <c r="H2750" s="52">
        <v>16.195400694</v>
      </c>
      <c r="I2750" s="52">
        <v>15.144698113200002</v>
      </c>
      <c r="J2750" s="52">
        <v>13.7695980816</v>
      </c>
      <c r="K2750" s="52">
        <v>21.389301939600003</v>
      </c>
      <c r="L2750" s="52">
        <v>22.1466982464</v>
      </c>
      <c r="M2750" s="52">
        <v>22.317101006400001</v>
      </c>
      <c r="N2750" s="52">
        <v>22.402298199600001</v>
      </c>
      <c r="O2750" s="52">
        <v>18.7139995416</v>
      </c>
      <c r="P2750" s="52">
        <v>17.379297943200001</v>
      </c>
      <c r="Q2750" s="52">
        <v>19.220497671600004</v>
      </c>
      <c r="R2750" s="52">
        <v>45.215103765600006</v>
      </c>
      <c r="S2750" s="52">
        <v>68.142401564400004</v>
      </c>
      <c r="T2750" s="52">
        <v>45.323600500799998</v>
      </c>
      <c r="U2750" s="52">
        <v>32.441001119999996</v>
      </c>
      <c r="V2750" s="52">
        <v>33.224100192000002</v>
      </c>
      <c r="W2750" s="52">
        <v>21.053302865999999</v>
      </c>
      <c r="X2750" s="52">
        <v>7.3106217216000005</v>
      </c>
      <c r="Y2750" s="52">
        <v>9.9713540556000009</v>
      </c>
      <c r="Z2750" s="52">
        <v>8.6113013832000007</v>
      </c>
    </row>
    <row r="2751" spans="1:26">
      <c r="A2751" s="52" t="s">
        <v>345</v>
      </c>
      <c r="B2751" s="52" t="s">
        <v>343</v>
      </c>
      <c r="C2751" s="52" t="s">
        <v>255</v>
      </c>
      <c r="D2751" s="52" t="s">
        <v>7</v>
      </c>
      <c r="E2751" s="52" t="s">
        <v>75</v>
      </c>
      <c r="F2751" s="52" t="s">
        <v>73</v>
      </c>
      <c r="G2751" s="52">
        <v>404.81730004680003</v>
      </c>
      <c r="H2751" s="52">
        <v>361.74870165240003</v>
      </c>
      <c r="I2751" s="52">
        <v>187.6580993556</v>
      </c>
      <c r="J2751" s="52">
        <v>180.616500468</v>
      </c>
      <c r="K2751" s="52">
        <v>178.83270176760001</v>
      </c>
      <c r="L2751" s="52">
        <v>171.51029839079999</v>
      </c>
      <c r="M2751" s="52">
        <v>142.18469933760002</v>
      </c>
      <c r="N2751" s="52">
        <v>156.22110124919999</v>
      </c>
      <c r="O2751" s="52">
        <v>146.3868020916</v>
      </c>
      <c r="P2751" s="52">
        <v>114.8003980272</v>
      </c>
      <c r="Q2751" s="52">
        <v>133.64639899919999</v>
      </c>
      <c r="R2751" s="52">
        <v>142.59060122400001</v>
      </c>
      <c r="S2751" s="52">
        <v>151.04879970480002</v>
      </c>
      <c r="T2751" s="52">
        <v>154.57320189000001</v>
      </c>
      <c r="U2751" s="52">
        <v>158.14349977680001</v>
      </c>
      <c r="V2751" s="52">
        <v>140.04900009720001</v>
      </c>
      <c r="W2751" s="52">
        <v>138.524401998</v>
      </c>
      <c r="X2751" s="52">
        <v>127.54260144360002</v>
      </c>
      <c r="Y2751" s="52">
        <v>143.85060193680002</v>
      </c>
      <c r="Z2751" s="52">
        <v>140.4316233756</v>
      </c>
    </row>
    <row r="2752" spans="1:26">
      <c r="A2752" s="52" t="s">
        <v>346</v>
      </c>
      <c r="B2752" s="52" t="s">
        <v>337</v>
      </c>
      <c r="C2752" s="52" t="s">
        <v>255</v>
      </c>
      <c r="D2752" s="52" t="s">
        <v>7</v>
      </c>
      <c r="E2752" s="52" t="s">
        <v>76</v>
      </c>
      <c r="F2752" s="52" t="s">
        <v>63</v>
      </c>
      <c r="G2752" s="52">
        <v>335.15638799039999</v>
      </c>
      <c r="H2752" s="52">
        <v>333.88346681280001</v>
      </c>
      <c r="I2752" s="52">
        <v>317.02408150680003</v>
      </c>
      <c r="J2752" s="52">
        <v>308.28299769720002</v>
      </c>
      <c r="K2752" s="52">
        <v>314.35587154800004</v>
      </c>
      <c r="L2752" s="52">
        <v>308.49628166280002</v>
      </c>
      <c r="M2752" s="52">
        <v>311.54824533599998</v>
      </c>
      <c r="N2752" s="52">
        <v>314.71417789200001</v>
      </c>
      <c r="O2752" s="52">
        <v>289.30895600760005</v>
      </c>
      <c r="P2752" s="52">
        <v>197.40952918080004</v>
      </c>
      <c r="Q2752" s="52">
        <v>214.3466675496</v>
      </c>
      <c r="R2752" s="52">
        <v>205.51451246640005</v>
      </c>
      <c r="S2752" s="52">
        <v>222.67097635320002</v>
      </c>
      <c r="T2752" s="52">
        <v>234.45952721280003</v>
      </c>
      <c r="U2752" s="52">
        <v>248.291202978</v>
      </c>
      <c r="V2752" s="52">
        <v>238.03613042039999</v>
      </c>
      <c r="W2752" s="52">
        <v>191.84518405800003</v>
      </c>
      <c r="X2752" s="52">
        <v>204.2323468344</v>
      </c>
      <c r="Y2752" s="52">
        <v>201.56134846680001</v>
      </c>
      <c r="Z2752" s="52">
        <v>193.02161205600001</v>
      </c>
    </row>
    <row r="2753" spans="1:26">
      <c r="A2753" s="52" t="s">
        <v>346</v>
      </c>
      <c r="B2753" s="52" t="s">
        <v>338</v>
      </c>
      <c r="C2753" s="52" t="s">
        <v>255</v>
      </c>
      <c r="D2753" s="52" t="s">
        <v>7</v>
      </c>
      <c r="E2753" s="52" t="s">
        <v>76</v>
      </c>
      <c r="F2753" s="52" t="s">
        <v>64</v>
      </c>
      <c r="G2753" s="52">
        <v>0</v>
      </c>
      <c r="H2753" s="52">
        <v>0</v>
      </c>
      <c r="I2753" s="52">
        <v>0</v>
      </c>
      <c r="J2753" s="52">
        <v>2.0169992736000002</v>
      </c>
      <c r="K2753" s="52">
        <v>0.71500077000000006</v>
      </c>
      <c r="L2753" s="52">
        <v>0.4440017664</v>
      </c>
      <c r="M2753" s="52">
        <v>0.81900088199999999</v>
      </c>
      <c r="N2753" s="52">
        <v>0.26000028000000003</v>
      </c>
      <c r="O2753" s="52">
        <v>0.15299823240000002</v>
      </c>
      <c r="P2753" s="52">
        <v>0.23400025200000002</v>
      </c>
      <c r="Q2753" s="52">
        <v>0.35700006239999998</v>
      </c>
      <c r="R2753" s="52">
        <v>0.34899908759999998</v>
      </c>
      <c r="S2753" s="52">
        <v>15.856998397200002</v>
      </c>
      <c r="T2753" s="52">
        <v>17.037001922400002</v>
      </c>
      <c r="U2753" s="52">
        <v>17.6970007008</v>
      </c>
      <c r="V2753" s="52">
        <v>18.081001436400001</v>
      </c>
      <c r="W2753" s="52">
        <v>17.062001305199999</v>
      </c>
      <c r="X2753" s="52">
        <v>11.624633452800001</v>
      </c>
      <c r="Y2753" s="52">
        <v>17.004248585999999</v>
      </c>
      <c r="Z2753" s="52">
        <v>20.879274337200002</v>
      </c>
    </row>
    <row r="2754" spans="1:26">
      <c r="A2754" s="52" t="s">
        <v>346</v>
      </c>
      <c r="B2754" s="52" t="s">
        <v>339</v>
      </c>
      <c r="C2754" s="52" t="s">
        <v>255</v>
      </c>
      <c r="D2754" s="52" t="s">
        <v>7</v>
      </c>
      <c r="E2754" s="52" t="s">
        <v>76</v>
      </c>
      <c r="F2754" s="52" t="s">
        <v>65</v>
      </c>
      <c r="G2754" s="52">
        <v>11.366998714800001</v>
      </c>
      <c r="H2754" s="52">
        <v>10.633998891600001</v>
      </c>
      <c r="I2754" s="52">
        <v>10.633998891600001</v>
      </c>
      <c r="J2754" s="52">
        <v>16.4229993288</v>
      </c>
      <c r="K2754" s="52">
        <v>16.4229993288</v>
      </c>
      <c r="L2754" s="52">
        <v>16.859000120400001</v>
      </c>
      <c r="M2754" s="52">
        <v>17.988000048000004</v>
      </c>
      <c r="N2754" s="52">
        <v>19.449000655200003</v>
      </c>
      <c r="O2754" s="52">
        <v>19.405998032399999</v>
      </c>
      <c r="P2754" s="52">
        <v>17.893001556000002</v>
      </c>
      <c r="Q2754" s="52">
        <v>0.24823955880000001</v>
      </c>
      <c r="R2754" s="52">
        <v>0.67901522400000003</v>
      </c>
      <c r="S2754" s="52">
        <v>0.59299323120000003</v>
      </c>
      <c r="T2754" s="52">
        <v>0.5604701688</v>
      </c>
      <c r="U2754" s="52">
        <v>0.5829742188</v>
      </c>
      <c r="V2754" s="52">
        <v>0.64570923000000002</v>
      </c>
      <c r="W2754" s="52">
        <v>0.79244400960000005</v>
      </c>
      <c r="X2754" s="52">
        <v>1.1185245540000002</v>
      </c>
      <c r="Y2754" s="52">
        <v>0.74007132839999989</v>
      </c>
      <c r="Z2754" s="52">
        <v>0.51765595200000003</v>
      </c>
    </row>
    <row r="2755" spans="1:26">
      <c r="A2755" s="52" t="s">
        <v>346</v>
      </c>
      <c r="B2755" s="52" t="s">
        <v>340</v>
      </c>
      <c r="C2755" s="52" t="s">
        <v>255</v>
      </c>
      <c r="D2755" s="52" t="s">
        <v>7</v>
      </c>
      <c r="E2755" s="52" t="s">
        <v>76</v>
      </c>
      <c r="F2755" s="52" t="s">
        <v>66</v>
      </c>
      <c r="G2755" s="52">
        <v>143.54999807039999</v>
      </c>
      <c r="H2755" s="52">
        <v>148.25159862480001</v>
      </c>
      <c r="I2755" s="52">
        <v>147.9600005652</v>
      </c>
      <c r="J2755" s="52">
        <v>152.30159912160002</v>
      </c>
      <c r="K2755" s="52">
        <v>156.22200141120001</v>
      </c>
      <c r="L2755" s="52">
        <v>159.70320000720002</v>
      </c>
      <c r="M2755" s="52">
        <v>166.51799993880002</v>
      </c>
      <c r="N2755" s="52">
        <v>158.6699982504</v>
      </c>
      <c r="O2755" s="52">
        <v>160.73280111599999</v>
      </c>
      <c r="P2755" s="52">
        <v>118.27439951400001</v>
      </c>
      <c r="Q2755" s="52">
        <v>108.19799864640001</v>
      </c>
      <c r="R2755" s="52">
        <v>103.7880003384</v>
      </c>
      <c r="S2755" s="52">
        <v>110.59199832600001</v>
      </c>
      <c r="T2755" s="52">
        <v>111.07440142200001</v>
      </c>
      <c r="U2755" s="52">
        <v>114.75719862480001</v>
      </c>
      <c r="V2755" s="52">
        <v>129.1283979984</v>
      </c>
      <c r="W2755" s="52">
        <v>131.14800146160002</v>
      </c>
      <c r="X2755" s="52">
        <v>79.140752539200008</v>
      </c>
      <c r="Y2755" s="52">
        <v>119.30235102360001</v>
      </c>
      <c r="Z2755" s="52">
        <v>119.1793595868</v>
      </c>
    </row>
    <row r="2756" spans="1:26">
      <c r="A2756" s="52" t="s">
        <v>346</v>
      </c>
      <c r="B2756" s="52" t="s">
        <v>341</v>
      </c>
      <c r="C2756" s="52" t="s">
        <v>255</v>
      </c>
      <c r="D2756" s="52" t="s">
        <v>7</v>
      </c>
      <c r="E2756" s="52" t="s">
        <v>76</v>
      </c>
      <c r="F2756" s="52" t="s">
        <v>67</v>
      </c>
      <c r="G2756" s="52">
        <v>0.13200143040000001</v>
      </c>
      <c r="H2756" s="52">
        <v>0.12799884959999999</v>
      </c>
      <c r="I2756" s="52">
        <v>0.12099852000000001</v>
      </c>
      <c r="J2756" s="52">
        <v>0.12000206160000002</v>
      </c>
      <c r="K2756" s="52">
        <v>7.69994388E-2</v>
      </c>
      <c r="L2756" s="52">
        <v>8.1002019600000003E-2</v>
      </c>
      <c r="M2756" s="52">
        <v>0.17499986640000001</v>
      </c>
      <c r="N2756" s="52">
        <v>0.17800180200000001</v>
      </c>
      <c r="O2756" s="52">
        <v>0.17199793080000003</v>
      </c>
      <c r="P2756" s="52">
        <v>0.16799953680000002</v>
      </c>
      <c r="Q2756" s="52">
        <v>0.1640011428</v>
      </c>
      <c r="R2756" s="52">
        <v>0.1640011428</v>
      </c>
      <c r="S2756" s="52">
        <v>0.16099920720000002</v>
      </c>
      <c r="T2756" s="52">
        <v>0.14500144440000001</v>
      </c>
      <c r="U2756" s="52">
        <v>0.13800111480000002</v>
      </c>
      <c r="V2756" s="52">
        <v>0.13499917920000001</v>
      </c>
      <c r="W2756" s="52">
        <v>0.1640011428</v>
      </c>
      <c r="X2756" s="52">
        <v>0.14498051040000001</v>
      </c>
      <c r="Y2756" s="52">
        <v>0.1537937244</v>
      </c>
      <c r="Z2756" s="52">
        <v>0.1492426728</v>
      </c>
    </row>
    <row r="2757" spans="1:26">
      <c r="A2757" s="52" t="s">
        <v>346</v>
      </c>
      <c r="B2757" s="52" t="s">
        <v>337</v>
      </c>
      <c r="C2757" s="52" t="s">
        <v>255</v>
      </c>
      <c r="D2757" s="52" t="s">
        <v>7</v>
      </c>
      <c r="E2757" s="52" t="s">
        <v>76</v>
      </c>
      <c r="F2757" s="52" t="s">
        <v>68</v>
      </c>
      <c r="G2757" s="52">
        <v>0</v>
      </c>
      <c r="H2757" s="52">
        <v>0</v>
      </c>
      <c r="I2757" s="52">
        <v>0</v>
      </c>
      <c r="J2757" s="52">
        <v>10.257057100800001</v>
      </c>
      <c r="K2757" s="52">
        <v>4.2303134124000001</v>
      </c>
      <c r="L2757" s="52">
        <v>1.7951742360000003</v>
      </c>
      <c r="M2757" s="52">
        <v>0.58185634320000001</v>
      </c>
      <c r="N2757" s="52">
        <v>0</v>
      </c>
      <c r="O2757" s="52">
        <v>0</v>
      </c>
      <c r="P2757" s="52">
        <v>0</v>
      </c>
      <c r="Q2757" s="52">
        <v>0</v>
      </c>
      <c r="R2757" s="52">
        <v>0</v>
      </c>
      <c r="S2757" s="52">
        <v>0</v>
      </c>
      <c r="T2757" s="52">
        <v>0</v>
      </c>
      <c r="U2757" s="52">
        <v>0</v>
      </c>
      <c r="V2757" s="52">
        <v>0</v>
      </c>
      <c r="W2757" s="52">
        <v>0</v>
      </c>
      <c r="X2757" s="52">
        <v>0</v>
      </c>
      <c r="Y2757" s="52">
        <v>0</v>
      </c>
      <c r="Z2757" s="52">
        <v>0</v>
      </c>
    </row>
    <row r="2758" spans="1:26">
      <c r="A2758" s="52" t="s">
        <v>346</v>
      </c>
      <c r="B2758" s="52" t="s">
        <v>337</v>
      </c>
      <c r="C2758" s="52" t="s">
        <v>255</v>
      </c>
      <c r="D2758" s="52" t="s">
        <v>7</v>
      </c>
      <c r="E2758" s="52" t="s">
        <v>76</v>
      </c>
      <c r="F2758" s="52" t="s">
        <v>69</v>
      </c>
      <c r="G2758" s="52">
        <v>0</v>
      </c>
      <c r="H2758" s="52">
        <v>0</v>
      </c>
      <c r="I2758" s="52">
        <v>0</v>
      </c>
      <c r="J2758" s="52">
        <v>0</v>
      </c>
      <c r="K2758" s="52">
        <v>0</v>
      </c>
      <c r="L2758" s="52">
        <v>0</v>
      </c>
      <c r="M2758" s="52">
        <v>0</v>
      </c>
      <c r="N2758" s="52">
        <v>0</v>
      </c>
      <c r="O2758" s="52">
        <v>0</v>
      </c>
      <c r="P2758" s="52">
        <v>0</v>
      </c>
      <c r="Q2758" s="52">
        <v>0</v>
      </c>
      <c r="R2758" s="52">
        <v>0</v>
      </c>
      <c r="S2758" s="52">
        <v>0</v>
      </c>
      <c r="T2758" s="52">
        <v>0</v>
      </c>
      <c r="U2758" s="52">
        <v>0</v>
      </c>
      <c r="V2758" s="52">
        <v>0</v>
      </c>
      <c r="W2758" s="52">
        <v>0</v>
      </c>
      <c r="X2758" s="52">
        <v>0</v>
      </c>
      <c r="Y2758" s="52">
        <v>0</v>
      </c>
      <c r="Z2758" s="52">
        <v>0</v>
      </c>
    </row>
    <row r="2759" spans="1:26">
      <c r="A2759" s="52" t="s">
        <v>346</v>
      </c>
      <c r="B2759" s="52" t="s">
        <v>337</v>
      </c>
      <c r="C2759" s="52" t="s">
        <v>255</v>
      </c>
      <c r="D2759" s="52" t="s">
        <v>7</v>
      </c>
      <c r="E2759" s="52" t="s">
        <v>76</v>
      </c>
      <c r="F2759" s="52" t="s">
        <v>70</v>
      </c>
      <c r="G2759" s="52">
        <v>0</v>
      </c>
      <c r="H2759" s="52">
        <v>0</v>
      </c>
      <c r="I2759" s="52">
        <v>0</v>
      </c>
      <c r="J2759" s="52">
        <v>0</v>
      </c>
      <c r="K2759" s="52">
        <v>0</v>
      </c>
      <c r="L2759" s="52">
        <v>0</v>
      </c>
      <c r="M2759" s="52">
        <v>0</v>
      </c>
      <c r="N2759" s="52">
        <v>0</v>
      </c>
      <c r="O2759" s="52">
        <v>0</v>
      </c>
      <c r="P2759" s="52">
        <v>0</v>
      </c>
      <c r="Q2759" s="52">
        <v>0</v>
      </c>
      <c r="R2759" s="52">
        <v>0</v>
      </c>
      <c r="S2759" s="52">
        <v>0</v>
      </c>
      <c r="T2759" s="52">
        <v>0</v>
      </c>
      <c r="U2759" s="52">
        <v>0</v>
      </c>
      <c r="V2759" s="52">
        <v>0</v>
      </c>
      <c r="W2759" s="52">
        <v>0</v>
      </c>
      <c r="X2759" s="52">
        <v>0</v>
      </c>
      <c r="Y2759" s="52">
        <v>0</v>
      </c>
      <c r="Z2759" s="52">
        <v>0</v>
      </c>
    </row>
    <row r="2760" spans="1:26">
      <c r="A2760" s="52" t="s">
        <v>346</v>
      </c>
      <c r="B2760" s="52" t="s">
        <v>342</v>
      </c>
      <c r="C2760" s="52" t="s">
        <v>255</v>
      </c>
      <c r="D2760" s="52" t="s">
        <v>7</v>
      </c>
      <c r="E2760" s="52" t="s">
        <v>76</v>
      </c>
      <c r="F2760" s="52" t="s">
        <v>71</v>
      </c>
      <c r="G2760" s="52">
        <v>0</v>
      </c>
      <c r="H2760" s="52">
        <v>0</v>
      </c>
      <c r="I2760" s="52">
        <v>0</v>
      </c>
      <c r="J2760" s="52">
        <v>0</v>
      </c>
      <c r="K2760" s="52">
        <v>0</v>
      </c>
      <c r="L2760" s="52">
        <v>0</v>
      </c>
      <c r="M2760" s="52">
        <v>0</v>
      </c>
      <c r="N2760" s="52">
        <v>0</v>
      </c>
      <c r="O2760" s="52">
        <v>0</v>
      </c>
      <c r="P2760" s="52">
        <v>0.23114066759999999</v>
      </c>
      <c r="Q2760" s="52">
        <v>0.27601897680000004</v>
      </c>
      <c r="R2760" s="52">
        <v>0</v>
      </c>
      <c r="S2760" s="52">
        <v>0</v>
      </c>
      <c r="T2760" s="52">
        <v>0</v>
      </c>
      <c r="U2760" s="52">
        <v>0</v>
      </c>
      <c r="V2760" s="52">
        <v>0</v>
      </c>
      <c r="W2760" s="52">
        <v>0</v>
      </c>
      <c r="X2760" s="52">
        <v>0</v>
      </c>
      <c r="Y2760" s="52">
        <v>0</v>
      </c>
      <c r="Z2760" s="52">
        <v>0</v>
      </c>
    </row>
    <row r="2761" spans="1:26">
      <c r="A2761" s="52" t="s">
        <v>346</v>
      </c>
      <c r="B2761" s="52" t="s">
        <v>342</v>
      </c>
      <c r="C2761" s="52" t="s">
        <v>255</v>
      </c>
      <c r="D2761" s="52" t="s">
        <v>7</v>
      </c>
      <c r="E2761" s="52" t="s">
        <v>76</v>
      </c>
      <c r="F2761" s="52" t="s">
        <v>72</v>
      </c>
      <c r="G2761" s="52">
        <v>92.153900530800016</v>
      </c>
      <c r="H2761" s="52">
        <v>98.449097648399999</v>
      </c>
      <c r="I2761" s="52">
        <v>91.34969998679999</v>
      </c>
      <c r="J2761" s="52">
        <v>81.934604179200008</v>
      </c>
      <c r="K2761" s="52">
        <v>185.49470024639999</v>
      </c>
      <c r="L2761" s="52">
        <v>192.90480033600002</v>
      </c>
      <c r="M2761" s="52">
        <v>194.6796978996</v>
      </c>
      <c r="N2761" s="52">
        <v>194.03949849840001</v>
      </c>
      <c r="O2761" s="52">
        <v>185.378901732</v>
      </c>
      <c r="P2761" s="52">
        <v>171.14669574480001</v>
      </c>
      <c r="Q2761" s="52">
        <v>190.57439814840001</v>
      </c>
      <c r="R2761" s="52">
        <v>69.593500389599996</v>
      </c>
      <c r="S2761" s="52">
        <v>78.849799246800004</v>
      </c>
      <c r="T2761" s="52">
        <v>71.323502896800008</v>
      </c>
      <c r="U2761" s="52">
        <v>59.378198245200004</v>
      </c>
      <c r="V2761" s="52">
        <v>65.679499717200002</v>
      </c>
      <c r="W2761" s="52">
        <v>59.3405044848</v>
      </c>
      <c r="X2761" s="52">
        <v>69.6329609796</v>
      </c>
      <c r="Y2761" s="52">
        <v>60.355384804800003</v>
      </c>
      <c r="Z2761" s="52">
        <v>48.546218142000001</v>
      </c>
    </row>
    <row r="2762" spans="1:26">
      <c r="A2762" s="52" t="s">
        <v>346</v>
      </c>
      <c r="B2762" s="52" t="s">
        <v>343</v>
      </c>
      <c r="C2762" s="52" t="s">
        <v>255</v>
      </c>
      <c r="D2762" s="52" t="s">
        <v>7</v>
      </c>
      <c r="E2762" s="52" t="s">
        <v>76</v>
      </c>
      <c r="F2762" s="52" t="s">
        <v>73</v>
      </c>
      <c r="G2762" s="52">
        <v>446.18400192240006</v>
      </c>
      <c r="H2762" s="52">
        <v>398.71349830439999</v>
      </c>
      <c r="I2762" s="52">
        <v>353.71079927640005</v>
      </c>
      <c r="J2762" s="52">
        <v>354.54149807760001</v>
      </c>
      <c r="K2762" s="52">
        <v>356.65739794079997</v>
      </c>
      <c r="L2762" s="52">
        <v>353.71079927640005</v>
      </c>
      <c r="M2762" s="52">
        <v>399.79530043560004</v>
      </c>
      <c r="N2762" s="52">
        <v>391.9104004788</v>
      </c>
      <c r="O2762" s="52">
        <v>344.84399842319999</v>
      </c>
      <c r="P2762" s="52">
        <v>272.11139867880001</v>
      </c>
      <c r="Q2762" s="52">
        <v>258.19560172799999</v>
      </c>
      <c r="R2762" s="52">
        <v>299.35259935200003</v>
      </c>
      <c r="S2762" s="52">
        <v>298.86479947079999</v>
      </c>
      <c r="T2762" s="52">
        <v>305.83889876879999</v>
      </c>
      <c r="U2762" s="52">
        <v>317.54069913240005</v>
      </c>
      <c r="V2762" s="52">
        <v>249.4097987076</v>
      </c>
      <c r="W2762" s="52">
        <v>259.84979803440001</v>
      </c>
      <c r="X2762" s="52">
        <v>256.85639931960003</v>
      </c>
      <c r="Y2762" s="52">
        <v>365.12999901360001</v>
      </c>
      <c r="Z2762" s="52">
        <v>398.88439510680001</v>
      </c>
    </row>
    <row r="2763" spans="1:26">
      <c r="A2763" s="52" t="s">
        <v>347</v>
      </c>
      <c r="B2763" s="52" t="s">
        <v>337</v>
      </c>
      <c r="C2763" s="52" t="s">
        <v>255</v>
      </c>
      <c r="D2763" s="52" t="s">
        <v>7</v>
      </c>
      <c r="E2763" s="52" t="s">
        <v>77</v>
      </c>
      <c r="F2763" s="52" t="s">
        <v>63</v>
      </c>
      <c r="G2763" s="52">
        <v>34.7104518732</v>
      </c>
      <c r="H2763" s="52">
        <v>12.2239110708</v>
      </c>
      <c r="I2763" s="52">
        <v>10.281344727600001</v>
      </c>
      <c r="J2763" s="52">
        <v>9.0360354960000002</v>
      </c>
      <c r="K2763" s="52">
        <v>8.9613178631999997</v>
      </c>
      <c r="L2763" s="52">
        <v>6.9196667112000005</v>
      </c>
      <c r="M2763" s="52">
        <v>4.6841499720000002</v>
      </c>
      <c r="N2763" s="52">
        <v>4.6010503655999999</v>
      </c>
      <c r="O2763" s="52">
        <v>5.1017330304000001</v>
      </c>
      <c r="P2763" s="52">
        <v>3.3883018776000005</v>
      </c>
      <c r="Q2763" s="52">
        <v>2.9198157048000004</v>
      </c>
      <c r="R2763" s="52">
        <v>3.0301881263999997</v>
      </c>
      <c r="S2763" s="52">
        <v>2.84304654</v>
      </c>
      <c r="T2763" s="52">
        <v>1.9584008207999999</v>
      </c>
      <c r="U2763" s="52">
        <v>0.86630334840000001</v>
      </c>
      <c r="V2763" s="52">
        <v>0.52149106080000007</v>
      </c>
      <c r="W2763" s="52">
        <v>5.2468977600000008E-2</v>
      </c>
      <c r="X2763" s="52">
        <v>7.9277057999999997E-2</v>
      </c>
      <c r="Y2763" s="52">
        <v>5.4629366400000004E-2</v>
      </c>
      <c r="Z2763" s="52">
        <v>0</v>
      </c>
    </row>
    <row r="2764" spans="1:26">
      <c r="A2764" s="52" t="s">
        <v>347</v>
      </c>
      <c r="B2764" s="52" t="s">
        <v>338</v>
      </c>
      <c r="C2764" s="52" t="s">
        <v>255</v>
      </c>
      <c r="D2764" s="52" t="s">
        <v>7</v>
      </c>
      <c r="E2764" s="52" t="s">
        <v>77</v>
      </c>
      <c r="F2764" s="52" t="s">
        <v>64</v>
      </c>
      <c r="G2764" s="52">
        <v>0</v>
      </c>
      <c r="H2764" s="52">
        <v>0</v>
      </c>
      <c r="I2764" s="52">
        <v>0</v>
      </c>
      <c r="J2764" s="52">
        <v>0</v>
      </c>
      <c r="K2764" s="52">
        <v>0</v>
      </c>
      <c r="L2764" s="52">
        <v>0</v>
      </c>
      <c r="M2764" s="52">
        <v>0</v>
      </c>
      <c r="N2764" s="52">
        <v>0</v>
      </c>
      <c r="O2764" s="52">
        <v>0</v>
      </c>
      <c r="P2764" s="52">
        <v>0</v>
      </c>
      <c r="Q2764" s="52">
        <v>0</v>
      </c>
      <c r="R2764" s="52">
        <v>0</v>
      </c>
      <c r="S2764" s="52">
        <v>0</v>
      </c>
      <c r="T2764" s="52">
        <v>0</v>
      </c>
      <c r="U2764" s="52">
        <v>0</v>
      </c>
      <c r="V2764" s="52">
        <v>0</v>
      </c>
      <c r="W2764" s="52">
        <v>0</v>
      </c>
      <c r="X2764" s="52">
        <v>0</v>
      </c>
      <c r="Y2764" s="52">
        <v>0</v>
      </c>
      <c r="Z2764" s="52">
        <v>0</v>
      </c>
    </row>
    <row r="2765" spans="1:26">
      <c r="A2765" s="52" t="s">
        <v>347</v>
      </c>
      <c r="B2765" s="52" t="s">
        <v>339</v>
      </c>
      <c r="C2765" s="52" t="s">
        <v>255</v>
      </c>
      <c r="D2765" s="52" t="s">
        <v>7</v>
      </c>
      <c r="E2765" s="52" t="s">
        <v>77</v>
      </c>
      <c r="F2765" s="52" t="s">
        <v>65</v>
      </c>
      <c r="G2765" s="52">
        <v>0</v>
      </c>
      <c r="H2765" s="52">
        <v>3.7999396800000002E-2</v>
      </c>
      <c r="I2765" s="52">
        <v>4.4999726400000002E-2</v>
      </c>
      <c r="J2765" s="52">
        <v>2.2998092400000003E-2</v>
      </c>
      <c r="K2765" s="52">
        <v>0.41000076360000004</v>
      </c>
      <c r="L2765" s="52">
        <v>0</v>
      </c>
      <c r="M2765" s="52">
        <v>3.6998751600000004E-2</v>
      </c>
      <c r="N2765" s="52">
        <v>5.4001346400000004E-2</v>
      </c>
      <c r="O2765" s="52">
        <v>4.10013324E-2</v>
      </c>
      <c r="P2765" s="52">
        <v>3.6998751600000004E-2</v>
      </c>
      <c r="Q2765" s="52">
        <v>3.0999067200000001E-2</v>
      </c>
      <c r="R2765" s="52">
        <v>0.12986616240000001</v>
      </c>
      <c r="S2765" s="52">
        <v>7.8004270799999997E-2</v>
      </c>
      <c r="T2765" s="52">
        <v>4.5003913200000002E-2</v>
      </c>
      <c r="U2765" s="52">
        <v>6.7005547200000001E-2</v>
      </c>
      <c r="V2765" s="52">
        <v>0.15301079280000002</v>
      </c>
      <c r="W2765" s="52">
        <v>0.11136050639999999</v>
      </c>
      <c r="X2765" s="52">
        <v>0.1126584144</v>
      </c>
      <c r="Y2765" s="52">
        <v>5.9850306000000006E-2</v>
      </c>
      <c r="Z2765" s="52">
        <v>4.2177823200000006E-2</v>
      </c>
    </row>
    <row r="2766" spans="1:26">
      <c r="A2766" s="52" t="s">
        <v>347</v>
      </c>
      <c r="B2766" s="52" t="s">
        <v>340</v>
      </c>
      <c r="C2766" s="52" t="s">
        <v>255</v>
      </c>
      <c r="D2766" s="52" t="s">
        <v>7</v>
      </c>
      <c r="E2766" s="52" t="s">
        <v>77</v>
      </c>
      <c r="F2766" s="52" t="s">
        <v>66</v>
      </c>
      <c r="G2766" s="52">
        <v>216.66239919</v>
      </c>
      <c r="H2766" s="52">
        <v>206.47079852040002</v>
      </c>
      <c r="I2766" s="52">
        <v>182.16719907840002</v>
      </c>
      <c r="J2766" s="52">
        <v>190.8683994312</v>
      </c>
      <c r="K2766" s="52">
        <v>185.84639981999999</v>
      </c>
      <c r="L2766" s="52">
        <v>187.25400198</v>
      </c>
      <c r="M2766" s="52">
        <v>206.25120086040002</v>
      </c>
      <c r="N2766" s="52">
        <v>205.04879795520003</v>
      </c>
      <c r="O2766" s="52">
        <v>192.09240203760001</v>
      </c>
      <c r="P2766" s="52">
        <v>170.90639854560001</v>
      </c>
      <c r="Q2766" s="52">
        <v>153.54360078120001</v>
      </c>
      <c r="R2766" s="52">
        <v>162.813598848</v>
      </c>
      <c r="S2766" s="52">
        <v>174.567600234</v>
      </c>
      <c r="T2766" s="52">
        <v>176.3927980128</v>
      </c>
      <c r="U2766" s="52">
        <v>180.81000180359999</v>
      </c>
      <c r="V2766" s="52">
        <v>175.7483992512</v>
      </c>
      <c r="W2766" s="52">
        <v>158.46839964360001</v>
      </c>
      <c r="X2766" s="52">
        <v>149.5263326868</v>
      </c>
      <c r="Y2766" s="52">
        <v>142.49484492120001</v>
      </c>
      <c r="Z2766" s="52">
        <v>145.35632175480001</v>
      </c>
    </row>
    <row r="2767" spans="1:26">
      <c r="A2767" s="52" t="s">
        <v>347</v>
      </c>
      <c r="B2767" s="52" t="s">
        <v>341</v>
      </c>
      <c r="C2767" s="52" t="s">
        <v>255</v>
      </c>
      <c r="D2767" s="52" t="s">
        <v>7</v>
      </c>
      <c r="E2767" s="52" t="s">
        <v>77</v>
      </c>
      <c r="F2767" s="52" t="s">
        <v>67</v>
      </c>
      <c r="G2767" s="52">
        <v>4.2250003632000004</v>
      </c>
      <c r="H2767" s="52">
        <v>3.8940003288000007</v>
      </c>
      <c r="I2767" s="52">
        <v>3.8729993400000002</v>
      </c>
      <c r="J2767" s="52">
        <v>3.8290002588000003</v>
      </c>
      <c r="K2767" s="52">
        <v>2.4649994340000001</v>
      </c>
      <c r="L2767" s="52">
        <v>2.6069989428000002</v>
      </c>
      <c r="M2767" s="52">
        <v>5.6540012580000001</v>
      </c>
      <c r="N2767" s="52">
        <v>5.7570007248000001</v>
      </c>
      <c r="O2767" s="52">
        <v>5.570001489600001</v>
      </c>
      <c r="P2767" s="52">
        <v>5.4330010199999998</v>
      </c>
      <c r="Q2767" s="52">
        <v>5.3079999192000002</v>
      </c>
      <c r="R2767" s="52">
        <v>5.3119983132000002</v>
      </c>
      <c r="S2767" s="52">
        <v>5.2279985448000001</v>
      </c>
      <c r="T2767" s="52">
        <v>4.6940015123999999</v>
      </c>
      <c r="U2767" s="52">
        <v>4.4749983780000004</v>
      </c>
      <c r="V2767" s="52">
        <v>4.3659992268000005</v>
      </c>
      <c r="W2767" s="52">
        <v>5.3040015252000003</v>
      </c>
      <c r="X2767" s="52">
        <v>4.6888182540000001</v>
      </c>
      <c r="Y2767" s="52">
        <v>4.9737593016000003</v>
      </c>
      <c r="Z2767" s="52">
        <v>4.8266309628000004</v>
      </c>
    </row>
    <row r="2768" spans="1:26">
      <c r="A2768" s="52" t="s">
        <v>347</v>
      </c>
      <c r="B2768" s="52" t="s">
        <v>337</v>
      </c>
      <c r="C2768" s="52" t="s">
        <v>255</v>
      </c>
      <c r="D2768" s="52" t="s">
        <v>7</v>
      </c>
      <c r="E2768" s="52" t="s">
        <v>77</v>
      </c>
      <c r="F2768" s="52" t="s">
        <v>68</v>
      </c>
      <c r="G2768" s="52">
        <v>0</v>
      </c>
      <c r="H2768" s="52">
        <v>0</v>
      </c>
      <c r="I2768" s="52">
        <v>0</v>
      </c>
      <c r="J2768" s="52">
        <v>0</v>
      </c>
      <c r="K2768" s="52">
        <v>0</v>
      </c>
      <c r="L2768" s="52">
        <v>0</v>
      </c>
      <c r="M2768" s="52">
        <v>0</v>
      </c>
      <c r="N2768" s="52">
        <v>0</v>
      </c>
      <c r="O2768" s="52">
        <v>0</v>
      </c>
      <c r="P2768" s="52">
        <v>0</v>
      </c>
      <c r="Q2768" s="52">
        <v>0</v>
      </c>
      <c r="R2768" s="52">
        <v>0</v>
      </c>
      <c r="S2768" s="52">
        <v>0</v>
      </c>
      <c r="T2768" s="52">
        <v>0</v>
      </c>
      <c r="U2768" s="52">
        <v>0</v>
      </c>
      <c r="V2768" s="52">
        <v>0</v>
      </c>
      <c r="W2768" s="52">
        <v>0</v>
      </c>
      <c r="X2768" s="52">
        <v>0</v>
      </c>
      <c r="Y2768" s="52">
        <v>0</v>
      </c>
      <c r="Z2768" s="52">
        <v>0</v>
      </c>
    </row>
    <row r="2769" spans="1:26">
      <c r="A2769" s="52" t="s">
        <v>347</v>
      </c>
      <c r="B2769" s="52" t="s">
        <v>337</v>
      </c>
      <c r="C2769" s="52" t="s">
        <v>255</v>
      </c>
      <c r="D2769" s="52" t="s">
        <v>7</v>
      </c>
      <c r="E2769" s="52" t="s">
        <v>77</v>
      </c>
      <c r="F2769" s="52" t="s">
        <v>69</v>
      </c>
      <c r="G2769" s="52">
        <v>0</v>
      </c>
      <c r="H2769" s="52">
        <v>0</v>
      </c>
      <c r="I2769" s="52">
        <v>0</v>
      </c>
      <c r="J2769" s="52">
        <v>0</v>
      </c>
      <c r="K2769" s="52">
        <v>0</v>
      </c>
      <c r="L2769" s="52">
        <v>0</v>
      </c>
      <c r="M2769" s="52">
        <v>0</v>
      </c>
      <c r="N2769" s="52">
        <v>0</v>
      </c>
      <c r="O2769" s="52">
        <v>0</v>
      </c>
      <c r="P2769" s="52">
        <v>0</v>
      </c>
      <c r="Q2769" s="52">
        <v>0</v>
      </c>
      <c r="R2769" s="52">
        <v>0</v>
      </c>
      <c r="S2769" s="52">
        <v>0</v>
      </c>
      <c r="T2769" s="52">
        <v>0</v>
      </c>
      <c r="U2769" s="52">
        <v>0</v>
      </c>
      <c r="V2769" s="52">
        <v>0</v>
      </c>
      <c r="W2769" s="52">
        <v>0</v>
      </c>
      <c r="X2769" s="52">
        <v>0</v>
      </c>
      <c r="Y2769" s="52">
        <v>0</v>
      </c>
      <c r="Z2769" s="52">
        <v>0</v>
      </c>
    </row>
    <row r="2770" spans="1:26">
      <c r="A2770" s="52" t="s">
        <v>347</v>
      </c>
      <c r="B2770" s="52" t="s">
        <v>337</v>
      </c>
      <c r="C2770" s="52" t="s">
        <v>255</v>
      </c>
      <c r="D2770" s="52" t="s">
        <v>7</v>
      </c>
      <c r="E2770" s="52" t="s">
        <v>77</v>
      </c>
      <c r="F2770" s="52" t="s">
        <v>70</v>
      </c>
      <c r="G2770" s="52">
        <v>0</v>
      </c>
      <c r="H2770" s="52">
        <v>0</v>
      </c>
      <c r="I2770" s="52">
        <v>0</v>
      </c>
      <c r="J2770" s="52">
        <v>0</v>
      </c>
      <c r="K2770" s="52">
        <v>0</v>
      </c>
      <c r="L2770" s="52">
        <v>0</v>
      </c>
      <c r="M2770" s="52">
        <v>0</v>
      </c>
      <c r="N2770" s="52">
        <v>0</v>
      </c>
      <c r="O2770" s="52">
        <v>0</v>
      </c>
      <c r="P2770" s="52">
        <v>0</v>
      </c>
      <c r="Q2770" s="52">
        <v>0</v>
      </c>
      <c r="R2770" s="52">
        <v>0</v>
      </c>
      <c r="S2770" s="52">
        <v>0</v>
      </c>
      <c r="T2770" s="52">
        <v>0</v>
      </c>
      <c r="U2770" s="52">
        <v>0</v>
      </c>
      <c r="V2770" s="52">
        <v>0</v>
      </c>
      <c r="W2770" s="52">
        <v>0</v>
      </c>
      <c r="X2770" s="52">
        <v>0</v>
      </c>
      <c r="Y2770" s="52">
        <v>0</v>
      </c>
      <c r="Z2770" s="52">
        <v>0</v>
      </c>
    </row>
    <row r="2771" spans="1:26">
      <c r="A2771" s="52" t="s">
        <v>347</v>
      </c>
      <c r="B2771" s="52" t="s">
        <v>342</v>
      </c>
      <c r="C2771" s="52" t="s">
        <v>255</v>
      </c>
      <c r="D2771" s="52" t="s">
        <v>7</v>
      </c>
      <c r="E2771" s="52" t="s">
        <v>77</v>
      </c>
      <c r="F2771" s="52" t="s">
        <v>71</v>
      </c>
      <c r="G2771" s="52">
        <v>0</v>
      </c>
      <c r="H2771" s="52">
        <v>0</v>
      </c>
      <c r="I2771" s="52">
        <v>0</v>
      </c>
      <c r="J2771" s="52">
        <v>0</v>
      </c>
      <c r="K2771" s="52">
        <v>0</v>
      </c>
      <c r="L2771" s="52">
        <v>0</v>
      </c>
      <c r="M2771" s="52">
        <v>0</v>
      </c>
      <c r="N2771" s="52">
        <v>0</v>
      </c>
      <c r="O2771" s="52">
        <v>0</v>
      </c>
      <c r="P2771" s="52">
        <v>0.23114066759999999</v>
      </c>
      <c r="Q2771" s="52">
        <v>0.27601897680000004</v>
      </c>
      <c r="R2771" s="52">
        <v>0</v>
      </c>
      <c r="S2771" s="52">
        <v>0</v>
      </c>
      <c r="T2771" s="52">
        <v>0</v>
      </c>
      <c r="U2771" s="52">
        <v>0</v>
      </c>
      <c r="V2771" s="52">
        <v>0</v>
      </c>
      <c r="W2771" s="52">
        <v>0</v>
      </c>
      <c r="X2771" s="52">
        <v>0</v>
      </c>
      <c r="Y2771" s="52">
        <v>0</v>
      </c>
      <c r="Z2771" s="52">
        <v>0</v>
      </c>
    </row>
    <row r="2772" spans="1:26">
      <c r="A2772" s="52" t="s">
        <v>347</v>
      </c>
      <c r="B2772" s="52" t="s">
        <v>342</v>
      </c>
      <c r="C2772" s="52" t="s">
        <v>255</v>
      </c>
      <c r="D2772" s="52" t="s">
        <v>7</v>
      </c>
      <c r="E2772" s="52" t="s">
        <v>77</v>
      </c>
      <c r="F2772" s="52" t="s">
        <v>72</v>
      </c>
      <c r="G2772" s="52">
        <v>86.22390123000001</v>
      </c>
      <c r="H2772" s="52">
        <v>91.665003708</v>
      </c>
      <c r="I2772" s="52">
        <v>85.041398185199995</v>
      </c>
      <c r="J2772" s="52">
        <v>76.601303427600016</v>
      </c>
      <c r="K2772" s="52">
        <v>30.453003810000006</v>
      </c>
      <c r="L2772" s="52">
        <v>31.690399989599999</v>
      </c>
      <c r="M2772" s="52">
        <v>32.130403362000003</v>
      </c>
      <c r="N2772" s="52">
        <v>29.401597846800005</v>
      </c>
      <c r="O2772" s="52">
        <v>27.1361036196</v>
      </c>
      <c r="P2772" s="52">
        <v>23.417701869599998</v>
      </c>
      <c r="Q2772" s="52">
        <v>25.836001736400004</v>
      </c>
      <c r="R2772" s="52">
        <v>6.3821025252000005</v>
      </c>
      <c r="S2772" s="52">
        <v>5.2730987544000003</v>
      </c>
      <c r="T2772" s="52">
        <v>5.9496981947999998</v>
      </c>
      <c r="U2772" s="52">
        <v>4.8785975243999999</v>
      </c>
      <c r="V2772" s="52">
        <v>7.6409979227999996</v>
      </c>
      <c r="W2772" s="52">
        <v>7.4805011316000005</v>
      </c>
      <c r="X2772" s="52">
        <v>9.7064091648000019</v>
      </c>
      <c r="Y2772" s="52">
        <v>10.785983918399999</v>
      </c>
      <c r="Z2772" s="52">
        <v>3.0759037956000004</v>
      </c>
    </row>
    <row r="2773" spans="1:26">
      <c r="A2773" s="52" t="s">
        <v>347</v>
      </c>
      <c r="B2773" s="52" t="s">
        <v>343</v>
      </c>
      <c r="C2773" s="52" t="s">
        <v>255</v>
      </c>
      <c r="D2773" s="52" t="s">
        <v>7</v>
      </c>
      <c r="E2773" s="52" t="s">
        <v>77</v>
      </c>
      <c r="F2773" s="52" t="s">
        <v>73</v>
      </c>
      <c r="G2773" s="52">
        <v>212.94540001800002</v>
      </c>
      <c r="H2773" s="52">
        <v>190.28969993520002</v>
      </c>
      <c r="I2773" s="52">
        <v>185.1084009576</v>
      </c>
      <c r="J2773" s="52">
        <v>174.51719953560001</v>
      </c>
      <c r="K2773" s="52">
        <v>175.38300046800001</v>
      </c>
      <c r="L2773" s="52">
        <v>160.73820208800001</v>
      </c>
      <c r="M2773" s="52">
        <v>209.59740027720002</v>
      </c>
      <c r="N2773" s="52">
        <v>218.40929962200002</v>
      </c>
      <c r="O2773" s="52">
        <v>190.08990165239999</v>
      </c>
      <c r="P2773" s="52">
        <v>160.27829885520001</v>
      </c>
      <c r="Q2773" s="52">
        <v>124.11269952120001</v>
      </c>
      <c r="R2773" s="52">
        <v>130.18229929440002</v>
      </c>
      <c r="S2773" s="52">
        <v>154.7343015804</v>
      </c>
      <c r="T2773" s="52">
        <v>158.3450983836</v>
      </c>
      <c r="U2773" s="52">
        <v>170.60129805600002</v>
      </c>
      <c r="V2773" s="52">
        <v>146.6838011232</v>
      </c>
      <c r="W2773" s="52">
        <v>159.95970012240002</v>
      </c>
      <c r="X2773" s="52">
        <v>156.53519917200001</v>
      </c>
      <c r="Y2773" s="52">
        <v>160.04339844120003</v>
      </c>
      <c r="Z2773" s="52">
        <v>167.57617595760001</v>
      </c>
    </row>
    <row r="2774" spans="1:26">
      <c r="A2774" s="52" t="s">
        <v>347</v>
      </c>
      <c r="B2774" s="52" t="s">
        <v>337</v>
      </c>
      <c r="C2774" s="52" t="s">
        <v>255</v>
      </c>
      <c r="D2774" s="52" t="s">
        <v>7</v>
      </c>
      <c r="E2774" s="52" t="s">
        <v>78</v>
      </c>
      <c r="F2774" s="52" t="s">
        <v>63</v>
      </c>
      <c r="G2774" s="52">
        <v>4.5280283868</v>
      </c>
      <c r="H2774" s="52">
        <v>8.5534481808000002</v>
      </c>
      <c r="I2774" s="52">
        <v>1.9877167944</v>
      </c>
      <c r="J2774" s="52">
        <v>4.7411281332000001</v>
      </c>
      <c r="K2774" s="52">
        <v>3.0648213360000001</v>
      </c>
      <c r="L2774" s="52">
        <v>2.8008184752000003</v>
      </c>
      <c r="M2774" s="52">
        <v>4.8195259632000003</v>
      </c>
      <c r="N2774" s="52">
        <v>6.2249509871999997</v>
      </c>
      <c r="O2774" s="52">
        <v>5.3970280343999999</v>
      </c>
      <c r="P2774" s="52">
        <v>3.6888764364000002</v>
      </c>
      <c r="Q2774" s="52">
        <v>3.4018001208000004</v>
      </c>
      <c r="R2774" s="52">
        <v>3.4123759776000004</v>
      </c>
      <c r="S2774" s="52">
        <v>4.5212667048000004</v>
      </c>
      <c r="T2774" s="52">
        <v>5.3855980704000004</v>
      </c>
      <c r="U2774" s="52">
        <v>7.7696624736000004</v>
      </c>
      <c r="V2774" s="52">
        <v>3.4857705816000006</v>
      </c>
      <c r="W2774" s="52">
        <v>1.9937834676000001</v>
      </c>
      <c r="X2774" s="52">
        <v>1.5855579071999999</v>
      </c>
      <c r="Y2774" s="52">
        <v>1.1199145716000001</v>
      </c>
      <c r="Z2774" s="52">
        <v>1.191961026</v>
      </c>
    </row>
    <row r="2775" spans="1:26">
      <c r="A2775" s="52" t="s">
        <v>347</v>
      </c>
      <c r="B2775" s="52" t="s">
        <v>338</v>
      </c>
      <c r="C2775" s="52" t="s">
        <v>255</v>
      </c>
      <c r="D2775" s="52" t="s">
        <v>7</v>
      </c>
      <c r="E2775" s="52" t="s">
        <v>78</v>
      </c>
      <c r="F2775" s="52" t="s">
        <v>64</v>
      </c>
      <c r="G2775" s="52">
        <v>0</v>
      </c>
      <c r="H2775" s="52">
        <v>0</v>
      </c>
      <c r="I2775" s="52">
        <v>0</v>
      </c>
      <c r="J2775" s="52">
        <v>0</v>
      </c>
      <c r="K2775" s="52">
        <v>0</v>
      </c>
      <c r="L2775" s="52">
        <v>0</v>
      </c>
      <c r="M2775" s="52">
        <v>0</v>
      </c>
      <c r="N2775" s="52">
        <v>0</v>
      </c>
      <c r="O2775" s="52">
        <v>0</v>
      </c>
      <c r="P2775" s="52">
        <v>0</v>
      </c>
      <c r="Q2775" s="52">
        <v>9.9980784000000007E-3</v>
      </c>
      <c r="R2775" s="52">
        <v>9.0016200000000001E-3</v>
      </c>
      <c r="S2775" s="52">
        <v>0</v>
      </c>
      <c r="T2775" s="52">
        <v>0</v>
      </c>
      <c r="U2775" s="52">
        <v>0</v>
      </c>
      <c r="V2775" s="52">
        <v>0</v>
      </c>
      <c r="W2775" s="52">
        <v>0</v>
      </c>
      <c r="X2775" s="52">
        <v>0</v>
      </c>
      <c r="Y2775" s="52">
        <v>0</v>
      </c>
      <c r="Z2775" s="52">
        <v>0</v>
      </c>
    </row>
    <row r="2776" spans="1:26">
      <c r="A2776" s="52" t="s">
        <v>347</v>
      </c>
      <c r="B2776" s="52" t="s">
        <v>339</v>
      </c>
      <c r="C2776" s="52" t="s">
        <v>255</v>
      </c>
      <c r="D2776" s="52" t="s">
        <v>7</v>
      </c>
      <c r="E2776" s="52" t="s">
        <v>78</v>
      </c>
      <c r="F2776" s="52" t="s">
        <v>65</v>
      </c>
      <c r="G2776" s="52">
        <v>0</v>
      </c>
      <c r="H2776" s="52">
        <v>0</v>
      </c>
      <c r="I2776" s="52">
        <v>0</v>
      </c>
      <c r="J2776" s="52">
        <v>0</v>
      </c>
      <c r="K2776" s="52">
        <v>0</v>
      </c>
      <c r="L2776" s="52">
        <v>0</v>
      </c>
      <c r="M2776" s="52">
        <v>0</v>
      </c>
      <c r="N2776" s="52">
        <v>0</v>
      </c>
      <c r="O2776" s="52">
        <v>0</v>
      </c>
      <c r="P2776" s="52">
        <v>0</v>
      </c>
      <c r="Q2776" s="52">
        <v>0</v>
      </c>
      <c r="R2776" s="52">
        <v>0.45026103240000004</v>
      </c>
      <c r="S2776" s="52">
        <v>0.2700360396</v>
      </c>
      <c r="T2776" s="52">
        <v>0.2700360396</v>
      </c>
      <c r="U2776" s="52">
        <v>0.2700360396</v>
      </c>
      <c r="V2776" s="52">
        <v>0.40505196600000004</v>
      </c>
      <c r="W2776" s="52">
        <v>0.4217907924</v>
      </c>
      <c r="X2776" s="52">
        <v>0.46270420200000006</v>
      </c>
      <c r="Y2776" s="52">
        <v>0.1642021092</v>
      </c>
      <c r="Z2776" s="52">
        <v>0.16871547960000002</v>
      </c>
    </row>
    <row r="2777" spans="1:26">
      <c r="A2777" s="52" t="s">
        <v>347</v>
      </c>
      <c r="B2777" s="52" t="s">
        <v>340</v>
      </c>
      <c r="C2777" s="52" t="s">
        <v>255</v>
      </c>
      <c r="D2777" s="52" t="s">
        <v>7</v>
      </c>
      <c r="E2777" s="52" t="s">
        <v>78</v>
      </c>
      <c r="F2777" s="52" t="s">
        <v>66</v>
      </c>
      <c r="G2777" s="52">
        <v>495.14400150839998</v>
      </c>
      <c r="H2777" s="52">
        <v>487.01519951760002</v>
      </c>
      <c r="I2777" s="52">
        <v>441.41400161640001</v>
      </c>
      <c r="J2777" s="52">
        <v>448.48080085319998</v>
      </c>
      <c r="K2777" s="52">
        <v>442.13400142560005</v>
      </c>
      <c r="L2777" s="52">
        <v>448.61760035640003</v>
      </c>
      <c r="M2777" s="52">
        <v>501.93000044280001</v>
      </c>
      <c r="N2777" s="52">
        <v>494.60760125280001</v>
      </c>
      <c r="O2777" s="52">
        <v>482.46120041040007</v>
      </c>
      <c r="P2777" s="52">
        <v>433.62360192240004</v>
      </c>
      <c r="Q2777" s="52">
        <v>513.30240012960007</v>
      </c>
      <c r="R2777" s="52">
        <v>517.35960192240009</v>
      </c>
      <c r="S2777" s="52">
        <v>514.69559969760007</v>
      </c>
      <c r="T2777" s="52">
        <v>506.12400173880002</v>
      </c>
      <c r="U2777" s="52">
        <v>507.26879846280002</v>
      </c>
      <c r="V2777" s="52">
        <v>364.36679980200006</v>
      </c>
      <c r="W2777" s="52">
        <v>342.65879864640004</v>
      </c>
      <c r="X2777" s="52">
        <v>336.23185549320004</v>
      </c>
      <c r="Y2777" s="52">
        <v>345.570579882</v>
      </c>
      <c r="Z2777" s="52">
        <v>351.65702733840004</v>
      </c>
    </row>
    <row r="2778" spans="1:26">
      <c r="A2778" s="52" t="s">
        <v>347</v>
      </c>
      <c r="B2778" s="52" t="s">
        <v>341</v>
      </c>
      <c r="C2778" s="52" t="s">
        <v>255</v>
      </c>
      <c r="D2778" s="52" t="s">
        <v>7</v>
      </c>
      <c r="E2778" s="52" t="s">
        <v>78</v>
      </c>
      <c r="F2778" s="52" t="s">
        <v>67</v>
      </c>
      <c r="G2778" s="52">
        <v>3.1680008352</v>
      </c>
      <c r="H2778" s="52">
        <v>2.9449993068000007</v>
      </c>
      <c r="I2778" s="52">
        <v>2.9039979744000002</v>
      </c>
      <c r="J2778" s="52">
        <v>2.8710018036</v>
      </c>
      <c r="K2778" s="52">
        <v>1.8479990916000002</v>
      </c>
      <c r="L2778" s="52">
        <v>1.9550011392000002</v>
      </c>
      <c r="M2778" s="52">
        <v>4.2400016676000005</v>
      </c>
      <c r="N2778" s="52">
        <v>4.3170011064000002</v>
      </c>
      <c r="O2778" s="52">
        <v>4.1769987012000005</v>
      </c>
      <c r="P2778" s="52">
        <v>4.0739992344000004</v>
      </c>
      <c r="Q2778" s="52">
        <v>3.9800013876000002</v>
      </c>
      <c r="R2778" s="52">
        <v>3.9829991364000001</v>
      </c>
      <c r="S2778" s="52">
        <v>3.9200003568000001</v>
      </c>
      <c r="T2778" s="52">
        <v>3.5190012132000001</v>
      </c>
      <c r="U2778" s="52">
        <v>3.3550000704000005</v>
      </c>
      <c r="V2778" s="52">
        <v>3.2730015924000004</v>
      </c>
      <c r="W2778" s="52">
        <v>3.9759988068000007</v>
      </c>
      <c r="X2778" s="52">
        <v>3.5150028192000007</v>
      </c>
      <c r="Y2778" s="52">
        <v>3.7286091683999998</v>
      </c>
      <c r="Z2778" s="52">
        <v>3.6183162960000002</v>
      </c>
    </row>
    <row r="2779" spans="1:26">
      <c r="A2779" s="52" t="s">
        <v>347</v>
      </c>
      <c r="B2779" s="52" t="s">
        <v>337</v>
      </c>
      <c r="C2779" s="52" t="s">
        <v>255</v>
      </c>
      <c r="D2779" s="52" t="s">
        <v>7</v>
      </c>
      <c r="E2779" s="52" t="s">
        <v>78</v>
      </c>
      <c r="F2779" s="52" t="s">
        <v>68</v>
      </c>
      <c r="G2779" s="52">
        <v>0</v>
      </c>
      <c r="H2779" s="52">
        <v>0</v>
      </c>
      <c r="I2779" s="52">
        <v>0</v>
      </c>
      <c r="J2779" s="52">
        <v>0</v>
      </c>
      <c r="K2779" s="52">
        <v>0</v>
      </c>
      <c r="L2779" s="52">
        <v>0</v>
      </c>
      <c r="M2779" s="52">
        <v>0</v>
      </c>
      <c r="N2779" s="52">
        <v>0</v>
      </c>
      <c r="O2779" s="52">
        <v>0</v>
      </c>
      <c r="P2779" s="52">
        <v>0</v>
      </c>
      <c r="Q2779" s="52">
        <v>0</v>
      </c>
      <c r="R2779" s="52">
        <v>0</v>
      </c>
      <c r="S2779" s="52">
        <v>0</v>
      </c>
      <c r="T2779" s="52">
        <v>0</v>
      </c>
      <c r="U2779" s="52">
        <v>0</v>
      </c>
      <c r="V2779" s="52">
        <v>0</v>
      </c>
      <c r="W2779" s="52">
        <v>0</v>
      </c>
      <c r="X2779" s="52">
        <v>0</v>
      </c>
      <c r="Y2779" s="52">
        <v>0</v>
      </c>
      <c r="Z2779" s="52">
        <v>0</v>
      </c>
    </row>
    <row r="2780" spans="1:26">
      <c r="A2780" s="52" t="s">
        <v>347</v>
      </c>
      <c r="B2780" s="52" t="s">
        <v>337</v>
      </c>
      <c r="C2780" s="52" t="s">
        <v>255</v>
      </c>
      <c r="D2780" s="52" t="s">
        <v>7</v>
      </c>
      <c r="E2780" s="52" t="s">
        <v>78</v>
      </c>
      <c r="F2780" s="52" t="s">
        <v>69</v>
      </c>
      <c r="G2780" s="52">
        <v>0</v>
      </c>
      <c r="H2780" s="52">
        <v>0</v>
      </c>
      <c r="I2780" s="52">
        <v>0</v>
      </c>
      <c r="J2780" s="52">
        <v>0</v>
      </c>
      <c r="K2780" s="52">
        <v>0</v>
      </c>
      <c r="L2780" s="52">
        <v>0</v>
      </c>
      <c r="M2780" s="52">
        <v>0</v>
      </c>
      <c r="N2780" s="52">
        <v>0</v>
      </c>
      <c r="O2780" s="52">
        <v>0</v>
      </c>
      <c r="P2780" s="52">
        <v>0</v>
      </c>
      <c r="Q2780" s="52">
        <v>0</v>
      </c>
      <c r="R2780" s="52">
        <v>0</v>
      </c>
      <c r="S2780" s="52">
        <v>0</v>
      </c>
      <c r="T2780" s="52">
        <v>0</v>
      </c>
      <c r="U2780" s="52">
        <v>0</v>
      </c>
      <c r="V2780" s="52">
        <v>0</v>
      </c>
      <c r="W2780" s="52">
        <v>0</v>
      </c>
      <c r="X2780" s="52">
        <v>0</v>
      </c>
      <c r="Y2780" s="52">
        <v>0</v>
      </c>
      <c r="Z2780" s="52">
        <v>0</v>
      </c>
    </row>
    <row r="2781" spans="1:26">
      <c r="A2781" s="52" t="s">
        <v>347</v>
      </c>
      <c r="B2781" s="52" t="s">
        <v>337</v>
      </c>
      <c r="C2781" s="52" t="s">
        <v>255</v>
      </c>
      <c r="D2781" s="52" t="s">
        <v>7</v>
      </c>
      <c r="E2781" s="52" t="s">
        <v>78</v>
      </c>
      <c r="F2781" s="52" t="s">
        <v>70</v>
      </c>
      <c r="G2781" s="52">
        <v>0</v>
      </c>
      <c r="H2781" s="52">
        <v>0</v>
      </c>
      <c r="I2781" s="52">
        <v>0</v>
      </c>
      <c r="J2781" s="52">
        <v>0</v>
      </c>
      <c r="K2781" s="52">
        <v>0</v>
      </c>
      <c r="L2781" s="52">
        <v>0</v>
      </c>
      <c r="M2781" s="52">
        <v>0</v>
      </c>
      <c r="N2781" s="52">
        <v>0</v>
      </c>
      <c r="O2781" s="52">
        <v>0</v>
      </c>
      <c r="P2781" s="52">
        <v>0</v>
      </c>
      <c r="Q2781" s="52">
        <v>0</v>
      </c>
      <c r="R2781" s="52">
        <v>0</v>
      </c>
      <c r="S2781" s="52">
        <v>0</v>
      </c>
      <c r="T2781" s="52">
        <v>0</v>
      </c>
      <c r="U2781" s="52">
        <v>0</v>
      </c>
      <c r="V2781" s="52">
        <v>0</v>
      </c>
      <c r="W2781" s="52">
        <v>0</v>
      </c>
      <c r="X2781" s="52">
        <v>0</v>
      </c>
      <c r="Y2781" s="52">
        <v>0</v>
      </c>
      <c r="Z2781" s="52">
        <v>0</v>
      </c>
    </row>
    <row r="2782" spans="1:26">
      <c r="A2782" s="52" t="s">
        <v>347</v>
      </c>
      <c r="B2782" s="52" t="s">
        <v>342</v>
      </c>
      <c r="C2782" s="52" t="s">
        <v>255</v>
      </c>
      <c r="D2782" s="52" t="s">
        <v>7</v>
      </c>
      <c r="E2782" s="52" t="s">
        <v>78</v>
      </c>
      <c r="F2782" s="52" t="s">
        <v>71</v>
      </c>
      <c r="G2782" s="52">
        <v>0</v>
      </c>
      <c r="H2782" s="52">
        <v>0</v>
      </c>
      <c r="I2782" s="52">
        <v>0</v>
      </c>
      <c r="J2782" s="52">
        <v>0</v>
      </c>
      <c r="K2782" s="52">
        <v>0</v>
      </c>
      <c r="L2782" s="52">
        <v>0</v>
      </c>
      <c r="M2782" s="52">
        <v>0</v>
      </c>
      <c r="N2782" s="52">
        <v>0</v>
      </c>
      <c r="O2782" s="52">
        <v>0</v>
      </c>
      <c r="P2782" s="52">
        <v>0.41605068960000008</v>
      </c>
      <c r="Q2782" s="52">
        <v>0.50603339520000001</v>
      </c>
      <c r="R2782" s="52">
        <v>0</v>
      </c>
      <c r="S2782" s="52">
        <v>0</v>
      </c>
      <c r="T2782" s="52">
        <v>0</v>
      </c>
      <c r="U2782" s="52">
        <v>0</v>
      </c>
      <c r="V2782" s="52">
        <v>0</v>
      </c>
      <c r="W2782" s="52">
        <v>0</v>
      </c>
      <c r="X2782" s="52">
        <v>0</v>
      </c>
      <c r="Y2782" s="52">
        <v>0</v>
      </c>
      <c r="Z2782" s="52">
        <v>0</v>
      </c>
    </row>
    <row r="2783" spans="1:26">
      <c r="A2783" s="52" t="s">
        <v>347</v>
      </c>
      <c r="B2783" s="52" t="s">
        <v>342</v>
      </c>
      <c r="C2783" s="52" t="s">
        <v>255</v>
      </c>
      <c r="D2783" s="52" t="s">
        <v>7</v>
      </c>
      <c r="E2783" s="52" t="s">
        <v>78</v>
      </c>
      <c r="F2783" s="52" t="s">
        <v>72</v>
      </c>
      <c r="G2783" s="52">
        <v>77.400898491600017</v>
      </c>
      <c r="H2783" s="52">
        <v>80.5796007876</v>
      </c>
      <c r="I2783" s="52">
        <v>75.300200899200007</v>
      </c>
      <c r="J2783" s="52">
        <v>68.71560379200001</v>
      </c>
      <c r="K2783" s="52">
        <v>61.770100338000013</v>
      </c>
      <c r="L2783" s="52">
        <v>63.923899114800008</v>
      </c>
      <c r="M2783" s="52">
        <v>64.373599116000008</v>
      </c>
      <c r="N2783" s="52">
        <v>63.855897109200008</v>
      </c>
      <c r="O2783" s="52">
        <v>43.590801211200002</v>
      </c>
      <c r="P2783" s="52">
        <v>40.088798406000002</v>
      </c>
      <c r="Q2783" s="52">
        <v>44.246797408800006</v>
      </c>
      <c r="R2783" s="52">
        <v>36.625201117200007</v>
      </c>
      <c r="S2783" s="52">
        <v>43.848402454800009</v>
      </c>
      <c r="T2783" s="52">
        <v>43.312801878000002</v>
      </c>
      <c r="U2783" s="52">
        <v>34.446398770800002</v>
      </c>
      <c r="V2783" s="52">
        <v>37.297396044000003</v>
      </c>
      <c r="W2783" s="52">
        <v>35.626004550000005</v>
      </c>
      <c r="X2783" s="52">
        <v>27.4839010956</v>
      </c>
      <c r="Y2783" s="52">
        <v>23.721638428800002</v>
      </c>
      <c r="Z2783" s="52">
        <v>16.423200295200001</v>
      </c>
    </row>
    <row r="2784" spans="1:26">
      <c r="A2784" s="52" t="s">
        <v>347</v>
      </c>
      <c r="B2784" s="52" t="s">
        <v>343</v>
      </c>
      <c r="C2784" s="52" t="s">
        <v>255</v>
      </c>
      <c r="D2784" s="52" t="s">
        <v>7</v>
      </c>
      <c r="E2784" s="52" t="s">
        <v>78</v>
      </c>
      <c r="F2784" s="52" t="s">
        <v>73</v>
      </c>
      <c r="G2784" s="52">
        <v>458.80109956800004</v>
      </c>
      <c r="H2784" s="52">
        <v>409.98870142919998</v>
      </c>
      <c r="I2784" s="52">
        <v>393.2549996724</v>
      </c>
      <c r="J2784" s="52">
        <v>363.96269823960006</v>
      </c>
      <c r="K2784" s="52">
        <v>354.91589848080002</v>
      </c>
      <c r="L2784" s="52">
        <v>315.56249893440003</v>
      </c>
      <c r="M2784" s="52">
        <v>357.69510050760005</v>
      </c>
      <c r="N2784" s="52">
        <v>366.93720192600006</v>
      </c>
      <c r="O2784" s="52">
        <v>353.2859981748</v>
      </c>
      <c r="P2784" s="52">
        <v>288.68040009719999</v>
      </c>
      <c r="Q2784" s="52">
        <v>346.62600098640002</v>
      </c>
      <c r="R2784" s="52">
        <v>348.7653008748</v>
      </c>
      <c r="S2784" s="52">
        <v>376.64189868960005</v>
      </c>
      <c r="T2784" s="52">
        <v>385.43039800920002</v>
      </c>
      <c r="U2784" s="52">
        <v>407.19420083520004</v>
      </c>
      <c r="V2784" s="52">
        <v>303.67080207000004</v>
      </c>
      <c r="W2784" s="52">
        <v>321.82920069120001</v>
      </c>
      <c r="X2784" s="52">
        <v>310.13819808480002</v>
      </c>
      <c r="Y2784" s="52">
        <v>336.08700058680006</v>
      </c>
      <c r="Z2784" s="52">
        <v>351.70309469880004</v>
      </c>
    </row>
    <row r="2785" spans="1:26">
      <c r="A2785" s="52" t="s">
        <v>113</v>
      </c>
      <c r="B2785" s="52" t="s">
        <v>337</v>
      </c>
      <c r="C2785" s="52" t="s">
        <v>255</v>
      </c>
      <c r="D2785" s="52" t="s">
        <v>7</v>
      </c>
      <c r="E2785" s="52" t="s">
        <v>79</v>
      </c>
      <c r="F2785" s="52" t="s">
        <v>63</v>
      </c>
      <c r="G2785" s="52">
        <v>0</v>
      </c>
      <c r="H2785" s="52">
        <v>0</v>
      </c>
      <c r="I2785" s="52">
        <v>0</v>
      </c>
      <c r="J2785" s="52">
        <v>0</v>
      </c>
      <c r="K2785" s="52">
        <v>0</v>
      </c>
      <c r="L2785" s="52">
        <v>0</v>
      </c>
      <c r="M2785" s="52">
        <v>0</v>
      </c>
      <c r="N2785" s="52">
        <v>0</v>
      </c>
      <c r="O2785" s="52">
        <v>0</v>
      </c>
      <c r="P2785" s="52">
        <v>0</v>
      </c>
      <c r="Q2785" s="52">
        <v>0</v>
      </c>
      <c r="R2785" s="52">
        <v>0</v>
      </c>
      <c r="S2785" s="52">
        <v>0</v>
      </c>
      <c r="T2785" s="52">
        <v>0</v>
      </c>
      <c r="U2785" s="52">
        <v>0</v>
      </c>
      <c r="V2785" s="52">
        <v>0</v>
      </c>
      <c r="W2785" s="52">
        <v>0</v>
      </c>
      <c r="X2785" s="52">
        <v>0</v>
      </c>
      <c r="Y2785" s="52">
        <v>0</v>
      </c>
      <c r="Z2785" s="52">
        <v>0</v>
      </c>
    </row>
    <row r="2786" spans="1:26">
      <c r="A2786" s="52" t="s">
        <v>113</v>
      </c>
      <c r="B2786" s="52" t="s">
        <v>338</v>
      </c>
      <c r="C2786" s="52" t="s">
        <v>255</v>
      </c>
      <c r="D2786" s="52" t="s">
        <v>7</v>
      </c>
      <c r="E2786" s="52" t="s">
        <v>79</v>
      </c>
      <c r="F2786" s="52" t="s">
        <v>64</v>
      </c>
      <c r="G2786" s="52">
        <v>0</v>
      </c>
      <c r="H2786" s="52">
        <v>0</v>
      </c>
      <c r="I2786" s="52">
        <v>0</v>
      </c>
      <c r="J2786" s="52">
        <v>0</v>
      </c>
      <c r="K2786" s="52">
        <v>0</v>
      </c>
      <c r="L2786" s="52">
        <v>0</v>
      </c>
      <c r="M2786" s="52">
        <v>0</v>
      </c>
      <c r="N2786" s="52">
        <v>0</v>
      </c>
      <c r="O2786" s="52">
        <v>0</v>
      </c>
      <c r="P2786" s="52">
        <v>0</v>
      </c>
      <c r="Q2786" s="52">
        <v>0</v>
      </c>
      <c r="R2786" s="52">
        <v>0</v>
      </c>
      <c r="S2786" s="52">
        <v>0</v>
      </c>
      <c r="T2786" s="52">
        <v>0</v>
      </c>
      <c r="U2786" s="52">
        <v>0</v>
      </c>
      <c r="V2786" s="52">
        <v>0</v>
      </c>
      <c r="W2786" s="52">
        <v>0</v>
      </c>
      <c r="X2786" s="52">
        <v>0</v>
      </c>
      <c r="Y2786" s="52">
        <v>0</v>
      </c>
      <c r="Z2786" s="52">
        <v>0</v>
      </c>
    </row>
    <row r="2787" spans="1:26">
      <c r="A2787" s="52" t="s">
        <v>113</v>
      </c>
      <c r="B2787" s="52" t="s">
        <v>339</v>
      </c>
      <c r="C2787" s="52" t="s">
        <v>255</v>
      </c>
      <c r="D2787" s="52" t="s">
        <v>7</v>
      </c>
      <c r="E2787" s="52" t="s">
        <v>79</v>
      </c>
      <c r="F2787" s="52" t="s">
        <v>65</v>
      </c>
      <c r="G2787" s="52">
        <v>0</v>
      </c>
      <c r="H2787" s="52">
        <v>0</v>
      </c>
      <c r="I2787" s="52">
        <v>0</v>
      </c>
      <c r="J2787" s="52">
        <v>0</v>
      </c>
      <c r="K2787" s="52">
        <v>0</v>
      </c>
      <c r="L2787" s="52">
        <v>0</v>
      </c>
      <c r="M2787" s="52">
        <v>0</v>
      </c>
      <c r="N2787" s="52">
        <v>0</v>
      </c>
      <c r="O2787" s="52">
        <v>0</v>
      </c>
      <c r="P2787" s="52">
        <v>0</v>
      </c>
      <c r="Q2787" s="52">
        <v>0</v>
      </c>
      <c r="R2787" s="52">
        <v>2.9881107864000001</v>
      </c>
      <c r="S2787" s="52">
        <v>1.9802642904000003</v>
      </c>
      <c r="T2787" s="52">
        <v>2.0702763036</v>
      </c>
      <c r="U2787" s="52">
        <v>1.8002402639999999</v>
      </c>
      <c r="V2787" s="52">
        <v>2.4303243564000003</v>
      </c>
      <c r="W2787" s="52">
        <v>2.3198430779999999</v>
      </c>
      <c r="X2787" s="52">
        <v>4.0897583496000003</v>
      </c>
      <c r="Y2787" s="52">
        <v>3.2412447144000005</v>
      </c>
      <c r="Z2787" s="52">
        <v>2.024589942</v>
      </c>
    </row>
    <row r="2788" spans="1:26">
      <c r="A2788" s="52" t="s">
        <v>113</v>
      </c>
      <c r="B2788" s="52" t="s">
        <v>340</v>
      </c>
      <c r="C2788" s="52" t="s">
        <v>255</v>
      </c>
      <c r="D2788" s="52" t="s">
        <v>7</v>
      </c>
      <c r="E2788" s="52" t="s">
        <v>79</v>
      </c>
      <c r="F2788" s="52" t="s">
        <v>66</v>
      </c>
      <c r="G2788" s="52">
        <v>133.04519964000002</v>
      </c>
      <c r="H2788" s="52">
        <v>114.46920121320001</v>
      </c>
      <c r="I2788" s="52">
        <v>98.009998624800019</v>
      </c>
      <c r="J2788" s="52">
        <v>100.62360015120001</v>
      </c>
      <c r="K2788" s="52">
        <v>99.122402077199993</v>
      </c>
      <c r="L2788" s="52">
        <v>99.691199791200006</v>
      </c>
      <c r="M2788" s="52">
        <v>132.2999994816</v>
      </c>
      <c r="N2788" s="52">
        <v>123.94080207360001</v>
      </c>
      <c r="O2788" s="52">
        <v>113.98320165600001</v>
      </c>
      <c r="P2788" s="52">
        <v>97.268399114399998</v>
      </c>
      <c r="Q2788" s="52">
        <v>121.5864011484</v>
      </c>
      <c r="R2788" s="52">
        <v>121.43159840520001</v>
      </c>
      <c r="S2788" s="52">
        <v>116.75160173880001</v>
      </c>
      <c r="T2788" s="52">
        <v>114.6024000684</v>
      </c>
      <c r="U2788" s="52">
        <v>116.0496009828</v>
      </c>
      <c r="V2788" s="52">
        <v>140.86800097920002</v>
      </c>
      <c r="W2788" s="52">
        <v>132.45479803800001</v>
      </c>
      <c r="X2788" s="52">
        <v>162.5239685844</v>
      </c>
      <c r="Y2788" s="52">
        <v>170.0043148044</v>
      </c>
      <c r="Z2788" s="52">
        <v>117.37285168320001</v>
      </c>
    </row>
    <row r="2789" spans="1:26">
      <c r="A2789" s="52" t="s">
        <v>113</v>
      </c>
      <c r="B2789" s="52" t="s">
        <v>341</v>
      </c>
      <c r="C2789" s="52" t="s">
        <v>255</v>
      </c>
      <c r="D2789" s="52" t="s">
        <v>7</v>
      </c>
      <c r="E2789" s="52" t="s">
        <v>79</v>
      </c>
      <c r="F2789" s="52" t="s">
        <v>67</v>
      </c>
      <c r="G2789" s="52">
        <v>0</v>
      </c>
      <c r="H2789" s="52">
        <v>0</v>
      </c>
      <c r="I2789" s="52">
        <v>0</v>
      </c>
      <c r="J2789" s="52">
        <v>0</v>
      </c>
      <c r="K2789" s="52">
        <v>0</v>
      </c>
      <c r="L2789" s="52">
        <v>0</v>
      </c>
      <c r="M2789" s="52">
        <v>0</v>
      </c>
      <c r="N2789" s="52">
        <v>0</v>
      </c>
      <c r="O2789" s="52">
        <v>0</v>
      </c>
      <c r="P2789" s="52">
        <v>0</v>
      </c>
      <c r="Q2789" s="52">
        <v>0</v>
      </c>
      <c r="R2789" s="52">
        <v>0</v>
      </c>
      <c r="S2789" s="52">
        <v>0</v>
      </c>
      <c r="T2789" s="52">
        <v>0</v>
      </c>
      <c r="U2789" s="52">
        <v>0</v>
      </c>
      <c r="V2789" s="52">
        <v>0</v>
      </c>
      <c r="W2789" s="52">
        <v>0</v>
      </c>
      <c r="X2789" s="52">
        <v>0</v>
      </c>
      <c r="Y2789" s="52">
        <v>0</v>
      </c>
      <c r="Z2789" s="52">
        <v>0</v>
      </c>
    </row>
    <row r="2790" spans="1:26">
      <c r="A2790" s="52" t="s">
        <v>113</v>
      </c>
      <c r="B2790" s="52" t="s">
        <v>337</v>
      </c>
      <c r="C2790" s="52" t="s">
        <v>255</v>
      </c>
      <c r="D2790" s="52" t="s">
        <v>7</v>
      </c>
      <c r="E2790" s="52" t="s">
        <v>79</v>
      </c>
      <c r="F2790" s="52" t="s">
        <v>68</v>
      </c>
      <c r="G2790" s="52">
        <v>0</v>
      </c>
      <c r="H2790" s="52">
        <v>0</v>
      </c>
      <c r="I2790" s="52">
        <v>0</v>
      </c>
      <c r="J2790" s="52">
        <v>0</v>
      </c>
      <c r="K2790" s="52">
        <v>0</v>
      </c>
      <c r="L2790" s="52">
        <v>0</v>
      </c>
      <c r="M2790" s="52">
        <v>0</v>
      </c>
      <c r="N2790" s="52">
        <v>0</v>
      </c>
      <c r="O2790" s="52">
        <v>0</v>
      </c>
      <c r="P2790" s="52">
        <v>0</v>
      </c>
      <c r="Q2790" s="52">
        <v>0</v>
      </c>
      <c r="R2790" s="52">
        <v>0</v>
      </c>
      <c r="S2790" s="52">
        <v>0</v>
      </c>
      <c r="T2790" s="52">
        <v>0</v>
      </c>
      <c r="U2790" s="52">
        <v>0</v>
      </c>
      <c r="V2790" s="52">
        <v>0</v>
      </c>
      <c r="W2790" s="52">
        <v>0</v>
      </c>
      <c r="X2790" s="52">
        <v>0</v>
      </c>
      <c r="Y2790" s="52">
        <v>0</v>
      </c>
      <c r="Z2790" s="52">
        <v>0</v>
      </c>
    </row>
    <row r="2791" spans="1:26">
      <c r="A2791" s="52" t="s">
        <v>113</v>
      </c>
      <c r="B2791" s="52" t="s">
        <v>337</v>
      </c>
      <c r="C2791" s="52" t="s">
        <v>255</v>
      </c>
      <c r="D2791" s="52" t="s">
        <v>7</v>
      </c>
      <c r="E2791" s="52" t="s">
        <v>79</v>
      </c>
      <c r="F2791" s="52" t="s">
        <v>69</v>
      </c>
      <c r="G2791" s="52">
        <v>0</v>
      </c>
      <c r="H2791" s="52">
        <v>0</v>
      </c>
      <c r="I2791" s="52">
        <v>0</v>
      </c>
      <c r="J2791" s="52">
        <v>0</v>
      </c>
      <c r="K2791" s="52">
        <v>0</v>
      </c>
      <c r="L2791" s="52">
        <v>0</v>
      </c>
      <c r="M2791" s="52">
        <v>0</v>
      </c>
      <c r="N2791" s="52">
        <v>0</v>
      </c>
      <c r="O2791" s="52">
        <v>0</v>
      </c>
      <c r="P2791" s="52">
        <v>0</v>
      </c>
      <c r="Q2791" s="52">
        <v>0</v>
      </c>
      <c r="R2791" s="52">
        <v>0</v>
      </c>
      <c r="S2791" s="52">
        <v>0</v>
      </c>
      <c r="T2791" s="52">
        <v>0</v>
      </c>
      <c r="U2791" s="52">
        <v>0</v>
      </c>
      <c r="V2791" s="52">
        <v>0</v>
      </c>
      <c r="W2791" s="52">
        <v>0</v>
      </c>
      <c r="X2791" s="52">
        <v>0</v>
      </c>
      <c r="Y2791" s="52">
        <v>0</v>
      </c>
      <c r="Z2791" s="52">
        <v>0</v>
      </c>
    </row>
    <row r="2792" spans="1:26">
      <c r="A2792" s="52" t="s">
        <v>113</v>
      </c>
      <c r="B2792" s="52" t="s">
        <v>337</v>
      </c>
      <c r="C2792" s="52" t="s">
        <v>255</v>
      </c>
      <c r="D2792" s="52" t="s">
        <v>7</v>
      </c>
      <c r="E2792" s="52" t="s">
        <v>79</v>
      </c>
      <c r="F2792" s="52" t="s">
        <v>70</v>
      </c>
      <c r="G2792" s="52">
        <v>0</v>
      </c>
      <c r="H2792" s="52">
        <v>0</v>
      </c>
      <c r="I2792" s="52">
        <v>0</v>
      </c>
      <c r="J2792" s="52">
        <v>0</v>
      </c>
      <c r="K2792" s="52">
        <v>0</v>
      </c>
      <c r="L2792" s="52">
        <v>0</v>
      </c>
      <c r="M2792" s="52">
        <v>0</v>
      </c>
      <c r="N2792" s="52">
        <v>0</v>
      </c>
      <c r="O2792" s="52">
        <v>0</v>
      </c>
      <c r="P2792" s="52">
        <v>0</v>
      </c>
      <c r="Q2792" s="52">
        <v>0</v>
      </c>
      <c r="R2792" s="52">
        <v>0</v>
      </c>
      <c r="S2792" s="52">
        <v>0</v>
      </c>
      <c r="T2792" s="52">
        <v>0</v>
      </c>
      <c r="U2792" s="52">
        <v>0</v>
      </c>
      <c r="V2792" s="52">
        <v>0</v>
      </c>
      <c r="W2792" s="52">
        <v>0</v>
      </c>
      <c r="X2792" s="52">
        <v>0</v>
      </c>
      <c r="Y2792" s="52">
        <v>0</v>
      </c>
      <c r="Z2792" s="52">
        <v>0</v>
      </c>
    </row>
    <row r="2793" spans="1:26">
      <c r="A2793" s="52" t="s">
        <v>113</v>
      </c>
      <c r="B2793" s="52" t="s">
        <v>342</v>
      </c>
      <c r="C2793" s="52" t="s">
        <v>255</v>
      </c>
      <c r="D2793" s="52" t="s">
        <v>7</v>
      </c>
      <c r="E2793" s="52" t="s">
        <v>79</v>
      </c>
      <c r="F2793" s="52" t="s">
        <v>71</v>
      </c>
      <c r="G2793" s="52">
        <v>0</v>
      </c>
      <c r="H2793" s="52">
        <v>0</v>
      </c>
      <c r="I2793" s="52">
        <v>0</v>
      </c>
      <c r="J2793" s="52">
        <v>0</v>
      </c>
      <c r="K2793" s="52">
        <v>0</v>
      </c>
      <c r="L2793" s="52">
        <v>0</v>
      </c>
      <c r="M2793" s="52">
        <v>0</v>
      </c>
      <c r="N2793" s="52">
        <v>0</v>
      </c>
      <c r="O2793" s="52">
        <v>0</v>
      </c>
      <c r="P2793" s="52">
        <v>0</v>
      </c>
      <c r="Q2793" s="52">
        <v>0</v>
      </c>
      <c r="R2793" s="52">
        <v>0</v>
      </c>
      <c r="S2793" s="52">
        <v>0</v>
      </c>
      <c r="T2793" s="52">
        <v>0</v>
      </c>
      <c r="U2793" s="52">
        <v>0</v>
      </c>
      <c r="V2793" s="52">
        <v>0</v>
      </c>
      <c r="W2793" s="52">
        <v>0</v>
      </c>
      <c r="X2793" s="52">
        <v>0</v>
      </c>
      <c r="Y2793" s="52">
        <v>0</v>
      </c>
      <c r="Z2793" s="52">
        <v>0</v>
      </c>
    </row>
    <row r="2794" spans="1:26">
      <c r="A2794" s="52" t="s">
        <v>113</v>
      </c>
      <c r="B2794" s="52" t="s">
        <v>342</v>
      </c>
      <c r="C2794" s="52" t="s">
        <v>255</v>
      </c>
      <c r="D2794" s="52" t="s">
        <v>7</v>
      </c>
      <c r="E2794" s="52" t="s">
        <v>79</v>
      </c>
      <c r="F2794" s="52" t="s">
        <v>72</v>
      </c>
      <c r="G2794" s="52">
        <v>0</v>
      </c>
      <c r="H2794" s="52">
        <v>0</v>
      </c>
      <c r="I2794" s="52">
        <v>0</v>
      </c>
      <c r="J2794" s="52">
        <v>0</v>
      </c>
      <c r="K2794" s="52">
        <v>0</v>
      </c>
      <c r="L2794" s="52">
        <v>0</v>
      </c>
      <c r="M2794" s="52">
        <v>0</v>
      </c>
      <c r="N2794" s="52">
        <v>0</v>
      </c>
      <c r="O2794" s="52">
        <v>0</v>
      </c>
      <c r="P2794" s="52">
        <v>0</v>
      </c>
      <c r="Q2794" s="52">
        <v>0</v>
      </c>
      <c r="R2794" s="52">
        <v>104.3487970776</v>
      </c>
      <c r="S2794" s="52">
        <v>122.5362018492</v>
      </c>
      <c r="T2794" s="52">
        <v>118.10100319200001</v>
      </c>
      <c r="U2794" s="52">
        <v>112.4018012412</v>
      </c>
      <c r="V2794" s="52">
        <v>107.68720067279999</v>
      </c>
      <c r="W2794" s="52">
        <v>111.83639483520001</v>
      </c>
      <c r="X2794" s="52">
        <v>118.71366182280001</v>
      </c>
      <c r="Y2794" s="52">
        <v>79.856192923199998</v>
      </c>
      <c r="Z2794" s="52">
        <v>68.559909260400005</v>
      </c>
    </row>
    <row r="2795" spans="1:26">
      <c r="A2795" s="52" t="s">
        <v>113</v>
      </c>
      <c r="B2795" s="52" t="s">
        <v>343</v>
      </c>
      <c r="C2795" s="52" t="s">
        <v>255</v>
      </c>
      <c r="D2795" s="52" t="s">
        <v>7</v>
      </c>
      <c r="E2795" s="52" t="s">
        <v>79</v>
      </c>
      <c r="F2795" s="52" t="s">
        <v>73</v>
      </c>
      <c r="G2795" s="52">
        <v>0</v>
      </c>
      <c r="H2795" s="52">
        <v>0</v>
      </c>
      <c r="I2795" s="52">
        <v>73.092601742400007</v>
      </c>
      <c r="J2795" s="52">
        <v>72.853200518400001</v>
      </c>
      <c r="K2795" s="52">
        <v>72.750598797600006</v>
      </c>
      <c r="L2795" s="52">
        <v>64.528200892800001</v>
      </c>
      <c r="M2795" s="52">
        <v>171.33750078119999</v>
      </c>
      <c r="N2795" s="52">
        <v>164.6306993556</v>
      </c>
      <c r="O2795" s="52">
        <v>153.46889989560003</v>
      </c>
      <c r="P2795" s="52">
        <v>119.9529001944</v>
      </c>
      <c r="Q2795" s="52">
        <v>77.093101702799999</v>
      </c>
      <c r="R2795" s="52">
        <v>74.455199989199997</v>
      </c>
      <c r="S2795" s="52">
        <v>78.402598765200011</v>
      </c>
      <c r="T2795" s="52">
        <v>80.232301540799995</v>
      </c>
      <c r="U2795" s="52">
        <v>76.750198596000004</v>
      </c>
      <c r="V2795" s="52">
        <v>102.54509851680001</v>
      </c>
      <c r="W2795" s="52">
        <v>104.32620091800001</v>
      </c>
      <c r="X2795" s="52">
        <v>73.553400950400004</v>
      </c>
      <c r="Y2795" s="52">
        <v>82.09170128880001</v>
      </c>
      <c r="Z2795" s="52">
        <v>189.99322425360003</v>
      </c>
    </row>
    <row r="2796" spans="1:26">
      <c r="A2796" s="52" t="s">
        <v>347</v>
      </c>
      <c r="B2796" s="52" t="s">
        <v>337</v>
      </c>
      <c r="C2796" s="52" t="s">
        <v>255</v>
      </c>
      <c r="D2796" s="52" t="s">
        <v>7</v>
      </c>
      <c r="E2796" s="52" t="s">
        <v>80</v>
      </c>
      <c r="F2796" s="52" t="s">
        <v>63</v>
      </c>
      <c r="G2796" s="52">
        <v>81.28750911840001</v>
      </c>
      <c r="H2796" s="52">
        <v>130.75575273000001</v>
      </c>
      <c r="I2796" s="52">
        <v>130.6577146212</v>
      </c>
      <c r="J2796" s="52">
        <v>139.47858209160003</v>
      </c>
      <c r="K2796" s="52">
        <v>148.47868647000001</v>
      </c>
      <c r="L2796" s="52">
        <v>127.15489539000001</v>
      </c>
      <c r="M2796" s="52">
        <v>143.9589228264</v>
      </c>
      <c r="N2796" s="52">
        <v>114.52991818680002</v>
      </c>
      <c r="O2796" s="52">
        <v>161.9322313932</v>
      </c>
      <c r="P2796" s="52">
        <v>142.2142958268</v>
      </c>
      <c r="Q2796" s="52">
        <v>166.55792107680003</v>
      </c>
      <c r="R2796" s="52">
        <v>166.97849769720003</v>
      </c>
      <c r="S2796" s="52">
        <v>144.22483068119999</v>
      </c>
      <c r="T2796" s="52">
        <v>158.06805364080003</v>
      </c>
      <c r="U2796" s="52">
        <v>148.9054093128</v>
      </c>
      <c r="V2796" s="52">
        <v>134.46805849920003</v>
      </c>
      <c r="W2796" s="52">
        <v>126.36031611240001</v>
      </c>
      <c r="X2796" s="52">
        <v>128.96888510519997</v>
      </c>
      <c r="Y2796" s="52">
        <v>123.43826465640001</v>
      </c>
      <c r="Z2796" s="52">
        <v>119.21221340640001</v>
      </c>
    </row>
    <row r="2797" spans="1:26">
      <c r="A2797" s="52" t="s">
        <v>347</v>
      </c>
      <c r="B2797" s="52" t="s">
        <v>338</v>
      </c>
      <c r="C2797" s="52" t="s">
        <v>255</v>
      </c>
      <c r="D2797" s="52" t="s">
        <v>7</v>
      </c>
      <c r="E2797" s="52" t="s">
        <v>80</v>
      </c>
      <c r="F2797" s="52" t="s">
        <v>64</v>
      </c>
      <c r="G2797" s="52">
        <v>45.062000863199998</v>
      </c>
      <c r="H2797" s="52">
        <v>43.599999610799998</v>
      </c>
      <c r="I2797" s="52">
        <v>35.867000944799997</v>
      </c>
      <c r="J2797" s="52">
        <v>36.971997948000002</v>
      </c>
      <c r="K2797" s="52">
        <v>37.550998893600003</v>
      </c>
      <c r="L2797" s="52">
        <v>37.712998746000004</v>
      </c>
      <c r="M2797" s="52">
        <v>38.005999383599999</v>
      </c>
      <c r="N2797" s="52">
        <v>24.293999109600001</v>
      </c>
      <c r="O2797" s="52">
        <v>21.3029994312</v>
      </c>
      <c r="P2797" s="52">
        <v>22.302999864</v>
      </c>
      <c r="Q2797" s="52">
        <v>17.6970007008</v>
      </c>
      <c r="R2797" s="52">
        <v>20.274001221600003</v>
      </c>
      <c r="S2797" s="52">
        <v>20.803999860000001</v>
      </c>
      <c r="T2797" s="52">
        <v>23.540998942800002</v>
      </c>
      <c r="U2797" s="52">
        <v>23.462998858799999</v>
      </c>
      <c r="V2797" s="52">
        <v>24.869001661200002</v>
      </c>
      <c r="W2797" s="52">
        <v>22.1890016736</v>
      </c>
      <c r="X2797" s="52">
        <v>27.735188644800001</v>
      </c>
      <c r="Y2797" s="52">
        <v>47.512760990399997</v>
      </c>
      <c r="Z2797" s="52">
        <v>61.4034915696</v>
      </c>
    </row>
    <row r="2798" spans="1:26">
      <c r="A2798" s="52" t="s">
        <v>347</v>
      </c>
      <c r="B2798" s="52" t="s">
        <v>339</v>
      </c>
      <c r="C2798" s="52" t="s">
        <v>255</v>
      </c>
      <c r="D2798" s="52" t="s">
        <v>7</v>
      </c>
      <c r="E2798" s="52" t="s">
        <v>80</v>
      </c>
      <c r="F2798" s="52" t="s">
        <v>65</v>
      </c>
      <c r="G2798" s="52">
        <v>0.80100182880000004</v>
      </c>
      <c r="H2798" s="52">
        <v>0.59799645720000005</v>
      </c>
      <c r="I2798" s="52">
        <v>0.5910003144</v>
      </c>
      <c r="J2798" s="52">
        <v>0.26299802880000001</v>
      </c>
      <c r="K2798" s="52">
        <v>0.5340012192000001</v>
      </c>
      <c r="L2798" s="52">
        <v>1.1419999416000002</v>
      </c>
      <c r="M2798" s="52">
        <v>0.93999940199999998</v>
      </c>
      <c r="N2798" s="52">
        <v>0.56399964120000001</v>
      </c>
      <c r="O2798" s="52">
        <v>0.6180009876</v>
      </c>
      <c r="P2798" s="52">
        <v>1.0390004747999999</v>
      </c>
      <c r="Q2798" s="52">
        <v>1.315220418</v>
      </c>
      <c r="R2798" s="52">
        <v>1.0413995112000001</v>
      </c>
      <c r="S2798" s="52">
        <v>0.74602495800000002</v>
      </c>
      <c r="T2798" s="52">
        <v>1.0590259392000001</v>
      </c>
      <c r="U2798" s="52">
        <v>0.81202567320000008</v>
      </c>
      <c r="V2798" s="52">
        <v>0.7070500368</v>
      </c>
      <c r="W2798" s="52">
        <v>0.78861308760000015</v>
      </c>
      <c r="X2798" s="52">
        <v>0.64464996959999998</v>
      </c>
      <c r="Y2798" s="52">
        <v>0.50312775600000004</v>
      </c>
      <c r="Z2798" s="52">
        <v>0.47233802879999998</v>
      </c>
    </row>
    <row r="2799" spans="1:26">
      <c r="A2799" s="52" t="s">
        <v>347</v>
      </c>
      <c r="B2799" s="52" t="s">
        <v>340</v>
      </c>
      <c r="C2799" s="52" t="s">
        <v>255</v>
      </c>
      <c r="D2799" s="52" t="s">
        <v>7</v>
      </c>
      <c r="E2799" s="52" t="s">
        <v>80</v>
      </c>
      <c r="F2799" s="52" t="s">
        <v>66</v>
      </c>
      <c r="G2799" s="52">
        <v>272.97719961120004</v>
      </c>
      <c r="H2799" s="52">
        <v>288.40320044280003</v>
      </c>
      <c r="I2799" s="52">
        <v>277.06679886239999</v>
      </c>
      <c r="J2799" s="52">
        <v>293.06519805600004</v>
      </c>
      <c r="K2799" s="52">
        <v>287.28359988120002</v>
      </c>
      <c r="L2799" s="52">
        <v>296.97120194040002</v>
      </c>
      <c r="M2799" s="52">
        <v>305.30879964720003</v>
      </c>
      <c r="N2799" s="52">
        <v>302.72759976600003</v>
      </c>
      <c r="O2799" s="52">
        <v>306.34200140400003</v>
      </c>
      <c r="P2799" s="52">
        <v>303.76080152280002</v>
      </c>
      <c r="Q2799" s="52">
        <v>278.19000007200003</v>
      </c>
      <c r="R2799" s="52">
        <v>277.29000135720003</v>
      </c>
      <c r="S2799" s="52">
        <v>277.41599891640004</v>
      </c>
      <c r="T2799" s="52">
        <v>267.3251996436</v>
      </c>
      <c r="U2799" s="52">
        <v>266.59080142920004</v>
      </c>
      <c r="V2799" s="52">
        <v>278.87400177480004</v>
      </c>
      <c r="W2799" s="52">
        <v>290.13839876880002</v>
      </c>
      <c r="X2799" s="52">
        <v>286.10030553120004</v>
      </c>
      <c r="Y2799" s="52">
        <v>288.16348939559998</v>
      </c>
      <c r="Z2799" s="52">
        <v>279.33482610359999</v>
      </c>
    </row>
    <row r="2800" spans="1:26">
      <c r="A2800" s="52" t="s">
        <v>347</v>
      </c>
      <c r="B2800" s="52" t="s">
        <v>341</v>
      </c>
      <c r="C2800" s="52" t="s">
        <v>255</v>
      </c>
      <c r="D2800" s="52" t="s">
        <v>7</v>
      </c>
      <c r="E2800" s="52" t="s">
        <v>80</v>
      </c>
      <c r="F2800" s="52" t="s">
        <v>67</v>
      </c>
      <c r="G2800" s="52">
        <v>19.307001146400001</v>
      </c>
      <c r="H2800" s="52">
        <v>18.925998159599999</v>
      </c>
      <c r="I2800" s="52">
        <v>17.699001991200003</v>
      </c>
      <c r="J2800" s="52">
        <v>17.496000806400001</v>
      </c>
      <c r="K2800" s="52">
        <v>11.2629986028</v>
      </c>
      <c r="L2800" s="52">
        <v>11.9150005932</v>
      </c>
      <c r="M2800" s="52">
        <v>25.843002066</v>
      </c>
      <c r="N2800" s="52">
        <v>26.3169980676</v>
      </c>
      <c r="O2800" s="52">
        <v>25.45700004</v>
      </c>
      <c r="P2800" s="52">
        <v>24.830001619200001</v>
      </c>
      <c r="Q2800" s="52">
        <v>24.259001648400002</v>
      </c>
      <c r="R2800" s="52">
        <v>24.274999411200003</v>
      </c>
      <c r="S2800" s="52">
        <v>23.889001571999998</v>
      </c>
      <c r="T2800" s="52">
        <v>21.448000875600002</v>
      </c>
      <c r="U2800" s="52">
        <v>20.444998507200001</v>
      </c>
      <c r="V2800" s="52">
        <v>19.948000226400001</v>
      </c>
      <c r="W2800" s="52">
        <v>24.232000975200002</v>
      </c>
      <c r="X2800" s="52">
        <v>21.422934504000001</v>
      </c>
      <c r="Y2800" s="52">
        <v>22.7248241508</v>
      </c>
      <c r="Z2800" s="52">
        <v>22.052599916400002</v>
      </c>
    </row>
    <row r="2801" spans="1:26">
      <c r="A2801" s="52" t="s">
        <v>347</v>
      </c>
      <c r="B2801" s="52" t="s">
        <v>337</v>
      </c>
      <c r="C2801" s="52" t="s">
        <v>255</v>
      </c>
      <c r="D2801" s="52" t="s">
        <v>7</v>
      </c>
      <c r="E2801" s="52" t="s">
        <v>80</v>
      </c>
      <c r="F2801" s="52" t="s">
        <v>68</v>
      </c>
      <c r="G2801" s="52">
        <v>0</v>
      </c>
      <c r="H2801" s="52">
        <v>0</v>
      </c>
      <c r="I2801" s="52">
        <v>0</v>
      </c>
      <c r="J2801" s="52">
        <v>2.8650272400000003E-2</v>
      </c>
      <c r="K2801" s="52">
        <v>9.1007383032</v>
      </c>
      <c r="L2801" s="52">
        <v>34.186339875600005</v>
      </c>
      <c r="M2801" s="52">
        <v>23.300689183199999</v>
      </c>
      <c r="N2801" s="52">
        <v>52.438723783200004</v>
      </c>
      <c r="O2801" s="52">
        <v>0</v>
      </c>
      <c r="P2801" s="52">
        <v>0</v>
      </c>
      <c r="Q2801" s="52">
        <v>0</v>
      </c>
      <c r="R2801" s="52">
        <v>0</v>
      </c>
      <c r="S2801" s="52">
        <v>0</v>
      </c>
      <c r="T2801" s="52">
        <v>0</v>
      </c>
      <c r="U2801" s="52">
        <v>0</v>
      </c>
      <c r="V2801" s="52">
        <v>0</v>
      </c>
      <c r="W2801" s="52">
        <v>0</v>
      </c>
      <c r="X2801" s="52">
        <v>0</v>
      </c>
      <c r="Y2801" s="52">
        <v>0</v>
      </c>
      <c r="Z2801" s="52">
        <v>0</v>
      </c>
    </row>
    <row r="2802" spans="1:26">
      <c r="A2802" s="52" t="s">
        <v>347</v>
      </c>
      <c r="B2802" s="52" t="s">
        <v>337</v>
      </c>
      <c r="C2802" s="52" t="s">
        <v>255</v>
      </c>
      <c r="D2802" s="52" t="s">
        <v>7</v>
      </c>
      <c r="E2802" s="52" t="s">
        <v>80</v>
      </c>
      <c r="F2802" s="52" t="s">
        <v>69</v>
      </c>
      <c r="G2802" s="52">
        <v>0</v>
      </c>
      <c r="H2802" s="52">
        <v>0</v>
      </c>
      <c r="I2802" s="52">
        <v>0</v>
      </c>
      <c r="J2802" s="52">
        <v>0</v>
      </c>
      <c r="K2802" s="52">
        <v>0</v>
      </c>
      <c r="L2802" s="52">
        <v>0</v>
      </c>
      <c r="M2802" s="52">
        <v>0</v>
      </c>
      <c r="N2802" s="52">
        <v>0</v>
      </c>
      <c r="O2802" s="52">
        <v>0</v>
      </c>
      <c r="P2802" s="52">
        <v>0</v>
      </c>
      <c r="Q2802" s="52">
        <v>0</v>
      </c>
      <c r="R2802" s="52">
        <v>0</v>
      </c>
      <c r="S2802" s="52">
        <v>0</v>
      </c>
      <c r="T2802" s="52">
        <v>0</v>
      </c>
      <c r="U2802" s="52">
        <v>0</v>
      </c>
      <c r="V2802" s="52">
        <v>0</v>
      </c>
      <c r="W2802" s="52">
        <v>0</v>
      </c>
      <c r="X2802" s="52">
        <v>0</v>
      </c>
      <c r="Y2802" s="52">
        <v>0</v>
      </c>
      <c r="Z2802" s="52">
        <v>0</v>
      </c>
    </row>
    <row r="2803" spans="1:26">
      <c r="A2803" s="52" t="s">
        <v>347</v>
      </c>
      <c r="B2803" s="52" t="s">
        <v>337</v>
      </c>
      <c r="C2803" s="52" t="s">
        <v>255</v>
      </c>
      <c r="D2803" s="52" t="s">
        <v>7</v>
      </c>
      <c r="E2803" s="52" t="s">
        <v>80</v>
      </c>
      <c r="F2803" s="52" t="s">
        <v>70</v>
      </c>
      <c r="G2803" s="52">
        <v>0</v>
      </c>
      <c r="H2803" s="52">
        <v>0</v>
      </c>
      <c r="I2803" s="52">
        <v>0</v>
      </c>
      <c r="J2803" s="52">
        <v>0</v>
      </c>
      <c r="K2803" s="52">
        <v>0</v>
      </c>
      <c r="L2803" s="52">
        <v>0</v>
      </c>
      <c r="M2803" s="52">
        <v>0</v>
      </c>
      <c r="N2803" s="52">
        <v>0</v>
      </c>
      <c r="O2803" s="52">
        <v>0</v>
      </c>
      <c r="P2803" s="52">
        <v>0</v>
      </c>
      <c r="Q2803" s="52">
        <v>0</v>
      </c>
      <c r="R2803" s="52">
        <v>0</v>
      </c>
      <c r="S2803" s="52">
        <v>0</v>
      </c>
      <c r="T2803" s="52">
        <v>0</v>
      </c>
      <c r="U2803" s="52">
        <v>0</v>
      </c>
      <c r="V2803" s="52">
        <v>0</v>
      </c>
      <c r="W2803" s="52">
        <v>0</v>
      </c>
      <c r="X2803" s="52">
        <v>0</v>
      </c>
      <c r="Y2803" s="52">
        <v>0</v>
      </c>
      <c r="Z2803" s="52">
        <v>0</v>
      </c>
    </row>
    <row r="2804" spans="1:26">
      <c r="A2804" s="52" t="s">
        <v>347</v>
      </c>
      <c r="B2804" s="52" t="s">
        <v>342</v>
      </c>
      <c r="C2804" s="52" t="s">
        <v>255</v>
      </c>
      <c r="D2804" s="52" t="s">
        <v>7</v>
      </c>
      <c r="E2804" s="52" t="s">
        <v>80</v>
      </c>
      <c r="F2804" s="52" t="s">
        <v>71</v>
      </c>
      <c r="G2804" s="52">
        <v>0</v>
      </c>
      <c r="H2804" s="52">
        <v>0</v>
      </c>
      <c r="I2804" s="52">
        <v>0</v>
      </c>
      <c r="J2804" s="52">
        <v>0</v>
      </c>
      <c r="K2804" s="52">
        <v>0</v>
      </c>
      <c r="L2804" s="52">
        <v>0</v>
      </c>
      <c r="M2804" s="52">
        <v>0</v>
      </c>
      <c r="N2804" s="52">
        <v>0</v>
      </c>
      <c r="O2804" s="52">
        <v>0</v>
      </c>
      <c r="P2804" s="52">
        <v>0.18491002200000001</v>
      </c>
      <c r="Q2804" s="52">
        <v>0.23001441840000003</v>
      </c>
      <c r="R2804" s="52">
        <v>0</v>
      </c>
      <c r="S2804" s="52">
        <v>0</v>
      </c>
      <c r="T2804" s="52">
        <v>0</v>
      </c>
      <c r="U2804" s="52">
        <v>0</v>
      </c>
      <c r="V2804" s="52">
        <v>0</v>
      </c>
      <c r="W2804" s="52">
        <v>0</v>
      </c>
      <c r="X2804" s="52">
        <v>0</v>
      </c>
      <c r="Y2804" s="52">
        <v>0</v>
      </c>
      <c r="Z2804" s="52">
        <v>0</v>
      </c>
    </row>
    <row r="2805" spans="1:26">
      <c r="A2805" s="52" t="s">
        <v>347</v>
      </c>
      <c r="B2805" s="52" t="s">
        <v>342</v>
      </c>
      <c r="C2805" s="52" t="s">
        <v>255</v>
      </c>
      <c r="D2805" s="52" t="s">
        <v>7</v>
      </c>
      <c r="E2805" s="52" t="s">
        <v>80</v>
      </c>
      <c r="F2805" s="52" t="s">
        <v>72</v>
      </c>
      <c r="G2805" s="52">
        <v>114.38410031640001</v>
      </c>
      <c r="H2805" s="52">
        <v>119.1596020776</v>
      </c>
      <c r="I2805" s="52">
        <v>109.26229995360001</v>
      </c>
      <c r="J2805" s="52">
        <v>100.63149645600001</v>
      </c>
      <c r="K2805" s="52">
        <v>137.01550021200001</v>
      </c>
      <c r="L2805" s="52">
        <v>143.00449989840001</v>
      </c>
      <c r="M2805" s="52">
        <v>144.77889923280003</v>
      </c>
      <c r="N2805" s="52">
        <v>138.08479637159999</v>
      </c>
      <c r="O2805" s="52">
        <v>128.35099716120001</v>
      </c>
      <c r="P2805" s="52">
        <v>111.43009938960002</v>
      </c>
      <c r="Q2805" s="52">
        <v>124.03819960200002</v>
      </c>
      <c r="R2805" s="52">
        <v>24.5885991048</v>
      </c>
      <c r="S2805" s="52">
        <v>15.145799241600002</v>
      </c>
      <c r="T2805" s="52">
        <v>16.496900535600002</v>
      </c>
      <c r="U2805" s="52">
        <v>15.925603302000004</v>
      </c>
      <c r="V2805" s="52">
        <v>19.2727991772</v>
      </c>
      <c r="W2805" s="52">
        <v>21.823401923999999</v>
      </c>
      <c r="X2805" s="52">
        <v>17.66881935</v>
      </c>
      <c r="Y2805" s="52">
        <v>14.495869717200002</v>
      </c>
      <c r="Z2805" s="52">
        <v>11.094936264000001</v>
      </c>
    </row>
    <row r="2806" spans="1:26">
      <c r="A2806" s="52" t="s">
        <v>347</v>
      </c>
      <c r="B2806" s="52" t="s">
        <v>343</v>
      </c>
      <c r="C2806" s="52" t="s">
        <v>255</v>
      </c>
      <c r="D2806" s="52" t="s">
        <v>7</v>
      </c>
      <c r="E2806" s="52" t="s">
        <v>80</v>
      </c>
      <c r="F2806" s="52" t="s">
        <v>73</v>
      </c>
      <c r="G2806" s="52">
        <v>615.48660067319997</v>
      </c>
      <c r="H2806" s="52">
        <v>550.00349955720003</v>
      </c>
      <c r="I2806" s="52">
        <v>588.64950156240002</v>
      </c>
      <c r="J2806" s="52">
        <v>584.58329814960007</v>
      </c>
      <c r="K2806" s="52">
        <v>566.47800071280005</v>
      </c>
      <c r="L2806" s="52">
        <v>539.65710033120001</v>
      </c>
      <c r="M2806" s="52">
        <v>604.05929947800007</v>
      </c>
      <c r="N2806" s="52">
        <v>631.34910052559997</v>
      </c>
      <c r="O2806" s="52">
        <v>653.35140022680002</v>
      </c>
      <c r="P2806" s="52">
        <v>604.55250033120001</v>
      </c>
      <c r="Q2806" s="52">
        <v>620.13239955720007</v>
      </c>
      <c r="R2806" s="52">
        <v>618.08669976960005</v>
      </c>
      <c r="S2806" s="52">
        <v>653.37390009000001</v>
      </c>
      <c r="T2806" s="52">
        <v>668.62079799119999</v>
      </c>
      <c r="U2806" s="52">
        <v>706.2596987508</v>
      </c>
      <c r="V2806" s="52">
        <v>675.48239797320002</v>
      </c>
      <c r="W2806" s="52">
        <v>740.38319894519998</v>
      </c>
      <c r="X2806" s="52">
        <v>718.17209934120012</v>
      </c>
      <c r="Y2806" s="52">
        <v>729.17459943480014</v>
      </c>
      <c r="Z2806" s="52">
        <v>646.28201773440003</v>
      </c>
    </row>
    <row r="2807" spans="1:26">
      <c r="A2807" s="52" t="s">
        <v>348</v>
      </c>
      <c r="B2807" s="52" t="s">
        <v>337</v>
      </c>
      <c r="C2807" s="52" t="s">
        <v>255</v>
      </c>
      <c r="D2807" s="52" t="s">
        <v>7</v>
      </c>
      <c r="E2807" s="52" t="s">
        <v>81</v>
      </c>
      <c r="F2807" s="52" t="s">
        <v>63</v>
      </c>
      <c r="G2807" s="52">
        <v>106.94291323680001</v>
      </c>
      <c r="H2807" s="52">
        <v>119.481558624</v>
      </c>
      <c r="I2807" s="52">
        <v>169.36288029720001</v>
      </c>
      <c r="J2807" s="52">
        <v>181.17853650000001</v>
      </c>
      <c r="K2807" s="52">
        <v>169.7081321988</v>
      </c>
      <c r="L2807" s="52">
        <v>179.19671053319999</v>
      </c>
      <c r="M2807" s="52">
        <v>187.3372941792</v>
      </c>
      <c r="N2807" s="52">
        <v>182.89965880440002</v>
      </c>
      <c r="O2807" s="52">
        <v>196.28085582360001</v>
      </c>
      <c r="P2807" s="52">
        <v>162.5927493348</v>
      </c>
      <c r="Q2807" s="52">
        <v>169.59616041960001</v>
      </c>
      <c r="R2807" s="52">
        <v>155.41236640080001</v>
      </c>
      <c r="S2807" s="52">
        <v>124.43041065240001</v>
      </c>
      <c r="T2807" s="52">
        <v>114.61082391000001</v>
      </c>
      <c r="U2807" s="52">
        <v>110.4728587452</v>
      </c>
      <c r="V2807" s="52">
        <v>96.007762008</v>
      </c>
      <c r="W2807" s="52">
        <v>70.787651112000006</v>
      </c>
      <c r="X2807" s="52">
        <v>55.249531963199999</v>
      </c>
      <c r="Y2807" s="52">
        <v>49.369644471600004</v>
      </c>
      <c r="Z2807" s="52">
        <v>40.9713256044</v>
      </c>
    </row>
    <row r="2808" spans="1:26">
      <c r="A2808" s="52" t="s">
        <v>348</v>
      </c>
      <c r="B2808" s="52" t="s">
        <v>338</v>
      </c>
      <c r="C2808" s="52" t="s">
        <v>255</v>
      </c>
      <c r="D2808" s="52" t="s">
        <v>7</v>
      </c>
      <c r="E2808" s="52" t="s">
        <v>81</v>
      </c>
      <c r="F2808" s="52" t="s">
        <v>64</v>
      </c>
      <c r="G2808" s="52">
        <v>964.31699791440008</v>
      </c>
      <c r="H2808" s="52">
        <v>787.02899925960003</v>
      </c>
      <c r="I2808" s="52">
        <v>712.51399920600011</v>
      </c>
      <c r="J2808" s="52">
        <v>774.03199975559994</v>
      </c>
      <c r="K2808" s="52">
        <v>858.27999934080003</v>
      </c>
      <c r="L2808" s="52">
        <v>900.60199918560011</v>
      </c>
      <c r="M2808" s="52">
        <v>1048.914000774</v>
      </c>
      <c r="N2808" s="52">
        <v>999.69899994720004</v>
      </c>
      <c r="O2808" s="52">
        <v>941.98399962840006</v>
      </c>
      <c r="P2808" s="52">
        <v>830.14799835240001</v>
      </c>
      <c r="Q2808" s="52">
        <v>1074.8770007148</v>
      </c>
      <c r="R2808" s="52">
        <v>1078.5490001604001</v>
      </c>
      <c r="S2808" s="52">
        <v>1071.753999606</v>
      </c>
      <c r="T2808" s="52">
        <v>1077.5060012916001</v>
      </c>
      <c r="U2808" s="52">
        <v>1088.2869987312001</v>
      </c>
      <c r="V2808" s="52">
        <v>1082.1400017732001</v>
      </c>
      <c r="W2808" s="52">
        <v>1101.3549979896</v>
      </c>
      <c r="X2808" s="52">
        <v>1107.7146885744</v>
      </c>
      <c r="Y2808" s="52">
        <v>1199.7400878396002</v>
      </c>
      <c r="Z2808" s="52">
        <v>1142.3750077044001</v>
      </c>
    </row>
    <row r="2809" spans="1:26">
      <c r="A2809" s="52" t="s">
        <v>348</v>
      </c>
      <c r="B2809" s="52" t="s">
        <v>339</v>
      </c>
      <c r="C2809" s="52" t="s">
        <v>255</v>
      </c>
      <c r="D2809" s="52" t="s">
        <v>7</v>
      </c>
      <c r="E2809" s="52" t="s">
        <v>81</v>
      </c>
      <c r="F2809" s="52" t="s">
        <v>65</v>
      </c>
      <c r="G2809" s="52">
        <v>32.863001252399997</v>
      </c>
      <c r="H2809" s="52">
        <v>21.073005946800002</v>
      </c>
      <c r="I2809" s="52">
        <v>26.1039988044</v>
      </c>
      <c r="J2809" s="52">
        <v>17.477457469200001</v>
      </c>
      <c r="K2809" s="52">
        <v>23.8405770432</v>
      </c>
      <c r="L2809" s="52">
        <v>24.7673168496</v>
      </c>
      <c r="M2809" s="52">
        <v>30.9217202568</v>
      </c>
      <c r="N2809" s="52">
        <v>39.484283101200006</v>
      </c>
      <c r="O2809" s="52">
        <v>28.021875588000004</v>
      </c>
      <c r="P2809" s="52">
        <v>46.697122108800002</v>
      </c>
      <c r="Q2809" s="52">
        <v>31.724932716000005</v>
      </c>
      <c r="R2809" s="52">
        <v>35.938172358000003</v>
      </c>
      <c r="S2809" s="52">
        <v>29.315366514000004</v>
      </c>
      <c r="T2809" s="52">
        <v>30.9475737468</v>
      </c>
      <c r="U2809" s="52">
        <v>37.345401892800005</v>
      </c>
      <c r="V2809" s="52">
        <v>36.687684920400002</v>
      </c>
      <c r="W2809" s="52">
        <v>20.885336823600003</v>
      </c>
      <c r="X2809" s="52">
        <v>18.9572400612</v>
      </c>
      <c r="Y2809" s="52">
        <v>22.531113475200002</v>
      </c>
      <c r="Z2809" s="52">
        <v>23.209588602</v>
      </c>
    </row>
    <row r="2810" spans="1:26">
      <c r="A2810" s="52" t="s">
        <v>348</v>
      </c>
      <c r="B2810" s="52" t="s">
        <v>340</v>
      </c>
      <c r="C2810" s="52" t="s">
        <v>255</v>
      </c>
      <c r="D2810" s="52" t="s">
        <v>7</v>
      </c>
      <c r="E2810" s="52" t="s">
        <v>81</v>
      </c>
      <c r="F2810" s="52" t="s">
        <v>66</v>
      </c>
      <c r="G2810" s="52">
        <v>479.64960092519999</v>
      </c>
      <c r="H2810" s="52">
        <v>481.09320119160003</v>
      </c>
      <c r="I2810" s="52">
        <v>306.27000100440006</v>
      </c>
      <c r="J2810" s="52">
        <v>304.44119839080003</v>
      </c>
      <c r="K2810" s="52">
        <v>295.77239968320004</v>
      </c>
      <c r="L2810" s="52">
        <v>295.16399902800003</v>
      </c>
      <c r="M2810" s="52">
        <v>320.23439832960003</v>
      </c>
      <c r="N2810" s="52">
        <v>317.81519830079998</v>
      </c>
      <c r="O2810" s="52">
        <v>299.71080102600001</v>
      </c>
      <c r="P2810" s="52">
        <v>269.09279961480001</v>
      </c>
      <c r="Q2810" s="52">
        <v>253.6812013752</v>
      </c>
      <c r="R2810" s="52">
        <v>242.62560009719999</v>
      </c>
      <c r="S2810" s="52">
        <v>231.59879981640003</v>
      </c>
      <c r="T2810" s="52">
        <v>213.4872012456</v>
      </c>
      <c r="U2810" s="52">
        <v>203.67360162720001</v>
      </c>
      <c r="V2810" s="52">
        <v>254.42640153360003</v>
      </c>
      <c r="W2810" s="52">
        <v>284.17680168840002</v>
      </c>
      <c r="X2810" s="52">
        <v>291.08129962320004</v>
      </c>
      <c r="Y2810" s="52">
        <v>281.53369996920003</v>
      </c>
      <c r="Z2810" s="52">
        <v>263.58790286520002</v>
      </c>
    </row>
    <row r="2811" spans="1:26">
      <c r="A2811" s="52" t="s">
        <v>348</v>
      </c>
      <c r="B2811" s="52" t="s">
        <v>341</v>
      </c>
      <c r="C2811" s="52" t="s">
        <v>255</v>
      </c>
      <c r="D2811" s="52" t="s">
        <v>7</v>
      </c>
      <c r="E2811" s="52" t="s">
        <v>81</v>
      </c>
      <c r="F2811" s="52" t="s">
        <v>67</v>
      </c>
      <c r="G2811" s="52">
        <v>16.239998487600001</v>
      </c>
      <c r="H2811" s="52">
        <v>14.064001297200001</v>
      </c>
      <c r="I2811" s="52">
        <v>14.887000573200002</v>
      </c>
      <c r="J2811" s="52">
        <v>14.716999746000001</v>
      </c>
      <c r="K2811" s="52">
        <v>9.4739998968000005</v>
      </c>
      <c r="L2811" s="52">
        <v>10.0220017752</v>
      </c>
      <c r="M2811" s="52">
        <v>21.737999577600004</v>
      </c>
      <c r="N2811" s="52">
        <v>22.137001617600003</v>
      </c>
      <c r="O2811" s="52">
        <v>21.4129992276</v>
      </c>
      <c r="P2811" s="52">
        <v>20.885998338</v>
      </c>
      <c r="Q2811" s="52">
        <v>20.4050020068</v>
      </c>
      <c r="R2811" s="52">
        <v>20.418998479200003</v>
      </c>
      <c r="S2811" s="52">
        <v>20.093998129199999</v>
      </c>
      <c r="T2811" s="52">
        <v>18.041000749200002</v>
      </c>
      <c r="U2811" s="52">
        <v>17.198001129600001</v>
      </c>
      <c r="V2811" s="52">
        <v>16.779999391200001</v>
      </c>
      <c r="W2811" s="52">
        <v>20.384001017999999</v>
      </c>
      <c r="X2811" s="52">
        <v>18.020694769200002</v>
      </c>
      <c r="Y2811" s="52">
        <v>19.115827671600002</v>
      </c>
      <c r="Z2811" s="52">
        <v>18.550358463600002</v>
      </c>
    </row>
    <row r="2812" spans="1:26">
      <c r="A2812" s="52" t="s">
        <v>348</v>
      </c>
      <c r="B2812" s="52" t="s">
        <v>337</v>
      </c>
      <c r="C2812" s="52" t="s">
        <v>255</v>
      </c>
      <c r="D2812" s="52" t="s">
        <v>7</v>
      </c>
      <c r="E2812" s="52" t="s">
        <v>81</v>
      </c>
      <c r="F2812" s="52" t="s">
        <v>68</v>
      </c>
      <c r="G2812" s="52">
        <v>0</v>
      </c>
      <c r="H2812" s="52">
        <v>0</v>
      </c>
      <c r="I2812" s="52">
        <v>0</v>
      </c>
      <c r="J2812" s="52">
        <v>7.2773534087999998</v>
      </c>
      <c r="K2812" s="52">
        <v>22.570942503600001</v>
      </c>
      <c r="L2812" s="52">
        <v>12.4361274024</v>
      </c>
      <c r="M2812" s="52">
        <v>12.5363510208</v>
      </c>
      <c r="N2812" s="52">
        <v>7.1461097892000014</v>
      </c>
      <c r="O2812" s="52">
        <v>0</v>
      </c>
      <c r="P2812" s="52">
        <v>0</v>
      </c>
      <c r="Q2812" s="52">
        <v>0</v>
      </c>
      <c r="R2812" s="52">
        <v>0</v>
      </c>
      <c r="S2812" s="52">
        <v>0</v>
      </c>
      <c r="T2812" s="52">
        <v>0</v>
      </c>
      <c r="U2812" s="52">
        <v>0</v>
      </c>
      <c r="V2812" s="52">
        <v>0</v>
      </c>
      <c r="W2812" s="52">
        <v>0</v>
      </c>
      <c r="X2812" s="52">
        <v>0</v>
      </c>
      <c r="Y2812" s="52">
        <v>0</v>
      </c>
      <c r="Z2812" s="52">
        <v>0</v>
      </c>
    </row>
    <row r="2813" spans="1:26">
      <c r="A2813" s="52" t="s">
        <v>348</v>
      </c>
      <c r="B2813" s="52" t="s">
        <v>337</v>
      </c>
      <c r="C2813" s="52" t="s">
        <v>255</v>
      </c>
      <c r="D2813" s="52" t="s">
        <v>7</v>
      </c>
      <c r="E2813" s="52" t="s">
        <v>81</v>
      </c>
      <c r="F2813" s="52" t="s">
        <v>69</v>
      </c>
      <c r="G2813" s="52">
        <v>0</v>
      </c>
      <c r="H2813" s="52">
        <v>0</v>
      </c>
      <c r="I2813" s="52">
        <v>0</v>
      </c>
      <c r="J2813" s="52">
        <v>0</v>
      </c>
      <c r="K2813" s="52">
        <v>0</v>
      </c>
      <c r="L2813" s="52">
        <v>0</v>
      </c>
      <c r="M2813" s="52">
        <v>0</v>
      </c>
      <c r="N2813" s="52">
        <v>0</v>
      </c>
      <c r="O2813" s="52">
        <v>0</v>
      </c>
      <c r="P2813" s="52">
        <v>0</v>
      </c>
      <c r="Q2813" s="52">
        <v>0</v>
      </c>
      <c r="R2813" s="52">
        <v>0</v>
      </c>
      <c r="S2813" s="52">
        <v>0</v>
      </c>
      <c r="T2813" s="52">
        <v>0</v>
      </c>
      <c r="U2813" s="52">
        <v>0</v>
      </c>
      <c r="V2813" s="52">
        <v>0</v>
      </c>
      <c r="W2813" s="52">
        <v>0</v>
      </c>
      <c r="X2813" s="52">
        <v>0</v>
      </c>
      <c r="Y2813" s="52">
        <v>0</v>
      </c>
      <c r="Z2813" s="52">
        <v>0</v>
      </c>
    </row>
    <row r="2814" spans="1:26">
      <c r="A2814" s="52" t="s">
        <v>348</v>
      </c>
      <c r="B2814" s="52" t="s">
        <v>337</v>
      </c>
      <c r="C2814" s="52" t="s">
        <v>255</v>
      </c>
      <c r="D2814" s="52" t="s">
        <v>7</v>
      </c>
      <c r="E2814" s="52" t="s">
        <v>81</v>
      </c>
      <c r="F2814" s="52" t="s">
        <v>70</v>
      </c>
      <c r="G2814" s="52">
        <v>0</v>
      </c>
      <c r="H2814" s="52">
        <v>0</v>
      </c>
      <c r="I2814" s="52">
        <v>0</v>
      </c>
      <c r="J2814" s="52">
        <v>0</v>
      </c>
      <c r="K2814" s="52">
        <v>0</v>
      </c>
      <c r="L2814" s="52">
        <v>0</v>
      </c>
      <c r="M2814" s="52">
        <v>0</v>
      </c>
      <c r="N2814" s="52">
        <v>0</v>
      </c>
      <c r="O2814" s="52">
        <v>0</v>
      </c>
      <c r="P2814" s="52">
        <v>0</v>
      </c>
      <c r="Q2814" s="52">
        <v>0</v>
      </c>
      <c r="R2814" s="52">
        <v>0</v>
      </c>
      <c r="S2814" s="52">
        <v>0</v>
      </c>
      <c r="T2814" s="52">
        <v>0</v>
      </c>
      <c r="U2814" s="52">
        <v>0</v>
      </c>
      <c r="V2814" s="52">
        <v>0</v>
      </c>
      <c r="W2814" s="52">
        <v>0</v>
      </c>
      <c r="X2814" s="52">
        <v>0</v>
      </c>
      <c r="Y2814" s="52">
        <v>0</v>
      </c>
      <c r="Z2814" s="52">
        <v>0</v>
      </c>
    </row>
    <row r="2815" spans="1:26">
      <c r="A2815" s="52" t="s">
        <v>348</v>
      </c>
      <c r="B2815" s="52" t="s">
        <v>342</v>
      </c>
      <c r="C2815" s="52" t="s">
        <v>255</v>
      </c>
      <c r="D2815" s="52" t="s">
        <v>7</v>
      </c>
      <c r="E2815" s="52" t="s">
        <v>81</v>
      </c>
      <c r="F2815" s="52" t="s">
        <v>71</v>
      </c>
      <c r="G2815" s="52">
        <v>0</v>
      </c>
      <c r="H2815" s="52">
        <v>0</v>
      </c>
      <c r="I2815" s="52">
        <v>0</v>
      </c>
      <c r="J2815" s="52">
        <v>0</v>
      </c>
      <c r="K2815" s="52">
        <v>0</v>
      </c>
      <c r="L2815" s="52">
        <v>0</v>
      </c>
      <c r="M2815" s="52">
        <v>0</v>
      </c>
      <c r="N2815" s="52">
        <v>0</v>
      </c>
      <c r="O2815" s="52">
        <v>0</v>
      </c>
      <c r="P2815" s="52">
        <v>0.2773671264</v>
      </c>
      <c r="Q2815" s="52">
        <v>0.32201934840000002</v>
      </c>
      <c r="R2815" s="52">
        <v>0</v>
      </c>
      <c r="S2815" s="52">
        <v>0</v>
      </c>
      <c r="T2815" s="52">
        <v>0</v>
      </c>
      <c r="U2815" s="52">
        <v>0</v>
      </c>
      <c r="V2815" s="52">
        <v>0</v>
      </c>
      <c r="W2815" s="52">
        <v>0</v>
      </c>
      <c r="X2815" s="52">
        <v>0</v>
      </c>
      <c r="Y2815" s="52">
        <v>0</v>
      </c>
      <c r="Z2815" s="52">
        <v>0</v>
      </c>
    </row>
    <row r="2816" spans="1:26">
      <c r="A2816" s="52" t="s">
        <v>348</v>
      </c>
      <c r="B2816" s="52" t="s">
        <v>342</v>
      </c>
      <c r="C2816" s="52" t="s">
        <v>255</v>
      </c>
      <c r="D2816" s="52" t="s">
        <v>7</v>
      </c>
      <c r="E2816" s="52" t="s">
        <v>81</v>
      </c>
      <c r="F2816" s="52" t="s">
        <v>72</v>
      </c>
      <c r="G2816" s="52">
        <v>161.18909951400002</v>
      </c>
      <c r="H2816" s="52">
        <v>170.827699266</v>
      </c>
      <c r="I2816" s="52">
        <v>138.89649966119998</v>
      </c>
      <c r="J2816" s="52">
        <v>155.52990243720001</v>
      </c>
      <c r="K2816" s="52">
        <v>211.8969959904</v>
      </c>
      <c r="L2816" s="52">
        <v>222.72980089319998</v>
      </c>
      <c r="M2816" s="52">
        <v>228.69409845960001</v>
      </c>
      <c r="N2816" s="52">
        <v>181.71000051840005</v>
      </c>
      <c r="O2816" s="52">
        <v>158.574798792</v>
      </c>
      <c r="P2816" s="52">
        <v>123.20110337040002</v>
      </c>
      <c r="Q2816" s="52">
        <v>136.96830241559999</v>
      </c>
      <c r="R2816" s="52">
        <v>40.330301403600004</v>
      </c>
      <c r="S2816" s="52">
        <v>24.069498706800001</v>
      </c>
      <c r="T2816" s="52">
        <v>11.290999921199999</v>
      </c>
      <c r="U2816" s="52">
        <v>7.0228043424000015</v>
      </c>
      <c r="V2816" s="52">
        <v>10.573604301600001</v>
      </c>
      <c r="W2816" s="52">
        <v>6.8964006635999997</v>
      </c>
      <c r="X2816" s="52">
        <v>8.2596729851999999</v>
      </c>
      <c r="Y2816" s="52">
        <v>7.8901585775999994</v>
      </c>
      <c r="Z2816" s="52">
        <v>4.9315354236000006</v>
      </c>
    </row>
    <row r="2817" spans="1:26">
      <c r="A2817" s="52" t="s">
        <v>348</v>
      </c>
      <c r="B2817" s="52" t="s">
        <v>343</v>
      </c>
      <c r="C2817" s="52" t="s">
        <v>255</v>
      </c>
      <c r="D2817" s="52" t="s">
        <v>7</v>
      </c>
      <c r="E2817" s="52" t="s">
        <v>81</v>
      </c>
      <c r="F2817" s="52" t="s">
        <v>73</v>
      </c>
      <c r="G2817" s="52">
        <v>631.74690095400001</v>
      </c>
      <c r="H2817" s="52">
        <v>564.53399829720001</v>
      </c>
      <c r="I2817" s="52">
        <v>524.71619889480007</v>
      </c>
      <c r="J2817" s="52">
        <v>489.71429968680002</v>
      </c>
      <c r="K2817" s="52">
        <v>458.72369819639999</v>
      </c>
      <c r="L2817" s="52">
        <v>381.73229805240004</v>
      </c>
      <c r="M2817" s="52">
        <v>340.28279802000003</v>
      </c>
      <c r="N2817" s="52">
        <v>325.88280183600006</v>
      </c>
      <c r="O2817" s="52">
        <v>294.66270090360001</v>
      </c>
      <c r="P2817" s="52">
        <v>270.96839809200003</v>
      </c>
      <c r="Q2817" s="52">
        <v>326.77829974080004</v>
      </c>
      <c r="R2817" s="52">
        <v>321.01740110520001</v>
      </c>
      <c r="S2817" s="52">
        <v>338.0490020556</v>
      </c>
      <c r="T2817" s="52">
        <v>345.93749847359999</v>
      </c>
      <c r="U2817" s="52">
        <v>361.95570123120001</v>
      </c>
      <c r="V2817" s="52">
        <v>362.27339980200003</v>
      </c>
      <c r="W2817" s="52">
        <v>378.78569938800001</v>
      </c>
      <c r="X2817" s="52">
        <v>383.10749856720003</v>
      </c>
      <c r="Y2817" s="52">
        <v>355.22459961840002</v>
      </c>
      <c r="Z2817" s="52">
        <v>332.41076828640001</v>
      </c>
    </row>
    <row r="2818" spans="1:26">
      <c r="A2818" s="52" t="s">
        <v>347</v>
      </c>
      <c r="B2818" s="52" t="s">
        <v>337</v>
      </c>
      <c r="C2818" s="52" t="s">
        <v>255</v>
      </c>
      <c r="D2818" s="52" t="s">
        <v>7</v>
      </c>
      <c r="E2818" s="52" t="s">
        <v>82</v>
      </c>
      <c r="F2818" s="52" t="s">
        <v>63</v>
      </c>
      <c r="G2818" s="52">
        <v>5.8771953792000007</v>
      </c>
      <c r="H2818" s="52">
        <v>0.69634857600000011</v>
      </c>
      <c r="I2818" s="52">
        <v>0.9238676616</v>
      </c>
      <c r="J2818" s="52">
        <v>0.72511607879999995</v>
      </c>
      <c r="K2818" s="52">
        <v>0.96638461560000011</v>
      </c>
      <c r="L2818" s="52">
        <v>0</v>
      </c>
      <c r="M2818" s="52">
        <v>1.2996497088000001</v>
      </c>
      <c r="N2818" s="52">
        <v>1.1908598976000002</v>
      </c>
      <c r="O2818" s="52">
        <v>1.4732260632</v>
      </c>
      <c r="P2818" s="52">
        <v>1.3115988360000002</v>
      </c>
      <c r="Q2818" s="52">
        <v>1.3371131951999999</v>
      </c>
      <c r="R2818" s="52">
        <v>0.98276337720000007</v>
      </c>
      <c r="S2818" s="52">
        <v>0.84744600120000002</v>
      </c>
      <c r="T2818" s="52">
        <v>0.70720076160000012</v>
      </c>
      <c r="U2818" s="52">
        <v>0.64972855800000007</v>
      </c>
      <c r="V2818" s="52">
        <v>0.52149106080000007</v>
      </c>
      <c r="W2818" s="52">
        <v>0</v>
      </c>
      <c r="X2818" s="52">
        <v>0</v>
      </c>
      <c r="Y2818" s="52">
        <v>0</v>
      </c>
      <c r="Z2818" s="52">
        <v>0</v>
      </c>
    </row>
    <row r="2819" spans="1:26">
      <c r="A2819" s="52" t="s">
        <v>347</v>
      </c>
      <c r="B2819" s="52" t="s">
        <v>338</v>
      </c>
      <c r="C2819" s="52" t="s">
        <v>255</v>
      </c>
      <c r="D2819" s="52" t="s">
        <v>7</v>
      </c>
      <c r="E2819" s="52" t="s">
        <v>82</v>
      </c>
      <c r="F2819" s="52" t="s">
        <v>64</v>
      </c>
      <c r="G2819" s="52">
        <v>248.005998162</v>
      </c>
      <c r="H2819" s="52">
        <v>239.42600148240001</v>
      </c>
      <c r="I2819" s="52">
        <v>192.53400058079998</v>
      </c>
      <c r="J2819" s="52">
        <v>212.47100208360001</v>
      </c>
      <c r="K2819" s="52">
        <v>221.85699963120001</v>
      </c>
      <c r="L2819" s="52">
        <v>229.73200199280004</v>
      </c>
      <c r="M2819" s="52">
        <v>242.82000159480003</v>
      </c>
      <c r="N2819" s="52">
        <v>213.78399931080003</v>
      </c>
      <c r="O2819" s="52">
        <v>215.49599857799998</v>
      </c>
      <c r="P2819" s="52">
        <v>200.92999996080002</v>
      </c>
      <c r="Q2819" s="52">
        <v>52.766001752400001</v>
      </c>
      <c r="R2819" s="52">
        <v>55.651000028399999</v>
      </c>
      <c r="S2819" s="52">
        <v>57.471001988400005</v>
      </c>
      <c r="T2819" s="52">
        <v>57.709000634400006</v>
      </c>
      <c r="U2819" s="52">
        <v>55.785999207600007</v>
      </c>
      <c r="V2819" s="52">
        <v>54.966998325600002</v>
      </c>
      <c r="W2819" s="52">
        <v>51.612998900400001</v>
      </c>
      <c r="X2819" s="52">
        <v>61.795007611200006</v>
      </c>
      <c r="Y2819" s="52">
        <v>103.228338222</v>
      </c>
      <c r="Z2819" s="52">
        <v>124.3879816212</v>
      </c>
    </row>
    <row r="2820" spans="1:26">
      <c r="A2820" s="52" t="s">
        <v>347</v>
      </c>
      <c r="B2820" s="52" t="s">
        <v>339</v>
      </c>
      <c r="C2820" s="52" t="s">
        <v>255</v>
      </c>
      <c r="D2820" s="52" t="s">
        <v>7</v>
      </c>
      <c r="E2820" s="52" t="s">
        <v>82</v>
      </c>
      <c r="F2820" s="52" t="s">
        <v>65</v>
      </c>
      <c r="G2820" s="52">
        <v>1.6998408000000003E-2</v>
      </c>
      <c r="H2820" s="52">
        <v>1.4160008808</v>
      </c>
      <c r="I2820" s="52">
        <v>0</v>
      </c>
      <c r="J2820" s="52">
        <v>7.9900891200000004E-2</v>
      </c>
      <c r="K2820" s="52">
        <v>5.9000385600000003E-2</v>
      </c>
      <c r="L2820" s="52">
        <v>0.100001718</v>
      </c>
      <c r="M2820" s="52">
        <v>6.5000070000000007E-2</v>
      </c>
      <c r="N2820" s="52">
        <v>0.1019988216</v>
      </c>
      <c r="O2820" s="52">
        <v>0.12699820440000001</v>
      </c>
      <c r="P2820" s="52">
        <v>4.0000687200000003E-2</v>
      </c>
      <c r="Q2820" s="52">
        <v>2.9998422000000004E-2</v>
      </c>
      <c r="R2820" s="52">
        <v>0.51819604919999995</v>
      </c>
      <c r="S2820" s="52">
        <v>0.3260386764</v>
      </c>
      <c r="T2820" s="52">
        <v>0.32503803120000008</v>
      </c>
      <c r="U2820" s="52">
        <v>0.31503995280000002</v>
      </c>
      <c r="V2820" s="52">
        <v>0.45006006599999998</v>
      </c>
      <c r="W2820" s="52">
        <v>0.46396861560000002</v>
      </c>
      <c r="X2820" s="52">
        <v>0.60256844279999999</v>
      </c>
      <c r="Y2820" s="52">
        <v>0.27892880279999999</v>
      </c>
      <c r="Z2820" s="52">
        <v>0.29525313600000003</v>
      </c>
    </row>
    <row r="2821" spans="1:26">
      <c r="A2821" s="52" t="s">
        <v>347</v>
      </c>
      <c r="B2821" s="52" t="s">
        <v>340</v>
      </c>
      <c r="C2821" s="52" t="s">
        <v>255</v>
      </c>
      <c r="D2821" s="52" t="s">
        <v>7</v>
      </c>
      <c r="E2821" s="52" t="s">
        <v>82</v>
      </c>
      <c r="F2821" s="52" t="s">
        <v>66</v>
      </c>
      <c r="G2821" s="52">
        <v>118.267198218</v>
      </c>
      <c r="H2821" s="52">
        <v>110.77200141840001</v>
      </c>
      <c r="I2821" s="52">
        <v>76.136401155599998</v>
      </c>
      <c r="J2821" s="52">
        <v>79.412400496800004</v>
      </c>
      <c r="K2821" s="52">
        <v>79.199999946000005</v>
      </c>
      <c r="L2821" s="52">
        <v>83.962798956</v>
      </c>
      <c r="M2821" s="52">
        <v>80.629201807200005</v>
      </c>
      <c r="N2821" s="52">
        <v>76.913998772400006</v>
      </c>
      <c r="O2821" s="52">
        <v>74.973601191600011</v>
      </c>
      <c r="P2821" s="52">
        <v>73.382399477999996</v>
      </c>
      <c r="Q2821" s="52">
        <v>66.279597948000003</v>
      </c>
      <c r="R2821" s="52">
        <v>65.365200827999999</v>
      </c>
      <c r="S2821" s="52">
        <v>64.796398927200002</v>
      </c>
      <c r="T2821" s="52">
        <v>67.964399762400006</v>
      </c>
      <c r="U2821" s="52">
        <v>70.246800288000003</v>
      </c>
      <c r="V2821" s="52">
        <v>62.301602037599999</v>
      </c>
      <c r="W2821" s="52">
        <v>63.673201904400003</v>
      </c>
      <c r="X2821" s="52">
        <v>62.954453948400001</v>
      </c>
      <c r="Y2821" s="52">
        <v>67.949771083200005</v>
      </c>
      <c r="Z2821" s="52">
        <v>65.881868695200012</v>
      </c>
    </row>
    <row r="2822" spans="1:26">
      <c r="A2822" s="52" t="s">
        <v>347</v>
      </c>
      <c r="B2822" s="52" t="s">
        <v>341</v>
      </c>
      <c r="C2822" s="52" t="s">
        <v>255</v>
      </c>
      <c r="D2822" s="52" t="s">
        <v>7</v>
      </c>
      <c r="E2822" s="52" t="s">
        <v>82</v>
      </c>
      <c r="F2822" s="52" t="s">
        <v>67</v>
      </c>
      <c r="G2822" s="52">
        <v>8.8889992668000009</v>
      </c>
      <c r="H2822" s="52">
        <v>8.4630007404000001</v>
      </c>
      <c r="I2822" s="52">
        <v>8.1489991140000004</v>
      </c>
      <c r="J2822" s="52">
        <v>8.0550012671999998</v>
      </c>
      <c r="K2822" s="52">
        <v>5.1860007540000002</v>
      </c>
      <c r="L2822" s="52">
        <v>5.4860017212000001</v>
      </c>
      <c r="M2822" s="52">
        <v>11.897997998400001</v>
      </c>
      <c r="N2822" s="52">
        <v>12.116000487600001</v>
      </c>
      <c r="O2822" s="52">
        <v>11.7200003832</v>
      </c>
      <c r="P2822" s="52">
        <v>11.4309981396</v>
      </c>
      <c r="Q2822" s="52">
        <v>11.168000110800001</v>
      </c>
      <c r="R2822" s="52">
        <v>11.176001085599999</v>
      </c>
      <c r="S2822" s="52">
        <v>10.9979992836</v>
      </c>
      <c r="T2822" s="52">
        <v>9.873998395200001</v>
      </c>
      <c r="U2822" s="52">
        <v>9.4120017623999992</v>
      </c>
      <c r="V2822" s="52">
        <v>9.1830005496000009</v>
      </c>
      <c r="W2822" s="52">
        <v>11.1550000968</v>
      </c>
      <c r="X2822" s="52">
        <v>9.8619822791999994</v>
      </c>
      <c r="Y2822" s="52">
        <v>10.4613017652</v>
      </c>
      <c r="Z2822" s="52">
        <v>10.1518428168</v>
      </c>
    </row>
    <row r="2823" spans="1:26">
      <c r="A2823" s="52" t="s">
        <v>347</v>
      </c>
      <c r="B2823" s="52" t="s">
        <v>337</v>
      </c>
      <c r="C2823" s="52" t="s">
        <v>255</v>
      </c>
      <c r="D2823" s="52" t="s">
        <v>7</v>
      </c>
      <c r="E2823" s="52" t="s">
        <v>82</v>
      </c>
      <c r="F2823" s="52" t="s">
        <v>68</v>
      </c>
      <c r="G2823" s="52">
        <v>0</v>
      </c>
      <c r="H2823" s="52">
        <v>0</v>
      </c>
      <c r="I2823" s="52">
        <v>0</v>
      </c>
      <c r="J2823" s="52">
        <v>0</v>
      </c>
      <c r="K2823" s="52">
        <v>0</v>
      </c>
      <c r="L2823" s="52">
        <v>0</v>
      </c>
      <c r="M2823" s="52">
        <v>0</v>
      </c>
      <c r="N2823" s="52">
        <v>0</v>
      </c>
      <c r="O2823" s="52">
        <v>0</v>
      </c>
      <c r="P2823" s="52">
        <v>0</v>
      </c>
      <c r="Q2823" s="52">
        <v>0</v>
      </c>
      <c r="R2823" s="52">
        <v>0</v>
      </c>
      <c r="S2823" s="52">
        <v>0</v>
      </c>
      <c r="T2823" s="52">
        <v>0</v>
      </c>
      <c r="U2823" s="52">
        <v>0</v>
      </c>
      <c r="V2823" s="52">
        <v>0</v>
      </c>
      <c r="W2823" s="52">
        <v>0</v>
      </c>
      <c r="X2823" s="52">
        <v>0</v>
      </c>
      <c r="Y2823" s="52">
        <v>0</v>
      </c>
      <c r="Z2823" s="52">
        <v>0</v>
      </c>
    </row>
    <row r="2824" spans="1:26">
      <c r="A2824" s="52" t="s">
        <v>347</v>
      </c>
      <c r="B2824" s="52" t="s">
        <v>337</v>
      </c>
      <c r="C2824" s="52" t="s">
        <v>255</v>
      </c>
      <c r="D2824" s="52" t="s">
        <v>7</v>
      </c>
      <c r="E2824" s="52" t="s">
        <v>82</v>
      </c>
      <c r="F2824" s="52" t="s">
        <v>69</v>
      </c>
      <c r="G2824" s="52">
        <v>0</v>
      </c>
      <c r="H2824" s="52">
        <v>0</v>
      </c>
      <c r="I2824" s="52">
        <v>0</v>
      </c>
      <c r="J2824" s="52">
        <v>0</v>
      </c>
      <c r="K2824" s="52">
        <v>0</v>
      </c>
      <c r="L2824" s="52">
        <v>0</v>
      </c>
      <c r="M2824" s="52">
        <v>0</v>
      </c>
      <c r="N2824" s="52">
        <v>0</v>
      </c>
      <c r="O2824" s="52">
        <v>0</v>
      </c>
      <c r="P2824" s="52">
        <v>0</v>
      </c>
      <c r="Q2824" s="52">
        <v>0</v>
      </c>
      <c r="R2824" s="52">
        <v>0</v>
      </c>
      <c r="S2824" s="52">
        <v>0</v>
      </c>
      <c r="T2824" s="52">
        <v>0</v>
      </c>
      <c r="U2824" s="52">
        <v>0</v>
      </c>
      <c r="V2824" s="52">
        <v>0</v>
      </c>
      <c r="W2824" s="52">
        <v>0</v>
      </c>
      <c r="X2824" s="52">
        <v>0</v>
      </c>
      <c r="Y2824" s="52">
        <v>0</v>
      </c>
      <c r="Z2824" s="52">
        <v>0</v>
      </c>
    </row>
    <row r="2825" spans="1:26">
      <c r="A2825" s="52" t="s">
        <v>347</v>
      </c>
      <c r="B2825" s="52" t="s">
        <v>337</v>
      </c>
      <c r="C2825" s="52" t="s">
        <v>255</v>
      </c>
      <c r="D2825" s="52" t="s">
        <v>7</v>
      </c>
      <c r="E2825" s="52" t="s">
        <v>82</v>
      </c>
      <c r="F2825" s="52" t="s">
        <v>70</v>
      </c>
      <c r="G2825" s="52">
        <v>0</v>
      </c>
      <c r="H2825" s="52">
        <v>0</v>
      </c>
      <c r="I2825" s="52">
        <v>0</v>
      </c>
      <c r="J2825" s="52">
        <v>0</v>
      </c>
      <c r="K2825" s="52">
        <v>0</v>
      </c>
      <c r="L2825" s="52">
        <v>0</v>
      </c>
      <c r="M2825" s="52">
        <v>0</v>
      </c>
      <c r="N2825" s="52">
        <v>0</v>
      </c>
      <c r="O2825" s="52">
        <v>0</v>
      </c>
      <c r="P2825" s="52">
        <v>0</v>
      </c>
      <c r="Q2825" s="52">
        <v>0</v>
      </c>
      <c r="R2825" s="52">
        <v>0</v>
      </c>
      <c r="S2825" s="52">
        <v>0</v>
      </c>
      <c r="T2825" s="52">
        <v>0</v>
      </c>
      <c r="U2825" s="52">
        <v>0</v>
      </c>
      <c r="V2825" s="52">
        <v>0</v>
      </c>
      <c r="W2825" s="52">
        <v>0</v>
      </c>
      <c r="X2825" s="52">
        <v>0</v>
      </c>
      <c r="Y2825" s="52">
        <v>0</v>
      </c>
      <c r="Z2825" s="52">
        <v>0</v>
      </c>
    </row>
    <row r="2826" spans="1:26">
      <c r="A2826" s="52" t="s">
        <v>347</v>
      </c>
      <c r="B2826" s="52" t="s">
        <v>342</v>
      </c>
      <c r="C2826" s="52" t="s">
        <v>255</v>
      </c>
      <c r="D2826" s="52" t="s">
        <v>7</v>
      </c>
      <c r="E2826" s="52" t="s">
        <v>82</v>
      </c>
      <c r="F2826" s="52" t="s">
        <v>71</v>
      </c>
      <c r="G2826" s="52">
        <v>0</v>
      </c>
      <c r="H2826" s="52">
        <v>0</v>
      </c>
      <c r="I2826" s="52">
        <v>0</v>
      </c>
      <c r="J2826" s="52">
        <v>0</v>
      </c>
      <c r="K2826" s="52">
        <v>0</v>
      </c>
      <c r="L2826" s="52">
        <v>0</v>
      </c>
      <c r="M2826" s="52">
        <v>0</v>
      </c>
      <c r="N2826" s="52">
        <v>0</v>
      </c>
      <c r="O2826" s="52">
        <v>0</v>
      </c>
      <c r="P2826" s="52">
        <v>0.18491002200000001</v>
      </c>
      <c r="Q2826" s="52">
        <v>0.23001441840000003</v>
      </c>
      <c r="R2826" s="52">
        <v>0</v>
      </c>
      <c r="S2826" s="52">
        <v>0</v>
      </c>
      <c r="T2826" s="52">
        <v>0</v>
      </c>
      <c r="U2826" s="52">
        <v>0</v>
      </c>
      <c r="V2826" s="52">
        <v>0</v>
      </c>
      <c r="W2826" s="52">
        <v>0</v>
      </c>
      <c r="X2826" s="52">
        <v>0</v>
      </c>
      <c r="Y2826" s="52">
        <v>0</v>
      </c>
      <c r="Z2826" s="52">
        <v>0</v>
      </c>
    </row>
    <row r="2827" spans="1:26">
      <c r="A2827" s="52" t="s">
        <v>347</v>
      </c>
      <c r="B2827" s="52" t="s">
        <v>342</v>
      </c>
      <c r="C2827" s="52" t="s">
        <v>255</v>
      </c>
      <c r="D2827" s="52" t="s">
        <v>7</v>
      </c>
      <c r="E2827" s="52" t="s">
        <v>82</v>
      </c>
      <c r="F2827" s="52" t="s">
        <v>72</v>
      </c>
      <c r="G2827" s="52">
        <v>73.814699138400002</v>
      </c>
      <c r="H2827" s="52">
        <v>84.066899551199995</v>
      </c>
      <c r="I2827" s="52">
        <v>78.559800544800012</v>
      </c>
      <c r="J2827" s="52">
        <v>70.231397050799998</v>
      </c>
      <c r="K2827" s="52">
        <v>75.487899330000005</v>
      </c>
      <c r="L2827" s="52">
        <v>78.034704649200009</v>
      </c>
      <c r="M2827" s="52">
        <v>78.702101503199998</v>
      </c>
      <c r="N2827" s="52">
        <v>78.349999996800008</v>
      </c>
      <c r="O2827" s="52">
        <v>131.71450062240001</v>
      </c>
      <c r="P2827" s="52">
        <v>121.12249952159999</v>
      </c>
      <c r="Q2827" s="52">
        <v>134.7992008848</v>
      </c>
      <c r="R2827" s="52">
        <v>18.048499308</v>
      </c>
      <c r="S2827" s="52">
        <v>19.015298416799997</v>
      </c>
      <c r="T2827" s="52">
        <v>19.051899422400002</v>
      </c>
      <c r="U2827" s="52">
        <v>19.055198620800002</v>
      </c>
      <c r="V2827" s="52">
        <v>21.151098140400002</v>
      </c>
      <c r="W2827" s="52">
        <v>22.538000761200003</v>
      </c>
      <c r="X2827" s="52">
        <v>18.613696374</v>
      </c>
      <c r="Y2827" s="52">
        <v>14.641448940000002</v>
      </c>
      <c r="Z2827" s="52">
        <v>11.108212606800002</v>
      </c>
    </row>
    <row r="2828" spans="1:26">
      <c r="A2828" s="52" t="s">
        <v>347</v>
      </c>
      <c r="B2828" s="52" t="s">
        <v>343</v>
      </c>
      <c r="C2828" s="52" t="s">
        <v>255</v>
      </c>
      <c r="D2828" s="52" t="s">
        <v>7</v>
      </c>
      <c r="E2828" s="52" t="s">
        <v>82</v>
      </c>
      <c r="F2828" s="52" t="s">
        <v>73</v>
      </c>
      <c r="G2828" s="52">
        <v>100.2941994744</v>
      </c>
      <c r="H2828" s="52">
        <v>89.622900381600019</v>
      </c>
      <c r="I2828" s="52">
        <v>58.403699611200004</v>
      </c>
      <c r="J2828" s="52">
        <v>53.999098088400004</v>
      </c>
      <c r="K2828" s="52">
        <v>49.942800644400002</v>
      </c>
      <c r="L2828" s="52">
        <v>43.415097962400004</v>
      </c>
      <c r="M2828" s="52">
        <v>68.321701274400013</v>
      </c>
      <c r="N2828" s="52">
        <v>61.7210980308</v>
      </c>
      <c r="O2828" s="52">
        <v>54.6119995536</v>
      </c>
      <c r="P2828" s="52">
        <v>41.733900982800002</v>
      </c>
      <c r="Q2828" s="52">
        <v>38.606399064000001</v>
      </c>
      <c r="R2828" s="52">
        <v>39.275098012800001</v>
      </c>
      <c r="S2828" s="52">
        <v>43.703999722800006</v>
      </c>
      <c r="T2828" s="52">
        <v>44.723699049600008</v>
      </c>
      <c r="U2828" s="52">
        <v>48.590099992799999</v>
      </c>
      <c r="V2828" s="52">
        <v>47.311200064799998</v>
      </c>
      <c r="W2828" s="52">
        <v>51.345901994400002</v>
      </c>
      <c r="X2828" s="52">
        <v>48.728699820000003</v>
      </c>
      <c r="Y2828" s="52">
        <v>52.526701011600004</v>
      </c>
      <c r="Z2828" s="52">
        <v>54.005922572400003</v>
      </c>
    </row>
    <row r="2829" spans="1:26">
      <c r="A2829" s="52" t="s">
        <v>347</v>
      </c>
      <c r="B2829" s="52" t="s">
        <v>337</v>
      </c>
      <c r="C2829" s="52" t="s">
        <v>255</v>
      </c>
      <c r="D2829" s="52" t="s">
        <v>7</v>
      </c>
      <c r="E2829" s="52" t="s">
        <v>83</v>
      </c>
      <c r="F2829" s="52" t="s">
        <v>63</v>
      </c>
      <c r="G2829" s="52">
        <v>0</v>
      </c>
      <c r="H2829" s="52">
        <v>0</v>
      </c>
      <c r="I2829" s="52">
        <v>0</v>
      </c>
      <c r="J2829" s="52">
        <v>0</v>
      </c>
      <c r="K2829" s="52">
        <v>0</v>
      </c>
      <c r="L2829" s="52">
        <v>0</v>
      </c>
      <c r="M2829" s="52">
        <v>0</v>
      </c>
      <c r="N2829" s="52">
        <v>0</v>
      </c>
      <c r="O2829" s="52">
        <v>0</v>
      </c>
      <c r="P2829" s="52">
        <v>0</v>
      </c>
      <c r="Q2829" s="52">
        <v>0</v>
      </c>
      <c r="R2829" s="52">
        <v>0</v>
      </c>
      <c r="S2829" s="52">
        <v>0</v>
      </c>
      <c r="T2829" s="52">
        <v>0</v>
      </c>
      <c r="U2829" s="52">
        <v>0</v>
      </c>
      <c r="V2829" s="52">
        <v>0</v>
      </c>
      <c r="W2829" s="52">
        <v>0</v>
      </c>
      <c r="X2829" s="52">
        <v>0</v>
      </c>
      <c r="Y2829" s="52">
        <v>0</v>
      </c>
      <c r="Z2829" s="52">
        <v>0</v>
      </c>
    </row>
    <row r="2830" spans="1:26">
      <c r="A2830" s="52" t="s">
        <v>347</v>
      </c>
      <c r="B2830" s="52" t="s">
        <v>338</v>
      </c>
      <c r="C2830" s="52" t="s">
        <v>255</v>
      </c>
      <c r="D2830" s="52" t="s">
        <v>7</v>
      </c>
      <c r="E2830" s="52" t="s">
        <v>83</v>
      </c>
      <c r="F2830" s="52" t="s">
        <v>64</v>
      </c>
      <c r="G2830" s="52">
        <v>0</v>
      </c>
      <c r="H2830" s="52">
        <v>0</v>
      </c>
      <c r="I2830" s="52">
        <v>0</v>
      </c>
      <c r="J2830" s="52">
        <v>0</v>
      </c>
      <c r="K2830" s="52">
        <v>0</v>
      </c>
      <c r="L2830" s="52">
        <v>0</v>
      </c>
      <c r="M2830" s="52">
        <v>0</v>
      </c>
      <c r="N2830" s="52">
        <v>0</v>
      </c>
      <c r="O2830" s="52">
        <v>0</v>
      </c>
      <c r="P2830" s="52">
        <v>0</v>
      </c>
      <c r="Q2830" s="52">
        <v>0</v>
      </c>
      <c r="R2830" s="52">
        <v>0</v>
      </c>
      <c r="S2830" s="52">
        <v>0</v>
      </c>
      <c r="T2830" s="52">
        <v>0</v>
      </c>
      <c r="U2830" s="52">
        <v>0</v>
      </c>
      <c r="V2830" s="52">
        <v>0</v>
      </c>
      <c r="W2830" s="52">
        <v>0</v>
      </c>
      <c r="X2830" s="52">
        <v>0</v>
      </c>
      <c r="Y2830" s="52">
        <v>0</v>
      </c>
      <c r="Z2830" s="52">
        <v>0</v>
      </c>
    </row>
    <row r="2831" spans="1:26">
      <c r="A2831" s="52" t="s">
        <v>347</v>
      </c>
      <c r="B2831" s="52" t="s">
        <v>339</v>
      </c>
      <c r="C2831" s="52" t="s">
        <v>255</v>
      </c>
      <c r="D2831" s="52" t="s">
        <v>7</v>
      </c>
      <c r="E2831" s="52" t="s">
        <v>83</v>
      </c>
      <c r="F2831" s="52" t="s">
        <v>65</v>
      </c>
      <c r="G2831" s="52">
        <v>0</v>
      </c>
      <c r="H2831" s="52">
        <v>0</v>
      </c>
      <c r="I2831" s="52">
        <v>0</v>
      </c>
      <c r="J2831" s="52">
        <v>0</v>
      </c>
      <c r="K2831" s="52">
        <v>0</v>
      </c>
      <c r="L2831" s="52">
        <v>0</v>
      </c>
      <c r="M2831" s="52">
        <v>0</v>
      </c>
      <c r="N2831" s="52">
        <v>0</v>
      </c>
      <c r="O2831" s="52">
        <v>0</v>
      </c>
      <c r="P2831" s="52">
        <v>0</v>
      </c>
      <c r="Q2831" s="52">
        <v>0</v>
      </c>
      <c r="R2831" s="52">
        <v>7.5316722012000001</v>
      </c>
      <c r="S2831" s="52">
        <v>5.2657006788</v>
      </c>
      <c r="T2831" s="52">
        <v>5.3107087788000005</v>
      </c>
      <c r="U2831" s="52">
        <v>4.7256285996000003</v>
      </c>
      <c r="V2831" s="52">
        <v>6.4808649504</v>
      </c>
      <c r="W2831" s="52">
        <v>6.3690271488000008</v>
      </c>
      <c r="X2831" s="52">
        <v>13.179083436000001</v>
      </c>
      <c r="Y2831" s="52">
        <v>13.727407698</v>
      </c>
      <c r="Z2831" s="52">
        <v>15.3109768752</v>
      </c>
    </row>
    <row r="2832" spans="1:26">
      <c r="A2832" s="52" t="s">
        <v>347</v>
      </c>
      <c r="B2832" s="52" t="s">
        <v>340</v>
      </c>
      <c r="C2832" s="52" t="s">
        <v>255</v>
      </c>
      <c r="D2832" s="52" t="s">
        <v>7</v>
      </c>
      <c r="E2832" s="52" t="s">
        <v>83</v>
      </c>
      <c r="F2832" s="52" t="s">
        <v>66</v>
      </c>
      <c r="G2832" s="52">
        <v>0</v>
      </c>
      <c r="H2832" s="52">
        <v>0</v>
      </c>
      <c r="I2832" s="52">
        <v>108.7775983044</v>
      </c>
      <c r="J2832" s="52">
        <v>116.42400138600001</v>
      </c>
      <c r="K2832" s="52">
        <v>118.18800070920001</v>
      </c>
      <c r="L2832" s="52">
        <v>120.35160078480001</v>
      </c>
      <c r="M2832" s="52">
        <v>164.19960130679999</v>
      </c>
      <c r="N2832" s="52">
        <v>150.96959800920001</v>
      </c>
      <c r="O2832" s="52">
        <v>136.72800102959999</v>
      </c>
      <c r="P2832" s="52">
        <v>115.2755998272</v>
      </c>
      <c r="Q2832" s="52">
        <v>200.91959994960001</v>
      </c>
      <c r="R2832" s="52">
        <v>191.52720078480002</v>
      </c>
      <c r="S2832" s="52">
        <v>194.48999817840001</v>
      </c>
      <c r="T2832" s="52">
        <v>197.4023990604</v>
      </c>
      <c r="U2832" s="52">
        <v>199.10519992800002</v>
      </c>
      <c r="V2832" s="52">
        <v>219.10679956800001</v>
      </c>
      <c r="W2832" s="52">
        <v>236.31479877600003</v>
      </c>
      <c r="X2832" s="52">
        <v>180.8661760992</v>
      </c>
      <c r="Y2832" s="52">
        <v>188.76344386320002</v>
      </c>
      <c r="Z2832" s="52">
        <v>168.99235268400002</v>
      </c>
    </row>
    <row r="2833" spans="1:26">
      <c r="A2833" s="52" t="s">
        <v>347</v>
      </c>
      <c r="B2833" s="52" t="s">
        <v>341</v>
      </c>
      <c r="C2833" s="52" t="s">
        <v>255</v>
      </c>
      <c r="D2833" s="52" t="s">
        <v>7</v>
      </c>
      <c r="E2833" s="52" t="s">
        <v>83</v>
      </c>
      <c r="F2833" s="52" t="s">
        <v>67</v>
      </c>
      <c r="G2833" s="52">
        <v>0</v>
      </c>
      <c r="H2833" s="52">
        <v>0</v>
      </c>
      <c r="I2833" s="52">
        <v>0</v>
      </c>
      <c r="J2833" s="52">
        <v>0</v>
      </c>
      <c r="K2833" s="52">
        <v>0</v>
      </c>
      <c r="L2833" s="52">
        <v>0</v>
      </c>
      <c r="M2833" s="52">
        <v>0</v>
      </c>
      <c r="N2833" s="52">
        <v>0</v>
      </c>
      <c r="O2833" s="52">
        <v>0</v>
      </c>
      <c r="P2833" s="52">
        <v>0</v>
      </c>
      <c r="Q2833" s="52">
        <v>0</v>
      </c>
      <c r="R2833" s="52">
        <v>0</v>
      </c>
      <c r="S2833" s="52">
        <v>0</v>
      </c>
      <c r="T2833" s="52">
        <v>0</v>
      </c>
      <c r="U2833" s="52">
        <v>0</v>
      </c>
      <c r="V2833" s="52">
        <v>0</v>
      </c>
      <c r="W2833" s="52">
        <v>0</v>
      </c>
      <c r="X2833" s="52">
        <v>0</v>
      </c>
      <c r="Y2833" s="52">
        <v>0</v>
      </c>
      <c r="Z2833" s="52">
        <v>0</v>
      </c>
    </row>
    <row r="2834" spans="1:26">
      <c r="A2834" s="52" t="s">
        <v>347</v>
      </c>
      <c r="B2834" s="52" t="s">
        <v>337</v>
      </c>
      <c r="C2834" s="52" t="s">
        <v>255</v>
      </c>
      <c r="D2834" s="52" t="s">
        <v>7</v>
      </c>
      <c r="E2834" s="52" t="s">
        <v>83</v>
      </c>
      <c r="F2834" s="52" t="s">
        <v>68</v>
      </c>
      <c r="G2834" s="52">
        <v>0</v>
      </c>
      <c r="H2834" s="52">
        <v>0</v>
      </c>
      <c r="I2834" s="52">
        <v>0</v>
      </c>
      <c r="J2834" s="52">
        <v>0</v>
      </c>
      <c r="K2834" s="52">
        <v>0</v>
      </c>
      <c r="L2834" s="52">
        <v>0</v>
      </c>
      <c r="M2834" s="52">
        <v>0</v>
      </c>
      <c r="N2834" s="52">
        <v>0</v>
      </c>
      <c r="O2834" s="52">
        <v>0</v>
      </c>
      <c r="P2834" s="52">
        <v>0</v>
      </c>
      <c r="Q2834" s="52">
        <v>0</v>
      </c>
      <c r="R2834" s="52">
        <v>0</v>
      </c>
      <c r="S2834" s="52">
        <v>0</v>
      </c>
      <c r="T2834" s="52">
        <v>0</v>
      </c>
      <c r="U2834" s="52">
        <v>0</v>
      </c>
      <c r="V2834" s="52">
        <v>0</v>
      </c>
      <c r="W2834" s="52">
        <v>0</v>
      </c>
      <c r="X2834" s="52">
        <v>0</v>
      </c>
      <c r="Y2834" s="52">
        <v>0</v>
      </c>
      <c r="Z2834" s="52">
        <v>0</v>
      </c>
    </row>
    <row r="2835" spans="1:26">
      <c r="A2835" s="52" t="s">
        <v>347</v>
      </c>
      <c r="B2835" s="52" t="s">
        <v>337</v>
      </c>
      <c r="C2835" s="52" t="s">
        <v>255</v>
      </c>
      <c r="D2835" s="52" t="s">
        <v>7</v>
      </c>
      <c r="E2835" s="52" t="s">
        <v>83</v>
      </c>
      <c r="F2835" s="52" t="s">
        <v>69</v>
      </c>
      <c r="G2835" s="52">
        <v>0</v>
      </c>
      <c r="H2835" s="52">
        <v>0</v>
      </c>
      <c r="I2835" s="52">
        <v>0</v>
      </c>
      <c r="J2835" s="52">
        <v>0</v>
      </c>
      <c r="K2835" s="52">
        <v>0</v>
      </c>
      <c r="L2835" s="52">
        <v>0</v>
      </c>
      <c r="M2835" s="52">
        <v>0</v>
      </c>
      <c r="N2835" s="52">
        <v>0</v>
      </c>
      <c r="O2835" s="52">
        <v>0</v>
      </c>
      <c r="P2835" s="52">
        <v>0</v>
      </c>
      <c r="Q2835" s="52">
        <v>0</v>
      </c>
      <c r="R2835" s="52">
        <v>0</v>
      </c>
      <c r="S2835" s="52">
        <v>0</v>
      </c>
      <c r="T2835" s="52">
        <v>0</v>
      </c>
      <c r="U2835" s="52">
        <v>0</v>
      </c>
      <c r="V2835" s="52">
        <v>0</v>
      </c>
      <c r="W2835" s="52">
        <v>0</v>
      </c>
      <c r="X2835" s="52">
        <v>0</v>
      </c>
      <c r="Y2835" s="52">
        <v>0</v>
      </c>
      <c r="Z2835" s="52">
        <v>0</v>
      </c>
    </row>
    <row r="2836" spans="1:26">
      <c r="A2836" s="52" t="s">
        <v>347</v>
      </c>
      <c r="B2836" s="52" t="s">
        <v>337</v>
      </c>
      <c r="C2836" s="52" t="s">
        <v>255</v>
      </c>
      <c r="D2836" s="52" t="s">
        <v>7</v>
      </c>
      <c r="E2836" s="52" t="s">
        <v>83</v>
      </c>
      <c r="F2836" s="52" t="s">
        <v>70</v>
      </c>
      <c r="G2836" s="52">
        <v>0</v>
      </c>
      <c r="H2836" s="52">
        <v>0</v>
      </c>
      <c r="I2836" s="52">
        <v>0</v>
      </c>
      <c r="J2836" s="52">
        <v>0</v>
      </c>
      <c r="K2836" s="52">
        <v>0</v>
      </c>
      <c r="L2836" s="52">
        <v>0</v>
      </c>
      <c r="M2836" s="52">
        <v>0</v>
      </c>
      <c r="N2836" s="52">
        <v>0</v>
      </c>
      <c r="O2836" s="52">
        <v>0</v>
      </c>
      <c r="P2836" s="52">
        <v>0</v>
      </c>
      <c r="Q2836" s="52">
        <v>0</v>
      </c>
      <c r="R2836" s="52">
        <v>0</v>
      </c>
      <c r="S2836" s="52">
        <v>0</v>
      </c>
      <c r="T2836" s="52">
        <v>0</v>
      </c>
      <c r="U2836" s="52">
        <v>0</v>
      </c>
      <c r="V2836" s="52">
        <v>0</v>
      </c>
      <c r="W2836" s="52">
        <v>0</v>
      </c>
      <c r="X2836" s="52">
        <v>0</v>
      </c>
      <c r="Y2836" s="52">
        <v>0</v>
      </c>
      <c r="Z2836" s="52">
        <v>0</v>
      </c>
    </row>
    <row r="2837" spans="1:26">
      <c r="A2837" s="52" t="s">
        <v>347</v>
      </c>
      <c r="B2837" s="52" t="s">
        <v>342</v>
      </c>
      <c r="C2837" s="52" t="s">
        <v>255</v>
      </c>
      <c r="D2837" s="52" t="s">
        <v>7</v>
      </c>
      <c r="E2837" s="52" t="s">
        <v>83</v>
      </c>
      <c r="F2837" s="52" t="s">
        <v>71</v>
      </c>
      <c r="G2837" s="52">
        <v>0</v>
      </c>
      <c r="H2837" s="52">
        <v>0</v>
      </c>
      <c r="I2837" s="52">
        <v>0</v>
      </c>
      <c r="J2837" s="52">
        <v>0</v>
      </c>
      <c r="K2837" s="52">
        <v>0</v>
      </c>
      <c r="L2837" s="52">
        <v>0</v>
      </c>
      <c r="M2837" s="52">
        <v>0</v>
      </c>
      <c r="N2837" s="52">
        <v>0</v>
      </c>
      <c r="O2837" s="52">
        <v>0</v>
      </c>
      <c r="P2837" s="52">
        <v>0</v>
      </c>
      <c r="Q2837" s="52">
        <v>0</v>
      </c>
      <c r="R2837" s="52">
        <v>0</v>
      </c>
      <c r="S2837" s="52">
        <v>0</v>
      </c>
      <c r="T2837" s="52">
        <v>0</v>
      </c>
      <c r="U2837" s="52">
        <v>0</v>
      </c>
      <c r="V2837" s="52">
        <v>0</v>
      </c>
      <c r="W2837" s="52">
        <v>0</v>
      </c>
      <c r="X2837" s="52">
        <v>0</v>
      </c>
      <c r="Y2837" s="52">
        <v>0</v>
      </c>
      <c r="Z2837" s="52">
        <v>0</v>
      </c>
    </row>
    <row r="2838" spans="1:26">
      <c r="A2838" s="52" t="s">
        <v>347</v>
      </c>
      <c r="B2838" s="52" t="s">
        <v>342</v>
      </c>
      <c r="C2838" s="52" t="s">
        <v>255</v>
      </c>
      <c r="D2838" s="52" t="s">
        <v>7</v>
      </c>
      <c r="E2838" s="52" t="s">
        <v>83</v>
      </c>
      <c r="F2838" s="52" t="s">
        <v>72</v>
      </c>
      <c r="G2838" s="52">
        <v>23.519997954000001</v>
      </c>
      <c r="H2838" s="52">
        <v>62.182399654800001</v>
      </c>
      <c r="I2838" s="52">
        <v>65.318400777600004</v>
      </c>
      <c r="J2838" s="52">
        <v>69.619198968000006</v>
      </c>
      <c r="K2838" s="52">
        <v>76.249599667200002</v>
      </c>
      <c r="L2838" s="52">
        <v>70.78400022240001</v>
      </c>
      <c r="M2838" s="52">
        <v>70.78400022240001</v>
      </c>
      <c r="N2838" s="52">
        <v>56.134399582800008</v>
      </c>
      <c r="O2838" s="52">
        <v>56.895999436800004</v>
      </c>
      <c r="P2838" s="52">
        <v>55.283198022000008</v>
      </c>
      <c r="Q2838" s="52">
        <v>53.67040079400001</v>
      </c>
      <c r="R2838" s="52">
        <v>285.1114964148</v>
      </c>
      <c r="S2838" s="52">
        <v>299.54890165680001</v>
      </c>
      <c r="T2838" s="52">
        <v>342.96399961919997</v>
      </c>
      <c r="U2838" s="52">
        <v>307.43169983999996</v>
      </c>
      <c r="V2838" s="52">
        <v>304.22529767520001</v>
      </c>
      <c r="W2838" s="52">
        <v>321.20790050520003</v>
      </c>
      <c r="X2838" s="52">
        <v>345.37387145759999</v>
      </c>
      <c r="Y2838" s="52">
        <v>461.38427561880007</v>
      </c>
      <c r="Z2838" s="52">
        <v>416.08332570599998</v>
      </c>
    </row>
    <row r="2839" spans="1:26">
      <c r="A2839" s="52" t="s">
        <v>347</v>
      </c>
      <c r="B2839" s="52" t="s">
        <v>343</v>
      </c>
      <c r="C2839" s="52" t="s">
        <v>255</v>
      </c>
      <c r="D2839" s="52" t="s">
        <v>7</v>
      </c>
      <c r="E2839" s="52" t="s">
        <v>83</v>
      </c>
      <c r="F2839" s="52" t="s">
        <v>73</v>
      </c>
      <c r="G2839" s="52">
        <v>0</v>
      </c>
      <c r="H2839" s="52">
        <v>0</v>
      </c>
      <c r="I2839" s="52">
        <v>251.1162002232</v>
      </c>
      <c r="J2839" s="52">
        <v>259.51410041040003</v>
      </c>
      <c r="K2839" s="52">
        <v>260.19450146520001</v>
      </c>
      <c r="L2839" s="52">
        <v>232.58700184680001</v>
      </c>
      <c r="M2839" s="52">
        <v>464.2110020124</v>
      </c>
      <c r="N2839" s="52">
        <v>440.62290156960006</v>
      </c>
      <c r="O2839" s="52">
        <v>394.90830000360006</v>
      </c>
      <c r="P2839" s="52">
        <v>301.84560010440003</v>
      </c>
      <c r="Q2839" s="52">
        <v>15.758101994400002</v>
      </c>
      <c r="R2839" s="52">
        <v>14.584500086400002</v>
      </c>
      <c r="S2839" s="52">
        <v>15.6384013824</v>
      </c>
      <c r="T2839" s="52">
        <v>16.002900003600001</v>
      </c>
      <c r="U2839" s="52">
        <v>16.893901285200002</v>
      </c>
      <c r="V2839" s="52">
        <v>12.810598981200002</v>
      </c>
      <c r="W2839" s="52">
        <v>14.064298560000001</v>
      </c>
      <c r="X2839" s="52">
        <v>12.836699492400001</v>
      </c>
      <c r="Y2839" s="52">
        <v>13.698899776800001</v>
      </c>
      <c r="Z2839" s="52">
        <v>10.34411742</v>
      </c>
    </row>
    <row r="2840" spans="1:26">
      <c r="A2840" s="52" t="s">
        <v>347</v>
      </c>
      <c r="B2840" s="52" t="s">
        <v>337</v>
      </c>
      <c r="C2840" s="52" t="s">
        <v>255</v>
      </c>
      <c r="D2840" s="52" t="s">
        <v>7</v>
      </c>
      <c r="E2840" s="52" t="s">
        <v>84</v>
      </c>
      <c r="F2840" s="52" t="s">
        <v>63</v>
      </c>
      <c r="G2840" s="52">
        <v>19.414237654800001</v>
      </c>
      <c r="H2840" s="52">
        <v>17.2416275856</v>
      </c>
      <c r="I2840" s="52">
        <v>15.621767226000001</v>
      </c>
      <c r="J2840" s="52">
        <v>13.191497298000002</v>
      </c>
      <c r="K2840" s="52">
        <v>4.4957439720000005</v>
      </c>
      <c r="L2840" s="52">
        <v>10.8713653308</v>
      </c>
      <c r="M2840" s="52">
        <v>10.45140417</v>
      </c>
      <c r="N2840" s="52">
        <v>10.076472043199999</v>
      </c>
      <c r="O2840" s="52">
        <v>7.8764761152</v>
      </c>
      <c r="P2840" s="52">
        <v>4.1002420968000006</v>
      </c>
      <c r="Q2840" s="52">
        <v>4.1022768815999999</v>
      </c>
      <c r="R2840" s="52">
        <v>3.3486654420000006</v>
      </c>
      <c r="S2840" s="52">
        <v>2.1641443595999998</v>
      </c>
      <c r="T2840" s="52">
        <v>2.6933014512000004</v>
      </c>
      <c r="U2840" s="52">
        <v>3.3534300203999998</v>
      </c>
      <c r="V2840" s="52">
        <v>2.6943355908000002</v>
      </c>
      <c r="W2840" s="52">
        <v>2.3801916132000001</v>
      </c>
      <c r="X2840" s="52">
        <v>2.3818244652000002</v>
      </c>
      <c r="Y2840" s="52">
        <v>2.0594911068000004</v>
      </c>
      <c r="Z2840" s="52">
        <v>1.4025319452</v>
      </c>
    </row>
    <row r="2841" spans="1:26">
      <c r="A2841" s="52" t="s">
        <v>347</v>
      </c>
      <c r="B2841" s="52" t="s">
        <v>338</v>
      </c>
      <c r="C2841" s="52" t="s">
        <v>255</v>
      </c>
      <c r="D2841" s="52" t="s">
        <v>7</v>
      </c>
      <c r="E2841" s="52" t="s">
        <v>84</v>
      </c>
      <c r="F2841" s="52" t="s">
        <v>64</v>
      </c>
      <c r="G2841" s="52">
        <v>0</v>
      </c>
      <c r="H2841" s="52">
        <v>0</v>
      </c>
      <c r="I2841" s="52">
        <v>1.5850010628000002</v>
      </c>
      <c r="J2841" s="52">
        <v>2.0650009356000001</v>
      </c>
      <c r="K2841" s="52">
        <v>1.2030016176</v>
      </c>
      <c r="L2841" s="52">
        <v>1.0489985532000001</v>
      </c>
      <c r="M2841" s="52">
        <v>0.38899977480000003</v>
      </c>
      <c r="N2841" s="52">
        <v>0</v>
      </c>
      <c r="O2841" s="52">
        <v>0</v>
      </c>
      <c r="P2841" s="52">
        <v>0</v>
      </c>
      <c r="Q2841" s="52">
        <v>0</v>
      </c>
      <c r="R2841" s="52">
        <v>0</v>
      </c>
      <c r="S2841" s="52">
        <v>0</v>
      </c>
      <c r="T2841" s="52">
        <v>0</v>
      </c>
      <c r="U2841" s="52">
        <v>0</v>
      </c>
      <c r="V2841" s="52">
        <v>0</v>
      </c>
      <c r="W2841" s="52">
        <v>0</v>
      </c>
      <c r="X2841" s="52">
        <v>0</v>
      </c>
      <c r="Y2841" s="52">
        <v>0</v>
      </c>
      <c r="Z2841" s="52">
        <v>0</v>
      </c>
    </row>
    <row r="2842" spans="1:26">
      <c r="A2842" s="52" t="s">
        <v>347</v>
      </c>
      <c r="B2842" s="52" t="s">
        <v>339</v>
      </c>
      <c r="C2842" s="52" t="s">
        <v>255</v>
      </c>
      <c r="D2842" s="52" t="s">
        <v>7</v>
      </c>
      <c r="E2842" s="52" t="s">
        <v>84</v>
      </c>
      <c r="F2842" s="52" t="s">
        <v>65</v>
      </c>
      <c r="G2842" s="52">
        <v>0</v>
      </c>
      <c r="H2842" s="52">
        <v>0</v>
      </c>
      <c r="I2842" s="52">
        <v>0</v>
      </c>
      <c r="J2842" s="52">
        <v>0</v>
      </c>
      <c r="K2842" s="52">
        <v>0</v>
      </c>
      <c r="L2842" s="52">
        <v>0</v>
      </c>
      <c r="M2842" s="52">
        <v>0</v>
      </c>
      <c r="N2842" s="52">
        <v>0</v>
      </c>
      <c r="O2842" s="52">
        <v>0</v>
      </c>
      <c r="P2842" s="52">
        <v>0</v>
      </c>
      <c r="Q2842" s="52">
        <v>0</v>
      </c>
      <c r="R2842" s="52">
        <v>0</v>
      </c>
      <c r="S2842" s="52">
        <v>0</v>
      </c>
      <c r="T2842" s="52">
        <v>0</v>
      </c>
      <c r="U2842" s="52">
        <v>0</v>
      </c>
      <c r="V2842" s="52">
        <v>0</v>
      </c>
      <c r="W2842" s="52">
        <v>0</v>
      </c>
      <c r="X2842" s="52">
        <v>0</v>
      </c>
      <c r="Y2842" s="52">
        <v>0</v>
      </c>
      <c r="Z2842" s="52">
        <v>0</v>
      </c>
    </row>
    <row r="2843" spans="1:26">
      <c r="A2843" s="52" t="s">
        <v>347</v>
      </c>
      <c r="B2843" s="52" t="s">
        <v>340</v>
      </c>
      <c r="C2843" s="52" t="s">
        <v>255</v>
      </c>
      <c r="D2843" s="52" t="s">
        <v>7</v>
      </c>
      <c r="E2843" s="52" t="s">
        <v>84</v>
      </c>
      <c r="F2843" s="52" t="s">
        <v>66</v>
      </c>
      <c r="G2843" s="52">
        <v>137.4912002412</v>
      </c>
      <c r="H2843" s="52">
        <v>132.60600013320001</v>
      </c>
      <c r="I2843" s="52">
        <v>116.69760039240001</v>
      </c>
      <c r="J2843" s="52">
        <v>110.6387983764</v>
      </c>
      <c r="K2843" s="52">
        <v>104.9903990568</v>
      </c>
      <c r="L2843" s="52">
        <v>106.59239852760001</v>
      </c>
      <c r="M2843" s="52">
        <v>99.921599395200005</v>
      </c>
      <c r="N2843" s="52">
        <v>85.485600918000003</v>
      </c>
      <c r="O2843" s="52">
        <v>74.318400486000002</v>
      </c>
      <c r="P2843" s="52">
        <v>58.377599100000005</v>
      </c>
      <c r="Q2843" s="52">
        <v>61.196399881200009</v>
      </c>
      <c r="R2843" s="52">
        <v>60.433200669600005</v>
      </c>
      <c r="S2843" s="52">
        <v>60.325197976799998</v>
      </c>
      <c r="T2843" s="52">
        <v>60.242399820000003</v>
      </c>
      <c r="U2843" s="52">
        <v>60.152400367200002</v>
      </c>
      <c r="V2843" s="52">
        <v>65.437201227600013</v>
      </c>
      <c r="W2843" s="52">
        <v>64.317600666000004</v>
      </c>
      <c r="X2843" s="52">
        <v>51.517920859200004</v>
      </c>
      <c r="Y2843" s="52">
        <v>53.039571451200004</v>
      </c>
      <c r="Z2843" s="52">
        <v>57.112159734000002</v>
      </c>
    </row>
    <row r="2844" spans="1:26">
      <c r="A2844" s="52" t="s">
        <v>347</v>
      </c>
      <c r="B2844" s="52" t="s">
        <v>341</v>
      </c>
      <c r="C2844" s="52" t="s">
        <v>255</v>
      </c>
      <c r="D2844" s="52" t="s">
        <v>7</v>
      </c>
      <c r="E2844" s="52" t="s">
        <v>84</v>
      </c>
      <c r="F2844" s="52" t="s">
        <v>67</v>
      </c>
      <c r="G2844" s="52">
        <v>5.10800067</v>
      </c>
      <c r="H2844" s="52">
        <v>4.4249996124000006</v>
      </c>
      <c r="I2844" s="52">
        <v>4.6829986020000005</v>
      </c>
      <c r="J2844" s="52">
        <v>4.6290014424000008</v>
      </c>
      <c r="K2844" s="52">
        <v>2.9800009548000004</v>
      </c>
      <c r="L2844" s="52">
        <v>3.1519988856000003</v>
      </c>
      <c r="M2844" s="52">
        <v>6.8369983452000005</v>
      </c>
      <c r="N2844" s="52">
        <v>6.9630000912000005</v>
      </c>
      <c r="O2844" s="52">
        <v>6.7349995236</v>
      </c>
      <c r="P2844" s="52">
        <v>6.5690012771999999</v>
      </c>
      <c r="Q2844" s="52">
        <v>6.4180001484000009</v>
      </c>
      <c r="R2844" s="52">
        <v>6.4219985423999999</v>
      </c>
      <c r="S2844" s="52">
        <v>6.3199997208000012</v>
      </c>
      <c r="T2844" s="52">
        <v>5.6740016015999997</v>
      </c>
      <c r="U2844" s="52">
        <v>5.4089980956000003</v>
      </c>
      <c r="V2844" s="52">
        <v>5.2780014972</v>
      </c>
      <c r="W2844" s="52">
        <v>6.4120004640000001</v>
      </c>
      <c r="X2844" s="52">
        <v>5.6682489384000005</v>
      </c>
      <c r="Y2844" s="52">
        <v>6.0127137215999999</v>
      </c>
      <c r="Z2844" s="52">
        <v>5.8348500840000002</v>
      </c>
    </row>
    <row r="2845" spans="1:26">
      <c r="A2845" s="52" t="s">
        <v>347</v>
      </c>
      <c r="B2845" s="52" t="s">
        <v>337</v>
      </c>
      <c r="C2845" s="52" t="s">
        <v>255</v>
      </c>
      <c r="D2845" s="52" t="s">
        <v>7</v>
      </c>
      <c r="E2845" s="52" t="s">
        <v>84</v>
      </c>
      <c r="F2845" s="52" t="s">
        <v>68</v>
      </c>
      <c r="G2845" s="52">
        <v>0</v>
      </c>
      <c r="H2845" s="52">
        <v>0</v>
      </c>
      <c r="I2845" s="52">
        <v>0</v>
      </c>
      <c r="J2845" s="52">
        <v>0</v>
      </c>
      <c r="K2845" s="52">
        <v>0</v>
      </c>
      <c r="L2845" s="52">
        <v>0</v>
      </c>
      <c r="M2845" s="52">
        <v>0</v>
      </c>
      <c r="N2845" s="52">
        <v>0</v>
      </c>
      <c r="O2845" s="52">
        <v>0</v>
      </c>
      <c r="P2845" s="52">
        <v>0</v>
      </c>
      <c r="Q2845" s="52">
        <v>0</v>
      </c>
      <c r="R2845" s="52">
        <v>0</v>
      </c>
      <c r="S2845" s="52">
        <v>0</v>
      </c>
      <c r="T2845" s="52">
        <v>0</v>
      </c>
      <c r="U2845" s="52">
        <v>0</v>
      </c>
      <c r="V2845" s="52">
        <v>0</v>
      </c>
      <c r="W2845" s="52">
        <v>0</v>
      </c>
      <c r="X2845" s="52">
        <v>0</v>
      </c>
      <c r="Y2845" s="52">
        <v>0</v>
      </c>
      <c r="Z2845" s="52">
        <v>0</v>
      </c>
    </row>
    <row r="2846" spans="1:26">
      <c r="A2846" s="52" t="s">
        <v>347</v>
      </c>
      <c r="B2846" s="52" t="s">
        <v>337</v>
      </c>
      <c r="C2846" s="52" t="s">
        <v>255</v>
      </c>
      <c r="D2846" s="52" t="s">
        <v>7</v>
      </c>
      <c r="E2846" s="52" t="s">
        <v>84</v>
      </c>
      <c r="F2846" s="52" t="s">
        <v>69</v>
      </c>
      <c r="G2846" s="52">
        <v>0</v>
      </c>
      <c r="H2846" s="52">
        <v>0</v>
      </c>
      <c r="I2846" s="52">
        <v>0</v>
      </c>
      <c r="J2846" s="52">
        <v>0</v>
      </c>
      <c r="K2846" s="52">
        <v>0</v>
      </c>
      <c r="L2846" s="52">
        <v>0</v>
      </c>
      <c r="M2846" s="52">
        <v>0</v>
      </c>
      <c r="N2846" s="52">
        <v>0</v>
      </c>
      <c r="O2846" s="52">
        <v>0</v>
      </c>
      <c r="P2846" s="52">
        <v>0</v>
      </c>
      <c r="Q2846" s="52">
        <v>0</v>
      </c>
      <c r="R2846" s="52">
        <v>0</v>
      </c>
      <c r="S2846" s="52">
        <v>0</v>
      </c>
      <c r="T2846" s="52">
        <v>0</v>
      </c>
      <c r="U2846" s="52">
        <v>0</v>
      </c>
      <c r="V2846" s="52">
        <v>0</v>
      </c>
      <c r="W2846" s="52">
        <v>0</v>
      </c>
      <c r="X2846" s="52">
        <v>0</v>
      </c>
      <c r="Y2846" s="52">
        <v>0</v>
      </c>
      <c r="Z2846" s="52">
        <v>0</v>
      </c>
    </row>
    <row r="2847" spans="1:26">
      <c r="A2847" s="52" t="s">
        <v>347</v>
      </c>
      <c r="B2847" s="52" t="s">
        <v>337</v>
      </c>
      <c r="C2847" s="52" t="s">
        <v>255</v>
      </c>
      <c r="D2847" s="52" t="s">
        <v>7</v>
      </c>
      <c r="E2847" s="52" t="s">
        <v>84</v>
      </c>
      <c r="F2847" s="52" t="s">
        <v>70</v>
      </c>
      <c r="G2847" s="52">
        <v>0</v>
      </c>
      <c r="H2847" s="52">
        <v>0</v>
      </c>
      <c r="I2847" s="52">
        <v>0</v>
      </c>
      <c r="J2847" s="52">
        <v>0</v>
      </c>
      <c r="K2847" s="52">
        <v>0</v>
      </c>
      <c r="L2847" s="52">
        <v>0</v>
      </c>
      <c r="M2847" s="52">
        <v>0</v>
      </c>
      <c r="N2847" s="52">
        <v>0</v>
      </c>
      <c r="O2847" s="52">
        <v>0</v>
      </c>
      <c r="P2847" s="52">
        <v>0</v>
      </c>
      <c r="Q2847" s="52">
        <v>0</v>
      </c>
      <c r="R2847" s="52">
        <v>0</v>
      </c>
      <c r="S2847" s="52">
        <v>0</v>
      </c>
      <c r="T2847" s="52">
        <v>0</v>
      </c>
      <c r="U2847" s="52">
        <v>0</v>
      </c>
      <c r="V2847" s="52">
        <v>0</v>
      </c>
      <c r="W2847" s="52">
        <v>0</v>
      </c>
      <c r="X2847" s="52">
        <v>0</v>
      </c>
      <c r="Y2847" s="52">
        <v>0</v>
      </c>
      <c r="Z2847" s="52">
        <v>0</v>
      </c>
    </row>
    <row r="2848" spans="1:26">
      <c r="A2848" s="52" t="s">
        <v>347</v>
      </c>
      <c r="B2848" s="52" t="s">
        <v>342</v>
      </c>
      <c r="C2848" s="52" t="s">
        <v>255</v>
      </c>
      <c r="D2848" s="52" t="s">
        <v>7</v>
      </c>
      <c r="E2848" s="52" t="s">
        <v>84</v>
      </c>
      <c r="F2848" s="52" t="s">
        <v>71</v>
      </c>
      <c r="G2848" s="52">
        <v>0</v>
      </c>
      <c r="H2848" s="52">
        <v>0</v>
      </c>
      <c r="I2848" s="52">
        <v>0</v>
      </c>
      <c r="J2848" s="52">
        <v>0</v>
      </c>
      <c r="K2848" s="52">
        <v>0</v>
      </c>
      <c r="L2848" s="52">
        <v>0</v>
      </c>
      <c r="M2848" s="52">
        <v>0</v>
      </c>
      <c r="N2848" s="52">
        <v>0</v>
      </c>
      <c r="O2848" s="52">
        <v>0</v>
      </c>
      <c r="P2848" s="52">
        <v>9.2457104400000004E-2</v>
      </c>
      <c r="Q2848" s="52">
        <v>9.2004929999999999E-2</v>
      </c>
      <c r="R2848" s="52">
        <v>0</v>
      </c>
      <c r="S2848" s="52">
        <v>0</v>
      </c>
      <c r="T2848" s="52">
        <v>0</v>
      </c>
      <c r="U2848" s="52">
        <v>0</v>
      </c>
      <c r="V2848" s="52">
        <v>0</v>
      </c>
      <c r="W2848" s="52">
        <v>0</v>
      </c>
      <c r="X2848" s="52">
        <v>0</v>
      </c>
      <c r="Y2848" s="52">
        <v>0</v>
      </c>
      <c r="Z2848" s="52">
        <v>0</v>
      </c>
    </row>
    <row r="2849" spans="1:26">
      <c r="A2849" s="52" t="s">
        <v>347</v>
      </c>
      <c r="B2849" s="52" t="s">
        <v>342</v>
      </c>
      <c r="C2849" s="52" t="s">
        <v>255</v>
      </c>
      <c r="D2849" s="52" t="s">
        <v>7</v>
      </c>
      <c r="E2849" s="52" t="s">
        <v>84</v>
      </c>
      <c r="F2849" s="52" t="s">
        <v>72</v>
      </c>
      <c r="G2849" s="52">
        <v>44.988200139600004</v>
      </c>
      <c r="H2849" s="52">
        <v>51.249798187200007</v>
      </c>
      <c r="I2849" s="52">
        <v>45.69779993760001</v>
      </c>
      <c r="J2849" s="52">
        <v>44.266303710000003</v>
      </c>
      <c r="K2849" s="52">
        <v>29.902799674800001</v>
      </c>
      <c r="L2849" s="52">
        <v>31.014801194400007</v>
      </c>
      <c r="M2849" s="52">
        <v>31.492598810400004</v>
      </c>
      <c r="N2849" s="52">
        <v>28.281398572800001</v>
      </c>
      <c r="O2849" s="52">
        <v>10.088203456800001</v>
      </c>
      <c r="P2849" s="52">
        <v>8.4443987880000009</v>
      </c>
      <c r="Q2849" s="52">
        <v>9.2890982484000002</v>
      </c>
      <c r="R2849" s="52">
        <v>1.2863984868</v>
      </c>
      <c r="S2849" s="52">
        <v>1.6482008088</v>
      </c>
      <c r="T2849" s="52">
        <v>0.80399957759999996</v>
      </c>
      <c r="U2849" s="52">
        <v>0.24120154800000002</v>
      </c>
      <c r="V2849" s="52">
        <v>0</v>
      </c>
      <c r="W2849" s="52">
        <v>0</v>
      </c>
      <c r="X2849" s="52">
        <v>0</v>
      </c>
      <c r="Y2849" s="52">
        <v>0</v>
      </c>
      <c r="Z2849" s="52">
        <v>0</v>
      </c>
    </row>
    <row r="2850" spans="1:26">
      <c r="A2850" s="52" t="s">
        <v>347</v>
      </c>
      <c r="B2850" s="52" t="s">
        <v>343</v>
      </c>
      <c r="C2850" s="52" t="s">
        <v>255</v>
      </c>
      <c r="D2850" s="52" t="s">
        <v>7</v>
      </c>
      <c r="E2850" s="52" t="s">
        <v>84</v>
      </c>
      <c r="F2850" s="52" t="s">
        <v>73</v>
      </c>
      <c r="G2850" s="52">
        <v>155.90339849160003</v>
      </c>
      <c r="H2850" s="52">
        <v>139.317298182</v>
      </c>
      <c r="I2850" s="52">
        <v>80.024401800000007</v>
      </c>
      <c r="J2850" s="52">
        <v>75.32010075960001</v>
      </c>
      <c r="K2850" s="52">
        <v>70.239598991999998</v>
      </c>
      <c r="L2850" s="52">
        <v>71.900100619200003</v>
      </c>
      <c r="M2850" s="52">
        <v>67.156200824400003</v>
      </c>
      <c r="N2850" s="52">
        <v>57.581098081200004</v>
      </c>
      <c r="O2850" s="52">
        <v>50.047198502400001</v>
      </c>
      <c r="P2850" s="52">
        <v>39.434401566000005</v>
      </c>
      <c r="Q2850" s="52">
        <v>41.621401666800004</v>
      </c>
      <c r="R2850" s="52">
        <v>41.209198646400004</v>
      </c>
      <c r="S2850" s="52">
        <v>40.6763990388</v>
      </c>
      <c r="T2850" s="52">
        <v>41.625898290000002</v>
      </c>
      <c r="U2850" s="52">
        <v>41.2668006408</v>
      </c>
      <c r="V2850" s="52">
        <v>48.733200630000006</v>
      </c>
      <c r="W2850" s="52">
        <v>47.880001965600002</v>
      </c>
      <c r="X2850" s="52">
        <v>46.86119861400001</v>
      </c>
      <c r="Y2850" s="52">
        <v>47.708100331200001</v>
      </c>
      <c r="Z2850" s="52">
        <v>50.560542050400002</v>
      </c>
    </row>
    <row r="2851" spans="1:26">
      <c r="A2851" s="52" t="s">
        <v>349</v>
      </c>
      <c r="B2851" s="52" t="s">
        <v>337</v>
      </c>
      <c r="C2851" s="52" t="s">
        <v>255</v>
      </c>
      <c r="D2851" s="52" t="s">
        <v>7</v>
      </c>
      <c r="E2851" s="52" t="s">
        <v>85</v>
      </c>
      <c r="F2851" s="52" t="s">
        <v>63</v>
      </c>
      <c r="G2851" s="52">
        <v>20.9462087088</v>
      </c>
      <c r="H2851" s="52">
        <v>63.534974702400007</v>
      </c>
      <c r="I2851" s="52">
        <v>86.221297040400003</v>
      </c>
      <c r="J2851" s="52">
        <v>77.850142131600009</v>
      </c>
      <c r="K2851" s="52">
        <v>87.572595114000023</v>
      </c>
      <c r="L2851" s="52">
        <v>103.09585530960001</v>
      </c>
      <c r="M2851" s="52">
        <v>85.396505814000008</v>
      </c>
      <c r="N2851" s="52">
        <v>83.340326466000008</v>
      </c>
      <c r="O2851" s="52">
        <v>73.144296162000003</v>
      </c>
      <c r="P2851" s="52">
        <v>73.862190010799992</v>
      </c>
      <c r="Q2851" s="52">
        <v>81.140694789600005</v>
      </c>
      <c r="R2851" s="52">
        <v>36.420169334400001</v>
      </c>
      <c r="S2851" s="52">
        <v>24.239486973600002</v>
      </c>
      <c r="T2851" s="52">
        <v>26.630593574399999</v>
      </c>
      <c r="U2851" s="52">
        <v>29.917265068799995</v>
      </c>
      <c r="V2851" s="52">
        <v>28.370326204800001</v>
      </c>
      <c r="W2851" s="52">
        <v>26.778626262</v>
      </c>
      <c r="X2851" s="52">
        <v>36.611916400800006</v>
      </c>
      <c r="Y2851" s="52">
        <v>32.440469396400005</v>
      </c>
      <c r="Z2851" s="52">
        <v>29.976730189200005</v>
      </c>
    </row>
    <row r="2852" spans="1:26">
      <c r="A2852" s="52" t="s">
        <v>349</v>
      </c>
      <c r="B2852" s="52" t="s">
        <v>338</v>
      </c>
      <c r="C2852" s="52" t="s">
        <v>255</v>
      </c>
      <c r="D2852" s="52" t="s">
        <v>7</v>
      </c>
      <c r="E2852" s="52" t="s">
        <v>85</v>
      </c>
      <c r="F2852" s="52" t="s">
        <v>64</v>
      </c>
      <c r="G2852" s="52">
        <v>0</v>
      </c>
      <c r="H2852" s="52">
        <v>0</v>
      </c>
      <c r="I2852" s="52">
        <v>9.9700017192000008</v>
      </c>
      <c r="J2852" s="52">
        <v>10.420999628400001</v>
      </c>
      <c r="K2852" s="52">
        <v>10.193999706000001</v>
      </c>
      <c r="L2852" s="52">
        <v>11.176001085599999</v>
      </c>
      <c r="M2852" s="52">
        <v>11.733000397200001</v>
      </c>
      <c r="N2852" s="52">
        <v>7.1670019212000007</v>
      </c>
      <c r="O2852" s="52">
        <v>7.2880004412000003</v>
      </c>
      <c r="P2852" s="52">
        <v>6.7029998112000007</v>
      </c>
      <c r="Q2852" s="52">
        <v>4.8090003480000005</v>
      </c>
      <c r="R2852" s="52">
        <v>5.2130014272</v>
      </c>
      <c r="S2852" s="52">
        <v>5.3969987268000006</v>
      </c>
      <c r="T2852" s="52">
        <v>4.9320001584000002</v>
      </c>
      <c r="U2852" s="52">
        <v>5.0789987064000002</v>
      </c>
      <c r="V2852" s="52">
        <v>5.1550016868000004</v>
      </c>
      <c r="W2852" s="52">
        <v>3.9559984631999998</v>
      </c>
      <c r="X2852" s="52">
        <v>3.2375142756000002</v>
      </c>
      <c r="Y2852" s="52">
        <v>8.5200710112000007</v>
      </c>
      <c r="Z2852" s="52">
        <v>11.432002971600001</v>
      </c>
    </row>
    <row r="2853" spans="1:26">
      <c r="A2853" s="52" t="s">
        <v>349</v>
      </c>
      <c r="B2853" s="52" t="s">
        <v>339</v>
      </c>
      <c r="C2853" s="52" t="s">
        <v>255</v>
      </c>
      <c r="D2853" s="52" t="s">
        <v>7</v>
      </c>
      <c r="E2853" s="52" t="s">
        <v>85</v>
      </c>
      <c r="F2853" s="52" t="s">
        <v>65</v>
      </c>
      <c r="G2853" s="52">
        <v>103.09399637040002</v>
      </c>
      <c r="H2853" s="52">
        <v>69.813998211600008</v>
      </c>
      <c r="I2853" s="52">
        <v>82.844002259999996</v>
      </c>
      <c r="J2853" s="52">
        <v>78.450998173200006</v>
      </c>
      <c r="K2853" s="52">
        <v>78.448000424400007</v>
      </c>
      <c r="L2853" s="52">
        <v>84.438000756000008</v>
      </c>
      <c r="M2853" s="52">
        <v>84.301996744800007</v>
      </c>
      <c r="N2853" s="52">
        <v>97.45100220960002</v>
      </c>
      <c r="O2853" s="52">
        <v>97.128999608400008</v>
      </c>
      <c r="P2853" s="52">
        <v>108.5289986808</v>
      </c>
      <c r="Q2853" s="52">
        <v>5.0750003124000003</v>
      </c>
      <c r="R2853" s="52">
        <v>6.0102602567999996</v>
      </c>
      <c r="S2853" s="52">
        <v>7.0650365940000004</v>
      </c>
      <c r="T2853" s="52">
        <v>3.2810318747999996</v>
      </c>
      <c r="U2853" s="52">
        <v>3.5280363276000006</v>
      </c>
      <c r="V2853" s="52">
        <v>3.7900504584000001</v>
      </c>
      <c r="W2853" s="52">
        <v>3.9356129340000003</v>
      </c>
      <c r="X2853" s="52">
        <v>4.2190006788000005</v>
      </c>
      <c r="Y2853" s="52">
        <v>3.5635864463999996</v>
      </c>
      <c r="Z2853" s="52">
        <v>3.7334951639999998</v>
      </c>
    </row>
    <row r="2854" spans="1:26">
      <c r="A2854" s="52" t="s">
        <v>349</v>
      </c>
      <c r="B2854" s="52" t="s">
        <v>340</v>
      </c>
      <c r="C2854" s="52" t="s">
        <v>255</v>
      </c>
      <c r="D2854" s="52" t="s">
        <v>7</v>
      </c>
      <c r="E2854" s="52" t="s">
        <v>85</v>
      </c>
      <c r="F2854" s="52" t="s">
        <v>66</v>
      </c>
      <c r="G2854" s="52">
        <v>555.99480198360004</v>
      </c>
      <c r="H2854" s="52">
        <v>326.5235999496</v>
      </c>
      <c r="I2854" s="52">
        <v>465.36480035640005</v>
      </c>
      <c r="J2854" s="52">
        <v>496.84679818920006</v>
      </c>
      <c r="K2854" s="52">
        <v>477.86040125279999</v>
      </c>
      <c r="L2854" s="52">
        <v>470.10960031320008</v>
      </c>
      <c r="M2854" s="52">
        <v>448.79759926200001</v>
      </c>
      <c r="N2854" s="52">
        <v>434.78640188639997</v>
      </c>
      <c r="O2854" s="52">
        <v>445.3920017136</v>
      </c>
      <c r="P2854" s="52">
        <v>466.30440201239998</v>
      </c>
      <c r="Q2854" s="52">
        <v>461.01600050400003</v>
      </c>
      <c r="R2854" s="52">
        <v>452.04120114480003</v>
      </c>
      <c r="S2854" s="52">
        <v>437.71320117360005</v>
      </c>
      <c r="T2854" s="52">
        <v>515.28600129960012</v>
      </c>
      <c r="U2854" s="52">
        <v>413.5248015336</v>
      </c>
      <c r="V2854" s="52">
        <v>365.55480011520001</v>
      </c>
      <c r="W2854" s="52">
        <v>324.72359833320002</v>
      </c>
      <c r="X2854" s="52">
        <v>349.28232880680002</v>
      </c>
      <c r="Y2854" s="52">
        <v>330.18332788440006</v>
      </c>
      <c r="Z2854" s="52">
        <v>328.00878351360001</v>
      </c>
    </row>
    <row r="2855" spans="1:26">
      <c r="A2855" s="52" t="s">
        <v>349</v>
      </c>
      <c r="B2855" s="52" t="s">
        <v>341</v>
      </c>
      <c r="C2855" s="52" t="s">
        <v>255</v>
      </c>
      <c r="D2855" s="52" t="s">
        <v>7</v>
      </c>
      <c r="E2855" s="52" t="s">
        <v>85</v>
      </c>
      <c r="F2855" s="52" t="s">
        <v>67</v>
      </c>
      <c r="G2855" s="52">
        <v>0.75699856080000005</v>
      </c>
      <c r="H2855" s="52">
        <v>9.3720010752</v>
      </c>
      <c r="I2855" s="52">
        <v>0.69399978120000005</v>
      </c>
      <c r="J2855" s="52">
        <v>0.68599880639999999</v>
      </c>
      <c r="K2855" s="52">
        <v>0.44200047600000003</v>
      </c>
      <c r="L2855" s="52">
        <v>0.4669998588</v>
      </c>
      <c r="M2855" s="52">
        <v>1.0140010920000002</v>
      </c>
      <c r="N2855" s="52">
        <v>1.0320001452000001</v>
      </c>
      <c r="O2855" s="52">
        <v>0.99899978760000008</v>
      </c>
      <c r="P2855" s="52">
        <v>0.97400040480000005</v>
      </c>
      <c r="Q2855" s="52">
        <v>0.95199877080000006</v>
      </c>
      <c r="R2855" s="52">
        <v>0.95299941600000004</v>
      </c>
      <c r="S2855" s="52">
        <v>0.93799811160000013</v>
      </c>
      <c r="T2855" s="52">
        <v>0.84199897440000004</v>
      </c>
      <c r="U2855" s="52">
        <v>0.80299893240000009</v>
      </c>
      <c r="V2855" s="52">
        <v>0.78299858880000006</v>
      </c>
      <c r="W2855" s="52">
        <v>0.95099812560000008</v>
      </c>
      <c r="X2855" s="52">
        <v>0.84089365920000003</v>
      </c>
      <c r="Y2855" s="52">
        <v>0.89199774000000009</v>
      </c>
      <c r="Z2855" s="52">
        <v>0.86560833960000005</v>
      </c>
    </row>
    <row r="2856" spans="1:26">
      <c r="A2856" s="52" t="s">
        <v>349</v>
      </c>
      <c r="B2856" s="52" t="s">
        <v>337</v>
      </c>
      <c r="C2856" s="52" t="s">
        <v>255</v>
      </c>
      <c r="D2856" s="52" t="s">
        <v>7</v>
      </c>
      <c r="E2856" s="52" t="s">
        <v>85</v>
      </c>
      <c r="F2856" s="52" t="s">
        <v>68</v>
      </c>
      <c r="G2856" s="52">
        <v>0</v>
      </c>
      <c r="H2856" s="52">
        <v>0</v>
      </c>
      <c r="I2856" s="52">
        <v>45.300598221600005</v>
      </c>
      <c r="J2856" s="52">
        <v>37.728360115200005</v>
      </c>
      <c r="K2856" s="52">
        <v>36.394968985199995</v>
      </c>
      <c r="L2856" s="52">
        <v>38.691001731600004</v>
      </c>
      <c r="M2856" s="52">
        <v>41.718351207600001</v>
      </c>
      <c r="N2856" s="52">
        <v>37.740598131600002</v>
      </c>
      <c r="O2856" s="52">
        <v>33.323398527600006</v>
      </c>
      <c r="P2856" s="52">
        <v>23.141699640000002</v>
      </c>
      <c r="Q2856" s="52">
        <v>32.480101645200001</v>
      </c>
      <c r="R2856" s="52">
        <v>36.673198592400006</v>
      </c>
      <c r="S2856" s="52">
        <v>39.246301202400005</v>
      </c>
      <c r="T2856" s="52">
        <v>38.0510995932</v>
      </c>
      <c r="U2856" s="52">
        <v>36.142199308800002</v>
      </c>
      <c r="V2856" s="52">
        <v>28.895401166400003</v>
      </c>
      <c r="W2856" s="52">
        <v>26.202597944400001</v>
      </c>
      <c r="X2856" s="52">
        <v>26.275498506000005</v>
      </c>
      <c r="Y2856" s="52">
        <v>28.237499974800002</v>
      </c>
      <c r="Z2856" s="52">
        <v>26.825401191600001</v>
      </c>
    </row>
    <row r="2857" spans="1:26">
      <c r="A2857" s="52" t="s">
        <v>349</v>
      </c>
      <c r="B2857" s="52" t="s">
        <v>337</v>
      </c>
      <c r="C2857" s="52" t="s">
        <v>255</v>
      </c>
      <c r="D2857" s="52" t="s">
        <v>7</v>
      </c>
      <c r="E2857" s="52" t="s">
        <v>85</v>
      </c>
      <c r="F2857" s="52" t="s">
        <v>69</v>
      </c>
      <c r="G2857" s="52">
        <v>0</v>
      </c>
      <c r="H2857" s="52">
        <v>0</v>
      </c>
      <c r="I2857" s="52">
        <v>0</v>
      </c>
      <c r="J2857" s="52">
        <v>0</v>
      </c>
      <c r="K2857" s="52">
        <v>0</v>
      </c>
      <c r="L2857" s="52">
        <v>0</v>
      </c>
      <c r="M2857" s="52">
        <v>0</v>
      </c>
      <c r="N2857" s="52">
        <v>0</v>
      </c>
      <c r="O2857" s="52">
        <v>0</v>
      </c>
      <c r="P2857" s="52">
        <v>0</v>
      </c>
      <c r="Q2857" s="52">
        <v>0</v>
      </c>
      <c r="R2857" s="52">
        <v>0</v>
      </c>
      <c r="S2857" s="52">
        <v>0</v>
      </c>
      <c r="T2857" s="52">
        <v>0</v>
      </c>
      <c r="U2857" s="52">
        <v>0</v>
      </c>
      <c r="V2857" s="52">
        <v>0</v>
      </c>
      <c r="W2857" s="52">
        <v>0</v>
      </c>
      <c r="X2857" s="52">
        <v>0</v>
      </c>
      <c r="Y2857" s="52">
        <v>0</v>
      </c>
      <c r="Z2857" s="52">
        <v>0</v>
      </c>
    </row>
    <row r="2858" spans="1:26">
      <c r="A2858" s="52" t="s">
        <v>349</v>
      </c>
      <c r="B2858" s="52" t="s">
        <v>337</v>
      </c>
      <c r="C2858" s="52" t="s">
        <v>255</v>
      </c>
      <c r="D2858" s="52" t="s">
        <v>7</v>
      </c>
      <c r="E2858" s="52" t="s">
        <v>85</v>
      </c>
      <c r="F2858" s="52" t="s">
        <v>70</v>
      </c>
      <c r="G2858" s="52">
        <v>0</v>
      </c>
      <c r="H2858" s="52">
        <v>0</v>
      </c>
      <c r="I2858" s="52">
        <v>0</v>
      </c>
      <c r="J2858" s="52">
        <v>0</v>
      </c>
      <c r="K2858" s="52">
        <v>0</v>
      </c>
      <c r="L2858" s="52">
        <v>0</v>
      </c>
      <c r="M2858" s="52">
        <v>0</v>
      </c>
      <c r="N2858" s="52">
        <v>0</v>
      </c>
      <c r="O2858" s="52">
        <v>0</v>
      </c>
      <c r="P2858" s="52">
        <v>0</v>
      </c>
      <c r="Q2858" s="52">
        <v>0</v>
      </c>
      <c r="R2858" s="52">
        <v>0</v>
      </c>
      <c r="S2858" s="52">
        <v>0</v>
      </c>
      <c r="T2858" s="52">
        <v>0</v>
      </c>
      <c r="U2858" s="52">
        <v>0</v>
      </c>
      <c r="V2858" s="52">
        <v>0</v>
      </c>
      <c r="W2858" s="52">
        <v>0</v>
      </c>
      <c r="X2858" s="52">
        <v>0</v>
      </c>
      <c r="Y2858" s="52">
        <v>0</v>
      </c>
      <c r="Z2858" s="52">
        <v>0</v>
      </c>
    </row>
    <row r="2859" spans="1:26">
      <c r="A2859" s="52" t="s">
        <v>349</v>
      </c>
      <c r="B2859" s="52" t="s">
        <v>342</v>
      </c>
      <c r="C2859" s="52" t="s">
        <v>255</v>
      </c>
      <c r="D2859" s="52" t="s">
        <v>7</v>
      </c>
      <c r="E2859" s="52" t="s">
        <v>85</v>
      </c>
      <c r="F2859" s="52" t="s">
        <v>71</v>
      </c>
      <c r="G2859" s="52">
        <v>0</v>
      </c>
      <c r="H2859" s="52">
        <v>0</v>
      </c>
      <c r="I2859" s="52">
        <v>0</v>
      </c>
      <c r="J2859" s="52">
        <v>0</v>
      </c>
      <c r="K2859" s="52">
        <v>0</v>
      </c>
      <c r="L2859" s="52">
        <v>0</v>
      </c>
      <c r="M2859" s="52">
        <v>0</v>
      </c>
      <c r="N2859" s="52">
        <v>0</v>
      </c>
      <c r="O2859" s="52">
        <v>0</v>
      </c>
      <c r="P2859" s="52">
        <v>0.32359777200000001</v>
      </c>
      <c r="Q2859" s="52">
        <v>0.36802390680000008</v>
      </c>
      <c r="R2859" s="52">
        <v>0</v>
      </c>
      <c r="S2859" s="52">
        <v>0</v>
      </c>
      <c r="T2859" s="52">
        <v>0</v>
      </c>
      <c r="U2859" s="52">
        <v>0</v>
      </c>
      <c r="V2859" s="52">
        <v>0</v>
      </c>
      <c r="W2859" s="52">
        <v>0</v>
      </c>
      <c r="X2859" s="52">
        <v>0</v>
      </c>
      <c r="Y2859" s="52">
        <v>0</v>
      </c>
      <c r="Z2859" s="52">
        <v>0</v>
      </c>
    </row>
    <row r="2860" spans="1:26">
      <c r="A2860" s="52" t="s">
        <v>349</v>
      </c>
      <c r="B2860" s="52" t="s">
        <v>342</v>
      </c>
      <c r="C2860" s="52" t="s">
        <v>255</v>
      </c>
      <c r="D2860" s="52" t="s">
        <v>7</v>
      </c>
      <c r="E2860" s="52" t="s">
        <v>85</v>
      </c>
      <c r="F2860" s="52" t="s">
        <v>72</v>
      </c>
      <c r="G2860" s="52">
        <v>71.243195885999995</v>
      </c>
      <c r="H2860" s="52">
        <v>169.14809745720001</v>
      </c>
      <c r="I2860" s="52">
        <v>166.8346978644</v>
      </c>
      <c r="J2860" s="52">
        <v>186.64390148400003</v>
      </c>
      <c r="K2860" s="52">
        <v>198.14389808760001</v>
      </c>
      <c r="L2860" s="52">
        <v>191.01279797640004</v>
      </c>
      <c r="M2860" s="52">
        <v>185.0346965304</v>
      </c>
      <c r="N2860" s="52">
        <v>132.25389444000001</v>
      </c>
      <c r="O2860" s="52">
        <v>153.978697224</v>
      </c>
      <c r="P2860" s="52">
        <v>145.75530286080001</v>
      </c>
      <c r="Q2860" s="52">
        <v>147.97470042</v>
      </c>
      <c r="R2860" s="52">
        <v>69.633501076800002</v>
      </c>
      <c r="S2860" s="52">
        <v>47.785300736400004</v>
      </c>
      <c r="T2860" s="52">
        <v>55.416401063999999</v>
      </c>
      <c r="U2860" s="52">
        <v>52.257100399200006</v>
      </c>
      <c r="V2860" s="52">
        <v>85.491001890000007</v>
      </c>
      <c r="W2860" s="52">
        <v>101.45790378720001</v>
      </c>
      <c r="X2860" s="52">
        <v>60.673924922399998</v>
      </c>
      <c r="Y2860" s="52">
        <v>59.845390696800003</v>
      </c>
      <c r="Z2860" s="52">
        <v>45.573137967599997</v>
      </c>
    </row>
    <row r="2861" spans="1:26">
      <c r="A2861" s="52" t="s">
        <v>349</v>
      </c>
      <c r="B2861" s="52" t="s">
        <v>343</v>
      </c>
      <c r="C2861" s="52" t="s">
        <v>255</v>
      </c>
      <c r="D2861" s="52" t="s">
        <v>7</v>
      </c>
      <c r="E2861" s="52" t="s">
        <v>85</v>
      </c>
      <c r="F2861" s="52" t="s">
        <v>73</v>
      </c>
      <c r="G2861" s="52">
        <v>40.391097926400001</v>
      </c>
      <c r="H2861" s="52">
        <v>36.093598934399999</v>
      </c>
      <c r="I2861" s="52">
        <v>578.85840180720004</v>
      </c>
      <c r="J2861" s="52">
        <v>508.44420069480009</v>
      </c>
      <c r="K2861" s="52">
        <v>470.17439941680004</v>
      </c>
      <c r="L2861" s="52">
        <v>399.15359797320002</v>
      </c>
      <c r="M2861" s="52">
        <v>385.0361982288</v>
      </c>
      <c r="N2861" s="52">
        <v>392.86890135000004</v>
      </c>
      <c r="O2861" s="52">
        <v>397.62359890199997</v>
      </c>
      <c r="P2861" s="52">
        <v>414.91890126360005</v>
      </c>
      <c r="Q2861" s="52">
        <v>570.51989975160006</v>
      </c>
      <c r="R2861" s="52">
        <v>615.27420012239998</v>
      </c>
      <c r="S2861" s="52">
        <v>647.89020110880006</v>
      </c>
      <c r="T2861" s="52">
        <v>663.00930112679998</v>
      </c>
      <c r="U2861" s="52">
        <v>644.85539912880006</v>
      </c>
      <c r="V2861" s="52">
        <v>546.58890038880008</v>
      </c>
      <c r="W2861" s="52">
        <v>548.68770136080002</v>
      </c>
      <c r="X2861" s="52">
        <v>528.01919890919999</v>
      </c>
      <c r="Y2861" s="52">
        <v>567.29700159480001</v>
      </c>
      <c r="Z2861" s="52">
        <v>550.88105702400003</v>
      </c>
    </row>
    <row r="2862" spans="1:26">
      <c r="A2862" s="52" t="s">
        <v>336</v>
      </c>
      <c r="B2862" s="52" t="s">
        <v>337</v>
      </c>
      <c r="C2862" s="52" t="s">
        <v>256</v>
      </c>
      <c r="D2862" s="52" t="s">
        <v>7</v>
      </c>
      <c r="E2862" s="52" t="s">
        <v>62</v>
      </c>
      <c r="F2862" s="52" t="s">
        <v>63</v>
      </c>
      <c r="G2862" s="52">
        <v>0</v>
      </c>
      <c r="H2862" s="52">
        <v>0</v>
      </c>
      <c r="I2862" s="52">
        <v>0</v>
      </c>
      <c r="J2862" s="52">
        <v>0</v>
      </c>
      <c r="K2862" s="52">
        <v>0</v>
      </c>
      <c r="L2862" s="52">
        <v>0</v>
      </c>
      <c r="M2862" s="52">
        <v>0</v>
      </c>
      <c r="N2862" s="52">
        <v>0</v>
      </c>
      <c r="O2862" s="52">
        <v>0</v>
      </c>
      <c r="P2862" s="52">
        <v>0</v>
      </c>
      <c r="Q2862" s="52">
        <v>15.146167680000003</v>
      </c>
      <c r="R2862" s="52">
        <v>15.591643200000002</v>
      </c>
      <c r="S2862" s="52">
        <v>15.122721600000002</v>
      </c>
      <c r="T2862" s="52">
        <v>16.318471680000002</v>
      </c>
      <c r="U2862" s="52">
        <v>18.099550270891239</v>
      </c>
      <c r="V2862" s="52">
        <v>20.975868000000006</v>
      </c>
      <c r="W2862" s="52">
        <v>76.856250240000023</v>
      </c>
      <c r="X2862" s="52">
        <v>26.814328699900742</v>
      </c>
      <c r="Y2862" s="52">
        <v>36.685842640681862</v>
      </c>
      <c r="Z2862" s="52">
        <v>42.307171944432859</v>
      </c>
    </row>
    <row r="2863" spans="1:26">
      <c r="A2863" s="52" t="s">
        <v>336</v>
      </c>
      <c r="B2863" s="52" t="s">
        <v>338</v>
      </c>
      <c r="C2863" s="52" t="s">
        <v>256</v>
      </c>
      <c r="D2863" s="52" t="s">
        <v>7</v>
      </c>
      <c r="E2863" s="52" t="s">
        <v>62</v>
      </c>
      <c r="F2863" s="52" t="s">
        <v>64</v>
      </c>
      <c r="G2863" s="52">
        <v>0</v>
      </c>
      <c r="H2863" s="52">
        <v>0</v>
      </c>
      <c r="I2863" s="52">
        <v>0</v>
      </c>
      <c r="J2863" s="52">
        <v>0</v>
      </c>
      <c r="K2863" s="52">
        <v>0</v>
      </c>
      <c r="L2863" s="52">
        <v>0</v>
      </c>
      <c r="M2863" s="52">
        <v>0</v>
      </c>
      <c r="N2863" s="52">
        <v>0</v>
      </c>
      <c r="O2863" s="52">
        <v>0</v>
      </c>
      <c r="P2863" s="52">
        <v>0</v>
      </c>
      <c r="Q2863" s="52">
        <v>0</v>
      </c>
      <c r="R2863" s="52">
        <v>0</v>
      </c>
      <c r="S2863" s="52">
        <v>0</v>
      </c>
      <c r="T2863" s="52">
        <v>0</v>
      </c>
      <c r="U2863" s="52">
        <v>0</v>
      </c>
      <c r="V2863" s="52">
        <v>0</v>
      </c>
      <c r="W2863" s="52">
        <v>0</v>
      </c>
      <c r="X2863" s="52">
        <v>0</v>
      </c>
      <c r="Y2863" s="52">
        <v>0</v>
      </c>
      <c r="Z2863" s="52">
        <v>0</v>
      </c>
    </row>
    <row r="2864" spans="1:26">
      <c r="A2864" s="52" t="s">
        <v>336</v>
      </c>
      <c r="B2864" s="52" t="s">
        <v>339</v>
      </c>
      <c r="C2864" s="52" t="s">
        <v>256</v>
      </c>
      <c r="D2864" s="52" t="s">
        <v>7</v>
      </c>
      <c r="E2864" s="52" t="s">
        <v>62</v>
      </c>
      <c r="F2864" s="52" t="s">
        <v>65</v>
      </c>
      <c r="G2864" s="52">
        <v>0</v>
      </c>
      <c r="H2864" s="52">
        <v>0</v>
      </c>
      <c r="I2864" s="52">
        <v>0</v>
      </c>
      <c r="J2864" s="52">
        <v>0</v>
      </c>
      <c r="K2864" s="52">
        <v>0</v>
      </c>
      <c r="L2864" s="52">
        <v>0</v>
      </c>
      <c r="M2864" s="52">
        <v>0</v>
      </c>
      <c r="N2864" s="52">
        <v>0</v>
      </c>
      <c r="O2864" s="52">
        <v>0</v>
      </c>
      <c r="P2864" s="52">
        <v>0</v>
      </c>
      <c r="Q2864" s="52">
        <v>0</v>
      </c>
      <c r="R2864" s="52">
        <v>0</v>
      </c>
      <c r="S2864" s="52">
        <v>0</v>
      </c>
      <c r="T2864" s="52">
        <v>0</v>
      </c>
      <c r="U2864" s="52">
        <v>0</v>
      </c>
      <c r="V2864" s="52">
        <v>0</v>
      </c>
      <c r="W2864" s="52">
        <v>0</v>
      </c>
      <c r="X2864" s="52">
        <v>0</v>
      </c>
      <c r="Y2864" s="52">
        <v>0</v>
      </c>
      <c r="Z2864" s="52">
        <v>0</v>
      </c>
    </row>
    <row r="2865" spans="1:26">
      <c r="A2865" s="52" t="s">
        <v>336</v>
      </c>
      <c r="B2865" s="52" t="s">
        <v>340</v>
      </c>
      <c r="C2865" s="52" t="s">
        <v>256</v>
      </c>
      <c r="D2865" s="52" t="s">
        <v>7</v>
      </c>
      <c r="E2865" s="52" t="s">
        <v>62</v>
      </c>
      <c r="F2865" s="52" t="s">
        <v>66</v>
      </c>
      <c r="G2865" s="52">
        <v>0</v>
      </c>
      <c r="H2865" s="52">
        <v>0</v>
      </c>
      <c r="I2865" s="52">
        <v>0</v>
      </c>
      <c r="J2865" s="52">
        <v>0</v>
      </c>
      <c r="K2865" s="52">
        <v>0</v>
      </c>
      <c r="L2865" s="52">
        <v>0</v>
      </c>
      <c r="M2865" s="52">
        <v>0</v>
      </c>
      <c r="N2865" s="52">
        <v>0</v>
      </c>
      <c r="O2865" s="52">
        <v>0</v>
      </c>
      <c r="P2865" s="52">
        <v>0</v>
      </c>
      <c r="Q2865" s="52">
        <v>11.764800001929428</v>
      </c>
      <c r="R2865" s="52">
        <v>12.93120000212072</v>
      </c>
      <c r="S2865" s="52">
        <v>14.281200002342118</v>
      </c>
      <c r="T2865" s="52">
        <v>15.894000002606617</v>
      </c>
      <c r="U2865" s="52">
        <v>17.86189777878571</v>
      </c>
      <c r="V2865" s="52">
        <v>25.24320000413989</v>
      </c>
      <c r="W2865" s="52">
        <v>46.920723182950063</v>
      </c>
      <c r="X2865" s="52">
        <v>55.212181573560763</v>
      </c>
      <c r="Y2865" s="52">
        <v>62.599082024935221</v>
      </c>
      <c r="Z2865" s="52">
        <v>63.141210364671181</v>
      </c>
    </row>
    <row r="2866" spans="1:26">
      <c r="A2866" s="52" t="s">
        <v>336</v>
      </c>
      <c r="B2866" s="52" t="s">
        <v>341</v>
      </c>
      <c r="C2866" s="52" t="s">
        <v>256</v>
      </c>
      <c r="D2866" s="52" t="s">
        <v>7</v>
      </c>
      <c r="E2866" s="52" t="s">
        <v>62</v>
      </c>
      <c r="F2866" s="52" t="s">
        <v>67</v>
      </c>
      <c r="G2866" s="52">
        <v>0</v>
      </c>
      <c r="H2866" s="52">
        <v>0</v>
      </c>
      <c r="I2866" s="52">
        <v>0</v>
      </c>
      <c r="J2866" s="52">
        <v>0</v>
      </c>
      <c r="K2866" s="52">
        <v>0</v>
      </c>
      <c r="L2866" s="52">
        <v>0</v>
      </c>
      <c r="M2866" s="52">
        <v>0</v>
      </c>
      <c r="N2866" s="52">
        <v>0</v>
      </c>
      <c r="O2866" s="52">
        <v>0</v>
      </c>
      <c r="P2866" s="52">
        <v>0</v>
      </c>
      <c r="Q2866" s="52">
        <v>0</v>
      </c>
      <c r="R2866" s="52">
        <v>0</v>
      </c>
      <c r="S2866" s="52">
        <v>0</v>
      </c>
      <c r="T2866" s="52">
        <v>0</v>
      </c>
      <c r="U2866" s="52">
        <v>0</v>
      </c>
      <c r="V2866" s="52">
        <v>0</v>
      </c>
      <c r="W2866" s="52">
        <v>0</v>
      </c>
      <c r="X2866" s="52">
        <v>0</v>
      </c>
      <c r="Y2866" s="52">
        <v>0</v>
      </c>
      <c r="Z2866" s="52">
        <v>0</v>
      </c>
    </row>
    <row r="2867" spans="1:26">
      <c r="A2867" s="52" t="s">
        <v>336</v>
      </c>
      <c r="B2867" s="52" t="s">
        <v>337</v>
      </c>
      <c r="C2867" s="52" t="s">
        <v>256</v>
      </c>
      <c r="D2867" s="52" t="s">
        <v>7</v>
      </c>
      <c r="E2867" s="52" t="s">
        <v>62</v>
      </c>
      <c r="F2867" s="52" t="s">
        <v>68</v>
      </c>
      <c r="G2867" s="52">
        <v>0</v>
      </c>
      <c r="H2867" s="52">
        <v>0</v>
      </c>
      <c r="I2867" s="52">
        <v>0</v>
      </c>
      <c r="J2867" s="52">
        <v>0</v>
      </c>
      <c r="K2867" s="52">
        <v>0</v>
      </c>
      <c r="L2867" s="52">
        <v>0</v>
      </c>
      <c r="M2867" s="52">
        <v>0</v>
      </c>
      <c r="N2867" s="52">
        <v>0</v>
      </c>
      <c r="O2867" s="52">
        <v>0</v>
      </c>
      <c r="P2867" s="52">
        <v>0</v>
      </c>
      <c r="Q2867" s="52">
        <v>0</v>
      </c>
      <c r="R2867" s="52">
        <v>0</v>
      </c>
      <c r="S2867" s="52">
        <v>0</v>
      </c>
      <c r="T2867" s="52">
        <v>0</v>
      </c>
      <c r="U2867" s="52">
        <v>0</v>
      </c>
      <c r="V2867" s="52">
        <v>0</v>
      </c>
      <c r="W2867" s="52">
        <v>0</v>
      </c>
      <c r="X2867" s="52">
        <v>0</v>
      </c>
      <c r="Y2867" s="52">
        <v>0</v>
      </c>
      <c r="Z2867" s="52">
        <v>0</v>
      </c>
    </row>
    <row r="2868" spans="1:26">
      <c r="A2868" s="52" t="s">
        <v>336</v>
      </c>
      <c r="B2868" s="52" t="s">
        <v>337</v>
      </c>
      <c r="C2868" s="52" t="s">
        <v>256</v>
      </c>
      <c r="D2868" s="52" t="s">
        <v>7</v>
      </c>
      <c r="E2868" s="52" t="s">
        <v>62</v>
      </c>
      <c r="F2868" s="52" t="s">
        <v>69</v>
      </c>
      <c r="G2868" s="52">
        <v>0</v>
      </c>
      <c r="H2868" s="52">
        <v>0</v>
      </c>
      <c r="I2868" s="52">
        <v>0</v>
      </c>
      <c r="J2868" s="52">
        <v>0</v>
      </c>
      <c r="K2868" s="52">
        <v>0</v>
      </c>
      <c r="L2868" s="52">
        <v>0</v>
      </c>
      <c r="M2868" s="52">
        <v>0</v>
      </c>
      <c r="N2868" s="52">
        <v>0</v>
      </c>
      <c r="O2868" s="52">
        <v>0</v>
      </c>
      <c r="P2868" s="52">
        <v>0</v>
      </c>
      <c r="Q2868" s="52">
        <v>0</v>
      </c>
      <c r="R2868" s="52">
        <v>0</v>
      </c>
      <c r="S2868" s="52">
        <v>0</v>
      </c>
      <c r="T2868" s="52">
        <v>0</v>
      </c>
      <c r="U2868" s="52">
        <v>0</v>
      </c>
      <c r="V2868" s="52">
        <v>0</v>
      </c>
      <c r="W2868" s="52">
        <v>0</v>
      </c>
      <c r="X2868" s="52">
        <v>0</v>
      </c>
      <c r="Y2868" s="52">
        <v>0</v>
      </c>
      <c r="Z2868" s="52">
        <v>0</v>
      </c>
    </row>
    <row r="2869" spans="1:26">
      <c r="A2869" s="52" t="s">
        <v>336</v>
      </c>
      <c r="B2869" s="52" t="s">
        <v>337</v>
      </c>
      <c r="C2869" s="52" t="s">
        <v>256</v>
      </c>
      <c r="D2869" s="52" t="s">
        <v>7</v>
      </c>
      <c r="E2869" s="52" t="s">
        <v>62</v>
      </c>
      <c r="F2869" s="52" t="s">
        <v>70</v>
      </c>
      <c r="G2869" s="52">
        <v>0</v>
      </c>
      <c r="H2869" s="52">
        <v>0</v>
      </c>
      <c r="I2869" s="52">
        <v>0</v>
      </c>
      <c r="J2869" s="52">
        <v>0</v>
      </c>
      <c r="K2869" s="52">
        <v>0</v>
      </c>
      <c r="L2869" s="52">
        <v>0</v>
      </c>
      <c r="M2869" s="52">
        <v>0</v>
      </c>
      <c r="N2869" s="52">
        <v>0</v>
      </c>
      <c r="O2869" s="52">
        <v>0</v>
      </c>
      <c r="P2869" s="52">
        <v>0</v>
      </c>
      <c r="Q2869" s="52">
        <v>0</v>
      </c>
      <c r="R2869" s="52">
        <v>0</v>
      </c>
      <c r="S2869" s="52">
        <v>0</v>
      </c>
      <c r="T2869" s="52">
        <v>0</v>
      </c>
      <c r="U2869" s="52">
        <v>0</v>
      </c>
      <c r="V2869" s="52">
        <v>0</v>
      </c>
      <c r="W2869" s="52">
        <v>0</v>
      </c>
      <c r="X2869" s="52">
        <v>0</v>
      </c>
      <c r="Y2869" s="52">
        <v>0</v>
      </c>
      <c r="Z2869" s="52">
        <v>0</v>
      </c>
    </row>
    <row r="2870" spans="1:26">
      <c r="A2870" s="52" t="s">
        <v>336</v>
      </c>
      <c r="B2870" s="52" t="s">
        <v>342</v>
      </c>
      <c r="C2870" s="52" t="s">
        <v>256</v>
      </c>
      <c r="D2870" s="52" t="s">
        <v>7</v>
      </c>
      <c r="E2870" s="52" t="s">
        <v>62</v>
      </c>
      <c r="F2870" s="52" t="s">
        <v>71</v>
      </c>
      <c r="G2870" s="52">
        <v>0</v>
      </c>
      <c r="H2870" s="52">
        <v>0</v>
      </c>
      <c r="I2870" s="52">
        <v>0</v>
      </c>
      <c r="J2870" s="52">
        <v>0</v>
      </c>
      <c r="K2870" s="52">
        <v>0</v>
      </c>
      <c r="L2870" s="52">
        <v>0</v>
      </c>
      <c r="M2870" s="52">
        <v>0</v>
      </c>
      <c r="N2870" s="52">
        <v>0</v>
      </c>
      <c r="O2870" s="52">
        <v>0</v>
      </c>
      <c r="P2870" s="52">
        <v>0</v>
      </c>
      <c r="Q2870" s="52">
        <v>0</v>
      </c>
      <c r="R2870" s="52">
        <v>0</v>
      </c>
      <c r="S2870" s="52">
        <v>0</v>
      </c>
      <c r="T2870" s="52">
        <v>0</v>
      </c>
      <c r="U2870" s="52">
        <v>0</v>
      </c>
      <c r="V2870" s="52">
        <v>0</v>
      </c>
      <c r="W2870" s="52">
        <v>0</v>
      </c>
      <c r="X2870" s="52">
        <v>0</v>
      </c>
      <c r="Y2870" s="52">
        <v>0</v>
      </c>
      <c r="Z2870" s="52">
        <v>0</v>
      </c>
    </row>
    <row r="2871" spans="1:26">
      <c r="A2871" s="52" t="s">
        <v>336</v>
      </c>
      <c r="B2871" s="52" t="s">
        <v>342</v>
      </c>
      <c r="C2871" s="52" t="s">
        <v>256</v>
      </c>
      <c r="D2871" s="52" t="s">
        <v>7</v>
      </c>
      <c r="E2871" s="52" t="s">
        <v>62</v>
      </c>
      <c r="F2871" s="52" t="s">
        <v>72</v>
      </c>
      <c r="G2871" s="52">
        <v>0</v>
      </c>
      <c r="H2871" s="52">
        <v>0</v>
      </c>
      <c r="I2871" s="52">
        <v>0</v>
      </c>
      <c r="J2871" s="52">
        <v>0</v>
      </c>
      <c r="K2871" s="52">
        <v>0</v>
      </c>
      <c r="L2871" s="52">
        <v>0</v>
      </c>
      <c r="M2871" s="52">
        <v>0</v>
      </c>
      <c r="N2871" s="52">
        <v>0</v>
      </c>
      <c r="O2871" s="52">
        <v>0</v>
      </c>
      <c r="P2871" s="52">
        <v>0</v>
      </c>
      <c r="Q2871" s="52">
        <v>3.0255072840000006</v>
      </c>
      <c r="R2871" s="52">
        <v>3.1640066280000005</v>
      </c>
      <c r="S2871" s="52">
        <v>2.7826310160000003</v>
      </c>
      <c r="T2871" s="52">
        <v>2.4889688640000003</v>
      </c>
      <c r="U2871" s="52">
        <v>2.820324509589919</v>
      </c>
      <c r="V2871" s="52">
        <v>6.0939281961792</v>
      </c>
      <c r="W2871" s="52">
        <v>4.9194053212331248</v>
      </c>
      <c r="X2871" s="52">
        <v>6.8404141248066148</v>
      </c>
      <c r="Y2871" s="52">
        <v>7.188848656041503</v>
      </c>
      <c r="Z2871" s="52">
        <v>6.8850702882362036</v>
      </c>
    </row>
    <row r="2872" spans="1:26">
      <c r="A2872" s="52" t="s">
        <v>336</v>
      </c>
      <c r="B2872" s="52" t="s">
        <v>343</v>
      </c>
      <c r="C2872" s="52" t="s">
        <v>256</v>
      </c>
      <c r="D2872" s="52" t="s">
        <v>7</v>
      </c>
      <c r="E2872" s="52" t="s">
        <v>62</v>
      </c>
      <c r="F2872" s="52" t="s">
        <v>73</v>
      </c>
      <c r="G2872" s="52">
        <v>0</v>
      </c>
      <c r="H2872" s="52">
        <v>0</v>
      </c>
      <c r="I2872" s="52">
        <v>0</v>
      </c>
      <c r="J2872" s="52">
        <v>0</v>
      </c>
      <c r="K2872" s="52">
        <v>0</v>
      </c>
      <c r="L2872" s="52">
        <v>0</v>
      </c>
      <c r="M2872" s="52">
        <v>0</v>
      </c>
      <c r="N2872" s="52">
        <v>0</v>
      </c>
      <c r="O2872" s="52">
        <v>0</v>
      </c>
      <c r="P2872" s="52">
        <v>0</v>
      </c>
      <c r="Q2872" s="52">
        <v>0</v>
      </c>
      <c r="R2872" s="52">
        <v>0</v>
      </c>
      <c r="S2872" s="52">
        <v>0</v>
      </c>
      <c r="T2872" s="52">
        <v>0</v>
      </c>
      <c r="U2872" s="52">
        <v>0</v>
      </c>
      <c r="V2872" s="52">
        <v>0</v>
      </c>
      <c r="W2872" s="52">
        <v>7.3856257264959657</v>
      </c>
      <c r="X2872" s="52">
        <v>10.101560236376331</v>
      </c>
      <c r="Y2872" s="52">
        <v>7.7174747292172343</v>
      </c>
      <c r="Z2872" s="52">
        <v>12.008183756205831</v>
      </c>
    </row>
    <row r="2873" spans="1:26">
      <c r="A2873" s="52" t="s">
        <v>344</v>
      </c>
      <c r="B2873" s="52" t="s">
        <v>337</v>
      </c>
      <c r="C2873" s="52" t="s">
        <v>256</v>
      </c>
      <c r="D2873" s="52" t="s">
        <v>7</v>
      </c>
      <c r="E2873" s="52" t="s">
        <v>74</v>
      </c>
      <c r="F2873" s="52" t="s">
        <v>63</v>
      </c>
      <c r="G2873" s="52">
        <v>0</v>
      </c>
      <c r="H2873" s="52">
        <v>0</v>
      </c>
      <c r="I2873" s="52">
        <v>0</v>
      </c>
      <c r="J2873" s="52">
        <v>0</v>
      </c>
      <c r="K2873" s="52">
        <v>0</v>
      </c>
      <c r="L2873" s="52">
        <v>0</v>
      </c>
      <c r="M2873" s="52">
        <v>0</v>
      </c>
      <c r="N2873" s="52">
        <v>0</v>
      </c>
      <c r="O2873" s="52">
        <v>0</v>
      </c>
      <c r="P2873" s="52">
        <v>0</v>
      </c>
      <c r="Q2873" s="52">
        <v>7.8544368000000011</v>
      </c>
      <c r="R2873" s="52">
        <v>8.1123436800000022</v>
      </c>
      <c r="S2873" s="52">
        <v>7.8544368000000011</v>
      </c>
      <c r="T2873" s="52">
        <v>8.487480960000001</v>
      </c>
      <c r="U2873" s="52">
        <v>9.4044758495072376</v>
      </c>
      <c r="V2873" s="52">
        <v>41.147870400000016</v>
      </c>
      <c r="W2873" s="52">
        <v>16.993576579354016</v>
      </c>
      <c r="X2873" s="52">
        <v>13.50770739424023</v>
      </c>
      <c r="Y2873" s="52">
        <v>27.358121500684838</v>
      </c>
      <c r="Z2873" s="52">
        <v>31.550174865620754</v>
      </c>
    </row>
    <row r="2874" spans="1:26">
      <c r="A2874" s="52" t="s">
        <v>344</v>
      </c>
      <c r="B2874" s="52" t="s">
        <v>338</v>
      </c>
      <c r="C2874" s="52" t="s">
        <v>256</v>
      </c>
      <c r="D2874" s="52" t="s">
        <v>7</v>
      </c>
      <c r="E2874" s="52" t="s">
        <v>74</v>
      </c>
      <c r="F2874" s="52" t="s">
        <v>64</v>
      </c>
      <c r="G2874" s="52">
        <v>0</v>
      </c>
      <c r="H2874" s="52">
        <v>0</v>
      </c>
      <c r="I2874" s="52">
        <v>0</v>
      </c>
      <c r="J2874" s="52">
        <v>0</v>
      </c>
      <c r="K2874" s="52">
        <v>0</v>
      </c>
      <c r="L2874" s="52">
        <v>0</v>
      </c>
      <c r="M2874" s="52">
        <v>0</v>
      </c>
      <c r="N2874" s="52">
        <v>0</v>
      </c>
      <c r="O2874" s="52">
        <v>0</v>
      </c>
      <c r="P2874" s="52">
        <v>0</v>
      </c>
      <c r="Q2874" s="52">
        <v>0</v>
      </c>
      <c r="R2874" s="52">
        <v>0</v>
      </c>
      <c r="S2874" s="52">
        <v>0</v>
      </c>
      <c r="T2874" s="52">
        <v>0</v>
      </c>
      <c r="U2874" s="52">
        <v>0</v>
      </c>
      <c r="V2874" s="52">
        <v>0</v>
      </c>
      <c r="W2874" s="52">
        <v>0</v>
      </c>
      <c r="X2874" s="52">
        <v>0</v>
      </c>
      <c r="Y2874" s="52">
        <v>0</v>
      </c>
      <c r="Z2874" s="52">
        <v>0</v>
      </c>
    </row>
    <row r="2875" spans="1:26">
      <c r="A2875" s="52" t="s">
        <v>344</v>
      </c>
      <c r="B2875" s="52" t="s">
        <v>339</v>
      </c>
      <c r="C2875" s="52" t="s">
        <v>256</v>
      </c>
      <c r="D2875" s="52" t="s">
        <v>7</v>
      </c>
      <c r="E2875" s="52" t="s">
        <v>74</v>
      </c>
      <c r="F2875" s="52" t="s">
        <v>65</v>
      </c>
      <c r="G2875" s="52">
        <v>0</v>
      </c>
      <c r="H2875" s="52">
        <v>0</v>
      </c>
      <c r="I2875" s="52">
        <v>0</v>
      </c>
      <c r="J2875" s="52">
        <v>0</v>
      </c>
      <c r="K2875" s="52">
        <v>0</v>
      </c>
      <c r="L2875" s="52">
        <v>0</v>
      </c>
      <c r="M2875" s="52">
        <v>0</v>
      </c>
      <c r="N2875" s="52">
        <v>0</v>
      </c>
      <c r="O2875" s="52">
        <v>0</v>
      </c>
      <c r="P2875" s="52">
        <v>0</v>
      </c>
      <c r="Q2875" s="52">
        <v>0</v>
      </c>
      <c r="R2875" s="52">
        <v>0</v>
      </c>
      <c r="S2875" s="52">
        <v>0</v>
      </c>
      <c r="T2875" s="52">
        <v>0</v>
      </c>
      <c r="U2875" s="52">
        <v>0</v>
      </c>
      <c r="V2875" s="52">
        <v>0</v>
      </c>
      <c r="W2875" s="52">
        <v>0</v>
      </c>
      <c r="X2875" s="52">
        <v>0</v>
      </c>
      <c r="Y2875" s="52">
        <v>0</v>
      </c>
      <c r="Z2875" s="52">
        <v>0</v>
      </c>
    </row>
    <row r="2876" spans="1:26">
      <c r="A2876" s="52" t="s">
        <v>344</v>
      </c>
      <c r="B2876" s="52" t="s">
        <v>340</v>
      </c>
      <c r="C2876" s="52" t="s">
        <v>256</v>
      </c>
      <c r="D2876" s="52" t="s">
        <v>7</v>
      </c>
      <c r="E2876" s="52" t="s">
        <v>74</v>
      </c>
      <c r="F2876" s="52" t="s">
        <v>66</v>
      </c>
      <c r="G2876" s="52">
        <v>0</v>
      </c>
      <c r="H2876" s="52">
        <v>0</v>
      </c>
      <c r="I2876" s="52">
        <v>0</v>
      </c>
      <c r="J2876" s="52">
        <v>0</v>
      </c>
      <c r="K2876" s="52">
        <v>0</v>
      </c>
      <c r="L2876" s="52">
        <v>0</v>
      </c>
      <c r="M2876" s="52">
        <v>0</v>
      </c>
      <c r="N2876" s="52">
        <v>0</v>
      </c>
      <c r="O2876" s="52">
        <v>0</v>
      </c>
      <c r="P2876" s="52">
        <v>0</v>
      </c>
      <c r="Q2876" s="52">
        <v>10.404000001706256</v>
      </c>
      <c r="R2876" s="52">
        <v>11.433600001875112</v>
      </c>
      <c r="S2876" s="52">
        <v>12.628800002071124</v>
      </c>
      <c r="T2876" s="52">
        <v>14.054400002304924</v>
      </c>
      <c r="U2876" s="52">
        <v>15.795170486327939</v>
      </c>
      <c r="V2876" s="52">
        <v>14.778000002423592</v>
      </c>
      <c r="W2876" s="52">
        <v>27.5857991758885</v>
      </c>
      <c r="X2876" s="52">
        <v>31.038226337354235</v>
      </c>
      <c r="Y2876" s="52">
        <v>35.00129975875948</v>
      </c>
      <c r="Z2876" s="52">
        <v>38.022742992520229</v>
      </c>
    </row>
    <row r="2877" spans="1:26">
      <c r="A2877" s="52" t="s">
        <v>344</v>
      </c>
      <c r="B2877" s="52" t="s">
        <v>341</v>
      </c>
      <c r="C2877" s="52" t="s">
        <v>256</v>
      </c>
      <c r="D2877" s="52" t="s">
        <v>7</v>
      </c>
      <c r="E2877" s="52" t="s">
        <v>74</v>
      </c>
      <c r="F2877" s="52" t="s">
        <v>67</v>
      </c>
      <c r="G2877" s="52">
        <v>0</v>
      </c>
      <c r="H2877" s="52">
        <v>0</v>
      </c>
      <c r="I2877" s="52">
        <v>0</v>
      </c>
      <c r="J2877" s="52">
        <v>0</v>
      </c>
      <c r="K2877" s="52">
        <v>0</v>
      </c>
      <c r="L2877" s="52">
        <v>0</v>
      </c>
      <c r="M2877" s="52">
        <v>0</v>
      </c>
      <c r="N2877" s="52">
        <v>0</v>
      </c>
      <c r="O2877" s="52">
        <v>0</v>
      </c>
      <c r="P2877" s="52">
        <v>0</v>
      </c>
      <c r="Q2877" s="52">
        <v>0</v>
      </c>
      <c r="R2877" s="52">
        <v>0</v>
      </c>
      <c r="S2877" s="52">
        <v>0</v>
      </c>
      <c r="T2877" s="52">
        <v>0</v>
      </c>
      <c r="U2877" s="52">
        <v>0</v>
      </c>
      <c r="V2877" s="52">
        <v>0</v>
      </c>
      <c r="W2877" s="52">
        <v>0</v>
      </c>
      <c r="X2877" s="52">
        <v>0</v>
      </c>
      <c r="Y2877" s="52">
        <v>0</v>
      </c>
      <c r="Z2877" s="52">
        <v>0</v>
      </c>
    </row>
    <row r="2878" spans="1:26">
      <c r="A2878" s="52" t="s">
        <v>344</v>
      </c>
      <c r="B2878" s="52" t="s">
        <v>337</v>
      </c>
      <c r="C2878" s="52" t="s">
        <v>256</v>
      </c>
      <c r="D2878" s="52" t="s">
        <v>7</v>
      </c>
      <c r="E2878" s="52" t="s">
        <v>74</v>
      </c>
      <c r="F2878" s="52" t="s">
        <v>68</v>
      </c>
      <c r="G2878" s="52">
        <v>0</v>
      </c>
      <c r="H2878" s="52">
        <v>0</v>
      </c>
      <c r="I2878" s="52">
        <v>0</v>
      </c>
      <c r="J2878" s="52">
        <v>0</v>
      </c>
      <c r="K2878" s="52">
        <v>0</v>
      </c>
      <c r="L2878" s="52">
        <v>0</v>
      </c>
      <c r="M2878" s="52">
        <v>0</v>
      </c>
      <c r="N2878" s="52">
        <v>0</v>
      </c>
      <c r="O2878" s="52">
        <v>0</v>
      </c>
      <c r="P2878" s="52">
        <v>0</v>
      </c>
      <c r="Q2878" s="52">
        <v>0</v>
      </c>
      <c r="R2878" s="52">
        <v>0</v>
      </c>
      <c r="S2878" s="52">
        <v>0</v>
      </c>
      <c r="T2878" s="52">
        <v>0</v>
      </c>
      <c r="U2878" s="52">
        <v>0</v>
      </c>
      <c r="V2878" s="52">
        <v>0</v>
      </c>
      <c r="W2878" s="52">
        <v>0</v>
      </c>
      <c r="X2878" s="52">
        <v>0</v>
      </c>
      <c r="Y2878" s="52">
        <v>0</v>
      </c>
      <c r="Z2878" s="52">
        <v>0</v>
      </c>
    </row>
    <row r="2879" spans="1:26">
      <c r="A2879" s="52" t="s">
        <v>344</v>
      </c>
      <c r="B2879" s="52" t="s">
        <v>337</v>
      </c>
      <c r="C2879" s="52" t="s">
        <v>256</v>
      </c>
      <c r="D2879" s="52" t="s">
        <v>7</v>
      </c>
      <c r="E2879" s="52" t="s">
        <v>74</v>
      </c>
      <c r="F2879" s="52" t="s">
        <v>69</v>
      </c>
      <c r="G2879" s="52">
        <v>0</v>
      </c>
      <c r="H2879" s="52">
        <v>0</v>
      </c>
      <c r="I2879" s="52">
        <v>0</v>
      </c>
      <c r="J2879" s="52">
        <v>0</v>
      </c>
      <c r="K2879" s="52">
        <v>0</v>
      </c>
      <c r="L2879" s="52">
        <v>0</v>
      </c>
      <c r="M2879" s="52">
        <v>0</v>
      </c>
      <c r="N2879" s="52">
        <v>0</v>
      </c>
      <c r="O2879" s="52">
        <v>0</v>
      </c>
      <c r="P2879" s="52">
        <v>0</v>
      </c>
      <c r="Q2879" s="52">
        <v>0</v>
      </c>
      <c r="R2879" s="52">
        <v>0</v>
      </c>
      <c r="S2879" s="52">
        <v>0</v>
      </c>
      <c r="T2879" s="52">
        <v>0</v>
      </c>
      <c r="U2879" s="52">
        <v>0</v>
      </c>
      <c r="V2879" s="52">
        <v>0</v>
      </c>
      <c r="W2879" s="52">
        <v>0</v>
      </c>
      <c r="X2879" s="52">
        <v>0</v>
      </c>
      <c r="Y2879" s="52">
        <v>0</v>
      </c>
      <c r="Z2879" s="52">
        <v>0</v>
      </c>
    </row>
    <row r="2880" spans="1:26">
      <c r="A2880" s="52" t="s">
        <v>344</v>
      </c>
      <c r="B2880" s="52" t="s">
        <v>337</v>
      </c>
      <c r="C2880" s="52" t="s">
        <v>256</v>
      </c>
      <c r="D2880" s="52" t="s">
        <v>7</v>
      </c>
      <c r="E2880" s="52" t="s">
        <v>74</v>
      </c>
      <c r="F2880" s="52" t="s">
        <v>70</v>
      </c>
      <c r="G2880" s="52">
        <v>0</v>
      </c>
      <c r="H2880" s="52">
        <v>0</v>
      </c>
      <c r="I2880" s="52">
        <v>0</v>
      </c>
      <c r="J2880" s="52">
        <v>0</v>
      </c>
      <c r="K2880" s="52">
        <v>0</v>
      </c>
      <c r="L2880" s="52">
        <v>0</v>
      </c>
      <c r="M2880" s="52">
        <v>0</v>
      </c>
      <c r="N2880" s="52">
        <v>0</v>
      </c>
      <c r="O2880" s="52">
        <v>0</v>
      </c>
      <c r="P2880" s="52">
        <v>0</v>
      </c>
      <c r="Q2880" s="52">
        <v>0</v>
      </c>
      <c r="R2880" s="52">
        <v>0</v>
      </c>
      <c r="S2880" s="52">
        <v>0</v>
      </c>
      <c r="T2880" s="52">
        <v>0</v>
      </c>
      <c r="U2880" s="52">
        <v>0</v>
      </c>
      <c r="V2880" s="52">
        <v>0</v>
      </c>
      <c r="W2880" s="52">
        <v>0</v>
      </c>
      <c r="X2880" s="52">
        <v>0</v>
      </c>
      <c r="Y2880" s="52">
        <v>0</v>
      </c>
      <c r="Z2880" s="52">
        <v>0</v>
      </c>
    </row>
    <row r="2881" spans="1:26">
      <c r="A2881" s="52" t="s">
        <v>344</v>
      </c>
      <c r="B2881" s="52" t="s">
        <v>342</v>
      </c>
      <c r="C2881" s="52" t="s">
        <v>256</v>
      </c>
      <c r="D2881" s="52" t="s">
        <v>7</v>
      </c>
      <c r="E2881" s="52" t="s">
        <v>74</v>
      </c>
      <c r="F2881" s="52" t="s">
        <v>71</v>
      </c>
      <c r="G2881" s="52">
        <v>0</v>
      </c>
      <c r="H2881" s="52">
        <v>0</v>
      </c>
      <c r="I2881" s="52">
        <v>0</v>
      </c>
      <c r="J2881" s="52">
        <v>0</v>
      </c>
      <c r="K2881" s="52">
        <v>0</v>
      </c>
      <c r="L2881" s="52">
        <v>0</v>
      </c>
      <c r="M2881" s="52">
        <v>0</v>
      </c>
      <c r="N2881" s="52">
        <v>0</v>
      </c>
      <c r="O2881" s="52">
        <v>0</v>
      </c>
      <c r="P2881" s="52">
        <v>0</v>
      </c>
      <c r="Q2881" s="52">
        <v>0</v>
      </c>
      <c r="R2881" s="52">
        <v>0</v>
      </c>
      <c r="S2881" s="52">
        <v>0</v>
      </c>
      <c r="T2881" s="52">
        <v>0</v>
      </c>
      <c r="U2881" s="52">
        <v>0</v>
      </c>
      <c r="V2881" s="52">
        <v>0</v>
      </c>
      <c r="W2881" s="52">
        <v>0</v>
      </c>
      <c r="X2881" s="52">
        <v>0</v>
      </c>
      <c r="Y2881" s="52">
        <v>0</v>
      </c>
      <c r="Z2881" s="52">
        <v>0</v>
      </c>
    </row>
    <row r="2882" spans="1:26">
      <c r="A2882" s="52" t="s">
        <v>344</v>
      </c>
      <c r="B2882" s="52" t="s">
        <v>342</v>
      </c>
      <c r="C2882" s="52" t="s">
        <v>256</v>
      </c>
      <c r="D2882" s="52" t="s">
        <v>7</v>
      </c>
      <c r="E2882" s="52" t="s">
        <v>74</v>
      </c>
      <c r="F2882" s="52" t="s">
        <v>72</v>
      </c>
      <c r="G2882" s="52">
        <v>0</v>
      </c>
      <c r="H2882" s="52">
        <v>0</v>
      </c>
      <c r="I2882" s="52">
        <v>0</v>
      </c>
      <c r="J2882" s="52">
        <v>0</v>
      </c>
      <c r="K2882" s="52">
        <v>0</v>
      </c>
      <c r="L2882" s="52">
        <v>0</v>
      </c>
      <c r="M2882" s="52">
        <v>0</v>
      </c>
      <c r="N2882" s="52">
        <v>0</v>
      </c>
      <c r="O2882" s="52">
        <v>0</v>
      </c>
      <c r="P2882" s="52">
        <v>0</v>
      </c>
      <c r="Q2882" s="52">
        <v>3.4211598840000006</v>
      </c>
      <c r="R2882" s="52">
        <v>3.5934885720000005</v>
      </c>
      <c r="S2882" s="52">
        <v>3.1282094880000004</v>
      </c>
      <c r="T2882" s="52">
        <v>2.787529572</v>
      </c>
      <c r="U2882" s="52">
        <v>3.1881733283419469</v>
      </c>
      <c r="V2882" s="52">
        <v>4.9527750600000013</v>
      </c>
      <c r="W2882" s="52">
        <v>3.1228035091733526</v>
      </c>
      <c r="X2882" s="52">
        <v>3.7391647187109744</v>
      </c>
      <c r="Y2882" s="52">
        <v>4.0606298378777756</v>
      </c>
      <c r="Z2882" s="52">
        <v>4.1031692715893824</v>
      </c>
    </row>
    <row r="2883" spans="1:26">
      <c r="A2883" s="52" t="s">
        <v>344</v>
      </c>
      <c r="B2883" s="52" t="s">
        <v>343</v>
      </c>
      <c r="C2883" s="52" t="s">
        <v>256</v>
      </c>
      <c r="D2883" s="52" t="s">
        <v>7</v>
      </c>
      <c r="E2883" s="52" t="s">
        <v>74</v>
      </c>
      <c r="F2883" s="52" t="s">
        <v>73</v>
      </c>
      <c r="G2883" s="52">
        <v>0.75348802163349116</v>
      </c>
      <c r="H2883" s="52">
        <v>0.64046481838846747</v>
      </c>
      <c r="I2883" s="52">
        <v>0.79116242271516568</v>
      </c>
      <c r="J2883" s="52">
        <v>0.75348802163349116</v>
      </c>
      <c r="K2883" s="52">
        <v>0.86651122487851473</v>
      </c>
      <c r="L2883" s="52">
        <v>4.1841189841307758</v>
      </c>
      <c r="M2883" s="52">
        <v>13.645668071782524</v>
      </c>
      <c r="N2883" s="52">
        <v>22.667932833075803</v>
      </c>
      <c r="O2883" s="52">
        <v>22.622918238349062</v>
      </c>
      <c r="P2883" s="52">
        <v>26.736988267505737</v>
      </c>
      <c r="Q2883" s="52">
        <v>20.60789739167598</v>
      </c>
      <c r="R2883" s="52">
        <v>35.526960220019113</v>
      </c>
      <c r="S2883" s="52">
        <v>60.203692928515942</v>
      </c>
      <c r="T2883" s="52">
        <v>61.107878554476123</v>
      </c>
      <c r="U2883" s="52">
        <v>61.051366952853613</v>
      </c>
      <c r="V2883" s="52">
        <v>38.811636000000661</v>
      </c>
      <c r="W2883" s="52">
        <v>5.2105048257996849</v>
      </c>
      <c r="X2883" s="52">
        <v>7.5788877973951507</v>
      </c>
      <c r="Y2883" s="52">
        <v>0.34656225118281186</v>
      </c>
      <c r="Z2883" s="52">
        <v>0.53924157074495105</v>
      </c>
    </row>
    <row r="2884" spans="1:26">
      <c r="A2884" s="52" t="s">
        <v>345</v>
      </c>
      <c r="B2884" s="52" t="s">
        <v>337</v>
      </c>
      <c r="C2884" s="52" t="s">
        <v>256</v>
      </c>
      <c r="D2884" s="52" t="s">
        <v>7</v>
      </c>
      <c r="E2884" s="52" t="s">
        <v>75</v>
      </c>
      <c r="F2884" s="52" t="s">
        <v>63</v>
      </c>
      <c r="G2884" s="52">
        <v>0</v>
      </c>
      <c r="H2884" s="52">
        <v>0</v>
      </c>
      <c r="I2884" s="52">
        <v>0</v>
      </c>
      <c r="J2884" s="52">
        <v>0</v>
      </c>
      <c r="K2884" s="52">
        <v>0</v>
      </c>
      <c r="L2884" s="52">
        <v>0</v>
      </c>
      <c r="M2884" s="52">
        <v>0</v>
      </c>
      <c r="N2884" s="52">
        <v>0</v>
      </c>
      <c r="O2884" s="52">
        <v>0</v>
      </c>
      <c r="P2884" s="52">
        <v>0</v>
      </c>
      <c r="Q2884" s="52">
        <v>189.65534112000003</v>
      </c>
      <c r="R2884" s="52">
        <v>195.44652288000003</v>
      </c>
      <c r="S2884" s="52">
        <v>189.51466464000003</v>
      </c>
      <c r="T2884" s="52">
        <v>204.44981760000005</v>
      </c>
      <c r="U2884" s="52">
        <v>0</v>
      </c>
      <c r="V2884" s="52">
        <v>0</v>
      </c>
      <c r="W2884" s="52">
        <v>0</v>
      </c>
      <c r="X2884" s="52">
        <v>0</v>
      </c>
      <c r="Y2884" s="52">
        <v>0</v>
      </c>
      <c r="Z2884" s="52">
        <v>0</v>
      </c>
    </row>
    <row r="2885" spans="1:26">
      <c r="A2885" s="52" t="s">
        <v>345</v>
      </c>
      <c r="B2885" s="52" t="s">
        <v>338</v>
      </c>
      <c r="C2885" s="52" t="s">
        <v>256</v>
      </c>
      <c r="D2885" s="52" t="s">
        <v>7</v>
      </c>
      <c r="E2885" s="52" t="s">
        <v>75</v>
      </c>
      <c r="F2885" s="52" t="s">
        <v>64</v>
      </c>
      <c r="G2885" s="52">
        <v>0</v>
      </c>
      <c r="H2885" s="52">
        <v>0</v>
      </c>
      <c r="I2885" s="52">
        <v>0</v>
      </c>
      <c r="J2885" s="52">
        <v>0</v>
      </c>
      <c r="K2885" s="52">
        <v>0</v>
      </c>
      <c r="L2885" s="52">
        <v>0</v>
      </c>
      <c r="M2885" s="52">
        <v>0</v>
      </c>
      <c r="N2885" s="52">
        <v>0</v>
      </c>
      <c r="O2885" s="52">
        <v>0</v>
      </c>
      <c r="P2885" s="52">
        <v>0</v>
      </c>
      <c r="Q2885" s="52">
        <v>0</v>
      </c>
      <c r="R2885" s="52">
        <v>0</v>
      </c>
      <c r="S2885" s="52">
        <v>0</v>
      </c>
      <c r="T2885" s="52">
        <v>0</v>
      </c>
      <c r="U2885" s="52">
        <v>0</v>
      </c>
      <c r="V2885" s="52">
        <v>0</v>
      </c>
      <c r="W2885" s="52">
        <v>0</v>
      </c>
      <c r="X2885" s="52">
        <v>0</v>
      </c>
      <c r="Y2885" s="52">
        <v>0</v>
      </c>
      <c r="Z2885" s="52">
        <v>0</v>
      </c>
    </row>
    <row r="2886" spans="1:26">
      <c r="A2886" s="52" t="s">
        <v>345</v>
      </c>
      <c r="B2886" s="52" t="s">
        <v>339</v>
      </c>
      <c r="C2886" s="52" t="s">
        <v>256</v>
      </c>
      <c r="D2886" s="52" t="s">
        <v>7</v>
      </c>
      <c r="E2886" s="52" t="s">
        <v>75</v>
      </c>
      <c r="F2886" s="52" t="s">
        <v>65</v>
      </c>
      <c r="G2886" s="52">
        <v>0</v>
      </c>
      <c r="H2886" s="52">
        <v>0</v>
      </c>
      <c r="I2886" s="52">
        <v>0</v>
      </c>
      <c r="J2886" s="52">
        <v>0</v>
      </c>
      <c r="K2886" s="52">
        <v>0</v>
      </c>
      <c r="L2886" s="52">
        <v>0</v>
      </c>
      <c r="M2886" s="52">
        <v>0</v>
      </c>
      <c r="N2886" s="52">
        <v>0</v>
      </c>
      <c r="O2886" s="52">
        <v>0</v>
      </c>
      <c r="P2886" s="52">
        <v>0</v>
      </c>
      <c r="Q2886" s="52">
        <v>0</v>
      </c>
      <c r="R2886" s="52">
        <v>0</v>
      </c>
      <c r="S2886" s="52">
        <v>0</v>
      </c>
      <c r="T2886" s="52">
        <v>0</v>
      </c>
      <c r="U2886" s="52">
        <v>0</v>
      </c>
      <c r="V2886" s="52">
        <v>0</v>
      </c>
      <c r="W2886" s="52">
        <v>0</v>
      </c>
      <c r="X2886" s="52">
        <v>0</v>
      </c>
      <c r="Y2886" s="52">
        <v>0</v>
      </c>
      <c r="Z2886" s="52">
        <v>0</v>
      </c>
    </row>
    <row r="2887" spans="1:26">
      <c r="A2887" s="52" t="s">
        <v>345</v>
      </c>
      <c r="B2887" s="52" t="s">
        <v>340</v>
      </c>
      <c r="C2887" s="52" t="s">
        <v>256</v>
      </c>
      <c r="D2887" s="52" t="s">
        <v>7</v>
      </c>
      <c r="E2887" s="52" t="s">
        <v>75</v>
      </c>
      <c r="F2887" s="52" t="s">
        <v>66</v>
      </c>
      <c r="G2887" s="52">
        <v>0</v>
      </c>
      <c r="H2887" s="52">
        <v>0</v>
      </c>
      <c r="I2887" s="52">
        <v>0</v>
      </c>
      <c r="J2887" s="52">
        <v>0</v>
      </c>
      <c r="K2887" s="52">
        <v>0</v>
      </c>
      <c r="L2887" s="52">
        <v>0</v>
      </c>
      <c r="M2887" s="52">
        <v>0</v>
      </c>
      <c r="N2887" s="52">
        <v>0</v>
      </c>
      <c r="O2887" s="52">
        <v>0</v>
      </c>
      <c r="P2887" s="52">
        <v>0</v>
      </c>
      <c r="Q2887" s="52">
        <v>0</v>
      </c>
      <c r="R2887" s="52">
        <v>0</v>
      </c>
      <c r="S2887" s="52">
        <v>0</v>
      </c>
      <c r="T2887" s="52">
        <v>0</v>
      </c>
      <c r="U2887" s="52">
        <v>0</v>
      </c>
      <c r="V2887" s="52">
        <v>0</v>
      </c>
      <c r="W2887" s="52">
        <v>0</v>
      </c>
      <c r="X2887" s="52">
        <v>0</v>
      </c>
      <c r="Y2887" s="52">
        <v>0</v>
      </c>
      <c r="Z2887" s="52">
        <v>0</v>
      </c>
    </row>
    <row r="2888" spans="1:26">
      <c r="A2888" s="52" t="s">
        <v>345</v>
      </c>
      <c r="B2888" s="52" t="s">
        <v>341</v>
      </c>
      <c r="C2888" s="52" t="s">
        <v>256</v>
      </c>
      <c r="D2888" s="52" t="s">
        <v>7</v>
      </c>
      <c r="E2888" s="52" t="s">
        <v>75</v>
      </c>
      <c r="F2888" s="52" t="s">
        <v>67</v>
      </c>
      <c r="G2888" s="52">
        <v>0</v>
      </c>
      <c r="H2888" s="52">
        <v>0</v>
      </c>
      <c r="I2888" s="52">
        <v>0</v>
      </c>
      <c r="J2888" s="52">
        <v>0</v>
      </c>
      <c r="K2888" s="52">
        <v>0</v>
      </c>
      <c r="L2888" s="52">
        <v>0</v>
      </c>
      <c r="M2888" s="52">
        <v>0</v>
      </c>
      <c r="N2888" s="52">
        <v>0</v>
      </c>
      <c r="O2888" s="52">
        <v>0</v>
      </c>
      <c r="P2888" s="52">
        <v>0</v>
      </c>
      <c r="Q2888" s="52">
        <v>0</v>
      </c>
      <c r="R2888" s="52">
        <v>0</v>
      </c>
      <c r="S2888" s="52">
        <v>0</v>
      </c>
      <c r="T2888" s="52">
        <v>0</v>
      </c>
      <c r="U2888" s="52">
        <v>0</v>
      </c>
      <c r="V2888" s="52">
        <v>0</v>
      </c>
      <c r="W2888" s="52">
        <v>0</v>
      </c>
      <c r="X2888" s="52">
        <v>0</v>
      </c>
      <c r="Y2888" s="52">
        <v>0</v>
      </c>
      <c r="Z2888" s="52">
        <v>0</v>
      </c>
    </row>
    <row r="2889" spans="1:26">
      <c r="A2889" s="52" t="s">
        <v>345</v>
      </c>
      <c r="B2889" s="52" t="s">
        <v>337</v>
      </c>
      <c r="C2889" s="52" t="s">
        <v>256</v>
      </c>
      <c r="D2889" s="52" t="s">
        <v>7</v>
      </c>
      <c r="E2889" s="52" t="s">
        <v>75</v>
      </c>
      <c r="F2889" s="52" t="s">
        <v>68</v>
      </c>
      <c r="G2889" s="52">
        <v>0</v>
      </c>
      <c r="H2889" s="52">
        <v>0</v>
      </c>
      <c r="I2889" s="52">
        <v>0</v>
      </c>
      <c r="J2889" s="52">
        <v>0</v>
      </c>
      <c r="K2889" s="52">
        <v>0</v>
      </c>
      <c r="L2889" s="52">
        <v>0</v>
      </c>
      <c r="M2889" s="52">
        <v>0</v>
      </c>
      <c r="N2889" s="52">
        <v>0</v>
      </c>
      <c r="O2889" s="52">
        <v>0</v>
      </c>
      <c r="P2889" s="52">
        <v>0</v>
      </c>
      <c r="Q2889" s="52">
        <v>0</v>
      </c>
      <c r="R2889" s="52">
        <v>0</v>
      </c>
      <c r="S2889" s="52">
        <v>0</v>
      </c>
      <c r="T2889" s="52">
        <v>0</v>
      </c>
      <c r="U2889" s="52">
        <v>0</v>
      </c>
      <c r="V2889" s="52">
        <v>0</v>
      </c>
      <c r="W2889" s="52">
        <v>0</v>
      </c>
      <c r="X2889" s="52">
        <v>0</v>
      </c>
      <c r="Y2889" s="52">
        <v>0</v>
      </c>
      <c r="Z2889" s="52">
        <v>0</v>
      </c>
    </row>
    <row r="2890" spans="1:26">
      <c r="A2890" s="52" t="s">
        <v>345</v>
      </c>
      <c r="B2890" s="52" t="s">
        <v>337</v>
      </c>
      <c r="C2890" s="52" t="s">
        <v>256</v>
      </c>
      <c r="D2890" s="52" t="s">
        <v>7</v>
      </c>
      <c r="E2890" s="52" t="s">
        <v>75</v>
      </c>
      <c r="F2890" s="52" t="s">
        <v>69</v>
      </c>
      <c r="G2890" s="52">
        <v>0</v>
      </c>
      <c r="H2890" s="52">
        <v>0</v>
      </c>
      <c r="I2890" s="52">
        <v>0</v>
      </c>
      <c r="J2890" s="52">
        <v>0</v>
      </c>
      <c r="K2890" s="52">
        <v>0</v>
      </c>
      <c r="L2890" s="52">
        <v>0</v>
      </c>
      <c r="M2890" s="52">
        <v>0</v>
      </c>
      <c r="N2890" s="52">
        <v>0</v>
      </c>
      <c r="O2890" s="52">
        <v>0</v>
      </c>
      <c r="P2890" s="52">
        <v>0</v>
      </c>
      <c r="Q2890" s="52">
        <v>0</v>
      </c>
      <c r="R2890" s="52">
        <v>0</v>
      </c>
      <c r="S2890" s="52">
        <v>0</v>
      </c>
      <c r="T2890" s="52">
        <v>0</v>
      </c>
      <c r="U2890" s="52">
        <v>0</v>
      </c>
      <c r="V2890" s="52">
        <v>0</v>
      </c>
      <c r="W2890" s="52">
        <v>0</v>
      </c>
      <c r="X2890" s="52">
        <v>0</v>
      </c>
      <c r="Y2890" s="52">
        <v>0</v>
      </c>
      <c r="Z2890" s="52">
        <v>0</v>
      </c>
    </row>
    <row r="2891" spans="1:26">
      <c r="A2891" s="52" t="s">
        <v>345</v>
      </c>
      <c r="B2891" s="52" t="s">
        <v>337</v>
      </c>
      <c r="C2891" s="52" t="s">
        <v>256</v>
      </c>
      <c r="D2891" s="52" t="s">
        <v>7</v>
      </c>
      <c r="E2891" s="52" t="s">
        <v>75</v>
      </c>
      <c r="F2891" s="52" t="s">
        <v>70</v>
      </c>
      <c r="G2891" s="52">
        <v>0</v>
      </c>
      <c r="H2891" s="52">
        <v>0</v>
      </c>
      <c r="I2891" s="52">
        <v>0</v>
      </c>
      <c r="J2891" s="52">
        <v>0</v>
      </c>
      <c r="K2891" s="52">
        <v>0</v>
      </c>
      <c r="L2891" s="52">
        <v>0</v>
      </c>
      <c r="M2891" s="52">
        <v>0</v>
      </c>
      <c r="N2891" s="52">
        <v>0</v>
      </c>
      <c r="O2891" s="52">
        <v>0</v>
      </c>
      <c r="P2891" s="52">
        <v>0</v>
      </c>
      <c r="Q2891" s="52">
        <v>0</v>
      </c>
      <c r="R2891" s="52">
        <v>0</v>
      </c>
      <c r="S2891" s="52">
        <v>0</v>
      </c>
      <c r="T2891" s="52">
        <v>0</v>
      </c>
      <c r="U2891" s="52">
        <v>0</v>
      </c>
      <c r="V2891" s="52">
        <v>0</v>
      </c>
      <c r="W2891" s="52">
        <v>0</v>
      </c>
      <c r="X2891" s="52">
        <v>0</v>
      </c>
      <c r="Y2891" s="52">
        <v>0</v>
      </c>
      <c r="Z2891" s="52">
        <v>0</v>
      </c>
    </row>
    <row r="2892" spans="1:26">
      <c r="A2892" s="52" t="s">
        <v>345</v>
      </c>
      <c r="B2892" s="52" t="s">
        <v>342</v>
      </c>
      <c r="C2892" s="52" t="s">
        <v>256</v>
      </c>
      <c r="D2892" s="52" t="s">
        <v>7</v>
      </c>
      <c r="E2892" s="52" t="s">
        <v>75</v>
      </c>
      <c r="F2892" s="52" t="s">
        <v>71</v>
      </c>
      <c r="G2892" s="52">
        <v>0</v>
      </c>
      <c r="H2892" s="52">
        <v>0</v>
      </c>
      <c r="I2892" s="52">
        <v>0</v>
      </c>
      <c r="J2892" s="52">
        <v>0</v>
      </c>
      <c r="K2892" s="52">
        <v>0</v>
      </c>
      <c r="L2892" s="52">
        <v>0</v>
      </c>
      <c r="M2892" s="52">
        <v>0</v>
      </c>
      <c r="N2892" s="52">
        <v>0</v>
      </c>
      <c r="O2892" s="52">
        <v>0</v>
      </c>
      <c r="P2892" s="52">
        <v>0</v>
      </c>
      <c r="Q2892" s="52">
        <v>0</v>
      </c>
      <c r="R2892" s="52">
        <v>0</v>
      </c>
      <c r="S2892" s="52">
        <v>0</v>
      </c>
      <c r="T2892" s="52">
        <v>0</v>
      </c>
      <c r="U2892" s="52">
        <v>0</v>
      </c>
      <c r="V2892" s="52">
        <v>0</v>
      </c>
      <c r="W2892" s="52">
        <v>0</v>
      </c>
      <c r="X2892" s="52">
        <v>0</v>
      </c>
      <c r="Y2892" s="52">
        <v>0</v>
      </c>
      <c r="Z2892" s="52">
        <v>0</v>
      </c>
    </row>
    <row r="2893" spans="1:26">
      <c r="A2893" s="52" t="s">
        <v>345</v>
      </c>
      <c r="B2893" s="52" t="s">
        <v>342</v>
      </c>
      <c r="C2893" s="52" t="s">
        <v>256</v>
      </c>
      <c r="D2893" s="52" t="s">
        <v>7</v>
      </c>
      <c r="E2893" s="52" t="s">
        <v>75</v>
      </c>
      <c r="F2893" s="52" t="s">
        <v>72</v>
      </c>
      <c r="G2893" s="52">
        <v>0</v>
      </c>
      <c r="H2893" s="52">
        <v>0</v>
      </c>
      <c r="I2893" s="52">
        <v>0</v>
      </c>
      <c r="J2893" s="52">
        <v>0</v>
      </c>
      <c r="K2893" s="52">
        <v>0</v>
      </c>
      <c r="L2893" s="52">
        <v>0</v>
      </c>
      <c r="M2893" s="52">
        <v>0</v>
      </c>
      <c r="N2893" s="52">
        <v>0</v>
      </c>
      <c r="O2893" s="52">
        <v>0</v>
      </c>
      <c r="P2893" s="52">
        <v>0</v>
      </c>
      <c r="Q2893" s="52">
        <v>0</v>
      </c>
      <c r="R2893" s="52">
        <v>0</v>
      </c>
      <c r="S2893" s="52">
        <v>0</v>
      </c>
      <c r="T2893" s="52">
        <v>0</v>
      </c>
      <c r="U2893" s="52">
        <v>0</v>
      </c>
      <c r="V2893" s="52">
        <v>0</v>
      </c>
      <c r="W2893" s="52">
        <v>0</v>
      </c>
      <c r="X2893" s="52">
        <v>0</v>
      </c>
      <c r="Y2893" s="52">
        <v>0</v>
      </c>
      <c r="Z2893" s="52">
        <v>0</v>
      </c>
    </row>
    <row r="2894" spans="1:26">
      <c r="A2894" s="52" t="s">
        <v>345</v>
      </c>
      <c r="B2894" s="52" t="s">
        <v>343</v>
      </c>
      <c r="C2894" s="52" t="s">
        <v>256</v>
      </c>
      <c r="D2894" s="52" t="s">
        <v>7</v>
      </c>
      <c r="E2894" s="52" t="s">
        <v>75</v>
      </c>
      <c r="F2894" s="52" t="s">
        <v>73</v>
      </c>
      <c r="G2894" s="52">
        <v>0</v>
      </c>
      <c r="H2894" s="52">
        <v>0</v>
      </c>
      <c r="I2894" s="52">
        <v>0</v>
      </c>
      <c r="J2894" s="52">
        <v>0</v>
      </c>
      <c r="K2894" s="52">
        <v>0</v>
      </c>
      <c r="L2894" s="52">
        <v>0</v>
      </c>
      <c r="M2894" s="52">
        <v>0</v>
      </c>
      <c r="N2894" s="52">
        <v>0</v>
      </c>
      <c r="O2894" s="52">
        <v>0</v>
      </c>
      <c r="P2894" s="52">
        <v>0</v>
      </c>
      <c r="Q2894" s="52">
        <v>0</v>
      </c>
      <c r="R2894" s="52">
        <v>0</v>
      </c>
      <c r="S2894" s="52">
        <v>0</v>
      </c>
      <c r="T2894" s="52">
        <v>0</v>
      </c>
      <c r="U2894" s="52">
        <v>0</v>
      </c>
      <c r="V2894" s="52">
        <v>0</v>
      </c>
      <c r="W2894" s="52">
        <v>0</v>
      </c>
      <c r="X2894" s="52">
        <v>0</v>
      </c>
      <c r="Y2894" s="52">
        <v>0</v>
      </c>
      <c r="Z2894" s="52">
        <v>0</v>
      </c>
    </row>
    <row r="2895" spans="1:26">
      <c r="A2895" s="52" t="s">
        <v>346</v>
      </c>
      <c r="B2895" s="52" t="s">
        <v>337</v>
      </c>
      <c r="C2895" s="52" t="s">
        <v>256</v>
      </c>
      <c r="D2895" s="52" t="s">
        <v>7</v>
      </c>
      <c r="E2895" s="52" t="s">
        <v>76</v>
      </c>
      <c r="F2895" s="52" t="s">
        <v>63</v>
      </c>
      <c r="G2895" s="52">
        <v>0</v>
      </c>
      <c r="H2895" s="52">
        <v>0</v>
      </c>
      <c r="I2895" s="52">
        <v>0</v>
      </c>
      <c r="J2895" s="52">
        <v>0</v>
      </c>
      <c r="K2895" s="52">
        <v>0</v>
      </c>
      <c r="L2895" s="52">
        <v>0</v>
      </c>
      <c r="M2895" s="52">
        <v>0</v>
      </c>
      <c r="N2895" s="52">
        <v>0</v>
      </c>
      <c r="O2895" s="52">
        <v>0</v>
      </c>
      <c r="P2895" s="52">
        <v>0</v>
      </c>
      <c r="Q2895" s="52">
        <v>0</v>
      </c>
      <c r="R2895" s="52">
        <v>0</v>
      </c>
      <c r="S2895" s="52">
        <v>0</v>
      </c>
      <c r="T2895" s="52">
        <v>0</v>
      </c>
      <c r="U2895" s="52">
        <v>226.81217992446051</v>
      </c>
      <c r="V2895" s="52">
        <v>183.20264495986609</v>
      </c>
      <c r="W2895" s="52">
        <v>128.99161432108951</v>
      </c>
      <c r="X2895" s="52">
        <v>197.69252696465259</v>
      </c>
      <c r="Y2895" s="52">
        <v>287.61458372683768</v>
      </c>
      <c r="Z2895" s="52">
        <v>331.68543425970603</v>
      </c>
    </row>
    <row r="2896" spans="1:26">
      <c r="A2896" s="52" t="s">
        <v>346</v>
      </c>
      <c r="B2896" s="52" t="s">
        <v>338</v>
      </c>
      <c r="C2896" s="52" t="s">
        <v>256</v>
      </c>
      <c r="D2896" s="52" t="s">
        <v>7</v>
      </c>
      <c r="E2896" s="52" t="s">
        <v>76</v>
      </c>
      <c r="F2896" s="52" t="s">
        <v>64</v>
      </c>
      <c r="G2896" s="52">
        <v>0</v>
      </c>
      <c r="H2896" s="52">
        <v>0</v>
      </c>
      <c r="I2896" s="52">
        <v>0</v>
      </c>
      <c r="J2896" s="52">
        <v>0</v>
      </c>
      <c r="K2896" s="52">
        <v>2.9219782701492822</v>
      </c>
      <c r="L2896" s="52">
        <v>2.8259125003383194</v>
      </c>
      <c r="M2896" s="52">
        <v>2.7040984564153248</v>
      </c>
      <c r="N2896" s="52">
        <v>2.7334635430428769</v>
      </c>
      <c r="O2896" s="52">
        <v>2.7043064285987768</v>
      </c>
      <c r="P2896" s="52">
        <v>2.5815564182929229</v>
      </c>
      <c r="Q2896" s="52">
        <v>4.3655211092898734</v>
      </c>
      <c r="R2896" s="52">
        <v>4.4970919685210182</v>
      </c>
      <c r="S2896" s="52">
        <v>4.6312942449368144</v>
      </c>
      <c r="T2896" s="52">
        <v>4.7233938463986336</v>
      </c>
      <c r="U2896" s="52">
        <v>15.153310800000002</v>
      </c>
      <c r="V2896" s="52">
        <v>15.924586111073513</v>
      </c>
      <c r="W2896" s="52">
        <v>16.743148010152773</v>
      </c>
      <c r="X2896" s="52">
        <v>17.612276589942461</v>
      </c>
      <c r="Y2896" s="52">
        <v>18.535494475784148</v>
      </c>
      <c r="Z2896" s="52">
        <v>19.51658528105607</v>
      </c>
    </row>
    <row r="2897" spans="1:26">
      <c r="A2897" s="52" t="s">
        <v>346</v>
      </c>
      <c r="B2897" s="52" t="s">
        <v>339</v>
      </c>
      <c r="C2897" s="52" t="s">
        <v>256</v>
      </c>
      <c r="D2897" s="52" t="s">
        <v>7</v>
      </c>
      <c r="E2897" s="52" t="s">
        <v>76</v>
      </c>
      <c r="F2897" s="52" t="s">
        <v>65</v>
      </c>
      <c r="G2897" s="52">
        <v>0</v>
      </c>
      <c r="H2897" s="52">
        <v>0</v>
      </c>
      <c r="I2897" s="52">
        <v>0</v>
      </c>
      <c r="J2897" s="52">
        <v>0</v>
      </c>
      <c r="K2897" s="52">
        <v>0</v>
      </c>
      <c r="L2897" s="52">
        <v>0</v>
      </c>
      <c r="M2897" s="52">
        <v>0</v>
      </c>
      <c r="N2897" s="52">
        <v>0</v>
      </c>
      <c r="O2897" s="52">
        <v>0</v>
      </c>
      <c r="P2897" s="52">
        <v>0</v>
      </c>
      <c r="Q2897" s="52">
        <v>0</v>
      </c>
      <c r="R2897" s="52">
        <v>0</v>
      </c>
      <c r="S2897" s="52">
        <v>0</v>
      </c>
      <c r="T2897" s="52">
        <v>0</v>
      </c>
      <c r="U2897" s="52">
        <v>0</v>
      </c>
      <c r="V2897" s="52">
        <v>0</v>
      </c>
      <c r="W2897" s="52">
        <v>0</v>
      </c>
      <c r="X2897" s="52">
        <v>0</v>
      </c>
      <c r="Y2897" s="52">
        <v>0</v>
      </c>
      <c r="Z2897" s="52">
        <v>0</v>
      </c>
    </row>
    <row r="2898" spans="1:26">
      <c r="A2898" s="52" t="s">
        <v>346</v>
      </c>
      <c r="B2898" s="52" t="s">
        <v>340</v>
      </c>
      <c r="C2898" s="52" t="s">
        <v>256</v>
      </c>
      <c r="D2898" s="52" t="s">
        <v>7</v>
      </c>
      <c r="E2898" s="52" t="s">
        <v>76</v>
      </c>
      <c r="F2898" s="52" t="s">
        <v>66</v>
      </c>
      <c r="G2898" s="52">
        <v>0</v>
      </c>
      <c r="H2898" s="52">
        <v>0</v>
      </c>
      <c r="I2898" s="52">
        <v>0</v>
      </c>
      <c r="J2898" s="52">
        <v>0</v>
      </c>
      <c r="K2898" s="52">
        <v>0</v>
      </c>
      <c r="L2898" s="52">
        <v>0</v>
      </c>
      <c r="M2898" s="52">
        <v>0</v>
      </c>
      <c r="N2898" s="52">
        <v>0</v>
      </c>
      <c r="O2898" s="52">
        <v>0</v>
      </c>
      <c r="P2898" s="52">
        <v>0</v>
      </c>
      <c r="Q2898" s="52">
        <v>34.783200005704451</v>
      </c>
      <c r="R2898" s="52">
        <v>38.22840000626946</v>
      </c>
      <c r="S2898" s="52">
        <v>42.224400006924803</v>
      </c>
      <c r="T2898" s="52">
        <v>46.994400007707092</v>
      </c>
      <c r="U2898" s="52">
        <v>52.809331481335711</v>
      </c>
      <c r="V2898" s="52">
        <v>50.126400008220735</v>
      </c>
      <c r="W2898" s="52">
        <v>34.778243754965509</v>
      </c>
      <c r="X2898" s="52">
        <v>36.655194783290447</v>
      </c>
      <c r="Y2898" s="52">
        <v>41.046105589494815</v>
      </c>
      <c r="Z2898" s="52">
        <v>42.709115744525377</v>
      </c>
    </row>
    <row r="2899" spans="1:26">
      <c r="A2899" s="52" t="s">
        <v>346</v>
      </c>
      <c r="B2899" s="52" t="s">
        <v>341</v>
      </c>
      <c r="C2899" s="52" t="s">
        <v>256</v>
      </c>
      <c r="D2899" s="52" t="s">
        <v>7</v>
      </c>
      <c r="E2899" s="52" t="s">
        <v>76</v>
      </c>
      <c r="F2899" s="52" t="s">
        <v>67</v>
      </c>
      <c r="G2899" s="52">
        <v>0</v>
      </c>
      <c r="H2899" s="52">
        <v>0</v>
      </c>
      <c r="I2899" s="52">
        <v>0</v>
      </c>
      <c r="J2899" s="52">
        <v>0</v>
      </c>
      <c r="K2899" s="52">
        <v>0</v>
      </c>
      <c r="L2899" s="52">
        <v>0</v>
      </c>
      <c r="M2899" s="52">
        <v>0</v>
      </c>
      <c r="N2899" s="52">
        <v>0</v>
      </c>
      <c r="O2899" s="52">
        <v>0</v>
      </c>
      <c r="P2899" s="52">
        <v>0</v>
      </c>
      <c r="Q2899" s="52">
        <v>0</v>
      </c>
      <c r="R2899" s="52">
        <v>0</v>
      </c>
      <c r="S2899" s="52">
        <v>0</v>
      </c>
      <c r="T2899" s="52">
        <v>0</v>
      </c>
      <c r="U2899" s="52">
        <v>0</v>
      </c>
      <c r="V2899" s="52">
        <v>0</v>
      </c>
      <c r="W2899" s="52">
        <v>0</v>
      </c>
      <c r="X2899" s="52">
        <v>0</v>
      </c>
      <c r="Y2899" s="52">
        <v>0</v>
      </c>
      <c r="Z2899" s="52">
        <v>0</v>
      </c>
    </row>
    <row r="2900" spans="1:26">
      <c r="A2900" s="52" t="s">
        <v>346</v>
      </c>
      <c r="B2900" s="52" t="s">
        <v>337</v>
      </c>
      <c r="C2900" s="52" t="s">
        <v>256</v>
      </c>
      <c r="D2900" s="52" t="s">
        <v>7</v>
      </c>
      <c r="E2900" s="52" t="s">
        <v>76</v>
      </c>
      <c r="F2900" s="52" t="s">
        <v>68</v>
      </c>
      <c r="G2900" s="52">
        <v>0</v>
      </c>
      <c r="H2900" s="52">
        <v>0</v>
      </c>
      <c r="I2900" s="52">
        <v>0</v>
      </c>
      <c r="J2900" s="52">
        <v>0</v>
      </c>
      <c r="K2900" s="52">
        <v>0</v>
      </c>
      <c r="L2900" s="52">
        <v>0</v>
      </c>
      <c r="M2900" s="52">
        <v>0</v>
      </c>
      <c r="N2900" s="52">
        <v>0</v>
      </c>
      <c r="O2900" s="52">
        <v>0</v>
      </c>
      <c r="P2900" s="52">
        <v>0</v>
      </c>
      <c r="Q2900" s="52">
        <v>0</v>
      </c>
      <c r="R2900" s="52">
        <v>0</v>
      </c>
      <c r="S2900" s="52">
        <v>0</v>
      </c>
      <c r="T2900" s="52">
        <v>0</v>
      </c>
      <c r="U2900" s="52">
        <v>0</v>
      </c>
      <c r="V2900" s="52">
        <v>0</v>
      </c>
      <c r="W2900" s="52">
        <v>0</v>
      </c>
      <c r="X2900" s="52">
        <v>0</v>
      </c>
      <c r="Y2900" s="52">
        <v>0</v>
      </c>
      <c r="Z2900" s="52">
        <v>0</v>
      </c>
    </row>
    <row r="2901" spans="1:26">
      <c r="A2901" s="52" t="s">
        <v>346</v>
      </c>
      <c r="B2901" s="52" t="s">
        <v>337</v>
      </c>
      <c r="C2901" s="52" t="s">
        <v>256</v>
      </c>
      <c r="D2901" s="52" t="s">
        <v>7</v>
      </c>
      <c r="E2901" s="52" t="s">
        <v>76</v>
      </c>
      <c r="F2901" s="52" t="s">
        <v>69</v>
      </c>
      <c r="G2901" s="52">
        <v>0</v>
      </c>
      <c r="H2901" s="52">
        <v>0</v>
      </c>
      <c r="I2901" s="52">
        <v>0</v>
      </c>
      <c r="J2901" s="52">
        <v>0</v>
      </c>
      <c r="K2901" s="52">
        <v>0</v>
      </c>
      <c r="L2901" s="52">
        <v>0</v>
      </c>
      <c r="M2901" s="52">
        <v>0</v>
      </c>
      <c r="N2901" s="52">
        <v>0</v>
      </c>
      <c r="O2901" s="52">
        <v>0</v>
      </c>
      <c r="P2901" s="52">
        <v>0</v>
      </c>
      <c r="Q2901" s="52">
        <v>0</v>
      </c>
      <c r="R2901" s="52">
        <v>0</v>
      </c>
      <c r="S2901" s="52">
        <v>0</v>
      </c>
      <c r="T2901" s="52">
        <v>0</v>
      </c>
      <c r="U2901" s="52">
        <v>0</v>
      </c>
      <c r="V2901" s="52">
        <v>0</v>
      </c>
      <c r="W2901" s="52">
        <v>0</v>
      </c>
      <c r="X2901" s="52">
        <v>0</v>
      </c>
      <c r="Y2901" s="52">
        <v>0</v>
      </c>
      <c r="Z2901" s="52">
        <v>0</v>
      </c>
    </row>
    <row r="2902" spans="1:26">
      <c r="A2902" s="52" t="s">
        <v>346</v>
      </c>
      <c r="B2902" s="52" t="s">
        <v>337</v>
      </c>
      <c r="C2902" s="52" t="s">
        <v>256</v>
      </c>
      <c r="D2902" s="52" t="s">
        <v>7</v>
      </c>
      <c r="E2902" s="52" t="s">
        <v>76</v>
      </c>
      <c r="F2902" s="52" t="s">
        <v>70</v>
      </c>
      <c r="G2902" s="52">
        <v>0</v>
      </c>
      <c r="H2902" s="52">
        <v>0</v>
      </c>
      <c r="I2902" s="52">
        <v>0</v>
      </c>
      <c r="J2902" s="52">
        <v>0</v>
      </c>
      <c r="K2902" s="52">
        <v>0</v>
      </c>
      <c r="L2902" s="52">
        <v>0</v>
      </c>
      <c r="M2902" s="52">
        <v>0</v>
      </c>
      <c r="N2902" s="52">
        <v>0</v>
      </c>
      <c r="O2902" s="52">
        <v>0</v>
      </c>
      <c r="P2902" s="52">
        <v>0</v>
      </c>
      <c r="Q2902" s="52">
        <v>0</v>
      </c>
      <c r="R2902" s="52">
        <v>0</v>
      </c>
      <c r="S2902" s="52">
        <v>0</v>
      </c>
      <c r="T2902" s="52">
        <v>0</v>
      </c>
      <c r="U2902" s="52">
        <v>0</v>
      </c>
      <c r="V2902" s="52">
        <v>0</v>
      </c>
      <c r="W2902" s="52">
        <v>0</v>
      </c>
      <c r="X2902" s="52">
        <v>0</v>
      </c>
      <c r="Y2902" s="52">
        <v>0</v>
      </c>
      <c r="Z2902" s="52">
        <v>0</v>
      </c>
    </row>
    <row r="2903" spans="1:26">
      <c r="A2903" s="52" t="s">
        <v>346</v>
      </c>
      <c r="B2903" s="52" t="s">
        <v>342</v>
      </c>
      <c r="C2903" s="52" t="s">
        <v>256</v>
      </c>
      <c r="D2903" s="52" t="s">
        <v>7</v>
      </c>
      <c r="E2903" s="52" t="s">
        <v>76</v>
      </c>
      <c r="F2903" s="52" t="s">
        <v>71</v>
      </c>
      <c r="G2903" s="52">
        <v>0</v>
      </c>
      <c r="H2903" s="52">
        <v>0</v>
      </c>
      <c r="I2903" s="52">
        <v>0</v>
      </c>
      <c r="J2903" s="52">
        <v>0</v>
      </c>
      <c r="K2903" s="52">
        <v>0</v>
      </c>
      <c r="L2903" s="52">
        <v>0</v>
      </c>
      <c r="M2903" s="52">
        <v>0</v>
      </c>
      <c r="N2903" s="52">
        <v>0</v>
      </c>
      <c r="O2903" s="52">
        <v>0</v>
      </c>
      <c r="P2903" s="52">
        <v>0</v>
      </c>
      <c r="Q2903" s="52">
        <v>0</v>
      </c>
      <c r="R2903" s="52">
        <v>0</v>
      </c>
      <c r="S2903" s="52">
        <v>0</v>
      </c>
      <c r="T2903" s="52">
        <v>0</v>
      </c>
      <c r="U2903" s="52">
        <v>0</v>
      </c>
      <c r="V2903" s="52">
        <v>0</v>
      </c>
      <c r="W2903" s="52">
        <v>0</v>
      </c>
      <c r="X2903" s="52">
        <v>0</v>
      </c>
      <c r="Y2903" s="52">
        <v>0</v>
      </c>
      <c r="Z2903" s="52">
        <v>0</v>
      </c>
    </row>
    <row r="2904" spans="1:26">
      <c r="A2904" s="52" t="s">
        <v>346</v>
      </c>
      <c r="B2904" s="52" t="s">
        <v>342</v>
      </c>
      <c r="C2904" s="52" t="s">
        <v>256</v>
      </c>
      <c r="D2904" s="52" t="s">
        <v>7</v>
      </c>
      <c r="E2904" s="52" t="s">
        <v>76</v>
      </c>
      <c r="F2904" s="52" t="s">
        <v>72</v>
      </c>
      <c r="G2904" s="52">
        <v>0</v>
      </c>
      <c r="H2904" s="52">
        <v>0</v>
      </c>
      <c r="I2904" s="52">
        <v>0</v>
      </c>
      <c r="J2904" s="52">
        <v>0</v>
      </c>
      <c r="K2904" s="52">
        <v>0</v>
      </c>
      <c r="L2904" s="52">
        <v>0</v>
      </c>
      <c r="M2904" s="52">
        <v>0</v>
      </c>
      <c r="N2904" s="52">
        <v>0</v>
      </c>
      <c r="O2904" s="52">
        <v>0</v>
      </c>
      <c r="P2904" s="52">
        <v>0</v>
      </c>
      <c r="Q2904" s="52">
        <v>4.5881885160000007</v>
      </c>
      <c r="R2904" s="52">
        <v>4.7588843519999999</v>
      </c>
      <c r="S2904" s="52">
        <v>4.1705133480000001</v>
      </c>
      <c r="T2904" s="52">
        <v>3.7422455760000006</v>
      </c>
      <c r="U2904" s="52">
        <v>4.2355922411084421</v>
      </c>
      <c r="V2904" s="52">
        <v>5.4563591772000004</v>
      </c>
      <c r="W2904" s="52">
        <v>8.8291370565100795</v>
      </c>
      <c r="X2904" s="52">
        <v>10.676402174176063</v>
      </c>
      <c r="Y2904" s="52">
        <v>11.582109691048046</v>
      </c>
      <c r="Z2904" s="52">
        <v>10.59838340478238</v>
      </c>
    </row>
    <row r="2905" spans="1:26">
      <c r="A2905" s="52" t="s">
        <v>346</v>
      </c>
      <c r="B2905" s="52" t="s">
        <v>343</v>
      </c>
      <c r="C2905" s="52" t="s">
        <v>256</v>
      </c>
      <c r="D2905" s="52" t="s">
        <v>7</v>
      </c>
      <c r="E2905" s="52" t="s">
        <v>76</v>
      </c>
      <c r="F2905" s="52" t="s">
        <v>73</v>
      </c>
      <c r="G2905" s="52">
        <v>0</v>
      </c>
      <c r="H2905" s="52">
        <v>0</v>
      </c>
      <c r="I2905" s="52">
        <v>0</v>
      </c>
      <c r="J2905" s="52">
        <v>0</v>
      </c>
      <c r="K2905" s="52">
        <v>0</v>
      </c>
      <c r="L2905" s="52">
        <v>0</v>
      </c>
      <c r="M2905" s="52">
        <v>0</v>
      </c>
      <c r="N2905" s="52">
        <v>0</v>
      </c>
      <c r="O2905" s="52">
        <v>0</v>
      </c>
      <c r="P2905" s="52">
        <v>0</v>
      </c>
      <c r="Q2905" s="52">
        <v>0</v>
      </c>
      <c r="R2905" s="52">
        <v>0</v>
      </c>
      <c r="S2905" s="52">
        <v>0</v>
      </c>
      <c r="T2905" s="52">
        <v>0</v>
      </c>
      <c r="U2905" s="52">
        <v>0</v>
      </c>
      <c r="V2905" s="52">
        <v>5.6702669760000965</v>
      </c>
      <c r="W2905" s="52">
        <v>6.1939174123945042</v>
      </c>
      <c r="X2905" s="52">
        <v>8.2130609178445813</v>
      </c>
      <c r="Y2905" s="52">
        <v>4.5971064000000776</v>
      </c>
      <c r="Z2905" s="52">
        <v>7.1529742998756696</v>
      </c>
    </row>
    <row r="2906" spans="1:26">
      <c r="A2906" s="52" t="s">
        <v>347</v>
      </c>
      <c r="B2906" s="52" t="s">
        <v>337</v>
      </c>
      <c r="C2906" s="52" t="s">
        <v>256</v>
      </c>
      <c r="D2906" s="52" t="s">
        <v>7</v>
      </c>
      <c r="E2906" s="52" t="s">
        <v>77</v>
      </c>
      <c r="F2906" s="52" t="s">
        <v>63</v>
      </c>
      <c r="G2906" s="52">
        <v>0</v>
      </c>
      <c r="H2906" s="52">
        <v>0</v>
      </c>
      <c r="I2906" s="52">
        <v>0</v>
      </c>
      <c r="J2906" s="52">
        <v>0</v>
      </c>
      <c r="K2906" s="52">
        <v>0</v>
      </c>
      <c r="L2906" s="52">
        <v>0</v>
      </c>
      <c r="M2906" s="52">
        <v>0</v>
      </c>
      <c r="N2906" s="52">
        <v>0</v>
      </c>
      <c r="O2906" s="52">
        <v>0</v>
      </c>
      <c r="P2906" s="52">
        <v>0</v>
      </c>
      <c r="Q2906" s="52">
        <v>0</v>
      </c>
      <c r="R2906" s="52">
        <v>0</v>
      </c>
      <c r="S2906" s="52">
        <v>0</v>
      </c>
      <c r="T2906" s="52">
        <v>0</v>
      </c>
      <c r="U2906" s="52">
        <v>0</v>
      </c>
      <c r="V2906" s="52">
        <v>0</v>
      </c>
      <c r="W2906" s="52">
        <v>7.509101230742693E-2</v>
      </c>
      <c r="X2906" s="52">
        <v>8.878098040751424E-2</v>
      </c>
      <c r="Y2906" s="52">
        <v>2.3720435618100489E-2</v>
      </c>
      <c r="Z2906" s="52">
        <v>2.7355090575975235E-2</v>
      </c>
    </row>
    <row r="2907" spans="1:26">
      <c r="A2907" s="52" t="s">
        <v>347</v>
      </c>
      <c r="B2907" s="52" t="s">
        <v>338</v>
      </c>
      <c r="C2907" s="52" t="s">
        <v>256</v>
      </c>
      <c r="D2907" s="52" t="s">
        <v>7</v>
      </c>
      <c r="E2907" s="52" t="s">
        <v>77</v>
      </c>
      <c r="F2907" s="52" t="s">
        <v>64</v>
      </c>
      <c r="G2907" s="52">
        <v>0</v>
      </c>
      <c r="H2907" s="52">
        <v>0</v>
      </c>
      <c r="I2907" s="52">
        <v>0</v>
      </c>
      <c r="J2907" s="52">
        <v>0</v>
      </c>
      <c r="K2907" s="52">
        <v>0</v>
      </c>
      <c r="L2907" s="52">
        <v>0</v>
      </c>
      <c r="M2907" s="52">
        <v>0</v>
      </c>
      <c r="N2907" s="52">
        <v>0</v>
      </c>
      <c r="O2907" s="52">
        <v>0</v>
      </c>
      <c r="P2907" s="52">
        <v>0</v>
      </c>
      <c r="Q2907" s="52">
        <v>0</v>
      </c>
      <c r="R2907" s="52">
        <v>0</v>
      </c>
      <c r="S2907" s="52">
        <v>0</v>
      </c>
      <c r="T2907" s="52">
        <v>0</v>
      </c>
      <c r="U2907" s="52">
        <v>0</v>
      </c>
      <c r="V2907" s="52">
        <v>0</v>
      </c>
      <c r="W2907" s="52">
        <v>0</v>
      </c>
      <c r="X2907" s="52">
        <v>0</v>
      </c>
      <c r="Y2907" s="52">
        <v>0</v>
      </c>
      <c r="Z2907" s="52">
        <v>0</v>
      </c>
    </row>
    <row r="2908" spans="1:26">
      <c r="A2908" s="52" t="s">
        <v>347</v>
      </c>
      <c r="B2908" s="52" t="s">
        <v>339</v>
      </c>
      <c r="C2908" s="52" t="s">
        <v>256</v>
      </c>
      <c r="D2908" s="52" t="s">
        <v>7</v>
      </c>
      <c r="E2908" s="52" t="s">
        <v>77</v>
      </c>
      <c r="F2908" s="52" t="s">
        <v>65</v>
      </c>
      <c r="G2908" s="52">
        <v>0</v>
      </c>
      <c r="H2908" s="52">
        <v>0</v>
      </c>
      <c r="I2908" s="52">
        <v>0</v>
      </c>
      <c r="J2908" s="52">
        <v>0</v>
      </c>
      <c r="K2908" s="52">
        <v>0</v>
      </c>
      <c r="L2908" s="52">
        <v>0</v>
      </c>
      <c r="M2908" s="52">
        <v>0</v>
      </c>
      <c r="N2908" s="52">
        <v>0</v>
      </c>
      <c r="O2908" s="52">
        <v>0</v>
      </c>
      <c r="P2908" s="52">
        <v>0</v>
      </c>
      <c r="Q2908" s="52">
        <v>0</v>
      </c>
      <c r="R2908" s="52">
        <v>0</v>
      </c>
      <c r="S2908" s="52">
        <v>0</v>
      </c>
      <c r="T2908" s="52">
        <v>0</v>
      </c>
      <c r="U2908" s="52">
        <v>0</v>
      </c>
      <c r="V2908" s="52">
        <v>0</v>
      </c>
      <c r="W2908" s="52">
        <v>0</v>
      </c>
      <c r="X2908" s="52">
        <v>0</v>
      </c>
      <c r="Y2908" s="52">
        <v>0</v>
      </c>
      <c r="Z2908" s="52">
        <v>0</v>
      </c>
    </row>
    <row r="2909" spans="1:26">
      <c r="A2909" s="52" t="s">
        <v>347</v>
      </c>
      <c r="B2909" s="52" t="s">
        <v>340</v>
      </c>
      <c r="C2909" s="52" t="s">
        <v>256</v>
      </c>
      <c r="D2909" s="52" t="s">
        <v>7</v>
      </c>
      <c r="E2909" s="52" t="s">
        <v>77</v>
      </c>
      <c r="F2909" s="52" t="s">
        <v>66</v>
      </c>
      <c r="G2909" s="52">
        <v>0</v>
      </c>
      <c r="H2909" s="52">
        <v>0</v>
      </c>
      <c r="I2909" s="52">
        <v>0</v>
      </c>
      <c r="J2909" s="52">
        <v>0</v>
      </c>
      <c r="K2909" s="52">
        <v>0</v>
      </c>
      <c r="L2909" s="52">
        <v>0</v>
      </c>
      <c r="M2909" s="52">
        <v>0</v>
      </c>
      <c r="N2909" s="52">
        <v>0</v>
      </c>
      <c r="O2909" s="52">
        <v>0</v>
      </c>
      <c r="P2909" s="52">
        <v>0</v>
      </c>
      <c r="Q2909" s="52">
        <v>0</v>
      </c>
      <c r="R2909" s="52">
        <v>0</v>
      </c>
      <c r="S2909" s="52">
        <v>0</v>
      </c>
      <c r="T2909" s="52">
        <v>0</v>
      </c>
      <c r="U2909" s="52">
        <v>0</v>
      </c>
      <c r="V2909" s="52">
        <v>13.660833602240379</v>
      </c>
      <c r="W2909" s="52">
        <v>2.0798128696206568</v>
      </c>
      <c r="X2909" s="52">
        <v>2.1844420506362807</v>
      </c>
      <c r="Y2909" s="52">
        <v>2.5447729404860127</v>
      </c>
      <c r="Z2909" s="52">
        <v>2.9391558577762167</v>
      </c>
    </row>
    <row r="2910" spans="1:26">
      <c r="A2910" s="52" t="s">
        <v>347</v>
      </c>
      <c r="B2910" s="52" t="s">
        <v>341</v>
      </c>
      <c r="C2910" s="52" t="s">
        <v>256</v>
      </c>
      <c r="D2910" s="52" t="s">
        <v>7</v>
      </c>
      <c r="E2910" s="52" t="s">
        <v>77</v>
      </c>
      <c r="F2910" s="52" t="s">
        <v>67</v>
      </c>
      <c r="G2910" s="52">
        <v>0</v>
      </c>
      <c r="H2910" s="52">
        <v>0</v>
      </c>
      <c r="I2910" s="52">
        <v>0</v>
      </c>
      <c r="J2910" s="52">
        <v>0</v>
      </c>
      <c r="K2910" s="52">
        <v>0</v>
      </c>
      <c r="L2910" s="52">
        <v>0</v>
      </c>
      <c r="M2910" s="52">
        <v>0</v>
      </c>
      <c r="N2910" s="52">
        <v>0</v>
      </c>
      <c r="O2910" s="52">
        <v>0</v>
      </c>
      <c r="P2910" s="52">
        <v>0</v>
      </c>
      <c r="Q2910" s="52">
        <v>0</v>
      </c>
      <c r="R2910" s="52">
        <v>0</v>
      </c>
      <c r="S2910" s="52">
        <v>0</v>
      </c>
      <c r="T2910" s="52">
        <v>0</v>
      </c>
      <c r="U2910" s="52">
        <v>0</v>
      </c>
      <c r="V2910" s="52">
        <v>0</v>
      </c>
      <c r="W2910" s="52">
        <v>0</v>
      </c>
      <c r="X2910" s="52">
        <v>0</v>
      </c>
      <c r="Y2910" s="52">
        <v>0</v>
      </c>
      <c r="Z2910" s="52">
        <v>0</v>
      </c>
    </row>
    <row r="2911" spans="1:26">
      <c r="A2911" s="52" t="s">
        <v>347</v>
      </c>
      <c r="B2911" s="52" t="s">
        <v>337</v>
      </c>
      <c r="C2911" s="52" t="s">
        <v>256</v>
      </c>
      <c r="D2911" s="52" t="s">
        <v>7</v>
      </c>
      <c r="E2911" s="52" t="s">
        <v>77</v>
      </c>
      <c r="F2911" s="52" t="s">
        <v>68</v>
      </c>
      <c r="G2911" s="52">
        <v>0</v>
      </c>
      <c r="H2911" s="52">
        <v>0</v>
      </c>
      <c r="I2911" s="52">
        <v>0</v>
      </c>
      <c r="J2911" s="52">
        <v>0</v>
      </c>
      <c r="K2911" s="52">
        <v>0</v>
      </c>
      <c r="L2911" s="52">
        <v>0</v>
      </c>
      <c r="M2911" s="52">
        <v>0</v>
      </c>
      <c r="N2911" s="52">
        <v>0</v>
      </c>
      <c r="O2911" s="52">
        <v>0</v>
      </c>
      <c r="P2911" s="52">
        <v>0</v>
      </c>
      <c r="Q2911" s="52">
        <v>0</v>
      </c>
      <c r="R2911" s="52">
        <v>0</v>
      </c>
      <c r="S2911" s="52">
        <v>0</v>
      </c>
      <c r="T2911" s="52">
        <v>0</v>
      </c>
      <c r="U2911" s="52">
        <v>0</v>
      </c>
      <c r="V2911" s="52">
        <v>0</v>
      </c>
      <c r="W2911" s="52">
        <v>0</v>
      </c>
      <c r="X2911" s="52">
        <v>0</v>
      </c>
      <c r="Y2911" s="52">
        <v>0</v>
      </c>
      <c r="Z2911" s="52">
        <v>0</v>
      </c>
    </row>
    <row r="2912" spans="1:26">
      <c r="A2912" s="52" t="s">
        <v>347</v>
      </c>
      <c r="B2912" s="52" t="s">
        <v>337</v>
      </c>
      <c r="C2912" s="52" t="s">
        <v>256</v>
      </c>
      <c r="D2912" s="52" t="s">
        <v>7</v>
      </c>
      <c r="E2912" s="52" t="s">
        <v>77</v>
      </c>
      <c r="F2912" s="52" t="s">
        <v>69</v>
      </c>
      <c r="G2912" s="52">
        <v>0</v>
      </c>
      <c r="H2912" s="52">
        <v>0</v>
      </c>
      <c r="I2912" s="52">
        <v>0</v>
      </c>
      <c r="J2912" s="52">
        <v>0</v>
      </c>
      <c r="K2912" s="52">
        <v>0</v>
      </c>
      <c r="L2912" s="52">
        <v>0</v>
      </c>
      <c r="M2912" s="52">
        <v>0</v>
      </c>
      <c r="N2912" s="52">
        <v>0</v>
      </c>
      <c r="O2912" s="52">
        <v>0</v>
      </c>
      <c r="P2912" s="52">
        <v>0</v>
      </c>
      <c r="Q2912" s="52">
        <v>0</v>
      </c>
      <c r="R2912" s="52">
        <v>0</v>
      </c>
      <c r="S2912" s="52">
        <v>0</v>
      </c>
      <c r="T2912" s="52">
        <v>0</v>
      </c>
      <c r="U2912" s="52">
        <v>0</v>
      </c>
      <c r="V2912" s="52">
        <v>0</v>
      </c>
      <c r="W2912" s="52">
        <v>0</v>
      </c>
      <c r="X2912" s="52">
        <v>0</v>
      </c>
      <c r="Y2912" s="52">
        <v>0</v>
      </c>
      <c r="Z2912" s="52">
        <v>0</v>
      </c>
    </row>
    <row r="2913" spans="1:26">
      <c r="A2913" s="52" t="s">
        <v>347</v>
      </c>
      <c r="B2913" s="52" t="s">
        <v>337</v>
      </c>
      <c r="C2913" s="52" t="s">
        <v>256</v>
      </c>
      <c r="D2913" s="52" t="s">
        <v>7</v>
      </c>
      <c r="E2913" s="52" t="s">
        <v>77</v>
      </c>
      <c r="F2913" s="52" t="s">
        <v>70</v>
      </c>
      <c r="G2913" s="52">
        <v>0</v>
      </c>
      <c r="H2913" s="52">
        <v>0</v>
      </c>
      <c r="I2913" s="52">
        <v>0</v>
      </c>
      <c r="J2913" s="52">
        <v>0</v>
      </c>
      <c r="K2913" s="52">
        <v>0</v>
      </c>
      <c r="L2913" s="52">
        <v>0</v>
      </c>
      <c r="M2913" s="52">
        <v>0</v>
      </c>
      <c r="N2913" s="52">
        <v>0</v>
      </c>
      <c r="O2913" s="52">
        <v>0</v>
      </c>
      <c r="P2913" s="52">
        <v>0</v>
      </c>
      <c r="Q2913" s="52">
        <v>0</v>
      </c>
      <c r="R2913" s="52">
        <v>0</v>
      </c>
      <c r="S2913" s="52">
        <v>0</v>
      </c>
      <c r="T2913" s="52">
        <v>0</v>
      </c>
      <c r="U2913" s="52">
        <v>0</v>
      </c>
      <c r="V2913" s="52">
        <v>0</v>
      </c>
      <c r="W2913" s="52">
        <v>0</v>
      </c>
      <c r="X2913" s="52">
        <v>0</v>
      </c>
      <c r="Y2913" s="52">
        <v>0</v>
      </c>
      <c r="Z2913" s="52">
        <v>0</v>
      </c>
    </row>
    <row r="2914" spans="1:26">
      <c r="A2914" s="52" t="s">
        <v>347</v>
      </c>
      <c r="B2914" s="52" t="s">
        <v>342</v>
      </c>
      <c r="C2914" s="52" t="s">
        <v>256</v>
      </c>
      <c r="D2914" s="52" t="s">
        <v>7</v>
      </c>
      <c r="E2914" s="52" t="s">
        <v>77</v>
      </c>
      <c r="F2914" s="52" t="s">
        <v>71</v>
      </c>
      <c r="G2914" s="52">
        <v>0</v>
      </c>
      <c r="H2914" s="52">
        <v>0</v>
      </c>
      <c r="I2914" s="52">
        <v>0</v>
      </c>
      <c r="J2914" s="52">
        <v>0</v>
      </c>
      <c r="K2914" s="52">
        <v>0</v>
      </c>
      <c r="L2914" s="52">
        <v>0</v>
      </c>
      <c r="M2914" s="52">
        <v>0</v>
      </c>
      <c r="N2914" s="52">
        <v>0</v>
      </c>
      <c r="O2914" s="52">
        <v>0</v>
      </c>
      <c r="P2914" s="52">
        <v>0</v>
      </c>
      <c r="Q2914" s="52">
        <v>0</v>
      </c>
      <c r="R2914" s="52">
        <v>0</v>
      </c>
      <c r="S2914" s="52">
        <v>0</v>
      </c>
      <c r="T2914" s="52">
        <v>0</v>
      </c>
      <c r="U2914" s="52">
        <v>0</v>
      </c>
      <c r="V2914" s="52">
        <v>0</v>
      </c>
      <c r="W2914" s="52">
        <v>0</v>
      </c>
      <c r="X2914" s="52">
        <v>0</v>
      </c>
      <c r="Y2914" s="52">
        <v>0</v>
      </c>
      <c r="Z2914" s="52">
        <v>0</v>
      </c>
    </row>
    <row r="2915" spans="1:26">
      <c r="A2915" s="52" t="s">
        <v>347</v>
      </c>
      <c r="B2915" s="52" t="s">
        <v>342</v>
      </c>
      <c r="C2915" s="52" t="s">
        <v>256</v>
      </c>
      <c r="D2915" s="52" t="s">
        <v>7</v>
      </c>
      <c r="E2915" s="52" t="s">
        <v>77</v>
      </c>
      <c r="F2915" s="52" t="s">
        <v>72</v>
      </c>
      <c r="G2915" s="52">
        <v>0</v>
      </c>
      <c r="H2915" s="52">
        <v>0</v>
      </c>
      <c r="I2915" s="52">
        <v>0</v>
      </c>
      <c r="J2915" s="52">
        <v>0</v>
      </c>
      <c r="K2915" s="52">
        <v>0</v>
      </c>
      <c r="L2915" s="52">
        <v>0</v>
      </c>
      <c r="M2915" s="52">
        <v>0</v>
      </c>
      <c r="N2915" s="52">
        <v>0</v>
      </c>
      <c r="O2915" s="52">
        <v>0</v>
      </c>
      <c r="P2915" s="52">
        <v>0</v>
      </c>
      <c r="Q2915" s="52">
        <v>0</v>
      </c>
      <c r="R2915" s="52">
        <v>0</v>
      </c>
      <c r="S2915" s="52">
        <v>0</v>
      </c>
      <c r="T2915" s="52">
        <v>0</v>
      </c>
      <c r="U2915" s="52">
        <v>0</v>
      </c>
      <c r="V2915" s="52">
        <v>1.6316938473840001</v>
      </c>
      <c r="W2915" s="52">
        <v>2.4546833003138402</v>
      </c>
      <c r="X2915" s="52">
        <v>3.1175401972949324</v>
      </c>
      <c r="Y2915" s="52">
        <v>3.1919502038312024</v>
      </c>
      <c r="Z2915" s="52">
        <v>3.2071503660113407</v>
      </c>
    </row>
    <row r="2916" spans="1:26">
      <c r="A2916" s="52" t="s">
        <v>347</v>
      </c>
      <c r="B2916" s="52" t="s">
        <v>343</v>
      </c>
      <c r="C2916" s="52" t="s">
        <v>256</v>
      </c>
      <c r="D2916" s="52" t="s">
        <v>7</v>
      </c>
      <c r="E2916" s="52" t="s">
        <v>77</v>
      </c>
      <c r="F2916" s="52" t="s">
        <v>73</v>
      </c>
      <c r="G2916" s="52">
        <v>0</v>
      </c>
      <c r="H2916" s="52">
        <v>0</v>
      </c>
      <c r="I2916" s="52">
        <v>0</v>
      </c>
      <c r="J2916" s="52">
        <v>0</v>
      </c>
      <c r="K2916" s="52">
        <v>0</v>
      </c>
      <c r="L2916" s="52">
        <v>0</v>
      </c>
      <c r="M2916" s="52">
        <v>0</v>
      </c>
      <c r="N2916" s="52">
        <v>0</v>
      </c>
      <c r="O2916" s="52">
        <v>0</v>
      </c>
      <c r="P2916" s="52">
        <v>0</v>
      </c>
      <c r="Q2916" s="52">
        <v>0</v>
      </c>
      <c r="R2916" s="52">
        <v>0</v>
      </c>
      <c r="S2916" s="52">
        <v>0</v>
      </c>
      <c r="T2916" s="52">
        <v>0</v>
      </c>
      <c r="U2916" s="52">
        <v>0</v>
      </c>
      <c r="V2916" s="52">
        <v>0</v>
      </c>
      <c r="W2916" s="52">
        <v>0.19507221877320335</v>
      </c>
      <c r="X2916" s="52">
        <v>0.24527755297955939</v>
      </c>
      <c r="Y2916" s="52">
        <v>0.37525934543806361</v>
      </c>
      <c r="Z2916" s="52">
        <v>0.58389347997396568</v>
      </c>
    </row>
    <row r="2917" spans="1:26">
      <c r="A2917" s="52" t="s">
        <v>347</v>
      </c>
      <c r="B2917" s="52" t="s">
        <v>337</v>
      </c>
      <c r="C2917" s="52" t="s">
        <v>256</v>
      </c>
      <c r="D2917" s="52" t="s">
        <v>7</v>
      </c>
      <c r="E2917" s="52" t="s">
        <v>78</v>
      </c>
      <c r="F2917" s="52" t="s">
        <v>63</v>
      </c>
      <c r="G2917" s="52">
        <v>0</v>
      </c>
      <c r="H2917" s="52">
        <v>0</v>
      </c>
      <c r="I2917" s="52">
        <v>0</v>
      </c>
      <c r="J2917" s="52">
        <v>0</v>
      </c>
      <c r="K2917" s="52">
        <v>0</v>
      </c>
      <c r="L2917" s="52">
        <v>0</v>
      </c>
      <c r="M2917" s="52">
        <v>0</v>
      </c>
      <c r="N2917" s="52">
        <v>0</v>
      </c>
      <c r="O2917" s="52">
        <v>0</v>
      </c>
      <c r="P2917" s="52">
        <v>0</v>
      </c>
      <c r="Q2917" s="52">
        <v>0</v>
      </c>
      <c r="R2917" s="52">
        <v>0</v>
      </c>
      <c r="S2917" s="52">
        <v>0</v>
      </c>
      <c r="T2917" s="52">
        <v>0</v>
      </c>
      <c r="U2917" s="52">
        <v>0</v>
      </c>
      <c r="V2917" s="52">
        <v>0</v>
      </c>
      <c r="W2917" s="52">
        <v>4.9037020840229872E-2</v>
      </c>
      <c r="X2917" s="52">
        <v>5.7192100409964343E-2</v>
      </c>
      <c r="Y2917" s="52">
        <v>8.136688307569924E-2</v>
      </c>
      <c r="Z2917" s="52">
        <v>9.3834636608532029E-2</v>
      </c>
    </row>
    <row r="2918" spans="1:26">
      <c r="A2918" s="52" t="s">
        <v>347</v>
      </c>
      <c r="B2918" s="52" t="s">
        <v>338</v>
      </c>
      <c r="C2918" s="52" t="s">
        <v>256</v>
      </c>
      <c r="D2918" s="52" t="s">
        <v>7</v>
      </c>
      <c r="E2918" s="52" t="s">
        <v>78</v>
      </c>
      <c r="F2918" s="52" t="s">
        <v>64</v>
      </c>
      <c r="G2918" s="52">
        <v>0</v>
      </c>
      <c r="H2918" s="52">
        <v>0</v>
      </c>
      <c r="I2918" s="52">
        <v>0</v>
      </c>
      <c r="J2918" s="52">
        <v>0</v>
      </c>
      <c r="K2918" s="52">
        <v>0</v>
      </c>
      <c r="L2918" s="52">
        <v>0</v>
      </c>
      <c r="M2918" s="52">
        <v>0</v>
      </c>
      <c r="N2918" s="52">
        <v>0</v>
      </c>
      <c r="O2918" s="52">
        <v>0</v>
      </c>
      <c r="P2918" s="52">
        <v>0</v>
      </c>
      <c r="Q2918" s="52">
        <v>0</v>
      </c>
      <c r="R2918" s="52">
        <v>0</v>
      </c>
      <c r="S2918" s="52">
        <v>0</v>
      </c>
      <c r="T2918" s="52">
        <v>0</v>
      </c>
      <c r="U2918" s="52">
        <v>0</v>
      </c>
      <c r="V2918" s="52">
        <v>0</v>
      </c>
      <c r="W2918" s="52">
        <v>0</v>
      </c>
      <c r="X2918" s="52">
        <v>0</v>
      </c>
      <c r="Y2918" s="52">
        <v>0</v>
      </c>
      <c r="Z2918" s="52">
        <v>0</v>
      </c>
    </row>
    <row r="2919" spans="1:26">
      <c r="A2919" s="52" t="s">
        <v>347</v>
      </c>
      <c r="B2919" s="52" t="s">
        <v>339</v>
      </c>
      <c r="C2919" s="52" t="s">
        <v>256</v>
      </c>
      <c r="D2919" s="52" t="s">
        <v>7</v>
      </c>
      <c r="E2919" s="52" t="s">
        <v>78</v>
      </c>
      <c r="F2919" s="52" t="s">
        <v>65</v>
      </c>
      <c r="G2919" s="52">
        <v>0</v>
      </c>
      <c r="H2919" s="52">
        <v>0</v>
      </c>
      <c r="I2919" s="52">
        <v>0</v>
      </c>
      <c r="J2919" s="52">
        <v>0</v>
      </c>
      <c r="K2919" s="52">
        <v>0</v>
      </c>
      <c r="L2919" s="52">
        <v>0</v>
      </c>
      <c r="M2919" s="52">
        <v>0</v>
      </c>
      <c r="N2919" s="52">
        <v>0</v>
      </c>
      <c r="O2919" s="52">
        <v>0</v>
      </c>
      <c r="P2919" s="52">
        <v>0</v>
      </c>
      <c r="Q2919" s="52">
        <v>0</v>
      </c>
      <c r="R2919" s="52">
        <v>0</v>
      </c>
      <c r="S2919" s="52">
        <v>0</v>
      </c>
      <c r="T2919" s="52">
        <v>0</v>
      </c>
      <c r="U2919" s="52">
        <v>0</v>
      </c>
      <c r="V2919" s="52">
        <v>0</v>
      </c>
      <c r="W2919" s="52">
        <v>0</v>
      </c>
      <c r="X2919" s="52">
        <v>0</v>
      </c>
      <c r="Y2919" s="52">
        <v>0</v>
      </c>
      <c r="Z2919" s="52">
        <v>0</v>
      </c>
    </row>
    <row r="2920" spans="1:26">
      <c r="A2920" s="52" t="s">
        <v>347</v>
      </c>
      <c r="B2920" s="52" t="s">
        <v>340</v>
      </c>
      <c r="C2920" s="52" t="s">
        <v>256</v>
      </c>
      <c r="D2920" s="52" t="s">
        <v>7</v>
      </c>
      <c r="E2920" s="52" t="s">
        <v>78</v>
      </c>
      <c r="F2920" s="52" t="s">
        <v>66</v>
      </c>
      <c r="G2920" s="52">
        <v>0</v>
      </c>
      <c r="H2920" s="52">
        <v>0</v>
      </c>
      <c r="I2920" s="52">
        <v>0</v>
      </c>
      <c r="J2920" s="52">
        <v>0</v>
      </c>
      <c r="K2920" s="52">
        <v>0</v>
      </c>
      <c r="L2920" s="52">
        <v>0</v>
      </c>
      <c r="M2920" s="52">
        <v>0</v>
      </c>
      <c r="N2920" s="52">
        <v>0</v>
      </c>
      <c r="O2920" s="52">
        <v>0</v>
      </c>
      <c r="P2920" s="52">
        <v>0</v>
      </c>
      <c r="Q2920" s="52">
        <v>0</v>
      </c>
      <c r="R2920" s="52">
        <v>0</v>
      </c>
      <c r="S2920" s="52">
        <v>0</v>
      </c>
      <c r="T2920" s="52">
        <v>0</v>
      </c>
      <c r="U2920" s="52">
        <v>0</v>
      </c>
      <c r="V2920" s="52">
        <v>31.374000005145341</v>
      </c>
      <c r="W2920" s="52">
        <v>32.4133775321</v>
      </c>
      <c r="X2920" s="52">
        <v>40.182321383755124</v>
      </c>
      <c r="Y2920" s="52">
        <v>43.9970206142564</v>
      </c>
      <c r="Z2920" s="52">
        <v>44.500223406299774</v>
      </c>
    </row>
    <row r="2921" spans="1:26">
      <c r="A2921" s="52" t="s">
        <v>347</v>
      </c>
      <c r="B2921" s="52" t="s">
        <v>341</v>
      </c>
      <c r="C2921" s="52" t="s">
        <v>256</v>
      </c>
      <c r="D2921" s="52" t="s">
        <v>7</v>
      </c>
      <c r="E2921" s="52" t="s">
        <v>78</v>
      </c>
      <c r="F2921" s="52" t="s">
        <v>67</v>
      </c>
      <c r="G2921" s="52">
        <v>0</v>
      </c>
      <c r="H2921" s="52">
        <v>0</v>
      </c>
      <c r="I2921" s="52">
        <v>0</v>
      </c>
      <c r="J2921" s="52">
        <v>0</v>
      </c>
      <c r="K2921" s="52">
        <v>0</v>
      </c>
      <c r="L2921" s="52">
        <v>0</v>
      </c>
      <c r="M2921" s="52">
        <v>0</v>
      </c>
      <c r="N2921" s="52">
        <v>0</v>
      </c>
      <c r="O2921" s="52">
        <v>0</v>
      </c>
      <c r="P2921" s="52">
        <v>0</v>
      </c>
      <c r="Q2921" s="52">
        <v>0</v>
      </c>
      <c r="R2921" s="52">
        <v>0</v>
      </c>
      <c r="S2921" s="52">
        <v>0</v>
      </c>
      <c r="T2921" s="52">
        <v>0</v>
      </c>
      <c r="U2921" s="52">
        <v>0</v>
      </c>
      <c r="V2921" s="52">
        <v>0</v>
      </c>
      <c r="W2921" s="52">
        <v>0</v>
      </c>
      <c r="X2921" s="52">
        <v>0</v>
      </c>
      <c r="Y2921" s="52">
        <v>0</v>
      </c>
      <c r="Z2921" s="52">
        <v>0</v>
      </c>
    </row>
    <row r="2922" spans="1:26">
      <c r="A2922" s="52" t="s">
        <v>347</v>
      </c>
      <c r="B2922" s="52" t="s">
        <v>337</v>
      </c>
      <c r="C2922" s="52" t="s">
        <v>256</v>
      </c>
      <c r="D2922" s="52" t="s">
        <v>7</v>
      </c>
      <c r="E2922" s="52" t="s">
        <v>78</v>
      </c>
      <c r="F2922" s="52" t="s">
        <v>68</v>
      </c>
      <c r="G2922" s="52">
        <v>0</v>
      </c>
      <c r="H2922" s="52">
        <v>0</v>
      </c>
      <c r="I2922" s="52">
        <v>0</v>
      </c>
      <c r="J2922" s="52">
        <v>0</v>
      </c>
      <c r="K2922" s="52">
        <v>0</v>
      </c>
      <c r="L2922" s="52">
        <v>0</v>
      </c>
      <c r="M2922" s="52">
        <v>0</v>
      </c>
      <c r="N2922" s="52">
        <v>0</v>
      </c>
      <c r="O2922" s="52">
        <v>0</v>
      </c>
      <c r="P2922" s="52">
        <v>0</v>
      </c>
      <c r="Q2922" s="52">
        <v>0</v>
      </c>
      <c r="R2922" s="52">
        <v>0</v>
      </c>
      <c r="S2922" s="52">
        <v>0</v>
      </c>
      <c r="T2922" s="52">
        <v>0</v>
      </c>
      <c r="U2922" s="52">
        <v>0</v>
      </c>
      <c r="V2922" s="52">
        <v>0</v>
      </c>
      <c r="W2922" s="52">
        <v>0</v>
      </c>
      <c r="X2922" s="52">
        <v>0</v>
      </c>
      <c r="Y2922" s="52">
        <v>0</v>
      </c>
      <c r="Z2922" s="52">
        <v>0</v>
      </c>
    </row>
    <row r="2923" spans="1:26">
      <c r="A2923" s="52" t="s">
        <v>347</v>
      </c>
      <c r="B2923" s="52" t="s">
        <v>337</v>
      </c>
      <c r="C2923" s="52" t="s">
        <v>256</v>
      </c>
      <c r="D2923" s="52" t="s">
        <v>7</v>
      </c>
      <c r="E2923" s="52" t="s">
        <v>78</v>
      </c>
      <c r="F2923" s="52" t="s">
        <v>69</v>
      </c>
      <c r="G2923" s="52">
        <v>0</v>
      </c>
      <c r="H2923" s="52">
        <v>0</v>
      </c>
      <c r="I2923" s="52">
        <v>0</v>
      </c>
      <c r="J2923" s="52">
        <v>0</v>
      </c>
      <c r="K2923" s="52">
        <v>0</v>
      </c>
      <c r="L2923" s="52">
        <v>0</v>
      </c>
      <c r="M2923" s="52">
        <v>0</v>
      </c>
      <c r="N2923" s="52">
        <v>0</v>
      </c>
      <c r="O2923" s="52">
        <v>0</v>
      </c>
      <c r="P2923" s="52">
        <v>0</v>
      </c>
      <c r="Q2923" s="52">
        <v>0</v>
      </c>
      <c r="R2923" s="52">
        <v>0</v>
      </c>
      <c r="S2923" s="52">
        <v>0</v>
      </c>
      <c r="T2923" s="52">
        <v>0</v>
      </c>
      <c r="U2923" s="52">
        <v>0</v>
      </c>
      <c r="V2923" s="52">
        <v>0</v>
      </c>
      <c r="W2923" s="52">
        <v>0</v>
      </c>
      <c r="X2923" s="52">
        <v>0</v>
      </c>
      <c r="Y2923" s="52">
        <v>0</v>
      </c>
      <c r="Z2923" s="52">
        <v>0</v>
      </c>
    </row>
    <row r="2924" spans="1:26">
      <c r="A2924" s="52" t="s">
        <v>347</v>
      </c>
      <c r="B2924" s="52" t="s">
        <v>337</v>
      </c>
      <c r="C2924" s="52" t="s">
        <v>256</v>
      </c>
      <c r="D2924" s="52" t="s">
        <v>7</v>
      </c>
      <c r="E2924" s="52" t="s">
        <v>78</v>
      </c>
      <c r="F2924" s="52" t="s">
        <v>70</v>
      </c>
      <c r="G2924" s="52">
        <v>0</v>
      </c>
      <c r="H2924" s="52">
        <v>0</v>
      </c>
      <c r="I2924" s="52">
        <v>0</v>
      </c>
      <c r="J2924" s="52">
        <v>0</v>
      </c>
      <c r="K2924" s="52">
        <v>0</v>
      </c>
      <c r="L2924" s="52">
        <v>0</v>
      </c>
      <c r="M2924" s="52">
        <v>0</v>
      </c>
      <c r="N2924" s="52">
        <v>0</v>
      </c>
      <c r="O2924" s="52">
        <v>0</v>
      </c>
      <c r="P2924" s="52">
        <v>0</v>
      </c>
      <c r="Q2924" s="52">
        <v>0</v>
      </c>
      <c r="R2924" s="52">
        <v>0</v>
      </c>
      <c r="S2924" s="52">
        <v>0</v>
      </c>
      <c r="T2924" s="52">
        <v>0</v>
      </c>
      <c r="U2924" s="52">
        <v>0</v>
      </c>
      <c r="V2924" s="52">
        <v>0</v>
      </c>
      <c r="W2924" s="52">
        <v>0</v>
      </c>
      <c r="X2924" s="52">
        <v>0</v>
      </c>
      <c r="Y2924" s="52">
        <v>0</v>
      </c>
      <c r="Z2924" s="52">
        <v>0</v>
      </c>
    </row>
    <row r="2925" spans="1:26">
      <c r="A2925" s="52" t="s">
        <v>347</v>
      </c>
      <c r="B2925" s="52" t="s">
        <v>342</v>
      </c>
      <c r="C2925" s="52" t="s">
        <v>256</v>
      </c>
      <c r="D2925" s="52" t="s">
        <v>7</v>
      </c>
      <c r="E2925" s="52" t="s">
        <v>78</v>
      </c>
      <c r="F2925" s="52" t="s">
        <v>71</v>
      </c>
      <c r="G2925" s="52">
        <v>0</v>
      </c>
      <c r="H2925" s="52">
        <v>0</v>
      </c>
      <c r="I2925" s="52">
        <v>0</v>
      </c>
      <c r="J2925" s="52">
        <v>0</v>
      </c>
      <c r="K2925" s="52">
        <v>0</v>
      </c>
      <c r="L2925" s="52">
        <v>0</v>
      </c>
      <c r="M2925" s="52">
        <v>0</v>
      </c>
      <c r="N2925" s="52">
        <v>0</v>
      </c>
      <c r="O2925" s="52">
        <v>0</v>
      </c>
      <c r="P2925" s="52">
        <v>0</v>
      </c>
      <c r="Q2925" s="52">
        <v>0</v>
      </c>
      <c r="R2925" s="52">
        <v>0</v>
      </c>
      <c r="S2925" s="52">
        <v>0</v>
      </c>
      <c r="T2925" s="52">
        <v>0</v>
      </c>
      <c r="U2925" s="52">
        <v>0</v>
      </c>
      <c r="V2925" s="52">
        <v>0</v>
      </c>
      <c r="W2925" s="52">
        <v>0</v>
      </c>
      <c r="X2925" s="52">
        <v>0</v>
      </c>
      <c r="Y2925" s="52">
        <v>0</v>
      </c>
      <c r="Z2925" s="52">
        <v>0</v>
      </c>
    </row>
    <row r="2926" spans="1:26">
      <c r="A2926" s="52" t="s">
        <v>347</v>
      </c>
      <c r="B2926" s="52" t="s">
        <v>342</v>
      </c>
      <c r="C2926" s="52" t="s">
        <v>256</v>
      </c>
      <c r="D2926" s="52" t="s">
        <v>7</v>
      </c>
      <c r="E2926" s="52" t="s">
        <v>78</v>
      </c>
      <c r="F2926" s="52" t="s">
        <v>72</v>
      </c>
      <c r="G2926" s="52">
        <v>0</v>
      </c>
      <c r="H2926" s="52">
        <v>0</v>
      </c>
      <c r="I2926" s="52">
        <v>0</v>
      </c>
      <c r="J2926" s="52">
        <v>0</v>
      </c>
      <c r="K2926" s="52">
        <v>0</v>
      </c>
      <c r="L2926" s="52">
        <v>0</v>
      </c>
      <c r="M2926" s="52">
        <v>0</v>
      </c>
      <c r="N2926" s="52">
        <v>0</v>
      </c>
      <c r="O2926" s="52">
        <v>0</v>
      </c>
      <c r="P2926" s="52">
        <v>0</v>
      </c>
      <c r="Q2926" s="52">
        <v>0</v>
      </c>
      <c r="R2926" s="52">
        <v>0</v>
      </c>
      <c r="S2926" s="52">
        <v>0</v>
      </c>
      <c r="T2926" s="52">
        <v>0</v>
      </c>
      <c r="U2926" s="52">
        <v>0</v>
      </c>
      <c r="V2926" s="52">
        <v>10.982107649062442</v>
      </c>
      <c r="W2926" s="52">
        <v>3.2355571824591909</v>
      </c>
      <c r="X2926" s="52">
        <v>4.956292920490033</v>
      </c>
      <c r="Y2926" s="52">
        <v>5.1646130534328973</v>
      </c>
      <c r="Z2926" s="52">
        <v>5.2781521626010246</v>
      </c>
    </row>
    <row r="2927" spans="1:26">
      <c r="A2927" s="52" t="s">
        <v>347</v>
      </c>
      <c r="B2927" s="52" t="s">
        <v>343</v>
      </c>
      <c r="C2927" s="52" t="s">
        <v>256</v>
      </c>
      <c r="D2927" s="52" t="s">
        <v>7</v>
      </c>
      <c r="E2927" s="52" t="s">
        <v>78</v>
      </c>
      <c r="F2927" s="52" t="s">
        <v>73</v>
      </c>
      <c r="G2927" s="52">
        <v>0</v>
      </c>
      <c r="H2927" s="52">
        <v>0</v>
      </c>
      <c r="I2927" s="52">
        <v>0</v>
      </c>
      <c r="J2927" s="52">
        <v>0</v>
      </c>
      <c r="K2927" s="52">
        <v>0</v>
      </c>
      <c r="L2927" s="52">
        <v>0</v>
      </c>
      <c r="M2927" s="52">
        <v>0</v>
      </c>
      <c r="N2927" s="52">
        <v>0</v>
      </c>
      <c r="O2927" s="52">
        <v>0</v>
      </c>
      <c r="P2927" s="52">
        <v>0</v>
      </c>
      <c r="Q2927" s="52">
        <v>0</v>
      </c>
      <c r="R2927" s="52">
        <v>0</v>
      </c>
      <c r="S2927" s="52">
        <v>0</v>
      </c>
      <c r="T2927" s="52">
        <v>0</v>
      </c>
      <c r="U2927" s="52">
        <v>0</v>
      </c>
      <c r="V2927" s="52">
        <v>0</v>
      </c>
      <c r="W2927" s="52">
        <v>0.4468636493532076</v>
      </c>
      <c r="X2927" s="52">
        <v>0.6796896225233876</v>
      </c>
      <c r="Y2927" s="52">
        <v>0.68351254376211457</v>
      </c>
      <c r="Z2927" s="52">
        <v>1.0635271916205737</v>
      </c>
    </row>
    <row r="2928" spans="1:26">
      <c r="A2928" s="52" t="s">
        <v>113</v>
      </c>
      <c r="B2928" s="52" t="s">
        <v>337</v>
      </c>
      <c r="C2928" s="52" t="s">
        <v>256</v>
      </c>
      <c r="D2928" s="52" t="s">
        <v>7</v>
      </c>
      <c r="E2928" s="52" t="s">
        <v>79</v>
      </c>
      <c r="F2928" s="52" t="s">
        <v>63</v>
      </c>
      <c r="G2928" s="52">
        <v>0</v>
      </c>
      <c r="H2928" s="52">
        <v>0</v>
      </c>
      <c r="I2928" s="52">
        <v>0</v>
      </c>
      <c r="J2928" s="52">
        <v>0</v>
      </c>
      <c r="K2928" s="52">
        <v>0</v>
      </c>
      <c r="L2928" s="52">
        <v>0</v>
      </c>
      <c r="M2928" s="52">
        <v>0</v>
      </c>
      <c r="N2928" s="52">
        <v>0</v>
      </c>
      <c r="O2928" s="52">
        <v>0</v>
      </c>
      <c r="P2928" s="52">
        <v>0</v>
      </c>
      <c r="Q2928" s="52">
        <v>0</v>
      </c>
      <c r="R2928" s="52">
        <v>0</v>
      </c>
      <c r="S2928" s="52">
        <v>0</v>
      </c>
      <c r="T2928" s="52">
        <v>0</v>
      </c>
      <c r="U2928" s="52">
        <v>0</v>
      </c>
      <c r="V2928" s="52">
        <v>1.1723040000000005</v>
      </c>
      <c r="W2928" s="52">
        <v>2.9539335037663719</v>
      </c>
      <c r="X2928" s="52">
        <v>8.3231609714783286</v>
      </c>
      <c r="Y2928" s="52">
        <v>14.611329264299567</v>
      </c>
      <c r="Z2928" s="52">
        <v>16.850206374596059</v>
      </c>
    </row>
    <row r="2929" spans="1:26">
      <c r="A2929" s="52" t="s">
        <v>113</v>
      </c>
      <c r="B2929" s="52" t="s">
        <v>338</v>
      </c>
      <c r="C2929" s="52" t="s">
        <v>256</v>
      </c>
      <c r="D2929" s="52" t="s">
        <v>7</v>
      </c>
      <c r="E2929" s="52" t="s">
        <v>79</v>
      </c>
      <c r="F2929" s="52" t="s">
        <v>64</v>
      </c>
      <c r="G2929" s="52">
        <v>0</v>
      </c>
      <c r="H2929" s="52">
        <v>0</v>
      </c>
      <c r="I2929" s="52">
        <v>0</v>
      </c>
      <c r="J2929" s="52">
        <v>0</v>
      </c>
      <c r="K2929" s="52">
        <v>0</v>
      </c>
      <c r="L2929" s="52">
        <v>0</v>
      </c>
      <c r="M2929" s="52">
        <v>0</v>
      </c>
      <c r="N2929" s="52">
        <v>0</v>
      </c>
      <c r="O2929" s="52">
        <v>0</v>
      </c>
      <c r="P2929" s="52">
        <v>0</v>
      </c>
      <c r="Q2929" s="52">
        <v>0</v>
      </c>
      <c r="R2929" s="52">
        <v>0</v>
      </c>
      <c r="S2929" s="52">
        <v>0</v>
      </c>
      <c r="T2929" s="52">
        <v>0</v>
      </c>
      <c r="U2929" s="52">
        <v>0</v>
      </c>
      <c r="V2929" s="52">
        <v>0</v>
      </c>
      <c r="W2929" s="52">
        <v>0</v>
      </c>
      <c r="X2929" s="52">
        <v>0</v>
      </c>
      <c r="Y2929" s="52">
        <v>0</v>
      </c>
      <c r="Z2929" s="52">
        <v>0</v>
      </c>
    </row>
    <row r="2930" spans="1:26">
      <c r="A2930" s="52" t="s">
        <v>113</v>
      </c>
      <c r="B2930" s="52" t="s">
        <v>339</v>
      </c>
      <c r="C2930" s="52" t="s">
        <v>256</v>
      </c>
      <c r="D2930" s="52" t="s">
        <v>7</v>
      </c>
      <c r="E2930" s="52" t="s">
        <v>79</v>
      </c>
      <c r="F2930" s="52" t="s">
        <v>65</v>
      </c>
      <c r="G2930" s="52">
        <v>0</v>
      </c>
      <c r="H2930" s="52">
        <v>0</v>
      </c>
      <c r="I2930" s="52">
        <v>0</v>
      </c>
      <c r="J2930" s="52">
        <v>0</v>
      </c>
      <c r="K2930" s="52">
        <v>0</v>
      </c>
      <c r="L2930" s="52">
        <v>0</v>
      </c>
      <c r="M2930" s="52">
        <v>0</v>
      </c>
      <c r="N2930" s="52">
        <v>0</v>
      </c>
      <c r="O2930" s="52">
        <v>0</v>
      </c>
      <c r="P2930" s="52">
        <v>0</v>
      </c>
      <c r="Q2930" s="52">
        <v>0</v>
      </c>
      <c r="R2930" s="52">
        <v>0</v>
      </c>
      <c r="S2930" s="52">
        <v>0</v>
      </c>
      <c r="T2930" s="52">
        <v>0</v>
      </c>
      <c r="U2930" s="52">
        <v>0</v>
      </c>
      <c r="V2930" s="52">
        <v>0</v>
      </c>
      <c r="W2930" s="52">
        <v>0</v>
      </c>
      <c r="X2930" s="52">
        <v>0</v>
      </c>
      <c r="Y2930" s="52">
        <v>0</v>
      </c>
      <c r="Z2930" s="52">
        <v>0</v>
      </c>
    </row>
    <row r="2931" spans="1:26">
      <c r="A2931" s="52" t="s">
        <v>113</v>
      </c>
      <c r="B2931" s="52" t="s">
        <v>340</v>
      </c>
      <c r="C2931" s="52" t="s">
        <v>256</v>
      </c>
      <c r="D2931" s="52" t="s">
        <v>7</v>
      </c>
      <c r="E2931" s="52" t="s">
        <v>79</v>
      </c>
      <c r="F2931" s="52" t="s">
        <v>66</v>
      </c>
      <c r="G2931" s="52">
        <v>0</v>
      </c>
      <c r="H2931" s="52">
        <v>0</v>
      </c>
      <c r="I2931" s="52">
        <v>0</v>
      </c>
      <c r="J2931" s="52">
        <v>0</v>
      </c>
      <c r="K2931" s="52">
        <v>0</v>
      </c>
      <c r="L2931" s="52">
        <v>0</v>
      </c>
      <c r="M2931" s="52">
        <v>0</v>
      </c>
      <c r="N2931" s="52">
        <v>0</v>
      </c>
      <c r="O2931" s="52">
        <v>0</v>
      </c>
      <c r="P2931" s="52">
        <v>0</v>
      </c>
      <c r="Q2931" s="52">
        <v>0</v>
      </c>
      <c r="R2931" s="52">
        <v>0</v>
      </c>
      <c r="S2931" s="52">
        <v>0</v>
      </c>
      <c r="T2931" s="52">
        <v>0</v>
      </c>
      <c r="U2931" s="52">
        <v>0</v>
      </c>
      <c r="V2931" s="52">
        <v>12.074544001980227</v>
      </c>
      <c r="W2931" s="52">
        <v>23.986393150103176</v>
      </c>
      <c r="X2931" s="52">
        <v>24.934849989568253</v>
      </c>
      <c r="Y2931" s="52">
        <v>28.60596934587252</v>
      </c>
      <c r="Z2931" s="52">
        <v>26.56833585179977</v>
      </c>
    </row>
    <row r="2932" spans="1:26">
      <c r="A2932" s="52" t="s">
        <v>113</v>
      </c>
      <c r="B2932" s="52" t="s">
        <v>341</v>
      </c>
      <c r="C2932" s="52" t="s">
        <v>256</v>
      </c>
      <c r="D2932" s="52" t="s">
        <v>7</v>
      </c>
      <c r="E2932" s="52" t="s">
        <v>79</v>
      </c>
      <c r="F2932" s="52" t="s">
        <v>67</v>
      </c>
      <c r="G2932" s="52">
        <v>0</v>
      </c>
      <c r="H2932" s="52">
        <v>0</v>
      </c>
      <c r="I2932" s="52">
        <v>0</v>
      </c>
      <c r="J2932" s="52">
        <v>0</v>
      </c>
      <c r="K2932" s="52">
        <v>0</v>
      </c>
      <c r="L2932" s="52">
        <v>0</v>
      </c>
      <c r="M2932" s="52">
        <v>0</v>
      </c>
      <c r="N2932" s="52">
        <v>0</v>
      </c>
      <c r="O2932" s="52">
        <v>0</v>
      </c>
      <c r="P2932" s="52">
        <v>0</v>
      </c>
      <c r="Q2932" s="52">
        <v>0</v>
      </c>
      <c r="R2932" s="52">
        <v>0</v>
      </c>
      <c r="S2932" s="52">
        <v>0</v>
      </c>
      <c r="T2932" s="52">
        <v>0</v>
      </c>
      <c r="U2932" s="52">
        <v>0</v>
      </c>
      <c r="V2932" s="52">
        <v>0</v>
      </c>
      <c r="W2932" s="52">
        <v>0</v>
      </c>
      <c r="X2932" s="52">
        <v>0</v>
      </c>
      <c r="Y2932" s="52">
        <v>0</v>
      </c>
      <c r="Z2932" s="52">
        <v>0</v>
      </c>
    </row>
    <row r="2933" spans="1:26">
      <c r="A2933" s="52" t="s">
        <v>113</v>
      </c>
      <c r="B2933" s="52" t="s">
        <v>337</v>
      </c>
      <c r="C2933" s="52" t="s">
        <v>256</v>
      </c>
      <c r="D2933" s="52" t="s">
        <v>7</v>
      </c>
      <c r="E2933" s="52" t="s">
        <v>79</v>
      </c>
      <c r="F2933" s="52" t="s">
        <v>68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52">
        <v>0</v>
      </c>
      <c r="U2933" s="52">
        <v>0</v>
      </c>
      <c r="V2933" s="52">
        <v>0</v>
      </c>
      <c r="W2933" s="52">
        <v>0</v>
      </c>
      <c r="X2933" s="52">
        <v>0</v>
      </c>
      <c r="Y2933" s="52">
        <v>0</v>
      </c>
      <c r="Z2933" s="52">
        <v>0</v>
      </c>
    </row>
    <row r="2934" spans="1:26">
      <c r="A2934" s="52" t="s">
        <v>113</v>
      </c>
      <c r="B2934" s="52" t="s">
        <v>337</v>
      </c>
      <c r="C2934" s="52" t="s">
        <v>256</v>
      </c>
      <c r="D2934" s="52" t="s">
        <v>7</v>
      </c>
      <c r="E2934" s="52" t="s">
        <v>79</v>
      </c>
      <c r="F2934" s="52" t="s">
        <v>69</v>
      </c>
      <c r="G2934" s="52">
        <v>0</v>
      </c>
      <c r="H2934" s="52">
        <v>0</v>
      </c>
      <c r="I2934" s="52">
        <v>0</v>
      </c>
      <c r="J2934" s="52">
        <v>0</v>
      </c>
      <c r="K2934" s="52">
        <v>0</v>
      </c>
      <c r="L2934" s="52">
        <v>0</v>
      </c>
      <c r="M2934" s="52">
        <v>0</v>
      </c>
      <c r="N2934" s="52">
        <v>0</v>
      </c>
      <c r="O2934" s="52">
        <v>0</v>
      </c>
      <c r="P2934" s="52">
        <v>0</v>
      </c>
      <c r="Q2934" s="52">
        <v>0</v>
      </c>
      <c r="R2934" s="52">
        <v>0</v>
      </c>
      <c r="S2934" s="52">
        <v>0</v>
      </c>
      <c r="T2934" s="52">
        <v>0</v>
      </c>
      <c r="U2934" s="52">
        <v>0</v>
      </c>
      <c r="V2934" s="52">
        <v>0</v>
      </c>
      <c r="W2934" s="52">
        <v>0</v>
      </c>
      <c r="X2934" s="52">
        <v>0</v>
      </c>
      <c r="Y2934" s="52">
        <v>0</v>
      </c>
      <c r="Z2934" s="52">
        <v>0</v>
      </c>
    </row>
    <row r="2935" spans="1:26">
      <c r="A2935" s="52" t="s">
        <v>113</v>
      </c>
      <c r="B2935" s="52" t="s">
        <v>337</v>
      </c>
      <c r="C2935" s="52" t="s">
        <v>256</v>
      </c>
      <c r="D2935" s="52" t="s">
        <v>7</v>
      </c>
      <c r="E2935" s="52" t="s">
        <v>79</v>
      </c>
      <c r="F2935" s="52" t="s">
        <v>70</v>
      </c>
      <c r="G2935" s="52">
        <v>0</v>
      </c>
      <c r="H2935" s="52">
        <v>0</v>
      </c>
      <c r="I2935" s="52">
        <v>0</v>
      </c>
      <c r="J2935" s="52">
        <v>0</v>
      </c>
      <c r="K2935" s="52">
        <v>0</v>
      </c>
      <c r="L2935" s="52">
        <v>0</v>
      </c>
      <c r="M2935" s="52">
        <v>0</v>
      </c>
      <c r="N2935" s="52">
        <v>0</v>
      </c>
      <c r="O2935" s="52">
        <v>0</v>
      </c>
      <c r="P2935" s="52">
        <v>0</v>
      </c>
      <c r="Q2935" s="52">
        <v>0</v>
      </c>
      <c r="R2935" s="52">
        <v>0</v>
      </c>
      <c r="S2935" s="52">
        <v>0</v>
      </c>
      <c r="T2935" s="52">
        <v>0</v>
      </c>
      <c r="U2935" s="52">
        <v>0</v>
      </c>
      <c r="V2935" s="52">
        <v>0</v>
      </c>
      <c r="W2935" s="52">
        <v>0</v>
      </c>
      <c r="X2935" s="52">
        <v>0</v>
      </c>
      <c r="Y2935" s="52">
        <v>0</v>
      </c>
      <c r="Z2935" s="52">
        <v>0</v>
      </c>
    </row>
    <row r="2936" spans="1:26">
      <c r="A2936" s="52" t="s">
        <v>113</v>
      </c>
      <c r="B2936" s="52" t="s">
        <v>342</v>
      </c>
      <c r="C2936" s="52" t="s">
        <v>256</v>
      </c>
      <c r="D2936" s="52" t="s">
        <v>7</v>
      </c>
      <c r="E2936" s="52" t="s">
        <v>79</v>
      </c>
      <c r="F2936" s="52" t="s">
        <v>71</v>
      </c>
      <c r="G2936" s="52">
        <v>0</v>
      </c>
      <c r="H2936" s="52">
        <v>0</v>
      </c>
      <c r="I2936" s="52">
        <v>0</v>
      </c>
      <c r="J2936" s="52">
        <v>0</v>
      </c>
      <c r="K2936" s="52">
        <v>0</v>
      </c>
      <c r="L2936" s="52">
        <v>0</v>
      </c>
      <c r="M2936" s="52">
        <v>0</v>
      </c>
      <c r="N2936" s="52">
        <v>0</v>
      </c>
      <c r="O2936" s="52">
        <v>0</v>
      </c>
      <c r="P2936" s="52">
        <v>0</v>
      </c>
      <c r="Q2936" s="52">
        <v>0</v>
      </c>
      <c r="R2936" s="52">
        <v>0</v>
      </c>
      <c r="S2936" s="52">
        <v>0</v>
      </c>
      <c r="T2936" s="52">
        <v>0</v>
      </c>
      <c r="U2936" s="52">
        <v>0</v>
      </c>
      <c r="V2936" s="52">
        <v>0</v>
      </c>
      <c r="W2936" s="52">
        <v>0</v>
      </c>
      <c r="X2936" s="52">
        <v>0</v>
      </c>
      <c r="Y2936" s="52">
        <v>0</v>
      </c>
      <c r="Z2936" s="52">
        <v>0</v>
      </c>
    </row>
    <row r="2937" spans="1:26">
      <c r="A2937" s="52" t="s">
        <v>113</v>
      </c>
      <c r="B2937" s="52" t="s">
        <v>342</v>
      </c>
      <c r="C2937" s="52" t="s">
        <v>256</v>
      </c>
      <c r="D2937" s="52" t="s">
        <v>7</v>
      </c>
      <c r="E2937" s="52" t="s">
        <v>79</v>
      </c>
      <c r="F2937" s="52" t="s">
        <v>72</v>
      </c>
      <c r="G2937" s="52">
        <v>0</v>
      </c>
      <c r="H2937" s="52">
        <v>0</v>
      </c>
      <c r="I2937" s="52">
        <v>0</v>
      </c>
      <c r="J2937" s="52">
        <v>0</v>
      </c>
      <c r="K2937" s="52">
        <v>0</v>
      </c>
      <c r="L2937" s="52">
        <v>0</v>
      </c>
      <c r="M2937" s="52">
        <v>0</v>
      </c>
      <c r="N2937" s="52">
        <v>0</v>
      </c>
      <c r="O2937" s="52">
        <v>0</v>
      </c>
      <c r="P2937" s="52">
        <v>0</v>
      </c>
      <c r="Q2937" s="52">
        <v>0</v>
      </c>
      <c r="R2937" s="52">
        <v>0</v>
      </c>
      <c r="S2937" s="52">
        <v>0</v>
      </c>
      <c r="T2937" s="52">
        <v>0</v>
      </c>
      <c r="U2937" s="52">
        <v>0</v>
      </c>
      <c r="V2937" s="52">
        <v>9.2649320388000014</v>
      </c>
      <c r="W2937" s="52">
        <v>18.573751300064405</v>
      </c>
      <c r="X2937" s="52">
        <v>19.009928653261106</v>
      </c>
      <c r="Y2937" s="52">
        <v>19.168163440545619</v>
      </c>
      <c r="Z2937" s="52">
        <v>19.729547345787989</v>
      </c>
    </row>
    <row r="2938" spans="1:26">
      <c r="A2938" s="52" t="s">
        <v>113</v>
      </c>
      <c r="B2938" s="52" t="s">
        <v>343</v>
      </c>
      <c r="C2938" s="52" t="s">
        <v>256</v>
      </c>
      <c r="D2938" s="52" t="s">
        <v>7</v>
      </c>
      <c r="E2938" s="52" t="s">
        <v>79</v>
      </c>
      <c r="F2938" s="52" t="s">
        <v>73</v>
      </c>
      <c r="G2938" s="52">
        <v>0</v>
      </c>
      <c r="H2938" s="52">
        <v>0</v>
      </c>
      <c r="I2938" s="52">
        <v>0</v>
      </c>
      <c r="J2938" s="52">
        <v>0</v>
      </c>
      <c r="K2938" s="52">
        <v>0</v>
      </c>
      <c r="L2938" s="52">
        <v>0</v>
      </c>
      <c r="M2938" s="52">
        <v>0</v>
      </c>
      <c r="N2938" s="52">
        <v>0</v>
      </c>
      <c r="O2938" s="52">
        <v>0</v>
      </c>
      <c r="P2938" s="52">
        <v>0</v>
      </c>
      <c r="Q2938" s="52">
        <v>0</v>
      </c>
      <c r="R2938" s="52">
        <v>0</v>
      </c>
      <c r="S2938" s="52">
        <v>0</v>
      </c>
      <c r="T2938" s="52">
        <v>0</v>
      </c>
      <c r="U2938" s="52">
        <v>0</v>
      </c>
      <c r="V2938" s="52">
        <v>0</v>
      </c>
      <c r="W2938" s="52">
        <v>0</v>
      </c>
      <c r="X2938" s="52">
        <v>0</v>
      </c>
      <c r="Y2938" s="52">
        <v>0</v>
      </c>
      <c r="Z2938" s="52">
        <v>0</v>
      </c>
    </row>
    <row r="2939" spans="1:26">
      <c r="A2939" s="52" t="s">
        <v>347</v>
      </c>
      <c r="B2939" s="52" t="s">
        <v>337</v>
      </c>
      <c r="C2939" s="52" t="s">
        <v>256</v>
      </c>
      <c r="D2939" s="52" t="s">
        <v>7</v>
      </c>
      <c r="E2939" s="52" t="s">
        <v>80</v>
      </c>
      <c r="F2939" s="52" t="s">
        <v>63</v>
      </c>
      <c r="G2939" s="52">
        <v>0</v>
      </c>
      <c r="H2939" s="52">
        <v>0</v>
      </c>
      <c r="I2939" s="52">
        <v>0</v>
      </c>
      <c r="J2939" s="52">
        <v>0</v>
      </c>
      <c r="K2939" s="52">
        <v>0</v>
      </c>
      <c r="L2939" s="52">
        <v>0</v>
      </c>
      <c r="M2939" s="52">
        <v>0</v>
      </c>
      <c r="N2939" s="52">
        <v>0</v>
      </c>
      <c r="O2939" s="52">
        <v>0</v>
      </c>
      <c r="P2939" s="52">
        <v>0</v>
      </c>
      <c r="Q2939" s="52">
        <v>25.790688000000006</v>
      </c>
      <c r="R2939" s="52">
        <v>26.587854720000006</v>
      </c>
      <c r="S2939" s="52">
        <v>25.767241920000004</v>
      </c>
      <c r="T2939" s="52">
        <v>27.807050880000006</v>
      </c>
      <c r="U2939" s="52">
        <v>30.840736394970218</v>
      </c>
      <c r="V2939" s="52">
        <v>36.247639680000013</v>
      </c>
      <c r="W2939" s="52">
        <v>12.895044116570777</v>
      </c>
      <c r="X2939" s="52">
        <v>13.637504088986384</v>
      </c>
      <c r="Y2939" s="52">
        <v>21.222410597523627</v>
      </c>
      <c r="Z2939" s="52">
        <v>24.474296066164943</v>
      </c>
    </row>
    <row r="2940" spans="1:26">
      <c r="A2940" s="52" t="s">
        <v>347</v>
      </c>
      <c r="B2940" s="52" t="s">
        <v>338</v>
      </c>
      <c r="C2940" s="52" t="s">
        <v>256</v>
      </c>
      <c r="D2940" s="52" t="s">
        <v>7</v>
      </c>
      <c r="E2940" s="52" t="s">
        <v>80</v>
      </c>
      <c r="F2940" s="52" t="s">
        <v>64</v>
      </c>
      <c r="G2940" s="52">
        <v>0</v>
      </c>
      <c r="H2940" s="52">
        <v>0</v>
      </c>
      <c r="I2940" s="52">
        <v>0</v>
      </c>
      <c r="J2940" s="52">
        <v>0</v>
      </c>
      <c r="K2940" s="52">
        <v>9.1674065189552145</v>
      </c>
      <c r="L2940" s="52">
        <v>8.8660100392447472</v>
      </c>
      <c r="M2940" s="52">
        <v>8.4838309957630482</v>
      </c>
      <c r="N2940" s="52">
        <v>8.5759609370871352</v>
      </c>
      <c r="O2940" s="52">
        <v>8.4844834871144776</v>
      </c>
      <c r="P2940" s="52">
        <v>8.0993679452996492</v>
      </c>
      <c r="Q2940" s="52">
        <v>13.696373817966812</v>
      </c>
      <c r="R2940" s="52">
        <v>14.109163866730082</v>
      </c>
      <c r="S2940" s="52">
        <v>14.530209716468704</v>
      </c>
      <c r="T2940" s="52">
        <v>14.819162750603047</v>
      </c>
      <c r="U2940" s="52">
        <v>46.953620999999998</v>
      </c>
      <c r="V2940" s="52">
        <v>50.664854998660687</v>
      </c>
      <c r="W2940" s="52">
        <v>54.705157050657746</v>
      </c>
      <c r="X2940" s="52">
        <v>59.105520919201126</v>
      </c>
      <c r="Y2940" s="52">
        <v>60.865502756861027</v>
      </c>
      <c r="Z2940" s="52">
        <v>64.540333315228295</v>
      </c>
    </row>
    <row r="2941" spans="1:26">
      <c r="A2941" s="52" t="s">
        <v>347</v>
      </c>
      <c r="B2941" s="52" t="s">
        <v>339</v>
      </c>
      <c r="C2941" s="52" t="s">
        <v>256</v>
      </c>
      <c r="D2941" s="52" t="s">
        <v>7</v>
      </c>
      <c r="E2941" s="52" t="s">
        <v>80</v>
      </c>
      <c r="F2941" s="52" t="s">
        <v>65</v>
      </c>
      <c r="G2941" s="52">
        <v>0</v>
      </c>
      <c r="H2941" s="52">
        <v>0</v>
      </c>
      <c r="I2941" s="52">
        <v>0</v>
      </c>
      <c r="J2941" s="52">
        <v>0</v>
      </c>
      <c r="K2941" s="52">
        <v>0</v>
      </c>
      <c r="L2941" s="52">
        <v>0</v>
      </c>
      <c r="M2941" s="52">
        <v>0</v>
      </c>
      <c r="N2941" s="52">
        <v>0</v>
      </c>
      <c r="O2941" s="52">
        <v>0</v>
      </c>
      <c r="P2941" s="52">
        <v>0</v>
      </c>
      <c r="Q2941" s="52">
        <v>0</v>
      </c>
      <c r="R2941" s="52">
        <v>0</v>
      </c>
      <c r="S2941" s="52">
        <v>0</v>
      </c>
      <c r="T2941" s="52">
        <v>0</v>
      </c>
      <c r="U2941" s="52">
        <v>0</v>
      </c>
      <c r="V2941" s="52">
        <v>0</v>
      </c>
      <c r="W2941" s="52">
        <v>0</v>
      </c>
      <c r="X2941" s="52">
        <v>0</v>
      </c>
      <c r="Y2941" s="52">
        <v>0</v>
      </c>
      <c r="Z2941" s="52">
        <v>0</v>
      </c>
    </row>
    <row r="2942" spans="1:26">
      <c r="A2942" s="52" t="s">
        <v>347</v>
      </c>
      <c r="B2942" s="52" t="s">
        <v>340</v>
      </c>
      <c r="C2942" s="52" t="s">
        <v>256</v>
      </c>
      <c r="D2942" s="52" t="s">
        <v>7</v>
      </c>
      <c r="E2942" s="52" t="s">
        <v>80</v>
      </c>
      <c r="F2942" s="52" t="s">
        <v>66</v>
      </c>
      <c r="G2942" s="52">
        <v>0</v>
      </c>
      <c r="H2942" s="52">
        <v>0</v>
      </c>
      <c r="I2942" s="52">
        <v>0</v>
      </c>
      <c r="J2942" s="52">
        <v>0</v>
      </c>
      <c r="K2942" s="52">
        <v>0</v>
      </c>
      <c r="L2942" s="52">
        <v>0</v>
      </c>
      <c r="M2942" s="52">
        <v>0</v>
      </c>
      <c r="N2942" s="52">
        <v>0</v>
      </c>
      <c r="O2942" s="52">
        <v>0</v>
      </c>
      <c r="P2942" s="52">
        <v>0</v>
      </c>
      <c r="Q2942" s="52">
        <v>17.607600002887647</v>
      </c>
      <c r="R2942" s="52">
        <v>19.353600003173995</v>
      </c>
      <c r="S2942" s="52">
        <v>21.373200003505207</v>
      </c>
      <c r="T2942" s="52">
        <v>23.788800003901365</v>
      </c>
      <c r="U2942" s="52">
        <v>26.733980030762485</v>
      </c>
      <c r="V2942" s="52">
        <v>28.276687804637383</v>
      </c>
      <c r="W2942" s="52">
        <v>56.657894495236206</v>
      </c>
      <c r="X2942" s="52">
        <v>59.915875421415514</v>
      </c>
      <c r="Y2942" s="52">
        <v>63.859837747388653</v>
      </c>
      <c r="Z2942" s="52">
        <v>67.415957242435908</v>
      </c>
    </row>
    <row r="2943" spans="1:26">
      <c r="A2943" s="52" t="s">
        <v>347</v>
      </c>
      <c r="B2943" s="52" t="s">
        <v>341</v>
      </c>
      <c r="C2943" s="52" t="s">
        <v>256</v>
      </c>
      <c r="D2943" s="52" t="s">
        <v>7</v>
      </c>
      <c r="E2943" s="52" t="s">
        <v>80</v>
      </c>
      <c r="F2943" s="52" t="s">
        <v>67</v>
      </c>
      <c r="G2943" s="52">
        <v>0</v>
      </c>
      <c r="H2943" s="52">
        <v>0</v>
      </c>
      <c r="I2943" s="52">
        <v>0</v>
      </c>
      <c r="J2943" s="52">
        <v>0</v>
      </c>
      <c r="K2943" s="52">
        <v>0</v>
      </c>
      <c r="L2943" s="52">
        <v>0</v>
      </c>
      <c r="M2943" s="52">
        <v>0</v>
      </c>
      <c r="N2943" s="52">
        <v>0</v>
      </c>
      <c r="O2943" s="52">
        <v>0</v>
      </c>
      <c r="P2943" s="52">
        <v>0</v>
      </c>
      <c r="Q2943" s="52">
        <v>0</v>
      </c>
      <c r="R2943" s="52">
        <v>0</v>
      </c>
      <c r="S2943" s="52">
        <v>0</v>
      </c>
      <c r="T2943" s="52">
        <v>0</v>
      </c>
      <c r="U2943" s="52">
        <v>0</v>
      </c>
      <c r="V2943" s="52">
        <v>0</v>
      </c>
      <c r="W2943" s="52">
        <v>0</v>
      </c>
      <c r="X2943" s="52">
        <v>0</v>
      </c>
      <c r="Y2943" s="52">
        <v>0</v>
      </c>
      <c r="Z2943" s="52">
        <v>0</v>
      </c>
    </row>
    <row r="2944" spans="1:26">
      <c r="A2944" s="52" t="s">
        <v>347</v>
      </c>
      <c r="B2944" s="52" t="s">
        <v>337</v>
      </c>
      <c r="C2944" s="52" t="s">
        <v>256</v>
      </c>
      <c r="D2944" s="52" t="s">
        <v>7</v>
      </c>
      <c r="E2944" s="52" t="s">
        <v>80</v>
      </c>
      <c r="F2944" s="52" t="s">
        <v>68</v>
      </c>
      <c r="G2944" s="52">
        <v>0</v>
      </c>
      <c r="H2944" s="52">
        <v>0</v>
      </c>
      <c r="I2944" s="52">
        <v>0</v>
      </c>
      <c r="J2944" s="52">
        <v>0</v>
      </c>
      <c r="K2944" s="52">
        <v>0</v>
      </c>
      <c r="L2944" s="52">
        <v>0</v>
      </c>
      <c r="M2944" s="52">
        <v>0</v>
      </c>
      <c r="N2944" s="52">
        <v>0</v>
      </c>
      <c r="O2944" s="52">
        <v>0</v>
      </c>
      <c r="P2944" s="52">
        <v>0</v>
      </c>
      <c r="Q2944" s="52">
        <v>0</v>
      </c>
      <c r="R2944" s="52">
        <v>0</v>
      </c>
      <c r="S2944" s="52">
        <v>0</v>
      </c>
      <c r="T2944" s="52">
        <v>0</v>
      </c>
      <c r="U2944" s="52">
        <v>0</v>
      </c>
      <c r="V2944" s="52">
        <v>0</v>
      </c>
      <c r="W2944" s="52">
        <v>0</v>
      </c>
      <c r="X2944" s="52">
        <v>0</v>
      </c>
      <c r="Y2944" s="52">
        <v>0</v>
      </c>
      <c r="Z2944" s="52">
        <v>0</v>
      </c>
    </row>
    <row r="2945" spans="1:26">
      <c r="A2945" s="52" t="s">
        <v>347</v>
      </c>
      <c r="B2945" s="52" t="s">
        <v>337</v>
      </c>
      <c r="C2945" s="52" t="s">
        <v>256</v>
      </c>
      <c r="D2945" s="52" t="s">
        <v>7</v>
      </c>
      <c r="E2945" s="52" t="s">
        <v>80</v>
      </c>
      <c r="F2945" s="52" t="s">
        <v>69</v>
      </c>
      <c r="G2945" s="52">
        <v>0</v>
      </c>
      <c r="H2945" s="52">
        <v>0</v>
      </c>
      <c r="I2945" s="52">
        <v>0</v>
      </c>
      <c r="J2945" s="52">
        <v>0</v>
      </c>
      <c r="K2945" s="52">
        <v>0</v>
      </c>
      <c r="L2945" s="52">
        <v>0</v>
      </c>
      <c r="M2945" s="52">
        <v>0</v>
      </c>
      <c r="N2945" s="52">
        <v>0</v>
      </c>
      <c r="O2945" s="52">
        <v>0</v>
      </c>
      <c r="P2945" s="52">
        <v>0</v>
      </c>
      <c r="Q2945" s="52">
        <v>0</v>
      </c>
      <c r="R2945" s="52">
        <v>0</v>
      </c>
      <c r="S2945" s="52">
        <v>0</v>
      </c>
      <c r="T2945" s="52">
        <v>0</v>
      </c>
      <c r="U2945" s="52">
        <v>0</v>
      </c>
      <c r="V2945" s="52">
        <v>0</v>
      </c>
      <c r="W2945" s="52">
        <v>0</v>
      </c>
      <c r="X2945" s="52">
        <v>0</v>
      </c>
      <c r="Y2945" s="52">
        <v>0</v>
      </c>
      <c r="Z2945" s="52">
        <v>0</v>
      </c>
    </row>
    <row r="2946" spans="1:26">
      <c r="A2946" s="52" t="s">
        <v>347</v>
      </c>
      <c r="B2946" s="52" t="s">
        <v>337</v>
      </c>
      <c r="C2946" s="52" t="s">
        <v>256</v>
      </c>
      <c r="D2946" s="52" t="s">
        <v>7</v>
      </c>
      <c r="E2946" s="52" t="s">
        <v>80</v>
      </c>
      <c r="F2946" s="52" t="s">
        <v>70</v>
      </c>
      <c r="G2946" s="52">
        <v>0</v>
      </c>
      <c r="H2946" s="52">
        <v>0</v>
      </c>
      <c r="I2946" s="52">
        <v>0</v>
      </c>
      <c r="J2946" s="52">
        <v>0</v>
      </c>
      <c r="K2946" s="52">
        <v>0</v>
      </c>
      <c r="L2946" s="52">
        <v>0</v>
      </c>
      <c r="M2946" s="52">
        <v>0</v>
      </c>
      <c r="N2946" s="52">
        <v>0</v>
      </c>
      <c r="O2946" s="52">
        <v>0</v>
      </c>
      <c r="P2946" s="52">
        <v>0</v>
      </c>
      <c r="Q2946" s="52">
        <v>0</v>
      </c>
      <c r="R2946" s="52">
        <v>0</v>
      </c>
      <c r="S2946" s="52">
        <v>0</v>
      </c>
      <c r="T2946" s="52">
        <v>0</v>
      </c>
      <c r="U2946" s="52">
        <v>0</v>
      </c>
      <c r="V2946" s="52">
        <v>0</v>
      </c>
      <c r="W2946" s="52">
        <v>0</v>
      </c>
      <c r="X2946" s="52">
        <v>0</v>
      </c>
      <c r="Y2946" s="52">
        <v>0</v>
      </c>
      <c r="Z2946" s="52">
        <v>0</v>
      </c>
    </row>
    <row r="2947" spans="1:26">
      <c r="A2947" s="52" t="s">
        <v>347</v>
      </c>
      <c r="B2947" s="52" t="s">
        <v>342</v>
      </c>
      <c r="C2947" s="52" t="s">
        <v>256</v>
      </c>
      <c r="D2947" s="52" t="s">
        <v>7</v>
      </c>
      <c r="E2947" s="52" t="s">
        <v>80</v>
      </c>
      <c r="F2947" s="52" t="s">
        <v>71</v>
      </c>
      <c r="G2947" s="52">
        <v>0</v>
      </c>
      <c r="H2947" s="52">
        <v>0</v>
      </c>
      <c r="I2947" s="52">
        <v>0</v>
      </c>
      <c r="J2947" s="52">
        <v>0</v>
      </c>
      <c r="K2947" s="52">
        <v>0</v>
      </c>
      <c r="L2947" s="52">
        <v>0</v>
      </c>
      <c r="M2947" s="52">
        <v>0</v>
      </c>
      <c r="N2947" s="52">
        <v>0</v>
      </c>
      <c r="O2947" s="52">
        <v>0</v>
      </c>
      <c r="P2947" s="52">
        <v>0</v>
      </c>
      <c r="Q2947" s="52">
        <v>0</v>
      </c>
      <c r="R2947" s="52">
        <v>0</v>
      </c>
      <c r="S2947" s="52">
        <v>0</v>
      </c>
      <c r="T2947" s="52">
        <v>0</v>
      </c>
      <c r="U2947" s="52">
        <v>0</v>
      </c>
      <c r="V2947" s="52">
        <v>0</v>
      </c>
      <c r="W2947" s="52">
        <v>0</v>
      </c>
      <c r="X2947" s="52">
        <v>0</v>
      </c>
      <c r="Y2947" s="52">
        <v>0</v>
      </c>
      <c r="Z2947" s="52">
        <v>0</v>
      </c>
    </row>
    <row r="2948" spans="1:26">
      <c r="A2948" s="52" t="s">
        <v>347</v>
      </c>
      <c r="B2948" s="52" t="s">
        <v>342</v>
      </c>
      <c r="C2948" s="52" t="s">
        <v>256</v>
      </c>
      <c r="D2948" s="52" t="s">
        <v>7</v>
      </c>
      <c r="E2948" s="52" t="s">
        <v>80</v>
      </c>
      <c r="F2948" s="52" t="s">
        <v>72</v>
      </c>
      <c r="G2948" s="52">
        <v>0</v>
      </c>
      <c r="H2948" s="52">
        <v>0</v>
      </c>
      <c r="I2948" s="52">
        <v>0</v>
      </c>
      <c r="J2948" s="52">
        <v>0</v>
      </c>
      <c r="K2948" s="52">
        <v>0</v>
      </c>
      <c r="L2948" s="52">
        <v>0</v>
      </c>
      <c r="M2948" s="52">
        <v>0</v>
      </c>
      <c r="N2948" s="52">
        <v>0</v>
      </c>
      <c r="O2948" s="52">
        <v>0</v>
      </c>
      <c r="P2948" s="52">
        <v>0</v>
      </c>
      <c r="Q2948" s="52">
        <v>13.349318724</v>
      </c>
      <c r="R2948" s="52">
        <v>13.188420000000001</v>
      </c>
      <c r="S2948" s="52">
        <v>9.319984272000001</v>
      </c>
      <c r="T2948" s="52">
        <v>7.0637596200000017</v>
      </c>
      <c r="U2948" s="52">
        <v>10.083797570894495</v>
      </c>
      <c r="V2948" s="52">
        <v>19.084305647121838</v>
      </c>
      <c r="W2948" s="52">
        <v>3.6543405889080725</v>
      </c>
      <c r="X2948" s="52">
        <v>4.6337459233092622</v>
      </c>
      <c r="Y2948" s="52">
        <v>4.5580738870645501</v>
      </c>
      <c r="Z2948" s="52">
        <v>4.5067496222935519</v>
      </c>
    </row>
    <row r="2949" spans="1:26">
      <c r="A2949" s="52" t="s">
        <v>347</v>
      </c>
      <c r="B2949" s="52" t="s">
        <v>343</v>
      </c>
      <c r="C2949" s="52" t="s">
        <v>256</v>
      </c>
      <c r="D2949" s="52" t="s">
        <v>7</v>
      </c>
      <c r="E2949" s="52" t="s">
        <v>80</v>
      </c>
      <c r="F2949" s="52" t="s">
        <v>73</v>
      </c>
      <c r="G2949" s="52">
        <v>0</v>
      </c>
      <c r="H2949" s="52">
        <v>0</v>
      </c>
      <c r="I2949" s="52">
        <v>0</v>
      </c>
      <c r="J2949" s="52">
        <v>0</v>
      </c>
      <c r="K2949" s="52">
        <v>0</v>
      </c>
      <c r="L2949" s="52">
        <v>0</v>
      </c>
      <c r="M2949" s="52">
        <v>0</v>
      </c>
      <c r="N2949" s="52">
        <v>0</v>
      </c>
      <c r="O2949" s="52">
        <v>0</v>
      </c>
      <c r="P2949" s="52">
        <v>0</v>
      </c>
      <c r="Q2949" s="52">
        <v>0</v>
      </c>
      <c r="R2949" s="52">
        <v>0</v>
      </c>
      <c r="S2949" s="52">
        <v>0</v>
      </c>
      <c r="T2949" s="52">
        <v>0</v>
      </c>
      <c r="U2949" s="52">
        <v>0</v>
      </c>
      <c r="V2949" s="52">
        <v>0</v>
      </c>
      <c r="W2949" s="52">
        <v>0.38451366046800667</v>
      </c>
      <c r="X2949" s="52">
        <v>0.44717869244610764</v>
      </c>
      <c r="Y2949" s="52">
        <v>0.58511975327322396</v>
      </c>
      <c r="Z2949" s="52">
        <v>0.91043064774678506</v>
      </c>
    </row>
    <row r="2950" spans="1:26">
      <c r="A2950" s="52" t="s">
        <v>348</v>
      </c>
      <c r="B2950" s="52" t="s">
        <v>337</v>
      </c>
      <c r="C2950" s="52" t="s">
        <v>256</v>
      </c>
      <c r="D2950" s="52" t="s">
        <v>7</v>
      </c>
      <c r="E2950" s="52" t="s">
        <v>81</v>
      </c>
      <c r="F2950" s="52" t="s">
        <v>63</v>
      </c>
      <c r="G2950" s="52">
        <v>0</v>
      </c>
      <c r="H2950" s="52">
        <v>0</v>
      </c>
      <c r="I2950" s="52">
        <v>0</v>
      </c>
      <c r="J2950" s="52">
        <v>0</v>
      </c>
      <c r="K2950" s="52">
        <v>0</v>
      </c>
      <c r="L2950" s="52">
        <v>0</v>
      </c>
      <c r="M2950" s="52">
        <v>0</v>
      </c>
      <c r="N2950" s="52">
        <v>0</v>
      </c>
      <c r="O2950" s="52">
        <v>0</v>
      </c>
      <c r="P2950" s="52">
        <v>0</v>
      </c>
      <c r="Q2950" s="52">
        <v>13.293927360000003</v>
      </c>
      <c r="R2950" s="52">
        <v>13.715956800000003</v>
      </c>
      <c r="S2950" s="52">
        <v>13.293927360000003</v>
      </c>
      <c r="T2950" s="52">
        <v>14.325554880000002</v>
      </c>
      <c r="U2950" s="52">
        <v>15.904050989387319</v>
      </c>
      <c r="V2950" s="52">
        <v>21.687624000000007</v>
      </c>
      <c r="W2950" s="52">
        <v>6.3923486449198164</v>
      </c>
      <c r="X2950" s="52">
        <v>8.4651774666959483</v>
      </c>
      <c r="Y2950" s="52">
        <v>21.879921841624778</v>
      </c>
      <c r="Z2950" s="52">
        <v>25.23255699891882</v>
      </c>
    </row>
    <row r="2951" spans="1:26">
      <c r="A2951" s="52" t="s">
        <v>348</v>
      </c>
      <c r="B2951" s="52" t="s">
        <v>338</v>
      </c>
      <c r="C2951" s="52" t="s">
        <v>256</v>
      </c>
      <c r="D2951" s="52" t="s">
        <v>7</v>
      </c>
      <c r="E2951" s="52" t="s">
        <v>81</v>
      </c>
      <c r="F2951" s="52" t="s">
        <v>64</v>
      </c>
      <c r="G2951" s="52">
        <v>0</v>
      </c>
      <c r="H2951" s="52">
        <v>0</v>
      </c>
      <c r="I2951" s="52">
        <v>0</v>
      </c>
      <c r="J2951" s="52">
        <v>0</v>
      </c>
      <c r="K2951" s="52">
        <v>0</v>
      </c>
      <c r="L2951" s="52">
        <v>0</v>
      </c>
      <c r="M2951" s="52">
        <v>0</v>
      </c>
      <c r="N2951" s="52">
        <v>0</v>
      </c>
      <c r="O2951" s="52">
        <v>0</v>
      </c>
      <c r="P2951" s="52">
        <v>0</v>
      </c>
      <c r="Q2951" s="52">
        <v>0</v>
      </c>
      <c r="R2951" s="52">
        <v>0</v>
      </c>
      <c r="S2951" s="52">
        <v>0</v>
      </c>
      <c r="T2951" s="52">
        <v>0</v>
      </c>
      <c r="U2951" s="52">
        <v>0</v>
      </c>
      <c r="V2951" s="52">
        <v>0</v>
      </c>
      <c r="W2951" s="52">
        <v>0</v>
      </c>
      <c r="X2951" s="52">
        <v>0</v>
      </c>
      <c r="Y2951" s="52">
        <v>0</v>
      </c>
      <c r="Z2951" s="52">
        <v>0</v>
      </c>
    </row>
    <row r="2952" spans="1:26">
      <c r="A2952" s="52" t="s">
        <v>348</v>
      </c>
      <c r="B2952" s="52" t="s">
        <v>339</v>
      </c>
      <c r="C2952" s="52" t="s">
        <v>256</v>
      </c>
      <c r="D2952" s="52" t="s">
        <v>7</v>
      </c>
      <c r="E2952" s="52" t="s">
        <v>81</v>
      </c>
      <c r="F2952" s="52" t="s">
        <v>65</v>
      </c>
      <c r="G2952" s="52">
        <v>0</v>
      </c>
      <c r="H2952" s="52">
        <v>0</v>
      </c>
      <c r="I2952" s="52">
        <v>0</v>
      </c>
      <c r="J2952" s="52">
        <v>0</v>
      </c>
      <c r="K2952" s="52">
        <v>0</v>
      </c>
      <c r="L2952" s="52">
        <v>0</v>
      </c>
      <c r="M2952" s="52">
        <v>0</v>
      </c>
      <c r="N2952" s="52">
        <v>0</v>
      </c>
      <c r="O2952" s="52">
        <v>0</v>
      </c>
      <c r="P2952" s="52">
        <v>0</v>
      </c>
      <c r="Q2952" s="52">
        <v>0</v>
      </c>
      <c r="R2952" s="52">
        <v>0</v>
      </c>
      <c r="S2952" s="52">
        <v>0</v>
      </c>
      <c r="T2952" s="52">
        <v>0</v>
      </c>
      <c r="U2952" s="52">
        <v>0</v>
      </c>
      <c r="V2952" s="52">
        <v>0</v>
      </c>
      <c r="W2952" s="52">
        <v>0</v>
      </c>
      <c r="X2952" s="52">
        <v>0</v>
      </c>
      <c r="Y2952" s="52">
        <v>0</v>
      </c>
      <c r="Z2952" s="52">
        <v>0</v>
      </c>
    </row>
    <row r="2953" spans="1:26">
      <c r="A2953" s="52" t="s">
        <v>348</v>
      </c>
      <c r="B2953" s="52" t="s">
        <v>340</v>
      </c>
      <c r="C2953" s="52" t="s">
        <v>256</v>
      </c>
      <c r="D2953" s="52" t="s">
        <v>7</v>
      </c>
      <c r="E2953" s="52" t="s">
        <v>81</v>
      </c>
      <c r="F2953" s="52" t="s">
        <v>66</v>
      </c>
      <c r="G2953" s="52">
        <v>0</v>
      </c>
      <c r="H2953" s="52">
        <v>0</v>
      </c>
      <c r="I2953" s="52">
        <v>0</v>
      </c>
      <c r="J2953" s="52">
        <v>0</v>
      </c>
      <c r="K2953" s="52">
        <v>0</v>
      </c>
      <c r="L2953" s="52">
        <v>0</v>
      </c>
      <c r="M2953" s="52">
        <v>0</v>
      </c>
      <c r="N2953" s="52">
        <v>0</v>
      </c>
      <c r="O2953" s="52">
        <v>0</v>
      </c>
      <c r="P2953" s="52">
        <v>0</v>
      </c>
      <c r="Q2953" s="52">
        <v>15.771600002586544</v>
      </c>
      <c r="R2953" s="52">
        <v>17.334000002842778</v>
      </c>
      <c r="S2953" s="52">
        <v>19.14480000313975</v>
      </c>
      <c r="T2953" s="52">
        <v>21.30840000349458</v>
      </c>
      <c r="U2953" s="52">
        <v>23.94440103930032</v>
      </c>
      <c r="V2953" s="52">
        <v>25.020000004103284</v>
      </c>
      <c r="W2953" s="52">
        <v>9.6592613852862694</v>
      </c>
      <c r="X2953" s="52">
        <v>10.437503771706396</v>
      </c>
      <c r="Y2953" s="52">
        <v>11.46282484857425</v>
      </c>
      <c r="Z2953" s="52">
        <v>11.970617534067285</v>
      </c>
    </row>
    <row r="2954" spans="1:26">
      <c r="A2954" s="52" t="s">
        <v>348</v>
      </c>
      <c r="B2954" s="52" t="s">
        <v>341</v>
      </c>
      <c r="C2954" s="52" t="s">
        <v>256</v>
      </c>
      <c r="D2954" s="52" t="s">
        <v>7</v>
      </c>
      <c r="E2954" s="52" t="s">
        <v>81</v>
      </c>
      <c r="F2954" s="52" t="s">
        <v>67</v>
      </c>
      <c r="G2954" s="52">
        <v>0</v>
      </c>
      <c r="H2954" s="52">
        <v>0</v>
      </c>
      <c r="I2954" s="52">
        <v>0</v>
      </c>
      <c r="J2954" s="52">
        <v>0</v>
      </c>
      <c r="K2954" s="52">
        <v>0</v>
      </c>
      <c r="L2954" s="52">
        <v>0</v>
      </c>
      <c r="M2954" s="52">
        <v>0</v>
      </c>
      <c r="N2954" s="52">
        <v>0</v>
      </c>
      <c r="O2954" s="52">
        <v>0</v>
      </c>
      <c r="P2954" s="52">
        <v>0</v>
      </c>
      <c r="Q2954" s="52">
        <v>0</v>
      </c>
      <c r="R2954" s="52">
        <v>0</v>
      </c>
      <c r="S2954" s="52">
        <v>0</v>
      </c>
      <c r="T2954" s="52">
        <v>0</v>
      </c>
      <c r="U2954" s="52">
        <v>0</v>
      </c>
      <c r="V2954" s="52">
        <v>0</v>
      </c>
      <c r="W2954" s="52">
        <v>0</v>
      </c>
      <c r="X2954" s="52">
        <v>0</v>
      </c>
      <c r="Y2954" s="52">
        <v>0</v>
      </c>
      <c r="Z2954" s="52">
        <v>0</v>
      </c>
    </row>
    <row r="2955" spans="1:26">
      <c r="A2955" s="52" t="s">
        <v>348</v>
      </c>
      <c r="B2955" s="52" t="s">
        <v>337</v>
      </c>
      <c r="C2955" s="52" t="s">
        <v>256</v>
      </c>
      <c r="D2955" s="52" t="s">
        <v>7</v>
      </c>
      <c r="E2955" s="52" t="s">
        <v>81</v>
      </c>
      <c r="F2955" s="52" t="s">
        <v>68</v>
      </c>
      <c r="G2955" s="52">
        <v>0</v>
      </c>
      <c r="H2955" s="52">
        <v>0</v>
      </c>
      <c r="I2955" s="52">
        <v>0</v>
      </c>
      <c r="J2955" s="52">
        <v>0</v>
      </c>
      <c r="K2955" s="52">
        <v>0</v>
      </c>
      <c r="L2955" s="52">
        <v>0</v>
      </c>
      <c r="M2955" s="52">
        <v>0</v>
      </c>
      <c r="N2955" s="52">
        <v>0</v>
      </c>
      <c r="O2955" s="52">
        <v>0</v>
      </c>
      <c r="P2955" s="52">
        <v>0</v>
      </c>
      <c r="Q2955" s="52">
        <v>0</v>
      </c>
      <c r="R2955" s="52">
        <v>0</v>
      </c>
      <c r="S2955" s="52">
        <v>0</v>
      </c>
      <c r="T2955" s="52">
        <v>0</v>
      </c>
      <c r="U2955" s="52">
        <v>0</v>
      </c>
      <c r="V2955" s="52">
        <v>0</v>
      </c>
      <c r="W2955" s="52">
        <v>0</v>
      </c>
      <c r="X2955" s="52">
        <v>0</v>
      </c>
      <c r="Y2955" s="52">
        <v>0</v>
      </c>
      <c r="Z2955" s="52">
        <v>0</v>
      </c>
    </row>
    <row r="2956" spans="1:26">
      <c r="A2956" s="52" t="s">
        <v>348</v>
      </c>
      <c r="B2956" s="52" t="s">
        <v>337</v>
      </c>
      <c r="C2956" s="52" t="s">
        <v>256</v>
      </c>
      <c r="D2956" s="52" t="s">
        <v>7</v>
      </c>
      <c r="E2956" s="52" t="s">
        <v>81</v>
      </c>
      <c r="F2956" s="52" t="s">
        <v>69</v>
      </c>
      <c r="G2956" s="52">
        <v>0</v>
      </c>
      <c r="H2956" s="52">
        <v>0</v>
      </c>
      <c r="I2956" s="52">
        <v>0</v>
      </c>
      <c r="J2956" s="52">
        <v>0</v>
      </c>
      <c r="K2956" s="52">
        <v>0</v>
      </c>
      <c r="L2956" s="52">
        <v>0</v>
      </c>
      <c r="M2956" s="52">
        <v>0</v>
      </c>
      <c r="N2956" s="52">
        <v>0</v>
      </c>
      <c r="O2956" s="52">
        <v>0</v>
      </c>
      <c r="P2956" s="52">
        <v>0</v>
      </c>
      <c r="Q2956" s="52">
        <v>0</v>
      </c>
      <c r="R2956" s="52">
        <v>0</v>
      </c>
      <c r="S2956" s="52">
        <v>0</v>
      </c>
      <c r="T2956" s="52">
        <v>0</v>
      </c>
      <c r="U2956" s="52">
        <v>0</v>
      </c>
      <c r="V2956" s="52">
        <v>0</v>
      </c>
      <c r="W2956" s="52">
        <v>0</v>
      </c>
      <c r="X2956" s="52">
        <v>0</v>
      </c>
      <c r="Y2956" s="52">
        <v>0</v>
      </c>
      <c r="Z2956" s="52">
        <v>0</v>
      </c>
    </row>
    <row r="2957" spans="1:26">
      <c r="A2957" s="52" t="s">
        <v>348</v>
      </c>
      <c r="B2957" s="52" t="s">
        <v>337</v>
      </c>
      <c r="C2957" s="52" t="s">
        <v>256</v>
      </c>
      <c r="D2957" s="52" t="s">
        <v>7</v>
      </c>
      <c r="E2957" s="52" t="s">
        <v>81</v>
      </c>
      <c r="F2957" s="52" t="s">
        <v>70</v>
      </c>
      <c r="G2957" s="52">
        <v>0</v>
      </c>
      <c r="H2957" s="52">
        <v>0</v>
      </c>
      <c r="I2957" s="52">
        <v>0</v>
      </c>
      <c r="J2957" s="52">
        <v>0</v>
      </c>
      <c r="K2957" s="52">
        <v>0</v>
      </c>
      <c r="L2957" s="52">
        <v>0</v>
      </c>
      <c r="M2957" s="52">
        <v>0</v>
      </c>
      <c r="N2957" s="52">
        <v>0</v>
      </c>
      <c r="O2957" s="52">
        <v>0</v>
      </c>
      <c r="P2957" s="52">
        <v>0</v>
      </c>
      <c r="Q2957" s="52">
        <v>0</v>
      </c>
      <c r="R2957" s="52">
        <v>0</v>
      </c>
      <c r="S2957" s="52">
        <v>0</v>
      </c>
      <c r="T2957" s="52">
        <v>0</v>
      </c>
      <c r="U2957" s="52">
        <v>0</v>
      </c>
      <c r="V2957" s="52">
        <v>0</v>
      </c>
      <c r="W2957" s="52">
        <v>0</v>
      </c>
      <c r="X2957" s="52">
        <v>0</v>
      </c>
      <c r="Y2957" s="52">
        <v>0</v>
      </c>
      <c r="Z2957" s="52">
        <v>0</v>
      </c>
    </row>
    <row r="2958" spans="1:26">
      <c r="A2958" s="52" t="s">
        <v>348</v>
      </c>
      <c r="B2958" s="52" t="s">
        <v>342</v>
      </c>
      <c r="C2958" s="52" t="s">
        <v>256</v>
      </c>
      <c r="D2958" s="52" t="s">
        <v>7</v>
      </c>
      <c r="E2958" s="52" t="s">
        <v>81</v>
      </c>
      <c r="F2958" s="52" t="s">
        <v>71</v>
      </c>
      <c r="G2958" s="52">
        <v>0</v>
      </c>
      <c r="H2958" s="52">
        <v>0</v>
      </c>
      <c r="I2958" s="52">
        <v>0</v>
      </c>
      <c r="J2958" s="52">
        <v>0</v>
      </c>
      <c r="K2958" s="52">
        <v>0</v>
      </c>
      <c r="L2958" s="52">
        <v>0</v>
      </c>
      <c r="M2958" s="52">
        <v>0</v>
      </c>
      <c r="N2958" s="52">
        <v>0</v>
      </c>
      <c r="O2958" s="52">
        <v>0</v>
      </c>
      <c r="P2958" s="52">
        <v>0</v>
      </c>
      <c r="Q2958" s="52">
        <v>0</v>
      </c>
      <c r="R2958" s="52">
        <v>0</v>
      </c>
      <c r="S2958" s="52">
        <v>0</v>
      </c>
      <c r="T2958" s="52">
        <v>0</v>
      </c>
      <c r="U2958" s="52">
        <v>0</v>
      </c>
      <c r="V2958" s="52">
        <v>0</v>
      </c>
      <c r="W2958" s="52">
        <v>0</v>
      </c>
      <c r="X2958" s="52">
        <v>0</v>
      </c>
      <c r="Y2958" s="52">
        <v>0</v>
      </c>
      <c r="Z2958" s="52">
        <v>0</v>
      </c>
    </row>
    <row r="2959" spans="1:26">
      <c r="A2959" s="52" t="s">
        <v>348</v>
      </c>
      <c r="B2959" s="52" t="s">
        <v>342</v>
      </c>
      <c r="C2959" s="52" t="s">
        <v>256</v>
      </c>
      <c r="D2959" s="52" t="s">
        <v>7</v>
      </c>
      <c r="E2959" s="52" t="s">
        <v>81</v>
      </c>
      <c r="F2959" s="52" t="s">
        <v>72</v>
      </c>
      <c r="G2959" s="52">
        <v>0</v>
      </c>
      <c r="H2959" s="52">
        <v>0</v>
      </c>
      <c r="I2959" s="52">
        <v>0</v>
      </c>
      <c r="J2959" s="52">
        <v>0</v>
      </c>
      <c r="K2959" s="52">
        <v>0</v>
      </c>
      <c r="L2959" s="52">
        <v>0</v>
      </c>
      <c r="M2959" s="52">
        <v>0</v>
      </c>
      <c r="N2959" s="52">
        <v>0</v>
      </c>
      <c r="O2959" s="52">
        <v>0</v>
      </c>
      <c r="P2959" s="52">
        <v>0</v>
      </c>
      <c r="Q2959" s="52">
        <v>1.781860212</v>
      </c>
      <c r="R2959" s="52">
        <v>1.8681082920000005</v>
      </c>
      <c r="S2959" s="52">
        <v>1.7033577120000001</v>
      </c>
      <c r="T2959" s="52">
        <v>1.5811450200000001</v>
      </c>
      <c r="U2959" s="52">
        <v>1.7280396644198668</v>
      </c>
      <c r="V2959" s="52">
        <v>1.64185843482</v>
      </c>
      <c r="W2959" s="52">
        <v>1.2676727106273606</v>
      </c>
      <c r="X2959" s="52">
        <v>1.2477706402152602</v>
      </c>
      <c r="Y2959" s="52">
        <v>1.356539883346801</v>
      </c>
      <c r="Z2959" s="52">
        <v>1.2157819674158761</v>
      </c>
    </row>
    <row r="2960" spans="1:26">
      <c r="A2960" s="52" t="s">
        <v>348</v>
      </c>
      <c r="B2960" s="52" t="s">
        <v>343</v>
      </c>
      <c r="C2960" s="52" t="s">
        <v>256</v>
      </c>
      <c r="D2960" s="52" t="s">
        <v>7</v>
      </c>
      <c r="E2960" s="52" t="s">
        <v>81</v>
      </c>
      <c r="F2960" s="52" t="s">
        <v>73</v>
      </c>
      <c r="G2960" s="52">
        <v>0</v>
      </c>
      <c r="H2960" s="52">
        <v>0</v>
      </c>
      <c r="I2960" s="52">
        <v>0</v>
      </c>
      <c r="J2960" s="52">
        <v>0</v>
      </c>
      <c r="K2960" s="52">
        <v>0</v>
      </c>
      <c r="L2960" s="52">
        <v>0</v>
      </c>
      <c r="M2960" s="52">
        <v>0</v>
      </c>
      <c r="N2960" s="52">
        <v>0</v>
      </c>
      <c r="O2960" s="52">
        <v>0</v>
      </c>
      <c r="P2960" s="52">
        <v>0</v>
      </c>
      <c r="Q2960" s="52">
        <v>0</v>
      </c>
      <c r="R2960" s="52">
        <v>0</v>
      </c>
      <c r="S2960" s="52">
        <v>0</v>
      </c>
      <c r="T2960" s="52">
        <v>0</v>
      </c>
      <c r="U2960" s="52">
        <v>0</v>
      </c>
      <c r="V2960" s="52">
        <v>0</v>
      </c>
      <c r="W2960" s="52">
        <v>8.8687941886801527E-2</v>
      </c>
      <c r="X2960" s="52">
        <v>0.13671197450348635</v>
      </c>
      <c r="Y2960" s="52">
        <v>0.15333078593398219</v>
      </c>
      <c r="Z2960" s="52">
        <v>0.23857859177797003</v>
      </c>
    </row>
    <row r="2961" spans="1:26">
      <c r="A2961" s="52" t="s">
        <v>347</v>
      </c>
      <c r="B2961" s="52" t="s">
        <v>337</v>
      </c>
      <c r="C2961" s="52" t="s">
        <v>256</v>
      </c>
      <c r="D2961" s="52" t="s">
        <v>7</v>
      </c>
      <c r="E2961" s="52" t="s">
        <v>82</v>
      </c>
      <c r="F2961" s="52" t="s">
        <v>63</v>
      </c>
      <c r="G2961" s="52">
        <v>0</v>
      </c>
      <c r="H2961" s="52">
        <v>0</v>
      </c>
      <c r="I2961" s="52">
        <v>0</v>
      </c>
      <c r="J2961" s="52">
        <v>0</v>
      </c>
      <c r="K2961" s="52">
        <v>0</v>
      </c>
      <c r="L2961" s="52">
        <v>0</v>
      </c>
      <c r="M2961" s="52">
        <v>0</v>
      </c>
      <c r="N2961" s="52">
        <v>0</v>
      </c>
      <c r="O2961" s="52">
        <v>0</v>
      </c>
      <c r="P2961" s="52">
        <v>0</v>
      </c>
      <c r="Q2961" s="52">
        <v>0</v>
      </c>
      <c r="R2961" s="52">
        <v>0</v>
      </c>
      <c r="S2961" s="52">
        <v>0</v>
      </c>
      <c r="T2961" s="52">
        <v>0</v>
      </c>
      <c r="U2961" s="52">
        <v>0</v>
      </c>
      <c r="V2961" s="52">
        <v>5.7442896000000019</v>
      </c>
      <c r="W2961" s="52">
        <v>1.8105738412014523E-2</v>
      </c>
      <c r="X2961" s="52">
        <v>2.4129504788637606E-2</v>
      </c>
      <c r="Y2961" s="52">
        <v>3.7628230659606729E-2</v>
      </c>
      <c r="Z2961" s="52">
        <v>4.339396099124667E-2</v>
      </c>
    </row>
    <row r="2962" spans="1:26">
      <c r="A2962" s="52" t="s">
        <v>347</v>
      </c>
      <c r="B2962" s="52" t="s">
        <v>338</v>
      </c>
      <c r="C2962" s="52" t="s">
        <v>256</v>
      </c>
      <c r="D2962" s="52" t="s">
        <v>7</v>
      </c>
      <c r="E2962" s="52" t="s">
        <v>82</v>
      </c>
      <c r="F2962" s="52" t="s">
        <v>64</v>
      </c>
      <c r="G2962" s="52">
        <v>0</v>
      </c>
      <c r="H2962" s="52">
        <v>0</v>
      </c>
      <c r="I2962" s="52">
        <v>0</v>
      </c>
      <c r="J2962" s="52">
        <v>0</v>
      </c>
      <c r="K2962" s="52">
        <v>6.1116043459701439</v>
      </c>
      <c r="L2962" s="52">
        <v>5.9106733594964984</v>
      </c>
      <c r="M2962" s="52">
        <v>5.6558873305087003</v>
      </c>
      <c r="N2962" s="52">
        <v>5.7173072913914247</v>
      </c>
      <c r="O2962" s="52">
        <v>5.6563223247429857</v>
      </c>
      <c r="P2962" s="52">
        <v>5.399578630199767</v>
      </c>
      <c r="Q2962" s="52">
        <v>9.1309158786445419</v>
      </c>
      <c r="R2962" s="52">
        <v>9.4061092444867214</v>
      </c>
      <c r="S2962" s="52">
        <v>9.6868064776458045</v>
      </c>
      <c r="T2962" s="52">
        <v>9.8794418337353651</v>
      </c>
      <c r="U2962" s="52">
        <v>37.355811120000006</v>
      </c>
      <c r="V2962" s="52">
        <v>39.145042367826711</v>
      </c>
      <c r="W2962" s="52">
        <v>41.038651878584112</v>
      </c>
      <c r="X2962" s="52">
        <v>43.043670492572979</v>
      </c>
      <c r="Y2962" s="52">
        <v>45.167641623387212</v>
      </c>
      <c r="Z2962" s="52">
        <v>46.743354503650018</v>
      </c>
    </row>
    <row r="2963" spans="1:26">
      <c r="A2963" s="52" t="s">
        <v>347</v>
      </c>
      <c r="B2963" s="52" t="s">
        <v>339</v>
      </c>
      <c r="C2963" s="52" t="s">
        <v>256</v>
      </c>
      <c r="D2963" s="52" t="s">
        <v>7</v>
      </c>
      <c r="E2963" s="52" t="s">
        <v>82</v>
      </c>
      <c r="F2963" s="52" t="s">
        <v>65</v>
      </c>
      <c r="G2963" s="52">
        <v>0</v>
      </c>
      <c r="H2963" s="52">
        <v>0</v>
      </c>
      <c r="I2963" s="52">
        <v>0</v>
      </c>
      <c r="J2963" s="52">
        <v>0</v>
      </c>
      <c r="K2963" s="52">
        <v>0</v>
      </c>
      <c r="L2963" s="52">
        <v>0</v>
      </c>
      <c r="M2963" s="52">
        <v>0</v>
      </c>
      <c r="N2963" s="52">
        <v>0</v>
      </c>
      <c r="O2963" s="52">
        <v>0</v>
      </c>
      <c r="P2963" s="52">
        <v>0</v>
      </c>
      <c r="Q2963" s="52">
        <v>0</v>
      </c>
      <c r="R2963" s="52">
        <v>0</v>
      </c>
      <c r="S2963" s="52">
        <v>0</v>
      </c>
      <c r="T2963" s="52">
        <v>0</v>
      </c>
      <c r="U2963" s="52">
        <v>0</v>
      </c>
      <c r="V2963" s="52">
        <v>0</v>
      </c>
      <c r="W2963" s="52">
        <v>0</v>
      </c>
      <c r="X2963" s="52">
        <v>0</v>
      </c>
      <c r="Y2963" s="52">
        <v>0</v>
      </c>
      <c r="Z2963" s="52">
        <v>0</v>
      </c>
    </row>
    <row r="2964" spans="1:26">
      <c r="A2964" s="52" t="s">
        <v>347</v>
      </c>
      <c r="B2964" s="52" t="s">
        <v>340</v>
      </c>
      <c r="C2964" s="52" t="s">
        <v>256</v>
      </c>
      <c r="D2964" s="52" t="s">
        <v>7</v>
      </c>
      <c r="E2964" s="52" t="s">
        <v>82</v>
      </c>
      <c r="F2964" s="52" t="s">
        <v>66</v>
      </c>
      <c r="G2964" s="52">
        <v>0</v>
      </c>
      <c r="H2964" s="52">
        <v>0</v>
      </c>
      <c r="I2964" s="52">
        <v>0</v>
      </c>
      <c r="J2964" s="52">
        <v>0</v>
      </c>
      <c r="K2964" s="52">
        <v>0</v>
      </c>
      <c r="L2964" s="52">
        <v>0</v>
      </c>
      <c r="M2964" s="52">
        <v>0</v>
      </c>
      <c r="N2964" s="52">
        <v>0</v>
      </c>
      <c r="O2964" s="52">
        <v>0</v>
      </c>
      <c r="P2964" s="52">
        <v>0</v>
      </c>
      <c r="Q2964" s="52">
        <v>0</v>
      </c>
      <c r="R2964" s="52">
        <v>0</v>
      </c>
      <c r="S2964" s="52">
        <v>0</v>
      </c>
      <c r="T2964" s="52">
        <v>0</v>
      </c>
      <c r="U2964" s="52">
        <v>0</v>
      </c>
      <c r="V2964" s="52">
        <v>14.12280000231614</v>
      </c>
      <c r="W2964" s="52">
        <v>12.746575983803334</v>
      </c>
      <c r="X2964" s="52">
        <v>14.768649596294722</v>
      </c>
      <c r="Y2964" s="52">
        <v>17.197918704821404</v>
      </c>
      <c r="Z2964" s="52">
        <v>18.765705373166689</v>
      </c>
    </row>
    <row r="2965" spans="1:26">
      <c r="A2965" s="52" t="s">
        <v>347</v>
      </c>
      <c r="B2965" s="52" t="s">
        <v>341</v>
      </c>
      <c r="C2965" s="52" t="s">
        <v>256</v>
      </c>
      <c r="D2965" s="52" t="s">
        <v>7</v>
      </c>
      <c r="E2965" s="52" t="s">
        <v>82</v>
      </c>
      <c r="F2965" s="52" t="s">
        <v>67</v>
      </c>
      <c r="G2965" s="52">
        <v>0</v>
      </c>
      <c r="H2965" s="52">
        <v>0</v>
      </c>
      <c r="I2965" s="52">
        <v>0</v>
      </c>
      <c r="J2965" s="52">
        <v>0</v>
      </c>
      <c r="K2965" s="52">
        <v>0</v>
      </c>
      <c r="L2965" s="52">
        <v>0</v>
      </c>
      <c r="M2965" s="52">
        <v>0</v>
      </c>
      <c r="N2965" s="52">
        <v>0</v>
      </c>
      <c r="O2965" s="52">
        <v>0</v>
      </c>
      <c r="P2965" s="52">
        <v>0</v>
      </c>
      <c r="Q2965" s="52">
        <v>0</v>
      </c>
      <c r="R2965" s="52">
        <v>0</v>
      </c>
      <c r="S2965" s="52">
        <v>0</v>
      </c>
      <c r="T2965" s="52">
        <v>0</v>
      </c>
      <c r="U2965" s="52">
        <v>0</v>
      </c>
      <c r="V2965" s="52">
        <v>0</v>
      </c>
      <c r="W2965" s="52">
        <v>0</v>
      </c>
      <c r="X2965" s="52">
        <v>0</v>
      </c>
      <c r="Y2965" s="52">
        <v>0</v>
      </c>
      <c r="Z2965" s="52">
        <v>0</v>
      </c>
    </row>
    <row r="2966" spans="1:26">
      <c r="A2966" s="52" t="s">
        <v>347</v>
      </c>
      <c r="B2966" s="52" t="s">
        <v>337</v>
      </c>
      <c r="C2966" s="52" t="s">
        <v>256</v>
      </c>
      <c r="D2966" s="52" t="s">
        <v>7</v>
      </c>
      <c r="E2966" s="52" t="s">
        <v>82</v>
      </c>
      <c r="F2966" s="52" t="s">
        <v>68</v>
      </c>
      <c r="G2966" s="52">
        <v>0</v>
      </c>
      <c r="H2966" s="52">
        <v>0</v>
      </c>
      <c r="I2966" s="52">
        <v>0</v>
      </c>
      <c r="J2966" s="52">
        <v>0</v>
      </c>
      <c r="K2966" s="52">
        <v>0</v>
      </c>
      <c r="L2966" s="52">
        <v>0</v>
      </c>
      <c r="M2966" s="52">
        <v>0</v>
      </c>
      <c r="N2966" s="52">
        <v>0</v>
      </c>
      <c r="O2966" s="52">
        <v>0</v>
      </c>
      <c r="P2966" s="52">
        <v>0</v>
      </c>
      <c r="Q2966" s="52">
        <v>0</v>
      </c>
      <c r="R2966" s="52">
        <v>0</v>
      </c>
      <c r="S2966" s="52">
        <v>0</v>
      </c>
      <c r="T2966" s="52">
        <v>0</v>
      </c>
      <c r="U2966" s="52">
        <v>0</v>
      </c>
      <c r="V2966" s="52">
        <v>0</v>
      </c>
      <c r="W2966" s="52">
        <v>0</v>
      </c>
      <c r="X2966" s="52">
        <v>0</v>
      </c>
      <c r="Y2966" s="52">
        <v>0</v>
      </c>
      <c r="Z2966" s="52">
        <v>0</v>
      </c>
    </row>
    <row r="2967" spans="1:26">
      <c r="A2967" s="52" t="s">
        <v>347</v>
      </c>
      <c r="B2967" s="52" t="s">
        <v>337</v>
      </c>
      <c r="C2967" s="52" t="s">
        <v>256</v>
      </c>
      <c r="D2967" s="52" t="s">
        <v>7</v>
      </c>
      <c r="E2967" s="52" t="s">
        <v>82</v>
      </c>
      <c r="F2967" s="52" t="s">
        <v>69</v>
      </c>
      <c r="G2967" s="52">
        <v>0</v>
      </c>
      <c r="H2967" s="52">
        <v>0</v>
      </c>
      <c r="I2967" s="52">
        <v>0</v>
      </c>
      <c r="J2967" s="52">
        <v>0</v>
      </c>
      <c r="K2967" s="52">
        <v>0</v>
      </c>
      <c r="L2967" s="52">
        <v>0</v>
      </c>
      <c r="M2967" s="52">
        <v>0</v>
      </c>
      <c r="N2967" s="52">
        <v>0</v>
      </c>
      <c r="O2967" s="52">
        <v>0</v>
      </c>
      <c r="P2967" s="52">
        <v>0</v>
      </c>
      <c r="Q2967" s="52">
        <v>0</v>
      </c>
      <c r="R2967" s="52">
        <v>0</v>
      </c>
      <c r="S2967" s="52">
        <v>0</v>
      </c>
      <c r="T2967" s="52">
        <v>0</v>
      </c>
      <c r="U2967" s="52">
        <v>0</v>
      </c>
      <c r="V2967" s="52">
        <v>0</v>
      </c>
      <c r="W2967" s="52">
        <v>0</v>
      </c>
      <c r="X2967" s="52">
        <v>0</v>
      </c>
      <c r="Y2967" s="52">
        <v>0</v>
      </c>
      <c r="Z2967" s="52">
        <v>0</v>
      </c>
    </row>
    <row r="2968" spans="1:26">
      <c r="A2968" s="52" t="s">
        <v>347</v>
      </c>
      <c r="B2968" s="52" t="s">
        <v>337</v>
      </c>
      <c r="C2968" s="52" t="s">
        <v>256</v>
      </c>
      <c r="D2968" s="52" t="s">
        <v>7</v>
      </c>
      <c r="E2968" s="52" t="s">
        <v>82</v>
      </c>
      <c r="F2968" s="52" t="s">
        <v>70</v>
      </c>
      <c r="G2968" s="52">
        <v>0</v>
      </c>
      <c r="H2968" s="52">
        <v>0</v>
      </c>
      <c r="I2968" s="52">
        <v>0</v>
      </c>
      <c r="J2968" s="52">
        <v>0</v>
      </c>
      <c r="K2968" s="52">
        <v>0</v>
      </c>
      <c r="L2968" s="52">
        <v>0</v>
      </c>
      <c r="M2968" s="52">
        <v>0</v>
      </c>
      <c r="N2968" s="52">
        <v>0</v>
      </c>
      <c r="O2968" s="52">
        <v>0</v>
      </c>
      <c r="P2968" s="52">
        <v>0</v>
      </c>
      <c r="Q2968" s="52">
        <v>0</v>
      </c>
      <c r="R2968" s="52">
        <v>0</v>
      </c>
      <c r="S2968" s="52">
        <v>0</v>
      </c>
      <c r="T2968" s="52">
        <v>0</v>
      </c>
      <c r="U2968" s="52">
        <v>0</v>
      </c>
      <c r="V2968" s="52">
        <v>0</v>
      </c>
      <c r="W2968" s="52">
        <v>0</v>
      </c>
      <c r="X2968" s="52">
        <v>0</v>
      </c>
      <c r="Y2968" s="52">
        <v>0</v>
      </c>
      <c r="Z2968" s="52">
        <v>0</v>
      </c>
    </row>
    <row r="2969" spans="1:26">
      <c r="A2969" s="52" t="s">
        <v>347</v>
      </c>
      <c r="B2969" s="52" t="s">
        <v>342</v>
      </c>
      <c r="C2969" s="52" t="s">
        <v>256</v>
      </c>
      <c r="D2969" s="52" t="s">
        <v>7</v>
      </c>
      <c r="E2969" s="52" t="s">
        <v>82</v>
      </c>
      <c r="F2969" s="52" t="s">
        <v>71</v>
      </c>
      <c r="G2969" s="52">
        <v>0</v>
      </c>
      <c r="H2969" s="52">
        <v>0</v>
      </c>
      <c r="I2969" s="52">
        <v>0</v>
      </c>
      <c r="J2969" s="52">
        <v>0</v>
      </c>
      <c r="K2969" s="52">
        <v>0</v>
      </c>
      <c r="L2969" s="52">
        <v>0</v>
      </c>
      <c r="M2969" s="52">
        <v>0</v>
      </c>
      <c r="N2969" s="52">
        <v>0</v>
      </c>
      <c r="O2969" s="52">
        <v>0</v>
      </c>
      <c r="P2969" s="52">
        <v>0</v>
      </c>
      <c r="Q2969" s="52">
        <v>0</v>
      </c>
      <c r="R2969" s="52">
        <v>0</v>
      </c>
      <c r="S2969" s="52">
        <v>0</v>
      </c>
      <c r="T2969" s="52">
        <v>0</v>
      </c>
      <c r="U2969" s="52">
        <v>0</v>
      </c>
      <c r="V2969" s="52">
        <v>0</v>
      </c>
      <c r="W2969" s="52">
        <v>0</v>
      </c>
      <c r="X2969" s="52">
        <v>0</v>
      </c>
      <c r="Y2969" s="52">
        <v>0</v>
      </c>
      <c r="Z2969" s="52">
        <v>0</v>
      </c>
    </row>
    <row r="2970" spans="1:26">
      <c r="A2970" s="52" t="s">
        <v>347</v>
      </c>
      <c r="B2970" s="52" t="s">
        <v>342</v>
      </c>
      <c r="C2970" s="52" t="s">
        <v>256</v>
      </c>
      <c r="D2970" s="52" t="s">
        <v>7</v>
      </c>
      <c r="E2970" s="52" t="s">
        <v>82</v>
      </c>
      <c r="F2970" s="52" t="s">
        <v>72</v>
      </c>
      <c r="G2970" s="52">
        <v>0</v>
      </c>
      <c r="H2970" s="52">
        <v>0</v>
      </c>
      <c r="I2970" s="52">
        <v>0</v>
      </c>
      <c r="J2970" s="52">
        <v>0</v>
      </c>
      <c r="K2970" s="52">
        <v>0</v>
      </c>
      <c r="L2970" s="52">
        <v>0</v>
      </c>
      <c r="M2970" s="52">
        <v>0</v>
      </c>
      <c r="N2970" s="52">
        <v>0</v>
      </c>
      <c r="O2970" s="52">
        <v>0</v>
      </c>
      <c r="P2970" s="52">
        <v>0</v>
      </c>
      <c r="Q2970" s="52">
        <v>0</v>
      </c>
      <c r="R2970" s="52">
        <v>0</v>
      </c>
      <c r="S2970" s="52">
        <v>0</v>
      </c>
      <c r="T2970" s="52">
        <v>0</v>
      </c>
      <c r="U2970" s="52">
        <v>0</v>
      </c>
      <c r="V2970" s="52">
        <v>1.1277783575244003</v>
      </c>
      <c r="W2970" s="52">
        <v>1.0853824296772803</v>
      </c>
      <c r="X2970" s="52">
        <v>1.5197537511126629</v>
      </c>
      <c r="Y2970" s="52">
        <v>1.5367707792804355</v>
      </c>
      <c r="Z2970" s="52">
        <v>1.583394388137247</v>
      </c>
    </row>
    <row r="2971" spans="1:26">
      <c r="A2971" s="52" t="s">
        <v>347</v>
      </c>
      <c r="B2971" s="52" t="s">
        <v>343</v>
      </c>
      <c r="C2971" s="52" t="s">
        <v>256</v>
      </c>
      <c r="D2971" s="52" t="s">
        <v>7</v>
      </c>
      <c r="E2971" s="52" t="s">
        <v>82</v>
      </c>
      <c r="F2971" s="52" t="s">
        <v>73</v>
      </c>
      <c r="G2971" s="52">
        <v>0</v>
      </c>
      <c r="H2971" s="52">
        <v>0</v>
      </c>
      <c r="I2971" s="52">
        <v>0</v>
      </c>
      <c r="J2971" s="52">
        <v>0</v>
      </c>
      <c r="K2971" s="52">
        <v>0</v>
      </c>
      <c r="L2971" s="52">
        <v>0</v>
      </c>
      <c r="M2971" s="52">
        <v>0</v>
      </c>
      <c r="N2971" s="52">
        <v>0</v>
      </c>
      <c r="O2971" s="52">
        <v>0</v>
      </c>
      <c r="P2971" s="52">
        <v>0</v>
      </c>
      <c r="Q2971" s="52">
        <v>0</v>
      </c>
      <c r="R2971" s="52">
        <v>0</v>
      </c>
      <c r="S2971" s="52">
        <v>0</v>
      </c>
      <c r="T2971" s="52">
        <v>0</v>
      </c>
      <c r="U2971" s="52">
        <v>0</v>
      </c>
      <c r="V2971" s="52">
        <v>0</v>
      </c>
      <c r="W2971" s="52">
        <v>8.6666760000001463E-5</v>
      </c>
      <c r="X2971" s="52">
        <v>1.1225625132600192E-4</v>
      </c>
      <c r="Y2971" s="52">
        <v>1.106304205896019E-4</v>
      </c>
      <c r="Z2971" s="52">
        <v>1.7213796819274074E-4</v>
      </c>
    </row>
    <row r="2972" spans="1:26">
      <c r="A2972" s="52" t="s">
        <v>347</v>
      </c>
      <c r="B2972" s="52" t="s">
        <v>337</v>
      </c>
      <c r="C2972" s="52" t="s">
        <v>256</v>
      </c>
      <c r="D2972" s="52" t="s">
        <v>7</v>
      </c>
      <c r="E2972" s="52" t="s">
        <v>83</v>
      </c>
      <c r="F2972" s="52" t="s">
        <v>63</v>
      </c>
      <c r="G2972" s="52">
        <v>0</v>
      </c>
      <c r="H2972" s="52">
        <v>0</v>
      </c>
      <c r="I2972" s="52">
        <v>0</v>
      </c>
      <c r="J2972" s="52">
        <v>0</v>
      </c>
      <c r="K2972" s="52">
        <v>0</v>
      </c>
      <c r="L2972" s="52">
        <v>0</v>
      </c>
      <c r="M2972" s="52">
        <v>0</v>
      </c>
      <c r="N2972" s="52">
        <v>0</v>
      </c>
      <c r="O2972" s="52">
        <v>0</v>
      </c>
      <c r="P2972" s="52">
        <v>0</v>
      </c>
      <c r="Q2972" s="52">
        <v>0</v>
      </c>
      <c r="R2972" s="52">
        <v>0</v>
      </c>
      <c r="S2972" s="52">
        <v>0</v>
      </c>
      <c r="T2972" s="52">
        <v>0</v>
      </c>
      <c r="U2972" s="52">
        <v>0</v>
      </c>
      <c r="V2972" s="52">
        <v>0</v>
      </c>
      <c r="W2972" s="52">
        <v>0.65570206659622654</v>
      </c>
      <c r="X2972" s="52">
        <v>0.50672430757486675</v>
      </c>
      <c r="Y2972" s="52">
        <v>1.1203646867877348</v>
      </c>
      <c r="Z2972" s="52">
        <v>1.292036873969385</v>
      </c>
    </row>
    <row r="2973" spans="1:26">
      <c r="A2973" s="52" t="s">
        <v>347</v>
      </c>
      <c r="B2973" s="52" t="s">
        <v>338</v>
      </c>
      <c r="C2973" s="52" t="s">
        <v>256</v>
      </c>
      <c r="D2973" s="52" t="s">
        <v>7</v>
      </c>
      <c r="E2973" s="52" t="s">
        <v>83</v>
      </c>
      <c r="F2973" s="52" t="s">
        <v>64</v>
      </c>
      <c r="G2973" s="52">
        <v>0</v>
      </c>
      <c r="H2973" s="52">
        <v>0</v>
      </c>
      <c r="I2973" s="52">
        <v>0</v>
      </c>
      <c r="J2973" s="52">
        <v>0</v>
      </c>
      <c r="K2973" s="52">
        <v>0</v>
      </c>
      <c r="L2973" s="52">
        <v>0</v>
      </c>
      <c r="M2973" s="52">
        <v>0</v>
      </c>
      <c r="N2973" s="52">
        <v>0</v>
      </c>
      <c r="O2973" s="52">
        <v>0</v>
      </c>
      <c r="P2973" s="52">
        <v>0</v>
      </c>
      <c r="Q2973" s="52">
        <v>0</v>
      </c>
      <c r="R2973" s="52">
        <v>0</v>
      </c>
      <c r="S2973" s="52">
        <v>0</v>
      </c>
      <c r="T2973" s="52">
        <v>0</v>
      </c>
      <c r="U2973" s="52">
        <v>0</v>
      </c>
      <c r="V2973" s="52">
        <v>0</v>
      </c>
      <c r="W2973" s="52">
        <v>0</v>
      </c>
      <c r="X2973" s="52">
        <v>0</v>
      </c>
      <c r="Y2973" s="52">
        <v>0</v>
      </c>
      <c r="Z2973" s="52">
        <v>0</v>
      </c>
    </row>
    <row r="2974" spans="1:26">
      <c r="A2974" s="52" t="s">
        <v>347</v>
      </c>
      <c r="B2974" s="52" t="s">
        <v>339</v>
      </c>
      <c r="C2974" s="52" t="s">
        <v>256</v>
      </c>
      <c r="D2974" s="52" t="s">
        <v>7</v>
      </c>
      <c r="E2974" s="52" t="s">
        <v>83</v>
      </c>
      <c r="F2974" s="52" t="s">
        <v>65</v>
      </c>
      <c r="G2974" s="52">
        <v>0</v>
      </c>
      <c r="H2974" s="52">
        <v>0</v>
      </c>
      <c r="I2974" s="52">
        <v>0</v>
      </c>
      <c r="J2974" s="52">
        <v>0</v>
      </c>
      <c r="K2974" s="52">
        <v>0</v>
      </c>
      <c r="L2974" s="52">
        <v>0</v>
      </c>
      <c r="M2974" s="52">
        <v>0</v>
      </c>
      <c r="N2974" s="52">
        <v>0</v>
      </c>
      <c r="O2974" s="52">
        <v>0</v>
      </c>
      <c r="P2974" s="52">
        <v>0</v>
      </c>
      <c r="Q2974" s="52">
        <v>0</v>
      </c>
      <c r="R2974" s="52">
        <v>0</v>
      </c>
      <c r="S2974" s="52">
        <v>0</v>
      </c>
      <c r="T2974" s="52">
        <v>0</v>
      </c>
      <c r="U2974" s="52">
        <v>0</v>
      </c>
      <c r="V2974" s="52">
        <v>0</v>
      </c>
      <c r="W2974" s="52">
        <v>0</v>
      </c>
      <c r="X2974" s="52">
        <v>0</v>
      </c>
      <c r="Y2974" s="52">
        <v>0</v>
      </c>
      <c r="Z2974" s="52">
        <v>0</v>
      </c>
    </row>
    <row r="2975" spans="1:26">
      <c r="A2975" s="52" t="s">
        <v>347</v>
      </c>
      <c r="B2975" s="52" t="s">
        <v>340</v>
      </c>
      <c r="C2975" s="52" t="s">
        <v>256</v>
      </c>
      <c r="D2975" s="52" t="s">
        <v>7</v>
      </c>
      <c r="E2975" s="52" t="s">
        <v>83</v>
      </c>
      <c r="F2975" s="52" t="s">
        <v>66</v>
      </c>
      <c r="G2975" s="52">
        <v>0</v>
      </c>
      <c r="H2975" s="52">
        <v>0</v>
      </c>
      <c r="I2975" s="52">
        <v>0</v>
      </c>
      <c r="J2975" s="52">
        <v>0</v>
      </c>
      <c r="K2975" s="52">
        <v>0</v>
      </c>
      <c r="L2975" s="52">
        <v>0</v>
      </c>
      <c r="M2975" s="52">
        <v>0</v>
      </c>
      <c r="N2975" s="52">
        <v>0</v>
      </c>
      <c r="O2975" s="52">
        <v>0</v>
      </c>
      <c r="P2975" s="52">
        <v>0</v>
      </c>
      <c r="Q2975" s="52">
        <v>0</v>
      </c>
      <c r="R2975" s="52">
        <v>0</v>
      </c>
      <c r="S2975" s="52">
        <v>0</v>
      </c>
      <c r="T2975" s="52">
        <v>0</v>
      </c>
      <c r="U2975" s="52">
        <v>0</v>
      </c>
      <c r="V2975" s="52">
        <v>10.675094473750645</v>
      </c>
      <c r="W2975" s="52">
        <v>9.4764673170708136</v>
      </c>
      <c r="X2975" s="52">
        <v>9.8097870166197101</v>
      </c>
      <c r="Y2975" s="52">
        <v>9.786474676446435</v>
      </c>
      <c r="Z2975" s="52">
        <v>9.6859259857665947</v>
      </c>
    </row>
    <row r="2976" spans="1:26">
      <c r="A2976" s="52" t="s">
        <v>347</v>
      </c>
      <c r="B2976" s="52" t="s">
        <v>341</v>
      </c>
      <c r="C2976" s="52" t="s">
        <v>256</v>
      </c>
      <c r="D2976" s="52" t="s">
        <v>7</v>
      </c>
      <c r="E2976" s="52" t="s">
        <v>83</v>
      </c>
      <c r="F2976" s="52" t="s">
        <v>67</v>
      </c>
      <c r="G2976" s="52">
        <v>0</v>
      </c>
      <c r="H2976" s="52">
        <v>0</v>
      </c>
      <c r="I2976" s="52">
        <v>0</v>
      </c>
      <c r="J2976" s="52">
        <v>0</v>
      </c>
      <c r="K2976" s="52">
        <v>0</v>
      </c>
      <c r="L2976" s="52">
        <v>0</v>
      </c>
      <c r="M2976" s="52">
        <v>0</v>
      </c>
      <c r="N2976" s="52">
        <v>0</v>
      </c>
      <c r="O2976" s="52">
        <v>0</v>
      </c>
      <c r="P2976" s="52">
        <v>0</v>
      </c>
      <c r="Q2976" s="52">
        <v>0</v>
      </c>
      <c r="R2976" s="52">
        <v>0</v>
      </c>
      <c r="S2976" s="52">
        <v>0</v>
      </c>
      <c r="T2976" s="52">
        <v>0</v>
      </c>
      <c r="U2976" s="52">
        <v>0</v>
      </c>
      <c r="V2976" s="52">
        <v>0</v>
      </c>
      <c r="W2976" s="52">
        <v>0</v>
      </c>
      <c r="X2976" s="52">
        <v>0</v>
      </c>
      <c r="Y2976" s="52">
        <v>0</v>
      </c>
      <c r="Z2976" s="52">
        <v>0</v>
      </c>
    </row>
    <row r="2977" spans="1:26">
      <c r="A2977" s="52" t="s">
        <v>347</v>
      </c>
      <c r="B2977" s="52" t="s">
        <v>337</v>
      </c>
      <c r="C2977" s="52" t="s">
        <v>256</v>
      </c>
      <c r="D2977" s="52" t="s">
        <v>7</v>
      </c>
      <c r="E2977" s="52" t="s">
        <v>83</v>
      </c>
      <c r="F2977" s="52" t="s">
        <v>68</v>
      </c>
      <c r="G2977" s="52">
        <v>0</v>
      </c>
      <c r="H2977" s="52">
        <v>0</v>
      </c>
      <c r="I2977" s="52">
        <v>0</v>
      </c>
      <c r="J2977" s="52">
        <v>0</v>
      </c>
      <c r="K2977" s="52">
        <v>0</v>
      </c>
      <c r="L2977" s="52">
        <v>0</v>
      </c>
      <c r="M2977" s="52">
        <v>0</v>
      </c>
      <c r="N2977" s="52">
        <v>0</v>
      </c>
      <c r="O2977" s="52">
        <v>0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52">
        <v>0</v>
      </c>
      <c r="W2977" s="52">
        <v>0</v>
      </c>
      <c r="X2977" s="52">
        <v>0</v>
      </c>
      <c r="Y2977" s="52">
        <v>0</v>
      </c>
      <c r="Z2977" s="52">
        <v>0</v>
      </c>
    </row>
    <row r="2978" spans="1:26">
      <c r="A2978" s="52" t="s">
        <v>347</v>
      </c>
      <c r="B2978" s="52" t="s">
        <v>337</v>
      </c>
      <c r="C2978" s="52" t="s">
        <v>256</v>
      </c>
      <c r="D2978" s="52" t="s">
        <v>7</v>
      </c>
      <c r="E2978" s="52" t="s">
        <v>83</v>
      </c>
      <c r="F2978" s="52" t="s">
        <v>69</v>
      </c>
      <c r="G2978" s="52">
        <v>0</v>
      </c>
      <c r="H2978" s="52">
        <v>0</v>
      </c>
      <c r="I2978" s="52">
        <v>0</v>
      </c>
      <c r="J2978" s="52">
        <v>0</v>
      </c>
      <c r="K2978" s="52">
        <v>0</v>
      </c>
      <c r="L2978" s="52">
        <v>0</v>
      </c>
      <c r="M2978" s="52">
        <v>0</v>
      </c>
      <c r="N2978" s="52">
        <v>0</v>
      </c>
      <c r="O2978" s="52">
        <v>0</v>
      </c>
      <c r="P2978" s="52">
        <v>0</v>
      </c>
      <c r="Q2978" s="52">
        <v>0</v>
      </c>
      <c r="R2978" s="52">
        <v>0</v>
      </c>
      <c r="S2978" s="52">
        <v>0</v>
      </c>
      <c r="T2978" s="52">
        <v>0</v>
      </c>
      <c r="U2978" s="52">
        <v>0</v>
      </c>
      <c r="V2978" s="52">
        <v>0</v>
      </c>
      <c r="W2978" s="52">
        <v>0</v>
      </c>
      <c r="X2978" s="52">
        <v>0</v>
      </c>
      <c r="Y2978" s="52">
        <v>0</v>
      </c>
      <c r="Z2978" s="52">
        <v>0</v>
      </c>
    </row>
    <row r="2979" spans="1:26">
      <c r="A2979" s="52" t="s">
        <v>347</v>
      </c>
      <c r="B2979" s="52" t="s">
        <v>337</v>
      </c>
      <c r="C2979" s="52" t="s">
        <v>256</v>
      </c>
      <c r="D2979" s="52" t="s">
        <v>7</v>
      </c>
      <c r="E2979" s="52" t="s">
        <v>83</v>
      </c>
      <c r="F2979" s="52" t="s">
        <v>70</v>
      </c>
      <c r="G2979" s="52">
        <v>0</v>
      </c>
      <c r="H2979" s="52">
        <v>0</v>
      </c>
      <c r="I2979" s="52">
        <v>0</v>
      </c>
      <c r="J2979" s="52">
        <v>0</v>
      </c>
      <c r="K2979" s="52">
        <v>0</v>
      </c>
      <c r="L2979" s="52">
        <v>0</v>
      </c>
      <c r="M2979" s="52">
        <v>0</v>
      </c>
      <c r="N2979" s="52">
        <v>0</v>
      </c>
      <c r="O2979" s="52">
        <v>0</v>
      </c>
      <c r="P2979" s="52">
        <v>0</v>
      </c>
      <c r="Q2979" s="52">
        <v>0</v>
      </c>
      <c r="R2979" s="52">
        <v>0</v>
      </c>
      <c r="S2979" s="52">
        <v>0</v>
      </c>
      <c r="T2979" s="52">
        <v>0</v>
      </c>
      <c r="U2979" s="52">
        <v>0</v>
      </c>
      <c r="V2979" s="52">
        <v>0</v>
      </c>
      <c r="W2979" s="52">
        <v>0</v>
      </c>
      <c r="X2979" s="52">
        <v>0</v>
      </c>
      <c r="Y2979" s="52">
        <v>0</v>
      </c>
      <c r="Z2979" s="52">
        <v>0</v>
      </c>
    </row>
    <row r="2980" spans="1:26">
      <c r="A2980" s="52" t="s">
        <v>347</v>
      </c>
      <c r="B2980" s="52" t="s">
        <v>342</v>
      </c>
      <c r="C2980" s="52" t="s">
        <v>256</v>
      </c>
      <c r="D2980" s="52" t="s">
        <v>7</v>
      </c>
      <c r="E2980" s="52" t="s">
        <v>83</v>
      </c>
      <c r="F2980" s="52" t="s">
        <v>71</v>
      </c>
      <c r="G2980" s="52">
        <v>0</v>
      </c>
      <c r="H2980" s="52">
        <v>0</v>
      </c>
      <c r="I2980" s="52">
        <v>0</v>
      </c>
      <c r="J2980" s="52">
        <v>0</v>
      </c>
      <c r="K2980" s="52">
        <v>0</v>
      </c>
      <c r="L2980" s="52">
        <v>0</v>
      </c>
      <c r="M2980" s="52">
        <v>0</v>
      </c>
      <c r="N2980" s="52">
        <v>0</v>
      </c>
      <c r="O2980" s="52">
        <v>0</v>
      </c>
      <c r="P2980" s="52">
        <v>0</v>
      </c>
      <c r="Q2980" s="52">
        <v>0</v>
      </c>
      <c r="R2980" s="52">
        <v>0</v>
      </c>
      <c r="S2980" s="52">
        <v>0</v>
      </c>
      <c r="T2980" s="52">
        <v>0</v>
      </c>
      <c r="U2980" s="52">
        <v>0</v>
      </c>
      <c r="V2980" s="52">
        <v>0</v>
      </c>
      <c r="W2980" s="52">
        <v>0</v>
      </c>
      <c r="X2980" s="52">
        <v>0</v>
      </c>
      <c r="Y2980" s="52">
        <v>0</v>
      </c>
      <c r="Z2980" s="52">
        <v>0</v>
      </c>
    </row>
    <row r="2981" spans="1:26">
      <c r="A2981" s="52" t="s">
        <v>347</v>
      </c>
      <c r="B2981" s="52" t="s">
        <v>342</v>
      </c>
      <c r="C2981" s="52" t="s">
        <v>256</v>
      </c>
      <c r="D2981" s="52" t="s">
        <v>7</v>
      </c>
      <c r="E2981" s="52" t="s">
        <v>83</v>
      </c>
      <c r="F2981" s="52" t="s">
        <v>72</v>
      </c>
      <c r="G2981" s="52">
        <v>0</v>
      </c>
      <c r="H2981" s="52">
        <v>0</v>
      </c>
      <c r="I2981" s="52">
        <v>0</v>
      </c>
      <c r="J2981" s="52">
        <v>0</v>
      </c>
      <c r="K2981" s="52">
        <v>0</v>
      </c>
      <c r="L2981" s="52">
        <v>0</v>
      </c>
      <c r="M2981" s="52">
        <v>0</v>
      </c>
      <c r="N2981" s="52">
        <v>0</v>
      </c>
      <c r="O2981" s="52">
        <v>0</v>
      </c>
      <c r="P2981" s="52">
        <v>0</v>
      </c>
      <c r="Q2981" s="52">
        <v>0</v>
      </c>
      <c r="R2981" s="52">
        <v>0</v>
      </c>
      <c r="S2981" s="52">
        <v>0</v>
      </c>
      <c r="T2981" s="52">
        <v>0</v>
      </c>
      <c r="U2981" s="52">
        <v>0</v>
      </c>
      <c r="V2981" s="52">
        <v>6.5916502867764004</v>
      </c>
      <c r="W2981" s="52">
        <v>33.778655875921075</v>
      </c>
      <c r="X2981" s="52">
        <v>29.045582222366658</v>
      </c>
      <c r="Y2981" s="52">
        <v>29.447503732654788</v>
      </c>
      <c r="Z2981" s="52">
        <v>30.332902094278126</v>
      </c>
    </row>
    <row r="2982" spans="1:26">
      <c r="A2982" s="52" t="s">
        <v>347</v>
      </c>
      <c r="B2982" s="52" t="s">
        <v>343</v>
      </c>
      <c r="C2982" s="52" t="s">
        <v>256</v>
      </c>
      <c r="D2982" s="52" t="s">
        <v>7</v>
      </c>
      <c r="E2982" s="52" t="s">
        <v>83</v>
      </c>
      <c r="F2982" s="52" t="s">
        <v>73</v>
      </c>
      <c r="G2982" s="52">
        <v>0</v>
      </c>
      <c r="H2982" s="52">
        <v>0</v>
      </c>
      <c r="I2982" s="52">
        <v>0</v>
      </c>
      <c r="J2982" s="52">
        <v>0</v>
      </c>
      <c r="K2982" s="52">
        <v>0</v>
      </c>
      <c r="L2982" s="52">
        <v>0</v>
      </c>
      <c r="M2982" s="52">
        <v>0</v>
      </c>
      <c r="N2982" s="52">
        <v>0</v>
      </c>
      <c r="O2982" s="52">
        <v>0</v>
      </c>
      <c r="P2982" s="52">
        <v>0</v>
      </c>
      <c r="Q2982" s="52">
        <v>0</v>
      </c>
      <c r="R2982" s="52">
        <v>0</v>
      </c>
      <c r="S2982" s="52">
        <v>0</v>
      </c>
      <c r="T2982" s="52">
        <v>0</v>
      </c>
      <c r="U2982" s="52">
        <v>0</v>
      </c>
      <c r="V2982" s="52">
        <v>0</v>
      </c>
      <c r="W2982" s="52">
        <v>1.9804108284000338E-2</v>
      </c>
      <c r="X2982" s="52">
        <v>3.2759131308012558E-3</v>
      </c>
      <c r="Y2982" s="52">
        <v>5.3715446658936907E-3</v>
      </c>
      <c r="Z2982" s="52">
        <v>8.3579794772144396E-3</v>
      </c>
    </row>
    <row r="2983" spans="1:26">
      <c r="A2983" s="52" t="s">
        <v>347</v>
      </c>
      <c r="B2983" s="52" t="s">
        <v>337</v>
      </c>
      <c r="C2983" s="52" t="s">
        <v>256</v>
      </c>
      <c r="D2983" s="52" t="s">
        <v>7</v>
      </c>
      <c r="E2983" s="52" t="s">
        <v>84</v>
      </c>
      <c r="F2983" s="52" t="s">
        <v>63</v>
      </c>
      <c r="G2983" s="52">
        <v>0</v>
      </c>
      <c r="H2983" s="52">
        <v>0</v>
      </c>
      <c r="I2983" s="52">
        <v>0</v>
      </c>
      <c r="J2983" s="52">
        <v>0</v>
      </c>
      <c r="K2983" s="52">
        <v>0</v>
      </c>
      <c r="L2983" s="52">
        <v>0</v>
      </c>
      <c r="M2983" s="52">
        <v>0</v>
      </c>
      <c r="N2983" s="52">
        <v>0</v>
      </c>
      <c r="O2983" s="52">
        <v>0</v>
      </c>
      <c r="P2983" s="52">
        <v>0</v>
      </c>
      <c r="Q2983" s="52">
        <v>57.372557760000014</v>
      </c>
      <c r="R2983" s="52">
        <v>59.10756768000001</v>
      </c>
      <c r="S2983" s="52">
        <v>57.325665600000008</v>
      </c>
      <c r="T2983" s="52">
        <v>61.827312960000008</v>
      </c>
      <c r="U2983" s="52">
        <v>68.601641661909383</v>
      </c>
      <c r="V2983" s="52">
        <v>80.554032000000021</v>
      </c>
      <c r="W2983" s="52">
        <v>30.744862164981665</v>
      </c>
      <c r="X2983" s="52">
        <v>28.099556293648508</v>
      </c>
      <c r="Y2983" s="52">
        <v>51.145322014330958</v>
      </c>
      <c r="Z2983" s="52">
        <v>58.982260644987299</v>
      </c>
    </row>
    <row r="2984" spans="1:26">
      <c r="A2984" s="52" t="s">
        <v>347</v>
      </c>
      <c r="B2984" s="52" t="s">
        <v>338</v>
      </c>
      <c r="C2984" s="52" t="s">
        <v>256</v>
      </c>
      <c r="D2984" s="52" t="s">
        <v>7</v>
      </c>
      <c r="E2984" s="52" t="s">
        <v>84</v>
      </c>
      <c r="F2984" s="52" t="s">
        <v>64</v>
      </c>
      <c r="G2984" s="52">
        <v>0</v>
      </c>
      <c r="H2984" s="52">
        <v>0</v>
      </c>
      <c r="I2984" s="52">
        <v>0</v>
      </c>
      <c r="J2984" s="52">
        <v>0</v>
      </c>
      <c r="K2984" s="52">
        <v>15.279010864925359</v>
      </c>
      <c r="L2984" s="52">
        <v>14.776683398741245</v>
      </c>
      <c r="M2984" s="52">
        <v>14.139718326271749</v>
      </c>
      <c r="N2984" s="52">
        <v>14.29326822847856</v>
      </c>
      <c r="O2984" s="52">
        <v>14.140805811857465</v>
      </c>
      <c r="P2984" s="52">
        <v>13.498946575499415</v>
      </c>
      <c r="Q2984" s="52">
        <v>22.827289696611352</v>
      </c>
      <c r="R2984" s="52">
        <v>23.515273111216803</v>
      </c>
      <c r="S2984" s="52">
        <v>24.21701619411451</v>
      </c>
      <c r="T2984" s="52">
        <v>24.698604584338412</v>
      </c>
      <c r="U2984" s="52">
        <v>48.025225080000006</v>
      </c>
      <c r="V2984" s="52">
        <v>51.087708063545804</v>
      </c>
      <c r="W2984" s="52">
        <v>54.367274492977607</v>
      </c>
      <c r="X2984" s="52">
        <v>57.880137581179461</v>
      </c>
      <c r="Y2984" s="52">
        <v>61.643749564411294</v>
      </c>
      <c r="Z2984" s="52">
        <v>64.466952978065933</v>
      </c>
    </row>
    <row r="2985" spans="1:26">
      <c r="A2985" s="52" t="s">
        <v>347</v>
      </c>
      <c r="B2985" s="52" t="s">
        <v>339</v>
      </c>
      <c r="C2985" s="52" t="s">
        <v>256</v>
      </c>
      <c r="D2985" s="52" t="s">
        <v>7</v>
      </c>
      <c r="E2985" s="52" t="s">
        <v>84</v>
      </c>
      <c r="F2985" s="52" t="s">
        <v>65</v>
      </c>
      <c r="G2985" s="52">
        <v>0</v>
      </c>
      <c r="H2985" s="52">
        <v>0</v>
      </c>
      <c r="I2985" s="52">
        <v>0</v>
      </c>
      <c r="J2985" s="52">
        <v>0</v>
      </c>
      <c r="K2985" s="52">
        <v>0</v>
      </c>
      <c r="L2985" s="52">
        <v>0</v>
      </c>
      <c r="M2985" s="52">
        <v>0</v>
      </c>
      <c r="N2985" s="52">
        <v>0</v>
      </c>
      <c r="O2985" s="52">
        <v>0</v>
      </c>
      <c r="P2985" s="52">
        <v>0</v>
      </c>
      <c r="Q2985" s="52">
        <v>0</v>
      </c>
      <c r="R2985" s="52">
        <v>0</v>
      </c>
      <c r="S2985" s="52">
        <v>0</v>
      </c>
      <c r="T2985" s="52">
        <v>0</v>
      </c>
      <c r="U2985" s="52">
        <v>0</v>
      </c>
      <c r="V2985" s="52">
        <v>0</v>
      </c>
      <c r="W2985" s="52">
        <v>0</v>
      </c>
      <c r="X2985" s="52">
        <v>0</v>
      </c>
      <c r="Y2985" s="52">
        <v>0</v>
      </c>
      <c r="Z2985" s="52">
        <v>0</v>
      </c>
    </row>
    <row r="2986" spans="1:26">
      <c r="A2986" s="52" t="s">
        <v>347</v>
      </c>
      <c r="B2986" s="52" t="s">
        <v>340</v>
      </c>
      <c r="C2986" s="52" t="s">
        <v>256</v>
      </c>
      <c r="D2986" s="52" t="s">
        <v>7</v>
      </c>
      <c r="E2986" s="52" t="s">
        <v>84</v>
      </c>
      <c r="F2986" s="52" t="s">
        <v>66</v>
      </c>
      <c r="G2986" s="52">
        <v>0</v>
      </c>
      <c r="H2986" s="52">
        <v>0</v>
      </c>
      <c r="I2986" s="52">
        <v>0</v>
      </c>
      <c r="J2986" s="52">
        <v>0</v>
      </c>
      <c r="K2986" s="52">
        <v>0</v>
      </c>
      <c r="L2986" s="52">
        <v>0</v>
      </c>
      <c r="M2986" s="52">
        <v>0</v>
      </c>
      <c r="N2986" s="52">
        <v>0</v>
      </c>
      <c r="O2986" s="52">
        <v>0</v>
      </c>
      <c r="P2986" s="52">
        <v>0</v>
      </c>
      <c r="Q2986" s="52">
        <v>15.163200002486766</v>
      </c>
      <c r="R2986" s="52">
        <v>16.668000002733553</v>
      </c>
      <c r="S2986" s="52">
        <v>18.406800003018716</v>
      </c>
      <c r="T2986" s="52">
        <v>20.487600003359969</v>
      </c>
      <c r="U2986" s="52">
        <v>23.023468844478014</v>
      </c>
      <c r="V2986" s="52">
        <v>27.230400004465789</v>
      </c>
      <c r="W2986" s="52">
        <v>41.332867527188903</v>
      </c>
      <c r="X2986" s="52">
        <v>45.656245504032782</v>
      </c>
      <c r="Y2986" s="52">
        <v>51.253950487751666</v>
      </c>
      <c r="Z2986" s="52">
        <v>55.0670985106375</v>
      </c>
    </row>
    <row r="2987" spans="1:26">
      <c r="A2987" s="52" t="s">
        <v>347</v>
      </c>
      <c r="B2987" s="52" t="s">
        <v>341</v>
      </c>
      <c r="C2987" s="52" t="s">
        <v>256</v>
      </c>
      <c r="D2987" s="52" t="s">
        <v>7</v>
      </c>
      <c r="E2987" s="52" t="s">
        <v>84</v>
      </c>
      <c r="F2987" s="52" t="s">
        <v>67</v>
      </c>
      <c r="G2987" s="52">
        <v>0</v>
      </c>
      <c r="H2987" s="52">
        <v>0</v>
      </c>
      <c r="I2987" s="52">
        <v>0</v>
      </c>
      <c r="J2987" s="52">
        <v>0</v>
      </c>
      <c r="K2987" s="52">
        <v>0</v>
      </c>
      <c r="L2987" s="52">
        <v>0</v>
      </c>
      <c r="M2987" s="52">
        <v>0</v>
      </c>
      <c r="N2987" s="52">
        <v>0</v>
      </c>
      <c r="O2987" s="52">
        <v>0</v>
      </c>
      <c r="P2987" s="52">
        <v>0</v>
      </c>
      <c r="Q2987" s="52">
        <v>0</v>
      </c>
      <c r="R2987" s="52">
        <v>0</v>
      </c>
      <c r="S2987" s="52">
        <v>0</v>
      </c>
      <c r="T2987" s="52">
        <v>0</v>
      </c>
      <c r="U2987" s="52">
        <v>0</v>
      </c>
      <c r="V2987" s="52">
        <v>0</v>
      </c>
      <c r="W2987" s="52">
        <v>0</v>
      </c>
      <c r="X2987" s="52">
        <v>0</v>
      </c>
      <c r="Y2987" s="52">
        <v>0</v>
      </c>
      <c r="Z2987" s="52">
        <v>0</v>
      </c>
    </row>
    <row r="2988" spans="1:26">
      <c r="A2988" s="52" t="s">
        <v>347</v>
      </c>
      <c r="B2988" s="52" t="s">
        <v>337</v>
      </c>
      <c r="C2988" s="52" t="s">
        <v>256</v>
      </c>
      <c r="D2988" s="52" t="s">
        <v>7</v>
      </c>
      <c r="E2988" s="52" t="s">
        <v>84</v>
      </c>
      <c r="F2988" s="52" t="s">
        <v>68</v>
      </c>
      <c r="G2988" s="52">
        <v>0</v>
      </c>
      <c r="H2988" s="52">
        <v>0</v>
      </c>
      <c r="I2988" s="52">
        <v>0</v>
      </c>
      <c r="J2988" s="52">
        <v>0</v>
      </c>
      <c r="K2988" s="52">
        <v>0</v>
      </c>
      <c r="L2988" s="52">
        <v>0</v>
      </c>
      <c r="M2988" s="52">
        <v>0</v>
      </c>
      <c r="N2988" s="52">
        <v>0</v>
      </c>
      <c r="O2988" s="52">
        <v>0</v>
      </c>
      <c r="P2988" s="52">
        <v>0</v>
      </c>
      <c r="Q2988" s="52">
        <v>0</v>
      </c>
      <c r="R2988" s="52">
        <v>0</v>
      </c>
      <c r="S2988" s="52">
        <v>0</v>
      </c>
      <c r="T2988" s="52">
        <v>0</v>
      </c>
      <c r="U2988" s="52">
        <v>0</v>
      </c>
      <c r="V2988" s="52">
        <v>0</v>
      </c>
      <c r="W2988" s="52">
        <v>0</v>
      </c>
      <c r="X2988" s="52">
        <v>0</v>
      </c>
      <c r="Y2988" s="52">
        <v>0</v>
      </c>
      <c r="Z2988" s="52">
        <v>0</v>
      </c>
    </row>
    <row r="2989" spans="1:26">
      <c r="A2989" s="52" t="s">
        <v>347</v>
      </c>
      <c r="B2989" s="52" t="s">
        <v>337</v>
      </c>
      <c r="C2989" s="52" t="s">
        <v>256</v>
      </c>
      <c r="D2989" s="52" t="s">
        <v>7</v>
      </c>
      <c r="E2989" s="52" t="s">
        <v>84</v>
      </c>
      <c r="F2989" s="52" t="s">
        <v>69</v>
      </c>
      <c r="G2989" s="52">
        <v>0</v>
      </c>
      <c r="H2989" s="52">
        <v>0</v>
      </c>
      <c r="I2989" s="52">
        <v>0</v>
      </c>
      <c r="J2989" s="52">
        <v>0</v>
      </c>
      <c r="K2989" s="52">
        <v>0</v>
      </c>
      <c r="L2989" s="52">
        <v>0</v>
      </c>
      <c r="M2989" s="52">
        <v>0</v>
      </c>
      <c r="N2989" s="52">
        <v>0</v>
      </c>
      <c r="O2989" s="52">
        <v>0</v>
      </c>
      <c r="P2989" s="52">
        <v>0</v>
      </c>
      <c r="Q2989" s="52">
        <v>0</v>
      </c>
      <c r="R2989" s="52">
        <v>0</v>
      </c>
      <c r="S2989" s="52">
        <v>0</v>
      </c>
      <c r="T2989" s="52">
        <v>0</v>
      </c>
      <c r="U2989" s="52">
        <v>0</v>
      </c>
      <c r="V2989" s="52">
        <v>0</v>
      </c>
      <c r="W2989" s="52">
        <v>0</v>
      </c>
      <c r="X2989" s="52">
        <v>0</v>
      </c>
      <c r="Y2989" s="52">
        <v>0</v>
      </c>
      <c r="Z2989" s="52">
        <v>0</v>
      </c>
    </row>
    <row r="2990" spans="1:26">
      <c r="A2990" s="52" t="s">
        <v>347</v>
      </c>
      <c r="B2990" s="52" t="s">
        <v>337</v>
      </c>
      <c r="C2990" s="52" t="s">
        <v>256</v>
      </c>
      <c r="D2990" s="52" t="s">
        <v>7</v>
      </c>
      <c r="E2990" s="52" t="s">
        <v>84</v>
      </c>
      <c r="F2990" s="52" t="s">
        <v>70</v>
      </c>
      <c r="G2990" s="52">
        <v>0</v>
      </c>
      <c r="H2990" s="52">
        <v>0</v>
      </c>
      <c r="I2990" s="52">
        <v>0</v>
      </c>
      <c r="J2990" s="52">
        <v>0</v>
      </c>
      <c r="K2990" s="52">
        <v>0</v>
      </c>
      <c r="L2990" s="52">
        <v>0</v>
      </c>
      <c r="M2990" s="52">
        <v>0</v>
      </c>
      <c r="N2990" s="52">
        <v>0</v>
      </c>
      <c r="O2990" s="52">
        <v>0</v>
      </c>
      <c r="P2990" s="52">
        <v>0</v>
      </c>
      <c r="Q2990" s="52">
        <v>0</v>
      </c>
      <c r="R2990" s="52">
        <v>0</v>
      </c>
      <c r="S2990" s="52">
        <v>0</v>
      </c>
      <c r="T2990" s="52">
        <v>0</v>
      </c>
      <c r="U2990" s="52">
        <v>0</v>
      </c>
      <c r="V2990" s="52">
        <v>0</v>
      </c>
      <c r="W2990" s="52">
        <v>0</v>
      </c>
      <c r="X2990" s="52">
        <v>0</v>
      </c>
      <c r="Y2990" s="52">
        <v>0</v>
      </c>
      <c r="Z2990" s="52">
        <v>0</v>
      </c>
    </row>
    <row r="2991" spans="1:26">
      <c r="A2991" s="52" t="s">
        <v>347</v>
      </c>
      <c r="B2991" s="52" t="s">
        <v>342</v>
      </c>
      <c r="C2991" s="52" t="s">
        <v>256</v>
      </c>
      <c r="D2991" s="52" t="s">
        <v>7</v>
      </c>
      <c r="E2991" s="52" t="s">
        <v>84</v>
      </c>
      <c r="F2991" s="52" t="s">
        <v>71</v>
      </c>
      <c r="G2991" s="52">
        <v>0</v>
      </c>
      <c r="H2991" s="52">
        <v>0</v>
      </c>
      <c r="I2991" s="52">
        <v>0</v>
      </c>
      <c r="J2991" s="52">
        <v>0</v>
      </c>
      <c r="K2991" s="52">
        <v>0</v>
      </c>
      <c r="L2991" s="52">
        <v>0</v>
      </c>
      <c r="M2991" s="52">
        <v>0</v>
      </c>
      <c r="N2991" s="52">
        <v>0</v>
      </c>
      <c r="O2991" s="52">
        <v>0</v>
      </c>
      <c r="P2991" s="52">
        <v>0</v>
      </c>
      <c r="Q2991" s="52">
        <v>0</v>
      </c>
      <c r="R2991" s="52">
        <v>0</v>
      </c>
      <c r="S2991" s="52">
        <v>0</v>
      </c>
      <c r="T2991" s="52">
        <v>0</v>
      </c>
      <c r="U2991" s="52">
        <v>0</v>
      </c>
      <c r="V2991" s="52">
        <v>0</v>
      </c>
      <c r="W2991" s="52">
        <v>0</v>
      </c>
      <c r="X2991" s="52">
        <v>0</v>
      </c>
      <c r="Y2991" s="52">
        <v>0</v>
      </c>
      <c r="Z2991" s="52">
        <v>0</v>
      </c>
    </row>
    <row r="2992" spans="1:26">
      <c r="A2992" s="52" t="s">
        <v>347</v>
      </c>
      <c r="B2992" s="52" t="s">
        <v>342</v>
      </c>
      <c r="C2992" s="52" t="s">
        <v>256</v>
      </c>
      <c r="D2992" s="52" t="s">
        <v>7</v>
      </c>
      <c r="E2992" s="52" t="s">
        <v>84</v>
      </c>
      <c r="F2992" s="52" t="s">
        <v>72</v>
      </c>
      <c r="G2992" s="52">
        <v>0</v>
      </c>
      <c r="H2992" s="52">
        <v>0</v>
      </c>
      <c r="I2992" s="52">
        <v>0</v>
      </c>
      <c r="J2992" s="52">
        <v>0</v>
      </c>
      <c r="K2992" s="52">
        <v>0</v>
      </c>
      <c r="L2992" s="52">
        <v>0</v>
      </c>
      <c r="M2992" s="52">
        <v>0</v>
      </c>
      <c r="N2992" s="52">
        <v>0</v>
      </c>
      <c r="O2992" s="52">
        <v>0</v>
      </c>
      <c r="P2992" s="52">
        <v>0</v>
      </c>
      <c r="Q2992" s="52">
        <v>3.6997914239999998</v>
      </c>
      <c r="R2992" s="52">
        <v>3.9517111799999998</v>
      </c>
      <c r="S2992" s="52">
        <v>3.733871976000001</v>
      </c>
      <c r="T2992" s="52">
        <v>3.5117203680000002</v>
      </c>
      <c r="U2992" s="52">
        <v>3.7375240206293241</v>
      </c>
      <c r="V2992" s="52">
        <v>5.9860426793508008</v>
      </c>
      <c r="W2992" s="52">
        <v>1.9962676700099136</v>
      </c>
      <c r="X2992" s="52">
        <v>2.8473536350390103</v>
      </c>
      <c r="Y2992" s="52">
        <v>3.139797406391764</v>
      </c>
      <c r="Z2992" s="52">
        <v>3.220652536530237</v>
      </c>
    </row>
    <row r="2993" spans="1:26">
      <c r="A2993" s="52" t="s">
        <v>347</v>
      </c>
      <c r="B2993" s="52" t="s">
        <v>343</v>
      </c>
      <c r="C2993" s="52" t="s">
        <v>256</v>
      </c>
      <c r="D2993" s="52" t="s">
        <v>7</v>
      </c>
      <c r="E2993" s="52" t="s">
        <v>84</v>
      </c>
      <c r="F2993" s="52" t="s">
        <v>73</v>
      </c>
      <c r="G2993" s="52">
        <v>0</v>
      </c>
      <c r="H2993" s="52">
        <v>0</v>
      </c>
      <c r="I2993" s="52">
        <v>0</v>
      </c>
      <c r="J2993" s="52">
        <v>0</v>
      </c>
      <c r="K2993" s="52">
        <v>0</v>
      </c>
      <c r="L2993" s="52">
        <v>0</v>
      </c>
      <c r="M2993" s="52">
        <v>0</v>
      </c>
      <c r="N2993" s="52">
        <v>0</v>
      </c>
      <c r="O2993" s="52">
        <v>0</v>
      </c>
      <c r="P2993" s="52">
        <v>0</v>
      </c>
      <c r="Q2993" s="52">
        <v>0</v>
      </c>
      <c r="R2993" s="52">
        <v>0</v>
      </c>
      <c r="S2993" s="52">
        <v>0</v>
      </c>
      <c r="T2993" s="52">
        <v>0</v>
      </c>
      <c r="U2993" s="52">
        <v>0</v>
      </c>
      <c r="V2993" s="52">
        <v>0</v>
      </c>
      <c r="W2993" s="52">
        <v>0.12636350477928213</v>
      </c>
      <c r="X2993" s="52">
        <v>9.5491750466291075E-2</v>
      </c>
      <c r="Y2993" s="52">
        <v>0.13275176169574773</v>
      </c>
      <c r="Z2993" s="52">
        <v>0.20655818183213831</v>
      </c>
    </row>
    <row r="2994" spans="1:26">
      <c r="A2994" s="52" t="s">
        <v>349</v>
      </c>
      <c r="B2994" s="52" t="s">
        <v>337</v>
      </c>
      <c r="C2994" s="52" t="s">
        <v>256</v>
      </c>
      <c r="D2994" s="52" t="s">
        <v>7</v>
      </c>
      <c r="E2994" s="52" t="s">
        <v>85</v>
      </c>
      <c r="F2994" s="52" t="s">
        <v>63</v>
      </c>
      <c r="G2994" s="52">
        <v>97.934276160000024</v>
      </c>
      <c r="H2994" s="52">
        <v>117.53519904000001</v>
      </c>
      <c r="I2994" s="52">
        <v>123.27948864000003</v>
      </c>
      <c r="J2994" s="52">
        <v>130.33675872000003</v>
      </c>
      <c r="K2994" s="52">
        <v>199.03377312000001</v>
      </c>
      <c r="L2994" s="52">
        <v>156.35018448000002</v>
      </c>
      <c r="M2994" s="52">
        <v>174.84210777600001</v>
      </c>
      <c r="N2994" s="52">
        <v>195.4194543806401</v>
      </c>
      <c r="O2994" s="52">
        <v>283.1033950657291</v>
      </c>
      <c r="P2994" s="52">
        <v>311.73864043255566</v>
      </c>
      <c r="Q2994" s="52">
        <v>38.639139840000006</v>
      </c>
      <c r="R2994" s="52">
        <v>39.81144384000001</v>
      </c>
      <c r="S2994" s="52">
        <v>38.592247680000007</v>
      </c>
      <c r="T2994" s="52">
        <v>41.640238080000003</v>
      </c>
      <c r="U2994" s="52">
        <v>46.20081949085592</v>
      </c>
      <c r="V2994" s="52">
        <v>69.082200000000014</v>
      </c>
      <c r="W2994" s="52">
        <v>15.8279406820383</v>
      </c>
      <c r="X2994" s="52">
        <v>19.857255141724639</v>
      </c>
      <c r="Y2994" s="52">
        <v>32.010821624593206</v>
      </c>
      <c r="Z2994" s="52">
        <v>36.915802856670126</v>
      </c>
    </row>
    <row r="2995" spans="1:26">
      <c r="A2995" s="52" t="s">
        <v>349</v>
      </c>
      <c r="B2995" s="52" t="s">
        <v>338</v>
      </c>
      <c r="C2995" s="52" t="s">
        <v>256</v>
      </c>
      <c r="D2995" s="52" t="s">
        <v>7</v>
      </c>
      <c r="E2995" s="52" t="s">
        <v>85</v>
      </c>
      <c r="F2995" s="52" t="s">
        <v>64</v>
      </c>
      <c r="G2995" s="52">
        <v>0</v>
      </c>
      <c r="H2995" s="52">
        <v>0</v>
      </c>
      <c r="I2995" s="52">
        <v>0</v>
      </c>
      <c r="J2995" s="52">
        <v>0</v>
      </c>
      <c r="K2995" s="52">
        <v>0</v>
      </c>
      <c r="L2995" s="52">
        <v>0</v>
      </c>
      <c r="M2995" s="52">
        <v>0</v>
      </c>
      <c r="N2995" s="52">
        <v>0</v>
      </c>
      <c r="O2995" s="52">
        <v>0</v>
      </c>
      <c r="P2995" s="52">
        <v>0</v>
      </c>
      <c r="Q2995" s="52">
        <v>0</v>
      </c>
      <c r="R2995" s="52">
        <v>0</v>
      </c>
      <c r="S2995" s="52">
        <v>0</v>
      </c>
      <c r="T2995" s="52">
        <v>0</v>
      </c>
      <c r="U2995" s="52">
        <v>0</v>
      </c>
      <c r="V2995" s="52">
        <v>0</v>
      </c>
      <c r="W2995" s="52">
        <v>0</v>
      </c>
      <c r="X2995" s="52">
        <v>0</v>
      </c>
      <c r="Y2995" s="52">
        <v>0</v>
      </c>
      <c r="Z2995" s="52">
        <v>0</v>
      </c>
    </row>
    <row r="2996" spans="1:26">
      <c r="A2996" s="52" t="s">
        <v>349</v>
      </c>
      <c r="B2996" s="52" t="s">
        <v>339</v>
      </c>
      <c r="C2996" s="52" t="s">
        <v>256</v>
      </c>
      <c r="D2996" s="52" t="s">
        <v>7</v>
      </c>
      <c r="E2996" s="52" t="s">
        <v>85</v>
      </c>
      <c r="F2996" s="52" t="s">
        <v>65</v>
      </c>
      <c r="G2996" s="52">
        <v>0</v>
      </c>
      <c r="H2996" s="52">
        <v>0</v>
      </c>
      <c r="I2996" s="52">
        <v>0</v>
      </c>
      <c r="J2996" s="52">
        <v>0</v>
      </c>
      <c r="K2996" s="52">
        <v>0</v>
      </c>
      <c r="L2996" s="52">
        <v>0</v>
      </c>
      <c r="M2996" s="52">
        <v>0</v>
      </c>
      <c r="N2996" s="52">
        <v>0</v>
      </c>
      <c r="O2996" s="52">
        <v>0</v>
      </c>
      <c r="P2996" s="52">
        <v>0</v>
      </c>
      <c r="Q2996" s="52">
        <v>0</v>
      </c>
      <c r="R2996" s="52">
        <v>0</v>
      </c>
      <c r="S2996" s="52">
        <v>0</v>
      </c>
      <c r="T2996" s="52">
        <v>0</v>
      </c>
      <c r="U2996" s="52">
        <v>0</v>
      </c>
      <c r="V2996" s="52">
        <v>0</v>
      </c>
      <c r="W2996" s="52">
        <v>0</v>
      </c>
      <c r="X2996" s="52">
        <v>0</v>
      </c>
      <c r="Y2996" s="52">
        <v>0</v>
      </c>
      <c r="Z2996" s="52">
        <v>0</v>
      </c>
    </row>
    <row r="2997" spans="1:26">
      <c r="A2997" s="52" t="s">
        <v>349</v>
      </c>
      <c r="B2997" s="52" t="s">
        <v>340</v>
      </c>
      <c r="C2997" s="52" t="s">
        <v>256</v>
      </c>
      <c r="D2997" s="52" t="s">
        <v>7</v>
      </c>
      <c r="E2997" s="52" t="s">
        <v>85</v>
      </c>
      <c r="F2997" s="52" t="s">
        <v>66</v>
      </c>
      <c r="G2997" s="52">
        <v>32.718240005365793</v>
      </c>
      <c r="H2997" s="52">
        <v>37.8115200062011</v>
      </c>
      <c r="I2997" s="52">
        <v>45.652428007487003</v>
      </c>
      <c r="J2997" s="52">
        <v>54.726670808975179</v>
      </c>
      <c r="K2997" s="52">
        <v>64.425600010565802</v>
      </c>
      <c r="L2997" s="52">
        <v>78.273530459254786</v>
      </c>
      <c r="M2997" s="52">
        <v>96.778800015871724</v>
      </c>
      <c r="N2997" s="52">
        <v>115.75533915916417</v>
      </c>
      <c r="O2997" s="52">
        <v>126.67264562077432</v>
      </c>
      <c r="P2997" s="52">
        <v>143.73293801462651</v>
      </c>
      <c r="Q2997" s="52">
        <v>58.550400009602271</v>
      </c>
      <c r="R2997" s="52">
        <v>64.353600010554004</v>
      </c>
      <c r="S2997" s="52">
        <v>71.078400011656868</v>
      </c>
      <c r="T2997" s="52">
        <v>79.110000012974055</v>
      </c>
      <c r="U2997" s="52">
        <v>88.897258458095564</v>
      </c>
      <c r="V2997" s="52">
        <v>37.335523952523033</v>
      </c>
      <c r="W2997" s="52">
        <v>11.418839676471835</v>
      </c>
      <c r="X2997" s="52">
        <v>13.264030628191522</v>
      </c>
      <c r="Y2997" s="52">
        <v>13.661543323699918</v>
      </c>
      <c r="Z2997" s="52">
        <v>28.155803203399969</v>
      </c>
    </row>
    <row r="2998" spans="1:26">
      <c r="A2998" s="52" t="s">
        <v>349</v>
      </c>
      <c r="B2998" s="52" t="s">
        <v>341</v>
      </c>
      <c r="C2998" s="52" t="s">
        <v>256</v>
      </c>
      <c r="D2998" s="52" t="s">
        <v>7</v>
      </c>
      <c r="E2998" s="52" t="s">
        <v>85</v>
      </c>
      <c r="F2998" s="52" t="s">
        <v>67</v>
      </c>
      <c r="G2998" s="52">
        <v>0</v>
      </c>
      <c r="H2998" s="52">
        <v>0</v>
      </c>
      <c r="I2998" s="52">
        <v>0</v>
      </c>
      <c r="J2998" s="52">
        <v>0</v>
      </c>
      <c r="K2998" s="52">
        <v>0</v>
      </c>
      <c r="L2998" s="52">
        <v>0</v>
      </c>
      <c r="M2998" s="52">
        <v>0</v>
      </c>
      <c r="N2998" s="52">
        <v>0</v>
      </c>
      <c r="O2998" s="52">
        <v>0</v>
      </c>
      <c r="P2998" s="52">
        <v>0</v>
      </c>
      <c r="Q2998" s="52">
        <v>0</v>
      </c>
      <c r="R2998" s="52">
        <v>0</v>
      </c>
      <c r="S2998" s="52">
        <v>0</v>
      </c>
      <c r="T2998" s="52">
        <v>0</v>
      </c>
      <c r="U2998" s="52">
        <v>0</v>
      </c>
      <c r="V2998" s="52">
        <v>0</v>
      </c>
      <c r="W2998" s="52">
        <v>0</v>
      </c>
      <c r="X2998" s="52">
        <v>0</v>
      </c>
      <c r="Y2998" s="52">
        <v>0</v>
      </c>
      <c r="Z2998" s="52">
        <v>0</v>
      </c>
    </row>
    <row r="2999" spans="1:26">
      <c r="A2999" s="52" t="s">
        <v>349</v>
      </c>
      <c r="B2999" s="52" t="s">
        <v>337</v>
      </c>
      <c r="C2999" s="52" t="s">
        <v>256</v>
      </c>
      <c r="D2999" s="52" t="s">
        <v>7</v>
      </c>
      <c r="E2999" s="52" t="s">
        <v>85</v>
      </c>
      <c r="F2999" s="52" t="s">
        <v>68</v>
      </c>
      <c r="G2999" s="52">
        <v>0</v>
      </c>
      <c r="H2999" s="52">
        <v>0</v>
      </c>
      <c r="I2999" s="52">
        <v>0</v>
      </c>
      <c r="J2999" s="52">
        <v>0</v>
      </c>
      <c r="K2999" s="52">
        <v>0</v>
      </c>
      <c r="L2999" s="52">
        <v>0</v>
      </c>
      <c r="M2999" s="52">
        <v>0</v>
      </c>
      <c r="N2999" s="52">
        <v>0</v>
      </c>
      <c r="O2999" s="52">
        <v>0</v>
      </c>
      <c r="P2999" s="52">
        <v>0</v>
      </c>
      <c r="Q2999" s="52">
        <v>0</v>
      </c>
      <c r="R2999" s="52">
        <v>0</v>
      </c>
      <c r="S2999" s="52">
        <v>0</v>
      </c>
      <c r="T2999" s="52">
        <v>0</v>
      </c>
      <c r="U2999" s="52">
        <v>0</v>
      </c>
      <c r="V2999" s="52">
        <v>0</v>
      </c>
      <c r="W2999" s="52">
        <v>0</v>
      </c>
      <c r="X2999" s="52">
        <v>0</v>
      </c>
      <c r="Y2999" s="52">
        <v>0</v>
      </c>
      <c r="Z2999" s="52">
        <v>0</v>
      </c>
    </row>
    <row r="3000" spans="1:26">
      <c r="A3000" s="52" t="s">
        <v>349</v>
      </c>
      <c r="B3000" s="52" t="s">
        <v>337</v>
      </c>
      <c r="C3000" s="52" t="s">
        <v>256</v>
      </c>
      <c r="D3000" s="52" t="s">
        <v>7</v>
      </c>
      <c r="E3000" s="52" t="s">
        <v>85</v>
      </c>
      <c r="F3000" s="52" t="s">
        <v>69</v>
      </c>
      <c r="G3000" s="52">
        <v>0</v>
      </c>
      <c r="H3000" s="52">
        <v>0</v>
      </c>
      <c r="I3000" s="52">
        <v>0</v>
      </c>
      <c r="J3000" s="52">
        <v>0</v>
      </c>
      <c r="K3000" s="52">
        <v>0</v>
      </c>
      <c r="L3000" s="52">
        <v>0</v>
      </c>
      <c r="M3000" s="52">
        <v>0</v>
      </c>
      <c r="N3000" s="52">
        <v>0</v>
      </c>
      <c r="O3000" s="52">
        <v>0</v>
      </c>
      <c r="P3000" s="52">
        <v>0</v>
      </c>
      <c r="Q3000" s="52">
        <v>0</v>
      </c>
      <c r="R3000" s="52">
        <v>0</v>
      </c>
      <c r="S3000" s="52">
        <v>0</v>
      </c>
      <c r="T3000" s="52">
        <v>0</v>
      </c>
      <c r="U3000" s="52">
        <v>0</v>
      </c>
      <c r="V3000" s="52">
        <v>0</v>
      </c>
      <c r="W3000" s="52">
        <v>0</v>
      </c>
      <c r="X3000" s="52">
        <v>0</v>
      </c>
      <c r="Y3000" s="52">
        <v>0</v>
      </c>
      <c r="Z3000" s="52">
        <v>0</v>
      </c>
    </row>
    <row r="3001" spans="1:26">
      <c r="A3001" s="52" t="s">
        <v>349</v>
      </c>
      <c r="B3001" s="52" t="s">
        <v>337</v>
      </c>
      <c r="C3001" s="52" t="s">
        <v>256</v>
      </c>
      <c r="D3001" s="52" t="s">
        <v>7</v>
      </c>
      <c r="E3001" s="52" t="s">
        <v>85</v>
      </c>
      <c r="F3001" s="52" t="s">
        <v>70</v>
      </c>
      <c r="G3001" s="52">
        <v>0</v>
      </c>
      <c r="H3001" s="52">
        <v>0</v>
      </c>
      <c r="I3001" s="52">
        <v>0</v>
      </c>
      <c r="J3001" s="52">
        <v>0</v>
      </c>
      <c r="K3001" s="52">
        <v>0</v>
      </c>
      <c r="L3001" s="52">
        <v>0</v>
      </c>
      <c r="M3001" s="52">
        <v>0</v>
      </c>
      <c r="N3001" s="52">
        <v>0</v>
      </c>
      <c r="O3001" s="52">
        <v>0</v>
      </c>
      <c r="P3001" s="52">
        <v>0</v>
      </c>
      <c r="Q3001" s="52">
        <v>0</v>
      </c>
      <c r="R3001" s="52">
        <v>0</v>
      </c>
      <c r="S3001" s="52">
        <v>0</v>
      </c>
      <c r="T3001" s="52">
        <v>0</v>
      </c>
      <c r="U3001" s="52">
        <v>0</v>
      </c>
      <c r="V3001" s="52">
        <v>0</v>
      </c>
      <c r="W3001" s="52">
        <v>0</v>
      </c>
      <c r="X3001" s="52">
        <v>0</v>
      </c>
      <c r="Y3001" s="52">
        <v>0</v>
      </c>
      <c r="Z3001" s="52">
        <v>0</v>
      </c>
    </row>
    <row r="3002" spans="1:26">
      <c r="A3002" s="52" t="s">
        <v>349</v>
      </c>
      <c r="B3002" s="52" t="s">
        <v>342</v>
      </c>
      <c r="C3002" s="52" t="s">
        <v>256</v>
      </c>
      <c r="D3002" s="52" t="s">
        <v>7</v>
      </c>
      <c r="E3002" s="52" t="s">
        <v>85</v>
      </c>
      <c r="F3002" s="52" t="s">
        <v>71</v>
      </c>
      <c r="G3002" s="52">
        <v>0</v>
      </c>
      <c r="H3002" s="52">
        <v>0</v>
      </c>
      <c r="I3002" s="52">
        <v>0</v>
      </c>
      <c r="J3002" s="52">
        <v>0</v>
      </c>
      <c r="K3002" s="52">
        <v>0</v>
      </c>
      <c r="L3002" s="52">
        <v>0</v>
      </c>
      <c r="M3002" s="52">
        <v>0</v>
      </c>
      <c r="N3002" s="52">
        <v>0</v>
      </c>
      <c r="O3002" s="52">
        <v>0</v>
      </c>
      <c r="P3002" s="52">
        <v>0</v>
      </c>
      <c r="Q3002" s="52">
        <v>0</v>
      </c>
      <c r="R3002" s="52">
        <v>0</v>
      </c>
      <c r="S3002" s="52">
        <v>0</v>
      </c>
      <c r="T3002" s="52">
        <v>0</v>
      </c>
      <c r="U3002" s="52">
        <v>0</v>
      </c>
      <c r="V3002" s="52">
        <v>0</v>
      </c>
      <c r="W3002" s="52">
        <v>0</v>
      </c>
      <c r="X3002" s="52">
        <v>0</v>
      </c>
      <c r="Y3002" s="52">
        <v>0</v>
      </c>
      <c r="Z3002" s="52">
        <v>0</v>
      </c>
    </row>
    <row r="3003" spans="1:26">
      <c r="A3003" s="52" t="s">
        <v>349</v>
      </c>
      <c r="B3003" s="52" t="s">
        <v>342</v>
      </c>
      <c r="C3003" s="52" t="s">
        <v>256</v>
      </c>
      <c r="D3003" s="52" t="s">
        <v>7</v>
      </c>
      <c r="E3003" s="52" t="s">
        <v>85</v>
      </c>
      <c r="F3003" s="52" t="s">
        <v>72</v>
      </c>
      <c r="G3003" s="52">
        <v>63.414806843520012</v>
      </c>
      <c r="H3003" s="52">
        <v>64.185959300400015</v>
      </c>
      <c r="I3003" s="52">
        <v>81.49778838343731</v>
      </c>
      <c r="J3003" s="52">
        <v>90.64905406789191</v>
      </c>
      <c r="K3003" s="52">
        <v>94.036742172000018</v>
      </c>
      <c r="L3003" s="52">
        <v>104.61726226341074</v>
      </c>
      <c r="M3003" s="52">
        <v>93.594817058400011</v>
      </c>
      <c r="N3003" s="52">
        <v>90.360873405396603</v>
      </c>
      <c r="O3003" s="52">
        <v>84.795974814258287</v>
      </c>
      <c r="P3003" s="52">
        <v>89.865567755881415</v>
      </c>
      <c r="Q3003" s="52">
        <v>45.400528764000008</v>
      </c>
      <c r="R3003" s="52">
        <v>47.660102856000009</v>
      </c>
      <c r="S3003" s="52">
        <v>42.64017152400001</v>
      </c>
      <c r="T3003" s="52">
        <v>39.174003540000001</v>
      </c>
      <c r="U3003" s="52">
        <v>43.340296450570008</v>
      </c>
      <c r="V3003" s="52">
        <v>38.858383715400002</v>
      </c>
      <c r="W3003" s="52">
        <v>1.2378878874738146</v>
      </c>
      <c r="X3003" s="52">
        <v>1.9042956992676234</v>
      </c>
      <c r="Y3003" s="52">
        <v>1.8309571303558989</v>
      </c>
      <c r="Z3003" s="52">
        <v>1.8896256514073568</v>
      </c>
    </row>
    <row r="3004" spans="1:26">
      <c r="A3004" s="52" t="s">
        <v>349</v>
      </c>
      <c r="B3004" s="52" t="s">
        <v>343</v>
      </c>
      <c r="C3004" s="52" t="s">
        <v>256</v>
      </c>
      <c r="D3004" s="52" t="s">
        <v>7</v>
      </c>
      <c r="E3004" s="52" t="s">
        <v>85</v>
      </c>
      <c r="F3004" s="52" t="s">
        <v>73</v>
      </c>
      <c r="G3004" s="52">
        <v>0</v>
      </c>
      <c r="H3004" s="52">
        <v>0</v>
      </c>
      <c r="I3004" s="52">
        <v>0</v>
      </c>
      <c r="J3004" s="52">
        <v>0</v>
      </c>
      <c r="K3004" s="52">
        <v>0</v>
      </c>
      <c r="L3004" s="52">
        <v>0</v>
      </c>
      <c r="M3004" s="52">
        <v>0</v>
      </c>
      <c r="N3004" s="52">
        <v>0</v>
      </c>
      <c r="O3004" s="52">
        <v>0</v>
      </c>
      <c r="P3004" s="52">
        <v>0</v>
      </c>
      <c r="Q3004" s="52">
        <v>0</v>
      </c>
      <c r="R3004" s="52">
        <v>0</v>
      </c>
      <c r="S3004" s="52">
        <v>0</v>
      </c>
      <c r="T3004" s="52">
        <v>0</v>
      </c>
      <c r="U3004" s="52">
        <v>0</v>
      </c>
      <c r="V3004" s="52">
        <v>0</v>
      </c>
      <c r="W3004" s="52">
        <v>9.6350828400001646E-3</v>
      </c>
      <c r="X3004" s="52">
        <v>1.5728732312529869E-2</v>
      </c>
      <c r="Y3004" s="52">
        <v>7.8165511702791735E-2</v>
      </c>
      <c r="Z3004" s="52">
        <v>0.12162344042041107</v>
      </c>
    </row>
    <row r="3005" spans="1:26">
      <c r="A3005" s="52" t="s">
        <v>336</v>
      </c>
      <c r="B3005" s="52" t="s">
        <v>337</v>
      </c>
      <c r="C3005" s="52" t="s">
        <v>257</v>
      </c>
      <c r="D3005" s="52" t="s">
        <v>7</v>
      </c>
      <c r="E3005" s="52" t="s">
        <v>62</v>
      </c>
      <c r="F3005" s="52" t="s">
        <v>63</v>
      </c>
      <c r="G3005" s="52">
        <v>5.0302352379514454</v>
      </c>
      <c r="H3005" s="52">
        <v>6.293029522229058</v>
      </c>
      <c r="I3005" s="52">
        <v>6.7700241926580285</v>
      </c>
      <c r="J3005" s="52">
        <v>5.9803728632725708</v>
      </c>
      <c r="K3005" s="52">
        <v>5.4204807962815931</v>
      </c>
      <c r="L3005" s="52">
        <v>11.243910984949441</v>
      </c>
      <c r="M3005" s="52">
        <v>18.921271110000482</v>
      </c>
      <c r="N3005" s="52">
        <v>14.125996329886959</v>
      </c>
      <c r="O3005" s="52">
        <v>14.849867897841774</v>
      </c>
      <c r="P3005" s="52">
        <v>12.694495634016235</v>
      </c>
      <c r="Q3005" s="52">
        <v>31.553344222671534</v>
      </c>
      <c r="R3005" s="52">
        <v>34.340528728290849</v>
      </c>
      <c r="S3005" s="52">
        <v>28.288410159221879</v>
      </c>
      <c r="T3005" s="52">
        <v>32.81007986144791</v>
      </c>
      <c r="U3005" s="52">
        <v>31.236600787990465</v>
      </c>
      <c r="V3005" s="52">
        <v>43.080025978120467</v>
      </c>
      <c r="W3005" s="52">
        <v>99.558398328424772</v>
      </c>
      <c r="X3005" s="52">
        <v>46.399446532624225</v>
      </c>
      <c r="Y3005" s="52">
        <v>91.14165913669234</v>
      </c>
      <c r="Z3005" s="52">
        <v>298.24275647990794</v>
      </c>
    </row>
    <row r="3006" spans="1:26">
      <c r="A3006" s="52" t="s">
        <v>336</v>
      </c>
      <c r="B3006" s="52" t="s">
        <v>338</v>
      </c>
      <c r="C3006" s="52" t="s">
        <v>257</v>
      </c>
      <c r="D3006" s="52" t="s">
        <v>7</v>
      </c>
      <c r="E3006" s="52" t="s">
        <v>62</v>
      </c>
      <c r="F3006" s="52" t="s">
        <v>64</v>
      </c>
      <c r="G3006" s="52">
        <v>0</v>
      </c>
      <c r="H3006" s="52">
        <v>0</v>
      </c>
      <c r="I3006" s="52">
        <v>0</v>
      </c>
      <c r="J3006" s="52">
        <v>0</v>
      </c>
      <c r="K3006" s="52">
        <v>0</v>
      </c>
      <c r="L3006" s="52">
        <v>0</v>
      </c>
      <c r="M3006" s="52">
        <v>0</v>
      </c>
      <c r="N3006" s="52">
        <v>0</v>
      </c>
      <c r="O3006" s="52">
        <v>0</v>
      </c>
      <c r="P3006" s="52">
        <v>0</v>
      </c>
      <c r="Q3006" s="52">
        <v>0</v>
      </c>
      <c r="R3006" s="52">
        <v>0</v>
      </c>
      <c r="S3006" s="52">
        <v>0</v>
      </c>
      <c r="T3006" s="52">
        <v>0</v>
      </c>
      <c r="U3006" s="52">
        <v>0</v>
      </c>
      <c r="V3006" s="52">
        <v>0</v>
      </c>
      <c r="W3006" s="52">
        <v>0</v>
      </c>
      <c r="X3006" s="52">
        <v>0</v>
      </c>
      <c r="Y3006" s="52">
        <v>0.383845824</v>
      </c>
      <c r="Z3006" s="52">
        <v>0.31715010000000005</v>
      </c>
    </row>
    <row r="3007" spans="1:26">
      <c r="A3007" s="52" t="s">
        <v>336</v>
      </c>
      <c r="B3007" s="52" t="s">
        <v>339</v>
      </c>
      <c r="C3007" s="52" t="s">
        <v>257</v>
      </c>
      <c r="D3007" s="52" t="s">
        <v>7</v>
      </c>
      <c r="E3007" s="52" t="s">
        <v>62</v>
      </c>
      <c r="F3007" s="52" t="s">
        <v>65</v>
      </c>
      <c r="G3007" s="52">
        <v>0</v>
      </c>
      <c r="H3007" s="52">
        <v>0</v>
      </c>
      <c r="I3007" s="52">
        <v>0</v>
      </c>
      <c r="J3007" s="52">
        <v>0</v>
      </c>
      <c r="K3007" s="52">
        <v>0</v>
      </c>
      <c r="L3007" s="52">
        <v>0</v>
      </c>
      <c r="M3007" s="52">
        <v>0</v>
      </c>
      <c r="N3007" s="52">
        <v>3.1211197706023371E-2</v>
      </c>
      <c r="O3007" s="52">
        <v>3.3921260034577967E-2</v>
      </c>
      <c r="P3007" s="52">
        <v>3.4589434112824134E-2</v>
      </c>
      <c r="Q3007" s="52">
        <v>1.2649656607344942E-2</v>
      </c>
      <c r="R3007" s="52">
        <v>4.554948961520003E-3</v>
      </c>
      <c r="S3007" s="52">
        <v>9.1658532778081739E-3</v>
      </c>
      <c r="T3007" s="52">
        <v>1.2741312556783471E-2</v>
      </c>
      <c r="U3007" s="52">
        <v>1.1463790145989264E-2</v>
      </c>
      <c r="V3007" s="52">
        <v>1.3792802658081508E-2</v>
      </c>
      <c r="W3007" s="52">
        <v>1.2909177040753146E-2</v>
      </c>
      <c r="X3007" s="52">
        <v>2.3037781211094763E-2</v>
      </c>
      <c r="Y3007" s="52">
        <v>1.4913541620031596E-2</v>
      </c>
      <c r="Z3007" s="52">
        <v>1.6152070884256096E-2</v>
      </c>
    </row>
    <row r="3008" spans="1:26">
      <c r="A3008" s="52" t="s">
        <v>336</v>
      </c>
      <c r="B3008" s="52" t="s">
        <v>340</v>
      </c>
      <c r="C3008" s="52" t="s">
        <v>257</v>
      </c>
      <c r="D3008" s="52" t="s">
        <v>7</v>
      </c>
      <c r="E3008" s="52" t="s">
        <v>62</v>
      </c>
      <c r="F3008" s="52" t="s">
        <v>66</v>
      </c>
      <c r="G3008" s="52">
        <v>27.473842781202148</v>
      </c>
      <c r="H3008" s="52">
        <v>28.906538607584707</v>
      </c>
      <c r="I3008" s="52">
        <v>29.786755462301734</v>
      </c>
      <c r="J3008" s="52">
        <v>31.975610110003867</v>
      </c>
      <c r="K3008" s="52">
        <v>76.109340941215095</v>
      </c>
      <c r="L3008" s="52">
        <v>77.644071241843761</v>
      </c>
      <c r="M3008" s="52">
        <v>81.374765743296919</v>
      </c>
      <c r="N3008" s="52">
        <v>86.541365919443166</v>
      </c>
      <c r="O3008" s="52">
        <v>83.055871965014148</v>
      </c>
      <c r="P3008" s="52">
        <v>77.38555514265893</v>
      </c>
      <c r="Q3008" s="52">
        <v>102.26208899144828</v>
      </c>
      <c r="R3008" s="52">
        <v>107.39374759967448</v>
      </c>
      <c r="S3008" s="52">
        <v>111.50586688023425</v>
      </c>
      <c r="T3008" s="52">
        <v>116.89330060005828</v>
      </c>
      <c r="U3008" s="52">
        <v>119.4958163283647</v>
      </c>
      <c r="V3008" s="52">
        <v>134.59695188104291</v>
      </c>
      <c r="W3008" s="52">
        <v>90.452014719878505</v>
      </c>
      <c r="X3008" s="52">
        <v>102.28074145523448</v>
      </c>
      <c r="Y3008" s="52">
        <v>111.3330345353522</v>
      </c>
      <c r="Z3008" s="52">
        <v>110.05598586605564</v>
      </c>
    </row>
    <row r="3009" spans="1:26">
      <c r="A3009" s="52" t="s">
        <v>336</v>
      </c>
      <c r="B3009" s="52" t="s">
        <v>341</v>
      </c>
      <c r="C3009" s="52" t="s">
        <v>257</v>
      </c>
      <c r="D3009" s="52" t="s">
        <v>7</v>
      </c>
      <c r="E3009" s="52" t="s">
        <v>62</v>
      </c>
      <c r="F3009" s="52" t="s">
        <v>67</v>
      </c>
      <c r="G3009" s="52">
        <v>0</v>
      </c>
      <c r="H3009" s="52">
        <v>0</v>
      </c>
      <c r="I3009" s="52">
        <v>0</v>
      </c>
      <c r="J3009" s="52">
        <v>0</v>
      </c>
      <c r="K3009" s="52">
        <v>0</v>
      </c>
      <c r="L3009" s="52">
        <v>0</v>
      </c>
      <c r="M3009" s="52">
        <v>0</v>
      </c>
      <c r="N3009" s="52">
        <v>0</v>
      </c>
      <c r="O3009" s="52">
        <v>0</v>
      </c>
      <c r="P3009" s="52">
        <v>0</v>
      </c>
      <c r="Q3009" s="52">
        <v>0</v>
      </c>
      <c r="R3009" s="52">
        <v>0</v>
      </c>
      <c r="S3009" s="52">
        <v>0</v>
      </c>
      <c r="T3009" s="52">
        <v>0</v>
      </c>
      <c r="U3009" s="52">
        <v>0</v>
      </c>
      <c r="V3009" s="52">
        <v>0</v>
      </c>
      <c r="W3009" s="52">
        <v>0</v>
      </c>
      <c r="X3009" s="52">
        <v>0</v>
      </c>
      <c r="Y3009" s="52">
        <v>0</v>
      </c>
      <c r="Z3009" s="52">
        <v>0</v>
      </c>
    </row>
    <row r="3010" spans="1:26">
      <c r="A3010" s="52" t="s">
        <v>336</v>
      </c>
      <c r="B3010" s="52" t="s">
        <v>337</v>
      </c>
      <c r="C3010" s="52" t="s">
        <v>257</v>
      </c>
      <c r="D3010" s="52" t="s">
        <v>7</v>
      </c>
      <c r="E3010" s="52" t="s">
        <v>62</v>
      </c>
      <c r="F3010" s="52" t="s">
        <v>68</v>
      </c>
      <c r="G3010" s="52">
        <v>0.9708151317501682</v>
      </c>
      <c r="H3010" s="52">
        <v>0.67815445827469878</v>
      </c>
      <c r="I3010" s="52">
        <v>0.85096140393426478</v>
      </c>
      <c r="J3010" s="52">
        <v>0.77904918540433798</v>
      </c>
      <c r="K3010" s="52">
        <v>10.976118229440001</v>
      </c>
      <c r="L3010" s="52">
        <v>1.1882138400000002</v>
      </c>
      <c r="M3010" s="52">
        <v>5.8481222400000004</v>
      </c>
      <c r="N3010" s="52">
        <v>5.9927663977570118</v>
      </c>
      <c r="O3010" s="52">
        <v>0.43996443516000006</v>
      </c>
      <c r="P3010" s="52">
        <v>0.30116154816000001</v>
      </c>
      <c r="Q3010" s="52">
        <v>11.417403600000002</v>
      </c>
      <c r="R3010" s="52">
        <v>7.5688970400000004</v>
      </c>
      <c r="S3010" s="52">
        <v>5.5818417599999997</v>
      </c>
      <c r="T3010" s="52">
        <v>1.0500494400000002</v>
      </c>
      <c r="U3010" s="52">
        <v>3.7028059200000003</v>
      </c>
      <c r="V3010" s="52">
        <v>3.2853987072000006</v>
      </c>
      <c r="W3010" s="52">
        <v>0</v>
      </c>
      <c r="X3010" s="52">
        <v>0</v>
      </c>
      <c r="Y3010" s="52">
        <v>2.6376840000000002E-2</v>
      </c>
      <c r="Z3010" s="52">
        <v>2.7336873150096631E-2</v>
      </c>
    </row>
    <row r="3011" spans="1:26">
      <c r="A3011" s="52" t="s">
        <v>336</v>
      </c>
      <c r="B3011" s="52" t="s">
        <v>337</v>
      </c>
      <c r="C3011" s="52" t="s">
        <v>257</v>
      </c>
      <c r="D3011" s="52" t="s">
        <v>7</v>
      </c>
      <c r="E3011" s="52" t="s">
        <v>62</v>
      </c>
      <c r="F3011" s="52" t="s">
        <v>69</v>
      </c>
      <c r="G3011" s="52">
        <v>0</v>
      </c>
      <c r="H3011" s="52">
        <v>0</v>
      </c>
      <c r="I3011" s="52">
        <v>0</v>
      </c>
      <c r="J3011" s="52">
        <v>0</v>
      </c>
      <c r="K3011" s="52">
        <v>0</v>
      </c>
      <c r="L3011" s="52">
        <v>0</v>
      </c>
      <c r="M3011" s="52">
        <v>0</v>
      </c>
      <c r="N3011" s="52">
        <v>0</v>
      </c>
      <c r="O3011" s="52">
        <v>0</v>
      </c>
      <c r="P3011" s="52">
        <v>0</v>
      </c>
      <c r="Q3011" s="52">
        <v>0</v>
      </c>
      <c r="R3011" s="52">
        <v>0</v>
      </c>
      <c r="S3011" s="52">
        <v>0</v>
      </c>
      <c r="T3011" s="52">
        <v>0</v>
      </c>
      <c r="U3011" s="52">
        <v>0</v>
      </c>
      <c r="V3011" s="52">
        <v>0</v>
      </c>
      <c r="W3011" s="52">
        <v>0</v>
      </c>
      <c r="X3011" s="52">
        <v>0</v>
      </c>
      <c r="Y3011" s="52">
        <v>0</v>
      </c>
      <c r="Z3011" s="52">
        <v>0</v>
      </c>
    </row>
    <row r="3012" spans="1:26">
      <c r="A3012" s="52" t="s">
        <v>336</v>
      </c>
      <c r="B3012" s="52" t="s">
        <v>337</v>
      </c>
      <c r="C3012" s="52" t="s">
        <v>257</v>
      </c>
      <c r="D3012" s="52" t="s">
        <v>7</v>
      </c>
      <c r="E3012" s="52" t="s">
        <v>62</v>
      </c>
      <c r="F3012" s="52" t="s">
        <v>70</v>
      </c>
      <c r="G3012" s="52">
        <v>0</v>
      </c>
      <c r="H3012" s="52">
        <v>0</v>
      </c>
      <c r="I3012" s="52">
        <v>0</v>
      </c>
      <c r="J3012" s="52">
        <v>0</v>
      </c>
      <c r="K3012" s="52">
        <v>0</v>
      </c>
      <c r="L3012" s="52">
        <v>0</v>
      </c>
      <c r="M3012" s="52">
        <v>0</v>
      </c>
      <c r="N3012" s="52">
        <v>0</v>
      </c>
      <c r="O3012" s="52">
        <v>0</v>
      </c>
      <c r="P3012" s="52">
        <v>0</v>
      </c>
      <c r="Q3012" s="52">
        <v>0</v>
      </c>
      <c r="R3012" s="52">
        <v>0</v>
      </c>
      <c r="S3012" s="52">
        <v>0</v>
      </c>
      <c r="T3012" s="52">
        <v>0</v>
      </c>
      <c r="U3012" s="52">
        <v>0</v>
      </c>
      <c r="V3012" s="52">
        <v>0</v>
      </c>
      <c r="W3012" s="52">
        <v>0</v>
      </c>
      <c r="X3012" s="52">
        <v>0</v>
      </c>
      <c r="Y3012" s="52">
        <v>0</v>
      </c>
      <c r="Z3012" s="52">
        <v>0</v>
      </c>
    </row>
    <row r="3013" spans="1:26">
      <c r="A3013" s="52" t="s">
        <v>336</v>
      </c>
      <c r="B3013" s="52" t="s">
        <v>342</v>
      </c>
      <c r="C3013" s="52" t="s">
        <v>257</v>
      </c>
      <c r="D3013" s="52" t="s">
        <v>7</v>
      </c>
      <c r="E3013" s="52" t="s">
        <v>62</v>
      </c>
      <c r="F3013" s="52" t="s">
        <v>71</v>
      </c>
      <c r="G3013" s="52">
        <v>0</v>
      </c>
      <c r="H3013" s="52">
        <v>0</v>
      </c>
      <c r="I3013" s="52">
        <v>0</v>
      </c>
      <c r="J3013" s="52">
        <v>0</v>
      </c>
      <c r="K3013" s="52">
        <v>0</v>
      </c>
      <c r="L3013" s="52">
        <v>0</v>
      </c>
      <c r="M3013" s="52">
        <v>0</v>
      </c>
      <c r="N3013" s="52">
        <v>0</v>
      </c>
      <c r="O3013" s="52">
        <v>0</v>
      </c>
      <c r="P3013" s="52">
        <v>0</v>
      </c>
      <c r="Q3013" s="52">
        <v>0</v>
      </c>
      <c r="R3013" s="52">
        <v>0</v>
      </c>
      <c r="S3013" s="52">
        <v>0</v>
      </c>
      <c r="T3013" s="52">
        <v>0</v>
      </c>
      <c r="U3013" s="52">
        <v>0</v>
      </c>
      <c r="V3013" s="52">
        <v>0</v>
      </c>
      <c r="W3013" s="52">
        <v>0</v>
      </c>
      <c r="X3013" s="52">
        <v>0</v>
      </c>
      <c r="Y3013" s="52">
        <v>0</v>
      </c>
      <c r="Z3013" s="52">
        <v>0</v>
      </c>
    </row>
    <row r="3014" spans="1:26">
      <c r="A3014" s="52" t="s">
        <v>336</v>
      </c>
      <c r="B3014" s="52" t="s">
        <v>342</v>
      </c>
      <c r="C3014" s="52" t="s">
        <v>257</v>
      </c>
      <c r="D3014" s="52" t="s">
        <v>7</v>
      </c>
      <c r="E3014" s="52" t="s">
        <v>62</v>
      </c>
      <c r="F3014" s="52" t="s">
        <v>72</v>
      </c>
      <c r="G3014" s="52">
        <v>20.50670690877098</v>
      </c>
      <c r="H3014" s="52">
        <v>18.955305865875477</v>
      </c>
      <c r="I3014" s="52">
        <v>18.464573915958031</v>
      </c>
      <c r="J3014" s="52">
        <v>19.371601057781078</v>
      </c>
      <c r="K3014" s="52">
        <v>26.473126518068064</v>
      </c>
      <c r="L3014" s="52">
        <v>23.432889386245563</v>
      </c>
      <c r="M3014" s="52">
        <v>24.264962524904945</v>
      </c>
      <c r="N3014" s="52">
        <v>23.25955174441394</v>
      </c>
      <c r="O3014" s="52">
        <v>23.894941131002653</v>
      </c>
      <c r="P3014" s="52">
        <v>18.048787171211206</v>
      </c>
      <c r="Q3014" s="52">
        <v>21.689790364882509</v>
      </c>
      <c r="R3014" s="52">
        <v>20.948355677409143</v>
      </c>
      <c r="S3014" s="52">
        <v>23.200778384723819</v>
      </c>
      <c r="T3014" s="52">
        <v>24.315016645501153</v>
      </c>
      <c r="U3014" s="52">
        <v>22.471453545172082</v>
      </c>
      <c r="V3014" s="52">
        <v>25.985770761047775</v>
      </c>
      <c r="W3014" s="52">
        <v>28.295418052508314</v>
      </c>
      <c r="X3014" s="52">
        <v>25.828908769032545</v>
      </c>
      <c r="Y3014" s="52">
        <v>26.204206381372121</v>
      </c>
      <c r="Z3014" s="52">
        <v>24.915352759819175</v>
      </c>
    </row>
    <row r="3015" spans="1:26">
      <c r="A3015" s="52" t="s">
        <v>336</v>
      </c>
      <c r="B3015" s="52" t="s">
        <v>343</v>
      </c>
      <c r="C3015" s="52" t="s">
        <v>257</v>
      </c>
      <c r="D3015" s="52" t="s">
        <v>7</v>
      </c>
      <c r="E3015" s="52" t="s">
        <v>62</v>
      </c>
      <c r="F3015" s="52" t="s">
        <v>73</v>
      </c>
      <c r="G3015" s="52">
        <v>0</v>
      </c>
      <c r="H3015" s="52">
        <v>0</v>
      </c>
      <c r="I3015" s="52">
        <v>30.435874661510379</v>
      </c>
      <c r="J3015" s="52">
        <v>29.166793984340689</v>
      </c>
      <c r="K3015" s="52">
        <v>27.617663442665016</v>
      </c>
      <c r="L3015" s="52">
        <v>13.448178238504852</v>
      </c>
      <c r="M3015" s="52">
        <v>11.300169928917343</v>
      </c>
      <c r="N3015" s="52">
        <v>41.576681020836567</v>
      </c>
      <c r="O3015" s="52">
        <v>65.190497160174942</v>
      </c>
      <c r="P3015" s="52">
        <v>70.449420266475173</v>
      </c>
      <c r="Q3015" s="52">
        <v>69.213068367977755</v>
      </c>
      <c r="R3015" s="52">
        <v>57.718473096193591</v>
      </c>
      <c r="S3015" s="52">
        <v>53.16512759065786</v>
      </c>
      <c r="T3015" s="52">
        <v>56.35384319669096</v>
      </c>
      <c r="U3015" s="52">
        <v>49.389568595377469</v>
      </c>
      <c r="V3015" s="52">
        <v>44.122462697617806</v>
      </c>
      <c r="W3015" s="52">
        <v>48.757390425747495</v>
      </c>
      <c r="X3015" s="52">
        <v>54.324041311512858</v>
      </c>
      <c r="Y3015" s="52">
        <v>53.623235015946285</v>
      </c>
      <c r="Z3015" s="52">
        <v>55.018829326932114</v>
      </c>
    </row>
    <row r="3016" spans="1:26">
      <c r="A3016" s="52" t="s">
        <v>344</v>
      </c>
      <c r="B3016" s="52" t="s">
        <v>337</v>
      </c>
      <c r="C3016" s="52" t="s">
        <v>257</v>
      </c>
      <c r="D3016" s="52" t="s">
        <v>7</v>
      </c>
      <c r="E3016" s="52" t="s">
        <v>74</v>
      </c>
      <c r="F3016" s="52" t="s">
        <v>63</v>
      </c>
      <c r="G3016" s="52">
        <v>25.273419275821933</v>
      </c>
      <c r="H3016" s="52">
        <v>31.140507206529378</v>
      </c>
      <c r="I3016" s="52">
        <v>35.654526602371213</v>
      </c>
      <c r="J3016" s="52">
        <v>46.887917040024135</v>
      </c>
      <c r="K3016" s="52">
        <v>32.464685148585268</v>
      </c>
      <c r="L3016" s="52">
        <v>33.220465053141602</v>
      </c>
      <c r="M3016" s="52">
        <v>22.413094583529599</v>
      </c>
      <c r="N3016" s="52">
        <v>11.461258869815129</v>
      </c>
      <c r="O3016" s="52">
        <v>1.4220932031982685</v>
      </c>
      <c r="P3016" s="52">
        <v>0.98885186144582637</v>
      </c>
      <c r="Q3016" s="52">
        <v>9.2572805488401375</v>
      </c>
      <c r="R3016" s="52">
        <v>9.3699054889291666</v>
      </c>
      <c r="S3016" s="52">
        <v>9.600887440574315</v>
      </c>
      <c r="T3016" s="52">
        <v>9.6187590092160011</v>
      </c>
      <c r="U3016" s="52">
        <v>9.9653350479757901</v>
      </c>
      <c r="V3016" s="52">
        <v>41.691568774547981</v>
      </c>
      <c r="W3016" s="52">
        <v>20.641594538537149</v>
      </c>
      <c r="X3016" s="52">
        <v>16.61530078291624</v>
      </c>
      <c r="Y3016" s="52">
        <v>30.18408646073193</v>
      </c>
      <c r="Z3016" s="52">
        <v>34.313313135621179</v>
      </c>
    </row>
    <row r="3017" spans="1:26">
      <c r="A3017" s="52" t="s">
        <v>344</v>
      </c>
      <c r="B3017" s="52" t="s">
        <v>338</v>
      </c>
      <c r="C3017" s="52" t="s">
        <v>257</v>
      </c>
      <c r="D3017" s="52" t="s">
        <v>7</v>
      </c>
      <c r="E3017" s="52" t="s">
        <v>74</v>
      </c>
      <c r="F3017" s="52" t="s">
        <v>64</v>
      </c>
      <c r="G3017" s="52">
        <v>0</v>
      </c>
      <c r="H3017" s="52">
        <v>0</v>
      </c>
      <c r="I3017" s="52">
        <v>0</v>
      </c>
      <c r="J3017" s="52">
        <v>0</v>
      </c>
      <c r="K3017" s="52">
        <v>4.6221434640000005</v>
      </c>
      <c r="L3017" s="52">
        <v>8.3166595200000017</v>
      </c>
      <c r="M3017" s="52">
        <v>7.6129421759999998</v>
      </c>
      <c r="N3017" s="52">
        <v>9.686747952000001</v>
      </c>
      <c r="O3017" s="52">
        <v>10.146260975039999</v>
      </c>
      <c r="P3017" s="52">
        <v>10.685017759079489</v>
      </c>
      <c r="Q3017" s="52">
        <v>13.184191332000001</v>
      </c>
      <c r="R3017" s="52">
        <v>6.7616401320000001</v>
      </c>
      <c r="S3017" s="52">
        <v>9.0831788640000006</v>
      </c>
      <c r="T3017" s="52">
        <v>0</v>
      </c>
      <c r="U3017" s="52">
        <v>10.005714930393951</v>
      </c>
      <c r="V3017" s="52">
        <v>21.172940676</v>
      </c>
      <c r="W3017" s="52">
        <v>25.174181700000002</v>
      </c>
      <c r="X3017" s="52">
        <v>11.63239578</v>
      </c>
      <c r="Y3017" s="52">
        <v>9.19651554</v>
      </c>
      <c r="Z3017" s="52">
        <v>7.2623814120000008</v>
      </c>
    </row>
    <row r="3018" spans="1:26">
      <c r="A3018" s="52" t="s">
        <v>344</v>
      </c>
      <c r="B3018" s="52" t="s">
        <v>339</v>
      </c>
      <c r="C3018" s="52" t="s">
        <v>257</v>
      </c>
      <c r="D3018" s="52" t="s">
        <v>7</v>
      </c>
      <c r="E3018" s="52" t="s">
        <v>74</v>
      </c>
      <c r="F3018" s="52" t="s">
        <v>65</v>
      </c>
      <c r="G3018" s="52">
        <v>0</v>
      </c>
      <c r="H3018" s="52">
        <v>0</v>
      </c>
      <c r="I3018" s="52">
        <v>0</v>
      </c>
      <c r="J3018" s="52">
        <v>0</v>
      </c>
      <c r="K3018" s="52">
        <v>0</v>
      </c>
      <c r="L3018" s="52">
        <v>0</v>
      </c>
      <c r="M3018" s="52">
        <v>0</v>
      </c>
      <c r="N3018" s="52">
        <v>2.2887911184533375E-2</v>
      </c>
      <c r="O3018" s="52">
        <v>1.765972743209783E-2</v>
      </c>
      <c r="P3018" s="52">
        <v>3.9345058196024109E-2</v>
      </c>
      <c r="Q3018" s="52">
        <v>4.4517618519114746E-2</v>
      </c>
      <c r="R3018" s="52">
        <v>1.9112521813826614E-2</v>
      </c>
      <c r="S3018" s="52">
        <v>4.1696091561724977E-2</v>
      </c>
      <c r="T3018" s="52">
        <v>4.1448279975553858E-2</v>
      </c>
      <c r="U3018" s="52">
        <v>3.2692434999423738E-2</v>
      </c>
      <c r="V3018" s="52">
        <v>3.3399494686111933E-2</v>
      </c>
      <c r="W3018" s="52">
        <v>3.6302377472389694E-2</v>
      </c>
      <c r="X3018" s="52">
        <v>3.8628432616190776E-2</v>
      </c>
      <c r="Y3018" s="52">
        <v>1.8362972892276628</v>
      </c>
      <c r="Z3018" s="52">
        <v>5.1569135028640067</v>
      </c>
    </row>
    <row r="3019" spans="1:26">
      <c r="A3019" s="52" t="s">
        <v>344</v>
      </c>
      <c r="B3019" s="52" t="s">
        <v>340</v>
      </c>
      <c r="C3019" s="52" t="s">
        <v>257</v>
      </c>
      <c r="D3019" s="52" t="s">
        <v>7</v>
      </c>
      <c r="E3019" s="52" t="s">
        <v>74</v>
      </c>
      <c r="F3019" s="52" t="s">
        <v>66</v>
      </c>
      <c r="G3019" s="52">
        <v>30.675287194764344</v>
      </c>
      <c r="H3019" s="52">
        <v>32.007314611229475</v>
      </c>
      <c r="I3019" s="52">
        <v>34.349992747493523</v>
      </c>
      <c r="J3019" s="52">
        <v>36.277840870852593</v>
      </c>
      <c r="K3019" s="52">
        <v>37.341439792624172</v>
      </c>
      <c r="L3019" s="52">
        <v>36.495773682287052</v>
      </c>
      <c r="M3019" s="52">
        <v>37.144175795346762</v>
      </c>
      <c r="N3019" s="52">
        <v>38.535484739866135</v>
      </c>
      <c r="O3019" s="52">
        <v>38.200400031021942</v>
      </c>
      <c r="P3019" s="52">
        <v>37.667903574801997</v>
      </c>
      <c r="Q3019" s="52">
        <v>52.947206253371384</v>
      </c>
      <c r="R3019" s="52">
        <v>52.658108254742686</v>
      </c>
      <c r="S3019" s="52">
        <v>55.075070304896101</v>
      </c>
      <c r="T3019" s="52">
        <v>57.252426122005247</v>
      </c>
      <c r="U3019" s="52">
        <v>59.997312638799229</v>
      </c>
      <c r="V3019" s="52">
        <v>63.101249020321163</v>
      </c>
      <c r="W3019" s="52">
        <v>76.079625846401953</v>
      </c>
      <c r="X3019" s="52">
        <v>80.477953867063775</v>
      </c>
      <c r="Y3019" s="52">
        <v>84.82240718729085</v>
      </c>
      <c r="Z3019" s="52">
        <v>90.121124011890942</v>
      </c>
    </row>
    <row r="3020" spans="1:26">
      <c r="A3020" s="52" t="s">
        <v>344</v>
      </c>
      <c r="B3020" s="52" t="s">
        <v>341</v>
      </c>
      <c r="C3020" s="52" t="s">
        <v>257</v>
      </c>
      <c r="D3020" s="52" t="s">
        <v>7</v>
      </c>
      <c r="E3020" s="52" t="s">
        <v>74</v>
      </c>
      <c r="F3020" s="52" t="s">
        <v>67</v>
      </c>
      <c r="G3020" s="52">
        <v>0</v>
      </c>
      <c r="H3020" s="52">
        <v>0</v>
      </c>
      <c r="I3020" s="52">
        <v>0</v>
      </c>
      <c r="J3020" s="52">
        <v>0</v>
      </c>
      <c r="K3020" s="52">
        <v>0</v>
      </c>
      <c r="L3020" s="52">
        <v>0</v>
      </c>
      <c r="M3020" s="52">
        <v>0</v>
      </c>
      <c r="N3020" s="52">
        <v>0</v>
      </c>
      <c r="O3020" s="52">
        <v>0</v>
      </c>
      <c r="P3020" s="52">
        <v>0</v>
      </c>
      <c r="Q3020" s="52">
        <v>0</v>
      </c>
      <c r="R3020" s="52">
        <v>0</v>
      </c>
      <c r="S3020" s="52">
        <v>0</v>
      </c>
      <c r="T3020" s="52">
        <v>0</v>
      </c>
      <c r="U3020" s="52">
        <v>0</v>
      </c>
      <c r="V3020" s="52">
        <v>0</v>
      </c>
      <c r="W3020" s="52">
        <v>0</v>
      </c>
      <c r="X3020" s="52">
        <v>0</v>
      </c>
      <c r="Y3020" s="52">
        <v>0</v>
      </c>
      <c r="Z3020" s="52">
        <v>0</v>
      </c>
    </row>
    <row r="3021" spans="1:26">
      <c r="A3021" s="52" t="s">
        <v>344</v>
      </c>
      <c r="B3021" s="52" t="s">
        <v>337</v>
      </c>
      <c r="C3021" s="52" t="s">
        <v>257</v>
      </c>
      <c r="D3021" s="52" t="s">
        <v>7</v>
      </c>
      <c r="E3021" s="52" t="s">
        <v>74</v>
      </c>
      <c r="F3021" s="52" t="s">
        <v>68</v>
      </c>
      <c r="G3021" s="52">
        <v>0.91688095776404754</v>
      </c>
      <c r="H3021" s="52">
        <v>0.64047921059277113</v>
      </c>
      <c r="I3021" s="52">
        <v>0.80368577038236122</v>
      </c>
      <c r="J3021" s="52">
        <v>0.73576867510409705</v>
      </c>
      <c r="K3021" s="52">
        <v>1.2282844467600003</v>
      </c>
      <c r="L3021" s="52">
        <v>2.00212776</v>
      </c>
      <c r="M3021" s="52">
        <v>3.5772019200000003</v>
      </c>
      <c r="N3021" s="52">
        <v>32.105720610841033</v>
      </c>
      <c r="O3021" s="52">
        <v>0.21993009192000001</v>
      </c>
      <c r="P3021" s="52">
        <v>0.83738882422166883</v>
      </c>
      <c r="Q3021" s="52">
        <v>66.997173600000011</v>
      </c>
      <c r="R3021" s="52">
        <v>13.478565240000002</v>
      </c>
      <c r="S3021" s="52">
        <v>15.984365040000002</v>
      </c>
      <c r="T3021" s="52">
        <v>13.900594680000001</v>
      </c>
      <c r="U3021" s="52">
        <v>7.2536310000000004</v>
      </c>
      <c r="V3021" s="52">
        <v>6.8469997730400003</v>
      </c>
      <c r="W3021" s="52">
        <v>6.6733405200000009</v>
      </c>
      <c r="X3021" s="52">
        <v>7.2008773200000009</v>
      </c>
      <c r="Y3021" s="52">
        <v>5.8820353200000008</v>
      </c>
      <c r="Z3021" s="52">
        <v>6.0961227124715496</v>
      </c>
    </row>
    <row r="3022" spans="1:26">
      <c r="A3022" s="52" t="s">
        <v>344</v>
      </c>
      <c r="B3022" s="52" t="s">
        <v>337</v>
      </c>
      <c r="C3022" s="52" t="s">
        <v>257</v>
      </c>
      <c r="D3022" s="52" t="s">
        <v>7</v>
      </c>
      <c r="E3022" s="52" t="s">
        <v>74</v>
      </c>
      <c r="F3022" s="52" t="s">
        <v>69</v>
      </c>
      <c r="G3022" s="52">
        <v>0</v>
      </c>
      <c r="H3022" s="52">
        <v>0</v>
      </c>
      <c r="I3022" s="52">
        <v>0</v>
      </c>
      <c r="J3022" s="52">
        <v>0</v>
      </c>
      <c r="K3022" s="52">
        <v>0</v>
      </c>
      <c r="L3022" s="52">
        <v>0</v>
      </c>
      <c r="M3022" s="52">
        <v>0</v>
      </c>
      <c r="N3022" s="52">
        <v>0</v>
      </c>
      <c r="O3022" s="52">
        <v>0</v>
      </c>
      <c r="P3022" s="52">
        <v>0</v>
      </c>
      <c r="Q3022" s="52">
        <v>0</v>
      </c>
      <c r="R3022" s="52">
        <v>0</v>
      </c>
      <c r="S3022" s="52">
        <v>0</v>
      </c>
      <c r="T3022" s="52">
        <v>0</v>
      </c>
      <c r="U3022" s="52">
        <v>0</v>
      </c>
      <c r="V3022" s="52">
        <v>0</v>
      </c>
      <c r="W3022" s="52">
        <v>0</v>
      </c>
      <c r="X3022" s="52">
        <v>0</v>
      </c>
      <c r="Y3022" s="52">
        <v>0</v>
      </c>
      <c r="Z3022" s="52">
        <v>0</v>
      </c>
    </row>
    <row r="3023" spans="1:26">
      <c r="A3023" s="52" t="s">
        <v>344</v>
      </c>
      <c r="B3023" s="52" t="s">
        <v>337</v>
      </c>
      <c r="C3023" s="52" t="s">
        <v>257</v>
      </c>
      <c r="D3023" s="52" t="s">
        <v>7</v>
      </c>
      <c r="E3023" s="52" t="s">
        <v>74</v>
      </c>
      <c r="F3023" s="52" t="s">
        <v>70</v>
      </c>
      <c r="G3023" s="52">
        <v>0</v>
      </c>
      <c r="H3023" s="52">
        <v>0</v>
      </c>
      <c r="I3023" s="52">
        <v>0</v>
      </c>
      <c r="J3023" s="52">
        <v>0</v>
      </c>
      <c r="K3023" s="52">
        <v>0</v>
      </c>
      <c r="L3023" s="52">
        <v>0</v>
      </c>
      <c r="M3023" s="52">
        <v>0</v>
      </c>
      <c r="N3023" s="52">
        <v>0</v>
      </c>
      <c r="O3023" s="52">
        <v>0</v>
      </c>
      <c r="P3023" s="52">
        <v>0</v>
      </c>
      <c r="Q3023" s="52">
        <v>0</v>
      </c>
      <c r="R3023" s="52">
        <v>0</v>
      </c>
      <c r="S3023" s="52">
        <v>0</v>
      </c>
      <c r="T3023" s="52">
        <v>0</v>
      </c>
      <c r="U3023" s="52">
        <v>0</v>
      </c>
      <c r="V3023" s="52">
        <v>0</v>
      </c>
      <c r="W3023" s="52">
        <v>0</v>
      </c>
      <c r="X3023" s="52">
        <v>0</v>
      </c>
      <c r="Y3023" s="52">
        <v>0</v>
      </c>
      <c r="Z3023" s="52">
        <v>0</v>
      </c>
    </row>
    <row r="3024" spans="1:26">
      <c r="A3024" s="52" t="s">
        <v>344</v>
      </c>
      <c r="B3024" s="52" t="s">
        <v>342</v>
      </c>
      <c r="C3024" s="52" t="s">
        <v>257</v>
      </c>
      <c r="D3024" s="52" t="s">
        <v>7</v>
      </c>
      <c r="E3024" s="52" t="s">
        <v>74</v>
      </c>
      <c r="F3024" s="52" t="s">
        <v>71</v>
      </c>
      <c r="G3024" s="52">
        <v>0</v>
      </c>
      <c r="H3024" s="52">
        <v>0</v>
      </c>
      <c r="I3024" s="52">
        <v>0</v>
      </c>
      <c r="J3024" s="52">
        <v>0</v>
      </c>
      <c r="K3024" s="52">
        <v>0</v>
      </c>
      <c r="L3024" s="52">
        <v>0</v>
      </c>
      <c r="M3024" s="52">
        <v>0</v>
      </c>
      <c r="N3024" s="52">
        <v>0</v>
      </c>
      <c r="O3024" s="52">
        <v>0</v>
      </c>
      <c r="P3024" s="52">
        <v>0</v>
      </c>
      <c r="Q3024" s="52">
        <v>0</v>
      </c>
      <c r="R3024" s="52">
        <v>0</v>
      </c>
      <c r="S3024" s="52">
        <v>0</v>
      </c>
      <c r="T3024" s="52">
        <v>0</v>
      </c>
      <c r="U3024" s="52">
        <v>0</v>
      </c>
      <c r="V3024" s="52">
        <v>0</v>
      </c>
      <c r="W3024" s="52">
        <v>0</v>
      </c>
      <c r="X3024" s="52">
        <v>0</v>
      </c>
      <c r="Y3024" s="52">
        <v>0</v>
      </c>
      <c r="Z3024" s="52">
        <v>0</v>
      </c>
    </row>
    <row r="3025" spans="1:26">
      <c r="A3025" s="52" t="s">
        <v>344</v>
      </c>
      <c r="B3025" s="52" t="s">
        <v>342</v>
      </c>
      <c r="C3025" s="52" t="s">
        <v>257</v>
      </c>
      <c r="D3025" s="52" t="s">
        <v>7</v>
      </c>
      <c r="E3025" s="52" t="s">
        <v>74</v>
      </c>
      <c r="F3025" s="52" t="s">
        <v>72</v>
      </c>
      <c r="G3025" s="52">
        <v>75.187807769225898</v>
      </c>
      <c r="H3025" s="52">
        <v>75.171056951488964</v>
      </c>
      <c r="I3025" s="52">
        <v>75.086157453905173</v>
      </c>
      <c r="J3025" s="52">
        <v>78.252324660125055</v>
      </c>
      <c r="K3025" s="52">
        <v>79.224991594148648</v>
      </c>
      <c r="L3025" s="52">
        <v>105.94358485563279</v>
      </c>
      <c r="M3025" s="52">
        <v>87.683039201406572</v>
      </c>
      <c r="N3025" s="52">
        <v>80.086478211497564</v>
      </c>
      <c r="O3025" s="52">
        <v>114.15151420454819</v>
      </c>
      <c r="P3025" s="52">
        <v>149.68881071065775</v>
      </c>
      <c r="Q3025" s="52">
        <v>182.62912812535311</v>
      </c>
      <c r="R3025" s="52">
        <v>120.86994010778486</v>
      </c>
      <c r="S3025" s="52">
        <v>165.47543103429925</v>
      </c>
      <c r="T3025" s="52">
        <v>165.04254602093144</v>
      </c>
      <c r="U3025" s="52">
        <v>250.57042438431463</v>
      </c>
      <c r="V3025" s="52">
        <v>170.19271384452864</v>
      </c>
      <c r="W3025" s="52">
        <v>157.79361248606693</v>
      </c>
      <c r="X3025" s="52">
        <v>168.94872683919081</v>
      </c>
      <c r="Y3025" s="52">
        <v>169.10947555825459</v>
      </c>
      <c r="Z3025" s="52">
        <v>170.1758577324054</v>
      </c>
    </row>
    <row r="3026" spans="1:26">
      <c r="A3026" s="52" t="s">
        <v>344</v>
      </c>
      <c r="B3026" s="52" t="s">
        <v>343</v>
      </c>
      <c r="C3026" s="52" t="s">
        <v>257</v>
      </c>
      <c r="D3026" s="52" t="s">
        <v>7</v>
      </c>
      <c r="E3026" s="52" t="s">
        <v>74</v>
      </c>
      <c r="F3026" s="52" t="s">
        <v>73</v>
      </c>
      <c r="G3026" s="52">
        <v>121.48858415459513</v>
      </c>
      <c r="H3026" s="52">
        <v>121.35593028115426</v>
      </c>
      <c r="I3026" s="52">
        <v>144.70873023625646</v>
      </c>
      <c r="J3026" s="52">
        <v>154.54744046769832</v>
      </c>
      <c r="K3026" s="52">
        <v>161.54857566765685</v>
      </c>
      <c r="L3026" s="52">
        <v>170.11324666998641</v>
      </c>
      <c r="M3026" s="52">
        <v>175.10480836859963</v>
      </c>
      <c r="N3026" s="52">
        <v>206.20354730080433</v>
      </c>
      <c r="O3026" s="52">
        <v>193.22261418349578</v>
      </c>
      <c r="P3026" s="52">
        <v>239.64713268530585</v>
      </c>
      <c r="Q3026" s="52">
        <v>196.10836269650412</v>
      </c>
      <c r="R3026" s="52">
        <v>192.75308555603317</v>
      </c>
      <c r="S3026" s="52">
        <v>228.43450227463205</v>
      </c>
      <c r="T3026" s="52">
        <v>222.10022894753439</v>
      </c>
      <c r="U3026" s="52">
        <v>222.50043565303528</v>
      </c>
      <c r="V3026" s="52">
        <v>223.84575775244645</v>
      </c>
      <c r="W3026" s="52">
        <v>209.52856721649476</v>
      </c>
      <c r="X3026" s="52">
        <v>218.82046627660614</v>
      </c>
      <c r="Y3026" s="52">
        <v>247.41739286856063</v>
      </c>
      <c r="Z3026" s="52">
        <v>274.29252646660314</v>
      </c>
    </row>
    <row r="3027" spans="1:26">
      <c r="A3027" s="52" t="s">
        <v>345</v>
      </c>
      <c r="B3027" s="52" t="s">
        <v>337</v>
      </c>
      <c r="C3027" s="52" t="s">
        <v>257</v>
      </c>
      <c r="D3027" s="52" t="s">
        <v>7</v>
      </c>
      <c r="E3027" s="52" t="s">
        <v>75</v>
      </c>
      <c r="F3027" s="52" t="s">
        <v>63</v>
      </c>
      <c r="G3027" s="52">
        <v>0</v>
      </c>
      <c r="H3027" s="52">
        <v>0</v>
      </c>
      <c r="I3027" s="52">
        <v>0</v>
      </c>
      <c r="J3027" s="52">
        <v>0</v>
      </c>
      <c r="K3027" s="52">
        <v>0</v>
      </c>
      <c r="L3027" s="52">
        <v>0</v>
      </c>
      <c r="M3027" s="52">
        <v>0</v>
      </c>
      <c r="N3027" s="52">
        <v>0</v>
      </c>
      <c r="O3027" s="52">
        <v>0</v>
      </c>
      <c r="P3027" s="52">
        <v>0</v>
      </c>
      <c r="Q3027" s="52">
        <v>189.65534112000003</v>
      </c>
      <c r="R3027" s="52">
        <v>195.44652288000003</v>
      </c>
      <c r="S3027" s="52">
        <v>189.51466464000003</v>
      </c>
      <c r="T3027" s="52">
        <v>204.44981760000005</v>
      </c>
      <c r="U3027" s="52">
        <v>0</v>
      </c>
      <c r="V3027" s="52">
        <v>0</v>
      </c>
      <c r="W3027" s="52">
        <v>0</v>
      </c>
      <c r="X3027" s="52">
        <v>2.7632880000000002E-2</v>
      </c>
      <c r="Y3027" s="52">
        <v>0</v>
      </c>
      <c r="Z3027" s="52">
        <v>0</v>
      </c>
    </row>
    <row r="3028" spans="1:26">
      <c r="A3028" s="52" t="s">
        <v>345</v>
      </c>
      <c r="B3028" s="52" t="s">
        <v>338</v>
      </c>
      <c r="C3028" s="52" t="s">
        <v>257</v>
      </c>
      <c r="D3028" s="52" t="s">
        <v>7</v>
      </c>
      <c r="E3028" s="52" t="s">
        <v>75</v>
      </c>
      <c r="F3028" s="52" t="s">
        <v>64</v>
      </c>
      <c r="G3028" s="52">
        <v>0</v>
      </c>
      <c r="H3028" s="52">
        <v>0</v>
      </c>
      <c r="I3028" s="52">
        <v>0</v>
      </c>
      <c r="J3028" s="52">
        <v>0</v>
      </c>
      <c r="K3028" s="52">
        <v>0</v>
      </c>
      <c r="L3028" s="52">
        <v>0</v>
      </c>
      <c r="M3028" s="52">
        <v>0</v>
      </c>
      <c r="N3028" s="52">
        <v>0</v>
      </c>
      <c r="O3028" s="52">
        <v>0</v>
      </c>
      <c r="P3028" s="52">
        <v>0</v>
      </c>
      <c r="Q3028" s="52">
        <v>0</v>
      </c>
      <c r="R3028" s="52">
        <v>0</v>
      </c>
      <c r="S3028" s="52">
        <v>0</v>
      </c>
      <c r="T3028" s="52">
        <v>0</v>
      </c>
      <c r="U3028" s="52">
        <v>0</v>
      </c>
      <c r="V3028" s="52">
        <v>0</v>
      </c>
      <c r="W3028" s="52">
        <v>0</v>
      </c>
      <c r="X3028" s="52">
        <v>0</v>
      </c>
      <c r="Y3028" s="52">
        <v>0</v>
      </c>
      <c r="Z3028" s="52">
        <v>0</v>
      </c>
    </row>
    <row r="3029" spans="1:26">
      <c r="A3029" s="52" t="s">
        <v>345</v>
      </c>
      <c r="B3029" s="52" t="s">
        <v>339</v>
      </c>
      <c r="C3029" s="52" t="s">
        <v>257</v>
      </c>
      <c r="D3029" s="52" t="s">
        <v>7</v>
      </c>
      <c r="E3029" s="52" t="s">
        <v>75</v>
      </c>
      <c r="F3029" s="52" t="s">
        <v>65</v>
      </c>
      <c r="G3029" s="52">
        <v>0</v>
      </c>
      <c r="H3029" s="52">
        <v>0</v>
      </c>
      <c r="I3029" s="52">
        <v>0</v>
      </c>
      <c r="J3029" s="52">
        <v>0</v>
      </c>
      <c r="K3029" s="52">
        <v>0</v>
      </c>
      <c r="L3029" s="52">
        <v>0</v>
      </c>
      <c r="M3029" s="52">
        <v>0</v>
      </c>
      <c r="N3029" s="52">
        <v>0</v>
      </c>
      <c r="O3029" s="52">
        <v>0</v>
      </c>
      <c r="P3029" s="52">
        <v>0</v>
      </c>
      <c r="Q3029" s="52">
        <v>0</v>
      </c>
      <c r="R3029" s="52">
        <v>0</v>
      </c>
      <c r="S3029" s="52">
        <v>0</v>
      </c>
      <c r="T3029" s="52">
        <v>0</v>
      </c>
      <c r="U3029" s="52">
        <v>0</v>
      </c>
      <c r="V3029" s="52">
        <v>0</v>
      </c>
      <c r="W3029" s="52">
        <v>0</v>
      </c>
      <c r="X3029" s="52">
        <v>0</v>
      </c>
      <c r="Y3029" s="52">
        <v>0</v>
      </c>
      <c r="Z3029" s="52">
        <v>0</v>
      </c>
    </row>
    <row r="3030" spans="1:26">
      <c r="A3030" s="52" t="s">
        <v>345</v>
      </c>
      <c r="B3030" s="52" t="s">
        <v>340</v>
      </c>
      <c r="C3030" s="52" t="s">
        <v>257</v>
      </c>
      <c r="D3030" s="52" t="s">
        <v>7</v>
      </c>
      <c r="E3030" s="52" t="s">
        <v>75</v>
      </c>
      <c r="F3030" s="52" t="s">
        <v>66</v>
      </c>
      <c r="G3030" s="52">
        <v>0</v>
      </c>
      <c r="H3030" s="52">
        <v>0</v>
      </c>
      <c r="I3030" s="52">
        <v>0</v>
      </c>
      <c r="J3030" s="52">
        <v>0</v>
      </c>
      <c r="K3030" s="52">
        <v>0</v>
      </c>
      <c r="L3030" s="52">
        <v>0</v>
      </c>
      <c r="M3030" s="52">
        <v>0</v>
      </c>
      <c r="N3030" s="52">
        <v>0</v>
      </c>
      <c r="O3030" s="52">
        <v>0</v>
      </c>
      <c r="P3030" s="52">
        <v>0</v>
      </c>
      <c r="Q3030" s="52">
        <v>0</v>
      </c>
      <c r="R3030" s="52">
        <v>0</v>
      </c>
      <c r="S3030" s="52">
        <v>0</v>
      </c>
      <c r="T3030" s="52">
        <v>0</v>
      </c>
      <c r="U3030" s="52">
        <v>0</v>
      </c>
      <c r="V3030" s="52">
        <v>0</v>
      </c>
      <c r="W3030" s="52">
        <v>64.39680001056108</v>
      </c>
      <c r="X3030" s="52">
        <v>65.764800010785436</v>
      </c>
      <c r="Y3030" s="52">
        <v>65.63520001076418</v>
      </c>
      <c r="Z3030" s="52">
        <v>64.645200010601826</v>
      </c>
    </row>
    <row r="3031" spans="1:26">
      <c r="A3031" s="52" t="s">
        <v>345</v>
      </c>
      <c r="B3031" s="52" t="s">
        <v>341</v>
      </c>
      <c r="C3031" s="52" t="s">
        <v>257</v>
      </c>
      <c r="D3031" s="52" t="s">
        <v>7</v>
      </c>
      <c r="E3031" s="52" t="s">
        <v>75</v>
      </c>
      <c r="F3031" s="52" t="s">
        <v>67</v>
      </c>
      <c r="G3031" s="52">
        <v>0</v>
      </c>
      <c r="H3031" s="52">
        <v>0</v>
      </c>
      <c r="I3031" s="52">
        <v>0</v>
      </c>
      <c r="J3031" s="52">
        <v>0</v>
      </c>
      <c r="K3031" s="52">
        <v>0</v>
      </c>
      <c r="L3031" s="52">
        <v>0</v>
      </c>
      <c r="M3031" s="52">
        <v>0</v>
      </c>
      <c r="N3031" s="52">
        <v>0</v>
      </c>
      <c r="O3031" s="52">
        <v>0</v>
      </c>
      <c r="P3031" s="52">
        <v>0</v>
      </c>
      <c r="Q3031" s="52">
        <v>0</v>
      </c>
      <c r="R3031" s="52">
        <v>0</v>
      </c>
      <c r="S3031" s="52">
        <v>0</v>
      </c>
      <c r="T3031" s="52">
        <v>0</v>
      </c>
      <c r="U3031" s="52">
        <v>0</v>
      </c>
      <c r="V3031" s="52">
        <v>0</v>
      </c>
      <c r="W3031" s="52">
        <v>0</v>
      </c>
      <c r="X3031" s="52">
        <v>0</v>
      </c>
      <c r="Y3031" s="52">
        <v>0</v>
      </c>
      <c r="Z3031" s="52">
        <v>0</v>
      </c>
    </row>
    <row r="3032" spans="1:26">
      <c r="A3032" s="52" t="s">
        <v>345</v>
      </c>
      <c r="B3032" s="52" t="s">
        <v>337</v>
      </c>
      <c r="C3032" s="52" t="s">
        <v>257</v>
      </c>
      <c r="D3032" s="52" t="s">
        <v>7</v>
      </c>
      <c r="E3032" s="52" t="s">
        <v>75</v>
      </c>
      <c r="F3032" s="52" t="s">
        <v>68</v>
      </c>
      <c r="G3032" s="52">
        <v>0</v>
      </c>
      <c r="H3032" s="52">
        <v>0</v>
      </c>
      <c r="I3032" s="52">
        <v>0</v>
      </c>
      <c r="J3032" s="52">
        <v>0</v>
      </c>
      <c r="K3032" s="52">
        <v>0</v>
      </c>
      <c r="L3032" s="52">
        <v>0</v>
      </c>
      <c r="M3032" s="52">
        <v>0</v>
      </c>
      <c r="N3032" s="52">
        <v>0</v>
      </c>
      <c r="O3032" s="52">
        <v>0</v>
      </c>
      <c r="P3032" s="52">
        <v>0</v>
      </c>
      <c r="Q3032" s="52">
        <v>0</v>
      </c>
      <c r="R3032" s="52">
        <v>0</v>
      </c>
      <c r="S3032" s="52">
        <v>0</v>
      </c>
      <c r="T3032" s="52">
        <v>0</v>
      </c>
      <c r="U3032" s="52">
        <v>0</v>
      </c>
      <c r="V3032" s="52">
        <v>0</v>
      </c>
      <c r="W3032" s="52">
        <v>0</v>
      </c>
      <c r="X3032" s="52">
        <v>0</v>
      </c>
      <c r="Y3032" s="52">
        <v>0</v>
      </c>
      <c r="Z3032" s="52">
        <v>0</v>
      </c>
    </row>
    <row r="3033" spans="1:26">
      <c r="A3033" s="52" t="s">
        <v>345</v>
      </c>
      <c r="B3033" s="52" t="s">
        <v>337</v>
      </c>
      <c r="C3033" s="52" t="s">
        <v>257</v>
      </c>
      <c r="D3033" s="52" t="s">
        <v>7</v>
      </c>
      <c r="E3033" s="52" t="s">
        <v>75</v>
      </c>
      <c r="F3033" s="52" t="s">
        <v>69</v>
      </c>
      <c r="G3033" s="52">
        <v>0</v>
      </c>
      <c r="H3033" s="52">
        <v>0</v>
      </c>
      <c r="I3033" s="52">
        <v>0</v>
      </c>
      <c r="J3033" s="52">
        <v>0</v>
      </c>
      <c r="K3033" s="52">
        <v>0</v>
      </c>
      <c r="L3033" s="52">
        <v>0</v>
      </c>
      <c r="M3033" s="52">
        <v>0</v>
      </c>
      <c r="N3033" s="52">
        <v>0</v>
      </c>
      <c r="O3033" s="52">
        <v>0</v>
      </c>
      <c r="P3033" s="52">
        <v>0</v>
      </c>
      <c r="Q3033" s="52">
        <v>0</v>
      </c>
      <c r="R3033" s="52">
        <v>0</v>
      </c>
      <c r="S3033" s="52">
        <v>0</v>
      </c>
      <c r="T3033" s="52">
        <v>0</v>
      </c>
      <c r="U3033" s="52">
        <v>0</v>
      </c>
      <c r="V3033" s="52">
        <v>0</v>
      </c>
      <c r="W3033" s="52">
        <v>0</v>
      </c>
      <c r="X3033" s="52">
        <v>0</v>
      </c>
      <c r="Y3033" s="52">
        <v>0</v>
      </c>
      <c r="Z3033" s="52">
        <v>0</v>
      </c>
    </row>
    <row r="3034" spans="1:26">
      <c r="A3034" s="52" t="s">
        <v>345</v>
      </c>
      <c r="B3034" s="52" t="s">
        <v>337</v>
      </c>
      <c r="C3034" s="52" t="s">
        <v>257</v>
      </c>
      <c r="D3034" s="52" t="s">
        <v>7</v>
      </c>
      <c r="E3034" s="52" t="s">
        <v>75</v>
      </c>
      <c r="F3034" s="52" t="s">
        <v>70</v>
      </c>
      <c r="G3034" s="52">
        <v>0</v>
      </c>
      <c r="H3034" s="52">
        <v>0</v>
      </c>
      <c r="I3034" s="52">
        <v>0</v>
      </c>
      <c r="J3034" s="52">
        <v>0</v>
      </c>
      <c r="K3034" s="52">
        <v>0</v>
      </c>
      <c r="L3034" s="52">
        <v>0</v>
      </c>
      <c r="M3034" s="52">
        <v>0</v>
      </c>
      <c r="N3034" s="52">
        <v>0</v>
      </c>
      <c r="O3034" s="52">
        <v>0</v>
      </c>
      <c r="P3034" s="52">
        <v>0</v>
      </c>
      <c r="Q3034" s="52">
        <v>0</v>
      </c>
      <c r="R3034" s="52">
        <v>0</v>
      </c>
      <c r="S3034" s="52">
        <v>0</v>
      </c>
      <c r="T3034" s="52">
        <v>0</v>
      </c>
      <c r="U3034" s="52">
        <v>0</v>
      </c>
      <c r="V3034" s="52">
        <v>0</v>
      </c>
      <c r="W3034" s="52">
        <v>0</v>
      </c>
      <c r="X3034" s="52">
        <v>0</v>
      </c>
      <c r="Y3034" s="52">
        <v>0</v>
      </c>
      <c r="Z3034" s="52">
        <v>0</v>
      </c>
    </row>
    <row r="3035" spans="1:26">
      <c r="A3035" s="52" t="s">
        <v>345</v>
      </c>
      <c r="B3035" s="52" t="s">
        <v>342</v>
      </c>
      <c r="C3035" s="52" t="s">
        <v>257</v>
      </c>
      <c r="D3035" s="52" t="s">
        <v>7</v>
      </c>
      <c r="E3035" s="52" t="s">
        <v>75</v>
      </c>
      <c r="F3035" s="52" t="s">
        <v>71</v>
      </c>
      <c r="G3035" s="52">
        <v>0</v>
      </c>
      <c r="H3035" s="52">
        <v>0</v>
      </c>
      <c r="I3035" s="52">
        <v>0</v>
      </c>
      <c r="J3035" s="52">
        <v>0</v>
      </c>
      <c r="K3035" s="52">
        <v>0</v>
      </c>
      <c r="L3035" s="52">
        <v>0</v>
      </c>
      <c r="M3035" s="52">
        <v>0</v>
      </c>
      <c r="N3035" s="52">
        <v>0</v>
      </c>
      <c r="O3035" s="52">
        <v>0</v>
      </c>
      <c r="P3035" s="52">
        <v>0</v>
      </c>
      <c r="Q3035" s="52">
        <v>0</v>
      </c>
      <c r="R3035" s="52">
        <v>0</v>
      </c>
      <c r="S3035" s="52">
        <v>0</v>
      </c>
      <c r="T3035" s="52">
        <v>0</v>
      </c>
      <c r="U3035" s="52">
        <v>0</v>
      </c>
      <c r="V3035" s="52">
        <v>0</v>
      </c>
      <c r="W3035" s="52">
        <v>0</v>
      </c>
      <c r="X3035" s="52">
        <v>0</v>
      </c>
      <c r="Y3035" s="52">
        <v>0</v>
      </c>
      <c r="Z3035" s="52">
        <v>0</v>
      </c>
    </row>
    <row r="3036" spans="1:26">
      <c r="A3036" s="52" t="s">
        <v>345</v>
      </c>
      <c r="B3036" s="52" t="s">
        <v>342</v>
      </c>
      <c r="C3036" s="52" t="s">
        <v>257</v>
      </c>
      <c r="D3036" s="52" t="s">
        <v>7</v>
      </c>
      <c r="E3036" s="52" t="s">
        <v>75</v>
      </c>
      <c r="F3036" s="52" t="s">
        <v>72</v>
      </c>
      <c r="G3036" s="52">
        <v>0</v>
      </c>
      <c r="H3036" s="52">
        <v>0</v>
      </c>
      <c r="I3036" s="52">
        <v>0</v>
      </c>
      <c r="J3036" s="52">
        <v>0</v>
      </c>
      <c r="K3036" s="52">
        <v>0</v>
      </c>
      <c r="L3036" s="52">
        <v>0</v>
      </c>
      <c r="M3036" s="52">
        <v>0</v>
      </c>
      <c r="N3036" s="52">
        <v>0</v>
      </c>
      <c r="O3036" s="52">
        <v>0</v>
      </c>
      <c r="P3036" s="52">
        <v>0</v>
      </c>
      <c r="Q3036" s="52">
        <v>0</v>
      </c>
      <c r="R3036" s="52">
        <v>0</v>
      </c>
      <c r="S3036" s="52">
        <v>0</v>
      </c>
      <c r="T3036" s="52">
        <v>0</v>
      </c>
      <c r="U3036" s="52">
        <v>0</v>
      </c>
      <c r="V3036" s="52">
        <v>0</v>
      </c>
      <c r="W3036" s="52">
        <v>0</v>
      </c>
      <c r="X3036" s="52">
        <v>11.825532863999999</v>
      </c>
      <c r="Y3036" s="52">
        <v>15.828867288</v>
      </c>
      <c r="Z3036" s="52">
        <v>15.150563819999999</v>
      </c>
    </row>
    <row r="3037" spans="1:26">
      <c r="A3037" s="52" t="s">
        <v>345</v>
      </c>
      <c r="B3037" s="52" t="s">
        <v>343</v>
      </c>
      <c r="C3037" s="52" t="s">
        <v>257</v>
      </c>
      <c r="D3037" s="52" t="s">
        <v>7</v>
      </c>
      <c r="E3037" s="52" t="s">
        <v>75</v>
      </c>
      <c r="F3037" s="52" t="s">
        <v>73</v>
      </c>
      <c r="G3037" s="52">
        <v>0</v>
      </c>
      <c r="H3037" s="52">
        <v>0</v>
      </c>
      <c r="I3037" s="52">
        <v>0</v>
      </c>
      <c r="J3037" s="52">
        <v>0</v>
      </c>
      <c r="K3037" s="52">
        <v>0</v>
      </c>
      <c r="L3037" s="52">
        <v>0</v>
      </c>
      <c r="M3037" s="52">
        <v>0</v>
      </c>
      <c r="N3037" s="52">
        <v>0</v>
      </c>
      <c r="O3037" s="52">
        <v>0</v>
      </c>
      <c r="P3037" s="52">
        <v>0</v>
      </c>
      <c r="Q3037" s="52">
        <v>0</v>
      </c>
      <c r="R3037" s="52">
        <v>0</v>
      </c>
      <c r="S3037" s="52">
        <v>0</v>
      </c>
      <c r="T3037" s="52">
        <v>0</v>
      </c>
      <c r="U3037" s="52">
        <v>0</v>
      </c>
      <c r="V3037" s="52">
        <v>0</v>
      </c>
      <c r="W3037" s="52">
        <v>0</v>
      </c>
      <c r="X3037" s="52">
        <v>13.062519602819096</v>
      </c>
      <c r="Y3037" s="52">
        <v>13.534769705057334</v>
      </c>
      <c r="Z3037" s="52">
        <v>13.127939530401886</v>
      </c>
    </row>
    <row r="3038" spans="1:26">
      <c r="A3038" s="52" t="s">
        <v>346</v>
      </c>
      <c r="B3038" s="52" t="s">
        <v>337</v>
      </c>
      <c r="C3038" s="52" t="s">
        <v>257</v>
      </c>
      <c r="D3038" s="52" t="s">
        <v>7</v>
      </c>
      <c r="E3038" s="52" t="s">
        <v>76</v>
      </c>
      <c r="F3038" s="52" t="s">
        <v>63</v>
      </c>
      <c r="G3038" s="52">
        <v>186.73475450577163</v>
      </c>
      <c r="H3038" s="52">
        <v>279.9845265974908</v>
      </c>
      <c r="I3038" s="52">
        <v>281.57273138534993</v>
      </c>
      <c r="J3038" s="52">
        <v>287.1424605050538</v>
      </c>
      <c r="K3038" s="52">
        <v>307.91668602580273</v>
      </c>
      <c r="L3038" s="52">
        <v>345.29931226168571</v>
      </c>
      <c r="M3038" s="52">
        <v>320.58078846972052</v>
      </c>
      <c r="N3038" s="52">
        <v>309.62475311243276</v>
      </c>
      <c r="O3038" s="52">
        <v>317.69129883878929</v>
      </c>
      <c r="P3038" s="52">
        <v>321.23437943602801</v>
      </c>
      <c r="Q3038" s="52">
        <v>283.82348308677626</v>
      </c>
      <c r="R3038" s="52">
        <v>273.01629402132659</v>
      </c>
      <c r="S3038" s="52">
        <v>272.57899297565319</v>
      </c>
      <c r="T3038" s="52">
        <v>298.73990082482226</v>
      </c>
      <c r="U3038" s="52">
        <v>426.67435762858645</v>
      </c>
      <c r="V3038" s="52">
        <v>455.72385677400723</v>
      </c>
      <c r="W3038" s="52">
        <v>529.2997642114974</v>
      </c>
      <c r="X3038" s="52">
        <v>552.69470542823569</v>
      </c>
      <c r="Y3038" s="52">
        <v>838.022951182827</v>
      </c>
      <c r="Z3038" s="52">
        <v>964.98903027610618</v>
      </c>
    </row>
    <row r="3039" spans="1:26">
      <c r="A3039" s="52" t="s">
        <v>346</v>
      </c>
      <c r="B3039" s="52" t="s">
        <v>338</v>
      </c>
      <c r="C3039" s="52" t="s">
        <v>257</v>
      </c>
      <c r="D3039" s="52" t="s">
        <v>7</v>
      </c>
      <c r="E3039" s="52" t="s">
        <v>76</v>
      </c>
      <c r="F3039" s="52" t="s">
        <v>64</v>
      </c>
      <c r="G3039" s="52">
        <v>0</v>
      </c>
      <c r="H3039" s="52">
        <v>0</v>
      </c>
      <c r="I3039" s="52">
        <v>0</v>
      </c>
      <c r="J3039" s="52">
        <v>0</v>
      </c>
      <c r="K3039" s="52">
        <v>13.702276514149283</v>
      </c>
      <c r="L3039" s="52">
        <v>21.69896020033832</v>
      </c>
      <c r="M3039" s="52">
        <v>15.147728604415326</v>
      </c>
      <c r="N3039" s="52">
        <v>32.761737427042874</v>
      </c>
      <c r="O3039" s="52">
        <v>33.859520334598784</v>
      </c>
      <c r="P3039" s="52">
        <v>38.18243029514278</v>
      </c>
      <c r="Q3039" s="52">
        <v>47.118359421289874</v>
      </c>
      <c r="R3039" s="52">
        <v>22.53658965652102</v>
      </c>
      <c r="S3039" s="52">
        <v>29.686152144936813</v>
      </c>
      <c r="T3039" s="52">
        <v>11.573836006398635</v>
      </c>
      <c r="U3039" s="52">
        <v>31.030566937963535</v>
      </c>
      <c r="V3039" s="52">
        <v>44.556897139073513</v>
      </c>
      <c r="W3039" s="52">
        <v>43.015862294152775</v>
      </c>
      <c r="X3039" s="52">
        <v>28.078229889942463</v>
      </c>
      <c r="Y3039" s="52">
        <v>25.095037771784149</v>
      </c>
      <c r="Z3039" s="52">
        <v>30.413527773056071</v>
      </c>
    </row>
    <row r="3040" spans="1:26">
      <c r="A3040" s="52" t="s">
        <v>346</v>
      </c>
      <c r="B3040" s="52" t="s">
        <v>339</v>
      </c>
      <c r="C3040" s="52" t="s">
        <v>257</v>
      </c>
      <c r="D3040" s="52" t="s">
        <v>7</v>
      </c>
      <c r="E3040" s="52" t="s">
        <v>76</v>
      </c>
      <c r="F3040" s="52" t="s">
        <v>65</v>
      </c>
      <c r="G3040" s="52">
        <v>0</v>
      </c>
      <c r="H3040" s="52">
        <v>0</v>
      </c>
      <c r="I3040" s="52">
        <v>0</v>
      </c>
      <c r="J3040" s="52">
        <v>0</v>
      </c>
      <c r="K3040" s="52">
        <v>0</v>
      </c>
      <c r="L3040" s="52">
        <v>0</v>
      </c>
      <c r="M3040" s="52">
        <v>0</v>
      </c>
      <c r="N3040" s="52">
        <v>7.5248347225965262E-3</v>
      </c>
      <c r="O3040" s="52">
        <v>1.3242781522033596E-2</v>
      </c>
      <c r="P3040" s="52">
        <v>3.0681004242465202E-2</v>
      </c>
      <c r="Q3040" s="52">
        <v>3.9877141614323437E-2</v>
      </c>
      <c r="R3040" s="52">
        <v>1.5640578784472746E-2</v>
      </c>
      <c r="S3040" s="52">
        <v>4.0993248676202727</v>
      </c>
      <c r="T3040" s="52">
        <v>3.6421091443741398</v>
      </c>
      <c r="U3040" s="52">
        <v>4.521898411200814</v>
      </c>
      <c r="V3040" s="52">
        <v>3.7596189898866257</v>
      </c>
      <c r="W3040" s="52">
        <v>3.2148731866570559</v>
      </c>
      <c r="X3040" s="52">
        <v>2.68931011951299</v>
      </c>
      <c r="Y3040" s="52">
        <v>5.1108359659858689</v>
      </c>
      <c r="Z3040" s="52">
        <v>4.4330610413404745</v>
      </c>
    </row>
    <row r="3041" spans="1:26">
      <c r="A3041" s="52" t="s">
        <v>346</v>
      </c>
      <c r="B3041" s="52" t="s">
        <v>340</v>
      </c>
      <c r="C3041" s="52" t="s">
        <v>257</v>
      </c>
      <c r="D3041" s="52" t="s">
        <v>7</v>
      </c>
      <c r="E3041" s="52" t="s">
        <v>76</v>
      </c>
      <c r="F3041" s="52" t="s">
        <v>66</v>
      </c>
      <c r="G3041" s="52">
        <v>21.054503837369118</v>
      </c>
      <c r="H3041" s="52">
        <v>22.166929057249199</v>
      </c>
      <c r="I3041" s="52">
        <v>23.603984448064665</v>
      </c>
      <c r="J3041" s="52">
        <v>25.008827919351241</v>
      </c>
      <c r="K3041" s="52">
        <v>26.824312158700319</v>
      </c>
      <c r="L3041" s="52">
        <v>29.48754080716218</v>
      </c>
      <c r="M3041" s="52">
        <v>29.933704507938479</v>
      </c>
      <c r="N3041" s="52">
        <v>29.905798363411726</v>
      </c>
      <c r="O3041" s="52">
        <v>24.836190662579249</v>
      </c>
      <c r="P3041" s="52">
        <v>26.845264306284626</v>
      </c>
      <c r="Q3041" s="52">
        <v>62.411860461115793</v>
      </c>
      <c r="R3041" s="52">
        <v>66.806367831680319</v>
      </c>
      <c r="S3041" s="52">
        <v>72.444420133263094</v>
      </c>
      <c r="T3041" s="52">
        <v>77.175306404584077</v>
      </c>
      <c r="U3041" s="52">
        <v>83.559961214812773</v>
      </c>
      <c r="V3041" s="52">
        <v>84.139544867976426</v>
      </c>
      <c r="W3041" s="52">
        <v>65.553496262508091</v>
      </c>
      <c r="X3041" s="52">
        <v>67.282058820181675</v>
      </c>
      <c r="Y3041" s="52">
        <v>71.490726357507555</v>
      </c>
      <c r="Z3041" s="52">
        <v>73.644042897020682</v>
      </c>
    </row>
    <row r="3042" spans="1:26">
      <c r="A3042" s="52" t="s">
        <v>346</v>
      </c>
      <c r="B3042" s="52" t="s">
        <v>341</v>
      </c>
      <c r="C3042" s="52" t="s">
        <v>257</v>
      </c>
      <c r="D3042" s="52" t="s">
        <v>7</v>
      </c>
      <c r="E3042" s="52" t="s">
        <v>76</v>
      </c>
      <c r="F3042" s="52" t="s">
        <v>67</v>
      </c>
      <c r="G3042" s="52">
        <v>0</v>
      </c>
      <c r="H3042" s="52">
        <v>0</v>
      </c>
      <c r="I3042" s="52">
        <v>0</v>
      </c>
      <c r="J3042" s="52">
        <v>0</v>
      </c>
      <c r="K3042" s="52">
        <v>0</v>
      </c>
      <c r="L3042" s="52">
        <v>0</v>
      </c>
      <c r="M3042" s="52">
        <v>0</v>
      </c>
      <c r="N3042" s="52">
        <v>0</v>
      </c>
      <c r="O3042" s="52">
        <v>0</v>
      </c>
      <c r="P3042" s="52">
        <v>0</v>
      </c>
      <c r="Q3042" s="52">
        <v>0</v>
      </c>
      <c r="R3042" s="52">
        <v>0</v>
      </c>
      <c r="S3042" s="52">
        <v>0</v>
      </c>
      <c r="T3042" s="52">
        <v>0</v>
      </c>
      <c r="U3042" s="52">
        <v>0</v>
      </c>
      <c r="V3042" s="52">
        <v>0</v>
      </c>
      <c r="W3042" s="52">
        <v>0</v>
      </c>
      <c r="X3042" s="52">
        <v>0</v>
      </c>
      <c r="Y3042" s="52">
        <v>0</v>
      </c>
      <c r="Z3042" s="52">
        <v>0</v>
      </c>
    </row>
    <row r="3043" spans="1:26">
      <c r="A3043" s="52" t="s">
        <v>346</v>
      </c>
      <c r="B3043" s="52" t="s">
        <v>337</v>
      </c>
      <c r="C3043" s="52" t="s">
        <v>257</v>
      </c>
      <c r="D3043" s="52" t="s">
        <v>7</v>
      </c>
      <c r="E3043" s="52" t="s">
        <v>76</v>
      </c>
      <c r="F3043" s="52" t="s">
        <v>68</v>
      </c>
      <c r="G3043" s="52">
        <v>0.3505721309097829</v>
      </c>
      <c r="H3043" s="52">
        <v>0.24488910993253013</v>
      </c>
      <c r="I3043" s="52">
        <v>0.30729161808737337</v>
      </c>
      <c r="J3043" s="52">
        <v>0.28132331695156654</v>
      </c>
      <c r="K3043" s="52">
        <v>47.118857216760006</v>
      </c>
      <c r="L3043" s="52">
        <v>43.337148120000002</v>
      </c>
      <c r="M3043" s="52">
        <v>71.718627960000006</v>
      </c>
      <c r="N3043" s="52">
        <v>98.33285952</v>
      </c>
      <c r="O3043" s="52">
        <v>107.60618274336002</v>
      </c>
      <c r="P3043" s="52">
        <v>118.15556309767766</v>
      </c>
      <c r="Q3043" s="52">
        <v>163.43090064</v>
      </c>
      <c r="R3043" s="52">
        <v>152.93291832000003</v>
      </c>
      <c r="S3043" s="52">
        <v>154.30451400000001</v>
      </c>
      <c r="T3043" s="52">
        <v>134.17898508000002</v>
      </c>
      <c r="U3043" s="52">
        <v>141.48536976000003</v>
      </c>
      <c r="V3043" s="52">
        <v>132.88928948820001</v>
      </c>
      <c r="W3043" s="52">
        <v>121.7291166</v>
      </c>
      <c r="X3043" s="52">
        <v>141.43261608</v>
      </c>
      <c r="Y3043" s="52">
        <v>183.08164644000001</v>
      </c>
      <c r="Z3043" s="52">
        <v>189.74523653482072</v>
      </c>
    </row>
    <row r="3044" spans="1:26">
      <c r="A3044" s="52" t="s">
        <v>346</v>
      </c>
      <c r="B3044" s="52" t="s">
        <v>337</v>
      </c>
      <c r="C3044" s="52" t="s">
        <v>257</v>
      </c>
      <c r="D3044" s="52" t="s">
        <v>7</v>
      </c>
      <c r="E3044" s="52" t="s">
        <v>76</v>
      </c>
      <c r="F3044" s="52" t="s">
        <v>69</v>
      </c>
      <c r="G3044" s="52">
        <v>0</v>
      </c>
      <c r="H3044" s="52">
        <v>0</v>
      </c>
      <c r="I3044" s="52">
        <v>0</v>
      </c>
      <c r="J3044" s="52">
        <v>0</v>
      </c>
      <c r="K3044" s="52">
        <v>0</v>
      </c>
      <c r="L3044" s="52">
        <v>0</v>
      </c>
      <c r="M3044" s="52">
        <v>0</v>
      </c>
      <c r="N3044" s="52">
        <v>0</v>
      </c>
      <c r="O3044" s="52">
        <v>0</v>
      </c>
      <c r="P3044" s="52">
        <v>0</v>
      </c>
      <c r="Q3044" s="52">
        <v>0</v>
      </c>
      <c r="R3044" s="52">
        <v>0</v>
      </c>
      <c r="S3044" s="52">
        <v>0</v>
      </c>
      <c r="T3044" s="52">
        <v>0</v>
      </c>
      <c r="U3044" s="52">
        <v>0</v>
      </c>
      <c r="V3044" s="52">
        <v>0</v>
      </c>
      <c r="W3044" s="52">
        <v>0</v>
      </c>
      <c r="X3044" s="52">
        <v>0</v>
      </c>
      <c r="Y3044" s="52">
        <v>0</v>
      </c>
      <c r="Z3044" s="52">
        <v>0</v>
      </c>
    </row>
    <row r="3045" spans="1:26">
      <c r="A3045" s="52" t="s">
        <v>346</v>
      </c>
      <c r="B3045" s="52" t="s">
        <v>337</v>
      </c>
      <c r="C3045" s="52" t="s">
        <v>257</v>
      </c>
      <c r="D3045" s="52" t="s">
        <v>7</v>
      </c>
      <c r="E3045" s="52" t="s">
        <v>76</v>
      </c>
      <c r="F3045" s="52" t="s">
        <v>70</v>
      </c>
      <c r="G3045" s="52">
        <v>0</v>
      </c>
      <c r="H3045" s="52">
        <v>0</v>
      </c>
      <c r="I3045" s="52">
        <v>0</v>
      </c>
      <c r="J3045" s="52">
        <v>0</v>
      </c>
      <c r="K3045" s="52">
        <v>0</v>
      </c>
      <c r="L3045" s="52">
        <v>0</v>
      </c>
      <c r="M3045" s="52">
        <v>0</v>
      </c>
      <c r="N3045" s="52">
        <v>0</v>
      </c>
      <c r="O3045" s="52">
        <v>0</v>
      </c>
      <c r="P3045" s="52">
        <v>0</v>
      </c>
      <c r="Q3045" s="52">
        <v>0</v>
      </c>
      <c r="R3045" s="52">
        <v>0</v>
      </c>
      <c r="S3045" s="52">
        <v>0</v>
      </c>
      <c r="T3045" s="52">
        <v>0</v>
      </c>
      <c r="U3045" s="52">
        <v>0</v>
      </c>
      <c r="V3045" s="52">
        <v>0</v>
      </c>
      <c r="W3045" s="52">
        <v>0</v>
      </c>
      <c r="X3045" s="52">
        <v>0</v>
      </c>
      <c r="Y3045" s="52">
        <v>0</v>
      </c>
      <c r="Z3045" s="52">
        <v>0</v>
      </c>
    </row>
    <row r="3046" spans="1:26">
      <c r="A3046" s="52" t="s">
        <v>346</v>
      </c>
      <c r="B3046" s="52" t="s">
        <v>342</v>
      </c>
      <c r="C3046" s="52" t="s">
        <v>257</v>
      </c>
      <c r="D3046" s="52" t="s">
        <v>7</v>
      </c>
      <c r="E3046" s="52" t="s">
        <v>76</v>
      </c>
      <c r="F3046" s="52" t="s">
        <v>71</v>
      </c>
      <c r="G3046" s="52">
        <v>0</v>
      </c>
      <c r="H3046" s="52">
        <v>0</v>
      </c>
      <c r="I3046" s="52">
        <v>0</v>
      </c>
      <c r="J3046" s="52">
        <v>0</v>
      </c>
      <c r="K3046" s="52">
        <v>0</v>
      </c>
      <c r="L3046" s="52">
        <v>0</v>
      </c>
      <c r="M3046" s="52">
        <v>0</v>
      </c>
      <c r="N3046" s="52">
        <v>0</v>
      </c>
      <c r="O3046" s="52">
        <v>0</v>
      </c>
      <c r="P3046" s="52">
        <v>0</v>
      </c>
      <c r="Q3046" s="52">
        <v>0</v>
      </c>
      <c r="R3046" s="52">
        <v>0</v>
      </c>
      <c r="S3046" s="52">
        <v>0</v>
      </c>
      <c r="T3046" s="52">
        <v>0</v>
      </c>
      <c r="U3046" s="52">
        <v>0</v>
      </c>
      <c r="V3046" s="52">
        <v>0</v>
      </c>
      <c r="W3046" s="52">
        <v>0</v>
      </c>
      <c r="X3046" s="52">
        <v>0</v>
      </c>
      <c r="Y3046" s="52">
        <v>0</v>
      </c>
      <c r="Z3046" s="52">
        <v>0</v>
      </c>
    </row>
    <row r="3047" spans="1:26">
      <c r="A3047" s="52" t="s">
        <v>346</v>
      </c>
      <c r="B3047" s="52" t="s">
        <v>342</v>
      </c>
      <c r="C3047" s="52" t="s">
        <v>257</v>
      </c>
      <c r="D3047" s="52" t="s">
        <v>7</v>
      </c>
      <c r="E3047" s="52" t="s">
        <v>76</v>
      </c>
      <c r="F3047" s="52" t="s">
        <v>72</v>
      </c>
      <c r="G3047" s="52">
        <v>33.347570987148238</v>
      </c>
      <c r="H3047" s="52">
        <v>30.944601274733706</v>
      </c>
      <c r="I3047" s="52">
        <v>30.065212756122826</v>
      </c>
      <c r="J3047" s="52">
        <v>33.56496550603736</v>
      </c>
      <c r="K3047" s="52">
        <v>23.727160567050987</v>
      </c>
      <c r="L3047" s="52">
        <v>21.508783650496813</v>
      </c>
      <c r="M3047" s="52">
        <v>23.919985618509465</v>
      </c>
      <c r="N3047" s="52">
        <v>22.515231747436367</v>
      </c>
      <c r="O3047" s="52">
        <v>19.33764277224212</v>
      </c>
      <c r="P3047" s="52">
        <v>15.592735899014311</v>
      </c>
      <c r="Q3047" s="52">
        <v>22.76108086605921</v>
      </c>
      <c r="R3047" s="52">
        <v>22.612217987137196</v>
      </c>
      <c r="S3047" s="52">
        <v>22.914115523299284</v>
      </c>
      <c r="T3047" s="52">
        <v>25.262908337398414</v>
      </c>
      <c r="U3047" s="52">
        <v>22.252202524823382</v>
      </c>
      <c r="V3047" s="52">
        <v>28.127329963269542</v>
      </c>
      <c r="W3047" s="52">
        <v>36.762061213271892</v>
      </c>
      <c r="X3047" s="52">
        <v>36.902230741720189</v>
      </c>
      <c r="Y3047" s="52">
        <v>31.927889578251019</v>
      </c>
      <c r="Z3047" s="52">
        <v>30.038914797961006</v>
      </c>
    </row>
    <row r="3048" spans="1:26">
      <c r="A3048" s="52" t="s">
        <v>346</v>
      </c>
      <c r="B3048" s="52" t="s">
        <v>343</v>
      </c>
      <c r="C3048" s="52" t="s">
        <v>257</v>
      </c>
      <c r="D3048" s="52" t="s">
        <v>7</v>
      </c>
      <c r="E3048" s="52" t="s">
        <v>76</v>
      </c>
      <c r="F3048" s="52" t="s">
        <v>73</v>
      </c>
      <c r="G3048" s="52">
        <v>26.725903017228035</v>
      </c>
      <c r="H3048" s="52">
        <v>30.813566605525921</v>
      </c>
      <c r="I3048" s="52">
        <v>37.458805506900319</v>
      </c>
      <c r="J3048" s="52">
        <v>60.506457260785218</v>
      </c>
      <c r="K3048" s="52">
        <v>86.535899990386454</v>
      </c>
      <c r="L3048" s="52">
        <v>78.765637902063659</v>
      </c>
      <c r="M3048" s="52">
        <v>76.570535648462851</v>
      </c>
      <c r="N3048" s="52">
        <v>62.635838138597663</v>
      </c>
      <c r="O3048" s="52">
        <v>110.98677833624487</v>
      </c>
      <c r="P3048" s="52">
        <v>75.796361556763898</v>
      </c>
      <c r="Q3048" s="52">
        <v>76.668989597508386</v>
      </c>
      <c r="R3048" s="52">
        <v>82.826499820955007</v>
      </c>
      <c r="S3048" s="52">
        <v>83.624298830305335</v>
      </c>
      <c r="T3048" s="52">
        <v>83.406823739523148</v>
      </c>
      <c r="U3048" s="52">
        <v>85.113589039778986</v>
      </c>
      <c r="V3048" s="52">
        <v>86.85686971816132</v>
      </c>
      <c r="W3048" s="52">
        <v>86.861598512839166</v>
      </c>
      <c r="X3048" s="52">
        <v>87.196635813526342</v>
      </c>
      <c r="Y3048" s="52">
        <v>85.835207500320848</v>
      </c>
      <c r="Z3048" s="52">
        <v>87.152778642662099</v>
      </c>
    </row>
    <row r="3049" spans="1:26">
      <c r="A3049" s="52" t="s">
        <v>347</v>
      </c>
      <c r="B3049" s="52" t="s">
        <v>337</v>
      </c>
      <c r="C3049" s="52" t="s">
        <v>257</v>
      </c>
      <c r="D3049" s="52" t="s">
        <v>7</v>
      </c>
      <c r="E3049" s="52" t="s">
        <v>77</v>
      </c>
      <c r="F3049" s="52" t="s">
        <v>63</v>
      </c>
      <c r="G3049" s="52">
        <v>0</v>
      </c>
      <c r="H3049" s="52">
        <v>0</v>
      </c>
      <c r="I3049" s="52">
        <v>0</v>
      </c>
      <c r="J3049" s="52">
        <v>0</v>
      </c>
      <c r="K3049" s="52">
        <v>0</v>
      </c>
      <c r="L3049" s="52">
        <v>0</v>
      </c>
      <c r="M3049" s="52">
        <v>0</v>
      </c>
      <c r="N3049" s="52">
        <v>0</v>
      </c>
      <c r="O3049" s="52">
        <v>0</v>
      </c>
      <c r="P3049" s="52">
        <v>0</v>
      </c>
      <c r="Q3049" s="52">
        <v>0</v>
      </c>
      <c r="R3049" s="52">
        <v>0</v>
      </c>
      <c r="S3049" s="52">
        <v>0</v>
      </c>
      <c r="T3049" s="52">
        <v>0</v>
      </c>
      <c r="U3049" s="52">
        <v>0</v>
      </c>
      <c r="V3049" s="52">
        <v>0</v>
      </c>
      <c r="W3049" s="52">
        <v>7.509101230742693E-2</v>
      </c>
      <c r="X3049" s="52">
        <v>8.878098040751424E-2</v>
      </c>
      <c r="Y3049" s="52">
        <v>2.3720435618100489E-2</v>
      </c>
      <c r="Z3049" s="52">
        <v>2.7355090575975235E-2</v>
      </c>
    </row>
    <row r="3050" spans="1:26">
      <c r="A3050" s="52" t="s">
        <v>347</v>
      </c>
      <c r="B3050" s="52" t="s">
        <v>338</v>
      </c>
      <c r="C3050" s="52" t="s">
        <v>257</v>
      </c>
      <c r="D3050" s="52" t="s">
        <v>7</v>
      </c>
      <c r="E3050" s="52" t="s">
        <v>77</v>
      </c>
      <c r="F3050" s="52" t="s">
        <v>64</v>
      </c>
      <c r="G3050" s="52">
        <v>0</v>
      </c>
      <c r="H3050" s="52">
        <v>0</v>
      </c>
      <c r="I3050" s="52">
        <v>0</v>
      </c>
      <c r="J3050" s="52">
        <v>0</v>
      </c>
      <c r="K3050" s="52">
        <v>0</v>
      </c>
      <c r="L3050" s="52">
        <v>0</v>
      </c>
      <c r="M3050" s="52">
        <v>0</v>
      </c>
      <c r="N3050" s="52">
        <v>0</v>
      </c>
      <c r="O3050" s="52">
        <v>0</v>
      </c>
      <c r="P3050" s="52">
        <v>0</v>
      </c>
      <c r="Q3050" s="52">
        <v>0</v>
      </c>
      <c r="R3050" s="52">
        <v>0</v>
      </c>
      <c r="S3050" s="52">
        <v>0</v>
      </c>
      <c r="T3050" s="52">
        <v>0</v>
      </c>
      <c r="U3050" s="52">
        <v>0</v>
      </c>
      <c r="V3050" s="52">
        <v>0</v>
      </c>
      <c r="W3050" s="52">
        <v>0</v>
      </c>
      <c r="X3050" s="52">
        <v>0</v>
      </c>
      <c r="Y3050" s="52">
        <v>0</v>
      </c>
      <c r="Z3050" s="52">
        <v>0</v>
      </c>
    </row>
    <row r="3051" spans="1:26">
      <c r="A3051" s="52" t="s">
        <v>347</v>
      </c>
      <c r="B3051" s="52" t="s">
        <v>339</v>
      </c>
      <c r="C3051" s="52" t="s">
        <v>257</v>
      </c>
      <c r="D3051" s="52" t="s">
        <v>7</v>
      </c>
      <c r="E3051" s="52" t="s">
        <v>77</v>
      </c>
      <c r="F3051" s="52" t="s">
        <v>65</v>
      </c>
      <c r="G3051" s="52">
        <v>0</v>
      </c>
      <c r="H3051" s="52">
        <v>0</v>
      </c>
      <c r="I3051" s="52">
        <v>0</v>
      </c>
      <c r="J3051" s="52">
        <v>0</v>
      </c>
      <c r="K3051" s="52">
        <v>0</v>
      </c>
      <c r="L3051" s="52">
        <v>0</v>
      </c>
      <c r="M3051" s="52">
        <v>0</v>
      </c>
      <c r="N3051" s="52">
        <v>0</v>
      </c>
      <c r="O3051" s="52">
        <v>0</v>
      </c>
      <c r="P3051" s="52">
        <v>0</v>
      </c>
      <c r="Q3051" s="52">
        <v>0</v>
      </c>
      <c r="R3051" s="52">
        <v>0</v>
      </c>
      <c r="S3051" s="52">
        <v>0</v>
      </c>
      <c r="T3051" s="52">
        <v>0</v>
      </c>
      <c r="U3051" s="52">
        <v>0</v>
      </c>
      <c r="V3051" s="52">
        <v>0</v>
      </c>
      <c r="W3051" s="52">
        <v>0</v>
      </c>
      <c r="X3051" s="52">
        <v>0</v>
      </c>
      <c r="Y3051" s="52">
        <v>0</v>
      </c>
      <c r="Z3051" s="52">
        <v>0</v>
      </c>
    </row>
    <row r="3052" spans="1:26">
      <c r="A3052" s="52" t="s">
        <v>347</v>
      </c>
      <c r="B3052" s="52" t="s">
        <v>340</v>
      </c>
      <c r="C3052" s="52" t="s">
        <v>257</v>
      </c>
      <c r="D3052" s="52" t="s">
        <v>7</v>
      </c>
      <c r="E3052" s="52" t="s">
        <v>77</v>
      </c>
      <c r="F3052" s="52" t="s">
        <v>66</v>
      </c>
      <c r="G3052" s="52">
        <v>0</v>
      </c>
      <c r="H3052" s="52">
        <v>0</v>
      </c>
      <c r="I3052" s="52">
        <v>0</v>
      </c>
      <c r="J3052" s="52">
        <v>0</v>
      </c>
      <c r="K3052" s="52">
        <v>0</v>
      </c>
      <c r="L3052" s="52">
        <v>0</v>
      </c>
      <c r="M3052" s="52">
        <v>0</v>
      </c>
      <c r="N3052" s="52">
        <v>0</v>
      </c>
      <c r="O3052" s="52">
        <v>0</v>
      </c>
      <c r="P3052" s="52">
        <v>0</v>
      </c>
      <c r="Q3052" s="52">
        <v>0</v>
      </c>
      <c r="R3052" s="52">
        <v>0</v>
      </c>
      <c r="S3052" s="52">
        <v>0</v>
      </c>
      <c r="T3052" s="52">
        <v>0</v>
      </c>
      <c r="U3052" s="52">
        <v>0</v>
      </c>
      <c r="V3052" s="52">
        <v>13.660833602240379</v>
      </c>
      <c r="W3052" s="52">
        <v>2.0798128696206568</v>
      </c>
      <c r="X3052" s="52">
        <v>2.1844420506362807</v>
      </c>
      <c r="Y3052" s="52">
        <v>2.5447729404860127</v>
      </c>
      <c r="Z3052" s="52">
        <v>2.9391558577762167</v>
      </c>
    </row>
    <row r="3053" spans="1:26">
      <c r="A3053" s="52" t="s">
        <v>347</v>
      </c>
      <c r="B3053" s="52" t="s">
        <v>341</v>
      </c>
      <c r="C3053" s="52" t="s">
        <v>257</v>
      </c>
      <c r="D3053" s="52" t="s">
        <v>7</v>
      </c>
      <c r="E3053" s="52" t="s">
        <v>77</v>
      </c>
      <c r="F3053" s="52" t="s">
        <v>67</v>
      </c>
      <c r="G3053" s="52">
        <v>0</v>
      </c>
      <c r="H3053" s="52">
        <v>0</v>
      </c>
      <c r="I3053" s="52">
        <v>0</v>
      </c>
      <c r="J3053" s="52">
        <v>0</v>
      </c>
      <c r="K3053" s="52">
        <v>0</v>
      </c>
      <c r="L3053" s="52">
        <v>0</v>
      </c>
      <c r="M3053" s="52">
        <v>0</v>
      </c>
      <c r="N3053" s="52">
        <v>0</v>
      </c>
      <c r="O3053" s="52">
        <v>0</v>
      </c>
      <c r="P3053" s="52">
        <v>0</v>
      </c>
      <c r="Q3053" s="52">
        <v>0</v>
      </c>
      <c r="R3053" s="52">
        <v>0</v>
      </c>
      <c r="S3053" s="52">
        <v>0</v>
      </c>
      <c r="T3053" s="52">
        <v>0</v>
      </c>
      <c r="U3053" s="52">
        <v>0</v>
      </c>
      <c r="V3053" s="52">
        <v>0</v>
      </c>
      <c r="W3053" s="52">
        <v>0</v>
      </c>
      <c r="X3053" s="52">
        <v>0</v>
      </c>
      <c r="Y3053" s="52">
        <v>0</v>
      </c>
      <c r="Z3053" s="52">
        <v>0</v>
      </c>
    </row>
    <row r="3054" spans="1:26">
      <c r="A3054" s="52" t="s">
        <v>347</v>
      </c>
      <c r="B3054" s="52" t="s">
        <v>337</v>
      </c>
      <c r="C3054" s="52" t="s">
        <v>257</v>
      </c>
      <c r="D3054" s="52" t="s">
        <v>7</v>
      </c>
      <c r="E3054" s="52" t="s">
        <v>77</v>
      </c>
      <c r="F3054" s="52" t="s">
        <v>68</v>
      </c>
      <c r="G3054" s="52">
        <v>0</v>
      </c>
      <c r="H3054" s="52">
        <v>0</v>
      </c>
      <c r="I3054" s="52">
        <v>0</v>
      </c>
      <c r="J3054" s="52">
        <v>0</v>
      </c>
      <c r="K3054" s="52">
        <v>0</v>
      </c>
      <c r="L3054" s="52">
        <v>0</v>
      </c>
      <c r="M3054" s="52">
        <v>0</v>
      </c>
      <c r="N3054" s="52">
        <v>0</v>
      </c>
      <c r="O3054" s="52">
        <v>0</v>
      </c>
      <c r="P3054" s="52">
        <v>0</v>
      </c>
      <c r="Q3054" s="52">
        <v>0</v>
      </c>
      <c r="R3054" s="52">
        <v>0</v>
      </c>
      <c r="S3054" s="52">
        <v>0</v>
      </c>
      <c r="T3054" s="52">
        <v>0</v>
      </c>
      <c r="U3054" s="52">
        <v>0</v>
      </c>
      <c r="V3054" s="52">
        <v>0</v>
      </c>
      <c r="W3054" s="52">
        <v>0</v>
      </c>
      <c r="X3054" s="52">
        <v>0</v>
      </c>
      <c r="Y3054" s="52">
        <v>0</v>
      </c>
      <c r="Z3054" s="52">
        <v>0</v>
      </c>
    </row>
    <row r="3055" spans="1:26">
      <c r="A3055" s="52" t="s">
        <v>347</v>
      </c>
      <c r="B3055" s="52" t="s">
        <v>337</v>
      </c>
      <c r="C3055" s="52" t="s">
        <v>257</v>
      </c>
      <c r="D3055" s="52" t="s">
        <v>7</v>
      </c>
      <c r="E3055" s="52" t="s">
        <v>77</v>
      </c>
      <c r="F3055" s="52" t="s">
        <v>69</v>
      </c>
      <c r="G3055" s="52">
        <v>0</v>
      </c>
      <c r="H3055" s="52">
        <v>0</v>
      </c>
      <c r="I3055" s="52">
        <v>0</v>
      </c>
      <c r="J3055" s="52">
        <v>0</v>
      </c>
      <c r="K3055" s="52">
        <v>0</v>
      </c>
      <c r="L3055" s="52">
        <v>0</v>
      </c>
      <c r="M3055" s="52">
        <v>0</v>
      </c>
      <c r="N3055" s="52">
        <v>0</v>
      </c>
      <c r="O3055" s="52">
        <v>0</v>
      </c>
      <c r="P3055" s="52">
        <v>0</v>
      </c>
      <c r="Q3055" s="52">
        <v>0</v>
      </c>
      <c r="R3055" s="52">
        <v>0</v>
      </c>
      <c r="S3055" s="52">
        <v>0</v>
      </c>
      <c r="T3055" s="52">
        <v>0</v>
      </c>
      <c r="U3055" s="52">
        <v>0</v>
      </c>
      <c r="V3055" s="52">
        <v>0</v>
      </c>
      <c r="W3055" s="52">
        <v>0</v>
      </c>
      <c r="X3055" s="52">
        <v>0</v>
      </c>
      <c r="Y3055" s="52">
        <v>0</v>
      </c>
      <c r="Z3055" s="52">
        <v>0</v>
      </c>
    </row>
    <row r="3056" spans="1:26">
      <c r="A3056" s="52" t="s">
        <v>347</v>
      </c>
      <c r="B3056" s="52" t="s">
        <v>337</v>
      </c>
      <c r="C3056" s="52" t="s">
        <v>257</v>
      </c>
      <c r="D3056" s="52" t="s">
        <v>7</v>
      </c>
      <c r="E3056" s="52" t="s">
        <v>77</v>
      </c>
      <c r="F3056" s="52" t="s">
        <v>70</v>
      </c>
      <c r="G3056" s="52">
        <v>0</v>
      </c>
      <c r="H3056" s="52">
        <v>0</v>
      </c>
      <c r="I3056" s="52">
        <v>0</v>
      </c>
      <c r="J3056" s="52">
        <v>0</v>
      </c>
      <c r="K3056" s="52">
        <v>0</v>
      </c>
      <c r="L3056" s="52">
        <v>0</v>
      </c>
      <c r="M3056" s="52">
        <v>0</v>
      </c>
      <c r="N3056" s="52">
        <v>0</v>
      </c>
      <c r="O3056" s="52">
        <v>0</v>
      </c>
      <c r="P3056" s="52">
        <v>0</v>
      </c>
      <c r="Q3056" s="52">
        <v>0</v>
      </c>
      <c r="R3056" s="52">
        <v>0</v>
      </c>
      <c r="S3056" s="52">
        <v>0</v>
      </c>
      <c r="T3056" s="52">
        <v>0</v>
      </c>
      <c r="U3056" s="52">
        <v>0</v>
      </c>
      <c r="V3056" s="52">
        <v>0</v>
      </c>
      <c r="W3056" s="52">
        <v>0</v>
      </c>
      <c r="X3056" s="52">
        <v>0</v>
      </c>
      <c r="Y3056" s="52">
        <v>0</v>
      </c>
      <c r="Z3056" s="52">
        <v>0</v>
      </c>
    </row>
    <row r="3057" spans="1:26">
      <c r="A3057" s="52" t="s">
        <v>347</v>
      </c>
      <c r="B3057" s="52" t="s">
        <v>342</v>
      </c>
      <c r="C3057" s="52" t="s">
        <v>257</v>
      </c>
      <c r="D3057" s="52" t="s">
        <v>7</v>
      </c>
      <c r="E3057" s="52" t="s">
        <v>77</v>
      </c>
      <c r="F3057" s="52" t="s">
        <v>71</v>
      </c>
      <c r="G3057" s="52">
        <v>0</v>
      </c>
      <c r="H3057" s="52">
        <v>0</v>
      </c>
      <c r="I3057" s="52">
        <v>0</v>
      </c>
      <c r="J3057" s="52">
        <v>0</v>
      </c>
      <c r="K3057" s="52">
        <v>0</v>
      </c>
      <c r="L3057" s="52">
        <v>0</v>
      </c>
      <c r="M3057" s="52">
        <v>0</v>
      </c>
      <c r="N3057" s="52">
        <v>0</v>
      </c>
      <c r="O3057" s="52">
        <v>0</v>
      </c>
      <c r="P3057" s="52">
        <v>0</v>
      </c>
      <c r="Q3057" s="52">
        <v>0</v>
      </c>
      <c r="R3057" s="52">
        <v>0</v>
      </c>
      <c r="S3057" s="52">
        <v>0</v>
      </c>
      <c r="T3057" s="52">
        <v>0</v>
      </c>
      <c r="U3057" s="52">
        <v>0</v>
      </c>
      <c r="V3057" s="52">
        <v>0</v>
      </c>
      <c r="W3057" s="52">
        <v>0</v>
      </c>
      <c r="X3057" s="52">
        <v>0</v>
      </c>
      <c r="Y3057" s="52">
        <v>0</v>
      </c>
      <c r="Z3057" s="52">
        <v>0</v>
      </c>
    </row>
    <row r="3058" spans="1:26">
      <c r="A3058" s="52" t="s">
        <v>347</v>
      </c>
      <c r="B3058" s="52" t="s">
        <v>342</v>
      </c>
      <c r="C3058" s="52" t="s">
        <v>257</v>
      </c>
      <c r="D3058" s="52" t="s">
        <v>7</v>
      </c>
      <c r="E3058" s="52" t="s">
        <v>77</v>
      </c>
      <c r="F3058" s="52" t="s">
        <v>72</v>
      </c>
      <c r="G3058" s="52">
        <v>0</v>
      </c>
      <c r="H3058" s="52">
        <v>0</v>
      </c>
      <c r="I3058" s="52">
        <v>0</v>
      </c>
      <c r="J3058" s="52">
        <v>0</v>
      </c>
      <c r="K3058" s="52">
        <v>0</v>
      </c>
      <c r="L3058" s="52">
        <v>0</v>
      </c>
      <c r="M3058" s="52">
        <v>0</v>
      </c>
      <c r="N3058" s="52">
        <v>0</v>
      </c>
      <c r="O3058" s="52">
        <v>0</v>
      </c>
      <c r="P3058" s="52">
        <v>0</v>
      </c>
      <c r="Q3058" s="52">
        <v>0</v>
      </c>
      <c r="R3058" s="52">
        <v>0</v>
      </c>
      <c r="S3058" s="52">
        <v>0</v>
      </c>
      <c r="T3058" s="52">
        <v>0</v>
      </c>
      <c r="U3058" s="52">
        <v>0</v>
      </c>
      <c r="V3058" s="52">
        <v>1.6316938473840001</v>
      </c>
      <c r="W3058" s="52">
        <v>2.4546833003138402</v>
      </c>
      <c r="X3058" s="52">
        <v>3.1175401972949324</v>
      </c>
      <c r="Y3058" s="52">
        <v>3.1919502038312024</v>
      </c>
      <c r="Z3058" s="52">
        <v>3.2071503660113407</v>
      </c>
    </row>
    <row r="3059" spans="1:26">
      <c r="A3059" s="52" t="s">
        <v>347</v>
      </c>
      <c r="B3059" s="52" t="s">
        <v>343</v>
      </c>
      <c r="C3059" s="52" t="s">
        <v>257</v>
      </c>
      <c r="D3059" s="52" t="s">
        <v>7</v>
      </c>
      <c r="E3059" s="52" t="s">
        <v>77</v>
      </c>
      <c r="F3059" s="52" t="s">
        <v>73</v>
      </c>
      <c r="G3059" s="52">
        <v>0</v>
      </c>
      <c r="H3059" s="52">
        <v>0</v>
      </c>
      <c r="I3059" s="52">
        <v>0</v>
      </c>
      <c r="J3059" s="52">
        <v>0</v>
      </c>
      <c r="K3059" s="52">
        <v>0</v>
      </c>
      <c r="L3059" s="52">
        <v>0</v>
      </c>
      <c r="M3059" s="52">
        <v>0</v>
      </c>
      <c r="N3059" s="52">
        <v>0</v>
      </c>
      <c r="O3059" s="52">
        <v>0</v>
      </c>
      <c r="P3059" s="52">
        <v>0</v>
      </c>
      <c r="Q3059" s="52">
        <v>0</v>
      </c>
      <c r="R3059" s="52">
        <v>0</v>
      </c>
      <c r="S3059" s="52">
        <v>0</v>
      </c>
      <c r="T3059" s="52">
        <v>0</v>
      </c>
      <c r="U3059" s="52">
        <v>0</v>
      </c>
      <c r="V3059" s="52">
        <v>0</v>
      </c>
      <c r="W3059" s="52">
        <v>0.19507221877320335</v>
      </c>
      <c r="X3059" s="52">
        <v>0.24527755297955939</v>
      </c>
      <c r="Y3059" s="52">
        <v>0.37525934543806361</v>
      </c>
      <c r="Z3059" s="52">
        <v>0.58389347997396568</v>
      </c>
    </row>
    <row r="3060" spans="1:26">
      <c r="A3060" s="52" t="s">
        <v>347</v>
      </c>
      <c r="B3060" s="52" t="s">
        <v>337</v>
      </c>
      <c r="C3060" s="52" t="s">
        <v>257</v>
      </c>
      <c r="D3060" s="52" t="s">
        <v>7</v>
      </c>
      <c r="E3060" s="52" t="s">
        <v>78</v>
      </c>
      <c r="F3060" s="52" t="s">
        <v>63</v>
      </c>
      <c r="G3060" s="52">
        <v>0</v>
      </c>
      <c r="H3060" s="52">
        <v>0</v>
      </c>
      <c r="I3060" s="52">
        <v>0</v>
      </c>
      <c r="J3060" s="52">
        <v>0</v>
      </c>
      <c r="K3060" s="52">
        <v>0</v>
      </c>
      <c r="L3060" s="52">
        <v>0</v>
      </c>
      <c r="M3060" s="52">
        <v>0</v>
      </c>
      <c r="N3060" s="52">
        <v>0</v>
      </c>
      <c r="O3060" s="52">
        <v>0</v>
      </c>
      <c r="P3060" s="52">
        <v>0</v>
      </c>
      <c r="Q3060" s="52">
        <v>0</v>
      </c>
      <c r="R3060" s="52">
        <v>0</v>
      </c>
      <c r="S3060" s="52">
        <v>0</v>
      </c>
      <c r="T3060" s="52">
        <v>0</v>
      </c>
      <c r="U3060" s="52">
        <v>0</v>
      </c>
      <c r="V3060" s="52">
        <v>0</v>
      </c>
      <c r="W3060" s="52">
        <v>4.9037020840229872E-2</v>
      </c>
      <c r="X3060" s="52">
        <v>5.7192100409964343E-2</v>
      </c>
      <c r="Y3060" s="52">
        <v>8.136688307569924E-2</v>
      </c>
      <c r="Z3060" s="52">
        <v>9.3834636608532029E-2</v>
      </c>
    </row>
    <row r="3061" spans="1:26">
      <c r="A3061" s="52" t="s">
        <v>347</v>
      </c>
      <c r="B3061" s="52" t="s">
        <v>338</v>
      </c>
      <c r="C3061" s="52" t="s">
        <v>257</v>
      </c>
      <c r="D3061" s="52" t="s">
        <v>7</v>
      </c>
      <c r="E3061" s="52" t="s">
        <v>78</v>
      </c>
      <c r="F3061" s="52" t="s">
        <v>64</v>
      </c>
      <c r="G3061" s="52">
        <v>0</v>
      </c>
      <c r="H3061" s="52">
        <v>0</v>
      </c>
      <c r="I3061" s="52">
        <v>0</v>
      </c>
      <c r="J3061" s="52">
        <v>0</v>
      </c>
      <c r="K3061" s="52">
        <v>0</v>
      </c>
      <c r="L3061" s="52">
        <v>0</v>
      </c>
      <c r="M3061" s="52">
        <v>0</v>
      </c>
      <c r="N3061" s="52">
        <v>0</v>
      </c>
      <c r="O3061" s="52">
        <v>0</v>
      </c>
      <c r="P3061" s="52">
        <v>0</v>
      </c>
      <c r="Q3061" s="52">
        <v>0</v>
      </c>
      <c r="R3061" s="52">
        <v>0</v>
      </c>
      <c r="S3061" s="52">
        <v>0</v>
      </c>
      <c r="T3061" s="52">
        <v>0</v>
      </c>
      <c r="U3061" s="52">
        <v>0</v>
      </c>
      <c r="V3061" s="52">
        <v>0</v>
      </c>
      <c r="W3061" s="52">
        <v>0</v>
      </c>
      <c r="X3061" s="52">
        <v>0</v>
      </c>
      <c r="Y3061" s="52">
        <v>0</v>
      </c>
      <c r="Z3061" s="52">
        <v>0</v>
      </c>
    </row>
    <row r="3062" spans="1:26">
      <c r="A3062" s="52" t="s">
        <v>347</v>
      </c>
      <c r="B3062" s="52" t="s">
        <v>339</v>
      </c>
      <c r="C3062" s="52" t="s">
        <v>257</v>
      </c>
      <c r="D3062" s="52" t="s">
        <v>7</v>
      </c>
      <c r="E3062" s="52" t="s">
        <v>78</v>
      </c>
      <c r="F3062" s="52" t="s">
        <v>65</v>
      </c>
      <c r="G3062" s="52">
        <v>0</v>
      </c>
      <c r="H3062" s="52">
        <v>0</v>
      </c>
      <c r="I3062" s="52">
        <v>0</v>
      </c>
      <c r="J3062" s="52">
        <v>0</v>
      </c>
      <c r="K3062" s="52">
        <v>0</v>
      </c>
      <c r="L3062" s="52">
        <v>0</v>
      </c>
      <c r="M3062" s="52">
        <v>0</v>
      </c>
      <c r="N3062" s="52">
        <v>2.4435604726294219E-2</v>
      </c>
      <c r="O3062" s="52">
        <v>3.0777557032561985E-2</v>
      </c>
      <c r="P3062" s="52">
        <v>5.4230069057667696E-2</v>
      </c>
      <c r="Q3062" s="52">
        <v>5.6286239802633267E-2</v>
      </c>
      <c r="R3062" s="52">
        <v>1.8118108467000162E-2</v>
      </c>
      <c r="S3062" s="52">
        <v>4.3133791316572967E-2</v>
      </c>
      <c r="T3062" s="52">
        <v>4.5037636309857652E-2</v>
      </c>
      <c r="U3062" s="52">
        <v>3.7326458459945838E-2</v>
      </c>
      <c r="V3062" s="52">
        <v>4.567088735169926E-2</v>
      </c>
      <c r="W3062" s="52">
        <v>5.6503264403018616E-2</v>
      </c>
      <c r="X3062" s="52">
        <v>8.0684613942970038E-2</v>
      </c>
      <c r="Y3062" s="52">
        <v>7.1006166699179654E-2</v>
      </c>
      <c r="Z3062" s="52">
        <v>7.6903036647174641E-2</v>
      </c>
    </row>
    <row r="3063" spans="1:26">
      <c r="A3063" s="52" t="s">
        <v>347</v>
      </c>
      <c r="B3063" s="52" t="s">
        <v>340</v>
      </c>
      <c r="C3063" s="52" t="s">
        <v>257</v>
      </c>
      <c r="D3063" s="52" t="s">
        <v>7</v>
      </c>
      <c r="E3063" s="52" t="s">
        <v>78</v>
      </c>
      <c r="F3063" s="52" t="s">
        <v>66</v>
      </c>
      <c r="G3063" s="52">
        <v>11.873167060952618</v>
      </c>
      <c r="H3063" s="52">
        <v>13.007929289009999</v>
      </c>
      <c r="I3063" s="52">
        <v>12.265972998079349</v>
      </c>
      <c r="J3063" s="52">
        <v>13.670438102757918</v>
      </c>
      <c r="K3063" s="52">
        <v>13.511763621060545</v>
      </c>
      <c r="L3063" s="52">
        <v>14.135652477921596</v>
      </c>
      <c r="M3063" s="52">
        <v>14.300346455449995</v>
      </c>
      <c r="N3063" s="52">
        <v>14.870606056115797</v>
      </c>
      <c r="O3063" s="52">
        <v>15.328905798696937</v>
      </c>
      <c r="P3063" s="52">
        <v>15.377081285324431</v>
      </c>
      <c r="Q3063" s="52">
        <v>16.719869030808983</v>
      </c>
      <c r="R3063" s="52">
        <v>17.401799439093409</v>
      </c>
      <c r="S3063" s="52">
        <v>18.065163517056572</v>
      </c>
      <c r="T3063" s="52">
        <v>18.610446423331929</v>
      </c>
      <c r="U3063" s="52">
        <v>19.287176243398566</v>
      </c>
      <c r="V3063" s="52">
        <v>51.63793896126694</v>
      </c>
      <c r="W3063" s="52">
        <v>54.121609002244071</v>
      </c>
      <c r="X3063" s="52">
        <v>63.19990316370442</v>
      </c>
      <c r="Y3063" s="52">
        <v>68.827405018369504</v>
      </c>
      <c r="Z3063" s="52">
        <v>69.876613379213524</v>
      </c>
    </row>
    <row r="3064" spans="1:26">
      <c r="A3064" s="52" t="s">
        <v>347</v>
      </c>
      <c r="B3064" s="52" t="s">
        <v>341</v>
      </c>
      <c r="C3064" s="52" t="s">
        <v>257</v>
      </c>
      <c r="D3064" s="52" t="s">
        <v>7</v>
      </c>
      <c r="E3064" s="52" t="s">
        <v>78</v>
      </c>
      <c r="F3064" s="52" t="s">
        <v>67</v>
      </c>
      <c r="G3064" s="52">
        <v>0</v>
      </c>
      <c r="H3064" s="52">
        <v>0</v>
      </c>
      <c r="I3064" s="52">
        <v>0</v>
      </c>
      <c r="J3064" s="52">
        <v>0</v>
      </c>
      <c r="K3064" s="52">
        <v>0</v>
      </c>
      <c r="L3064" s="52">
        <v>0</v>
      </c>
      <c r="M3064" s="52">
        <v>0</v>
      </c>
      <c r="N3064" s="52">
        <v>0</v>
      </c>
      <c r="O3064" s="52">
        <v>0</v>
      </c>
      <c r="P3064" s="52">
        <v>0</v>
      </c>
      <c r="Q3064" s="52">
        <v>0</v>
      </c>
      <c r="R3064" s="52">
        <v>0</v>
      </c>
      <c r="S3064" s="52">
        <v>0</v>
      </c>
      <c r="T3064" s="52">
        <v>0</v>
      </c>
      <c r="U3064" s="52">
        <v>0</v>
      </c>
      <c r="V3064" s="52">
        <v>0</v>
      </c>
      <c r="W3064" s="52">
        <v>0</v>
      </c>
      <c r="X3064" s="52">
        <v>0</v>
      </c>
      <c r="Y3064" s="52">
        <v>0</v>
      </c>
      <c r="Z3064" s="52">
        <v>0</v>
      </c>
    </row>
    <row r="3065" spans="1:26">
      <c r="A3065" s="52" t="s">
        <v>347</v>
      </c>
      <c r="B3065" s="52" t="s">
        <v>337</v>
      </c>
      <c r="C3065" s="52" t="s">
        <v>257</v>
      </c>
      <c r="D3065" s="52" t="s">
        <v>7</v>
      </c>
      <c r="E3065" s="52" t="s">
        <v>78</v>
      </c>
      <c r="F3065" s="52" t="s">
        <v>68</v>
      </c>
      <c r="G3065" s="52">
        <v>0</v>
      </c>
      <c r="H3065" s="52">
        <v>0</v>
      </c>
      <c r="I3065" s="52">
        <v>0</v>
      </c>
      <c r="J3065" s="52">
        <v>0</v>
      </c>
      <c r="K3065" s="52">
        <v>0</v>
      </c>
      <c r="L3065" s="52">
        <v>0</v>
      </c>
      <c r="M3065" s="52">
        <v>0</v>
      </c>
      <c r="N3065" s="52">
        <v>0</v>
      </c>
      <c r="O3065" s="52">
        <v>0</v>
      </c>
      <c r="P3065" s="52">
        <v>0</v>
      </c>
      <c r="Q3065" s="52">
        <v>0</v>
      </c>
      <c r="R3065" s="52">
        <v>0</v>
      </c>
      <c r="S3065" s="52">
        <v>0</v>
      </c>
      <c r="T3065" s="52">
        <v>0</v>
      </c>
      <c r="U3065" s="52">
        <v>0</v>
      </c>
      <c r="V3065" s="52">
        <v>0</v>
      </c>
      <c r="W3065" s="52">
        <v>0</v>
      </c>
      <c r="X3065" s="52">
        <v>0</v>
      </c>
      <c r="Y3065" s="52">
        <v>0</v>
      </c>
      <c r="Z3065" s="52">
        <v>0</v>
      </c>
    </row>
    <row r="3066" spans="1:26">
      <c r="A3066" s="52" t="s">
        <v>347</v>
      </c>
      <c r="B3066" s="52" t="s">
        <v>337</v>
      </c>
      <c r="C3066" s="52" t="s">
        <v>257</v>
      </c>
      <c r="D3066" s="52" t="s">
        <v>7</v>
      </c>
      <c r="E3066" s="52" t="s">
        <v>78</v>
      </c>
      <c r="F3066" s="52" t="s">
        <v>69</v>
      </c>
      <c r="G3066" s="52">
        <v>0</v>
      </c>
      <c r="H3066" s="52">
        <v>0</v>
      </c>
      <c r="I3066" s="52">
        <v>0</v>
      </c>
      <c r="J3066" s="52">
        <v>0</v>
      </c>
      <c r="K3066" s="52">
        <v>0</v>
      </c>
      <c r="L3066" s="52">
        <v>0</v>
      </c>
      <c r="M3066" s="52">
        <v>0</v>
      </c>
      <c r="N3066" s="52">
        <v>0</v>
      </c>
      <c r="O3066" s="52">
        <v>0</v>
      </c>
      <c r="P3066" s="52">
        <v>0</v>
      </c>
      <c r="Q3066" s="52">
        <v>0</v>
      </c>
      <c r="R3066" s="52">
        <v>0</v>
      </c>
      <c r="S3066" s="52">
        <v>0</v>
      </c>
      <c r="T3066" s="52">
        <v>0</v>
      </c>
      <c r="U3066" s="52">
        <v>0</v>
      </c>
      <c r="V3066" s="52">
        <v>0</v>
      </c>
      <c r="W3066" s="52">
        <v>0</v>
      </c>
      <c r="X3066" s="52">
        <v>0</v>
      </c>
      <c r="Y3066" s="52">
        <v>0</v>
      </c>
      <c r="Z3066" s="52">
        <v>0</v>
      </c>
    </row>
    <row r="3067" spans="1:26">
      <c r="A3067" s="52" t="s">
        <v>347</v>
      </c>
      <c r="B3067" s="52" t="s">
        <v>337</v>
      </c>
      <c r="C3067" s="52" t="s">
        <v>257</v>
      </c>
      <c r="D3067" s="52" t="s">
        <v>7</v>
      </c>
      <c r="E3067" s="52" t="s">
        <v>78</v>
      </c>
      <c r="F3067" s="52" t="s">
        <v>70</v>
      </c>
      <c r="G3067" s="52">
        <v>0</v>
      </c>
      <c r="H3067" s="52">
        <v>0</v>
      </c>
      <c r="I3067" s="52">
        <v>0</v>
      </c>
      <c r="J3067" s="52">
        <v>0</v>
      </c>
      <c r="K3067" s="52">
        <v>0</v>
      </c>
      <c r="L3067" s="52">
        <v>0</v>
      </c>
      <c r="M3067" s="52">
        <v>0</v>
      </c>
      <c r="N3067" s="52">
        <v>0</v>
      </c>
      <c r="O3067" s="52">
        <v>0</v>
      </c>
      <c r="P3067" s="52">
        <v>0</v>
      </c>
      <c r="Q3067" s="52">
        <v>0</v>
      </c>
      <c r="R3067" s="52">
        <v>0</v>
      </c>
      <c r="S3067" s="52">
        <v>0</v>
      </c>
      <c r="T3067" s="52">
        <v>0</v>
      </c>
      <c r="U3067" s="52">
        <v>0</v>
      </c>
      <c r="V3067" s="52">
        <v>0</v>
      </c>
      <c r="W3067" s="52">
        <v>0</v>
      </c>
      <c r="X3067" s="52">
        <v>0</v>
      </c>
      <c r="Y3067" s="52">
        <v>0</v>
      </c>
      <c r="Z3067" s="52">
        <v>0</v>
      </c>
    </row>
    <row r="3068" spans="1:26">
      <c r="A3068" s="52" t="s">
        <v>347</v>
      </c>
      <c r="B3068" s="52" t="s">
        <v>342</v>
      </c>
      <c r="C3068" s="52" t="s">
        <v>257</v>
      </c>
      <c r="D3068" s="52" t="s">
        <v>7</v>
      </c>
      <c r="E3068" s="52" t="s">
        <v>78</v>
      </c>
      <c r="F3068" s="52" t="s">
        <v>71</v>
      </c>
      <c r="G3068" s="52">
        <v>0</v>
      </c>
      <c r="H3068" s="52">
        <v>0</v>
      </c>
      <c r="I3068" s="52">
        <v>0</v>
      </c>
      <c r="J3068" s="52">
        <v>0</v>
      </c>
      <c r="K3068" s="52">
        <v>0</v>
      </c>
      <c r="L3068" s="52">
        <v>0</v>
      </c>
      <c r="M3068" s="52">
        <v>0</v>
      </c>
      <c r="N3068" s="52">
        <v>0</v>
      </c>
      <c r="O3068" s="52">
        <v>0</v>
      </c>
      <c r="P3068" s="52">
        <v>0</v>
      </c>
      <c r="Q3068" s="52">
        <v>0</v>
      </c>
      <c r="R3068" s="52">
        <v>0</v>
      </c>
      <c r="S3068" s="52">
        <v>0</v>
      </c>
      <c r="T3068" s="52">
        <v>0</v>
      </c>
      <c r="U3068" s="52">
        <v>0</v>
      </c>
      <c r="V3068" s="52">
        <v>0</v>
      </c>
      <c r="W3068" s="52">
        <v>0</v>
      </c>
      <c r="X3068" s="52">
        <v>0</v>
      </c>
      <c r="Y3068" s="52">
        <v>0</v>
      </c>
      <c r="Z3068" s="52">
        <v>0</v>
      </c>
    </row>
    <row r="3069" spans="1:26">
      <c r="A3069" s="52" t="s">
        <v>347</v>
      </c>
      <c r="B3069" s="52" t="s">
        <v>342</v>
      </c>
      <c r="C3069" s="52" t="s">
        <v>257</v>
      </c>
      <c r="D3069" s="52" t="s">
        <v>7</v>
      </c>
      <c r="E3069" s="52" t="s">
        <v>78</v>
      </c>
      <c r="F3069" s="52" t="s">
        <v>72</v>
      </c>
      <c r="G3069" s="52">
        <v>0.46169289662645085</v>
      </c>
      <c r="H3069" s="52">
        <v>0.81479494018053122</v>
      </c>
      <c r="I3069" s="52">
        <v>1.4488475204775879</v>
      </c>
      <c r="J3069" s="52">
        <v>3.8816796552394086</v>
      </c>
      <c r="K3069" s="52">
        <v>12.81649809472739</v>
      </c>
      <c r="L3069" s="52">
        <v>12.465564734673489</v>
      </c>
      <c r="M3069" s="52">
        <v>11.424078563324709</v>
      </c>
      <c r="N3069" s="52">
        <v>10.832248924661155</v>
      </c>
      <c r="O3069" s="52">
        <v>13.399883463687082</v>
      </c>
      <c r="P3069" s="52">
        <v>11.942557918636432</v>
      </c>
      <c r="Q3069" s="52">
        <v>13.240715763433638</v>
      </c>
      <c r="R3069" s="52">
        <v>13.503859293914189</v>
      </c>
      <c r="S3069" s="52">
        <v>16.540047640879955</v>
      </c>
      <c r="T3069" s="52">
        <v>19.205479475820574</v>
      </c>
      <c r="U3069" s="52">
        <v>18.07770381358084</v>
      </c>
      <c r="V3069" s="52">
        <v>33.962042865283919</v>
      </c>
      <c r="W3069" s="52">
        <v>33.671650225568776</v>
      </c>
      <c r="X3069" s="52">
        <v>12.120978814790664</v>
      </c>
      <c r="Y3069" s="52">
        <v>10.979167249088686</v>
      </c>
      <c r="Z3069" s="52">
        <v>11.212222877377471</v>
      </c>
    </row>
    <row r="3070" spans="1:26">
      <c r="A3070" s="52" t="s">
        <v>347</v>
      </c>
      <c r="B3070" s="52" t="s">
        <v>343</v>
      </c>
      <c r="C3070" s="52" t="s">
        <v>257</v>
      </c>
      <c r="D3070" s="52" t="s">
        <v>7</v>
      </c>
      <c r="E3070" s="52" t="s">
        <v>78</v>
      </c>
      <c r="F3070" s="52" t="s">
        <v>73</v>
      </c>
      <c r="G3070" s="52">
        <v>0</v>
      </c>
      <c r="H3070" s="52">
        <v>0</v>
      </c>
      <c r="I3070" s="52">
        <v>0</v>
      </c>
      <c r="J3070" s="52">
        <v>0</v>
      </c>
      <c r="K3070" s="52">
        <v>18.184158326880308</v>
      </c>
      <c r="L3070" s="52">
        <v>13.985760237337667</v>
      </c>
      <c r="M3070" s="52">
        <v>13.093908499959404</v>
      </c>
      <c r="N3070" s="52">
        <v>14.093902213557742</v>
      </c>
      <c r="O3070" s="52">
        <v>14.201158771800245</v>
      </c>
      <c r="P3070" s="52">
        <v>1.8845724643200326</v>
      </c>
      <c r="Q3070" s="52">
        <v>3.2179744800000547</v>
      </c>
      <c r="R3070" s="52">
        <v>3.4222903200000583</v>
      </c>
      <c r="S3070" s="52">
        <v>4.11389943840007</v>
      </c>
      <c r="T3070" s="52">
        <v>3.8656556928000656</v>
      </c>
      <c r="U3070" s="52">
        <v>3.5497640875305203</v>
      </c>
      <c r="V3070" s="52">
        <v>12.048521647728306</v>
      </c>
      <c r="W3070" s="52">
        <v>13.336128415753427</v>
      </c>
      <c r="X3070" s="52">
        <v>0.6796896225233876</v>
      </c>
      <c r="Y3070" s="52">
        <v>0.68351254376211457</v>
      </c>
      <c r="Z3070" s="52">
        <v>1.0635271916205737</v>
      </c>
    </row>
    <row r="3071" spans="1:26">
      <c r="A3071" s="52" t="s">
        <v>113</v>
      </c>
      <c r="B3071" s="52" t="s">
        <v>337</v>
      </c>
      <c r="C3071" s="52" t="s">
        <v>257</v>
      </c>
      <c r="D3071" s="52" t="s">
        <v>7</v>
      </c>
      <c r="E3071" s="52" t="s">
        <v>79</v>
      </c>
      <c r="F3071" s="52" t="s">
        <v>63</v>
      </c>
      <c r="G3071" s="52">
        <v>0</v>
      </c>
      <c r="H3071" s="52">
        <v>0</v>
      </c>
      <c r="I3071" s="52">
        <v>0</v>
      </c>
      <c r="J3071" s="52">
        <v>0</v>
      </c>
      <c r="K3071" s="52">
        <v>0</v>
      </c>
      <c r="L3071" s="52">
        <v>0</v>
      </c>
      <c r="M3071" s="52">
        <v>0</v>
      </c>
      <c r="N3071" s="52">
        <v>0</v>
      </c>
      <c r="O3071" s="52">
        <v>0</v>
      </c>
      <c r="P3071" s="52">
        <v>0</v>
      </c>
      <c r="Q3071" s="52">
        <v>0</v>
      </c>
      <c r="R3071" s="52">
        <v>0</v>
      </c>
      <c r="S3071" s="52">
        <v>0</v>
      </c>
      <c r="T3071" s="52">
        <v>0</v>
      </c>
      <c r="U3071" s="52">
        <v>0</v>
      </c>
      <c r="V3071" s="52">
        <v>1.1723040000000005</v>
      </c>
      <c r="W3071" s="52">
        <v>2.9539335037663719</v>
      </c>
      <c r="X3071" s="52">
        <v>8.3231609714783286</v>
      </c>
      <c r="Y3071" s="52">
        <v>14.611329264299567</v>
      </c>
      <c r="Z3071" s="52">
        <v>16.850206374596059</v>
      </c>
    </row>
    <row r="3072" spans="1:26">
      <c r="A3072" s="52" t="s">
        <v>113</v>
      </c>
      <c r="B3072" s="52" t="s">
        <v>338</v>
      </c>
      <c r="C3072" s="52" t="s">
        <v>257</v>
      </c>
      <c r="D3072" s="52" t="s">
        <v>7</v>
      </c>
      <c r="E3072" s="52" t="s">
        <v>79</v>
      </c>
      <c r="F3072" s="52" t="s">
        <v>64</v>
      </c>
      <c r="G3072" s="52">
        <v>0</v>
      </c>
      <c r="H3072" s="52">
        <v>0</v>
      </c>
      <c r="I3072" s="52">
        <v>0</v>
      </c>
      <c r="J3072" s="52">
        <v>0</v>
      </c>
      <c r="K3072" s="52">
        <v>0</v>
      </c>
      <c r="L3072" s="52">
        <v>0</v>
      </c>
      <c r="M3072" s="52">
        <v>0</v>
      </c>
      <c r="N3072" s="52">
        <v>0</v>
      </c>
      <c r="O3072" s="52">
        <v>0</v>
      </c>
      <c r="P3072" s="52">
        <v>0</v>
      </c>
      <c r="Q3072" s="52">
        <v>0</v>
      </c>
      <c r="R3072" s="52">
        <v>0</v>
      </c>
      <c r="S3072" s="52">
        <v>0</v>
      </c>
      <c r="T3072" s="52">
        <v>0</v>
      </c>
      <c r="U3072" s="52">
        <v>0</v>
      </c>
      <c r="V3072" s="52">
        <v>0</v>
      </c>
      <c r="W3072" s="52">
        <v>0</v>
      </c>
      <c r="X3072" s="52">
        <v>0</v>
      </c>
      <c r="Y3072" s="52">
        <v>0</v>
      </c>
      <c r="Z3072" s="52">
        <v>0</v>
      </c>
    </row>
    <row r="3073" spans="1:26">
      <c r="A3073" s="52" t="s">
        <v>113</v>
      </c>
      <c r="B3073" s="52" t="s">
        <v>339</v>
      </c>
      <c r="C3073" s="52" t="s">
        <v>257</v>
      </c>
      <c r="D3073" s="52" t="s">
        <v>7</v>
      </c>
      <c r="E3073" s="52" t="s">
        <v>79</v>
      </c>
      <c r="F3073" s="52" t="s">
        <v>65</v>
      </c>
      <c r="G3073" s="52">
        <v>0</v>
      </c>
      <c r="H3073" s="52">
        <v>0</v>
      </c>
      <c r="I3073" s="52">
        <v>0</v>
      </c>
      <c r="J3073" s="52">
        <v>0</v>
      </c>
      <c r="K3073" s="52">
        <v>0</v>
      </c>
      <c r="L3073" s="52">
        <v>0</v>
      </c>
      <c r="M3073" s="52">
        <v>0</v>
      </c>
      <c r="N3073" s="52">
        <v>2.7036641841653664E-2</v>
      </c>
      <c r="O3073" s="52">
        <v>2.527240191477173E-2</v>
      </c>
      <c r="P3073" s="52">
        <v>6.8906089476045707E-2</v>
      </c>
      <c r="Q3073" s="52">
        <v>0.10324825885274112</v>
      </c>
      <c r="R3073" s="52">
        <v>0.1018386349348296</v>
      </c>
      <c r="S3073" s="52">
        <v>0.1875220579466749</v>
      </c>
      <c r="T3073" s="52">
        <v>0.21542600646450716</v>
      </c>
      <c r="U3073" s="52">
        <v>0.2082171258222443</v>
      </c>
      <c r="V3073" s="52">
        <v>0.20983760962573522</v>
      </c>
      <c r="W3073" s="52">
        <v>0.14672402236925627</v>
      </c>
      <c r="X3073" s="52">
        <v>0.1617001943189208</v>
      </c>
      <c r="Y3073" s="52">
        <v>0.14324702298461683</v>
      </c>
      <c r="Z3073" s="52">
        <v>0.155143300508742</v>
      </c>
    </row>
    <row r="3074" spans="1:26">
      <c r="A3074" s="52" t="s">
        <v>113</v>
      </c>
      <c r="B3074" s="52" t="s">
        <v>340</v>
      </c>
      <c r="C3074" s="52" t="s">
        <v>257</v>
      </c>
      <c r="D3074" s="52" t="s">
        <v>7</v>
      </c>
      <c r="E3074" s="52" t="s">
        <v>79</v>
      </c>
      <c r="F3074" s="52" t="s">
        <v>66</v>
      </c>
      <c r="G3074" s="52">
        <v>1.4785309476244712</v>
      </c>
      <c r="H3074" s="52">
        <v>1.6198395861507389</v>
      </c>
      <c r="I3074" s="52">
        <v>1.5274459280564832</v>
      </c>
      <c r="J3074" s="52">
        <v>1.7023398810738766</v>
      </c>
      <c r="K3074" s="52">
        <v>4.5229806100173304</v>
      </c>
      <c r="L3074" s="52">
        <v>4.6366716740848828</v>
      </c>
      <c r="M3074" s="52">
        <v>4.7291805359204186</v>
      </c>
      <c r="N3074" s="52">
        <v>4.987393304779852</v>
      </c>
      <c r="O3074" s="52">
        <v>4.9040640382195946</v>
      </c>
      <c r="P3074" s="52">
        <v>4.4528631913216854</v>
      </c>
      <c r="Q3074" s="52">
        <v>5.5272766424054787</v>
      </c>
      <c r="R3074" s="52">
        <v>5.856995452026819</v>
      </c>
      <c r="S3074" s="52">
        <v>6.1880022505549181</v>
      </c>
      <c r="T3074" s="52">
        <v>6.2595047443046408</v>
      </c>
      <c r="U3074" s="52">
        <v>6.4049759397768753</v>
      </c>
      <c r="V3074" s="52">
        <v>19.573153360517693</v>
      </c>
      <c r="W3074" s="52">
        <v>26.689656052244832</v>
      </c>
      <c r="X3074" s="52">
        <v>27.801162476070207</v>
      </c>
      <c r="Y3074" s="52">
        <v>31.698024868583886</v>
      </c>
      <c r="Z3074" s="52">
        <v>29.728383859321866</v>
      </c>
    </row>
    <row r="3075" spans="1:26">
      <c r="A3075" s="52" t="s">
        <v>113</v>
      </c>
      <c r="B3075" s="52" t="s">
        <v>341</v>
      </c>
      <c r="C3075" s="52" t="s">
        <v>257</v>
      </c>
      <c r="D3075" s="52" t="s">
        <v>7</v>
      </c>
      <c r="E3075" s="52" t="s">
        <v>79</v>
      </c>
      <c r="F3075" s="52" t="s">
        <v>67</v>
      </c>
      <c r="G3075" s="52">
        <v>0</v>
      </c>
      <c r="H3075" s="52">
        <v>0</v>
      </c>
      <c r="I3075" s="52">
        <v>0</v>
      </c>
      <c r="J3075" s="52">
        <v>0</v>
      </c>
      <c r="K3075" s="52">
        <v>0</v>
      </c>
      <c r="L3075" s="52">
        <v>0</v>
      </c>
      <c r="M3075" s="52">
        <v>0</v>
      </c>
      <c r="N3075" s="52">
        <v>0</v>
      </c>
      <c r="O3075" s="52">
        <v>0</v>
      </c>
      <c r="P3075" s="52">
        <v>0</v>
      </c>
      <c r="Q3075" s="52">
        <v>0</v>
      </c>
      <c r="R3075" s="52">
        <v>0</v>
      </c>
      <c r="S3075" s="52">
        <v>0</v>
      </c>
      <c r="T3075" s="52">
        <v>0</v>
      </c>
      <c r="U3075" s="52">
        <v>0</v>
      </c>
      <c r="V3075" s="52">
        <v>0</v>
      </c>
      <c r="W3075" s="52">
        <v>0</v>
      </c>
      <c r="X3075" s="52">
        <v>0</v>
      </c>
      <c r="Y3075" s="52">
        <v>0</v>
      </c>
      <c r="Z3075" s="52">
        <v>0</v>
      </c>
    </row>
    <row r="3076" spans="1:26">
      <c r="A3076" s="52" t="s">
        <v>113</v>
      </c>
      <c r="B3076" s="52" t="s">
        <v>337</v>
      </c>
      <c r="C3076" s="52" t="s">
        <v>257</v>
      </c>
      <c r="D3076" s="52" t="s">
        <v>7</v>
      </c>
      <c r="E3076" s="52" t="s">
        <v>79</v>
      </c>
      <c r="F3076" s="52" t="s">
        <v>68</v>
      </c>
      <c r="G3076" s="52">
        <v>0</v>
      </c>
      <c r="H3076" s="52">
        <v>0</v>
      </c>
      <c r="I3076" s="52">
        <v>0</v>
      </c>
      <c r="J3076" s="52">
        <v>0</v>
      </c>
      <c r="K3076" s="52">
        <v>0</v>
      </c>
      <c r="L3076" s="52">
        <v>0</v>
      </c>
      <c r="M3076" s="52">
        <v>0</v>
      </c>
      <c r="N3076" s="52">
        <v>0</v>
      </c>
      <c r="O3076" s="52">
        <v>0</v>
      </c>
      <c r="P3076" s="52">
        <v>0</v>
      </c>
      <c r="Q3076" s="52">
        <v>0</v>
      </c>
      <c r="R3076" s="52">
        <v>0</v>
      </c>
      <c r="S3076" s="52">
        <v>0</v>
      </c>
      <c r="T3076" s="52">
        <v>0</v>
      </c>
      <c r="U3076" s="52">
        <v>0</v>
      </c>
      <c r="V3076" s="52">
        <v>0</v>
      </c>
      <c r="W3076" s="52">
        <v>0</v>
      </c>
      <c r="X3076" s="52">
        <v>0</v>
      </c>
      <c r="Y3076" s="52">
        <v>0</v>
      </c>
      <c r="Z3076" s="52">
        <v>0</v>
      </c>
    </row>
    <row r="3077" spans="1:26">
      <c r="A3077" s="52" t="s">
        <v>113</v>
      </c>
      <c r="B3077" s="52" t="s">
        <v>337</v>
      </c>
      <c r="C3077" s="52" t="s">
        <v>257</v>
      </c>
      <c r="D3077" s="52" t="s">
        <v>7</v>
      </c>
      <c r="E3077" s="52" t="s">
        <v>79</v>
      </c>
      <c r="F3077" s="52" t="s">
        <v>69</v>
      </c>
      <c r="G3077" s="52">
        <v>0</v>
      </c>
      <c r="H3077" s="52">
        <v>0</v>
      </c>
      <c r="I3077" s="52">
        <v>0</v>
      </c>
      <c r="J3077" s="52">
        <v>0</v>
      </c>
      <c r="K3077" s="52">
        <v>0</v>
      </c>
      <c r="L3077" s="52">
        <v>0</v>
      </c>
      <c r="M3077" s="52">
        <v>0</v>
      </c>
      <c r="N3077" s="52">
        <v>0</v>
      </c>
      <c r="O3077" s="52">
        <v>0</v>
      </c>
      <c r="P3077" s="52">
        <v>0</v>
      </c>
      <c r="Q3077" s="52">
        <v>0</v>
      </c>
      <c r="R3077" s="52">
        <v>0</v>
      </c>
      <c r="S3077" s="52">
        <v>0</v>
      </c>
      <c r="T3077" s="52">
        <v>0</v>
      </c>
      <c r="U3077" s="52">
        <v>0</v>
      </c>
      <c r="V3077" s="52">
        <v>0</v>
      </c>
      <c r="W3077" s="52">
        <v>0</v>
      </c>
      <c r="X3077" s="52">
        <v>0</v>
      </c>
      <c r="Y3077" s="52">
        <v>0</v>
      </c>
      <c r="Z3077" s="52">
        <v>0</v>
      </c>
    </row>
    <row r="3078" spans="1:26">
      <c r="A3078" s="52" t="s">
        <v>113</v>
      </c>
      <c r="B3078" s="52" t="s">
        <v>337</v>
      </c>
      <c r="C3078" s="52" t="s">
        <v>257</v>
      </c>
      <c r="D3078" s="52" t="s">
        <v>7</v>
      </c>
      <c r="E3078" s="52" t="s">
        <v>79</v>
      </c>
      <c r="F3078" s="52" t="s">
        <v>70</v>
      </c>
      <c r="G3078" s="52">
        <v>0</v>
      </c>
      <c r="H3078" s="52">
        <v>0</v>
      </c>
      <c r="I3078" s="52">
        <v>0</v>
      </c>
      <c r="J3078" s="52">
        <v>0</v>
      </c>
      <c r="K3078" s="52">
        <v>0</v>
      </c>
      <c r="L3078" s="52">
        <v>0</v>
      </c>
      <c r="M3078" s="52">
        <v>0</v>
      </c>
      <c r="N3078" s="52">
        <v>0</v>
      </c>
      <c r="O3078" s="52">
        <v>0</v>
      </c>
      <c r="P3078" s="52">
        <v>0</v>
      </c>
      <c r="Q3078" s="52">
        <v>0</v>
      </c>
      <c r="R3078" s="52">
        <v>0</v>
      </c>
      <c r="S3078" s="52">
        <v>0</v>
      </c>
      <c r="T3078" s="52">
        <v>0</v>
      </c>
      <c r="U3078" s="52">
        <v>0</v>
      </c>
      <c r="V3078" s="52">
        <v>0</v>
      </c>
      <c r="W3078" s="52">
        <v>0</v>
      </c>
      <c r="X3078" s="52">
        <v>0</v>
      </c>
      <c r="Y3078" s="52">
        <v>0</v>
      </c>
      <c r="Z3078" s="52">
        <v>0</v>
      </c>
    </row>
    <row r="3079" spans="1:26">
      <c r="A3079" s="52" t="s">
        <v>113</v>
      </c>
      <c r="B3079" s="52" t="s">
        <v>342</v>
      </c>
      <c r="C3079" s="52" t="s">
        <v>257</v>
      </c>
      <c r="D3079" s="52" t="s">
        <v>7</v>
      </c>
      <c r="E3079" s="52" t="s">
        <v>79</v>
      </c>
      <c r="F3079" s="52" t="s">
        <v>71</v>
      </c>
      <c r="G3079" s="52">
        <v>0</v>
      </c>
      <c r="H3079" s="52">
        <v>0</v>
      </c>
      <c r="I3079" s="52">
        <v>0</v>
      </c>
      <c r="J3079" s="52">
        <v>0</v>
      </c>
      <c r="K3079" s="52">
        <v>0</v>
      </c>
      <c r="L3079" s="52">
        <v>0</v>
      </c>
      <c r="M3079" s="52">
        <v>0</v>
      </c>
      <c r="N3079" s="52">
        <v>0</v>
      </c>
      <c r="O3079" s="52">
        <v>0</v>
      </c>
      <c r="P3079" s="52">
        <v>0</v>
      </c>
      <c r="Q3079" s="52">
        <v>0</v>
      </c>
      <c r="R3079" s="52">
        <v>0</v>
      </c>
      <c r="S3079" s="52">
        <v>0</v>
      </c>
      <c r="T3079" s="52">
        <v>0</v>
      </c>
      <c r="U3079" s="52">
        <v>0</v>
      </c>
      <c r="V3079" s="52">
        <v>0</v>
      </c>
      <c r="W3079" s="52">
        <v>0</v>
      </c>
      <c r="X3079" s="52">
        <v>0</v>
      </c>
      <c r="Y3079" s="52">
        <v>0</v>
      </c>
      <c r="Z3079" s="52">
        <v>0</v>
      </c>
    </row>
    <row r="3080" spans="1:26">
      <c r="A3080" s="52" t="s">
        <v>113</v>
      </c>
      <c r="B3080" s="52" t="s">
        <v>342</v>
      </c>
      <c r="C3080" s="52" t="s">
        <v>257</v>
      </c>
      <c r="D3080" s="52" t="s">
        <v>7</v>
      </c>
      <c r="E3080" s="52" t="s">
        <v>79</v>
      </c>
      <c r="F3080" s="52" t="s">
        <v>72</v>
      </c>
      <c r="G3080" s="52">
        <v>3.2970315766643323</v>
      </c>
      <c r="H3080" s="52">
        <v>1.6909108818315695</v>
      </c>
      <c r="I3080" s="52">
        <v>1.4344572073052639</v>
      </c>
      <c r="J3080" s="52">
        <v>1.2647125637137251</v>
      </c>
      <c r="K3080" s="52">
        <v>2.9794231260754094</v>
      </c>
      <c r="L3080" s="52">
        <v>2.6327007766156312</v>
      </c>
      <c r="M3080" s="52">
        <v>3.3419481275535707</v>
      </c>
      <c r="N3080" s="52">
        <v>3.5122645665122025</v>
      </c>
      <c r="O3080" s="52">
        <v>4.0838651847879897</v>
      </c>
      <c r="P3080" s="52">
        <v>5.2695788890940634</v>
      </c>
      <c r="Q3080" s="52">
        <v>7.4883866875153249</v>
      </c>
      <c r="R3080" s="52">
        <v>9.7998680738700816</v>
      </c>
      <c r="S3080" s="52">
        <v>11.416186965784947</v>
      </c>
      <c r="T3080" s="52">
        <v>12.607756570014955</v>
      </c>
      <c r="U3080" s="52">
        <v>12.785055538927541</v>
      </c>
      <c r="V3080" s="52">
        <v>22.442232506809994</v>
      </c>
      <c r="W3080" s="52">
        <v>28.126042225177702</v>
      </c>
      <c r="X3080" s="52">
        <v>29.762757319272943</v>
      </c>
      <c r="Y3080" s="52">
        <v>28.215560255398799</v>
      </c>
      <c r="Z3080" s="52">
        <v>29.310613350067158</v>
      </c>
    </row>
    <row r="3081" spans="1:26">
      <c r="A3081" s="52" t="s">
        <v>113</v>
      </c>
      <c r="B3081" s="52" t="s">
        <v>343</v>
      </c>
      <c r="C3081" s="52" t="s">
        <v>257</v>
      </c>
      <c r="D3081" s="52" t="s">
        <v>7</v>
      </c>
      <c r="E3081" s="52" t="s">
        <v>79</v>
      </c>
      <c r="F3081" s="52" t="s">
        <v>73</v>
      </c>
      <c r="G3081" s="52">
        <v>0</v>
      </c>
      <c r="H3081" s="52">
        <v>0</v>
      </c>
      <c r="I3081" s="52">
        <v>0</v>
      </c>
      <c r="J3081" s="52">
        <v>0</v>
      </c>
      <c r="K3081" s="52">
        <v>0</v>
      </c>
      <c r="L3081" s="52">
        <v>0</v>
      </c>
      <c r="M3081" s="52">
        <v>0</v>
      </c>
      <c r="N3081" s="52">
        <v>0</v>
      </c>
      <c r="O3081" s="52">
        <v>0</v>
      </c>
      <c r="P3081" s="52">
        <v>0</v>
      </c>
      <c r="Q3081" s="52">
        <v>0</v>
      </c>
      <c r="R3081" s="52">
        <v>0</v>
      </c>
      <c r="S3081" s="52">
        <v>0</v>
      </c>
      <c r="T3081" s="52">
        <v>0</v>
      </c>
      <c r="U3081" s="52">
        <v>0</v>
      </c>
      <c r="V3081" s="52">
        <v>0</v>
      </c>
      <c r="W3081" s="52">
        <v>0</v>
      </c>
      <c r="X3081" s="52">
        <v>0</v>
      </c>
      <c r="Y3081" s="52">
        <v>0</v>
      </c>
      <c r="Z3081" s="52">
        <v>0</v>
      </c>
    </row>
    <row r="3082" spans="1:26">
      <c r="A3082" s="52" t="s">
        <v>347</v>
      </c>
      <c r="B3082" s="52" t="s">
        <v>337</v>
      </c>
      <c r="C3082" s="52" t="s">
        <v>257</v>
      </c>
      <c r="D3082" s="52" t="s">
        <v>7</v>
      </c>
      <c r="E3082" s="52" t="s">
        <v>80</v>
      </c>
      <c r="F3082" s="52" t="s">
        <v>63</v>
      </c>
      <c r="G3082" s="52">
        <v>0</v>
      </c>
      <c r="H3082" s="52">
        <v>0</v>
      </c>
      <c r="I3082" s="52">
        <v>0</v>
      </c>
      <c r="J3082" s="52">
        <v>0</v>
      </c>
      <c r="K3082" s="52">
        <v>1.2411316425600001</v>
      </c>
      <c r="L3082" s="52">
        <v>1.4327534147832002</v>
      </c>
      <c r="M3082" s="52">
        <v>1.0322454916800001</v>
      </c>
      <c r="N3082" s="52">
        <v>1.230830732916</v>
      </c>
      <c r="O3082" s="52">
        <v>3.4452896860707996</v>
      </c>
      <c r="P3082" s="52">
        <v>6.3882305460154774</v>
      </c>
      <c r="Q3082" s="52">
        <v>27.638594910908143</v>
      </c>
      <c r="R3082" s="52">
        <v>28.452030982246676</v>
      </c>
      <c r="S3082" s="52">
        <v>27.637595705325236</v>
      </c>
      <c r="T3082" s="52">
        <v>31.321255831944629</v>
      </c>
      <c r="U3082" s="52">
        <v>37.158819704629551</v>
      </c>
      <c r="V3082" s="52">
        <v>41.369509429060351</v>
      </c>
      <c r="W3082" s="52">
        <v>27.995447273584837</v>
      </c>
      <c r="X3082" s="52">
        <v>28.883567633206368</v>
      </c>
      <c r="Y3082" s="52">
        <v>33.108064007230951</v>
      </c>
      <c r="Z3082" s="52">
        <v>38.832181226803762</v>
      </c>
    </row>
    <row r="3083" spans="1:26">
      <c r="A3083" s="52" t="s">
        <v>347</v>
      </c>
      <c r="B3083" s="52" t="s">
        <v>338</v>
      </c>
      <c r="C3083" s="52" t="s">
        <v>257</v>
      </c>
      <c r="D3083" s="52" t="s">
        <v>7</v>
      </c>
      <c r="E3083" s="52" t="s">
        <v>80</v>
      </c>
      <c r="F3083" s="52" t="s">
        <v>64</v>
      </c>
      <c r="G3083" s="52">
        <v>217.91561015468668</v>
      </c>
      <c r="H3083" s="52">
        <v>187.24998790741589</v>
      </c>
      <c r="I3083" s="52">
        <v>210.00128633941824</v>
      </c>
      <c r="J3083" s="52">
        <v>237.26127960371537</v>
      </c>
      <c r="K3083" s="52">
        <v>242.26870702014443</v>
      </c>
      <c r="L3083" s="52">
        <v>253.20456297833351</v>
      </c>
      <c r="M3083" s="52">
        <v>293.62482101319745</v>
      </c>
      <c r="N3083" s="52">
        <v>267.11844784091363</v>
      </c>
      <c r="O3083" s="52">
        <v>284.02849959486235</v>
      </c>
      <c r="P3083" s="52">
        <v>295.30907746064247</v>
      </c>
      <c r="Q3083" s="52">
        <v>304.53778494509436</v>
      </c>
      <c r="R3083" s="52">
        <v>303.73946369397407</v>
      </c>
      <c r="S3083" s="52">
        <v>342.28767052823923</v>
      </c>
      <c r="T3083" s="52">
        <v>316.37188192057903</v>
      </c>
      <c r="U3083" s="52">
        <v>399.30487821804201</v>
      </c>
      <c r="V3083" s="52">
        <v>337.08592714127616</v>
      </c>
      <c r="W3083" s="52">
        <v>306.93299649625936</v>
      </c>
      <c r="X3083" s="52">
        <v>343.42808870320675</v>
      </c>
      <c r="Y3083" s="52">
        <v>362.21214018962672</v>
      </c>
      <c r="Z3083" s="52">
        <v>392.68784543363529</v>
      </c>
    </row>
    <row r="3084" spans="1:26">
      <c r="A3084" s="52" t="s">
        <v>347</v>
      </c>
      <c r="B3084" s="52" t="s">
        <v>339</v>
      </c>
      <c r="C3084" s="52" t="s">
        <v>257</v>
      </c>
      <c r="D3084" s="52" t="s">
        <v>7</v>
      </c>
      <c r="E3084" s="52" t="s">
        <v>80</v>
      </c>
      <c r="F3084" s="52" t="s">
        <v>65</v>
      </c>
      <c r="G3084" s="52">
        <v>0</v>
      </c>
      <c r="H3084" s="52">
        <v>0</v>
      </c>
      <c r="I3084" s="52">
        <v>0</v>
      </c>
      <c r="J3084" s="52">
        <v>0</v>
      </c>
      <c r="K3084" s="52">
        <v>0</v>
      </c>
      <c r="L3084" s="52">
        <v>0</v>
      </c>
      <c r="M3084" s="52">
        <v>0</v>
      </c>
      <c r="N3084" s="52">
        <v>4.8643412426647048E-2</v>
      </c>
      <c r="O3084" s="52">
        <v>1.1435925734899766</v>
      </c>
      <c r="P3084" s="52">
        <v>7.2340013806933667</v>
      </c>
      <c r="Q3084" s="52">
        <v>11.909756151265714</v>
      </c>
      <c r="R3084" s="52">
        <v>18.366568331584272</v>
      </c>
      <c r="S3084" s="52">
        <v>19.391544644517783</v>
      </c>
      <c r="T3084" s="52">
        <v>18.892396360213098</v>
      </c>
      <c r="U3084" s="52">
        <v>27.701725965212816</v>
      </c>
      <c r="V3084" s="52">
        <v>18.710325970156489</v>
      </c>
      <c r="W3084" s="52">
        <v>22.423576654553759</v>
      </c>
      <c r="X3084" s="52">
        <v>23.960489363821896</v>
      </c>
      <c r="Y3084" s="52">
        <v>22.20665335224168</v>
      </c>
      <c r="Z3084" s="52">
        <v>18.709592401097048</v>
      </c>
    </row>
    <row r="3085" spans="1:26">
      <c r="A3085" s="52" t="s">
        <v>347</v>
      </c>
      <c r="B3085" s="52" t="s">
        <v>340</v>
      </c>
      <c r="C3085" s="52" t="s">
        <v>257</v>
      </c>
      <c r="D3085" s="52" t="s">
        <v>7</v>
      </c>
      <c r="E3085" s="52" t="s">
        <v>80</v>
      </c>
      <c r="F3085" s="52" t="s">
        <v>66</v>
      </c>
      <c r="G3085" s="52">
        <v>8.6812170981652592</v>
      </c>
      <c r="H3085" s="52">
        <v>9.5109129329826878</v>
      </c>
      <c r="I3085" s="52">
        <v>8.9684221547554284</v>
      </c>
      <c r="J3085" s="52">
        <v>9.9953146778640711</v>
      </c>
      <c r="K3085" s="52">
        <v>41.692497817784911</v>
      </c>
      <c r="L3085" s="52">
        <v>43.865862090305988</v>
      </c>
      <c r="M3085" s="52">
        <v>46.686280186977413</v>
      </c>
      <c r="N3085" s="52">
        <v>48.482032746725231</v>
      </c>
      <c r="O3085" s="52">
        <v>47.639924431922879</v>
      </c>
      <c r="P3085" s="52">
        <v>50.907948552190959</v>
      </c>
      <c r="Q3085" s="52">
        <v>71.747344892976102</v>
      </c>
      <c r="R3085" s="52">
        <v>40.313946978467584</v>
      </c>
      <c r="S3085" s="52">
        <v>82.940574067568321</v>
      </c>
      <c r="T3085" s="52">
        <v>85.895264599754938</v>
      </c>
      <c r="U3085" s="52">
        <v>91.228844241439006</v>
      </c>
      <c r="V3085" s="52">
        <v>97.533880406282321</v>
      </c>
      <c r="W3085" s="52">
        <v>154.25734403078371</v>
      </c>
      <c r="X3085" s="52">
        <v>162.28147308876584</v>
      </c>
      <c r="Y3085" s="52">
        <v>169.26808910868968</v>
      </c>
      <c r="Z3085" s="52">
        <v>167.84862751851898</v>
      </c>
    </row>
    <row r="3086" spans="1:26">
      <c r="A3086" s="52" t="s">
        <v>347</v>
      </c>
      <c r="B3086" s="52" t="s">
        <v>341</v>
      </c>
      <c r="C3086" s="52" t="s">
        <v>257</v>
      </c>
      <c r="D3086" s="52" t="s">
        <v>7</v>
      </c>
      <c r="E3086" s="52" t="s">
        <v>80</v>
      </c>
      <c r="F3086" s="52" t="s">
        <v>67</v>
      </c>
      <c r="G3086" s="52">
        <v>0</v>
      </c>
      <c r="H3086" s="52">
        <v>0</v>
      </c>
      <c r="I3086" s="52">
        <v>0</v>
      </c>
      <c r="J3086" s="52">
        <v>0</v>
      </c>
      <c r="K3086" s="52">
        <v>0</v>
      </c>
      <c r="L3086" s="52">
        <v>0</v>
      </c>
      <c r="M3086" s="52">
        <v>0</v>
      </c>
      <c r="N3086" s="52">
        <v>0</v>
      </c>
      <c r="O3086" s="52">
        <v>0</v>
      </c>
      <c r="P3086" s="52">
        <v>0</v>
      </c>
      <c r="Q3086" s="52">
        <v>0</v>
      </c>
      <c r="R3086" s="52">
        <v>0</v>
      </c>
      <c r="S3086" s="52">
        <v>0</v>
      </c>
      <c r="T3086" s="52">
        <v>0</v>
      </c>
      <c r="U3086" s="52">
        <v>0</v>
      </c>
      <c r="V3086" s="52">
        <v>0</v>
      </c>
      <c r="W3086" s="52">
        <v>0</v>
      </c>
      <c r="X3086" s="52">
        <v>0</v>
      </c>
      <c r="Y3086" s="52">
        <v>0</v>
      </c>
      <c r="Z3086" s="52">
        <v>0</v>
      </c>
    </row>
    <row r="3087" spans="1:26">
      <c r="A3087" s="52" t="s">
        <v>347</v>
      </c>
      <c r="B3087" s="52" t="s">
        <v>337</v>
      </c>
      <c r="C3087" s="52" t="s">
        <v>257</v>
      </c>
      <c r="D3087" s="52" t="s">
        <v>7</v>
      </c>
      <c r="E3087" s="52" t="s">
        <v>80</v>
      </c>
      <c r="F3087" s="52" t="s">
        <v>68</v>
      </c>
      <c r="G3087" s="52">
        <v>0</v>
      </c>
      <c r="H3087" s="52">
        <v>0</v>
      </c>
      <c r="I3087" s="52">
        <v>0</v>
      </c>
      <c r="J3087" s="52">
        <v>0</v>
      </c>
      <c r="K3087" s="52">
        <v>0</v>
      </c>
      <c r="L3087" s="52">
        <v>0</v>
      </c>
      <c r="M3087" s="52">
        <v>0</v>
      </c>
      <c r="N3087" s="52">
        <v>0</v>
      </c>
      <c r="O3087" s="52">
        <v>0</v>
      </c>
      <c r="P3087" s="52">
        <v>0</v>
      </c>
      <c r="Q3087" s="52">
        <v>0</v>
      </c>
      <c r="R3087" s="52">
        <v>30.518003880000002</v>
      </c>
      <c r="S3087" s="52">
        <v>31.70496168</v>
      </c>
      <c r="T3087" s="52">
        <v>27.563797800000003</v>
      </c>
      <c r="U3087" s="52">
        <v>9.4956624000000005</v>
      </c>
      <c r="V3087" s="52">
        <v>8.8331523789600013</v>
      </c>
      <c r="W3087" s="52">
        <v>14.032478880000001</v>
      </c>
      <c r="X3087" s="52">
        <v>18.753933240000002</v>
      </c>
      <c r="Y3087" s="52">
        <v>15.404074560000002</v>
      </c>
      <c r="Z3087" s="52">
        <v>15.96473391965643</v>
      </c>
    </row>
    <row r="3088" spans="1:26">
      <c r="A3088" s="52" t="s">
        <v>347</v>
      </c>
      <c r="B3088" s="52" t="s">
        <v>337</v>
      </c>
      <c r="C3088" s="52" t="s">
        <v>257</v>
      </c>
      <c r="D3088" s="52" t="s">
        <v>7</v>
      </c>
      <c r="E3088" s="52" t="s">
        <v>80</v>
      </c>
      <c r="F3088" s="52" t="s">
        <v>69</v>
      </c>
      <c r="G3088" s="52">
        <v>0</v>
      </c>
      <c r="H3088" s="52">
        <v>0</v>
      </c>
      <c r="I3088" s="52">
        <v>0</v>
      </c>
      <c r="J3088" s="52">
        <v>0</v>
      </c>
      <c r="K3088" s="52">
        <v>0</v>
      </c>
      <c r="L3088" s="52">
        <v>0</v>
      </c>
      <c r="M3088" s="52">
        <v>0</v>
      </c>
      <c r="N3088" s="52">
        <v>0</v>
      </c>
      <c r="O3088" s="52">
        <v>0</v>
      </c>
      <c r="P3088" s="52">
        <v>0</v>
      </c>
      <c r="Q3088" s="52">
        <v>0</v>
      </c>
      <c r="R3088" s="52">
        <v>0</v>
      </c>
      <c r="S3088" s="52">
        <v>0</v>
      </c>
      <c r="T3088" s="52">
        <v>0</v>
      </c>
      <c r="U3088" s="52">
        <v>0</v>
      </c>
      <c r="V3088" s="52">
        <v>0</v>
      </c>
      <c r="W3088" s="52">
        <v>0</v>
      </c>
      <c r="X3088" s="52">
        <v>0</v>
      </c>
      <c r="Y3088" s="52">
        <v>0</v>
      </c>
      <c r="Z3088" s="52">
        <v>0</v>
      </c>
    </row>
    <row r="3089" spans="1:26">
      <c r="A3089" s="52" t="s">
        <v>347</v>
      </c>
      <c r="B3089" s="52" t="s">
        <v>337</v>
      </c>
      <c r="C3089" s="52" t="s">
        <v>257</v>
      </c>
      <c r="D3089" s="52" t="s">
        <v>7</v>
      </c>
      <c r="E3089" s="52" t="s">
        <v>80</v>
      </c>
      <c r="F3089" s="52" t="s">
        <v>70</v>
      </c>
      <c r="G3089" s="52">
        <v>0</v>
      </c>
      <c r="H3089" s="52">
        <v>0</v>
      </c>
      <c r="I3089" s="52">
        <v>0</v>
      </c>
      <c r="J3089" s="52">
        <v>0</v>
      </c>
      <c r="K3089" s="52">
        <v>0</v>
      </c>
      <c r="L3089" s="52">
        <v>0</v>
      </c>
      <c r="M3089" s="52">
        <v>0</v>
      </c>
      <c r="N3089" s="52">
        <v>0</v>
      </c>
      <c r="O3089" s="52">
        <v>0</v>
      </c>
      <c r="P3089" s="52">
        <v>0</v>
      </c>
      <c r="Q3089" s="52">
        <v>0</v>
      </c>
      <c r="R3089" s="52">
        <v>0</v>
      </c>
      <c r="S3089" s="52">
        <v>0</v>
      </c>
      <c r="T3089" s="52">
        <v>0</v>
      </c>
      <c r="U3089" s="52">
        <v>0</v>
      </c>
      <c r="V3089" s="52">
        <v>0</v>
      </c>
      <c r="W3089" s="52">
        <v>0</v>
      </c>
      <c r="X3089" s="52">
        <v>0</v>
      </c>
      <c r="Y3089" s="52">
        <v>0</v>
      </c>
      <c r="Z3089" s="52">
        <v>0</v>
      </c>
    </row>
    <row r="3090" spans="1:26">
      <c r="A3090" s="52" t="s">
        <v>347</v>
      </c>
      <c r="B3090" s="52" t="s">
        <v>342</v>
      </c>
      <c r="C3090" s="52" t="s">
        <v>257</v>
      </c>
      <c r="D3090" s="52" t="s">
        <v>7</v>
      </c>
      <c r="E3090" s="52" t="s">
        <v>80</v>
      </c>
      <c r="F3090" s="52" t="s">
        <v>71</v>
      </c>
      <c r="G3090" s="52">
        <v>0</v>
      </c>
      <c r="H3090" s="52">
        <v>0</v>
      </c>
      <c r="I3090" s="52">
        <v>0</v>
      </c>
      <c r="J3090" s="52">
        <v>0</v>
      </c>
      <c r="K3090" s="52">
        <v>0</v>
      </c>
      <c r="L3090" s="52">
        <v>0</v>
      </c>
      <c r="M3090" s="52">
        <v>0</v>
      </c>
      <c r="N3090" s="52">
        <v>0</v>
      </c>
      <c r="O3090" s="52">
        <v>0</v>
      </c>
      <c r="P3090" s="52">
        <v>0</v>
      </c>
      <c r="Q3090" s="52">
        <v>0</v>
      </c>
      <c r="R3090" s="52">
        <v>0</v>
      </c>
      <c r="S3090" s="52">
        <v>0</v>
      </c>
      <c r="T3090" s="52">
        <v>0</v>
      </c>
      <c r="U3090" s="52">
        <v>0</v>
      </c>
      <c r="V3090" s="52">
        <v>0</v>
      </c>
      <c r="W3090" s="52">
        <v>0</v>
      </c>
      <c r="X3090" s="52">
        <v>0</v>
      </c>
      <c r="Y3090" s="52">
        <v>0</v>
      </c>
      <c r="Z3090" s="52">
        <v>0</v>
      </c>
    </row>
    <row r="3091" spans="1:26">
      <c r="A3091" s="52" t="s">
        <v>347</v>
      </c>
      <c r="B3091" s="52" t="s">
        <v>342</v>
      </c>
      <c r="C3091" s="52" t="s">
        <v>257</v>
      </c>
      <c r="D3091" s="52" t="s">
        <v>7</v>
      </c>
      <c r="E3091" s="52" t="s">
        <v>80</v>
      </c>
      <c r="F3091" s="52" t="s">
        <v>72</v>
      </c>
      <c r="G3091" s="52">
        <v>21.86616337567256</v>
      </c>
      <c r="H3091" s="52">
        <v>21.567641923677968</v>
      </c>
      <c r="I3091" s="52">
        <v>22.164671175566021</v>
      </c>
      <c r="J3091" s="52">
        <v>23.652485113150764</v>
      </c>
      <c r="K3091" s="52">
        <v>68.789315208800105</v>
      </c>
      <c r="L3091" s="52">
        <v>57.4381283869062</v>
      </c>
      <c r="M3091" s="52">
        <v>53.499405989691425</v>
      </c>
      <c r="N3091" s="52">
        <v>52.459569929491479</v>
      </c>
      <c r="O3091" s="52">
        <v>51.283780700658227</v>
      </c>
      <c r="P3091" s="52">
        <v>46.659296386467254</v>
      </c>
      <c r="Q3091" s="52">
        <v>59.276721496526989</v>
      </c>
      <c r="R3091" s="52">
        <v>59.221654106317196</v>
      </c>
      <c r="S3091" s="52">
        <v>64.828790770867414</v>
      </c>
      <c r="T3091" s="52">
        <v>70.750779027315929</v>
      </c>
      <c r="U3091" s="52">
        <v>71.738663817453769</v>
      </c>
      <c r="V3091" s="52">
        <v>90.559915322240883</v>
      </c>
      <c r="W3091" s="52">
        <v>86.864279354853977</v>
      </c>
      <c r="X3091" s="52">
        <v>77.04101017234261</v>
      </c>
      <c r="Y3091" s="52">
        <v>77.010914159579386</v>
      </c>
      <c r="Z3091" s="52">
        <v>75.943255486329861</v>
      </c>
    </row>
    <row r="3092" spans="1:26">
      <c r="A3092" s="52" t="s">
        <v>347</v>
      </c>
      <c r="B3092" s="52" t="s">
        <v>343</v>
      </c>
      <c r="C3092" s="52" t="s">
        <v>257</v>
      </c>
      <c r="D3092" s="52" t="s">
        <v>7</v>
      </c>
      <c r="E3092" s="52" t="s">
        <v>80</v>
      </c>
      <c r="F3092" s="52" t="s">
        <v>73</v>
      </c>
      <c r="G3092" s="52">
        <v>0</v>
      </c>
      <c r="H3092" s="52">
        <v>0</v>
      </c>
      <c r="I3092" s="52">
        <v>0</v>
      </c>
      <c r="J3092" s="52">
        <v>0</v>
      </c>
      <c r="K3092" s="52">
        <v>13.924589708652974</v>
      </c>
      <c r="L3092" s="52">
        <v>12.283981549796378</v>
      </c>
      <c r="M3092" s="52">
        <v>13.336143986021</v>
      </c>
      <c r="N3092" s="52">
        <v>15.950221052057863</v>
      </c>
      <c r="O3092" s="52">
        <v>19.623685863223272</v>
      </c>
      <c r="P3092" s="52">
        <v>25.35003486994372</v>
      </c>
      <c r="Q3092" s="52">
        <v>26.301152010848242</v>
      </c>
      <c r="R3092" s="52">
        <v>29.047640069093035</v>
      </c>
      <c r="S3092" s="52">
        <v>28.077758319077819</v>
      </c>
      <c r="T3092" s="52">
        <v>26.412786061250863</v>
      </c>
      <c r="U3092" s="52">
        <v>27.365399545632982</v>
      </c>
      <c r="V3092" s="52">
        <v>34.177719074084301</v>
      </c>
      <c r="W3092" s="52">
        <v>35.116143215089146</v>
      </c>
      <c r="X3092" s="52">
        <v>36.047308055388015</v>
      </c>
      <c r="Y3092" s="52">
        <v>37.126158175982425</v>
      </c>
      <c r="Z3092" s="52">
        <v>37.506006623481206</v>
      </c>
    </row>
    <row r="3093" spans="1:26">
      <c r="A3093" s="52" t="s">
        <v>348</v>
      </c>
      <c r="B3093" s="52" t="s">
        <v>337</v>
      </c>
      <c r="C3093" s="52" t="s">
        <v>257</v>
      </c>
      <c r="D3093" s="52" t="s">
        <v>7</v>
      </c>
      <c r="E3093" s="52" t="s">
        <v>81</v>
      </c>
      <c r="F3093" s="52" t="s">
        <v>63</v>
      </c>
      <c r="G3093" s="52">
        <v>34.816771333183453</v>
      </c>
      <c r="H3093" s="52">
        <v>39.082383644233403</v>
      </c>
      <c r="I3093" s="52">
        <v>33.552835505832086</v>
      </c>
      <c r="J3093" s="52">
        <v>63.19910652671598</v>
      </c>
      <c r="K3093" s="52">
        <v>45.647232716766254</v>
      </c>
      <c r="L3093" s="52">
        <v>48.295042428926891</v>
      </c>
      <c r="M3093" s="52">
        <v>43.62508804761849</v>
      </c>
      <c r="N3093" s="52">
        <v>48.78949704101538</v>
      </c>
      <c r="O3093" s="52">
        <v>43.108967066539826</v>
      </c>
      <c r="P3093" s="52">
        <v>41.453184057668331</v>
      </c>
      <c r="Q3093" s="52">
        <v>62.962309168382824</v>
      </c>
      <c r="R3093" s="52">
        <v>49.824916273943721</v>
      </c>
      <c r="S3093" s="52">
        <v>85.904974372193166</v>
      </c>
      <c r="T3093" s="52">
        <v>58.129723621811095</v>
      </c>
      <c r="U3093" s="52">
        <v>42.76008654491703</v>
      </c>
      <c r="V3093" s="52">
        <v>133.28882610871327</v>
      </c>
      <c r="W3093" s="52">
        <v>117.03456917654765</v>
      </c>
      <c r="X3093" s="52">
        <v>113.15697562750306</v>
      </c>
      <c r="Y3093" s="52">
        <v>127.81774382634271</v>
      </c>
      <c r="Z3093" s="52">
        <v>121.17931394383115</v>
      </c>
    </row>
    <row r="3094" spans="1:26">
      <c r="A3094" s="52" t="s">
        <v>348</v>
      </c>
      <c r="B3094" s="52" t="s">
        <v>338</v>
      </c>
      <c r="C3094" s="52" t="s">
        <v>257</v>
      </c>
      <c r="D3094" s="52" t="s">
        <v>7</v>
      </c>
      <c r="E3094" s="52" t="s">
        <v>81</v>
      </c>
      <c r="F3094" s="52" t="s">
        <v>64</v>
      </c>
      <c r="G3094" s="52">
        <v>0</v>
      </c>
      <c r="H3094" s="52">
        <v>0</v>
      </c>
      <c r="I3094" s="52">
        <v>0</v>
      </c>
      <c r="J3094" s="52">
        <v>0</v>
      </c>
      <c r="K3094" s="52">
        <v>0</v>
      </c>
      <c r="L3094" s="52">
        <v>0</v>
      </c>
      <c r="M3094" s="52">
        <v>0</v>
      </c>
      <c r="N3094" s="52">
        <v>0</v>
      </c>
      <c r="O3094" s="52">
        <v>0</v>
      </c>
      <c r="P3094" s="52">
        <v>0</v>
      </c>
      <c r="Q3094" s="52">
        <v>0</v>
      </c>
      <c r="R3094" s="52">
        <v>12.508399944000001</v>
      </c>
      <c r="S3094" s="52">
        <v>14.068778436000001</v>
      </c>
      <c r="T3094" s="52">
        <v>0</v>
      </c>
      <c r="U3094" s="52">
        <v>15.623625848219707</v>
      </c>
      <c r="V3094" s="52">
        <v>33.047040420000002</v>
      </c>
      <c r="W3094" s="52">
        <v>39.250496376000001</v>
      </c>
      <c r="X3094" s="52">
        <v>42.130219283999999</v>
      </c>
      <c r="Y3094" s="52">
        <v>53.207487252</v>
      </c>
      <c r="Z3094" s="52">
        <v>46.948095648000006</v>
      </c>
    </row>
    <row r="3095" spans="1:26">
      <c r="A3095" s="52" t="s">
        <v>348</v>
      </c>
      <c r="B3095" s="52" t="s">
        <v>339</v>
      </c>
      <c r="C3095" s="52" t="s">
        <v>257</v>
      </c>
      <c r="D3095" s="52" t="s">
        <v>7</v>
      </c>
      <c r="E3095" s="52" t="s">
        <v>81</v>
      </c>
      <c r="F3095" s="52" t="s">
        <v>65</v>
      </c>
      <c r="G3095" s="52">
        <v>0</v>
      </c>
      <c r="H3095" s="52">
        <v>0</v>
      </c>
      <c r="I3095" s="52">
        <v>0</v>
      </c>
      <c r="J3095" s="52">
        <v>0</v>
      </c>
      <c r="K3095" s="52">
        <v>0</v>
      </c>
      <c r="L3095" s="52">
        <v>0</v>
      </c>
      <c r="M3095" s="52">
        <v>0</v>
      </c>
      <c r="N3095" s="52">
        <v>1.2055780243593131E-3</v>
      </c>
      <c r="O3095" s="52">
        <v>9.025621827971061E-4</v>
      </c>
      <c r="P3095" s="52">
        <v>3.3458677162455548E-3</v>
      </c>
      <c r="Q3095" s="52">
        <v>4.5487403151398672E-3</v>
      </c>
      <c r="R3095" s="52">
        <v>1.8999176673688816E-3</v>
      </c>
      <c r="S3095" s="52">
        <v>3.9410656281459264E-3</v>
      </c>
      <c r="T3095" s="52">
        <v>3.5539183271728197E-3</v>
      </c>
      <c r="U3095" s="52">
        <v>1.9653377089698613E-3</v>
      </c>
      <c r="V3095" s="52">
        <v>1.6510252905111641E-3</v>
      </c>
      <c r="W3095" s="52">
        <v>1.3543975317262076E-3</v>
      </c>
      <c r="X3095" s="52">
        <v>1.334986000239649E-3</v>
      </c>
      <c r="Y3095" s="52">
        <v>4.8263352404423761E-2</v>
      </c>
      <c r="Z3095" s="52">
        <v>0.42518058124419522</v>
      </c>
    </row>
    <row r="3096" spans="1:26">
      <c r="A3096" s="52" t="s">
        <v>348</v>
      </c>
      <c r="B3096" s="52" t="s">
        <v>340</v>
      </c>
      <c r="C3096" s="52" t="s">
        <v>257</v>
      </c>
      <c r="D3096" s="52" t="s">
        <v>7</v>
      </c>
      <c r="E3096" s="52" t="s">
        <v>81</v>
      </c>
      <c r="F3096" s="52" t="s">
        <v>66</v>
      </c>
      <c r="G3096" s="52">
        <v>8.1003120370049473</v>
      </c>
      <c r="H3096" s="52">
        <v>8.5937297225721299</v>
      </c>
      <c r="I3096" s="52">
        <v>8.9464348815363834</v>
      </c>
      <c r="J3096" s="52">
        <v>9.5658688003869869</v>
      </c>
      <c r="K3096" s="52">
        <v>9.9276238188730783</v>
      </c>
      <c r="L3096" s="52">
        <v>10.621765169462808</v>
      </c>
      <c r="M3096" s="52">
        <v>11.094254045791201</v>
      </c>
      <c r="N3096" s="52">
        <v>11.110383281285912</v>
      </c>
      <c r="O3096" s="52">
        <v>10.791835258820289</v>
      </c>
      <c r="P3096" s="52">
        <v>10.741425814673253</v>
      </c>
      <c r="Q3096" s="52">
        <v>27.321389280135666</v>
      </c>
      <c r="R3096" s="52">
        <v>29.34253103107908</v>
      </c>
      <c r="S3096" s="52">
        <v>31.953514214380846</v>
      </c>
      <c r="T3096" s="52">
        <v>34.026849061138407</v>
      </c>
      <c r="U3096" s="52">
        <v>36.994426997152203</v>
      </c>
      <c r="V3096" s="52">
        <v>39.404510332101495</v>
      </c>
      <c r="W3096" s="52">
        <v>23.615165864920066</v>
      </c>
      <c r="X3096" s="52">
        <v>24.211482251199985</v>
      </c>
      <c r="Y3096" s="52">
        <v>25.282842775744683</v>
      </c>
      <c r="Z3096" s="52">
        <v>26.056932172806974</v>
      </c>
    </row>
    <row r="3097" spans="1:26">
      <c r="A3097" s="52" t="s">
        <v>348</v>
      </c>
      <c r="B3097" s="52" t="s">
        <v>341</v>
      </c>
      <c r="C3097" s="52" t="s">
        <v>257</v>
      </c>
      <c r="D3097" s="52" t="s">
        <v>7</v>
      </c>
      <c r="E3097" s="52" t="s">
        <v>81</v>
      </c>
      <c r="F3097" s="52" t="s">
        <v>67</v>
      </c>
      <c r="G3097" s="52">
        <v>0</v>
      </c>
      <c r="H3097" s="52">
        <v>0</v>
      </c>
      <c r="I3097" s="52">
        <v>0</v>
      </c>
      <c r="J3097" s="52">
        <v>0</v>
      </c>
      <c r="K3097" s="52">
        <v>0</v>
      </c>
      <c r="L3097" s="52">
        <v>0</v>
      </c>
      <c r="M3097" s="52">
        <v>0</v>
      </c>
      <c r="N3097" s="52">
        <v>0</v>
      </c>
      <c r="O3097" s="52">
        <v>0</v>
      </c>
      <c r="P3097" s="52">
        <v>0</v>
      </c>
      <c r="Q3097" s="52">
        <v>0</v>
      </c>
      <c r="R3097" s="52">
        <v>0</v>
      </c>
      <c r="S3097" s="52">
        <v>0</v>
      </c>
      <c r="T3097" s="52">
        <v>0</v>
      </c>
      <c r="U3097" s="52">
        <v>0</v>
      </c>
      <c r="V3097" s="52">
        <v>0</v>
      </c>
      <c r="W3097" s="52">
        <v>0</v>
      </c>
      <c r="X3097" s="52">
        <v>0</v>
      </c>
      <c r="Y3097" s="52">
        <v>0</v>
      </c>
      <c r="Z3097" s="52">
        <v>0</v>
      </c>
    </row>
    <row r="3098" spans="1:26">
      <c r="A3098" s="52" t="s">
        <v>348</v>
      </c>
      <c r="B3098" s="52" t="s">
        <v>337</v>
      </c>
      <c r="C3098" s="52" t="s">
        <v>257</v>
      </c>
      <c r="D3098" s="52" t="s">
        <v>7</v>
      </c>
      <c r="E3098" s="52" t="s">
        <v>81</v>
      </c>
      <c r="F3098" s="52" t="s">
        <v>68</v>
      </c>
      <c r="G3098" s="52">
        <v>0</v>
      </c>
      <c r="H3098" s="52">
        <v>0</v>
      </c>
      <c r="I3098" s="52">
        <v>0</v>
      </c>
      <c r="J3098" s="52">
        <v>0</v>
      </c>
      <c r="K3098" s="52">
        <v>0</v>
      </c>
      <c r="L3098" s="52">
        <v>0</v>
      </c>
      <c r="M3098" s="52">
        <v>4.5104396400000004</v>
      </c>
      <c r="N3098" s="52">
        <v>1.5213344299065417</v>
      </c>
      <c r="O3098" s="52">
        <v>111.54905433252002</v>
      </c>
      <c r="P3098" s="52">
        <v>55.770095693163093</v>
      </c>
      <c r="Q3098" s="52">
        <v>0.44840628000000005</v>
      </c>
      <c r="R3098" s="52">
        <v>2.4530461200000002</v>
      </c>
      <c r="S3098" s="52">
        <v>3.3498586800000005</v>
      </c>
      <c r="T3098" s="52">
        <v>2.9014524000000002</v>
      </c>
      <c r="U3098" s="52">
        <v>4.1512122000000007</v>
      </c>
      <c r="V3098" s="52">
        <v>3.8192496202800008</v>
      </c>
      <c r="W3098" s="52">
        <v>2.9542060800000001</v>
      </c>
      <c r="X3098" s="52">
        <v>13.346681040000002</v>
      </c>
      <c r="Y3098" s="52">
        <v>29.331046080000004</v>
      </c>
      <c r="Z3098" s="52">
        <v>30.398602942907456</v>
      </c>
    </row>
    <row r="3099" spans="1:26">
      <c r="A3099" s="52" t="s">
        <v>348</v>
      </c>
      <c r="B3099" s="52" t="s">
        <v>337</v>
      </c>
      <c r="C3099" s="52" t="s">
        <v>257</v>
      </c>
      <c r="D3099" s="52" t="s">
        <v>7</v>
      </c>
      <c r="E3099" s="52" t="s">
        <v>81</v>
      </c>
      <c r="F3099" s="52" t="s">
        <v>69</v>
      </c>
      <c r="G3099" s="52">
        <v>0</v>
      </c>
      <c r="H3099" s="52">
        <v>0</v>
      </c>
      <c r="I3099" s="52">
        <v>0</v>
      </c>
      <c r="J3099" s="52">
        <v>0</v>
      </c>
      <c r="K3099" s="52">
        <v>0</v>
      </c>
      <c r="L3099" s="52">
        <v>0</v>
      </c>
      <c r="M3099" s="52">
        <v>0</v>
      </c>
      <c r="N3099" s="52">
        <v>0</v>
      </c>
      <c r="O3099" s="52">
        <v>0</v>
      </c>
      <c r="P3099" s="52">
        <v>0</v>
      </c>
      <c r="Q3099" s="52">
        <v>0</v>
      </c>
      <c r="R3099" s="52">
        <v>0</v>
      </c>
      <c r="S3099" s="52">
        <v>0</v>
      </c>
      <c r="T3099" s="52">
        <v>0</v>
      </c>
      <c r="U3099" s="52">
        <v>0</v>
      </c>
      <c r="V3099" s="52">
        <v>0</v>
      </c>
      <c r="W3099" s="52">
        <v>0</v>
      </c>
      <c r="X3099" s="52">
        <v>0</v>
      </c>
      <c r="Y3099" s="52">
        <v>0</v>
      </c>
      <c r="Z3099" s="52">
        <v>0</v>
      </c>
    </row>
    <row r="3100" spans="1:26">
      <c r="A3100" s="52" t="s">
        <v>348</v>
      </c>
      <c r="B3100" s="52" t="s">
        <v>337</v>
      </c>
      <c r="C3100" s="52" t="s">
        <v>257</v>
      </c>
      <c r="D3100" s="52" t="s">
        <v>7</v>
      </c>
      <c r="E3100" s="52" t="s">
        <v>81</v>
      </c>
      <c r="F3100" s="52" t="s">
        <v>70</v>
      </c>
      <c r="G3100" s="52">
        <v>0</v>
      </c>
      <c r="H3100" s="52">
        <v>0</v>
      </c>
      <c r="I3100" s="52">
        <v>0</v>
      </c>
      <c r="J3100" s="52">
        <v>0</v>
      </c>
      <c r="K3100" s="52">
        <v>0</v>
      </c>
      <c r="L3100" s="52">
        <v>0</v>
      </c>
      <c r="M3100" s="52">
        <v>0</v>
      </c>
      <c r="N3100" s="52">
        <v>0</v>
      </c>
      <c r="O3100" s="52">
        <v>0</v>
      </c>
      <c r="P3100" s="52">
        <v>0</v>
      </c>
      <c r="Q3100" s="52">
        <v>0</v>
      </c>
      <c r="R3100" s="52">
        <v>0</v>
      </c>
      <c r="S3100" s="52">
        <v>0</v>
      </c>
      <c r="T3100" s="52">
        <v>0</v>
      </c>
      <c r="U3100" s="52">
        <v>0</v>
      </c>
      <c r="V3100" s="52">
        <v>0</v>
      </c>
      <c r="W3100" s="52">
        <v>0</v>
      </c>
      <c r="X3100" s="52">
        <v>0</v>
      </c>
      <c r="Y3100" s="52">
        <v>0</v>
      </c>
      <c r="Z3100" s="52">
        <v>0</v>
      </c>
    </row>
    <row r="3101" spans="1:26">
      <c r="A3101" s="52" t="s">
        <v>348</v>
      </c>
      <c r="B3101" s="52" t="s">
        <v>342</v>
      </c>
      <c r="C3101" s="52" t="s">
        <v>257</v>
      </c>
      <c r="D3101" s="52" t="s">
        <v>7</v>
      </c>
      <c r="E3101" s="52" t="s">
        <v>81</v>
      </c>
      <c r="F3101" s="52" t="s">
        <v>71</v>
      </c>
      <c r="G3101" s="52">
        <v>0</v>
      </c>
      <c r="H3101" s="52">
        <v>0</v>
      </c>
      <c r="I3101" s="52">
        <v>0</v>
      </c>
      <c r="J3101" s="52">
        <v>0</v>
      </c>
      <c r="K3101" s="52">
        <v>0</v>
      </c>
      <c r="L3101" s="52">
        <v>0</v>
      </c>
      <c r="M3101" s="52">
        <v>0</v>
      </c>
      <c r="N3101" s="52">
        <v>0</v>
      </c>
      <c r="O3101" s="52">
        <v>0</v>
      </c>
      <c r="P3101" s="52">
        <v>0</v>
      </c>
      <c r="Q3101" s="52">
        <v>0</v>
      </c>
      <c r="R3101" s="52">
        <v>0</v>
      </c>
      <c r="S3101" s="52">
        <v>0</v>
      </c>
      <c r="T3101" s="52">
        <v>0</v>
      </c>
      <c r="U3101" s="52">
        <v>0</v>
      </c>
      <c r="V3101" s="52">
        <v>0</v>
      </c>
      <c r="W3101" s="52">
        <v>0</v>
      </c>
      <c r="X3101" s="52">
        <v>0</v>
      </c>
      <c r="Y3101" s="52">
        <v>0</v>
      </c>
      <c r="Z3101" s="52">
        <v>0</v>
      </c>
    </row>
    <row r="3102" spans="1:26">
      <c r="A3102" s="52" t="s">
        <v>348</v>
      </c>
      <c r="B3102" s="52" t="s">
        <v>342</v>
      </c>
      <c r="C3102" s="52" t="s">
        <v>257</v>
      </c>
      <c r="D3102" s="52" t="s">
        <v>7</v>
      </c>
      <c r="E3102" s="52" t="s">
        <v>81</v>
      </c>
      <c r="F3102" s="52" t="s">
        <v>72</v>
      </c>
      <c r="G3102" s="52">
        <v>18.840809377953903</v>
      </c>
      <c r="H3102" s="52">
        <v>16.894350801384473</v>
      </c>
      <c r="I3102" s="52">
        <v>17.552908121466977</v>
      </c>
      <c r="J3102" s="52">
        <v>17.91866811078259</v>
      </c>
      <c r="K3102" s="52">
        <v>18.289346686149528</v>
      </c>
      <c r="L3102" s="52">
        <v>16.63597637509227</v>
      </c>
      <c r="M3102" s="52">
        <v>12.215842362001959</v>
      </c>
      <c r="N3102" s="52">
        <v>8.934572555476084</v>
      </c>
      <c r="O3102" s="52">
        <v>6.3486252594237422</v>
      </c>
      <c r="P3102" s="52">
        <v>4.9174928123720507</v>
      </c>
      <c r="Q3102" s="52">
        <v>6.7632480387447593</v>
      </c>
      <c r="R3102" s="52">
        <v>7.2546609743936976</v>
      </c>
      <c r="S3102" s="52">
        <v>8.5550203208394944</v>
      </c>
      <c r="T3102" s="52">
        <v>9.5036735000524128</v>
      </c>
      <c r="U3102" s="52">
        <v>9.5235585926573112</v>
      </c>
      <c r="V3102" s="52">
        <v>10.759995455751424</v>
      </c>
      <c r="W3102" s="52">
        <v>11.565257762971299</v>
      </c>
      <c r="X3102" s="52">
        <v>8.5863975266152259</v>
      </c>
      <c r="Y3102" s="52">
        <v>8.3885327755987102</v>
      </c>
      <c r="Z3102" s="52">
        <v>7.6636092676304548</v>
      </c>
    </row>
    <row r="3103" spans="1:26">
      <c r="A3103" s="52" t="s">
        <v>348</v>
      </c>
      <c r="B3103" s="52" t="s">
        <v>343</v>
      </c>
      <c r="C3103" s="52" t="s">
        <v>257</v>
      </c>
      <c r="D3103" s="52" t="s">
        <v>7</v>
      </c>
      <c r="E3103" s="52" t="s">
        <v>81</v>
      </c>
      <c r="F3103" s="52" t="s">
        <v>73</v>
      </c>
      <c r="G3103" s="52">
        <v>0</v>
      </c>
      <c r="H3103" s="52">
        <v>0</v>
      </c>
      <c r="I3103" s="52">
        <v>0</v>
      </c>
      <c r="J3103" s="52">
        <v>0</v>
      </c>
      <c r="K3103" s="52">
        <v>10.569006594695583</v>
      </c>
      <c r="L3103" s="52">
        <v>18.279431445465647</v>
      </c>
      <c r="M3103" s="52">
        <v>16.961000486664549</v>
      </c>
      <c r="N3103" s="52">
        <v>20.404712299116831</v>
      </c>
      <c r="O3103" s="52">
        <v>15.162485828806686</v>
      </c>
      <c r="P3103" s="52">
        <v>14.658599457407604</v>
      </c>
      <c r="Q3103" s="52">
        <v>13.551400852599723</v>
      </c>
      <c r="R3103" s="52">
        <v>43.74825257300197</v>
      </c>
      <c r="S3103" s="52">
        <v>44.295076437551288</v>
      </c>
      <c r="T3103" s="52">
        <v>42.493281276383605</v>
      </c>
      <c r="U3103" s="52">
        <v>43.433047497314547</v>
      </c>
      <c r="V3103" s="52">
        <v>28.764859188768643</v>
      </c>
      <c r="W3103" s="52">
        <v>29.1793201334775</v>
      </c>
      <c r="X3103" s="52">
        <v>29.734096019421905</v>
      </c>
      <c r="Y3103" s="52">
        <v>29.868798797873826</v>
      </c>
      <c r="Z3103" s="52">
        <v>25.239091104149832</v>
      </c>
    </row>
    <row r="3104" spans="1:26">
      <c r="A3104" s="52" t="s">
        <v>347</v>
      </c>
      <c r="B3104" s="52" t="s">
        <v>337</v>
      </c>
      <c r="C3104" s="52" t="s">
        <v>257</v>
      </c>
      <c r="D3104" s="52" t="s">
        <v>7</v>
      </c>
      <c r="E3104" s="52" t="s">
        <v>82</v>
      </c>
      <c r="F3104" s="52" t="s">
        <v>63</v>
      </c>
      <c r="G3104" s="52">
        <v>0</v>
      </c>
      <c r="H3104" s="52">
        <v>0</v>
      </c>
      <c r="I3104" s="52">
        <v>0</v>
      </c>
      <c r="J3104" s="52">
        <v>0</v>
      </c>
      <c r="K3104" s="52">
        <v>0</v>
      </c>
      <c r="L3104" s="52">
        <v>0</v>
      </c>
      <c r="M3104" s="52">
        <v>0</v>
      </c>
      <c r="N3104" s="52">
        <v>0</v>
      </c>
      <c r="O3104" s="52">
        <v>0</v>
      </c>
      <c r="P3104" s="52">
        <v>0</v>
      </c>
      <c r="Q3104" s="52">
        <v>0</v>
      </c>
      <c r="R3104" s="52">
        <v>0</v>
      </c>
      <c r="S3104" s="52">
        <v>0</v>
      </c>
      <c r="T3104" s="52">
        <v>0</v>
      </c>
      <c r="U3104" s="52">
        <v>0</v>
      </c>
      <c r="V3104" s="52">
        <v>5.7442896000000019</v>
      </c>
      <c r="W3104" s="52">
        <v>1.8105738412014523E-2</v>
      </c>
      <c r="X3104" s="52">
        <v>2.4129504788637606E-2</v>
      </c>
      <c r="Y3104" s="52">
        <v>3.7628230659606729E-2</v>
      </c>
      <c r="Z3104" s="52">
        <v>4.339396099124667E-2</v>
      </c>
    </row>
    <row r="3105" spans="1:26">
      <c r="A3105" s="52" t="s">
        <v>347</v>
      </c>
      <c r="B3105" s="52" t="s">
        <v>338</v>
      </c>
      <c r="C3105" s="52" t="s">
        <v>257</v>
      </c>
      <c r="D3105" s="52" t="s">
        <v>7</v>
      </c>
      <c r="E3105" s="52" t="s">
        <v>82</v>
      </c>
      <c r="F3105" s="52" t="s">
        <v>64</v>
      </c>
      <c r="G3105" s="52">
        <v>0</v>
      </c>
      <c r="H3105" s="52">
        <v>0</v>
      </c>
      <c r="I3105" s="52">
        <v>0</v>
      </c>
      <c r="J3105" s="52">
        <v>0</v>
      </c>
      <c r="K3105" s="52">
        <v>6.5274373219701438</v>
      </c>
      <c r="L3105" s="52">
        <v>6.6623714314964984</v>
      </c>
      <c r="M3105" s="52">
        <v>6.9353734105087002</v>
      </c>
      <c r="N3105" s="52">
        <v>7.1171220033914242</v>
      </c>
      <c r="O3105" s="52">
        <v>7.1277815583429858</v>
      </c>
      <c r="P3105" s="52">
        <v>6.7048205579518907</v>
      </c>
      <c r="Q3105" s="52">
        <v>11.006727882644542</v>
      </c>
      <c r="R3105" s="52">
        <v>10.636651632486721</v>
      </c>
      <c r="S3105" s="52">
        <v>13.112027557645805</v>
      </c>
      <c r="T3105" s="52">
        <v>10.640602073735366</v>
      </c>
      <c r="U3105" s="52">
        <v>37.875753213974846</v>
      </c>
      <c r="V3105" s="52">
        <v>39.753970559826712</v>
      </c>
      <c r="W3105" s="52">
        <v>41.038651878584112</v>
      </c>
      <c r="X3105" s="52">
        <v>43.043670492572979</v>
      </c>
      <c r="Y3105" s="52">
        <v>45.685004499387212</v>
      </c>
      <c r="Z3105" s="52">
        <v>47.476337579650021</v>
      </c>
    </row>
    <row r="3106" spans="1:26">
      <c r="A3106" s="52" t="s">
        <v>347</v>
      </c>
      <c r="B3106" s="52" t="s">
        <v>339</v>
      </c>
      <c r="C3106" s="52" t="s">
        <v>257</v>
      </c>
      <c r="D3106" s="52" t="s">
        <v>7</v>
      </c>
      <c r="E3106" s="52" t="s">
        <v>82</v>
      </c>
      <c r="F3106" s="52" t="s">
        <v>65</v>
      </c>
      <c r="G3106" s="52">
        <v>0</v>
      </c>
      <c r="H3106" s="52">
        <v>0</v>
      </c>
      <c r="I3106" s="52">
        <v>0</v>
      </c>
      <c r="J3106" s="52">
        <v>0</v>
      </c>
      <c r="K3106" s="52">
        <v>0</v>
      </c>
      <c r="L3106" s="52">
        <v>0</v>
      </c>
      <c r="M3106" s="52">
        <v>0</v>
      </c>
      <c r="N3106" s="52">
        <v>3.2022026952167478E-3</v>
      </c>
      <c r="O3106" s="52">
        <v>1.6430070035657743E-3</v>
      </c>
      <c r="P3106" s="52">
        <v>3.3460590422402232E-3</v>
      </c>
      <c r="Q3106" s="52">
        <v>3.9597021566556414E-3</v>
      </c>
      <c r="R3106" s="52">
        <v>3.1192040799505032E-2</v>
      </c>
      <c r="S3106" s="52">
        <v>2.3497002627200854E-3</v>
      </c>
      <c r="T3106" s="52">
        <v>2.547437633782746E-3</v>
      </c>
      <c r="U3106" s="52">
        <v>1.778529014616501E-3</v>
      </c>
      <c r="V3106" s="52">
        <v>3.6632619286538831E-3</v>
      </c>
      <c r="W3106" s="52">
        <v>3.6501794591322343E-3</v>
      </c>
      <c r="X3106" s="52">
        <v>4.7495300167119739E-3</v>
      </c>
      <c r="Y3106" s="52">
        <v>4.2252636338898216E-3</v>
      </c>
      <c r="Z3106" s="52">
        <v>4.5761603419264343E-3</v>
      </c>
    </row>
    <row r="3107" spans="1:26">
      <c r="A3107" s="52" t="s">
        <v>347</v>
      </c>
      <c r="B3107" s="52" t="s">
        <v>340</v>
      </c>
      <c r="C3107" s="52" t="s">
        <v>257</v>
      </c>
      <c r="D3107" s="52" t="s">
        <v>7</v>
      </c>
      <c r="E3107" s="52" t="s">
        <v>82</v>
      </c>
      <c r="F3107" s="52" t="s">
        <v>66</v>
      </c>
      <c r="G3107" s="52">
        <v>1.1242695856244538</v>
      </c>
      <c r="H3107" s="52">
        <v>1.2317201633322346</v>
      </c>
      <c r="I3107" s="52">
        <v>1.1614643598491552</v>
      </c>
      <c r="J3107" s="52">
        <v>1.2944530892382868</v>
      </c>
      <c r="K3107" s="52">
        <v>6.4094282114712904</v>
      </c>
      <c r="L3107" s="52">
        <v>6.7493042156683867</v>
      </c>
      <c r="M3107" s="52">
        <v>7.0420990800765022</v>
      </c>
      <c r="N3107" s="52">
        <v>7.1716969326961788</v>
      </c>
      <c r="O3107" s="52">
        <v>6.6966933119460403</v>
      </c>
      <c r="P3107" s="52">
        <v>6.7300550463313122</v>
      </c>
      <c r="Q3107" s="52">
        <v>7.8112035498691723</v>
      </c>
      <c r="R3107" s="52">
        <v>7.8577755055719587</v>
      </c>
      <c r="S3107" s="52">
        <v>8.039389416422571</v>
      </c>
      <c r="T3107" s="52">
        <v>8.4510222271663373</v>
      </c>
      <c r="U3107" s="52">
        <v>8.1695017393813387</v>
      </c>
      <c r="V3107" s="52">
        <v>23.156974648753149</v>
      </c>
      <c r="W3107" s="52">
        <v>22.142527319734228</v>
      </c>
      <c r="X3107" s="52">
        <v>25.148983246662894</v>
      </c>
      <c r="Y3107" s="52">
        <v>27.721106543542916</v>
      </c>
      <c r="Z3107" s="52">
        <v>29.178594451424157</v>
      </c>
    </row>
    <row r="3108" spans="1:26">
      <c r="A3108" s="52" t="s">
        <v>347</v>
      </c>
      <c r="B3108" s="52" t="s">
        <v>341</v>
      </c>
      <c r="C3108" s="52" t="s">
        <v>257</v>
      </c>
      <c r="D3108" s="52" t="s">
        <v>7</v>
      </c>
      <c r="E3108" s="52" t="s">
        <v>82</v>
      </c>
      <c r="F3108" s="52" t="s">
        <v>67</v>
      </c>
      <c r="G3108" s="52">
        <v>0</v>
      </c>
      <c r="H3108" s="52">
        <v>0</v>
      </c>
      <c r="I3108" s="52">
        <v>0</v>
      </c>
      <c r="J3108" s="52">
        <v>0</v>
      </c>
      <c r="K3108" s="52">
        <v>0</v>
      </c>
      <c r="L3108" s="52">
        <v>0</v>
      </c>
      <c r="M3108" s="52">
        <v>0</v>
      </c>
      <c r="N3108" s="52">
        <v>0</v>
      </c>
      <c r="O3108" s="52">
        <v>0</v>
      </c>
      <c r="P3108" s="52">
        <v>0</v>
      </c>
      <c r="Q3108" s="52">
        <v>0</v>
      </c>
      <c r="R3108" s="52">
        <v>0</v>
      </c>
      <c r="S3108" s="52">
        <v>0</v>
      </c>
      <c r="T3108" s="52">
        <v>0</v>
      </c>
      <c r="U3108" s="52">
        <v>0</v>
      </c>
      <c r="V3108" s="52">
        <v>0</v>
      </c>
      <c r="W3108" s="52">
        <v>0</v>
      </c>
      <c r="X3108" s="52">
        <v>0</v>
      </c>
      <c r="Y3108" s="52">
        <v>0</v>
      </c>
      <c r="Z3108" s="52">
        <v>0</v>
      </c>
    </row>
    <row r="3109" spans="1:26">
      <c r="A3109" s="52" t="s">
        <v>347</v>
      </c>
      <c r="B3109" s="52" t="s">
        <v>337</v>
      </c>
      <c r="C3109" s="52" t="s">
        <v>257</v>
      </c>
      <c r="D3109" s="52" t="s">
        <v>7</v>
      </c>
      <c r="E3109" s="52" t="s">
        <v>82</v>
      </c>
      <c r="F3109" s="52" t="s">
        <v>68</v>
      </c>
      <c r="G3109" s="52">
        <v>0</v>
      </c>
      <c r="H3109" s="52">
        <v>0</v>
      </c>
      <c r="I3109" s="52">
        <v>0</v>
      </c>
      <c r="J3109" s="52">
        <v>0</v>
      </c>
      <c r="K3109" s="52">
        <v>0</v>
      </c>
      <c r="L3109" s="52">
        <v>0</v>
      </c>
      <c r="M3109" s="52">
        <v>0</v>
      </c>
      <c r="N3109" s="52">
        <v>0</v>
      </c>
      <c r="O3109" s="52">
        <v>0</v>
      </c>
      <c r="P3109" s="52">
        <v>0</v>
      </c>
      <c r="Q3109" s="52">
        <v>0</v>
      </c>
      <c r="R3109" s="52">
        <v>7.913052000000001E-2</v>
      </c>
      <c r="S3109" s="52">
        <v>0</v>
      </c>
      <c r="T3109" s="52">
        <v>0</v>
      </c>
      <c r="U3109" s="52">
        <v>0</v>
      </c>
      <c r="V3109" s="52">
        <v>0</v>
      </c>
      <c r="W3109" s="52">
        <v>0</v>
      </c>
      <c r="X3109" s="52">
        <v>0</v>
      </c>
      <c r="Y3109" s="52">
        <v>0</v>
      </c>
      <c r="Z3109" s="52">
        <v>0</v>
      </c>
    </row>
    <row r="3110" spans="1:26">
      <c r="A3110" s="52" t="s">
        <v>347</v>
      </c>
      <c r="B3110" s="52" t="s">
        <v>337</v>
      </c>
      <c r="C3110" s="52" t="s">
        <v>257</v>
      </c>
      <c r="D3110" s="52" t="s">
        <v>7</v>
      </c>
      <c r="E3110" s="52" t="s">
        <v>82</v>
      </c>
      <c r="F3110" s="52" t="s">
        <v>69</v>
      </c>
      <c r="G3110" s="52">
        <v>0</v>
      </c>
      <c r="H3110" s="52">
        <v>0</v>
      </c>
      <c r="I3110" s="52">
        <v>0</v>
      </c>
      <c r="J3110" s="52">
        <v>0</v>
      </c>
      <c r="K3110" s="52">
        <v>0</v>
      </c>
      <c r="L3110" s="52">
        <v>0</v>
      </c>
      <c r="M3110" s="52">
        <v>0</v>
      </c>
      <c r="N3110" s="52">
        <v>0</v>
      </c>
      <c r="O3110" s="52">
        <v>0</v>
      </c>
      <c r="P3110" s="52">
        <v>0</v>
      </c>
      <c r="Q3110" s="52">
        <v>0</v>
      </c>
      <c r="R3110" s="52">
        <v>0</v>
      </c>
      <c r="S3110" s="52">
        <v>0</v>
      </c>
      <c r="T3110" s="52">
        <v>0</v>
      </c>
      <c r="U3110" s="52">
        <v>0</v>
      </c>
      <c r="V3110" s="52">
        <v>0</v>
      </c>
      <c r="W3110" s="52">
        <v>0</v>
      </c>
      <c r="X3110" s="52">
        <v>0</v>
      </c>
      <c r="Y3110" s="52">
        <v>0</v>
      </c>
      <c r="Z3110" s="52">
        <v>0</v>
      </c>
    </row>
    <row r="3111" spans="1:26">
      <c r="A3111" s="52" t="s">
        <v>347</v>
      </c>
      <c r="B3111" s="52" t="s">
        <v>337</v>
      </c>
      <c r="C3111" s="52" t="s">
        <v>257</v>
      </c>
      <c r="D3111" s="52" t="s">
        <v>7</v>
      </c>
      <c r="E3111" s="52" t="s">
        <v>82</v>
      </c>
      <c r="F3111" s="52" t="s">
        <v>70</v>
      </c>
      <c r="G3111" s="52">
        <v>0</v>
      </c>
      <c r="H3111" s="52">
        <v>0</v>
      </c>
      <c r="I3111" s="52">
        <v>0</v>
      </c>
      <c r="J3111" s="52">
        <v>0</v>
      </c>
      <c r="K3111" s="52">
        <v>0</v>
      </c>
      <c r="L3111" s="52">
        <v>0</v>
      </c>
      <c r="M3111" s="52">
        <v>0</v>
      </c>
      <c r="N3111" s="52">
        <v>0</v>
      </c>
      <c r="O3111" s="52">
        <v>0</v>
      </c>
      <c r="P3111" s="52">
        <v>0</v>
      </c>
      <c r="Q3111" s="52">
        <v>0</v>
      </c>
      <c r="R3111" s="52">
        <v>0</v>
      </c>
      <c r="S3111" s="52">
        <v>0</v>
      </c>
      <c r="T3111" s="52">
        <v>0</v>
      </c>
      <c r="U3111" s="52">
        <v>0</v>
      </c>
      <c r="V3111" s="52">
        <v>0</v>
      </c>
      <c r="W3111" s="52">
        <v>0</v>
      </c>
      <c r="X3111" s="52">
        <v>0</v>
      </c>
      <c r="Y3111" s="52">
        <v>0</v>
      </c>
      <c r="Z3111" s="52">
        <v>0</v>
      </c>
    </row>
    <row r="3112" spans="1:26">
      <c r="A3112" s="52" t="s">
        <v>347</v>
      </c>
      <c r="B3112" s="52" t="s">
        <v>342</v>
      </c>
      <c r="C3112" s="52" t="s">
        <v>257</v>
      </c>
      <c r="D3112" s="52" t="s">
        <v>7</v>
      </c>
      <c r="E3112" s="52" t="s">
        <v>82</v>
      </c>
      <c r="F3112" s="52" t="s">
        <v>71</v>
      </c>
      <c r="G3112" s="52">
        <v>0</v>
      </c>
      <c r="H3112" s="52">
        <v>0</v>
      </c>
      <c r="I3112" s="52">
        <v>0</v>
      </c>
      <c r="J3112" s="52">
        <v>0</v>
      </c>
      <c r="K3112" s="52">
        <v>0</v>
      </c>
      <c r="L3112" s="52">
        <v>0</v>
      </c>
      <c r="M3112" s="52">
        <v>0</v>
      </c>
      <c r="N3112" s="52">
        <v>0</v>
      </c>
      <c r="O3112" s="52">
        <v>0</v>
      </c>
      <c r="P3112" s="52">
        <v>0</v>
      </c>
      <c r="Q3112" s="52">
        <v>0</v>
      </c>
      <c r="R3112" s="52">
        <v>0</v>
      </c>
      <c r="S3112" s="52">
        <v>0</v>
      </c>
      <c r="T3112" s="52">
        <v>0</v>
      </c>
      <c r="U3112" s="52">
        <v>0</v>
      </c>
      <c r="V3112" s="52">
        <v>0</v>
      </c>
      <c r="W3112" s="52">
        <v>0</v>
      </c>
      <c r="X3112" s="52">
        <v>0</v>
      </c>
      <c r="Y3112" s="52">
        <v>0</v>
      </c>
      <c r="Z3112" s="52">
        <v>0</v>
      </c>
    </row>
    <row r="3113" spans="1:26">
      <c r="A3113" s="52" t="s">
        <v>347</v>
      </c>
      <c r="B3113" s="52" t="s">
        <v>342</v>
      </c>
      <c r="C3113" s="52" t="s">
        <v>257</v>
      </c>
      <c r="D3113" s="52" t="s">
        <v>7</v>
      </c>
      <c r="E3113" s="52" t="s">
        <v>82</v>
      </c>
      <c r="F3113" s="52" t="s">
        <v>72</v>
      </c>
      <c r="G3113" s="52">
        <v>0.61131570190409623</v>
      </c>
      <c r="H3113" s="52">
        <v>0.52758804169772033</v>
      </c>
      <c r="I3113" s="52">
        <v>0.54429527362199703</v>
      </c>
      <c r="J3113" s="52">
        <v>0.52693007872137299</v>
      </c>
      <c r="K3113" s="52">
        <v>3.0308058548074768</v>
      </c>
      <c r="L3113" s="52">
        <v>2.6056698317445752</v>
      </c>
      <c r="M3113" s="52">
        <v>1.8881719808375061</v>
      </c>
      <c r="N3113" s="52">
        <v>2.6190590752578902</v>
      </c>
      <c r="O3113" s="52">
        <v>2.2422100792001149</v>
      </c>
      <c r="P3113" s="52">
        <v>2.3712154137047263</v>
      </c>
      <c r="Q3113" s="52">
        <v>2.3476075762844721</v>
      </c>
      <c r="R3113" s="52">
        <v>3.4636328070866953</v>
      </c>
      <c r="S3113" s="52">
        <v>4.7854021108160234</v>
      </c>
      <c r="T3113" s="52">
        <v>6.7878188918741031</v>
      </c>
      <c r="U3113" s="52">
        <v>6.8572686059798178</v>
      </c>
      <c r="V3113" s="52">
        <v>10.87154055631032</v>
      </c>
      <c r="W3113" s="52">
        <v>11.062173541452205</v>
      </c>
      <c r="X3113" s="52">
        <v>7.7067300272115382</v>
      </c>
      <c r="Y3113" s="52">
        <v>7.3813703696667234</v>
      </c>
      <c r="Z3113" s="52">
        <v>7.0056031260307714</v>
      </c>
    </row>
    <row r="3114" spans="1:26">
      <c r="A3114" s="52" t="s">
        <v>347</v>
      </c>
      <c r="B3114" s="52" t="s">
        <v>343</v>
      </c>
      <c r="C3114" s="52" t="s">
        <v>257</v>
      </c>
      <c r="D3114" s="52" t="s">
        <v>7</v>
      </c>
      <c r="E3114" s="52" t="s">
        <v>82</v>
      </c>
      <c r="F3114" s="52" t="s">
        <v>73</v>
      </c>
      <c r="G3114" s="52">
        <v>0</v>
      </c>
      <c r="H3114" s="52">
        <v>0</v>
      </c>
      <c r="I3114" s="52">
        <v>0</v>
      </c>
      <c r="J3114" s="52">
        <v>0</v>
      </c>
      <c r="K3114" s="52">
        <v>1.2351198894251705E-2</v>
      </c>
      <c r="L3114" s="52">
        <v>4.7343214430085226E-2</v>
      </c>
      <c r="M3114" s="52">
        <v>9.1485904301986928E-2</v>
      </c>
      <c r="N3114" s="52">
        <v>8.3697450373957386E-2</v>
      </c>
      <c r="O3114" s="52">
        <v>7.4398189166525228E-2</v>
      </c>
      <c r="P3114" s="52">
        <v>7.7115002636398464E-2</v>
      </c>
      <c r="Q3114" s="52">
        <v>9.766474991694625E-2</v>
      </c>
      <c r="R3114" s="52">
        <v>0.57450626231716295</v>
      </c>
      <c r="S3114" s="52">
        <v>0.68410341363825533</v>
      </c>
      <c r="T3114" s="52">
        <v>0.70629741026105353</v>
      </c>
      <c r="U3114" s="52">
        <v>0.27146716929876535</v>
      </c>
      <c r="V3114" s="52">
        <v>0.34569728331195138</v>
      </c>
      <c r="W3114" s="52">
        <v>0.30382793277664605</v>
      </c>
      <c r="X3114" s="52">
        <v>0.15519493785520894</v>
      </c>
      <c r="Y3114" s="52">
        <v>0.10214763259115546</v>
      </c>
      <c r="Z3114" s="52">
        <v>8.3348156824792435E-2</v>
      </c>
    </row>
    <row r="3115" spans="1:26">
      <c r="A3115" s="52" t="s">
        <v>347</v>
      </c>
      <c r="B3115" s="52" t="s">
        <v>337</v>
      </c>
      <c r="C3115" s="52" t="s">
        <v>257</v>
      </c>
      <c r="D3115" s="52" t="s">
        <v>7</v>
      </c>
      <c r="E3115" s="52" t="s">
        <v>83</v>
      </c>
      <c r="F3115" s="52" t="s">
        <v>63</v>
      </c>
      <c r="G3115" s="52">
        <v>0</v>
      </c>
      <c r="H3115" s="52">
        <v>0</v>
      </c>
      <c r="I3115" s="52">
        <v>0</v>
      </c>
      <c r="J3115" s="52">
        <v>0</v>
      </c>
      <c r="K3115" s="52">
        <v>0</v>
      </c>
      <c r="L3115" s="52">
        <v>0</v>
      </c>
      <c r="M3115" s="52">
        <v>0</v>
      </c>
      <c r="N3115" s="52">
        <v>0</v>
      </c>
      <c r="O3115" s="52">
        <v>0</v>
      </c>
      <c r="P3115" s="52">
        <v>0</v>
      </c>
      <c r="Q3115" s="52">
        <v>0</v>
      </c>
      <c r="R3115" s="52">
        <v>0</v>
      </c>
      <c r="S3115" s="52">
        <v>0</v>
      </c>
      <c r="T3115" s="52">
        <v>0</v>
      </c>
      <c r="U3115" s="52">
        <v>0</v>
      </c>
      <c r="V3115" s="52">
        <v>0</v>
      </c>
      <c r="W3115" s="52">
        <v>0.65570206659622654</v>
      </c>
      <c r="X3115" s="52">
        <v>0.50672430757486675</v>
      </c>
      <c r="Y3115" s="52">
        <v>1.1203646867877348</v>
      </c>
      <c r="Z3115" s="52">
        <v>1.292036873969385</v>
      </c>
    </row>
    <row r="3116" spans="1:26">
      <c r="A3116" s="52" t="s">
        <v>347</v>
      </c>
      <c r="B3116" s="52" t="s">
        <v>338</v>
      </c>
      <c r="C3116" s="52" t="s">
        <v>257</v>
      </c>
      <c r="D3116" s="52" t="s">
        <v>7</v>
      </c>
      <c r="E3116" s="52" t="s">
        <v>83</v>
      </c>
      <c r="F3116" s="52" t="s">
        <v>64</v>
      </c>
      <c r="G3116" s="52">
        <v>0</v>
      </c>
      <c r="H3116" s="52">
        <v>0</v>
      </c>
      <c r="I3116" s="52">
        <v>0</v>
      </c>
      <c r="J3116" s="52">
        <v>0</v>
      </c>
      <c r="K3116" s="52">
        <v>0</v>
      </c>
      <c r="L3116" s="52">
        <v>0</v>
      </c>
      <c r="M3116" s="52">
        <v>0</v>
      </c>
      <c r="N3116" s="52">
        <v>0</v>
      </c>
      <c r="O3116" s="52">
        <v>0</v>
      </c>
      <c r="P3116" s="52">
        <v>0</v>
      </c>
      <c r="Q3116" s="52">
        <v>0</v>
      </c>
      <c r="R3116" s="52">
        <v>0</v>
      </c>
      <c r="S3116" s="52">
        <v>0</v>
      </c>
      <c r="T3116" s="52">
        <v>0</v>
      </c>
      <c r="U3116" s="52">
        <v>0</v>
      </c>
      <c r="V3116" s="52">
        <v>0</v>
      </c>
      <c r="W3116" s="52">
        <v>0</v>
      </c>
      <c r="X3116" s="52">
        <v>0</v>
      </c>
      <c r="Y3116" s="52">
        <v>0</v>
      </c>
      <c r="Z3116" s="52">
        <v>0</v>
      </c>
    </row>
    <row r="3117" spans="1:26">
      <c r="A3117" s="52" t="s">
        <v>347</v>
      </c>
      <c r="B3117" s="52" t="s">
        <v>339</v>
      </c>
      <c r="C3117" s="52" t="s">
        <v>257</v>
      </c>
      <c r="D3117" s="52" t="s">
        <v>7</v>
      </c>
      <c r="E3117" s="52" t="s">
        <v>83</v>
      </c>
      <c r="F3117" s="52" t="s">
        <v>65</v>
      </c>
      <c r="G3117" s="52">
        <v>0</v>
      </c>
      <c r="H3117" s="52">
        <v>0</v>
      </c>
      <c r="I3117" s="52">
        <v>0</v>
      </c>
      <c r="J3117" s="52">
        <v>0</v>
      </c>
      <c r="K3117" s="52">
        <v>0</v>
      </c>
      <c r="L3117" s="52">
        <v>0</v>
      </c>
      <c r="M3117" s="52">
        <v>0</v>
      </c>
      <c r="N3117" s="52">
        <v>2.5844973159525633E-2</v>
      </c>
      <c r="O3117" s="52">
        <v>4.100783612407282E-2</v>
      </c>
      <c r="P3117" s="52">
        <v>7.0448146894838817E-2</v>
      </c>
      <c r="Q3117" s="52">
        <v>6.5361426954473292E-2</v>
      </c>
      <c r="R3117" s="52">
        <v>2.8860200875530765E-2</v>
      </c>
      <c r="S3117" s="52">
        <v>7.8690744768310811E-2</v>
      </c>
      <c r="T3117" s="52">
        <v>8.4077224527754207E-2</v>
      </c>
      <c r="U3117" s="52">
        <v>7.8919785841067305E-2</v>
      </c>
      <c r="V3117" s="52">
        <v>9.6621155553026528E-2</v>
      </c>
      <c r="W3117" s="52">
        <v>0.1498147872168874</v>
      </c>
      <c r="X3117" s="52">
        <v>0.17338286035160433</v>
      </c>
      <c r="Y3117" s="52">
        <v>0.16573549654189493</v>
      </c>
      <c r="Z3117" s="52">
        <v>0.17949938092414</v>
      </c>
    </row>
    <row r="3118" spans="1:26">
      <c r="A3118" s="52" t="s">
        <v>347</v>
      </c>
      <c r="B3118" s="52" t="s">
        <v>340</v>
      </c>
      <c r="C3118" s="52" t="s">
        <v>257</v>
      </c>
      <c r="D3118" s="52" t="s">
        <v>7</v>
      </c>
      <c r="E3118" s="52" t="s">
        <v>83</v>
      </c>
      <c r="F3118" s="52" t="s">
        <v>66</v>
      </c>
      <c r="G3118" s="52">
        <v>0.44623883692101568</v>
      </c>
      <c r="H3118" s="52">
        <v>0.48888752317554895</v>
      </c>
      <c r="I3118" s="52">
        <v>0.46100198003348519</v>
      </c>
      <c r="J3118" s="52">
        <v>0.51378712755061562</v>
      </c>
      <c r="K3118" s="52">
        <v>0.50782353621915499</v>
      </c>
      <c r="L3118" s="52">
        <v>1.3772732107309134</v>
      </c>
      <c r="M3118" s="52">
        <v>1.4410608452408595</v>
      </c>
      <c r="N3118" s="52">
        <v>1.5632947696586199</v>
      </c>
      <c r="O3118" s="52">
        <v>1.6597169282121964</v>
      </c>
      <c r="P3118" s="52">
        <v>1.6867278956752421</v>
      </c>
      <c r="Q3118" s="52">
        <v>1.8451976659366069</v>
      </c>
      <c r="R3118" s="52">
        <v>1.9608266606011937</v>
      </c>
      <c r="S3118" s="52">
        <v>2.2773564686627297</v>
      </c>
      <c r="T3118" s="52">
        <v>2.4670514253819484</v>
      </c>
      <c r="U3118" s="52">
        <v>2.6220837165349518</v>
      </c>
      <c r="V3118" s="52">
        <v>13.348291245015192</v>
      </c>
      <c r="W3118" s="52">
        <v>12.279547149177697</v>
      </c>
      <c r="X3118" s="52">
        <v>12.418355218409181</v>
      </c>
      <c r="Y3118" s="52">
        <v>12.275974703282326</v>
      </c>
      <c r="Z3118" s="52">
        <v>12.062388061331653</v>
      </c>
    </row>
    <row r="3119" spans="1:26">
      <c r="A3119" s="52" t="s">
        <v>347</v>
      </c>
      <c r="B3119" s="52" t="s">
        <v>341</v>
      </c>
      <c r="C3119" s="52" t="s">
        <v>257</v>
      </c>
      <c r="D3119" s="52" t="s">
        <v>7</v>
      </c>
      <c r="E3119" s="52" t="s">
        <v>83</v>
      </c>
      <c r="F3119" s="52" t="s">
        <v>67</v>
      </c>
      <c r="G3119" s="52">
        <v>0</v>
      </c>
      <c r="H3119" s="52">
        <v>0</v>
      </c>
      <c r="I3119" s="52">
        <v>0</v>
      </c>
      <c r="J3119" s="52">
        <v>0</v>
      </c>
      <c r="K3119" s="52">
        <v>0</v>
      </c>
      <c r="L3119" s="52">
        <v>0</v>
      </c>
      <c r="M3119" s="52">
        <v>0</v>
      </c>
      <c r="N3119" s="52">
        <v>0</v>
      </c>
      <c r="O3119" s="52">
        <v>0</v>
      </c>
      <c r="P3119" s="52">
        <v>0</v>
      </c>
      <c r="Q3119" s="52">
        <v>0</v>
      </c>
      <c r="R3119" s="52">
        <v>0</v>
      </c>
      <c r="S3119" s="52">
        <v>0</v>
      </c>
      <c r="T3119" s="52">
        <v>0</v>
      </c>
      <c r="U3119" s="52">
        <v>0</v>
      </c>
      <c r="V3119" s="52">
        <v>0</v>
      </c>
      <c r="W3119" s="52">
        <v>0</v>
      </c>
      <c r="X3119" s="52">
        <v>0</v>
      </c>
      <c r="Y3119" s="52">
        <v>0</v>
      </c>
      <c r="Z3119" s="52">
        <v>0</v>
      </c>
    </row>
    <row r="3120" spans="1:26">
      <c r="A3120" s="52" t="s">
        <v>347</v>
      </c>
      <c r="B3120" s="52" t="s">
        <v>337</v>
      </c>
      <c r="C3120" s="52" t="s">
        <v>257</v>
      </c>
      <c r="D3120" s="52" t="s">
        <v>7</v>
      </c>
      <c r="E3120" s="52" t="s">
        <v>83</v>
      </c>
      <c r="F3120" s="52" t="s">
        <v>68</v>
      </c>
      <c r="G3120" s="52">
        <v>0</v>
      </c>
      <c r="H3120" s="52">
        <v>0</v>
      </c>
      <c r="I3120" s="52">
        <v>0</v>
      </c>
      <c r="J3120" s="52">
        <v>0</v>
      </c>
      <c r="K3120" s="52">
        <v>0</v>
      </c>
      <c r="L3120" s="52">
        <v>0</v>
      </c>
      <c r="M3120" s="52">
        <v>0</v>
      </c>
      <c r="N3120" s="52">
        <v>0</v>
      </c>
      <c r="O3120" s="52">
        <v>0</v>
      </c>
      <c r="P3120" s="52">
        <v>0</v>
      </c>
      <c r="Q3120" s="52">
        <v>0</v>
      </c>
      <c r="R3120" s="52">
        <v>0</v>
      </c>
      <c r="S3120" s="52">
        <v>0</v>
      </c>
      <c r="T3120" s="52">
        <v>0</v>
      </c>
      <c r="U3120" s="52">
        <v>0</v>
      </c>
      <c r="V3120" s="52">
        <v>0</v>
      </c>
      <c r="W3120" s="52">
        <v>0</v>
      </c>
      <c r="X3120" s="52">
        <v>0</v>
      </c>
      <c r="Y3120" s="52">
        <v>0</v>
      </c>
      <c r="Z3120" s="52">
        <v>0</v>
      </c>
    </row>
    <row r="3121" spans="1:26">
      <c r="A3121" s="52" t="s">
        <v>347</v>
      </c>
      <c r="B3121" s="52" t="s">
        <v>337</v>
      </c>
      <c r="C3121" s="52" t="s">
        <v>257</v>
      </c>
      <c r="D3121" s="52" t="s">
        <v>7</v>
      </c>
      <c r="E3121" s="52" t="s">
        <v>83</v>
      </c>
      <c r="F3121" s="52" t="s">
        <v>69</v>
      </c>
      <c r="G3121" s="52">
        <v>0</v>
      </c>
      <c r="H3121" s="52">
        <v>0</v>
      </c>
      <c r="I3121" s="52">
        <v>0</v>
      </c>
      <c r="J3121" s="52">
        <v>0</v>
      </c>
      <c r="K3121" s="52">
        <v>0</v>
      </c>
      <c r="L3121" s="52">
        <v>0</v>
      </c>
      <c r="M3121" s="52">
        <v>0</v>
      </c>
      <c r="N3121" s="52">
        <v>0</v>
      </c>
      <c r="O3121" s="52">
        <v>0</v>
      </c>
      <c r="P3121" s="52">
        <v>0</v>
      </c>
      <c r="Q3121" s="52">
        <v>0</v>
      </c>
      <c r="R3121" s="52">
        <v>0</v>
      </c>
      <c r="S3121" s="52">
        <v>0</v>
      </c>
      <c r="T3121" s="52">
        <v>0</v>
      </c>
      <c r="U3121" s="52">
        <v>0</v>
      </c>
      <c r="V3121" s="52">
        <v>0</v>
      </c>
      <c r="W3121" s="52">
        <v>0</v>
      </c>
      <c r="X3121" s="52">
        <v>0</v>
      </c>
      <c r="Y3121" s="52">
        <v>0</v>
      </c>
      <c r="Z3121" s="52">
        <v>0</v>
      </c>
    </row>
    <row r="3122" spans="1:26">
      <c r="A3122" s="52" t="s">
        <v>347</v>
      </c>
      <c r="B3122" s="52" t="s">
        <v>337</v>
      </c>
      <c r="C3122" s="52" t="s">
        <v>257</v>
      </c>
      <c r="D3122" s="52" t="s">
        <v>7</v>
      </c>
      <c r="E3122" s="52" t="s">
        <v>83</v>
      </c>
      <c r="F3122" s="52" t="s">
        <v>70</v>
      </c>
      <c r="G3122" s="52">
        <v>0</v>
      </c>
      <c r="H3122" s="52">
        <v>0</v>
      </c>
      <c r="I3122" s="52">
        <v>0</v>
      </c>
      <c r="J3122" s="52">
        <v>0</v>
      </c>
      <c r="K3122" s="52">
        <v>0</v>
      </c>
      <c r="L3122" s="52">
        <v>0</v>
      </c>
      <c r="M3122" s="52">
        <v>0</v>
      </c>
      <c r="N3122" s="52">
        <v>0</v>
      </c>
      <c r="O3122" s="52">
        <v>0</v>
      </c>
      <c r="P3122" s="52">
        <v>0</v>
      </c>
      <c r="Q3122" s="52">
        <v>0</v>
      </c>
      <c r="R3122" s="52">
        <v>0</v>
      </c>
      <c r="S3122" s="52">
        <v>0</v>
      </c>
      <c r="T3122" s="52">
        <v>0</v>
      </c>
      <c r="U3122" s="52">
        <v>0</v>
      </c>
      <c r="V3122" s="52">
        <v>0</v>
      </c>
      <c r="W3122" s="52">
        <v>0</v>
      </c>
      <c r="X3122" s="52">
        <v>0</v>
      </c>
      <c r="Y3122" s="52">
        <v>0</v>
      </c>
      <c r="Z3122" s="52">
        <v>0</v>
      </c>
    </row>
    <row r="3123" spans="1:26">
      <c r="A3123" s="52" t="s">
        <v>347</v>
      </c>
      <c r="B3123" s="52" t="s">
        <v>342</v>
      </c>
      <c r="C3123" s="52" t="s">
        <v>257</v>
      </c>
      <c r="D3123" s="52" t="s">
        <v>7</v>
      </c>
      <c r="E3123" s="52" t="s">
        <v>83</v>
      </c>
      <c r="F3123" s="52" t="s">
        <v>71</v>
      </c>
      <c r="G3123" s="52">
        <v>0</v>
      </c>
      <c r="H3123" s="52">
        <v>0</v>
      </c>
      <c r="I3123" s="52">
        <v>0</v>
      </c>
      <c r="J3123" s="52">
        <v>0</v>
      </c>
      <c r="K3123" s="52">
        <v>0</v>
      </c>
      <c r="L3123" s="52">
        <v>0</v>
      </c>
      <c r="M3123" s="52">
        <v>0</v>
      </c>
      <c r="N3123" s="52">
        <v>0</v>
      </c>
      <c r="O3123" s="52">
        <v>0</v>
      </c>
      <c r="P3123" s="52">
        <v>0</v>
      </c>
      <c r="Q3123" s="52">
        <v>0</v>
      </c>
      <c r="R3123" s="52">
        <v>0</v>
      </c>
      <c r="S3123" s="52">
        <v>0</v>
      </c>
      <c r="T3123" s="52">
        <v>0</v>
      </c>
      <c r="U3123" s="52">
        <v>0</v>
      </c>
      <c r="V3123" s="52">
        <v>0</v>
      </c>
      <c r="W3123" s="52">
        <v>0</v>
      </c>
      <c r="X3123" s="52">
        <v>0</v>
      </c>
      <c r="Y3123" s="52">
        <v>0</v>
      </c>
      <c r="Z3123" s="52">
        <v>0</v>
      </c>
    </row>
    <row r="3124" spans="1:26">
      <c r="A3124" s="52" t="s">
        <v>347</v>
      </c>
      <c r="B3124" s="52" t="s">
        <v>342</v>
      </c>
      <c r="C3124" s="52" t="s">
        <v>257</v>
      </c>
      <c r="D3124" s="52" t="s">
        <v>7</v>
      </c>
      <c r="E3124" s="52" t="s">
        <v>83</v>
      </c>
      <c r="F3124" s="52" t="s">
        <v>72</v>
      </c>
      <c r="G3124" s="52">
        <v>6.6763155379098382</v>
      </c>
      <c r="H3124" s="52">
        <v>6.7695632977411258</v>
      </c>
      <c r="I3124" s="52">
        <v>6.8101304603030108</v>
      </c>
      <c r="J3124" s="52">
        <v>5.8204824457143021</v>
      </c>
      <c r="K3124" s="52">
        <v>14.081373318190501</v>
      </c>
      <c r="L3124" s="52">
        <v>12.433418656768378</v>
      </c>
      <c r="M3124" s="52">
        <v>11.079254601891476</v>
      </c>
      <c r="N3124" s="52">
        <v>10.796835586983516</v>
      </c>
      <c r="O3124" s="52">
        <v>9.5683346827689366</v>
      </c>
      <c r="P3124" s="52">
        <v>12.432514047009317</v>
      </c>
      <c r="Q3124" s="52">
        <v>11.650518640133852</v>
      </c>
      <c r="R3124" s="52">
        <v>9.6348897772356814</v>
      </c>
      <c r="S3124" s="52">
        <v>9.9907288066826752</v>
      </c>
      <c r="T3124" s="52">
        <v>9.5008120265885037</v>
      </c>
      <c r="U3124" s="52">
        <v>9.9227906422835019</v>
      </c>
      <c r="V3124" s="52">
        <v>17.381529873654802</v>
      </c>
      <c r="W3124" s="52">
        <v>47.622285051199697</v>
      </c>
      <c r="X3124" s="52">
        <v>38.650935441688695</v>
      </c>
      <c r="Y3124" s="52">
        <v>38.97120777385301</v>
      </c>
      <c r="Z3124" s="52">
        <v>40.502557113084237</v>
      </c>
    </row>
    <row r="3125" spans="1:26">
      <c r="A3125" s="52" t="s">
        <v>347</v>
      </c>
      <c r="B3125" s="52" t="s">
        <v>343</v>
      </c>
      <c r="C3125" s="52" t="s">
        <v>257</v>
      </c>
      <c r="D3125" s="52" t="s">
        <v>7</v>
      </c>
      <c r="E3125" s="52" t="s">
        <v>83</v>
      </c>
      <c r="F3125" s="52" t="s">
        <v>73</v>
      </c>
      <c r="G3125" s="52">
        <v>0</v>
      </c>
      <c r="H3125" s="52">
        <v>0</v>
      </c>
      <c r="I3125" s="52">
        <v>0</v>
      </c>
      <c r="J3125" s="52">
        <v>0</v>
      </c>
      <c r="K3125" s="52">
        <v>0</v>
      </c>
      <c r="L3125" s="52">
        <v>0</v>
      </c>
      <c r="M3125" s="52">
        <v>0</v>
      </c>
      <c r="N3125" s="52">
        <v>0</v>
      </c>
      <c r="O3125" s="52">
        <v>0</v>
      </c>
      <c r="P3125" s="52">
        <v>0.11880045</v>
      </c>
      <c r="Q3125" s="52">
        <v>0.13949998920000001</v>
      </c>
      <c r="R3125" s="52">
        <v>0.13319885520000002</v>
      </c>
      <c r="S3125" s="52">
        <v>0.11609996400000001</v>
      </c>
      <c r="T3125" s="52">
        <v>0.25740027720000003</v>
      </c>
      <c r="U3125" s="52">
        <v>0.22589879400000001</v>
      </c>
      <c r="V3125" s="52">
        <v>0.21060022680000001</v>
      </c>
      <c r="W3125" s="52">
        <v>0.25110387428400033</v>
      </c>
      <c r="X3125" s="52">
        <v>0.24123687793080129</v>
      </c>
      <c r="Y3125" s="52">
        <v>0.24081205586589369</v>
      </c>
      <c r="Z3125" s="52">
        <v>0.21904612907721444</v>
      </c>
    </row>
    <row r="3126" spans="1:26">
      <c r="A3126" s="52" t="s">
        <v>347</v>
      </c>
      <c r="B3126" s="52" t="s">
        <v>337</v>
      </c>
      <c r="C3126" s="52" t="s">
        <v>257</v>
      </c>
      <c r="D3126" s="52" t="s">
        <v>7</v>
      </c>
      <c r="E3126" s="52" t="s">
        <v>84</v>
      </c>
      <c r="F3126" s="52" t="s">
        <v>63</v>
      </c>
      <c r="G3126" s="52">
        <v>0</v>
      </c>
      <c r="H3126" s="52">
        <v>0</v>
      </c>
      <c r="I3126" s="52">
        <v>0</v>
      </c>
      <c r="J3126" s="52">
        <v>0</v>
      </c>
      <c r="K3126" s="52">
        <v>2.5917749006400004</v>
      </c>
      <c r="L3126" s="52">
        <v>1.5474412800000001</v>
      </c>
      <c r="M3126" s="52">
        <v>0.35001648000000002</v>
      </c>
      <c r="N3126" s="52">
        <v>0</v>
      </c>
      <c r="O3126" s="52">
        <v>2.9626451447565838</v>
      </c>
      <c r="P3126" s="52">
        <v>5.747791398972856</v>
      </c>
      <c r="Q3126" s="52">
        <v>57.678194160000011</v>
      </c>
      <c r="R3126" s="52">
        <v>59.352495480000009</v>
      </c>
      <c r="S3126" s="52">
        <v>57.818033280000009</v>
      </c>
      <c r="T3126" s="52">
        <v>66.842443083667433</v>
      </c>
      <c r="U3126" s="52">
        <v>73.716084609640077</v>
      </c>
      <c r="V3126" s="52">
        <v>81.314487586108385</v>
      </c>
      <c r="W3126" s="52">
        <v>32.257225340695655</v>
      </c>
      <c r="X3126" s="52">
        <v>30.388084031198407</v>
      </c>
      <c r="Y3126" s="52">
        <v>55.001384039660195</v>
      </c>
      <c r="Z3126" s="52">
        <v>63.301077873810264</v>
      </c>
    </row>
    <row r="3127" spans="1:26">
      <c r="A3127" s="52" t="s">
        <v>347</v>
      </c>
      <c r="B3127" s="52" t="s">
        <v>338</v>
      </c>
      <c r="C3127" s="52" t="s">
        <v>257</v>
      </c>
      <c r="D3127" s="52" t="s">
        <v>7</v>
      </c>
      <c r="E3127" s="52" t="s">
        <v>84</v>
      </c>
      <c r="F3127" s="52" t="s">
        <v>64</v>
      </c>
      <c r="G3127" s="52">
        <v>0</v>
      </c>
      <c r="H3127" s="52">
        <v>0</v>
      </c>
      <c r="I3127" s="52">
        <v>0</v>
      </c>
      <c r="J3127" s="52">
        <v>0</v>
      </c>
      <c r="K3127" s="52">
        <v>15.279010864925359</v>
      </c>
      <c r="L3127" s="52">
        <v>14.776683398741245</v>
      </c>
      <c r="M3127" s="52">
        <v>14.139718326271749</v>
      </c>
      <c r="N3127" s="52">
        <v>14.29326822847856</v>
      </c>
      <c r="O3127" s="52">
        <v>14.140805811857465</v>
      </c>
      <c r="P3127" s="52">
        <v>13.498946575499415</v>
      </c>
      <c r="Q3127" s="52">
        <v>22.827289696611352</v>
      </c>
      <c r="R3127" s="52">
        <v>23.895853231216805</v>
      </c>
      <c r="S3127" s="52">
        <v>24.635654326114512</v>
      </c>
      <c r="T3127" s="52">
        <v>25.041126692338413</v>
      </c>
      <c r="U3127" s="52">
        <v>48.253492340769448</v>
      </c>
      <c r="V3127" s="52">
        <v>51.366800151545803</v>
      </c>
      <c r="W3127" s="52">
        <v>54.621371384977607</v>
      </c>
      <c r="X3127" s="52">
        <v>58.110579053179464</v>
      </c>
      <c r="Y3127" s="52">
        <v>62.621827912411291</v>
      </c>
      <c r="Z3127" s="52">
        <v>68.511066834065929</v>
      </c>
    </row>
    <row r="3128" spans="1:26">
      <c r="A3128" s="52" t="s">
        <v>347</v>
      </c>
      <c r="B3128" s="52" t="s">
        <v>339</v>
      </c>
      <c r="C3128" s="52" t="s">
        <v>257</v>
      </c>
      <c r="D3128" s="52" t="s">
        <v>7</v>
      </c>
      <c r="E3128" s="52" t="s">
        <v>84</v>
      </c>
      <c r="F3128" s="52" t="s">
        <v>65</v>
      </c>
      <c r="G3128" s="52">
        <v>0</v>
      </c>
      <c r="H3128" s="52">
        <v>0</v>
      </c>
      <c r="I3128" s="52">
        <v>0</v>
      </c>
      <c r="J3128" s="52">
        <v>0</v>
      </c>
      <c r="K3128" s="52">
        <v>0</v>
      </c>
      <c r="L3128" s="52">
        <v>0</v>
      </c>
      <c r="M3128" s="52">
        <v>0</v>
      </c>
      <c r="N3128" s="52">
        <v>4.7763518316638708E-4</v>
      </c>
      <c r="O3128" s="52">
        <v>7.8114272896048504E-4</v>
      </c>
      <c r="P3128" s="52">
        <v>8.1268622289477541E-4</v>
      </c>
      <c r="Q3128" s="52">
        <v>1.0852085141261803E-3</v>
      </c>
      <c r="R3128" s="52">
        <v>3.4807894727329776E-4</v>
      </c>
      <c r="S3128" s="52">
        <v>1.8055066308529718E-3</v>
      </c>
      <c r="T3128" s="52">
        <v>1.4196708479661342E-3</v>
      </c>
      <c r="U3128" s="52">
        <v>5.1719973574240665E-4</v>
      </c>
      <c r="V3128" s="52">
        <v>5.763258559768193E-4</v>
      </c>
      <c r="W3128" s="52">
        <v>5.7753833520303617E-4</v>
      </c>
      <c r="X3128" s="52">
        <v>6.6641121370030333E-4</v>
      </c>
      <c r="Y3128" s="52">
        <v>4.4368663652630293E-2</v>
      </c>
      <c r="Z3128" s="52">
        <v>7.1315594105910525E-4</v>
      </c>
    </row>
    <row r="3129" spans="1:26">
      <c r="A3129" s="52" t="s">
        <v>347</v>
      </c>
      <c r="B3129" s="52" t="s">
        <v>340</v>
      </c>
      <c r="C3129" s="52" t="s">
        <v>257</v>
      </c>
      <c r="D3129" s="52" t="s">
        <v>7</v>
      </c>
      <c r="E3129" s="52" t="s">
        <v>84</v>
      </c>
      <c r="F3129" s="52" t="s">
        <v>66</v>
      </c>
      <c r="G3129" s="52">
        <v>3.6805167665891947</v>
      </c>
      <c r="H3129" s="52">
        <v>4.0322772854984787</v>
      </c>
      <c r="I3129" s="52">
        <v>3.8022811475828138</v>
      </c>
      <c r="J3129" s="52">
        <v>4.2376458097089591</v>
      </c>
      <c r="K3129" s="52">
        <v>31.793258930288591</v>
      </c>
      <c r="L3129" s="52">
        <v>32.065855804646667</v>
      </c>
      <c r="M3129" s="52">
        <v>32.538108648707393</v>
      </c>
      <c r="N3129" s="52">
        <v>31.944481198885789</v>
      </c>
      <c r="O3129" s="52">
        <v>30.34054774900121</v>
      </c>
      <c r="P3129" s="52">
        <v>29.27548148009906</v>
      </c>
      <c r="Q3129" s="52">
        <v>48.02652702112082</v>
      </c>
      <c r="R3129" s="52">
        <v>47.748315969621231</v>
      </c>
      <c r="S3129" s="52">
        <v>48.57674961395346</v>
      </c>
      <c r="T3129" s="52">
        <v>50.682579736459914</v>
      </c>
      <c r="U3129" s="52">
        <v>52.852225415998404</v>
      </c>
      <c r="V3129" s="52">
        <v>61.187470979877091</v>
      </c>
      <c r="W3129" s="52">
        <v>72.192917569379546</v>
      </c>
      <c r="X3129" s="52">
        <v>75.687375943714102</v>
      </c>
      <c r="Y3129" s="52">
        <v>79.467424544823871</v>
      </c>
      <c r="Z3129" s="52">
        <v>85.883426705636353</v>
      </c>
    </row>
    <row r="3130" spans="1:26">
      <c r="A3130" s="52" t="s">
        <v>347</v>
      </c>
      <c r="B3130" s="52" t="s">
        <v>341</v>
      </c>
      <c r="C3130" s="52" t="s">
        <v>257</v>
      </c>
      <c r="D3130" s="52" t="s">
        <v>7</v>
      </c>
      <c r="E3130" s="52" t="s">
        <v>84</v>
      </c>
      <c r="F3130" s="52" t="s">
        <v>67</v>
      </c>
      <c r="G3130" s="52">
        <v>0</v>
      </c>
      <c r="H3130" s="52">
        <v>0</v>
      </c>
      <c r="I3130" s="52">
        <v>0</v>
      </c>
      <c r="J3130" s="52">
        <v>0</v>
      </c>
      <c r="K3130" s="52">
        <v>0</v>
      </c>
      <c r="L3130" s="52">
        <v>0</v>
      </c>
      <c r="M3130" s="52">
        <v>0</v>
      </c>
      <c r="N3130" s="52">
        <v>0</v>
      </c>
      <c r="O3130" s="52">
        <v>0</v>
      </c>
      <c r="P3130" s="52">
        <v>0</v>
      </c>
      <c r="Q3130" s="52">
        <v>0</v>
      </c>
      <c r="R3130" s="52">
        <v>0</v>
      </c>
      <c r="S3130" s="52">
        <v>0</v>
      </c>
      <c r="T3130" s="52">
        <v>0</v>
      </c>
      <c r="U3130" s="52">
        <v>0</v>
      </c>
      <c r="V3130" s="52">
        <v>0</v>
      </c>
      <c r="W3130" s="52">
        <v>0</v>
      </c>
      <c r="X3130" s="52">
        <v>0</v>
      </c>
      <c r="Y3130" s="52">
        <v>0</v>
      </c>
      <c r="Z3130" s="52">
        <v>0</v>
      </c>
    </row>
    <row r="3131" spans="1:26">
      <c r="A3131" s="52" t="s">
        <v>347</v>
      </c>
      <c r="B3131" s="52" t="s">
        <v>337</v>
      </c>
      <c r="C3131" s="52" t="s">
        <v>257</v>
      </c>
      <c r="D3131" s="52" t="s">
        <v>7</v>
      </c>
      <c r="E3131" s="52" t="s">
        <v>84</v>
      </c>
      <c r="F3131" s="52" t="s">
        <v>68</v>
      </c>
      <c r="G3131" s="52">
        <v>0</v>
      </c>
      <c r="H3131" s="52">
        <v>0</v>
      </c>
      <c r="I3131" s="52">
        <v>0</v>
      </c>
      <c r="J3131" s="52">
        <v>0</v>
      </c>
      <c r="K3131" s="52">
        <v>0</v>
      </c>
      <c r="L3131" s="52">
        <v>0</v>
      </c>
      <c r="M3131" s="52">
        <v>0</v>
      </c>
      <c r="N3131" s="52">
        <v>0</v>
      </c>
      <c r="O3131" s="52">
        <v>0</v>
      </c>
      <c r="P3131" s="52">
        <v>0</v>
      </c>
      <c r="Q3131" s="52">
        <v>0</v>
      </c>
      <c r="R3131" s="52">
        <v>0.15826104000000002</v>
      </c>
      <c r="S3131" s="52">
        <v>2.8750755600000004</v>
      </c>
      <c r="T3131" s="52">
        <v>2.5057998000000001</v>
      </c>
      <c r="U3131" s="52">
        <v>0.5039232480000001</v>
      </c>
      <c r="V3131" s="52">
        <v>0.47040456456000007</v>
      </c>
      <c r="W3131" s="52">
        <v>0.76492835999999997</v>
      </c>
      <c r="X3131" s="52">
        <v>8.1504435599999994</v>
      </c>
      <c r="Y3131" s="52">
        <v>11.63218644</v>
      </c>
      <c r="Z3131" s="52">
        <v>12.055561059192614</v>
      </c>
    </row>
    <row r="3132" spans="1:26">
      <c r="A3132" s="52" t="s">
        <v>347</v>
      </c>
      <c r="B3132" s="52" t="s">
        <v>337</v>
      </c>
      <c r="C3132" s="52" t="s">
        <v>257</v>
      </c>
      <c r="D3132" s="52" t="s">
        <v>7</v>
      </c>
      <c r="E3132" s="52" t="s">
        <v>84</v>
      </c>
      <c r="F3132" s="52" t="s">
        <v>69</v>
      </c>
      <c r="G3132" s="52">
        <v>0</v>
      </c>
      <c r="H3132" s="52">
        <v>0</v>
      </c>
      <c r="I3132" s="52">
        <v>0</v>
      </c>
      <c r="J3132" s="52">
        <v>0</v>
      </c>
      <c r="K3132" s="52">
        <v>0</v>
      </c>
      <c r="L3132" s="52">
        <v>0</v>
      </c>
      <c r="M3132" s="52">
        <v>0</v>
      </c>
      <c r="N3132" s="52">
        <v>0</v>
      </c>
      <c r="O3132" s="52">
        <v>0</v>
      </c>
      <c r="P3132" s="52">
        <v>0</v>
      </c>
      <c r="Q3132" s="52">
        <v>0</v>
      </c>
      <c r="R3132" s="52">
        <v>0</v>
      </c>
      <c r="S3132" s="52">
        <v>0</v>
      </c>
      <c r="T3132" s="52">
        <v>0</v>
      </c>
      <c r="U3132" s="52">
        <v>0</v>
      </c>
      <c r="V3132" s="52">
        <v>0</v>
      </c>
      <c r="W3132" s="52">
        <v>0</v>
      </c>
      <c r="X3132" s="52">
        <v>0</v>
      </c>
      <c r="Y3132" s="52">
        <v>0</v>
      </c>
      <c r="Z3132" s="52">
        <v>0</v>
      </c>
    </row>
    <row r="3133" spans="1:26">
      <c r="A3133" s="52" t="s">
        <v>347</v>
      </c>
      <c r="B3133" s="52" t="s">
        <v>337</v>
      </c>
      <c r="C3133" s="52" t="s">
        <v>257</v>
      </c>
      <c r="D3133" s="52" t="s">
        <v>7</v>
      </c>
      <c r="E3133" s="52" t="s">
        <v>84</v>
      </c>
      <c r="F3133" s="52" t="s">
        <v>70</v>
      </c>
      <c r="G3133" s="52">
        <v>0</v>
      </c>
      <c r="H3133" s="52">
        <v>0</v>
      </c>
      <c r="I3133" s="52">
        <v>0</v>
      </c>
      <c r="J3133" s="52">
        <v>0</v>
      </c>
      <c r="K3133" s="52">
        <v>0</v>
      </c>
      <c r="L3133" s="52">
        <v>0</v>
      </c>
      <c r="M3133" s="52">
        <v>0</v>
      </c>
      <c r="N3133" s="52">
        <v>0</v>
      </c>
      <c r="O3133" s="52">
        <v>0</v>
      </c>
      <c r="P3133" s="52">
        <v>0</v>
      </c>
      <c r="Q3133" s="52">
        <v>0</v>
      </c>
      <c r="R3133" s="52">
        <v>0</v>
      </c>
      <c r="S3133" s="52">
        <v>0</v>
      </c>
      <c r="T3133" s="52">
        <v>0</v>
      </c>
      <c r="U3133" s="52">
        <v>0</v>
      </c>
      <c r="V3133" s="52">
        <v>0</v>
      </c>
      <c r="W3133" s="52">
        <v>0</v>
      </c>
      <c r="X3133" s="52">
        <v>0</v>
      </c>
      <c r="Y3133" s="52">
        <v>0</v>
      </c>
      <c r="Z3133" s="52">
        <v>0</v>
      </c>
    </row>
    <row r="3134" spans="1:26">
      <c r="A3134" s="52" t="s">
        <v>347</v>
      </c>
      <c r="B3134" s="52" t="s">
        <v>342</v>
      </c>
      <c r="C3134" s="52" t="s">
        <v>257</v>
      </c>
      <c r="D3134" s="52" t="s">
        <v>7</v>
      </c>
      <c r="E3134" s="52" t="s">
        <v>84</v>
      </c>
      <c r="F3134" s="52" t="s">
        <v>71</v>
      </c>
      <c r="G3134" s="52">
        <v>0</v>
      </c>
      <c r="H3134" s="52">
        <v>0</v>
      </c>
      <c r="I3134" s="52">
        <v>0</v>
      </c>
      <c r="J3134" s="52">
        <v>0</v>
      </c>
      <c r="K3134" s="52">
        <v>0</v>
      </c>
      <c r="L3134" s="52">
        <v>0</v>
      </c>
      <c r="M3134" s="52">
        <v>0</v>
      </c>
      <c r="N3134" s="52">
        <v>0</v>
      </c>
      <c r="O3134" s="52">
        <v>0</v>
      </c>
      <c r="P3134" s="52">
        <v>0</v>
      </c>
      <c r="Q3134" s="52">
        <v>0</v>
      </c>
      <c r="R3134" s="52">
        <v>0</v>
      </c>
      <c r="S3134" s="52">
        <v>0</v>
      </c>
      <c r="T3134" s="52">
        <v>0</v>
      </c>
      <c r="U3134" s="52">
        <v>0</v>
      </c>
      <c r="V3134" s="52">
        <v>0</v>
      </c>
      <c r="W3134" s="52">
        <v>0</v>
      </c>
      <c r="X3134" s="52">
        <v>0</v>
      </c>
      <c r="Y3134" s="52">
        <v>0</v>
      </c>
      <c r="Z3134" s="52">
        <v>0</v>
      </c>
    </row>
    <row r="3135" spans="1:26">
      <c r="A3135" s="52" t="s">
        <v>347</v>
      </c>
      <c r="B3135" s="52" t="s">
        <v>342</v>
      </c>
      <c r="C3135" s="52" t="s">
        <v>257</v>
      </c>
      <c r="D3135" s="52" t="s">
        <v>7</v>
      </c>
      <c r="E3135" s="52" t="s">
        <v>84</v>
      </c>
      <c r="F3135" s="52" t="s">
        <v>72</v>
      </c>
      <c r="G3135" s="52">
        <v>6.801667536432535</v>
      </c>
      <c r="H3135" s="52">
        <v>6.2386832599874946</v>
      </c>
      <c r="I3135" s="52">
        <v>5.218277122484225</v>
      </c>
      <c r="J3135" s="52">
        <v>5.066069177460589</v>
      </c>
      <c r="K3135" s="52">
        <v>24.713014355246678</v>
      </c>
      <c r="L3135" s="52">
        <v>22.901148513797835</v>
      </c>
      <c r="M3135" s="52">
        <v>16.53115581540451</v>
      </c>
      <c r="N3135" s="52">
        <v>10.836312798419279</v>
      </c>
      <c r="O3135" s="52">
        <v>7.153006912534253</v>
      </c>
      <c r="P3135" s="52">
        <v>5.7146450273114988</v>
      </c>
      <c r="Q3135" s="52">
        <v>8.9083228964820691</v>
      </c>
      <c r="R3135" s="52">
        <v>9.0122392293447575</v>
      </c>
      <c r="S3135" s="52">
        <v>9.8662912106812772</v>
      </c>
      <c r="T3135" s="52">
        <v>10.49791989653464</v>
      </c>
      <c r="U3135" s="52">
        <v>10.369659855069235</v>
      </c>
      <c r="V3135" s="52">
        <v>13.713839798908667</v>
      </c>
      <c r="W3135" s="52">
        <v>10.669689192527933</v>
      </c>
      <c r="X3135" s="52">
        <v>7.4256925411868053</v>
      </c>
      <c r="Y3135" s="52">
        <v>7.135844258592658</v>
      </c>
      <c r="Z3135" s="52">
        <v>7.1154513008510136</v>
      </c>
    </row>
    <row r="3136" spans="1:26">
      <c r="A3136" s="52" t="s">
        <v>347</v>
      </c>
      <c r="B3136" s="52" t="s">
        <v>343</v>
      </c>
      <c r="C3136" s="52" t="s">
        <v>257</v>
      </c>
      <c r="D3136" s="52" t="s">
        <v>7</v>
      </c>
      <c r="E3136" s="52" t="s">
        <v>84</v>
      </c>
      <c r="F3136" s="52" t="s">
        <v>73</v>
      </c>
      <c r="G3136" s="52">
        <v>0</v>
      </c>
      <c r="H3136" s="52">
        <v>0</v>
      </c>
      <c r="I3136" s="52">
        <v>0</v>
      </c>
      <c r="J3136" s="52">
        <v>0</v>
      </c>
      <c r="K3136" s="52">
        <v>7.0895539615622241</v>
      </c>
      <c r="L3136" s="52">
        <v>7.8265497463006524</v>
      </c>
      <c r="M3136" s="52">
        <v>3.8639127194308491</v>
      </c>
      <c r="N3136" s="52">
        <v>7.1024179420130942</v>
      </c>
      <c r="O3136" s="52">
        <v>8.8412593254839624</v>
      </c>
      <c r="P3136" s="52">
        <v>10.443868260150028</v>
      </c>
      <c r="Q3136" s="52">
        <v>8.8276978763871963</v>
      </c>
      <c r="R3136" s="52">
        <v>9.0311713566825276</v>
      </c>
      <c r="S3136" s="52">
        <v>9.7216168977455926</v>
      </c>
      <c r="T3136" s="52">
        <v>8.1757158241264438</v>
      </c>
      <c r="U3136" s="52">
        <v>7.7058233261919753</v>
      </c>
      <c r="V3136" s="52">
        <v>11.056624303042256</v>
      </c>
      <c r="W3136" s="52">
        <v>10.252927880574413</v>
      </c>
      <c r="X3136" s="52">
        <v>8.8181670316581133</v>
      </c>
      <c r="Y3136" s="52">
        <v>8.4137363369030673</v>
      </c>
      <c r="Z3136" s="52">
        <v>7.5661595307834588</v>
      </c>
    </row>
    <row r="3137" spans="1:26">
      <c r="A3137" s="52" t="s">
        <v>349</v>
      </c>
      <c r="B3137" s="52" t="s">
        <v>337</v>
      </c>
      <c r="C3137" s="52" t="s">
        <v>257</v>
      </c>
      <c r="D3137" s="52" t="s">
        <v>7</v>
      </c>
      <c r="E3137" s="52" t="s">
        <v>85</v>
      </c>
      <c r="F3137" s="52" t="s">
        <v>63</v>
      </c>
      <c r="G3137" s="52">
        <v>279.33137024926566</v>
      </c>
      <c r="H3137" s="52">
        <v>231.42850179928303</v>
      </c>
      <c r="I3137" s="52">
        <v>271.23993093778125</v>
      </c>
      <c r="J3137" s="52">
        <v>422.50168954112297</v>
      </c>
      <c r="K3137" s="52">
        <v>410.45256870228013</v>
      </c>
      <c r="L3137" s="52">
        <v>438.44117202419511</v>
      </c>
      <c r="M3137" s="52">
        <v>592.09152595486159</v>
      </c>
      <c r="N3137" s="52">
        <v>768.90043829978515</v>
      </c>
      <c r="O3137" s="52">
        <v>701.93281877286472</v>
      </c>
      <c r="P3137" s="52">
        <v>662.35048035685759</v>
      </c>
      <c r="Q3137" s="52">
        <v>714.60616985781803</v>
      </c>
      <c r="R3137" s="52">
        <v>811.79282209363782</v>
      </c>
      <c r="S3137" s="52">
        <v>597.05843319484165</v>
      </c>
      <c r="T3137" s="52">
        <v>141.50090097587707</v>
      </c>
      <c r="U3137" s="52">
        <v>185.26165082493742</v>
      </c>
      <c r="V3137" s="52">
        <v>269.87561435840081</v>
      </c>
      <c r="W3137" s="52">
        <v>102.10389175251542</v>
      </c>
      <c r="X3137" s="52">
        <v>122.64051017101782</v>
      </c>
      <c r="Y3137" s="52">
        <v>117.1643102222522</v>
      </c>
      <c r="Z3137" s="52">
        <v>224.66451639720523</v>
      </c>
    </row>
    <row r="3138" spans="1:26">
      <c r="A3138" s="52" t="s">
        <v>349</v>
      </c>
      <c r="B3138" s="52" t="s">
        <v>338</v>
      </c>
      <c r="C3138" s="52" t="s">
        <v>257</v>
      </c>
      <c r="D3138" s="52" t="s">
        <v>7</v>
      </c>
      <c r="E3138" s="52" t="s">
        <v>85</v>
      </c>
      <c r="F3138" s="52" t="s">
        <v>64</v>
      </c>
      <c r="G3138" s="52">
        <v>397.86323927798531</v>
      </c>
      <c r="H3138" s="52">
        <v>372.25750416325025</v>
      </c>
      <c r="I3138" s="52">
        <v>352.8282832067801</v>
      </c>
      <c r="J3138" s="52">
        <v>338.41032119216686</v>
      </c>
      <c r="K3138" s="52">
        <v>316.48508320506113</v>
      </c>
      <c r="L3138" s="52">
        <v>304.72527129086484</v>
      </c>
      <c r="M3138" s="52">
        <v>323.32644877328295</v>
      </c>
      <c r="N3138" s="52">
        <v>297.1320375586505</v>
      </c>
      <c r="O3138" s="52">
        <v>298.40447477975908</v>
      </c>
      <c r="P3138" s="52">
        <v>300.33242026399478</v>
      </c>
      <c r="Q3138" s="52">
        <v>292.21411312839285</v>
      </c>
      <c r="R3138" s="52">
        <v>294.95631704634582</v>
      </c>
      <c r="S3138" s="52">
        <v>288.26608384203757</v>
      </c>
      <c r="T3138" s="52">
        <v>299.51163153630574</v>
      </c>
      <c r="U3138" s="52">
        <v>304.83367579104998</v>
      </c>
      <c r="V3138" s="52">
        <v>302.41164055902897</v>
      </c>
      <c r="W3138" s="52">
        <v>296.67061886642171</v>
      </c>
      <c r="X3138" s="52">
        <v>299.11880618051896</v>
      </c>
      <c r="Y3138" s="52">
        <v>291.54527722576637</v>
      </c>
      <c r="Z3138" s="52">
        <v>289.91049343969138</v>
      </c>
    </row>
    <row r="3139" spans="1:26">
      <c r="A3139" s="52" t="s">
        <v>349</v>
      </c>
      <c r="B3139" s="52" t="s">
        <v>339</v>
      </c>
      <c r="C3139" s="52" t="s">
        <v>257</v>
      </c>
      <c r="D3139" s="52" t="s">
        <v>7</v>
      </c>
      <c r="E3139" s="52" t="s">
        <v>85</v>
      </c>
      <c r="F3139" s="52" t="s">
        <v>65</v>
      </c>
      <c r="G3139" s="52">
        <v>0</v>
      </c>
      <c r="H3139" s="52">
        <v>0</v>
      </c>
      <c r="I3139" s="52">
        <v>0</v>
      </c>
      <c r="J3139" s="52">
        <v>0</v>
      </c>
      <c r="K3139" s="52">
        <v>0</v>
      </c>
      <c r="L3139" s="52">
        <v>0</v>
      </c>
      <c r="M3139" s="52">
        <v>0</v>
      </c>
      <c r="N3139" s="52">
        <v>9.708010795089749E-4</v>
      </c>
      <c r="O3139" s="52">
        <v>1.0391487705206236E-3</v>
      </c>
      <c r="P3139" s="52">
        <v>2.3487571931466063E-3</v>
      </c>
      <c r="Q3139" s="52">
        <v>1.7736213024089026E-3</v>
      </c>
      <c r="R3139" s="52">
        <v>2.3004205749111882E-3</v>
      </c>
      <c r="S3139" s="52">
        <v>1.4249860074564259E-2</v>
      </c>
      <c r="T3139" s="52">
        <v>2.0075921206137753E-2</v>
      </c>
      <c r="U3139" s="52">
        <v>4.8598475315191287E-4</v>
      </c>
      <c r="V3139" s="52">
        <v>5.0463295295299991E-4</v>
      </c>
      <c r="W3139" s="52">
        <v>3.335138986811716E-4</v>
      </c>
      <c r="X3139" s="52">
        <v>1.1340513506626986E-3</v>
      </c>
      <c r="Y3139" s="52">
        <v>2.9427250214671009E-3</v>
      </c>
      <c r="Z3139" s="52">
        <v>2.7470550369261167E-2</v>
      </c>
    </row>
    <row r="3140" spans="1:26">
      <c r="A3140" s="52" t="s">
        <v>349</v>
      </c>
      <c r="B3140" s="52" t="s">
        <v>340</v>
      </c>
      <c r="C3140" s="52" t="s">
        <v>257</v>
      </c>
      <c r="D3140" s="52" t="s">
        <v>7</v>
      </c>
      <c r="E3140" s="52" t="s">
        <v>85</v>
      </c>
      <c r="F3140" s="52" t="s">
        <v>66</v>
      </c>
      <c r="G3140" s="52">
        <v>389.42016527488715</v>
      </c>
      <c r="H3140" s="52">
        <v>408.56954831439276</v>
      </c>
      <c r="I3140" s="52">
        <v>435.63625439311687</v>
      </c>
      <c r="J3140" s="52">
        <v>457.79482199299264</v>
      </c>
      <c r="K3140" s="52">
        <v>388.91081542401901</v>
      </c>
      <c r="L3140" s="52">
        <v>426.40198501211302</v>
      </c>
      <c r="M3140" s="52">
        <v>455.55550659626806</v>
      </c>
      <c r="N3140" s="52">
        <v>489.33168293202289</v>
      </c>
      <c r="O3140" s="52">
        <v>512.63314126929049</v>
      </c>
      <c r="P3140" s="52">
        <v>522.86587388153976</v>
      </c>
      <c r="Q3140" s="52">
        <v>474.3453996587865</v>
      </c>
      <c r="R3140" s="52">
        <v>528.5962405298061</v>
      </c>
      <c r="S3140" s="52">
        <v>543.92056834636196</v>
      </c>
      <c r="T3140" s="52">
        <v>580.2993710706503</v>
      </c>
      <c r="U3140" s="52">
        <v>608.52274920962896</v>
      </c>
      <c r="V3140" s="52">
        <v>563.46457508335357</v>
      </c>
      <c r="W3140" s="52">
        <v>573.75955943942665</v>
      </c>
      <c r="X3140" s="52">
        <v>608.58125697718049</v>
      </c>
      <c r="Y3140" s="52">
        <v>702.56020520392224</v>
      </c>
      <c r="Z3140" s="52">
        <v>706.57310517790006</v>
      </c>
    </row>
    <row r="3141" spans="1:26">
      <c r="A3141" s="52" t="s">
        <v>349</v>
      </c>
      <c r="B3141" s="52" t="s">
        <v>341</v>
      </c>
      <c r="C3141" s="52" t="s">
        <v>257</v>
      </c>
      <c r="D3141" s="52" t="s">
        <v>7</v>
      </c>
      <c r="E3141" s="52" t="s">
        <v>85</v>
      </c>
      <c r="F3141" s="52" t="s">
        <v>67</v>
      </c>
      <c r="G3141" s="52">
        <v>0</v>
      </c>
      <c r="H3141" s="52">
        <v>0</v>
      </c>
      <c r="I3141" s="52">
        <v>0</v>
      </c>
      <c r="J3141" s="52">
        <v>0</v>
      </c>
      <c r="K3141" s="52">
        <v>0</v>
      </c>
      <c r="L3141" s="52">
        <v>0</v>
      </c>
      <c r="M3141" s="52">
        <v>0</v>
      </c>
      <c r="N3141" s="52">
        <v>0</v>
      </c>
      <c r="O3141" s="52">
        <v>0</v>
      </c>
      <c r="P3141" s="52">
        <v>0</v>
      </c>
      <c r="Q3141" s="52">
        <v>0</v>
      </c>
      <c r="R3141" s="52">
        <v>0</v>
      </c>
      <c r="S3141" s="52">
        <v>0</v>
      </c>
      <c r="T3141" s="52">
        <v>0</v>
      </c>
      <c r="U3141" s="52">
        <v>0</v>
      </c>
      <c r="V3141" s="52">
        <v>0</v>
      </c>
      <c r="W3141" s="52">
        <v>0</v>
      </c>
      <c r="X3141" s="52">
        <v>0</v>
      </c>
      <c r="Y3141" s="52">
        <v>0</v>
      </c>
      <c r="Z3141" s="52">
        <v>0</v>
      </c>
    </row>
    <row r="3142" spans="1:26">
      <c r="A3142" s="52" t="s">
        <v>349</v>
      </c>
      <c r="B3142" s="52" t="s">
        <v>337</v>
      </c>
      <c r="C3142" s="52" t="s">
        <v>257</v>
      </c>
      <c r="D3142" s="52" t="s">
        <v>7</v>
      </c>
      <c r="E3142" s="52" t="s">
        <v>85</v>
      </c>
      <c r="F3142" s="52" t="s">
        <v>68</v>
      </c>
      <c r="G3142" s="52">
        <v>0.7687047978318241</v>
      </c>
      <c r="H3142" s="52">
        <v>0.65310349477464025</v>
      </c>
      <c r="I3142" s="52">
        <v>0.79813436718700803</v>
      </c>
      <c r="J3142" s="52">
        <v>0.88833117636057612</v>
      </c>
      <c r="K3142" s="52">
        <v>0.72247664034993031</v>
      </c>
      <c r="L3142" s="52">
        <v>2.8984573856828164</v>
      </c>
      <c r="M3142" s="52">
        <v>35.061316521415833</v>
      </c>
      <c r="N3142" s="52">
        <v>26.470637179073087</v>
      </c>
      <c r="O3142" s="52">
        <v>2.1709029433680005</v>
      </c>
      <c r="P3142" s="52">
        <v>15.270034870537435</v>
      </c>
      <c r="Q3142" s="52">
        <v>36.930657822925966</v>
      </c>
      <c r="R3142" s="52">
        <v>23.259532652320466</v>
      </c>
      <c r="S3142" s="52">
        <v>9.2206584272818084</v>
      </c>
      <c r="T3142" s="52">
        <v>8.1655848272818083</v>
      </c>
      <c r="U3142" s="52">
        <v>1.2695974711800482</v>
      </c>
      <c r="V3142" s="52">
        <v>0.87626793943382408</v>
      </c>
      <c r="W3142" s="52">
        <v>0.62667854928000022</v>
      </c>
      <c r="X3142" s="52">
        <v>2.28841946928</v>
      </c>
      <c r="Y3142" s="52">
        <v>0.52541492976000015</v>
      </c>
      <c r="Z3142" s="52">
        <v>0.49451245609946348</v>
      </c>
    </row>
    <row r="3143" spans="1:26">
      <c r="A3143" s="52" t="s">
        <v>349</v>
      </c>
      <c r="B3143" s="52" t="s">
        <v>337</v>
      </c>
      <c r="C3143" s="52" t="s">
        <v>257</v>
      </c>
      <c r="D3143" s="52" t="s">
        <v>7</v>
      </c>
      <c r="E3143" s="52" t="s">
        <v>85</v>
      </c>
      <c r="F3143" s="52" t="s">
        <v>69</v>
      </c>
      <c r="G3143" s="52">
        <v>0</v>
      </c>
      <c r="H3143" s="52">
        <v>0</v>
      </c>
      <c r="I3143" s="52">
        <v>0</v>
      </c>
      <c r="J3143" s="52">
        <v>0</v>
      </c>
      <c r="K3143" s="52">
        <v>0</v>
      </c>
      <c r="L3143" s="52">
        <v>0</v>
      </c>
      <c r="M3143" s="52">
        <v>0</v>
      </c>
      <c r="N3143" s="52">
        <v>0</v>
      </c>
      <c r="O3143" s="52">
        <v>0</v>
      </c>
      <c r="P3143" s="52">
        <v>0</v>
      </c>
      <c r="Q3143" s="52">
        <v>0</v>
      </c>
      <c r="R3143" s="52">
        <v>0</v>
      </c>
      <c r="S3143" s="52">
        <v>0</v>
      </c>
      <c r="T3143" s="52">
        <v>0</v>
      </c>
      <c r="U3143" s="52">
        <v>0</v>
      </c>
      <c r="V3143" s="52">
        <v>0</v>
      </c>
      <c r="W3143" s="52">
        <v>0</v>
      </c>
      <c r="X3143" s="52">
        <v>0</v>
      </c>
      <c r="Y3143" s="52">
        <v>0</v>
      </c>
      <c r="Z3143" s="52">
        <v>0</v>
      </c>
    </row>
    <row r="3144" spans="1:26">
      <c r="A3144" s="52" t="s">
        <v>349</v>
      </c>
      <c r="B3144" s="52" t="s">
        <v>337</v>
      </c>
      <c r="C3144" s="52" t="s">
        <v>257</v>
      </c>
      <c r="D3144" s="52" t="s">
        <v>7</v>
      </c>
      <c r="E3144" s="52" t="s">
        <v>85</v>
      </c>
      <c r="F3144" s="52" t="s">
        <v>70</v>
      </c>
      <c r="G3144" s="52">
        <v>0</v>
      </c>
      <c r="H3144" s="52">
        <v>0</v>
      </c>
      <c r="I3144" s="52">
        <v>0</v>
      </c>
      <c r="J3144" s="52">
        <v>0</v>
      </c>
      <c r="K3144" s="52">
        <v>0</v>
      </c>
      <c r="L3144" s="52">
        <v>0</v>
      </c>
      <c r="M3144" s="52">
        <v>0</v>
      </c>
      <c r="N3144" s="52">
        <v>0</v>
      </c>
      <c r="O3144" s="52">
        <v>0</v>
      </c>
      <c r="P3144" s="52">
        <v>0</v>
      </c>
      <c r="Q3144" s="52">
        <v>0</v>
      </c>
      <c r="R3144" s="52">
        <v>0</v>
      </c>
      <c r="S3144" s="52">
        <v>0</v>
      </c>
      <c r="T3144" s="52">
        <v>0</v>
      </c>
      <c r="U3144" s="52">
        <v>0</v>
      </c>
      <c r="V3144" s="52">
        <v>0</v>
      </c>
      <c r="W3144" s="52">
        <v>0</v>
      </c>
      <c r="X3144" s="52">
        <v>0</v>
      </c>
      <c r="Y3144" s="52">
        <v>0</v>
      </c>
      <c r="Z3144" s="52">
        <v>0</v>
      </c>
    </row>
    <row r="3145" spans="1:26">
      <c r="A3145" s="52" t="s">
        <v>349</v>
      </c>
      <c r="B3145" s="52" t="s">
        <v>342</v>
      </c>
      <c r="C3145" s="52" t="s">
        <v>257</v>
      </c>
      <c r="D3145" s="52" t="s">
        <v>7</v>
      </c>
      <c r="E3145" s="52" t="s">
        <v>85</v>
      </c>
      <c r="F3145" s="52" t="s">
        <v>71</v>
      </c>
      <c r="G3145" s="52">
        <v>0</v>
      </c>
      <c r="H3145" s="52">
        <v>0</v>
      </c>
      <c r="I3145" s="52">
        <v>0</v>
      </c>
      <c r="J3145" s="52">
        <v>0</v>
      </c>
      <c r="K3145" s="52">
        <v>0</v>
      </c>
      <c r="L3145" s="52">
        <v>0</v>
      </c>
      <c r="M3145" s="52">
        <v>0</v>
      </c>
      <c r="N3145" s="52">
        <v>0</v>
      </c>
      <c r="O3145" s="52">
        <v>0</v>
      </c>
      <c r="P3145" s="52">
        <v>0</v>
      </c>
      <c r="Q3145" s="52">
        <v>0</v>
      </c>
      <c r="R3145" s="52">
        <v>0</v>
      </c>
      <c r="S3145" s="52">
        <v>0</v>
      </c>
      <c r="T3145" s="52">
        <v>0</v>
      </c>
      <c r="U3145" s="52">
        <v>0</v>
      </c>
      <c r="V3145" s="52">
        <v>0</v>
      </c>
      <c r="W3145" s="52">
        <v>0</v>
      </c>
      <c r="X3145" s="52">
        <v>0</v>
      </c>
      <c r="Y3145" s="52">
        <v>0</v>
      </c>
      <c r="Z3145" s="52">
        <v>0</v>
      </c>
    </row>
    <row r="3146" spans="1:26">
      <c r="A3146" s="52" t="s">
        <v>349</v>
      </c>
      <c r="B3146" s="52" t="s">
        <v>342</v>
      </c>
      <c r="C3146" s="52" t="s">
        <v>257</v>
      </c>
      <c r="D3146" s="52" t="s">
        <v>7</v>
      </c>
      <c r="E3146" s="52" t="s">
        <v>85</v>
      </c>
      <c r="F3146" s="52" t="s">
        <v>72</v>
      </c>
      <c r="G3146" s="52">
        <v>832.07323895423656</v>
      </c>
      <c r="H3146" s="52">
        <v>892.51935481036264</v>
      </c>
      <c r="I3146" s="52">
        <v>898.50127360017575</v>
      </c>
      <c r="J3146" s="52">
        <v>862.99650904791361</v>
      </c>
      <c r="K3146" s="52">
        <v>856.0594926942174</v>
      </c>
      <c r="L3146" s="52">
        <v>809.92813693837911</v>
      </c>
      <c r="M3146" s="52">
        <v>725.90613503571967</v>
      </c>
      <c r="N3146" s="52">
        <v>830.25755837138058</v>
      </c>
      <c r="O3146" s="52">
        <v>745.13777536783277</v>
      </c>
      <c r="P3146" s="52">
        <v>705.68712867210763</v>
      </c>
      <c r="Q3146" s="52">
        <v>535.60683318099746</v>
      </c>
      <c r="R3146" s="52">
        <v>644.87141746485133</v>
      </c>
      <c r="S3146" s="52">
        <v>685.84889095170809</v>
      </c>
      <c r="T3146" s="52">
        <v>614.91373652122184</v>
      </c>
      <c r="U3146" s="52">
        <v>527.4142884771104</v>
      </c>
      <c r="V3146" s="52">
        <v>483.85293418663139</v>
      </c>
      <c r="W3146" s="52">
        <v>470.00608517006651</v>
      </c>
      <c r="X3146" s="52">
        <v>449.85081229299686</v>
      </c>
      <c r="Y3146" s="52">
        <v>402.16274012978676</v>
      </c>
      <c r="Z3146" s="52">
        <v>365.12843250343161</v>
      </c>
    </row>
    <row r="3147" spans="1:26">
      <c r="A3147" s="52" t="s">
        <v>349</v>
      </c>
      <c r="B3147" s="52" t="s">
        <v>343</v>
      </c>
      <c r="C3147" s="52" t="s">
        <v>257</v>
      </c>
      <c r="D3147" s="52" t="s">
        <v>7</v>
      </c>
      <c r="E3147" s="52" t="s">
        <v>85</v>
      </c>
      <c r="F3147" s="52" t="s">
        <v>73</v>
      </c>
      <c r="G3147" s="52">
        <v>266.09611215375958</v>
      </c>
      <c r="H3147" s="52">
        <v>281.89749689330102</v>
      </c>
      <c r="I3147" s="52">
        <v>236.69772326831253</v>
      </c>
      <c r="J3147" s="52">
        <v>432.03070680488952</v>
      </c>
      <c r="K3147" s="52">
        <v>458.26696821312458</v>
      </c>
      <c r="L3147" s="52">
        <v>501.04853660687371</v>
      </c>
      <c r="M3147" s="52">
        <v>513.20574163470371</v>
      </c>
      <c r="N3147" s="52">
        <v>456.56660914450498</v>
      </c>
      <c r="O3147" s="52">
        <v>468.62012027598644</v>
      </c>
      <c r="P3147" s="52">
        <v>412.91666232444032</v>
      </c>
      <c r="Q3147" s="52">
        <v>424.99288799236274</v>
      </c>
      <c r="R3147" s="52">
        <v>459.87562348709537</v>
      </c>
      <c r="S3147" s="52">
        <v>482.62925972987011</v>
      </c>
      <c r="T3147" s="52">
        <v>503.88214648385639</v>
      </c>
      <c r="U3147" s="52">
        <v>522.92470974294758</v>
      </c>
      <c r="V3147" s="52">
        <v>514.77756684812312</v>
      </c>
      <c r="W3147" s="52">
        <v>460.03905453319766</v>
      </c>
      <c r="X3147" s="52">
        <v>558.20668506979371</v>
      </c>
      <c r="Y3147" s="52">
        <v>636.1032354416194</v>
      </c>
      <c r="Z3147" s="52">
        <v>592.30671517980068</v>
      </c>
    </row>
    <row r="3148" spans="1:26">
      <c r="A3148" s="52" t="s">
        <v>336</v>
      </c>
      <c r="B3148" s="52" t="s">
        <v>337</v>
      </c>
      <c r="C3148" s="52" t="s">
        <v>258</v>
      </c>
      <c r="D3148" s="52" t="s">
        <v>7</v>
      </c>
      <c r="E3148" s="52" t="s">
        <v>62</v>
      </c>
      <c r="F3148" s="52" t="s">
        <v>63</v>
      </c>
      <c r="G3148" s="52">
        <v>102.14003901456002</v>
      </c>
      <c r="H3148" s="52">
        <v>114.37759863468</v>
      </c>
      <c r="I3148" s="52">
        <v>132.39739072980001</v>
      </c>
      <c r="J3148" s="52">
        <v>139.47185599740001</v>
      </c>
      <c r="K3148" s="52">
        <v>147.7742244905572</v>
      </c>
      <c r="L3148" s="52">
        <v>149.49809631340935</v>
      </c>
      <c r="M3148" s="52">
        <v>155.80239772943233</v>
      </c>
      <c r="N3148" s="52">
        <v>165.1052469094848</v>
      </c>
      <c r="O3148" s="52">
        <v>161.3517589053003</v>
      </c>
      <c r="P3148" s="52">
        <v>133.15487253373558</v>
      </c>
      <c r="Q3148" s="52">
        <v>148.61500085236838</v>
      </c>
      <c r="R3148" s="52">
        <v>186.54240969995732</v>
      </c>
      <c r="S3148" s="52">
        <v>173.99352778638394</v>
      </c>
      <c r="T3148" s="52">
        <v>181.972951086975</v>
      </c>
      <c r="U3148" s="52">
        <v>166.94366243263204</v>
      </c>
      <c r="V3148" s="52">
        <v>176.73228469080001</v>
      </c>
      <c r="W3148" s="52">
        <v>159.42665726172004</v>
      </c>
      <c r="X3148" s="52">
        <v>162.96111990864</v>
      </c>
      <c r="Y3148" s="52">
        <v>168.65636742683998</v>
      </c>
      <c r="Z3148" s="52">
        <v>154.64311768188</v>
      </c>
    </row>
    <row r="3149" spans="1:26">
      <c r="A3149" s="52" t="s">
        <v>336</v>
      </c>
      <c r="B3149" s="52" t="s">
        <v>338</v>
      </c>
      <c r="C3149" s="52" t="s">
        <v>258</v>
      </c>
      <c r="D3149" s="52" t="s">
        <v>7</v>
      </c>
      <c r="E3149" s="52" t="s">
        <v>62</v>
      </c>
      <c r="F3149" s="52" t="s">
        <v>64</v>
      </c>
      <c r="G3149" s="52">
        <v>0</v>
      </c>
      <c r="H3149" s="52">
        <v>0</v>
      </c>
      <c r="I3149" s="52">
        <v>0</v>
      </c>
      <c r="J3149" s="52">
        <v>0</v>
      </c>
      <c r="K3149" s="52">
        <v>0</v>
      </c>
      <c r="L3149" s="52">
        <v>0</v>
      </c>
      <c r="M3149" s="52">
        <v>0</v>
      </c>
      <c r="N3149" s="52">
        <v>0</v>
      </c>
      <c r="O3149" s="52">
        <v>0</v>
      </c>
      <c r="P3149" s="52">
        <v>0</v>
      </c>
      <c r="Q3149" s="52">
        <v>0</v>
      </c>
      <c r="R3149" s="52">
        <v>0</v>
      </c>
      <c r="S3149" s="52">
        <v>0</v>
      </c>
      <c r="T3149" s="52">
        <v>0</v>
      </c>
      <c r="U3149" s="52">
        <v>0</v>
      </c>
      <c r="V3149" s="52">
        <v>0.16325170560000002</v>
      </c>
      <c r="W3149" s="52">
        <v>0.24918158880000002</v>
      </c>
      <c r="X3149" s="52">
        <v>0.21461536800000003</v>
      </c>
      <c r="Y3149" s="52">
        <v>0.18092418840000002</v>
      </c>
      <c r="Z3149" s="52">
        <v>0.22585692600000001</v>
      </c>
    </row>
    <row r="3150" spans="1:26">
      <c r="A3150" s="52" t="s">
        <v>336</v>
      </c>
      <c r="B3150" s="52" t="s">
        <v>339</v>
      </c>
      <c r="C3150" s="52" t="s">
        <v>258</v>
      </c>
      <c r="D3150" s="52" t="s">
        <v>7</v>
      </c>
      <c r="E3150" s="52" t="s">
        <v>62</v>
      </c>
      <c r="F3150" s="52" t="s">
        <v>65</v>
      </c>
      <c r="G3150" s="52">
        <v>2.1000988800000002E-2</v>
      </c>
      <c r="H3150" s="52">
        <v>2.0000343600000001E-2</v>
      </c>
      <c r="I3150" s="52">
        <v>2.4999382800000001E-2</v>
      </c>
      <c r="J3150" s="52">
        <v>2.9998422000000004E-2</v>
      </c>
      <c r="K3150" s="52">
        <v>3.4001002800000006E-2</v>
      </c>
      <c r="L3150" s="52">
        <v>3.3000357600000002E-2</v>
      </c>
      <c r="M3150" s="52">
        <v>0.100001718</v>
      </c>
      <c r="N3150" s="52">
        <v>5.3110018548000006</v>
      </c>
      <c r="O3150" s="52">
        <v>4.6889982864000004</v>
      </c>
      <c r="P3150" s="52">
        <v>4.6889982864000004</v>
      </c>
      <c r="Q3150" s="52">
        <v>0.65965964760000007</v>
      </c>
      <c r="R3150" s="52">
        <v>1.7030646359999999</v>
      </c>
      <c r="S3150" s="52">
        <v>1.6920868464000001</v>
      </c>
      <c r="T3150" s="52">
        <v>2.4643965348000001</v>
      </c>
      <c r="U3150" s="52">
        <v>2.2428771336</v>
      </c>
      <c r="V3150" s="52">
        <v>1.9162983600000003</v>
      </c>
      <c r="W3150" s="52">
        <v>1.7294372892000003</v>
      </c>
      <c r="X3150" s="52">
        <v>1.765008342</v>
      </c>
      <c r="Y3150" s="52">
        <v>1.8214212852</v>
      </c>
      <c r="Z3150" s="52">
        <v>1.8365775012000003</v>
      </c>
    </row>
    <row r="3151" spans="1:26">
      <c r="A3151" s="52" t="s">
        <v>336</v>
      </c>
      <c r="B3151" s="52" t="s">
        <v>340</v>
      </c>
      <c r="C3151" s="52" t="s">
        <v>258</v>
      </c>
      <c r="D3151" s="52" t="s">
        <v>7</v>
      </c>
      <c r="E3151" s="52" t="s">
        <v>62</v>
      </c>
      <c r="F3151" s="52" t="s">
        <v>66</v>
      </c>
      <c r="G3151" s="52">
        <v>433.29480569252689</v>
      </c>
      <c r="H3151" s="52">
        <v>423.26548276988416</v>
      </c>
      <c r="I3151" s="52">
        <v>442.7051288075541</v>
      </c>
      <c r="J3151" s="52">
        <v>445.1487555998533</v>
      </c>
      <c r="K3151" s="52">
        <v>460.91536936258842</v>
      </c>
      <c r="L3151" s="52">
        <v>466.42457082289349</v>
      </c>
      <c r="M3151" s="52">
        <v>477.36318704496529</v>
      </c>
      <c r="N3151" s="52">
        <v>501.81734828640185</v>
      </c>
      <c r="O3151" s="52">
        <v>458.36294703923676</v>
      </c>
      <c r="P3151" s="52">
        <v>420.92177623167527</v>
      </c>
      <c r="Q3151" s="52">
        <v>489.4782316539962</v>
      </c>
      <c r="R3151" s="52">
        <v>503.05980900083415</v>
      </c>
      <c r="S3151" s="52">
        <v>504.75164846569623</v>
      </c>
      <c r="T3151" s="52">
        <v>509.41358967047483</v>
      </c>
      <c r="U3151" s="52">
        <v>518.14053435099254</v>
      </c>
      <c r="V3151" s="52">
        <v>499.82291490757672</v>
      </c>
      <c r="W3151" s="52">
        <v>491.56259601411864</v>
      </c>
      <c r="X3151" s="52">
        <v>507.57068848163294</v>
      </c>
      <c r="Y3151" s="52">
        <v>512.69601278085236</v>
      </c>
      <c r="Z3151" s="52">
        <v>491.90783654036215</v>
      </c>
    </row>
    <row r="3152" spans="1:26">
      <c r="A3152" s="52" t="s">
        <v>336</v>
      </c>
      <c r="B3152" s="52" t="s">
        <v>341</v>
      </c>
      <c r="C3152" s="52" t="s">
        <v>258</v>
      </c>
      <c r="D3152" s="52" t="s">
        <v>7</v>
      </c>
      <c r="E3152" s="52" t="s">
        <v>62</v>
      </c>
      <c r="F3152" s="52" t="s">
        <v>67</v>
      </c>
      <c r="G3152" s="52">
        <v>0</v>
      </c>
      <c r="H3152" s="52">
        <v>0</v>
      </c>
      <c r="I3152" s="52">
        <v>0</v>
      </c>
      <c r="J3152" s="52">
        <v>0</v>
      </c>
      <c r="K3152" s="52">
        <v>0</v>
      </c>
      <c r="L3152" s="52">
        <v>5.1845911756704006E-2</v>
      </c>
      <c r="M3152" s="52">
        <v>8.2805017541688009E-2</v>
      </c>
      <c r="N3152" s="52">
        <v>7.7760817674696003E-2</v>
      </c>
      <c r="O3152" s="52">
        <v>1.0199678597784001E-2</v>
      </c>
      <c r="P3152" s="52">
        <v>0.74611769645736004</v>
      </c>
      <c r="Q3152" s="52">
        <v>0.27625530633631201</v>
      </c>
      <c r="R3152" s="52">
        <v>0.40895712314596805</v>
      </c>
      <c r="S3152" s="52">
        <v>0.71992492702596</v>
      </c>
      <c r="T3152" s="52">
        <v>0.54842867099488801</v>
      </c>
      <c r="U3152" s="52">
        <v>1.3661267229928082</v>
      </c>
      <c r="V3152" s="52">
        <v>0.34091774307093603</v>
      </c>
      <c r="W3152" s="52">
        <v>0.35910555639048003</v>
      </c>
      <c r="X3152" s="52">
        <v>0.37179037778695201</v>
      </c>
      <c r="Y3152" s="52">
        <v>0.47130213074400007</v>
      </c>
      <c r="Z3152" s="52">
        <v>0.4275114349536</v>
      </c>
    </row>
    <row r="3153" spans="1:26">
      <c r="A3153" s="52" t="s">
        <v>336</v>
      </c>
      <c r="B3153" s="52" t="s">
        <v>337</v>
      </c>
      <c r="C3153" s="52" t="s">
        <v>258</v>
      </c>
      <c r="D3153" s="52" t="s">
        <v>7</v>
      </c>
      <c r="E3153" s="52" t="s">
        <v>62</v>
      </c>
      <c r="F3153" s="52" t="s">
        <v>68</v>
      </c>
      <c r="G3153" s="52">
        <v>496.32046494263795</v>
      </c>
      <c r="H3153" s="52">
        <v>475.28362267887348</v>
      </c>
      <c r="I3153" s="52">
        <v>528.80718655879957</v>
      </c>
      <c r="J3153" s="52">
        <v>544.73935293105592</v>
      </c>
      <c r="K3153" s="52">
        <v>539.38687607400607</v>
      </c>
      <c r="L3153" s="52">
        <v>551.41825721798159</v>
      </c>
      <c r="M3153" s="52">
        <v>581.28527163910678</v>
      </c>
      <c r="N3153" s="52">
        <v>569.19394437002643</v>
      </c>
      <c r="O3153" s="52">
        <v>562.20470296972917</v>
      </c>
      <c r="P3153" s="52">
        <v>523.132611358482</v>
      </c>
      <c r="Q3153" s="52">
        <v>630.19727151613927</v>
      </c>
      <c r="R3153" s="52">
        <v>625.01950948132003</v>
      </c>
      <c r="S3153" s="52">
        <v>624.97272045354282</v>
      </c>
      <c r="T3153" s="52">
        <v>628.20739824399323</v>
      </c>
      <c r="U3153" s="52">
        <v>604.27614604533176</v>
      </c>
      <c r="V3153" s="52">
        <v>635.68636712906664</v>
      </c>
      <c r="W3153" s="52">
        <v>569.46911668633322</v>
      </c>
      <c r="X3153" s="52">
        <v>597.56500389630526</v>
      </c>
      <c r="Y3153" s="52">
        <v>609.60388348379172</v>
      </c>
      <c r="Z3153" s="52">
        <v>573.5746973327216</v>
      </c>
    </row>
    <row r="3154" spans="1:26">
      <c r="A3154" s="52" t="s">
        <v>336</v>
      </c>
      <c r="B3154" s="52" t="s">
        <v>337</v>
      </c>
      <c r="C3154" s="52" t="s">
        <v>258</v>
      </c>
      <c r="D3154" s="52" t="s">
        <v>7</v>
      </c>
      <c r="E3154" s="52" t="s">
        <v>62</v>
      </c>
      <c r="F3154" s="52" t="s">
        <v>69</v>
      </c>
      <c r="G3154" s="52">
        <v>0</v>
      </c>
      <c r="H3154" s="52">
        <v>0</v>
      </c>
      <c r="I3154" s="52">
        <v>0</v>
      </c>
      <c r="J3154" s="52">
        <v>0</v>
      </c>
      <c r="K3154" s="52">
        <v>0</v>
      </c>
      <c r="L3154" s="52">
        <v>0</v>
      </c>
      <c r="M3154" s="52">
        <v>0</v>
      </c>
      <c r="N3154" s="52">
        <v>0</v>
      </c>
      <c r="O3154" s="52">
        <v>0</v>
      </c>
      <c r="P3154" s="52">
        <v>0</v>
      </c>
      <c r="Q3154" s="52">
        <v>0</v>
      </c>
      <c r="R3154" s="52">
        <v>0</v>
      </c>
      <c r="S3154" s="52">
        <v>0</v>
      </c>
      <c r="T3154" s="52">
        <v>0</v>
      </c>
      <c r="U3154" s="52">
        <v>0</v>
      </c>
      <c r="V3154" s="52">
        <v>0</v>
      </c>
      <c r="W3154" s="52">
        <v>0</v>
      </c>
      <c r="X3154" s="52">
        <v>0</v>
      </c>
      <c r="Y3154" s="52">
        <v>0</v>
      </c>
      <c r="Z3154" s="52">
        <v>0</v>
      </c>
    </row>
    <row r="3155" spans="1:26">
      <c r="A3155" s="52" t="s">
        <v>336</v>
      </c>
      <c r="B3155" s="52" t="s">
        <v>337</v>
      </c>
      <c r="C3155" s="52" t="s">
        <v>258</v>
      </c>
      <c r="D3155" s="52" t="s">
        <v>7</v>
      </c>
      <c r="E3155" s="52" t="s">
        <v>62</v>
      </c>
      <c r="F3155" s="52" t="s">
        <v>70</v>
      </c>
      <c r="G3155" s="52">
        <v>0</v>
      </c>
      <c r="H3155" s="52">
        <v>0</v>
      </c>
      <c r="I3155" s="52">
        <v>0</v>
      </c>
      <c r="J3155" s="52">
        <v>0</v>
      </c>
      <c r="K3155" s="52">
        <v>0</v>
      </c>
      <c r="L3155" s="52">
        <v>0</v>
      </c>
      <c r="M3155" s="52">
        <v>0</v>
      </c>
      <c r="N3155" s="52">
        <v>0</v>
      </c>
      <c r="O3155" s="52">
        <v>0</v>
      </c>
      <c r="P3155" s="52">
        <v>0</v>
      </c>
      <c r="Q3155" s="52">
        <v>0</v>
      </c>
      <c r="R3155" s="52">
        <v>0</v>
      </c>
      <c r="S3155" s="52">
        <v>0</v>
      </c>
      <c r="T3155" s="52">
        <v>0</v>
      </c>
      <c r="U3155" s="52">
        <v>0</v>
      </c>
      <c r="V3155" s="52">
        <v>0</v>
      </c>
      <c r="W3155" s="52">
        <v>0</v>
      </c>
      <c r="X3155" s="52">
        <v>0</v>
      </c>
      <c r="Y3155" s="52">
        <v>0</v>
      </c>
      <c r="Z3155" s="52">
        <v>0</v>
      </c>
    </row>
    <row r="3156" spans="1:26">
      <c r="A3156" s="52" t="s">
        <v>336</v>
      </c>
      <c r="B3156" s="52" t="s">
        <v>342</v>
      </c>
      <c r="C3156" s="52" t="s">
        <v>258</v>
      </c>
      <c r="D3156" s="52" t="s">
        <v>7</v>
      </c>
      <c r="E3156" s="52" t="s">
        <v>62</v>
      </c>
      <c r="F3156" s="52" t="s">
        <v>71</v>
      </c>
      <c r="G3156" s="52">
        <v>0</v>
      </c>
      <c r="H3156" s="52">
        <v>0</v>
      </c>
      <c r="I3156" s="52">
        <v>0</v>
      </c>
      <c r="J3156" s="52">
        <v>0</v>
      </c>
      <c r="K3156" s="52">
        <v>0</v>
      </c>
      <c r="L3156" s="52">
        <v>0</v>
      </c>
      <c r="M3156" s="52">
        <v>0</v>
      </c>
      <c r="N3156" s="52">
        <v>0</v>
      </c>
      <c r="O3156" s="52">
        <v>0</v>
      </c>
      <c r="P3156" s="52">
        <v>0</v>
      </c>
      <c r="Q3156" s="52">
        <v>0</v>
      </c>
      <c r="R3156" s="52">
        <v>0</v>
      </c>
      <c r="S3156" s="52">
        <v>0</v>
      </c>
      <c r="T3156" s="52">
        <v>0</v>
      </c>
      <c r="U3156" s="52">
        <v>0</v>
      </c>
      <c r="V3156" s="52">
        <v>0</v>
      </c>
      <c r="W3156" s="52">
        <v>0</v>
      </c>
      <c r="X3156" s="52">
        <v>0</v>
      </c>
      <c r="Y3156" s="52">
        <v>0</v>
      </c>
      <c r="Z3156" s="52">
        <v>0</v>
      </c>
    </row>
    <row r="3157" spans="1:26">
      <c r="A3157" s="52" t="s">
        <v>336</v>
      </c>
      <c r="B3157" s="52" t="s">
        <v>342</v>
      </c>
      <c r="C3157" s="52" t="s">
        <v>258</v>
      </c>
      <c r="D3157" s="52" t="s">
        <v>7</v>
      </c>
      <c r="E3157" s="52" t="s">
        <v>62</v>
      </c>
      <c r="F3157" s="52" t="s">
        <v>72</v>
      </c>
      <c r="G3157" s="52">
        <v>181.77136827064814</v>
      </c>
      <c r="H3157" s="52">
        <v>145.76424391117058</v>
      </c>
      <c r="I3157" s="52">
        <v>147.10665265938951</v>
      </c>
      <c r="J3157" s="52">
        <v>141.84994707746512</v>
      </c>
      <c r="K3157" s="52">
        <v>147.67721123286617</v>
      </c>
      <c r="L3157" s="52">
        <v>147.44894018896321</v>
      </c>
      <c r="M3157" s="52">
        <v>141.27658370694832</v>
      </c>
      <c r="N3157" s="52">
        <v>132.36901523871219</v>
      </c>
      <c r="O3157" s="52">
        <v>115.18825956261338</v>
      </c>
      <c r="P3157" s="52">
        <v>96.411123584360439</v>
      </c>
      <c r="Q3157" s="52">
        <v>112.20291687598929</v>
      </c>
      <c r="R3157" s="52">
        <v>108.94034720358374</v>
      </c>
      <c r="S3157" s="52">
        <v>98.166489125290241</v>
      </c>
      <c r="T3157" s="52">
        <v>85.340798092544262</v>
      </c>
      <c r="U3157" s="52">
        <v>90.773360759778001</v>
      </c>
      <c r="V3157" s="52">
        <v>76.2017656088276</v>
      </c>
      <c r="W3157" s="52">
        <v>71.931345532431408</v>
      </c>
      <c r="X3157" s="52">
        <v>68.025515430040628</v>
      </c>
      <c r="Y3157" s="52">
        <v>62.692683804831283</v>
      </c>
      <c r="Z3157" s="52">
        <v>59.710956426311</v>
      </c>
    </row>
    <row r="3158" spans="1:26">
      <c r="A3158" s="52" t="s">
        <v>336</v>
      </c>
      <c r="B3158" s="52" t="s">
        <v>343</v>
      </c>
      <c r="C3158" s="52" t="s">
        <v>258</v>
      </c>
      <c r="D3158" s="52" t="s">
        <v>7</v>
      </c>
      <c r="E3158" s="52" t="s">
        <v>62</v>
      </c>
      <c r="F3158" s="52" t="s">
        <v>73</v>
      </c>
      <c r="G3158" s="52">
        <v>85.626984967200116</v>
      </c>
      <c r="H3158" s="52">
        <v>86.13302254920012</v>
      </c>
      <c r="I3158" s="52">
        <v>90.535446936000142</v>
      </c>
      <c r="J3158" s="52">
        <v>100.54961180034495</v>
      </c>
      <c r="K3158" s="52">
        <v>112.33198416451826</v>
      </c>
      <c r="L3158" s="52">
        <v>126.73587044373495</v>
      </c>
      <c r="M3158" s="52">
        <v>141.89828738342419</v>
      </c>
      <c r="N3158" s="52">
        <v>155.14148859249977</v>
      </c>
      <c r="O3158" s="52">
        <v>155.48202626196976</v>
      </c>
      <c r="P3158" s="52">
        <v>149.07938522608455</v>
      </c>
      <c r="Q3158" s="52">
        <v>171.66752754703811</v>
      </c>
      <c r="R3158" s="52">
        <v>170.4808042088778</v>
      </c>
      <c r="S3158" s="52">
        <v>176.24451096270747</v>
      </c>
      <c r="T3158" s="52">
        <v>186.60790130816417</v>
      </c>
      <c r="U3158" s="52">
        <v>182.03833230204378</v>
      </c>
      <c r="V3158" s="52">
        <v>176.36601512862103</v>
      </c>
      <c r="W3158" s="52">
        <v>180.29139467383888</v>
      </c>
      <c r="X3158" s="52">
        <v>184.3298928821273</v>
      </c>
      <c r="Y3158" s="52">
        <v>191.42842310254136</v>
      </c>
      <c r="Z3158" s="52">
        <v>180.55910512945525</v>
      </c>
    </row>
    <row r="3159" spans="1:26">
      <c r="A3159" s="52" t="s">
        <v>344</v>
      </c>
      <c r="B3159" s="52" t="s">
        <v>337</v>
      </c>
      <c r="C3159" s="52" t="s">
        <v>258</v>
      </c>
      <c r="D3159" s="52" t="s">
        <v>7</v>
      </c>
      <c r="E3159" s="52" t="s">
        <v>74</v>
      </c>
      <c r="F3159" s="52" t="s">
        <v>63</v>
      </c>
      <c r="G3159" s="52">
        <v>180.80317482334743</v>
      </c>
      <c r="H3159" s="52">
        <v>187.02744956707255</v>
      </c>
      <c r="I3159" s="52">
        <v>189.39500633352708</v>
      </c>
      <c r="J3159" s="52">
        <v>185.04054961495902</v>
      </c>
      <c r="K3159" s="52">
        <v>183.26952787099015</v>
      </c>
      <c r="L3159" s="52">
        <v>182.20907037071603</v>
      </c>
      <c r="M3159" s="52">
        <v>194.90012485641654</v>
      </c>
      <c r="N3159" s="52">
        <v>206.82180785423813</v>
      </c>
      <c r="O3159" s="52">
        <v>186.83441519322204</v>
      </c>
      <c r="P3159" s="52">
        <v>182.66111327172072</v>
      </c>
      <c r="Q3159" s="52">
        <v>201.71855578067834</v>
      </c>
      <c r="R3159" s="52">
        <v>207.45062151351223</v>
      </c>
      <c r="S3159" s="52">
        <v>197.13809379510246</v>
      </c>
      <c r="T3159" s="52">
        <v>192.78711388897798</v>
      </c>
      <c r="U3159" s="52">
        <v>197.74956695733414</v>
      </c>
      <c r="V3159" s="52">
        <v>205.5510216394452</v>
      </c>
      <c r="W3159" s="52">
        <v>212.62907746459879</v>
      </c>
      <c r="X3159" s="52">
        <v>205.97535633812612</v>
      </c>
      <c r="Y3159" s="52">
        <v>176.87491627266144</v>
      </c>
      <c r="Z3159" s="52">
        <v>178.87338571174377</v>
      </c>
    </row>
    <row r="3160" spans="1:26">
      <c r="A3160" s="52" t="s">
        <v>344</v>
      </c>
      <c r="B3160" s="52" t="s">
        <v>338</v>
      </c>
      <c r="C3160" s="52" t="s">
        <v>258</v>
      </c>
      <c r="D3160" s="52" t="s">
        <v>7</v>
      </c>
      <c r="E3160" s="52" t="s">
        <v>74</v>
      </c>
      <c r="F3160" s="52" t="s">
        <v>64</v>
      </c>
      <c r="G3160" s="52">
        <v>0</v>
      </c>
      <c r="H3160" s="52">
        <v>0</v>
      </c>
      <c r="I3160" s="52">
        <v>0.66547929960000007</v>
      </c>
      <c r="J3160" s="52">
        <v>0.77313030120000015</v>
      </c>
      <c r="K3160" s="52">
        <v>1.1939497560000001</v>
      </c>
      <c r="L3160" s="52">
        <v>1.3877232336000003</v>
      </c>
      <c r="M3160" s="52">
        <v>1.5296264460000002</v>
      </c>
      <c r="N3160" s="52">
        <v>1.9357627932000003</v>
      </c>
      <c r="O3160" s="52">
        <v>1.7155706076000001</v>
      </c>
      <c r="P3160" s="52">
        <v>1.6725093696000002</v>
      </c>
      <c r="Q3160" s="52">
        <v>1.6999119756000001</v>
      </c>
      <c r="R3160" s="52">
        <v>1.7468836848</v>
      </c>
      <c r="S3160" s="52">
        <v>1.8024634548</v>
      </c>
      <c r="T3160" s="52">
        <v>2.8692266004000002</v>
      </c>
      <c r="U3160" s="52">
        <v>1.6435241532</v>
      </c>
      <c r="V3160" s="52">
        <v>0.57752300519999999</v>
      </c>
      <c r="W3160" s="52">
        <v>0.35152372799999998</v>
      </c>
      <c r="X3160" s="52">
        <v>0.3634644816</v>
      </c>
      <c r="Y3160" s="52">
        <v>0.36478079594398621</v>
      </c>
      <c r="Z3160" s="52">
        <v>0.29873511639280981</v>
      </c>
    </row>
    <row r="3161" spans="1:26">
      <c r="A3161" s="52" t="s">
        <v>344</v>
      </c>
      <c r="B3161" s="52" t="s">
        <v>339</v>
      </c>
      <c r="C3161" s="52" t="s">
        <v>258</v>
      </c>
      <c r="D3161" s="52" t="s">
        <v>7</v>
      </c>
      <c r="E3161" s="52" t="s">
        <v>74</v>
      </c>
      <c r="F3161" s="52" t="s">
        <v>65</v>
      </c>
      <c r="G3161" s="52">
        <v>3.4610014728</v>
      </c>
      <c r="H3161" s="52">
        <v>3.4230020760000004</v>
      </c>
      <c r="I3161" s="52">
        <v>4.2150022848000006</v>
      </c>
      <c r="J3161" s="52">
        <v>5.2460017847999998</v>
      </c>
      <c r="K3161" s="52">
        <v>5.7760004232000011</v>
      </c>
      <c r="L3161" s="52">
        <v>5.6150012160000005</v>
      </c>
      <c r="M3161" s="52">
        <v>5.4194295078000003</v>
      </c>
      <c r="N3161" s="52">
        <v>5.7879065812716002</v>
      </c>
      <c r="O3161" s="52">
        <v>5.5810609511076006</v>
      </c>
      <c r="P3161" s="52">
        <v>6.0979855026420005</v>
      </c>
      <c r="Q3161" s="52">
        <v>5.2478433152855999</v>
      </c>
      <c r="R3161" s="52">
        <v>3.9238036501067999</v>
      </c>
      <c r="S3161" s="52">
        <v>4.1257082659320004</v>
      </c>
      <c r="T3161" s="52">
        <v>6.1157183800320007</v>
      </c>
      <c r="U3161" s="52">
        <v>5.8603845524004008</v>
      </c>
      <c r="V3161" s="52">
        <v>16.1263306022256</v>
      </c>
      <c r="W3161" s="52">
        <v>19.184972451699601</v>
      </c>
      <c r="X3161" s="52">
        <v>22.295726720460468</v>
      </c>
      <c r="Y3161" s="52">
        <v>23.428984890527101</v>
      </c>
      <c r="Z3161" s="52">
        <v>23.16376083294659</v>
      </c>
    </row>
    <row r="3162" spans="1:26">
      <c r="A3162" s="52" t="s">
        <v>344</v>
      </c>
      <c r="B3162" s="52" t="s">
        <v>340</v>
      </c>
      <c r="C3162" s="52" t="s">
        <v>258</v>
      </c>
      <c r="D3162" s="52" t="s">
        <v>7</v>
      </c>
      <c r="E3162" s="52" t="s">
        <v>74</v>
      </c>
      <c r="F3162" s="52" t="s">
        <v>66</v>
      </c>
      <c r="G3162" s="52">
        <v>458.37342081146517</v>
      </c>
      <c r="H3162" s="52">
        <v>453.72484656581366</v>
      </c>
      <c r="I3162" s="52">
        <v>448.47906257158866</v>
      </c>
      <c r="J3162" s="52">
        <v>480.03774630602408</v>
      </c>
      <c r="K3162" s="52">
        <v>492.68453049223126</v>
      </c>
      <c r="L3162" s="52">
        <v>496.81785662495577</v>
      </c>
      <c r="M3162" s="52">
        <v>500.35086215200243</v>
      </c>
      <c r="N3162" s="52">
        <v>507.82047940514394</v>
      </c>
      <c r="O3162" s="52">
        <v>463.25045344990633</v>
      </c>
      <c r="P3162" s="52">
        <v>464.37114909502907</v>
      </c>
      <c r="Q3162" s="52">
        <v>506.33160938011565</v>
      </c>
      <c r="R3162" s="52">
        <v>507.12498158075891</v>
      </c>
      <c r="S3162" s="52">
        <v>501.9534049936978</v>
      </c>
      <c r="T3162" s="52">
        <v>514.24334946807539</v>
      </c>
      <c r="U3162" s="52">
        <v>511.93652998388075</v>
      </c>
      <c r="V3162" s="52">
        <v>514.018791777616</v>
      </c>
      <c r="W3162" s="52">
        <v>509.51500888685416</v>
      </c>
      <c r="X3162" s="52">
        <v>526.04923839180708</v>
      </c>
      <c r="Y3162" s="52">
        <v>534.5973616627416</v>
      </c>
      <c r="Z3162" s="52">
        <v>532.76676273516</v>
      </c>
    </row>
    <row r="3163" spans="1:26">
      <c r="A3163" s="52" t="s">
        <v>344</v>
      </c>
      <c r="B3163" s="52" t="s">
        <v>341</v>
      </c>
      <c r="C3163" s="52" t="s">
        <v>258</v>
      </c>
      <c r="D3163" s="52" t="s">
        <v>7</v>
      </c>
      <c r="E3163" s="52" t="s">
        <v>74</v>
      </c>
      <c r="F3163" s="52" t="s">
        <v>67</v>
      </c>
      <c r="G3163" s="52">
        <v>44.073999799200003</v>
      </c>
      <c r="H3163" s="52">
        <v>41.411998864800005</v>
      </c>
      <c r="I3163" s="52">
        <v>43.044000944399997</v>
      </c>
      <c r="J3163" s="52">
        <v>66.69421347038616</v>
      </c>
      <c r="K3163" s="52">
        <v>107.191546480404</v>
      </c>
      <c r="L3163" s="52">
        <v>108.76075389276552</v>
      </c>
      <c r="M3163" s="52">
        <v>115.84467398597437</v>
      </c>
      <c r="N3163" s="52">
        <v>134.94950802177374</v>
      </c>
      <c r="O3163" s="52">
        <v>120.92879624616901</v>
      </c>
      <c r="P3163" s="52">
        <v>110.06982690266378</v>
      </c>
      <c r="Q3163" s="52">
        <v>114.19235925763934</v>
      </c>
      <c r="R3163" s="52">
        <v>113.56982848863936</v>
      </c>
      <c r="S3163" s="52">
        <v>105.31440633845196</v>
      </c>
      <c r="T3163" s="52">
        <v>106.16736451640941</v>
      </c>
      <c r="U3163" s="52">
        <v>115.6116206072646</v>
      </c>
      <c r="V3163" s="52">
        <v>115.96295820102229</v>
      </c>
      <c r="W3163" s="52">
        <v>119.62984128198192</v>
      </c>
      <c r="X3163" s="52">
        <v>121.58150454721692</v>
      </c>
      <c r="Y3163" s="52">
        <v>160.06002809240226</v>
      </c>
      <c r="Z3163" s="52">
        <v>153.15084903575007</v>
      </c>
    </row>
    <row r="3164" spans="1:26">
      <c r="A3164" s="52" t="s">
        <v>344</v>
      </c>
      <c r="B3164" s="52" t="s">
        <v>337</v>
      </c>
      <c r="C3164" s="52" t="s">
        <v>258</v>
      </c>
      <c r="D3164" s="52" t="s">
        <v>7</v>
      </c>
      <c r="E3164" s="52" t="s">
        <v>74</v>
      </c>
      <c r="F3164" s="52" t="s">
        <v>68</v>
      </c>
      <c r="G3164" s="52">
        <v>17.454614288400002</v>
      </c>
      <c r="H3164" s="52">
        <v>17.233220491200001</v>
      </c>
      <c r="I3164" s="52">
        <v>17.330157471600003</v>
      </c>
      <c r="J3164" s="52">
        <v>17.556864317999999</v>
      </c>
      <c r="K3164" s="52">
        <v>17.132791719600004</v>
      </c>
      <c r="L3164" s="52">
        <v>20.992401673200003</v>
      </c>
      <c r="M3164" s="52">
        <v>33.820334006399996</v>
      </c>
      <c r="N3164" s="52">
        <v>34.363906250399999</v>
      </c>
      <c r="O3164" s="52">
        <v>32.146508474352004</v>
      </c>
      <c r="P3164" s="52">
        <v>28.520421142608001</v>
      </c>
      <c r="Q3164" s="52">
        <v>30.207905104824</v>
      </c>
      <c r="R3164" s="52">
        <v>29.163909442680005</v>
      </c>
      <c r="S3164" s="52">
        <v>29.851602312095999</v>
      </c>
      <c r="T3164" s="52">
        <v>30.127062434832002</v>
      </c>
      <c r="U3164" s="52">
        <v>30.468171497832</v>
      </c>
      <c r="V3164" s="52">
        <v>30.348885630240002</v>
      </c>
      <c r="W3164" s="52">
        <v>30.668443726392006</v>
      </c>
      <c r="X3164" s="52">
        <v>29.954949115823997</v>
      </c>
      <c r="Y3164" s="52">
        <v>31.162737250656001</v>
      </c>
      <c r="Z3164" s="52">
        <v>30.463484710176004</v>
      </c>
    </row>
    <row r="3165" spans="1:26">
      <c r="A3165" s="52" t="s">
        <v>344</v>
      </c>
      <c r="B3165" s="52" t="s">
        <v>337</v>
      </c>
      <c r="C3165" s="52" t="s">
        <v>258</v>
      </c>
      <c r="D3165" s="52" t="s">
        <v>7</v>
      </c>
      <c r="E3165" s="52" t="s">
        <v>74</v>
      </c>
      <c r="F3165" s="52" t="s">
        <v>69</v>
      </c>
      <c r="G3165" s="52">
        <v>0</v>
      </c>
      <c r="H3165" s="52">
        <v>0</v>
      </c>
      <c r="I3165" s="52">
        <v>0</v>
      </c>
      <c r="J3165" s="52">
        <v>0</v>
      </c>
      <c r="K3165" s="52">
        <v>0</v>
      </c>
      <c r="L3165" s="52">
        <v>0</v>
      </c>
      <c r="M3165" s="52">
        <v>0</v>
      </c>
      <c r="N3165" s="52">
        <v>0</v>
      </c>
      <c r="O3165" s="52">
        <v>0</v>
      </c>
      <c r="P3165" s="52">
        <v>0</v>
      </c>
      <c r="Q3165" s="52">
        <v>0</v>
      </c>
      <c r="R3165" s="52">
        <v>0</v>
      </c>
      <c r="S3165" s="52">
        <v>0</v>
      </c>
      <c r="T3165" s="52">
        <v>0</v>
      </c>
      <c r="U3165" s="52">
        <v>0</v>
      </c>
      <c r="V3165" s="52">
        <v>0</v>
      </c>
      <c r="W3165" s="52">
        <v>0</v>
      </c>
      <c r="X3165" s="52">
        <v>0</v>
      </c>
      <c r="Y3165" s="52">
        <v>0</v>
      </c>
      <c r="Z3165" s="52">
        <v>0</v>
      </c>
    </row>
    <row r="3166" spans="1:26">
      <c r="A3166" s="52" t="s">
        <v>344</v>
      </c>
      <c r="B3166" s="52" t="s">
        <v>337</v>
      </c>
      <c r="C3166" s="52" t="s">
        <v>258</v>
      </c>
      <c r="D3166" s="52" t="s">
        <v>7</v>
      </c>
      <c r="E3166" s="52" t="s">
        <v>74</v>
      </c>
      <c r="F3166" s="52" t="s">
        <v>70</v>
      </c>
      <c r="G3166" s="52">
        <v>0</v>
      </c>
      <c r="H3166" s="52">
        <v>0</v>
      </c>
      <c r="I3166" s="52">
        <v>0</v>
      </c>
      <c r="J3166" s="52">
        <v>0</v>
      </c>
      <c r="K3166" s="52">
        <v>0</v>
      </c>
      <c r="L3166" s="52">
        <v>0</v>
      </c>
      <c r="M3166" s="52">
        <v>0</v>
      </c>
      <c r="N3166" s="52">
        <v>0</v>
      </c>
      <c r="O3166" s="52">
        <v>0</v>
      </c>
      <c r="P3166" s="52">
        <v>0</v>
      </c>
      <c r="Q3166" s="52">
        <v>0</v>
      </c>
      <c r="R3166" s="52">
        <v>0</v>
      </c>
      <c r="S3166" s="52">
        <v>0</v>
      </c>
      <c r="T3166" s="52">
        <v>0</v>
      </c>
      <c r="U3166" s="52">
        <v>0</v>
      </c>
      <c r="V3166" s="52">
        <v>0</v>
      </c>
      <c r="W3166" s="52">
        <v>0</v>
      </c>
      <c r="X3166" s="52">
        <v>0</v>
      </c>
      <c r="Y3166" s="52">
        <v>0</v>
      </c>
      <c r="Z3166" s="52">
        <v>0</v>
      </c>
    </row>
    <row r="3167" spans="1:26">
      <c r="A3167" s="52" t="s">
        <v>344</v>
      </c>
      <c r="B3167" s="52" t="s">
        <v>342</v>
      </c>
      <c r="C3167" s="52" t="s">
        <v>258</v>
      </c>
      <c r="D3167" s="52" t="s">
        <v>7</v>
      </c>
      <c r="E3167" s="52" t="s">
        <v>74</v>
      </c>
      <c r="F3167" s="52" t="s">
        <v>71</v>
      </c>
      <c r="G3167" s="52">
        <v>1.0472149764000001</v>
      </c>
      <c r="H3167" s="52">
        <v>1.0660681368000002</v>
      </c>
      <c r="I3167" s="52">
        <v>1.2010003272000001</v>
      </c>
      <c r="J3167" s="52">
        <v>1.2972046176000001</v>
      </c>
      <c r="K3167" s="52">
        <v>1.3121473068</v>
      </c>
      <c r="L3167" s="52">
        <v>1.0882456164000001</v>
      </c>
      <c r="M3167" s="52">
        <v>1.189930428</v>
      </c>
      <c r="N3167" s="52">
        <v>1.1387886660000002</v>
      </c>
      <c r="O3167" s="52">
        <v>1.0081981871999999</v>
      </c>
      <c r="P3167" s="52">
        <v>0.8323609608000001</v>
      </c>
      <c r="Q3167" s="52">
        <v>1.1309007348000002</v>
      </c>
      <c r="R3167" s="52">
        <v>0.84922120440000004</v>
      </c>
      <c r="S3167" s="52">
        <v>0.99685195920000003</v>
      </c>
      <c r="T3167" s="52">
        <v>1.0122426360000001</v>
      </c>
      <c r="U3167" s="52">
        <v>1.0582346340000002</v>
      </c>
      <c r="V3167" s="52">
        <v>1.0448536212000001</v>
      </c>
      <c r="W3167" s="52">
        <v>0.79154803439999999</v>
      </c>
      <c r="X3167" s="52">
        <v>0.9763994412</v>
      </c>
      <c r="Y3167" s="52">
        <v>0.9274766832000001</v>
      </c>
      <c r="Z3167" s="52">
        <v>0.17297764200000001</v>
      </c>
    </row>
    <row r="3168" spans="1:26">
      <c r="A3168" s="52" t="s">
        <v>344</v>
      </c>
      <c r="B3168" s="52" t="s">
        <v>342</v>
      </c>
      <c r="C3168" s="52" t="s">
        <v>258</v>
      </c>
      <c r="D3168" s="52" t="s">
        <v>7</v>
      </c>
      <c r="E3168" s="52" t="s">
        <v>74</v>
      </c>
      <c r="F3168" s="52" t="s">
        <v>72</v>
      </c>
      <c r="G3168" s="52">
        <v>814.22334355973794</v>
      </c>
      <c r="H3168" s="52">
        <v>789.098355286387</v>
      </c>
      <c r="I3168" s="52">
        <v>803.1212478618304</v>
      </c>
      <c r="J3168" s="52">
        <v>733.86046203120918</v>
      </c>
      <c r="K3168" s="52">
        <v>740.45141190820277</v>
      </c>
      <c r="L3168" s="52">
        <v>751.38160638891497</v>
      </c>
      <c r="M3168" s="52">
        <v>756.94214802905174</v>
      </c>
      <c r="N3168" s="52">
        <v>742.56462996941025</v>
      </c>
      <c r="O3168" s="52">
        <v>628.06811569838328</v>
      </c>
      <c r="P3168" s="52">
        <v>631.71210119958619</v>
      </c>
      <c r="Q3168" s="52">
        <v>613.8294286373856</v>
      </c>
      <c r="R3168" s="52">
        <v>590.00014954916105</v>
      </c>
      <c r="S3168" s="52">
        <v>528.06522129434609</v>
      </c>
      <c r="T3168" s="52">
        <v>567.97090320912264</v>
      </c>
      <c r="U3168" s="52">
        <v>539.89967080555505</v>
      </c>
      <c r="V3168" s="52">
        <v>502.89816061673395</v>
      </c>
      <c r="W3168" s="52">
        <v>435.3478788201744</v>
      </c>
      <c r="X3168" s="52">
        <v>434.94850167395401</v>
      </c>
      <c r="Y3168" s="52">
        <v>445.08486480215151</v>
      </c>
      <c r="Z3168" s="52">
        <v>437.78190202660556</v>
      </c>
    </row>
    <row r="3169" spans="1:26">
      <c r="A3169" s="52" t="s">
        <v>344</v>
      </c>
      <c r="B3169" s="52" t="s">
        <v>343</v>
      </c>
      <c r="C3169" s="52" t="s">
        <v>258</v>
      </c>
      <c r="D3169" s="52" t="s">
        <v>7</v>
      </c>
      <c r="E3169" s="52" t="s">
        <v>74</v>
      </c>
      <c r="F3169" s="52" t="s">
        <v>73</v>
      </c>
      <c r="G3169" s="52">
        <v>71.758779663107305</v>
      </c>
      <c r="H3169" s="52">
        <v>70.68261365985262</v>
      </c>
      <c r="I3169" s="52">
        <v>77.043724523469734</v>
      </c>
      <c r="J3169" s="52">
        <v>82.464187038815183</v>
      </c>
      <c r="K3169" s="52">
        <v>91.19684486596492</v>
      </c>
      <c r="L3169" s="52">
        <v>99.770792731896606</v>
      </c>
      <c r="M3169" s="52">
        <v>96.166335386107164</v>
      </c>
      <c r="N3169" s="52">
        <v>112.4186231615993</v>
      </c>
      <c r="O3169" s="52">
        <v>121.23454897919824</v>
      </c>
      <c r="P3169" s="52">
        <v>126.48927084482141</v>
      </c>
      <c r="Q3169" s="52">
        <v>168.15907344858107</v>
      </c>
      <c r="R3169" s="52">
        <v>199.49226071673374</v>
      </c>
      <c r="S3169" s="52">
        <v>198.78487385906922</v>
      </c>
      <c r="T3169" s="52">
        <v>232.27039256460046</v>
      </c>
      <c r="U3169" s="52">
        <v>223.52587335595223</v>
      </c>
      <c r="V3169" s="52">
        <v>173.11778565209994</v>
      </c>
      <c r="W3169" s="52">
        <v>159.9576402762716</v>
      </c>
      <c r="X3169" s="52">
        <v>168.47535465137574</v>
      </c>
      <c r="Y3169" s="52">
        <v>175.18155572915131</v>
      </c>
      <c r="Z3169" s="52">
        <v>166.73087033329077</v>
      </c>
    </row>
    <row r="3170" spans="1:26">
      <c r="A3170" s="52" t="s">
        <v>345</v>
      </c>
      <c r="B3170" s="52" t="s">
        <v>337</v>
      </c>
      <c r="C3170" s="52" t="s">
        <v>258</v>
      </c>
      <c r="D3170" s="52" t="s">
        <v>7</v>
      </c>
      <c r="E3170" s="52" t="s">
        <v>75</v>
      </c>
      <c r="F3170" s="52" t="s">
        <v>63</v>
      </c>
      <c r="G3170" s="52">
        <v>4.7255616107999998</v>
      </c>
      <c r="H3170" s="52">
        <v>4.0306993488000007</v>
      </c>
      <c r="I3170" s="52">
        <v>1.6917686496000002</v>
      </c>
      <c r="J3170" s="52">
        <v>3.6242824859999998</v>
      </c>
      <c r="K3170" s="52">
        <v>3.2863065072629762</v>
      </c>
      <c r="L3170" s="52">
        <v>2.9173227635001604</v>
      </c>
      <c r="M3170" s="52">
        <v>2.8637306342622724</v>
      </c>
      <c r="N3170" s="52">
        <v>2.5779042184688645</v>
      </c>
      <c r="O3170" s="52">
        <v>2.418797970061056</v>
      </c>
      <c r="P3170" s="52">
        <v>1.917244946578176</v>
      </c>
      <c r="Q3170" s="52">
        <v>2.3233878198270719</v>
      </c>
      <c r="R3170" s="52">
        <v>2.4362291042726403</v>
      </c>
      <c r="S3170" s="52">
        <v>2.3365665331499521</v>
      </c>
      <c r="T3170" s="52">
        <v>2.1378975877336321</v>
      </c>
      <c r="U3170" s="52">
        <v>2.2693705528688639</v>
      </c>
      <c r="V3170" s="52">
        <v>2.2032993132000001</v>
      </c>
      <c r="W3170" s="52">
        <v>2.0452476131999999</v>
      </c>
      <c r="X3170" s="52">
        <v>1.8105984071999999</v>
      </c>
      <c r="Y3170" s="52">
        <v>1.3107782232</v>
      </c>
      <c r="Z3170" s="52">
        <v>1.2956973696</v>
      </c>
    </row>
    <row r="3171" spans="1:26">
      <c r="A3171" s="52" t="s">
        <v>345</v>
      </c>
      <c r="B3171" s="52" t="s">
        <v>338</v>
      </c>
      <c r="C3171" s="52" t="s">
        <v>258</v>
      </c>
      <c r="D3171" s="52" t="s">
        <v>7</v>
      </c>
      <c r="E3171" s="52" t="s">
        <v>75</v>
      </c>
      <c r="F3171" s="52" t="s">
        <v>64</v>
      </c>
      <c r="G3171" s="52">
        <v>0</v>
      </c>
      <c r="H3171" s="52">
        <v>0</v>
      </c>
      <c r="I3171" s="52">
        <v>0</v>
      </c>
      <c r="J3171" s="52">
        <v>0</v>
      </c>
      <c r="K3171" s="52">
        <v>0</v>
      </c>
      <c r="L3171" s="52">
        <v>0</v>
      </c>
      <c r="M3171" s="52">
        <v>0</v>
      </c>
      <c r="N3171" s="52">
        <v>0</v>
      </c>
      <c r="O3171" s="52">
        <v>0</v>
      </c>
      <c r="P3171" s="52">
        <v>0</v>
      </c>
      <c r="Q3171" s="52">
        <v>0</v>
      </c>
      <c r="R3171" s="52">
        <v>0</v>
      </c>
      <c r="S3171" s="52">
        <v>0</v>
      </c>
      <c r="T3171" s="52">
        <v>0</v>
      </c>
      <c r="U3171" s="52">
        <v>0</v>
      </c>
      <c r="V3171" s="52">
        <v>0</v>
      </c>
      <c r="W3171" s="52">
        <v>0</v>
      </c>
      <c r="X3171" s="52">
        <v>0</v>
      </c>
      <c r="Y3171" s="52">
        <v>0</v>
      </c>
      <c r="Z3171" s="52">
        <v>0</v>
      </c>
    </row>
    <row r="3172" spans="1:26">
      <c r="A3172" s="52" t="s">
        <v>345</v>
      </c>
      <c r="B3172" s="52" t="s">
        <v>339</v>
      </c>
      <c r="C3172" s="52" t="s">
        <v>258</v>
      </c>
      <c r="D3172" s="52" t="s">
        <v>7</v>
      </c>
      <c r="E3172" s="52" t="s">
        <v>75</v>
      </c>
      <c r="F3172" s="52" t="s">
        <v>65</v>
      </c>
      <c r="G3172" s="52">
        <v>0.58889016719999998</v>
      </c>
      <c r="H3172" s="52">
        <v>0.57439127879999996</v>
      </c>
      <c r="I3172" s="52">
        <v>0.69000138720000004</v>
      </c>
      <c r="J3172" s="52">
        <v>0.83900122560000012</v>
      </c>
      <c r="K3172" s="52">
        <v>0.93100196879999997</v>
      </c>
      <c r="L3172" s="52">
        <v>0.90599839920000003</v>
      </c>
      <c r="M3172" s="52">
        <v>0.93799811160000013</v>
      </c>
      <c r="N3172" s="52">
        <v>0.93799811160000013</v>
      </c>
      <c r="O3172" s="52">
        <v>5.9000385600000003E-2</v>
      </c>
      <c r="P3172" s="52">
        <v>0.74999823119999998</v>
      </c>
      <c r="Q3172" s="52">
        <v>0.83004984719999997</v>
      </c>
      <c r="R3172" s="52">
        <v>0.64068088320000005</v>
      </c>
      <c r="S3172" s="52">
        <v>0.69308705879999999</v>
      </c>
      <c r="T3172" s="52">
        <v>0.79460021160000005</v>
      </c>
      <c r="U3172" s="52">
        <v>0.94495238640000012</v>
      </c>
      <c r="V3172" s="52">
        <v>1.3818993948000002</v>
      </c>
      <c r="W3172" s="52">
        <v>1.4208952500000001</v>
      </c>
      <c r="X3172" s="52">
        <v>1.334081952</v>
      </c>
      <c r="Y3172" s="52">
        <v>1.3581058104000001</v>
      </c>
      <c r="Z3172" s="52">
        <v>1.3379589288000002</v>
      </c>
    </row>
    <row r="3173" spans="1:26">
      <c r="A3173" s="52" t="s">
        <v>345</v>
      </c>
      <c r="B3173" s="52" t="s">
        <v>340</v>
      </c>
      <c r="C3173" s="52" t="s">
        <v>258</v>
      </c>
      <c r="D3173" s="52" t="s">
        <v>7</v>
      </c>
      <c r="E3173" s="52" t="s">
        <v>75</v>
      </c>
      <c r="F3173" s="52" t="s">
        <v>66</v>
      </c>
      <c r="G3173" s="52">
        <v>61.828529775001641</v>
      </c>
      <c r="H3173" s="52">
        <v>59.616311022571608</v>
      </c>
      <c r="I3173" s="52">
        <v>60.588206143824863</v>
      </c>
      <c r="J3173" s="52">
        <v>60.239209810255588</v>
      </c>
      <c r="K3173" s="52">
        <v>61.428062416294424</v>
      </c>
      <c r="L3173" s="52">
        <v>60.121056111050542</v>
      </c>
      <c r="M3173" s="52">
        <v>61.131486683440698</v>
      </c>
      <c r="N3173" s="52">
        <v>63.173819574656775</v>
      </c>
      <c r="O3173" s="52">
        <v>81.913371725427979</v>
      </c>
      <c r="P3173" s="52">
        <v>84.006604724960141</v>
      </c>
      <c r="Q3173" s="52">
        <v>87.888669095443731</v>
      </c>
      <c r="R3173" s="52">
        <v>86.169427445439652</v>
      </c>
      <c r="S3173" s="52">
        <v>91.799679535838195</v>
      </c>
      <c r="T3173" s="52">
        <v>84.123896361077939</v>
      </c>
      <c r="U3173" s="52">
        <v>80.148480948715502</v>
      </c>
      <c r="V3173" s="52">
        <v>77.889971931114275</v>
      </c>
      <c r="W3173" s="52">
        <v>82.266950671938957</v>
      </c>
      <c r="X3173" s="52">
        <v>83.494550056325011</v>
      </c>
      <c r="Y3173" s="52">
        <v>85.053488383404002</v>
      </c>
      <c r="Z3173" s="52">
        <v>83.304580216934525</v>
      </c>
    </row>
    <row r="3174" spans="1:26">
      <c r="A3174" s="52" t="s">
        <v>345</v>
      </c>
      <c r="B3174" s="52" t="s">
        <v>341</v>
      </c>
      <c r="C3174" s="52" t="s">
        <v>258</v>
      </c>
      <c r="D3174" s="52" t="s">
        <v>7</v>
      </c>
      <c r="E3174" s="52" t="s">
        <v>75</v>
      </c>
      <c r="F3174" s="52" t="s">
        <v>67</v>
      </c>
      <c r="G3174" s="52">
        <v>1.7879980607999999</v>
      </c>
      <c r="H3174" s="52">
        <v>1.3400020872000002</v>
      </c>
      <c r="I3174" s="52">
        <v>1.7189995968</v>
      </c>
      <c r="J3174" s="52">
        <v>5.0129979912000007</v>
      </c>
      <c r="K3174" s="52">
        <v>0.90900033479999998</v>
      </c>
      <c r="L3174" s="52">
        <v>1.110563167571136</v>
      </c>
      <c r="M3174" s="52">
        <v>1.3242014910277922</v>
      </c>
      <c r="N3174" s="52">
        <v>1.3368406407164641</v>
      </c>
      <c r="O3174" s="52">
        <v>3.0627995341318561</v>
      </c>
      <c r="P3174" s="52">
        <v>3.4630813360382402</v>
      </c>
      <c r="Q3174" s="52">
        <v>0.33583703422420808</v>
      </c>
      <c r="R3174" s="52">
        <v>0.15930419729731202</v>
      </c>
      <c r="S3174" s="52">
        <v>0.15794874575064002</v>
      </c>
      <c r="T3174" s="52">
        <v>0.24095016599659203</v>
      </c>
      <c r="U3174" s="52">
        <v>0.37741702626187201</v>
      </c>
      <c r="V3174" s="52">
        <v>0.10194524178062402</v>
      </c>
      <c r="W3174" s="52">
        <v>0.10273817866032001</v>
      </c>
      <c r="X3174" s="52">
        <v>0.10828350465796799</v>
      </c>
      <c r="Y3174" s="52">
        <v>0.24119316602640001</v>
      </c>
      <c r="Z3174" s="52">
        <v>0.21863297103840001</v>
      </c>
    </row>
    <row r="3175" spans="1:26">
      <c r="A3175" s="52" t="s">
        <v>345</v>
      </c>
      <c r="B3175" s="52" t="s">
        <v>337</v>
      </c>
      <c r="C3175" s="52" t="s">
        <v>258</v>
      </c>
      <c r="D3175" s="52" t="s">
        <v>7</v>
      </c>
      <c r="E3175" s="52" t="s">
        <v>75</v>
      </c>
      <c r="F3175" s="52" t="s">
        <v>68</v>
      </c>
      <c r="G3175" s="52">
        <v>10.738003190400001</v>
      </c>
      <c r="H3175" s="52">
        <v>10.508239980000001</v>
      </c>
      <c r="I3175" s="52">
        <v>10.101442118400001</v>
      </c>
      <c r="J3175" s="52">
        <v>10.508851252800001</v>
      </c>
      <c r="K3175" s="52">
        <v>10.5870857976</v>
      </c>
      <c r="L3175" s="52">
        <v>9.9658944684000019</v>
      </c>
      <c r="M3175" s="52">
        <v>9.6032547864000009</v>
      </c>
      <c r="N3175" s="52">
        <v>9.7662762180000016</v>
      </c>
      <c r="O3175" s="52">
        <v>9.839486602800001</v>
      </c>
      <c r="P3175" s="52">
        <v>9.5483825856000006</v>
      </c>
      <c r="Q3175" s="52">
        <v>9.0160812072000009</v>
      </c>
      <c r="R3175" s="52">
        <v>8.7129485136000007</v>
      </c>
      <c r="S3175" s="52">
        <v>8.8457873040000017</v>
      </c>
      <c r="T3175" s="52">
        <v>8.449506684000001</v>
      </c>
      <c r="U3175" s="52">
        <v>8.4793501944000003</v>
      </c>
      <c r="V3175" s="52">
        <v>7.9084716408000011</v>
      </c>
      <c r="W3175" s="52">
        <v>7.3612861883999994</v>
      </c>
      <c r="X3175" s="52">
        <v>6.940186218</v>
      </c>
      <c r="Y3175" s="52">
        <v>6.5394006012000006</v>
      </c>
      <c r="Z3175" s="52">
        <v>7.0778314548000001</v>
      </c>
    </row>
    <row r="3176" spans="1:26">
      <c r="A3176" s="52" t="s">
        <v>345</v>
      </c>
      <c r="B3176" s="52" t="s">
        <v>337</v>
      </c>
      <c r="C3176" s="52" t="s">
        <v>258</v>
      </c>
      <c r="D3176" s="52" t="s">
        <v>7</v>
      </c>
      <c r="E3176" s="52" t="s">
        <v>75</v>
      </c>
      <c r="F3176" s="52" t="s">
        <v>69</v>
      </c>
      <c r="G3176" s="52">
        <v>0</v>
      </c>
      <c r="H3176" s="52">
        <v>0</v>
      </c>
      <c r="I3176" s="52">
        <v>0</v>
      </c>
      <c r="J3176" s="52">
        <v>0</v>
      </c>
      <c r="K3176" s="52">
        <v>0</v>
      </c>
      <c r="L3176" s="52">
        <v>0</v>
      </c>
      <c r="M3176" s="52">
        <v>0</v>
      </c>
      <c r="N3176" s="52">
        <v>0</v>
      </c>
      <c r="O3176" s="52">
        <v>0</v>
      </c>
      <c r="P3176" s="52">
        <v>0</v>
      </c>
      <c r="Q3176" s="52">
        <v>0</v>
      </c>
      <c r="R3176" s="52">
        <v>0</v>
      </c>
      <c r="S3176" s="52">
        <v>0</v>
      </c>
      <c r="T3176" s="52">
        <v>0</v>
      </c>
      <c r="U3176" s="52">
        <v>0</v>
      </c>
      <c r="V3176" s="52">
        <v>0</v>
      </c>
      <c r="W3176" s="52">
        <v>0</v>
      </c>
      <c r="X3176" s="52">
        <v>0</v>
      </c>
      <c r="Y3176" s="52">
        <v>0</v>
      </c>
      <c r="Z3176" s="52">
        <v>0</v>
      </c>
    </row>
    <row r="3177" spans="1:26">
      <c r="A3177" s="52" t="s">
        <v>345</v>
      </c>
      <c r="B3177" s="52" t="s">
        <v>337</v>
      </c>
      <c r="C3177" s="52" t="s">
        <v>258</v>
      </c>
      <c r="D3177" s="52" t="s">
        <v>7</v>
      </c>
      <c r="E3177" s="52" t="s">
        <v>75</v>
      </c>
      <c r="F3177" s="52" t="s">
        <v>70</v>
      </c>
      <c r="G3177" s="52">
        <v>0</v>
      </c>
      <c r="H3177" s="52">
        <v>0</v>
      </c>
      <c r="I3177" s="52">
        <v>0</v>
      </c>
      <c r="J3177" s="52">
        <v>0</v>
      </c>
      <c r="K3177" s="52">
        <v>0</v>
      </c>
      <c r="L3177" s="52">
        <v>0</v>
      </c>
      <c r="M3177" s="52">
        <v>0</v>
      </c>
      <c r="N3177" s="52">
        <v>0</v>
      </c>
      <c r="O3177" s="52">
        <v>0</v>
      </c>
      <c r="P3177" s="52">
        <v>0</v>
      </c>
      <c r="Q3177" s="52">
        <v>0</v>
      </c>
      <c r="R3177" s="52">
        <v>0</v>
      </c>
      <c r="S3177" s="52">
        <v>0</v>
      </c>
      <c r="T3177" s="52">
        <v>0</v>
      </c>
      <c r="U3177" s="52">
        <v>0</v>
      </c>
      <c r="V3177" s="52">
        <v>0</v>
      </c>
      <c r="W3177" s="52">
        <v>0</v>
      </c>
      <c r="X3177" s="52">
        <v>0</v>
      </c>
      <c r="Y3177" s="52">
        <v>0</v>
      </c>
      <c r="Z3177" s="52">
        <v>0</v>
      </c>
    </row>
    <row r="3178" spans="1:26">
      <c r="A3178" s="52" t="s">
        <v>345</v>
      </c>
      <c r="B3178" s="52" t="s">
        <v>342</v>
      </c>
      <c r="C3178" s="52" t="s">
        <v>258</v>
      </c>
      <c r="D3178" s="52" t="s">
        <v>7</v>
      </c>
      <c r="E3178" s="52" t="s">
        <v>75</v>
      </c>
      <c r="F3178" s="52" t="s">
        <v>71</v>
      </c>
      <c r="G3178" s="52">
        <v>0</v>
      </c>
      <c r="H3178" s="52">
        <v>0</v>
      </c>
      <c r="I3178" s="52">
        <v>0</v>
      </c>
      <c r="J3178" s="52">
        <v>0</v>
      </c>
      <c r="K3178" s="52">
        <v>0</v>
      </c>
      <c r="L3178" s="52">
        <v>0</v>
      </c>
      <c r="M3178" s="52">
        <v>0</v>
      </c>
      <c r="N3178" s="52">
        <v>0</v>
      </c>
      <c r="O3178" s="52">
        <v>0</v>
      </c>
      <c r="P3178" s="52">
        <v>0</v>
      </c>
      <c r="Q3178" s="52">
        <v>0</v>
      </c>
      <c r="R3178" s="52">
        <v>0</v>
      </c>
      <c r="S3178" s="52">
        <v>0</v>
      </c>
      <c r="T3178" s="52">
        <v>0</v>
      </c>
      <c r="U3178" s="52">
        <v>0</v>
      </c>
      <c r="V3178" s="52">
        <v>0</v>
      </c>
      <c r="W3178" s="52">
        <v>0</v>
      </c>
      <c r="X3178" s="52">
        <v>0</v>
      </c>
      <c r="Y3178" s="52">
        <v>0</v>
      </c>
      <c r="Z3178" s="52">
        <v>0</v>
      </c>
    </row>
    <row r="3179" spans="1:26">
      <c r="A3179" s="52" t="s">
        <v>345</v>
      </c>
      <c r="B3179" s="52" t="s">
        <v>342</v>
      </c>
      <c r="C3179" s="52" t="s">
        <v>258</v>
      </c>
      <c r="D3179" s="52" t="s">
        <v>7</v>
      </c>
      <c r="E3179" s="52" t="s">
        <v>75</v>
      </c>
      <c r="F3179" s="52" t="s">
        <v>72</v>
      </c>
      <c r="G3179" s="52">
        <v>61.468153930469811</v>
      </c>
      <c r="H3179" s="52">
        <v>62.097787371250838</v>
      </c>
      <c r="I3179" s="52">
        <v>63.596381450085836</v>
      </c>
      <c r="J3179" s="52">
        <v>60.096025491725385</v>
      </c>
      <c r="K3179" s="52">
        <v>58.444480062476465</v>
      </c>
      <c r="L3179" s="52">
        <v>50.745972022299718</v>
      </c>
      <c r="M3179" s="52">
        <v>50.04530219056717</v>
      </c>
      <c r="N3179" s="52">
        <v>40.786295198167295</v>
      </c>
      <c r="O3179" s="52">
        <v>38.264432757593731</v>
      </c>
      <c r="P3179" s="52">
        <v>32.102225691187861</v>
      </c>
      <c r="Q3179" s="52">
        <v>30.779663949075708</v>
      </c>
      <c r="R3179" s="52">
        <v>30.88413560118417</v>
      </c>
      <c r="S3179" s="52">
        <v>29.418021748216727</v>
      </c>
      <c r="T3179" s="52">
        <v>26.697978554201857</v>
      </c>
      <c r="U3179" s="52">
        <v>24.427972357505141</v>
      </c>
      <c r="V3179" s="52">
        <v>19.864933233287939</v>
      </c>
      <c r="W3179" s="52">
        <v>21.331411430216178</v>
      </c>
      <c r="X3179" s="52">
        <v>18.298120344918985</v>
      </c>
      <c r="Y3179" s="52">
        <v>20.997502095289985</v>
      </c>
      <c r="Z3179" s="52">
        <v>19.362891055822264</v>
      </c>
    </row>
    <row r="3180" spans="1:26">
      <c r="A3180" s="52" t="s">
        <v>345</v>
      </c>
      <c r="B3180" s="52" t="s">
        <v>343</v>
      </c>
      <c r="C3180" s="52" t="s">
        <v>258</v>
      </c>
      <c r="D3180" s="52" t="s">
        <v>7</v>
      </c>
      <c r="E3180" s="52" t="s">
        <v>75</v>
      </c>
      <c r="F3180" s="52" t="s">
        <v>73</v>
      </c>
      <c r="G3180" s="52">
        <v>15.820451820000002</v>
      </c>
      <c r="H3180" s="52">
        <v>16.246086094800006</v>
      </c>
      <c r="I3180" s="52">
        <v>17.359908872400005</v>
      </c>
      <c r="J3180" s="52">
        <v>18.044381096157608</v>
      </c>
      <c r="K3180" s="52">
        <v>20.044710172545848</v>
      </c>
      <c r="L3180" s="52">
        <v>21.791147943049214</v>
      </c>
      <c r="M3180" s="52">
        <v>23.128676447875218</v>
      </c>
      <c r="N3180" s="52">
        <v>29.287208437621217</v>
      </c>
      <c r="O3180" s="52">
        <v>28.318207486514421</v>
      </c>
      <c r="P3180" s="52">
        <v>23.389829190630017</v>
      </c>
      <c r="Q3180" s="52">
        <v>24.660465183482422</v>
      </c>
      <c r="R3180" s="52">
        <v>24.983135524854024</v>
      </c>
      <c r="S3180" s="52">
        <v>27.506839814989227</v>
      </c>
      <c r="T3180" s="52">
        <v>29.416602383409636</v>
      </c>
      <c r="U3180" s="52">
        <v>28.962300117672051</v>
      </c>
      <c r="V3180" s="52">
        <v>31.659348394807257</v>
      </c>
      <c r="W3180" s="52">
        <v>34.02581883864125</v>
      </c>
      <c r="X3180" s="52">
        <v>30.797433934869645</v>
      </c>
      <c r="Y3180" s="52">
        <v>34.917632275705259</v>
      </c>
      <c r="Z3180" s="52">
        <v>34.225440785985661</v>
      </c>
    </row>
    <row r="3181" spans="1:26">
      <c r="A3181" s="52" t="s">
        <v>346</v>
      </c>
      <c r="B3181" s="52" t="s">
        <v>337</v>
      </c>
      <c r="C3181" s="52" t="s">
        <v>258</v>
      </c>
      <c r="D3181" s="52" t="s">
        <v>7</v>
      </c>
      <c r="E3181" s="52" t="s">
        <v>76</v>
      </c>
      <c r="F3181" s="52" t="s">
        <v>63</v>
      </c>
      <c r="G3181" s="52">
        <v>367.88037683170222</v>
      </c>
      <c r="H3181" s="52">
        <v>362.28545447723621</v>
      </c>
      <c r="I3181" s="52">
        <v>379.41172546636801</v>
      </c>
      <c r="J3181" s="52">
        <v>394.84915123780803</v>
      </c>
      <c r="K3181" s="52">
        <v>374.96245831844891</v>
      </c>
      <c r="L3181" s="52">
        <v>351.8905341575981</v>
      </c>
      <c r="M3181" s="52">
        <v>355.9801745908328</v>
      </c>
      <c r="N3181" s="52">
        <v>349.24523916077686</v>
      </c>
      <c r="O3181" s="52">
        <v>344.81108729468161</v>
      </c>
      <c r="P3181" s="52">
        <v>297.78414377252545</v>
      </c>
      <c r="Q3181" s="52">
        <v>300.14841521069337</v>
      </c>
      <c r="R3181" s="52">
        <v>326.4101476361937</v>
      </c>
      <c r="S3181" s="52">
        <v>317.15015879473003</v>
      </c>
      <c r="T3181" s="52">
        <v>326.42320800442292</v>
      </c>
      <c r="U3181" s="52">
        <v>316.39407115165176</v>
      </c>
      <c r="V3181" s="52">
        <v>304.81454779599858</v>
      </c>
      <c r="W3181" s="52">
        <v>295.86746450750979</v>
      </c>
      <c r="X3181" s="52">
        <v>281.76922372068287</v>
      </c>
      <c r="Y3181" s="52">
        <v>263.74757301460807</v>
      </c>
      <c r="Z3181" s="52">
        <v>251.87886134726401</v>
      </c>
    </row>
    <row r="3182" spans="1:26">
      <c r="A3182" s="52" t="s">
        <v>346</v>
      </c>
      <c r="B3182" s="52" t="s">
        <v>338</v>
      </c>
      <c r="C3182" s="52" t="s">
        <v>258</v>
      </c>
      <c r="D3182" s="52" t="s">
        <v>7</v>
      </c>
      <c r="E3182" s="52" t="s">
        <v>76</v>
      </c>
      <c r="F3182" s="52" t="s">
        <v>64</v>
      </c>
      <c r="G3182" s="52">
        <v>0</v>
      </c>
      <c r="H3182" s="52">
        <v>0</v>
      </c>
      <c r="I3182" s="52">
        <v>1.7952914664000001</v>
      </c>
      <c r="J3182" s="52">
        <v>2.0857046616000003</v>
      </c>
      <c r="K3182" s="52">
        <v>3.2209638551999999</v>
      </c>
      <c r="L3182" s="52">
        <v>3.7437109560000001</v>
      </c>
      <c r="M3182" s="52">
        <v>4.1265310140000002</v>
      </c>
      <c r="N3182" s="52">
        <v>5.2221872663999997</v>
      </c>
      <c r="O3182" s="52">
        <v>4.6281557088000005</v>
      </c>
      <c r="P3182" s="52">
        <v>4.511988756</v>
      </c>
      <c r="Q3182" s="52">
        <v>4.5914960880000004</v>
      </c>
      <c r="R3182" s="52">
        <v>4.7534456988000002</v>
      </c>
      <c r="S3182" s="52">
        <v>4.9021608348000001</v>
      </c>
      <c r="T3182" s="52">
        <v>6.5221802927999999</v>
      </c>
      <c r="U3182" s="52">
        <v>5.3148369636000004</v>
      </c>
      <c r="V3182" s="52">
        <v>5.3314669331999998</v>
      </c>
      <c r="W3182" s="52">
        <v>5.2184861352</v>
      </c>
      <c r="X3182" s="52">
        <v>5.6669133492000006</v>
      </c>
      <c r="Y3182" s="52">
        <v>5.6692788912000003</v>
      </c>
      <c r="Z3182" s="52">
        <v>5.6535700176000008</v>
      </c>
    </row>
    <row r="3183" spans="1:26">
      <c r="A3183" s="52" t="s">
        <v>346</v>
      </c>
      <c r="B3183" s="52" t="s">
        <v>339</v>
      </c>
      <c r="C3183" s="52" t="s">
        <v>258</v>
      </c>
      <c r="D3183" s="52" t="s">
        <v>7</v>
      </c>
      <c r="E3183" s="52" t="s">
        <v>76</v>
      </c>
      <c r="F3183" s="52" t="s">
        <v>65</v>
      </c>
      <c r="G3183" s="52">
        <v>22.603327401600005</v>
      </c>
      <c r="H3183" s="52">
        <v>21.217655700000002</v>
      </c>
      <c r="I3183" s="52">
        <v>13.221876718800001</v>
      </c>
      <c r="J3183" s="52">
        <v>16.124363258400003</v>
      </c>
      <c r="K3183" s="52">
        <v>20.935331402400003</v>
      </c>
      <c r="L3183" s="52">
        <v>20.015843133600001</v>
      </c>
      <c r="M3183" s="52">
        <v>22.151345594399999</v>
      </c>
      <c r="N3183" s="52">
        <v>22.127371977599999</v>
      </c>
      <c r="O3183" s="52">
        <v>30.354329307600004</v>
      </c>
      <c r="P3183" s="52">
        <v>27.841349145599999</v>
      </c>
      <c r="Q3183" s="52">
        <v>35.853343603200003</v>
      </c>
      <c r="R3183" s="52">
        <v>46.317844083600001</v>
      </c>
      <c r="S3183" s="52">
        <v>44.688609478800004</v>
      </c>
      <c r="T3183" s="52">
        <v>48.170758478400003</v>
      </c>
      <c r="U3183" s="52">
        <v>51.053981551200003</v>
      </c>
      <c r="V3183" s="52">
        <v>53.5177793736</v>
      </c>
      <c r="W3183" s="52">
        <v>49.008775806000003</v>
      </c>
      <c r="X3183" s="52">
        <v>51.131345241600002</v>
      </c>
      <c r="Y3183" s="52">
        <v>54.286588897200005</v>
      </c>
      <c r="Z3183" s="52">
        <v>54.174190064400008</v>
      </c>
    </row>
    <row r="3184" spans="1:26">
      <c r="A3184" s="52" t="s">
        <v>346</v>
      </c>
      <c r="B3184" s="52" t="s">
        <v>340</v>
      </c>
      <c r="C3184" s="52" t="s">
        <v>258</v>
      </c>
      <c r="D3184" s="52" t="s">
        <v>7</v>
      </c>
      <c r="E3184" s="52" t="s">
        <v>76</v>
      </c>
      <c r="F3184" s="52" t="s">
        <v>66</v>
      </c>
      <c r="G3184" s="52">
        <v>144.00168178926776</v>
      </c>
      <c r="H3184" s="52">
        <v>138.74530500236415</v>
      </c>
      <c r="I3184" s="52">
        <v>138.31599117122846</v>
      </c>
      <c r="J3184" s="52">
        <v>133.87876659606025</v>
      </c>
      <c r="K3184" s="52">
        <v>133.15998341787088</v>
      </c>
      <c r="L3184" s="52">
        <v>134.5325287960988</v>
      </c>
      <c r="M3184" s="52">
        <v>137.39577461587979</v>
      </c>
      <c r="N3184" s="52">
        <v>140.92883260149407</v>
      </c>
      <c r="O3184" s="52">
        <v>131.91202966618039</v>
      </c>
      <c r="P3184" s="52">
        <v>126.14410915827531</v>
      </c>
      <c r="Q3184" s="52">
        <v>132.7265242734064</v>
      </c>
      <c r="R3184" s="52">
        <v>131.63983134096307</v>
      </c>
      <c r="S3184" s="52">
        <v>125.67790626086743</v>
      </c>
      <c r="T3184" s="52">
        <v>129.92484455979385</v>
      </c>
      <c r="U3184" s="52">
        <v>128.02596514539047</v>
      </c>
      <c r="V3184" s="52">
        <v>126.19987740688313</v>
      </c>
      <c r="W3184" s="52">
        <v>130.66315879995022</v>
      </c>
      <c r="X3184" s="52">
        <v>129.57529342635604</v>
      </c>
      <c r="Y3184" s="52">
        <v>132.36729880300265</v>
      </c>
      <c r="Z3184" s="52">
        <v>128.68166820939646</v>
      </c>
    </row>
    <row r="3185" spans="1:26">
      <c r="A3185" s="52" t="s">
        <v>346</v>
      </c>
      <c r="B3185" s="52" t="s">
        <v>341</v>
      </c>
      <c r="C3185" s="52" t="s">
        <v>258</v>
      </c>
      <c r="D3185" s="52" t="s">
        <v>7</v>
      </c>
      <c r="E3185" s="52" t="s">
        <v>76</v>
      </c>
      <c r="F3185" s="52" t="s">
        <v>67</v>
      </c>
      <c r="G3185" s="52">
        <v>0</v>
      </c>
      <c r="H3185" s="52">
        <v>0</v>
      </c>
      <c r="I3185" s="52">
        <v>0.1159994808</v>
      </c>
      <c r="J3185" s="52">
        <v>0.27899997840000001</v>
      </c>
      <c r="K3185" s="52">
        <v>0</v>
      </c>
      <c r="L3185" s="52">
        <v>0</v>
      </c>
      <c r="M3185" s="52">
        <v>0</v>
      </c>
      <c r="N3185" s="52">
        <v>0</v>
      </c>
      <c r="O3185" s="52">
        <v>0</v>
      </c>
      <c r="P3185" s="52">
        <v>0</v>
      </c>
      <c r="Q3185" s="52">
        <v>7.0003295999999998E-3</v>
      </c>
      <c r="R3185" s="52">
        <v>7.0003295999999998E-3</v>
      </c>
      <c r="S3185" s="52">
        <v>2.7000673200000002E-2</v>
      </c>
      <c r="T3185" s="52">
        <v>2.6000028000000001E-2</v>
      </c>
      <c r="U3185" s="52">
        <v>0.27300029400000003</v>
      </c>
      <c r="V3185" s="52">
        <v>9.6999782400000012E-2</v>
      </c>
      <c r="W3185" s="52">
        <v>0.10600140240000001</v>
      </c>
      <c r="X3185" s="52">
        <v>0.10779753960000001</v>
      </c>
      <c r="Y3185" s="52">
        <v>0.11640051762480001</v>
      </c>
      <c r="Z3185" s="52">
        <v>0.11913360204960001</v>
      </c>
    </row>
    <row r="3186" spans="1:26">
      <c r="A3186" s="52" t="s">
        <v>346</v>
      </c>
      <c r="B3186" s="52" t="s">
        <v>337</v>
      </c>
      <c r="C3186" s="52" t="s">
        <v>258</v>
      </c>
      <c r="D3186" s="52" t="s">
        <v>7</v>
      </c>
      <c r="E3186" s="52" t="s">
        <v>76</v>
      </c>
      <c r="F3186" s="52" t="s">
        <v>68</v>
      </c>
      <c r="G3186" s="52">
        <v>22.9091396472</v>
      </c>
      <c r="H3186" s="52">
        <v>20.461749894</v>
      </c>
      <c r="I3186" s="52">
        <v>21.357913499999999</v>
      </c>
      <c r="J3186" s="52">
        <v>22.440423200399998</v>
      </c>
      <c r="K3186" s="52">
        <v>20.6355690828</v>
      </c>
      <c r="L3186" s="52">
        <v>20.767775666399999</v>
      </c>
      <c r="M3186" s="52">
        <v>20.649552994800004</v>
      </c>
      <c r="N3186" s="52">
        <v>20.218957362000001</v>
      </c>
      <c r="O3186" s="52">
        <v>17.695506013200003</v>
      </c>
      <c r="P3186" s="52">
        <v>15.318621971999999</v>
      </c>
      <c r="Q3186" s="52">
        <v>17.009369042399999</v>
      </c>
      <c r="R3186" s="52">
        <v>13.859907357600001</v>
      </c>
      <c r="S3186" s="52">
        <v>12.6990123876</v>
      </c>
      <c r="T3186" s="52">
        <v>13.208252871599999</v>
      </c>
      <c r="U3186" s="52">
        <v>13.438866002400001</v>
      </c>
      <c r="V3186" s="52">
        <v>12.129682949999999</v>
      </c>
      <c r="W3186" s="52">
        <v>11.885437598400001</v>
      </c>
      <c r="X3186" s="52">
        <v>11.0851265916</v>
      </c>
      <c r="Y3186" s="52">
        <v>12.325059972000002</v>
      </c>
      <c r="Z3186" s="52">
        <v>13.9598713944</v>
      </c>
    </row>
    <row r="3187" spans="1:26">
      <c r="A3187" s="52" t="s">
        <v>346</v>
      </c>
      <c r="B3187" s="52" t="s">
        <v>337</v>
      </c>
      <c r="C3187" s="52" t="s">
        <v>258</v>
      </c>
      <c r="D3187" s="52" t="s">
        <v>7</v>
      </c>
      <c r="E3187" s="52" t="s">
        <v>76</v>
      </c>
      <c r="F3187" s="52" t="s">
        <v>69</v>
      </c>
      <c r="G3187" s="52">
        <v>0</v>
      </c>
      <c r="H3187" s="52">
        <v>0</v>
      </c>
      <c r="I3187" s="52">
        <v>0</v>
      </c>
      <c r="J3187" s="52">
        <v>0</v>
      </c>
      <c r="K3187" s="52">
        <v>0</v>
      </c>
      <c r="L3187" s="52">
        <v>0</v>
      </c>
      <c r="M3187" s="52">
        <v>0</v>
      </c>
      <c r="N3187" s="52">
        <v>0</v>
      </c>
      <c r="O3187" s="52">
        <v>0</v>
      </c>
      <c r="P3187" s="52">
        <v>0</v>
      </c>
      <c r="Q3187" s="52">
        <v>0</v>
      </c>
      <c r="R3187" s="52">
        <v>0</v>
      </c>
      <c r="S3187" s="52">
        <v>0</v>
      </c>
      <c r="T3187" s="52">
        <v>0</v>
      </c>
      <c r="U3187" s="52">
        <v>0</v>
      </c>
      <c r="V3187" s="52">
        <v>0</v>
      </c>
      <c r="W3187" s="52">
        <v>0</v>
      </c>
      <c r="X3187" s="52">
        <v>0</v>
      </c>
      <c r="Y3187" s="52">
        <v>0</v>
      </c>
      <c r="Z3187" s="52">
        <v>0</v>
      </c>
    </row>
    <row r="3188" spans="1:26">
      <c r="A3188" s="52" t="s">
        <v>346</v>
      </c>
      <c r="B3188" s="52" t="s">
        <v>337</v>
      </c>
      <c r="C3188" s="52" t="s">
        <v>258</v>
      </c>
      <c r="D3188" s="52" t="s">
        <v>7</v>
      </c>
      <c r="E3188" s="52" t="s">
        <v>76</v>
      </c>
      <c r="F3188" s="52" t="s">
        <v>70</v>
      </c>
      <c r="G3188" s="52">
        <v>0</v>
      </c>
      <c r="H3188" s="52">
        <v>0</v>
      </c>
      <c r="I3188" s="52">
        <v>0</v>
      </c>
      <c r="J3188" s="52">
        <v>0</v>
      </c>
      <c r="K3188" s="52">
        <v>0</v>
      </c>
      <c r="L3188" s="52">
        <v>0</v>
      </c>
      <c r="M3188" s="52">
        <v>0</v>
      </c>
      <c r="N3188" s="52">
        <v>0</v>
      </c>
      <c r="O3188" s="52">
        <v>0</v>
      </c>
      <c r="P3188" s="52">
        <v>0</v>
      </c>
      <c r="Q3188" s="52">
        <v>0</v>
      </c>
      <c r="R3188" s="52">
        <v>0</v>
      </c>
      <c r="S3188" s="52">
        <v>0</v>
      </c>
      <c r="T3188" s="52">
        <v>0</v>
      </c>
      <c r="U3188" s="52">
        <v>0</v>
      </c>
      <c r="V3188" s="52">
        <v>0</v>
      </c>
      <c r="W3188" s="52">
        <v>0</v>
      </c>
      <c r="X3188" s="52">
        <v>0</v>
      </c>
      <c r="Y3188" s="52">
        <v>0</v>
      </c>
      <c r="Z3188" s="52">
        <v>0</v>
      </c>
    </row>
    <row r="3189" spans="1:26">
      <c r="A3189" s="52" t="s">
        <v>346</v>
      </c>
      <c r="B3189" s="52" t="s">
        <v>342</v>
      </c>
      <c r="C3189" s="52" t="s">
        <v>258</v>
      </c>
      <c r="D3189" s="52" t="s">
        <v>7</v>
      </c>
      <c r="E3189" s="52" t="s">
        <v>76</v>
      </c>
      <c r="F3189" s="52" t="s">
        <v>71</v>
      </c>
      <c r="G3189" s="52">
        <v>0</v>
      </c>
      <c r="H3189" s="52">
        <v>0</v>
      </c>
      <c r="I3189" s="52">
        <v>0</v>
      </c>
      <c r="J3189" s="52">
        <v>0</v>
      </c>
      <c r="K3189" s="52">
        <v>0</v>
      </c>
      <c r="L3189" s="52">
        <v>0</v>
      </c>
      <c r="M3189" s="52">
        <v>0</v>
      </c>
      <c r="N3189" s="52">
        <v>0</v>
      </c>
      <c r="O3189" s="52">
        <v>0</v>
      </c>
      <c r="P3189" s="52">
        <v>0</v>
      </c>
      <c r="Q3189" s="52">
        <v>0</v>
      </c>
      <c r="R3189" s="52">
        <v>0</v>
      </c>
      <c r="S3189" s="52">
        <v>0</v>
      </c>
      <c r="T3189" s="52">
        <v>0</v>
      </c>
      <c r="U3189" s="52">
        <v>0</v>
      </c>
      <c r="V3189" s="52">
        <v>0</v>
      </c>
      <c r="W3189" s="52">
        <v>0</v>
      </c>
      <c r="X3189" s="52">
        <v>0</v>
      </c>
      <c r="Y3189" s="52">
        <v>0</v>
      </c>
      <c r="Z3189" s="52">
        <v>0</v>
      </c>
    </row>
    <row r="3190" spans="1:26">
      <c r="A3190" s="52" t="s">
        <v>346</v>
      </c>
      <c r="B3190" s="52" t="s">
        <v>342</v>
      </c>
      <c r="C3190" s="52" t="s">
        <v>258</v>
      </c>
      <c r="D3190" s="52" t="s">
        <v>7</v>
      </c>
      <c r="E3190" s="52" t="s">
        <v>76</v>
      </c>
      <c r="F3190" s="52" t="s">
        <v>72</v>
      </c>
      <c r="G3190" s="52">
        <v>247.58722648146329</v>
      </c>
      <c r="H3190" s="52">
        <v>240.01033325652992</v>
      </c>
      <c r="I3190" s="52">
        <v>242.48172236337572</v>
      </c>
      <c r="J3190" s="52">
        <v>233.99105993452599</v>
      </c>
      <c r="K3190" s="52">
        <v>214.11143776083952</v>
      </c>
      <c r="L3190" s="52">
        <v>202.65173004001235</v>
      </c>
      <c r="M3190" s="52">
        <v>204.27892901469741</v>
      </c>
      <c r="N3190" s="52">
        <v>184.61218156143914</v>
      </c>
      <c r="O3190" s="52">
        <v>172.21760011243467</v>
      </c>
      <c r="P3190" s="52">
        <v>153.98208194863381</v>
      </c>
      <c r="Q3190" s="52">
        <v>148.60812380020548</v>
      </c>
      <c r="R3190" s="52">
        <v>155.95291350093026</v>
      </c>
      <c r="S3190" s="52">
        <v>142.58030817536607</v>
      </c>
      <c r="T3190" s="52">
        <v>131.80374015525763</v>
      </c>
      <c r="U3190" s="52">
        <v>118.90719673339592</v>
      </c>
      <c r="V3190" s="52">
        <v>117.26678372370094</v>
      </c>
      <c r="W3190" s="52">
        <v>122.64522192958519</v>
      </c>
      <c r="X3190" s="52">
        <v>113.63447369572901</v>
      </c>
      <c r="Y3190" s="52">
        <v>120.83596914349162</v>
      </c>
      <c r="Z3190" s="52">
        <v>118.65453277030548</v>
      </c>
    </row>
    <row r="3191" spans="1:26">
      <c r="A3191" s="52" t="s">
        <v>346</v>
      </c>
      <c r="B3191" s="52" t="s">
        <v>343</v>
      </c>
      <c r="C3191" s="52" t="s">
        <v>258</v>
      </c>
      <c r="D3191" s="52" t="s">
        <v>7</v>
      </c>
      <c r="E3191" s="52" t="s">
        <v>76</v>
      </c>
      <c r="F3191" s="52" t="s">
        <v>73</v>
      </c>
      <c r="G3191" s="52">
        <v>39.078008589600159</v>
      </c>
      <c r="H3191" s="52">
        <v>38.040858680400135</v>
      </c>
      <c r="I3191" s="52">
        <v>38.479371552000124</v>
      </c>
      <c r="J3191" s="52">
        <v>40.879274112997336</v>
      </c>
      <c r="K3191" s="52">
        <v>44.148828834542023</v>
      </c>
      <c r="L3191" s="52">
        <v>47.860068058142559</v>
      </c>
      <c r="M3191" s="52">
        <v>58.357519445847757</v>
      </c>
      <c r="N3191" s="52">
        <v>58.253560653376951</v>
      </c>
      <c r="O3191" s="52">
        <v>54.477753805807339</v>
      </c>
      <c r="P3191" s="52">
        <v>51.638880215872888</v>
      </c>
      <c r="Q3191" s="52">
        <v>56.949729449252516</v>
      </c>
      <c r="R3191" s="52">
        <v>58.738282202437347</v>
      </c>
      <c r="S3191" s="52">
        <v>63.259761944181761</v>
      </c>
      <c r="T3191" s="52">
        <v>67.216197865179765</v>
      </c>
      <c r="U3191" s="52">
        <v>64.909596743791369</v>
      </c>
      <c r="V3191" s="52">
        <v>63.658558998453756</v>
      </c>
      <c r="W3191" s="52">
        <v>62.010995872788158</v>
      </c>
      <c r="X3191" s="52">
        <v>62.24750599834455</v>
      </c>
      <c r="Y3191" s="52">
        <v>65.833722253656163</v>
      </c>
      <c r="Z3191" s="52">
        <v>65.81682704190257</v>
      </c>
    </row>
    <row r="3192" spans="1:26">
      <c r="A3192" s="52" t="s">
        <v>347</v>
      </c>
      <c r="B3192" s="52" t="s">
        <v>337</v>
      </c>
      <c r="C3192" s="52" t="s">
        <v>258</v>
      </c>
      <c r="D3192" s="52" t="s">
        <v>7</v>
      </c>
      <c r="E3192" s="52" t="s">
        <v>77</v>
      </c>
      <c r="F3192" s="52" t="s">
        <v>63</v>
      </c>
      <c r="G3192" s="52">
        <v>0</v>
      </c>
      <c r="H3192" s="52">
        <v>0</v>
      </c>
      <c r="I3192" s="52">
        <v>0</v>
      </c>
      <c r="J3192" s="52">
        <v>0</v>
      </c>
      <c r="K3192" s="52">
        <v>0</v>
      </c>
      <c r="L3192" s="52">
        <v>0</v>
      </c>
      <c r="M3192" s="52">
        <v>0</v>
      </c>
      <c r="N3192" s="52">
        <v>6.2374946400000006E-2</v>
      </c>
      <c r="O3192" s="52">
        <v>6.7683808800000009E-2</v>
      </c>
      <c r="P3192" s="52">
        <v>6.8027126399999999E-2</v>
      </c>
      <c r="Q3192" s="52">
        <v>6.1554333600000004E-2</v>
      </c>
      <c r="R3192" s="52">
        <v>9.9436500000000001E-3</v>
      </c>
      <c r="S3192" s="52">
        <v>2.8495360800000001E-2</v>
      </c>
      <c r="T3192" s="52">
        <v>6.1127279999999996E-3</v>
      </c>
      <c r="U3192" s="52">
        <v>0.1891470636</v>
      </c>
      <c r="V3192" s="52">
        <v>6.5921166000000003E-2</v>
      </c>
      <c r="W3192" s="52">
        <v>0.18170712</v>
      </c>
      <c r="X3192" s="52">
        <v>0.18173224080000003</v>
      </c>
      <c r="Y3192" s="52">
        <v>0.25108658280000001</v>
      </c>
      <c r="Z3192" s="52">
        <v>0.25108658280000001</v>
      </c>
    </row>
    <row r="3193" spans="1:26">
      <c r="A3193" s="52" t="s">
        <v>347</v>
      </c>
      <c r="B3193" s="52" t="s">
        <v>338</v>
      </c>
      <c r="C3193" s="52" t="s">
        <v>258</v>
      </c>
      <c r="D3193" s="52" t="s">
        <v>7</v>
      </c>
      <c r="E3193" s="52" t="s">
        <v>77</v>
      </c>
      <c r="F3193" s="52" t="s">
        <v>64</v>
      </c>
      <c r="G3193" s="52">
        <v>0</v>
      </c>
      <c r="H3193" s="52">
        <v>0</v>
      </c>
      <c r="I3193" s="52">
        <v>0</v>
      </c>
      <c r="J3193" s="52">
        <v>0</v>
      </c>
      <c r="K3193" s="52">
        <v>0</v>
      </c>
      <c r="L3193" s="52">
        <v>0</v>
      </c>
      <c r="M3193" s="52">
        <v>0</v>
      </c>
      <c r="N3193" s="52">
        <v>0</v>
      </c>
      <c r="O3193" s="52">
        <v>0</v>
      </c>
      <c r="P3193" s="52">
        <v>0</v>
      </c>
      <c r="Q3193" s="52">
        <v>0</v>
      </c>
      <c r="R3193" s="52">
        <v>0</v>
      </c>
      <c r="S3193" s="52">
        <v>0</v>
      </c>
      <c r="T3193" s="52">
        <v>0</v>
      </c>
      <c r="U3193" s="52">
        <v>0.31871177639999998</v>
      </c>
      <c r="V3193" s="52">
        <v>0.13571512199999999</v>
      </c>
      <c r="W3193" s="52">
        <v>0.11171219760000002</v>
      </c>
      <c r="X3193" s="52">
        <v>0.12448612440000001</v>
      </c>
      <c r="Y3193" s="52">
        <v>0.12502203480000001</v>
      </c>
      <c r="Z3193" s="52">
        <v>3.22006788E-2</v>
      </c>
    </row>
    <row r="3194" spans="1:26">
      <c r="A3194" s="52" t="s">
        <v>347</v>
      </c>
      <c r="B3194" s="52" t="s">
        <v>339</v>
      </c>
      <c r="C3194" s="52" t="s">
        <v>258</v>
      </c>
      <c r="D3194" s="52" t="s">
        <v>7</v>
      </c>
      <c r="E3194" s="52" t="s">
        <v>77</v>
      </c>
      <c r="F3194" s="52" t="s">
        <v>65</v>
      </c>
      <c r="G3194" s="52">
        <v>0.32700164040000002</v>
      </c>
      <c r="H3194" s="52">
        <v>0.32299905960000003</v>
      </c>
      <c r="I3194" s="52">
        <v>0.39499945920000001</v>
      </c>
      <c r="J3194" s="52">
        <v>0.48100051800000004</v>
      </c>
      <c r="K3194" s="52">
        <v>0.533000574</v>
      </c>
      <c r="L3194" s="52">
        <v>0.51899991480000007</v>
      </c>
      <c r="M3194" s="52">
        <v>0</v>
      </c>
      <c r="N3194" s="52">
        <v>0</v>
      </c>
      <c r="O3194" s="52">
        <v>0</v>
      </c>
      <c r="P3194" s="52">
        <v>0</v>
      </c>
      <c r="Q3194" s="52">
        <v>0</v>
      </c>
      <c r="R3194" s="52">
        <v>0</v>
      </c>
      <c r="S3194" s="52">
        <v>0</v>
      </c>
      <c r="T3194" s="52">
        <v>0</v>
      </c>
      <c r="U3194" s="52">
        <v>0.79400149920000007</v>
      </c>
      <c r="V3194" s="52">
        <v>0</v>
      </c>
      <c r="W3194" s="52">
        <v>0</v>
      </c>
      <c r="X3194" s="52">
        <v>0</v>
      </c>
      <c r="Y3194" s="52">
        <v>0</v>
      </c>
      <c r="Z3194" s="52">
        <v>0</v>
      </c>
    </row>
    <row r="3195" spans="1:26">
      <c r="A3195" s="52" t="s">
        <v>347</v>
      </c>
      <c r="B3195" s="52" t="s">
        <v>340</v>
      </c>
      <c r="C3195" s="52" t="s">
        <v>258</v>
      </c>
      <c r="D3195" s="52" t="s">
        <v>7</v>
      </c>
      <c r="E3195" s="52" t="s">
        <v>77</v>
      </c>
      <c r="F3195" s="52" t="s">
        <v>66</v>
      </c>
      <c r="G3195" s="52">
        <v>131.52659986542355</v>
      </c>
      <c r="H3195" s="52">
        <v>130.42693113217712</v>
      </c>
      <c r="I3195" s="52">
        <v>128.29480763864737</v>
      </c>
      <c r="J3195" s="52">
        <v>131.70922875110983</v>
      </c>
      <c r="K3195" s="52">
        <v>151.49414982002978</v>
      </c>
      <c r="L3195" s="52">
        <v>159.81898198087524</v>
      </c>
      <c r="M3195" s="52">
        <v>168.45748256647303</v>
      </c>
      <c r="N3195" s="52">
        <v>179.29373540893707</v>
      </c>
      <c r="O3195" s="52">
        <v>169.16406174851312</v>
      </c>
      <c r="P3195" s="52">
        <v>156.74639873517654</v>
      </c>
      <c r="Q3195" s="52">
        <v>178.18514595854009</v>
      </c>
      <c r="R3195" s="52">
        <v>181.72040243537322</v>
      </c>
      <c r="S3195" s="52">
        <v>189.50347616897045</v>
      </c>
      <c r="T3195" s="52">
        <v>188.60761348340844</v>
      </c>
      <c r="U3195" s="52">
        <v>193.96352064027562</v>
      </c>
      <c r="V3195" s="52">
        <v>190.80739722746509</v>
      </c>
      <c r="W3195" s="52">
        <v>192.71882861787688</v>
      </c>
      <c r="X3195" s="52">
        <v>201.46914266911057</v>
      </c>
      <c r="Y3195" s="52">
        <v>204.93616159968968</v>
      </c>
      <c r="Z3195" s="52">
        <v>202.29013093848468</v>
      </c>
    </row>
    <row r="3196" spans="1:26">
      <c r="A3196" s="52" t="s">
        <v>347</v>
      </c>
      <c r="B3196" s="52" t="s">
        <v>341</v>
      </c>
      <c r="C3196" s="52" t="s">
        <v>258</v>
      </c>
      <c r="D3196" s="52" t="s">
        <v>7</v>
      </c>
      <c r="E3196" s="52" t="s">
        <v>77</v>
      </c>
      <c r="F3196" s="52" t="s">
        <v>67</v>
      </c>
      <c r="G3196" s="52">
        <v>0</v>
      </c>
      <c r="H3196" s="52">
        <v>0</v>
      </c>
      <c r="I3196" s="52">
        <v>0</v>
      </c>
      <c r="J3196" s="52">
        <v>0</v>
      </c>
      <c r="K3196" s="52">
        <v>0</v>
      </c>
      <c r="L3196" s="52">
        <v>0</v>
      </c>
      <c r="M3196" s="52">
        <v>0</v>
      </c>
      <c r="N3196" s="52">
        <v>0</v>
      </c>
      <c r="O3196" s="52">
        <v>0</v>
      </c>
      <c r="P3196" s="52">
        <v>0</v>
      </c>
      <c r="Q3196" s="52">
        <v>0</v>
      </c>
      <c r="R3196" s="52">
        <v>0</v>
      </c>
      <c r="S3196" s="52">
        <v>0.126001746</v>
      </c>
      <c r="T3196" s="52">
        <v>1.6998408000000003E-2</v>
      </c>
      <c r="U3196" s="52">
        <v>1.09987236E-2</v>
      </c>
      <c r="V3196" s="52">
        <v>0.27300029400000003</v>
      </c>
      <c r="W3196" s="52">
        <v>0.29699903160000002</v>
      </c>
      <c r="X3196" s="52">
        <v>0.24491942640000003</v>
      </c>
      <c r="Y3196" s="52">
        <v>0.26424566170560004</v>
      </c>
      <c r="Z3196" s="52">
        <v>0.30363043713119997</v>
      </c>
    </row>
    <row r="3197" spans="1:26">
      <c r="A3197" s="52" t="s">
        <v>347</v>
      </c>
      <c r="B3197" s="52" t="s">
        <v>337</v>
      </c>
      <c r="C3197" s="52" t="s">
        <v>258</v>
      </c>
      <c r="D3197" s="52" t="s">
        <v>7</v>
      </c>
      <c r="E3197" s="52" t="s">
        <v>77</v>
      </c>
      <c r="F3197" s="52" t="s">
        <v>68</v>
      </c>
      <c r="G3197" s="52">
        <v>4.1167464624000001</v>
      </c>
      <c r="H3197" s="52">
        <v>3.6001413972000003</v>
      </c>
      <c r="I3197" s="52">
        <v>3.9655234332000004</v>
      </c>
      <c r="J3197" s="52">
        <v>3.8502398952000001</v>
      </c>
      <c r="K3197" s="52">
        <v>3.7907035992000004</v>
      </c>
      <c r="L3197" s="52">
        <v>3.6099092015999998</v>
      </c>
      <c r="M3197" s="52">
        <v>3.7722858660000003</v>
      </c>
      <c r="N3197" s="52">
        <v>3.7552623372</v>
      </c>
      <c r="O3197" s="52">
        <v>3.4048146168</v>
      </c>
      <c r="P3197" s="52">
        <v>2.8387466964000003</v>
      </c>
      <c r="Q3197" s="52">
        <v>3.5440215299999998</v>
      </c>
      <c r="R3197" s="52">
        <v>3.2379706368000001</v>
      </c>
      <c r="S3197" s="52">
        <v>3.7240078751999999</v>
      </c>
      <c r="T3197" s="52">
        <v>2.8485019404000003</v>
      </c>
      <c r="U3197" s="52">
        <v>3.5673755003999998</v>
      </c>
      <c r="V3197" s="52">
        <v>2.9131377588</v>
      </c>
      <c r="W3197" s="52">
        <v>2.408540436</v>
      </c>
      <c r="X3197" s="52">
        <v>2.4209710452000004</v>
      </c>
      <c r="Y3197" s="52">
        <v>2.4668751204000001</v>
      </c>
      <c r="Z3197" s="52">
        <v>2.3921407404000004</v>
      </c>
    </row>
    <row r="3198" spans="1:26">
      <c r="A3198" s="52" t="s">
        <v>347</v>
      </c>
      <c r="B3198" s="52" t="s">
        <v>337</v>
      </c>
      <c r="C3198" s="52" t="s">
        <v>258</v>
      </c>
      <c r="D3198" s="52" t="s">
        <v>7</v>
      </c>
      <c r="E3198" s="52" t="s">
        <v>77</v>
      </c>
      <c r="F3198" s="52" t="s">
        <v>69</v>
      </c>
      <c r="G3198" s="52">
        <v>0</v>
      </c>
      <c r="H3198" s="52">
        <v>0</v>
      </c>
      <c r="I3198" s="52">
        <v>0</v>
      </c>
      <c r="J3198" s="52">
        <v>0</v>
      </c>
      <c r="K3198" s="52">
        <v>0</v>
      </c>
      <c r="L3198" s="52">
        <v>0</v>
      </c>
      <c r="M3198" s="52">
        <v>0</v>
      </c>
      <c r="N3198" s="52">
        <v>0</v>
      </c>
      <c r="O3198" s="52">
        <v>0</v>
      </c>
      <c r="P3198" s="52">
        <v>0</v>
      </c>
      <c r="Q3198" s="52">
        <v>0</v>
      </c>
      <c r="R3198" s="52">
        <v>0</v>
      </c>
      <c r="S3198" s="52">
        <v>0</v>
      </c>
      <c r="T3198" s="52">
        <v>0</v>
      </c>
      <c r="U3198" s="52">
        <v>0</v>
      </c>
      <c r="V3198" s="52">
        <v>0</v>
      </c>
      <c r="W3198" s="52">
        <v>0</v>
      </c>
      <c r="X3198" s="52">
        <v>0</v>
      </c>
      <c r="Y3198" s="52">
        <v>0</v>
      </c>
      <c r="Z3198" s="52">
        <v>0</v>
      </c>
    </row>
    <row r="3199" spans="1:26">
      <c r="A3199" s="52" t="s">
        <v>347</v>
      </c>
      <c r="B3199" s="52" t="s">
        <v>337</v>
      </c>
      <c r="C3199" s="52" t="s">
        <v>258</v>
      </c>
      <c r="D3199" s="52" t="s">
        <v>7</v>
      </c>
      <c r="E3199" s="52" t="s">
        <v>77</v>
      </c>
      <c r="F3199" s="52" t="s">
        <v>70</v>
      </c>
      <c r="G3199" s="52">
        <v>0</v>
      </c>
      <c r="H3199" s="52">
        <v>0</v>
      </c>
      <c r="I3199" s="52">
        <v>0</v>
      </c>
      <c r="J3199" s="52">
        <v>0</v>
      </c>
      <c r="K3199" s="52">
        <v>0</v>
      </c>
      <c r="L3199" s="52">
        <v>0</v>
      </c>
      <c r="M3199" s="52">
        <v>0</v>
      </c>
      <c r="N3199" s="52">
        <v>0</v>
      </c>
      <c r="O3199" s="52">
        <v>0</v>
      </c>
      <c r="P3199" s="52">
        <v>0</v>
      </c>
      <c r="Q3199" s="52">
        <v>0</v>
      </c>
      <c r="R3199" s="52">
        <v>0</v>
      </c>
      <c r="S3199" s="52">
        <v>0</v>
      </c>
      <c r="T3199" s="52">
        <v>0</v>
      </c>
      <c r="U3199" s="52">
        <v>0</v>
      </c>
      <c r="V3199" s="52">
        <v>0</v>
      </c>
      <c r="W3199" s="52">
        <v>0</v>
      </c>
      <c r="X3199" s="52">
        <v>0</v>
      </c>
      <c r="Y3199" s="52">
        <v>0</v>
      </c>
      <c r="Z3199" s="52">
        <v>0</v>
      </c>
    </row>
    <row r="3200" spans="1:26">
      <c r="A3200" s="52" t="s">
        <v>347</v>
      </c>
      <c r="B3200" s="52" t="s">
        <v>342</v>
      </c>
      <c r="C3200" s="52" t="s">
        <v>258</v>
      </c>
      <c r="D3200" s="52" t="s">
        <v>7</v>
      </c>
      <c r="E3200" s="52" t="s">
        <v>77</v>
      </c>
      <c r="F3200" s="52" t="s">
        <v>71</v>
      </c>
      <c r="G3200" s="52">
        <v>0</v>
      </c>
      <c r="H3200" s="52">
        <v>0</v>
      </c>
      <c r="I3200" s="52">
        <v>0</v>
      </c>
      <c r="J3200" s="52">
        <v>0</v>
      </c>
      <c r="K3200" s="52">
        <v>0</v>
      </c>
      <c r="L3200" s="52">
        <v>0</v>
      </c>
      <c r="M3200" s="52">
        <v>0</v>
      </c>
      <c r="N3200" s="52">
        <v>0</v>
      </c>
      <c r="O3200" s="52">
        <v>0</v>
      </c>
      <c r="P3200" s="52">
        <v>0</v>
      </c>
      <c r="Q3200" s="52">
        <v>0</v>
      </c>
      <c r="R3200" s="52">
        <v>0</v>
      </c>
      <c r="S3200" s="52">
        <v>0</v>
      </c>
      <c r="T3200" s="52">
        <v>0</v>
      </c>
      <c r="U3200" s="52">
        <v>0</v>
      </c>
      <c r="V3200" s="52">
        <v>0</v>
      </c>
      <c r="W3200" s="52">
        <v>0</v>
      </c>
      <c r="X3200" s="52">
        <v>0</v>
      </c>
      <c r="Y3200" s="52">
        <v>0</v>
      </c>
      <c r="Z3200" s="52">
        <v>0</v>
      </c>
    </row>
    <row r="3201" spans="1:26">
      <c r="A3201" s="52" t="s">
        <v>347</v>
      </c>
      <c r="B3201" s="52" t="s">
        <v>342</v>
      </c>
      <c r="C3201" s="52" t="s">
        <v>258</v>
      </c>
      <c r="D3201" s="52" t="s">
        <v>7</v>
      </c>
      <c r="E3201" s="52" t="s">
        <v>77</v>
      </c>
      <c r="F3201" s="52" t="s">
        <v>72</v>
      </c>
      <c r="G3201" s="52">
        <v>74.379825799254945</v>
      </c>
      <c r="H3201" s="52">
        <v>70.441280635436939</v>
      </c>
      <c r="I3201" s="52">
        <v>71.152782511665677</v>
      </c>
      <c r="J3201" s="52">
        <v>57.482599432731739</v>
      </c>
      <c r="K3201" s="52">
        <v>46.340081057125595</v>
      </c>
      <c r="L3201" s="52">
        <v>35.990735248329159</v>
      </c>
      <c r="M3201" s="52">
        <v>35.105832004420272</v>
      </c>
      <c r="N3201" s="52">
        <v>32.807434513312586</v>
      </c>
      <c r="O3201" s="52">
        <v>30.514782562443937</v>
      </c>
      <c r="P3201" s="52">
        <v>27.041491725449514</v>
      </c>
      <c r="Q3201" s="52">
        <v>27.450465047324673</v>
      </c>
      <c r="R3201" s="52">
        <v>33.325898519554784</v>
      </c>
      <c r="S3201" s="52">
        <v>35.347819199076326</v>
      </c>
      <c r="T3201" s="52">
        <v>31.058594683079075</v>
      </c>
      <c r="U3201" s="52">
        <v>30.888754496570591</v>
      </c>
      <c r="V3201" s="52">
        <v>24.924262217970568</v>
      </c>
      <c r="W3201" s="52">
        <v>24.879207270358116</v>
      </c>
      <c r="X3201" s="52">
        <v>24.063563607934938</v>
      </c>
      <c r="Y3201" s="52">
        <v>26.094829331936065</v>
      </c>
      <c r="Z3201" s="52">
        <v>23.133391184515268</v>
      </c>
    </row>
    <row r="3202" spans="1:26">
      <c r="A3202" s="52" t="s">
        <v>347</v>
      </c>
      <c r="B3202" s="52" t="s">
        <v>343</v>
      </c>
      <c r="C3202" s="52" t="s">
        <v>258</v>
      </c>
      <c r="D3202" s="52" t="s">
        <v>7</v>
      </c>
      <c r="E3202" s="52" t="s">
        <v>77</v>
      </c>
      <c r="F3202" s="52" t="s">
        <v>73</v>
      </c>
      <c r="G3202" s="52">
        <v>39.835982674800022</v>
      </c>
      <c r="H3202" s="52">
        <v>41.660782707600021</v>
      </c>
      <c r="I3202" s="52">
        <v>51.659434699200126</v>
      </c>
      <c r="J3202" s="52">
        <v>48.292540779920415</v>
      </c>
      <c r="K3202" s="52">
        <v>53.726976343468522</v>
      </c>
      <c r="L3202" s="52">
        <v>60.189728410620027</v>
      </c>
      <c r="M3202" s="52">
        <v>61.989219120189617</v>
      </c>
      <c r="N3202" s="52">
        <v>53.33916404211481</v>
      </c>
      <c r="O3202" s="52">
        <v>48.169904111618422</v>
      </c>
      <c r="P3202" s="52">
        <v>46.491314290059613</v>
      </c>
      <c r="Q3202" s="52">
        <v>52.25357659572721</v>
      </c>
      <c r="R3202" s="52">
        <v>84.301146342918017</v>
      </c>
      <c r="S3202" s="52">
        <v>83.569020212768422</v>
      </c>
      <c r="T3202" s="52">
        <v>58.669690841935221</v>
      </c>
      <c r="U3202" s="52">
        <v>54.344667135913227</v>
      </c>
      <c r="V3202" s="52">
        <v>52.831050975432028</v>
      </c>
      <c r="W3202" s="52">
        <v>53.613449926549222</v>
      </c>
      <c r="X3202" s="52">
        <v>52.603099230106828</v>
      </c>
      <c r="Y3202" s="52">
        <v>50.045246155692034</v>
      </c>
      <c r="Z3202" s="52">
        <v>47.767460157766827</v>
      </c>
    </row>
    <row r="3203" spans="1:26">
      <c r="A3203" s="52" t="s">
        <v>347</v>
      </c>
      <c r="B3203" s="52" t="s">
        <v>337</v>
      </c>
      <c r="C3203" s="52" t="s">
        <v>258</v>
      </c>
      <c r="D3203" s="52" t="s">
        <v>7</v>
      </c>
      <c r="E3203" s="52" t="s">
        <v>78</v>
      </c>
      <c r="F3203" s="52" t="s">
        <v>63</v>
      </c>
      <c r="G3203" s="52">
        <v>2.9265032732413756</v>
      </c>
      <c r="H3203" s="52">
        <v>2.6825691521741022</v>
      </c>
      <c r="I3203" s="52">
        <v>2.7623157949383015</v>
      </c>
      <c r="J3203" s="52">
        <v>3.0305865232123765</v>
      </c>
      <c r="K3203" s="52">
        <v>7.2695288949054984</v>
      </c>
      <c r="L3203" s="52">
        <v>7.4737689840313788</v>
      </c>
      <c r="M3203" s="52">
        <v>7.4765269367370344</v>
      </c>
      <c r="N3203" s="52">
        <v>7.8705568840724185</v>
      </c>
      <c r="O3203" s="52">
        <v>5.2804350600375045</v>
      </c>
      <c r="P3203" s="52">
        <v>4.3328568280438748</v>
      </c>
      <c r="Q3203" s="52">
        <v>5.5540752124751718</v>
      </c>
      <c r="R3203" s="52">
        <v>5.1736063762249067</v>
      </c>
      <c r="S3203" s="52">
        <v>5.9339635089904812</v>
      </c>
      <c r="T3203" s="52">
        <v>6.0675659782537723</v>
      </c>
      <c r="U3203" s="52">
        <v>5.5371441753973203</v>
      </c>
      <c r="V3203" s="52">
        <v>5.8570273458804252</v>
      </c>
      <c r="W3203" s="52">
        <v>5.646345589323059</v>
      </c>
      <c r="X3203" s="52">
        <v>5.9225402537026817</v>
      </c>
      <c r="Y3203" s="52">
        <v>0.60895603522483188</v>
      </c>
      <c r="Z3203" s="52">
        <v>0.61654655624947197</v>
      </c>
    </row>
    <row r="3204" spans="1:26">
      <c r="A3204" s="52" t="s">
        <v>347</v>
      </c>
      <c r="B3204" s="52" t="s">
        <v>338</v>
      </c>
      <c r="C3204" s="52" t="s">
        <v>258</v>
      </c>
      <c r="D3204" s="52" t="s">
        <v>7</v>
      </c>
      <c r="E3204" s="52" t="s">
        <v>78</v>
      </c>
      <c r="F3204" s="52" t="s">
        <v>64</v>
      </c>
      <c r="G3204" s="52">
        <v>0</v>
      </c>
      <c r="H3204" s="52">
        <v>0</v>
      </c>
      <c r="I3204" s="52">
        <v>1.3397760000000002E-2</v>
      </c>
      <c r="J3204" s="52">
        <v>1.5566522400000001E-2</v>
      </c>
      <c r="K3204" s="52">
        <v>2.4036418800000004E-2</v>
      </c>
      <c r="L3204" s="52">
        <v>2.7938516400000002E-2</v>
      </c>
      <c r="M3204" s="52">
        <v>3.0793914000000002E-2</v>
      </c>
      <c r="N3204" s="52">
        <v>3.8970734399999998E-2</v>
      </c>
      <c r="O3204" s="52">
        <v>3.4536913199999998E-2</v>
      </c>
      <c r="P3204" s="52">
        <v>3.3670245600000002E-2</v>
      </c>
      <c r="Q3204" s="52">
        <v>3.4222903200000002E-2</v>
      </c>
      <c r="R3204" s="52">
        <v>3.5169119999999998E-2</v>
      </c>
      <c r="S3204" s="52">
        <v>3.6286995600000004E-2</v>
      </c>
      <c r="T3204" s="52">
        <v>0.21772616040000004</v>
      </c>
      <c r="U3204" s="52">
        <v>5.5998449999999998E-2</v>
      </c>
      <c r="V3204" s="52">
        <v>6.8805871200000007E-2</v>
      </c>
      <c r="W3204" s="52">
        <v>2.08042092E-2</v>
      </c>
      <c r="X3204" s="52">
        <v>2.1825788400000001E-2</v>
      </c>
      <c r="Y3204" s="52">
        <v>2.2156545600000001E-2</v>
      </c>
      <c r="Z3204" s="52">
        <v>2.082933E-2</v>
      </c>
    </row>
    <row r="3205" spans="1:26">
      <c r="A3205" s="52" t="s">
        <v>347</v>
      </c>
      <c r="B3205" s="52" t="s">
        <v>339</v>
      </c>
      <c r="C3205" s="52" t="s">
        <v>258</v>
      </c>
      <c r="D3205" s="52" t="s">
        <v>7</v>
      </c>
      <c r="E3205" s="52" t="s">
        <v>78</v>
      </c>
      <c r="F3205" s="52" t="s">
        <v>65</v>
      </c>
      <c r="G3205" s="52">
        <v>0.35592405480000006</v>
      </c>
      <c r="H3205" s="52">
        <v>0.35496946439999999</v>
      </c>
      <c r="I3205" s="52">
        <v>0.43153347600000003</v>
      </c>
      <c r="J3205" s="52">
        <v>0.52469396280000002</v>
      </c>
      <c r="K3205" s="52">
        <v>0.58088081880000009</v>
      </c>
      <c r="L3205" s="52">
        <v>0.56757098160000008</v>
      </c>
      <c r="M3205" s="52">
        <v>0.57618741600000001</v>
      </c>
      <c r="N3205" s="52">
        <v>0.57300126120000006</v>
      </c>
      <c r="O3205" s="52">
        <v>0.47999987280000006</v>
      </c>
      <c r="P3205" s="52">
        <v>0.67999912200000001</v>
      </c>
      <c r="Q3205" s="52">
        <v>0.73400046840000011</v>
      </c>
      <c r="R3205" s="52">
        <v>1.0340014356</v>
      </c>
      <c r="S3205" s="52">
        <v>0.97199911440000009</v>
      </c>
      <c r="T3205" s="52">
        <v>1.0540017792</v>
      </c>
      <c r="U3205" s="52">
        <v>0</v>
      </c>
      <c r="V3205" s="52">
        <v>0</v>
      </c>
      <c r="W3205" s="52">
        <v>0</v>
      </c>
      <c r="X3205" s="52">
        <v>0</v>
      </c>
      <c r="Y3205" s="52">
        <v>0</v>
      </c>
      <c r="Z3205" s="52">
        <v>0</v>
      </c>
    </row>
    <row r="3206" spans="1:26">
      <c r="A3206" s="52" t="s">
        <v>347</v>
      </c>
      <c r="B3206" s="52" t="s">
        <v>340</v>
      </c>
      <c r="C3206" s="52" t="s">
        <v>258</v>
      </c>
      <c r="D3206" s="52" t="s">
        <v>7</v>
      </c>
      <c r="E3206" s="52" t="s">
        <v>78</v>
      </c>
      <c r="F3206" s="52" t="s">
        <v>66</v>
      </c>
      <c r="G3206" s="52">
        <v>465.55909418343612</v>
      </c>
      <c r="H3206" s="52">
        <v>458.55695571336059</v>
      </c>
      <c r="I3206" s="52">
        <v>479.80207402447132</v>
      </c>
      <c r="J3206" s="52">
        <v>497.5288918321599</v>
      </c>
      <c r="K3206" s="52">
        <v>526.3141228237871</v>
      </c>
      <c r="L3206" s="52">
        <v>560.09727649677666</v>
      </c>
      <c r="M3206" s="52">
        <v>590.51732693446888</v>
      </c>
      <c r="N3206" s="52">
        <v>623.59891236214878</v>
      </c>
      <c r="O3206" s="52">
        <v>611.04557412314614</v>
      </c>
      <c r="P3206" s="52">
        <v>591.05748890684322</v>
      </c>
      <c r="Q3206" s="52">
        <v>652.2059389803494</v>
      </c>
      <c r="R3206" s="52">
        <v>658.17462388299441</v>
      </c>
      <c r="S3206" s="52">
        <v>672.69922816740518</v>
      </c>
      <c r="T3206" s="52">
        <v>699.26313836375493</v>
      </c>
      <c r="U3206" s="52">
        <v>699.09594421667043</v>
      </c>
      <c r="V3206" s="52">
        <v>699.89313803803566</v>
      </c>
      <c r="W3206" s="52">
        <v>713.39256446575098</v>
      </c>
      <c r="X3206" s="52">
        <v>733.57998540818119</v>
      </c>
      <c r="Y3206" s="52">
        <v>755.26968230681382</v>
      </c>
      <c r="Z3206" s="52">
        <v>750.01763927942613</v>
      </c>
    </row>
    <row r="3207" spans="1:26">
      <c r="A3207" s="52" t="s">
        <v>347</v>
      </c>
      <c r="B3207" s="52" t="s">
        <v>341</v>
      </c>
      <c r="C3207" s="52" t="s">
        <v>258</v>
      </c>
      <c r="D3207" s="52" t="s">
        <v>7</v>
      </c>
      <c r="E3207" s="52" t="s">
        <v>78</v>
      </c>
      <c r="F3207" s="52" t="s">
        <v>67</v>
      </c>
      <c r="G3207" s="52">
        <v>3.5169999228000002</v>
      </c>
      <c r="H3207" s="52">
        <v>2.9559980304000004</v>
      </c>
      <c r="I3207" s="52">
        <v>2.7220019652000005</v>
      </c>
      <c r="J3207" s="52">
        <v>0.26499931920000003</v>
      </c>
      <c r="K3207" s="52">
        <v>3.0099993768000002</v>
      </c>
      <c r="L3207" s="52">
        <v>3.1360011228000002</v>
      </c>
      <c r="M3207" s="52">
        <v>2.7210013200000001</v>
      </c>
      <c r="N3207" s="52">
        <v>4.5210244816728</v>
      </c>
      <c r="O3207" s="52">
        <v>4.7153063958912007</v>
      </c>
      <c r="P3207" s="52">
        <v>3.7532572368119999</v>
      </c>
      <c r="Q3207" s="52">
        <v>5.326284637764001</v>
      </c>
      <c r="R3207" s="52">
        <v>3.7573203754872004</v>
      </c>
      <c r="S3207" s="52">
        <v>5.0466163456007997</v>
      </c>
      <c r="T3207" s="52">
        <v>3.4356676232951999</v>
      </c>
      <c r="U3207" s="52">
        <v>3.6872914897656002</v>
      </c>
      <c r="V3207" s="52">
        <v>1.1717282228904</v>
      </c>
      <c r="W3207" s="52">
        <v>2.4266067459552003</v>
      </c>
      <c r="X3207" s="52">
        <v>2.4403950087911999</v>
      </c>
      <c r="Y3207" s="52">
        <v>1.632866444543736</v>
      </c>
      <c r="Z3207" s="52">
        <v>1.7193047893992004</v>
      </c>
    </row>
    <row r="3208" spans="1:26">
      <c r="A3208" s="52" t="s">
        <v>347</v>
      </c>
      <c r="B3208" s="52" t="s">
        <v>337</v>
      </c>
      <c r="C3208" s="52" t="s">
        <v>258</v>
      </c>
      <c r="D3208" s="52" t="s">
        <v>7</v>
      </c>
      <c r="E3208" s="52" t="s">
        <v>78</v>
      </c>
      <c r="F3208" s="52" t="s">
        <v>68</v>
      </c>
      <c r="G3208" s="52">
        <v>5.4813585599999999E-2</v>
      </c>
      <c r="H3208" s="52">
        <v>4.7197796399999999E-2</v>
      </c>
      <c r="I3208" s="52">
        <v>5.2071231600000004E-2</v>
      </c>
      <c r="J3208" s="52">
        <v>4.4518244399999997E-2</v>
      </c>
      <c r="K3208" s="52">
        <v>4.8642242400000001E-2</v>
      </c>
      <c r="L3208" s="52">
        <v>4.3337566799999998E-2</v>
      </c>
      <c r="M3208" s="52">
        <v>4.3274764800000004E-2</v>
      </c>
      <c r="N3208" s="52">
        <v>3.7455112800000002E-2</v>
      </c>
      <c r="O3208" s="52">
        <v>5.0802631200000004E-2</v>
      </c>
      <c r="P3208" s="52">
        <v>5.0773323599999996E-2</v>
      </c>
      <c r="Q3208" s="52">
        <v>3.5780392800000005E-2</v>
      </c>
      <c r="R3208" s="52">
        <v>3.2397458400000002E-2</v>
      </c>
      <c r="S3208" s="52">
        <v>3.0722738400000001E-2</v>
      </c>
      <c r="T3208" s="52">
        <v>4.5958503599999999E-2</v>
      </c>
      <c r="U3208" s="52">
        <v>3.7555596000000004E-2</v>
      </c>
      <c r="V3208" s="52">
        <v>4.0210027200000005E-2</v>
      </c>
      <c r="W3208" s="52">
        <v>3.2246733600000001E-2</v>
      </c>
      <c r="X3208" s="52">
        <v>2.8566536400000002E-2</v>
      </c>
      <c r="Y3208" s="52">
        <v>2.4455098799999998E-2</v>
      </c>
      <c r="Z3208" s="52">
        <v>2.52129096E-2</v>
      </c>
    </row>
    <row r="3209" spans="1:26">
      <c r="A3209" s="52" t="s">
        <v>347</v>
      </c>
      <c r="B3209" s="52" t="s">
        <v>337</v>
      </c>
      <c r="C3209" s="52" t="s">
        <v>258</v>
      </c>
      <c r="D3209" s="52" t="s">
        <v>7</v>
      </c>
      <c r="E3209" s="52" t="s">
        <v>78</v>
      </c>
      <c r="F3209" s="52" t="s">
        <v>69</v>
      </c>
      <c r="G3209" s="52">
        <v>0</v>
      </c>
      <c r="H3209" s="52">
        <v>0</v>
      </c>
      <c r="I3209" s="52">
        <v>0</v>
      </c>
      <c r="J3209" s="52">
        <v>0</v>
      </c>
      <c r="K3209" s="52">
        <v>0</v>
      </c>
      <c r="L3209" s="52">
        <v>0</v>
      </c>
      <c r="M3209" s="52">
        <v>0</v>
      </c>
      <c r="N3209" s="52">
        <v>0</v>
      </c>
      <c r="O3209" s="52">
        <v>0</v>
      </c>
      <c r="P3209" s="52">
        <v>0</v>
      </c>
      <c r="Q3209" s="52">
        <v>0</v>
      </c>
      <c r="R3209" s="52">
        <v>0</v>
      </c>
      <c r="S3209" s="52">
        <v>0</v>
      </c>
      <c r="T3209" s="52">
        <v>0</v>
      </c>
      <c r="U3209" s="52">
        <v>0</v>
      </c>
      <c r="V3209" s="52">
        <v>0</v>
      </c>
      <c r="W3209" s="52">
        <v>0</v>
      </c>
      <c r="X3209" s="52">
        <v>0</v>
      </c>
      <c r="Y3209" s="52">
        <v>0</v>
      </c>
      <c r="Z3209" s="52">
        <v>0</v>
      </c>
    </row>
    <row r="3210" spans="1:26">
      <c r="A3210" s="52" t="s">
        <v>347</v>
      </c>
      <c r="B3210" s="52" t="s">
        <v>337</v>
      </c>
      <c r="C3210" s="52" t="s">
        <v>258</v>
      </c>
      <c r="D3210" s="52" t="s">
        <v>7</v>
      </c>
      <c r="E3210" s="52" t="s">
        <v>78</v>
      </c>
      <c r="F3210" s="52" t="s">
        <v>70</v>
      </c>
      <c r="G3210" s="52">
        <v>0</v>
      </c>
      <c r="H3210" s="52">
        <v>0</v>
      </c>
      <c r="I3210" s="52">
        <v>0</v>
      </c>
      <c r="J3210" s="52">
        <v>0</v>
      </c>
      <c r="K3210" s="52">
        <v>0</v>
      </c>
      <c r="L3210" s="52">
        <v>0</v>
      </c>
      <c r="M3210" s="52">
        <v>0</v>
      </c>
      <c r="N3210" s="52">
        <v>0</v>
      </c>
      <c r="O3210" s="52">
        <v>0</v>
      </c>
      <c r="P3210" s="52">
        <v>0</v>
      </c>
      <c r="Q3210" s="52">
        <v>0</v>
      </c>
      <c r="R3210" s="52">
        <v>0</v>
      </c>
      <c r="S3210" s="52">
        <v>0</v>
      </c>
      <c r="T3210" s="52">
        <v>0</v>
      </c>
      <c r="U3210" s="52">
        <v>0</v>
      </c>
      <c r="V3210" s="52">
        <v>0</v>
      </c>
      <c r="W3210" s="52">
        <v>0</v>
      </c>
      <c r="X3210" s="52">
        <v>0</v>
      </c>
      <c r="Y3210" s="52">
        <v>0</v>
      </c>
      <c r="Z3210" s="52">
        <v>0</v>
      </c>
    </row>
    <row r="3211" spans="1:26">
      <c r="A3211" s="52" t="s">
        <v>347</v>
      </c>
      <c r="B3211" s="52" t="s">
        <v>342</v>
      </c>
      <c r="C3211" s="52" t="s">
        <v>258</v>
      </c>
      <c r="D3211" s="52" t="s">
        <v>7</v>
      </c>
      <c r="E3211" s="52" t="s">
        <v>78</v>
      </c>
      <c r="F3211" s="52" t="s">
        <v>71</v>
      </c>
      <c r="G3211" s="52">
        <v>0</v>
      </c>
      <c r="H3211" s="52">
        <v>0</v>
      </c>
      <c r="I3211" s="52">
        <v>0</v>
      </c>
      <c r="J3211" s="52">
        <v>0</v>
      </c>
      <c r="K3211" s="52">
        <v>0</v>
      </c>
      <c r="L3211" s="52">
        <v>0</v>
      </c>
      <c r="M3211" s="52">
        <v>0</v>
      </c>
      <c r="N3211" s="52">
        <v>0</v>
      </c>
      <c r="O3211" s="52">
        <v>0</v>
      </c>
      <c r="P3211" s="52">
        <v>0</v>
      </c>
      <c r="Q3211" s="52">
        <v>0</v>
      </c>
      <c r="R3211" s="52">
        <v>0</v>
      </c>
      <c r="S3211" s="52">
        <v>0</v>
      </c>
      <c r="T3211" s="52">
        <v>0</v>
      </c>
      <c r="U3211" s="52">
        <v>0</v>
      </c>
      <c r="V3211" s="52">
        <v>0</v>
      </c>
      <c r="W3211" s="52">
        <v>0</v>
      </c>
      <c r="X3211" s="52">
        <v>0</v>
      </c>
      <c r="Y3211" s="52">
        <v>0</v>
      </c>
      <c r="Z3211" s="52">
        <v>0</v>
      </c>
    </row>
    <row r="3212" spans="1:26">
      <c r="A3212" s="52" t="s">
        <v>347</v>
      </c>
      <c r="B3212" s="52" t="s">
        <v>342</v>
      </c>
      <c r="C3212" s="52" t="s">
        <v>258</v>
      </c>
      <c r="D3212" s="52" t="s">
        <v>7</v>
      </c>
      <c r="E3212" s="52" t="s">
        <v>78</v>
      </c>
      <c r="F3212" s="52" t="s">
        <v>72</v>
      </c>
      <c r="G3212" s="52">
        <v>156.11792109456323</v>
      </c>
      <c r="H3212" s="52">
        <v>160.3095946645528</v>
      </c>
      <c r="I3212" s="52">
        <v>158.94459248428274</v>
      </c>
      <c r="J3212" s="52">
        <v>134.65866362683457</v>
      </c>
      <c r="K3212" s="52">
        <v>120.64218185585608</v>
      </c>
      <c r="L3212" s="52">
        <v>112.44407939476505</v>
      </c>
      <c r="M3212" s="52">
        <v>104.47575022690201</v>
      </c>
      <c r="N3212" s="52">
        <v>86.595909188605162</v>
      </c>
      <c r="O3212" s="52">
        <v>74.480293316590704</v>
      </c>
      <c r="P3212" s="52">
        <v>65.881720801182993</v>
      </c>
      <c r="Q3212" s="52">
        <v>64.026674549867593</v>
      </c>
      <c r="R3212" s="52">
        <v>64.397692101716359</v>
      </c>
      <c r="S3212" s="52">
        <v>58.287859015686294</v>
      </c>
      <c r="T3212" s="52">
        <v>54.893717453091242</v>
      </c>
      <c r="U3212" s="52">
        <v>51.924235084008991</v>
      </c>
      <c r="V3212" s="52">
        <v>42.184899799056154</v>
      </c>
      <c r="W3212" s="52">
        <v>40.729168495463632</v>
      </c>
      <c r="X3212" s="52">
        <v>37.197266417959284</v>
      </c>
      <c r="Y3212" s="52">
        <v>43.307768396220006</v>
      </c>
      <c r="Z3212" s="52">
        <v>37.228488611245446</v>
      </c>
    </row>
    <row r="3213" spans="1:26">
      <c r="A3213" s="52" t="s">
        <v>347</v>
      </c>
      <c r="B3213" s="52" t="s">
        <v>343</v>
      </c>
      <c r="C3213" s="52" t="s">
        <v>258</v>
      </c>
      <c r="D3213" s="52" t="s">
        <v>7</v>
      </c>
      <c r="E3213" s="52" t="s">
        <v>78</v>
      </c>
      <c r="F3213" s="52" t="s">
        <v>73</v>
      </c>
      <c r="G3213" s="52">
        <v>45.680839210800137</v>
      </c>
      <c r="H3213" s="52">
        <v>48.963562552800163</v>
      </c>
      <c r="I3213" s="52">
        <v>52.812383122800135</v>
      </c>
      <c r="J3213" s="52">
        <v>53.935900716315693</v>
      </c>
      <c r="K3213" s="52">
        <v>61.038511513627192</v>
      </c>
      <c r="L3213" s="52">
        <v>70.910372424837703</v>
      </c>
      <c r="M3213" s="52">
        <v>77.090749608801687</v>
      </c>
      <c r="N3213" s="52">
        <v>101.45657367433451</v>
      </c>
      <c r="O3213" s="52">
        <v>110.92279569415932</v>
      </c>
      <c r="P3213" s="52">
        <v>108.0402476758705</v>
      </c>
      <c r="Q3213" s="52">
        <v>104.02466301001454</v>
      </c>
      <c r="R3213" s="52">
        <v>106.20031735173617</v>
      </c>
      <c r="S3213" s="52">
        <v>107.39559986665944</v>
      </c>
      <c r="T3213" s="52">
        <v>115.02863344497263</v>
      </c>
      <c r="U3213" s="52">
        <v>113.60945447314944</v>
      </c>
      <c r="V3213" s="52">
        <v>110.72251075447467</v>
      </c>
      <c r="W3213" s="52">
        <v>113.92237445232989</v>
      </c>
      <c r="X3213" s="52">
        <v>115.65713856948871</v>
      </c>
      <c r="Y3213" s="52">
        <v>121.77451895002234</v>
      </c>
      <c r="Z3213" s="52">
        <v>124.49833821250955</v>
      </c>
    </row>
    <row r="3214" spans="1:26">
      <c r="A3214" s="52" t="s">
        <v>113</v>
      </c>
      <c r="B3214" s="52" t="s">
        <v>337</v>
      </c>
      <c r="C3214" s="52" t="s">
        <v>258</v>
      </c>
      <c r="D3214" s="52" t="s">
        <v>7</v>
      </c>
      <c r="E3214" s="52" t="s">
        <v>79</v>
      </c>
      <c r="F3214" s="52" t="s">
        <v>63</v>
      </c>
      <c r="G3214" s="52">
        <v>4.5820339200000004E-2</v>
      </c>
      <c r="H3214" s="52">
        <v>4.3764620399999996E-2</v>
      </c>
      <c r="I3214" s="52">
        <v>4.1097628800000001E-2</v>
      </c>
      <c r="J3214" s="52">
        <v>3.8861877600000004E-2</v>
      </c>
      <c r="K3214" s="52">
        <v>3.6374918400000004E-2</v>
      </c>
      <c r="L3214" s="52">
        <v>3.2761709999999999E-2</v>
      </c>
      <c r="M3214" s="52">
        <v>2.8792623600000001E-2</v>
      </c>
      <c r="N3214" s="52">
        <v>2.3860573199999999E-2</v>
      </c>
      <c r="O3214" s="52">
        <v>8.33298804E-2</v>
      </c>
      <c r="P3214" s="52">
        <v>7.7974963200000011E-2</v>
      </c>
      <c r="Q3214" s="52">
        <v>8.3903472000000007E-2</v>
      </c>
      <c r="R3214" s="52">
        <v>3.1970404799999998E-2</v>
      </c>
      <c r="S3214" s="52">
        <v>2.6586180000000001E-2</v>
      </c>
      <c r="T3214" s="52">
        <v>3.1346571600000005E-2</v>
      </c>
      <c r="U3214" s="52">
        <v>3.1321450800000004E-2</v>
      </c>
      <c r="V3214" s="52">
        <v>2.6561059200000001E-2</v>
      </c>
      <c r="W3214" s="52">
        <v>1.0697274000000001E-2</v>
      </c>
      <c r="X3214" s="52">
        <v>2.0096639999999999E-4</v>
      </c>
      <c r="Y3214" s="52">
        <v>0</v>
      </c>
      <c r="Z3214" s="52">
        <v>0</v>
      </c>
    </row>
    <row r="3215" spans="1:26">
      <c r="A3215" s="52" t="s">
        <v>113</v>
      </c>
      <c r="B3215" s="52" t="s">
        <v>338</v>
      </c>
      <c r="C3215" s="52" t="s">
        <v>258</v>
      </c>
      <c r="D3215" s="52" t="s">
        <v>7</v>
      </c>
      <c r="E3215" s="52" t="s">
        <v>79</v>
      </c>
      <c r="F3215" s="52" t="s">
        <v>64</v>
      </c>
      <c r="G3215" s="52">
        <v>0</v>
      </c>
      <c r="H3215" s="52">
        <v>0</v>
      </c>
      <c r="I3215" s="52">
        <v>0</v>
      </c>
      <c r="J3215" s="52">
        <v>0</v>
      </c>
      <c r="K3215" s="52">
        <v>0</v>
      </c>
      <c r="L3215" s="52">
        <v>0</v>
      </c>
      <c r="M3215" s="52">
        <v>0</v>
      </c>
      <c r="N3215" s="52">
        <v>0</v>
      </c>
      <c r="O3215" s="52">
        <v>0</v>
      </c>
      <c r="P3215" s="52">
        <v>0</v>
      </c>
      <c r="Q3215" s="52">
        <v>0</v>
      </c>
      <c r="R3215" s="52">
        <v>0</v>
      </c>
      <c r="S3215" s="52">
        <v>0</v>
      </c>
      <c r="T3215" s="52">
        <v>0</v>
      </c>
      <c r="U3215" s="52">
        <v>7.0003295999999998E-3</v>
      </c>
      <c r="V3215" s="52">
        <v>1.0006452000000002E-3</v>
      </c>
      <c r="W3215" s="52">
        <v>3.0019356000000001E-3</v>
      </c>
      <c r="X3215" s="52">
        <v>3.3243192000000001E-3</v>
      </c>
      <c r="Y3215" s="52">
        <v>3.5839007999999999E-3</v>
      </c>
      <c r="Z3215" s="52">
        <v>4.4128872E-3</v>
      </c>
    </row>
    <row r="3216" spans="1:26">
      <c r="A3216" s="52" t="s">
        <v>113</v>
      </c>
      <c r="B3216" s="52" t="s">
        <v>339</v>
      </c>
      <c r="C3216" s="52" t="s">
        <v>258</v>
      </c>
      <c r="D3216" s="52" t="s">
        <v>7</v>
      </c>
      <c r="E3216" s="52" t="s">
        <v>79</v>
      </c>
      <c r="F3216" s="52" t="s">
        <v>65</v>
      </c>
      <c r="G3216" s="52">
        <v>0</v>
      </c>
      <c r="H3216" s="52">
        <v>0</v>
      </c>
      <c r="I3216" s="52">
        <v>0</v>
      </c>
      <c r="J3216" s="52">
        <v>0</v>
      </c>
      <c r="K3216" s="52">
        <v>0</v>
      </c>
      <c r="L3216" s="52">
        <v>0</v>
      </c>
      <c r="M3216" s="52">
        <v>0</v>
      </c>
      <c r="N3216" s="52">
        <v>0</v>
      </c>
      <c r="O3216" s="52">
        <v>0</v>
      </c>
      <c r="P3216" s="52">
        <v>0</v>
      </c>
      <c r="Q3216" s="52">
        <v>0</v>
      </c>
      <c r="R3216" s="52">
        <v>0</v>
      </c>
      <c r="S3216" s="52">
        <v>0</v>
      </c>
      <c r="T3216" s="52">
        <v>0</v>
      </c>
      <c r="U3216" s="52">
        <v>0</v>
      </c>
      <c r="V3216" s="52">
        <v>5.9996844000000009E-3</v>
      </c>
      <c r="W3216" s="52">
        <v>0</v>
      </c>
      <c r="X3216" s="52">
        <v>0</v>
      </c>
      <c r="Y3216" s="52">
        <v>0</v>
      </c>
      <c r="Z3216" s="52">
        <v>0</v>
      </c>
    </row>
    <row r="3217" spans="1:26">
      <c r="A3217" s="52" t="s">
        <v>113</v>
      </c>
      <c r="B3217" s="52" t="s">
        <v>340</v>
      </c>
      <c r="C3217" s="52" t="s">
        <v>258</v>
      </c>
      <c r="D3217" s="52" t="s">
        <v>7</v>
      </c>
      <c r="E3217" s="52" t="s">
        <v>79</v>
      </c>
      <c r="F3217" s="52" t="s">
        <v>66</v>
      </c>
      <c r="G3217" s="52">
        <v>14.91184793176701</v>
      </c>
      <c r="H3217" s="52">
        <v>14.203073962959714</v>
      </c>
      <c r="I3217" s="52">
        <v>14.098384803786841</v>
      </c>
      <c r="J3217" s="52">
        <v>13.586335941799417</v>
      </c>
      <c r="K3217" s="52">
        <v>13.530568788206278</v>
      </c>
      <c r="L3217" s="52">
        <v>13.190386493011502</v>
      </c>
      <c r="M3217" s="52">
        <v>12.951885686616963</v>
      </c>
      <c r="N3217" s="52">
        <v>12.244910565811214</v>
      </c>
      <c r="O3217" s="52">
        <v>12.097768395814768</v>
      </c>
      <c r="P3217" s="52">
        <v>11.490402074590463</v>
      </c>
      <c r="Q3217" s="52">
        <v>12.50108955743843</v>
      </c>
      <c r="R3217" s="52">
        <v>13.232896869847664</v>
      </c>
      <c r="S3217" s="52">
        <v>12.328336515835629</v>
      </c>
      <c r="T3217" s="52">
        <v>11.269312823065098</v>
      </c>
      <c r="U3217" s="52">
        <v>11.398976586280092</v>
      </c>
      <c r="V3217" s="52">
        <v>11.621585239473839</v>
      </c>
      <c r="W3217" s="52">
        <v>12.129804414257871</v>
      </c>
      <c r="X3217" s="52">
        <v>11.736417207851927</v>
      </c>
      <c r="Y3217" s="52">
        <v>10.758053556097442</v>
      </c>
      <c r="Z3217" s="52">
        <v>10.936684036920289</v>
      </c>
    </row>
    <row r="3218" spans="1:26">
      <c r="A3218" s="52" t="s">
        <v>113</v>
      </c>
      <c r="B3218" s="52" t="s">
        <v>341</v>
      </c>
      <c r="C3218" s="52" t="s">
        <v>258</v>
      </c>
      <c r="D3218" s="52" t="s">
        <v>7</v>
      </c>
      <c r="E3218" s="52" t="s">
        <v>79</v>
      </c>
      <c r="F3218" s="52" t="s">
        <v>67</v>
      </c>
      <c r="G3218" s="52">
        <v>0</v>
      </c>
      <c r="H3218" s="52">
        <v>0</v>
      </c>
      <c r="I3218" s="52">
        <v>0</v>
      </c>
      <c r="J3218" s="52">
        <v>0</v>
      </c>
      <c r="K3218" s="52">
        <v>0</v>
      </c>
      <c r="L3218" s="52">
        <v>0</v>
      </c>
      <c r="M3218" s="52">
        <v>0</v>
      </c>
      <c r="N3218" s="52">
        <v>0</v>
      </c>
      <c r="O3218" s="52">
        <v>0</v>
      </c>
      <c r="P3218" s="52">
        <v>0</v>
      </c>
      <c r="Q3218" s="52">
        <v>0</v>
      </c>
      <c r="R3218" s="52">
        <v>0</v>
      </c>
      <c r="S3218" s="52">
        <v>0</v>
      </c>
      <c r="T3218" s="52">
        <v>0</v>
      </c>
      <c r="U3218" s="52">
        <v>0</v>
      </c>
      <c r="V3218" s="52">
        <v>0</v>
      </c>
      <c r="W3218" s="52">
        <v>0</v>
      </c>
      <c r="X3218" s="52">
        <v>0</v>
      </c>
      <c r="Y3218" s="52">
        <v>0</v>
      </c>
      <c r="Z3218" s="52">
        <v>0</v>
      </c>
    </row>
    <row r="3219" spans="1:26">
      <c r="A3219" s="52" t="s">
        <v>113</v>
      </c>
      <c r="B3219" s="52" t="s">
        <v>337</v>
      </c>
      <c r="C3219" s="52" t="s">
        <v>258</v>
      </c>
      <c r="D3219" s="52" t="s">
        <v>7</v>
      </c>
      <c r="E3219" s="52" t="s">
        <v>79</v>
      </c>
      <c r="F3219" s="52" t="s">
        <v>68</v>
      </c>
      <c r="G3219" s="52">
        <v>1.7443841652000001</v>
      </c>
      <c r="H3219" s="52">
        <v>1.4021467596000001</v>
      </c>
      <c r="I3219" s="52">
        <v>1.3612124160000001</v>
      </c>
      <c r="J3219" s="52">
        <v>0.97704420840000017</v>
      </c>
      <c r="K3219" s="52">
        <v>0.76056571440000009</v>
      </c>
      <c r="L3219" s="52">
        <v>0.52393615199999999</v>
      </c>
      <c r="M3219" s="52">
        <v>0.52393615199999999</v>
      </c>
      <c r="N3219" s="52">
        <v>0.52393615199999999</v>
      </c>
      <c r="O3219" s="52">
        <v>0.38660911200000003</v>
      </c>
      <c r="P3219" s="52">
        <v>0.6360084144</v>
      </c>
      <c r="Q3219" s="52">
        <v>0.13956279120000001</v>
      </c>
      <c r="R3219" s="52">
        <v>0.23049590040000001</v>
      </c>
      <c r="S3219" s="52">
        <v>0.22329460440000004</v>
      </c>
      <c r="T3219" s="52">
        <v>0.2418798096</v>
      </c>
      <c r="U3219" s="52">
        <v>0.27126695880000001</v>
      </c>
      <c r="V3219" s="52">
        <v>0.29076069960000001</v>
      </c>
      <c r="W3219" s="52">
        <v>1.5466039200000002E-2</v>
      </c>
      <c r="X3219" s="52">
        <v>2.4785856000000004E-3</v>
      </c>
      <c r="Y3219" s="52">
        <v>6.209861760000001E-2</v>
      </c>
      <c r="Z3219" s="52">
        <v>6.209861760000001E-2</v>
      </c>
    </row>
    <row r="3220" spans="1:26">
      <c r="A3220" s="52" t="s">
        <v>113</v>
      </c>
      <c r="B3220" s="52" t="s">
        <v>337</v>
      </c>
      <c r="C3220" s="52" t="s">
        <v>258</v>
      </c>
      <c r="D3220" s="52" t="s">
        <v>7</v>
      </c>
      <c r="E3220" s="52" t="s">
        <v>79</v>
      </c>
      <c r="F3220" s="52" t="s">
        <v>69</v>
      </c>
      <c r="G3220" s="52">
        <v>0</v>
      </c>
      <c r="H3220" s="52">
        <v>0</v>
      </c>
      <c r="I3220" s="52">
        <v>0</v>
      </c>
      <c r="J3220" s="52">
        <v>0</v>
      </c>
      <c r="K3220" s="52">
        <v>0</v>
      </c>
      <c r="L3220" s="52">
        <v>0</v>
      </c>
      <c r="M3220" s="52">
        <v>0</v>
      </c>
      <c r="N3220" s="52">
        <v>0</v>
      </c>
      <c r="O3220" s="52">
        <v>0</v>
      </c>
      <c r="P3220" s="52">
        <v>0</v>
      </c>
      <c r="Q3220" s="52">
        <v>0</v>
      </c>
      <c r="R3220" s="52">
        <v>0</v>
      </c>
      <c r="S3220" s="52">
        <v>0</v>
      </c>
      <c r="T3220" s="52">
        <v>0</v>
      </c>
      <c r="U3220" s="52">
        <v>0</v>
      </c>
      <c r="V3220" s="52">
        <v>0</v>
      </c>
      <c r="W3220" s="52">
        <v>0</v>
      </c>
      <c r="X3220" s="52">
        <v>0</v>
      </c>
      <c r="Y3220" s="52">
        <v>0</v>
      </c>
      <c r="Z3220" s="52">
        <v>0</v>
      </c>
    </row>
    <row r="3221" spans="1:26">
      <c r="A3221" s="52" t="s">
        <v>113</v>
      </c>
      <c r="B3221" s="52" t="s">
        <v>337</v>
      </c>
      <c r="C3221" s="52" t="s">
        <v>258</v>
      </c>
      <c r="D3221" s="52" t="s">
        <v>7</v>
      </c>
      <c r="E3221" s="52" t="s">
        <v>79</v>
      </c>
      <c r="F3221" s="52" t="s">
        <v>70</v>
      </c>
      <c r="G3221" s="52">
        <v>0</v>
      </c>
      <c r="H3221" s="52">
        <v>0</v>
      </c>
      <c r="I3221" s="52">
        <v>0</v>
      </c>
      <c r="J3221" s="52">
        <v>0</v>
      </c>
      <c r="K3221" s="52">
        <v>0</v>
      </c>
      <c r="L3221" s="52">
        <v>0</v>
      </c>
      <c r="M3221" s="52">
        <v>0</v>
      </c>
      <c r="N3221" s="52">
        <v>0</v>
      </c>
      <c r="O3221" s="52">
        <v>0</v>
      </c>
      <c r="P3221" s="52">
        <v>0</v>
      </c>
      <c r="Q3221" s="52">
        <v>0</v>
      </c>
      <c r="R3221" s="52">
        <v>0</v>
      </c>
      <c r="S3221" s="52">
        <v>0</v>
      </c>
      <c r="T3221" s="52">
        <v>0</v>
      </c>
      <c r="U3221" s="52">
        <v>0</v>
      </c>
      <c r="V3221" s="52">
        <v>0</v>
      </c>
      <c r="W3221" s="52">
        <v>0</v>
      </c>
      <c r="X3221" s="52">
        <v>0</v>
      </c>
      <c r="Y3221" s="52">
        <v>0</v>
      </c>
      <c r="Z3221" s="52">
        <v>0</v>
      </c>
    </row>
    <row r="3222" spans="1:26">
      <c r="A3222" s="52" t="s">
        <v>113</v>
      </c>
      <c r="B3222" s="52" t="s">
        <v>342</v>
      </c>
      <c r="C3222" s="52" t="s">
        <v>258</v>
      </c>
      <c r="D3222" s="52" t="s">
        <v>7</v>
      </c>
      <c r="E3222" s="52" t="s">
        <v>79</v>
      </c>
      <c r="F3222" s="52" t="s">
        <v>71</v>
      </c>
      <c r="G3222" s="52">
        <v>0</v>
      </c>
      <c r="H3222" s="52">
        <v>0</v>
      </c>
      <c r="I3222" s="52">
        <v>0</v>
      </c>
      <c r="J3222" s="52">
        <v>0</v>
      </c>
      <c r="K3222" s="52">
        <v>0</v>
      </c>
      <c r="L3222" s="52">
        <v>0</v>
      </c>
      <c r="M3222" s="52">
        <v>0</v>
      </c>
      <c r="N3222" s="52">
        <v>0</v>
      </c>
      <c r="O3222" s="52">
        <v>0</v>
      </c>
      <c r="P3222" s="52">
        <v>0</v>
      </c>
      <c r="Q3222" s="52">
        <v>0</v>
      </c>
      <c r="R3222" s="52">
        <v>0</v>
      </c>
      <c r="S3222" s="52">
        <v>0</v>
      </c>
      <c r="T3222" s="52">
        <v>0</v>
      </c>
      <c r="U3222" s="52">
        <v>0</v>
      </c>
      <c r="V3222" s="52">
        <v>0</v>
      </c>
      <c r="W3222" s="52">
        <v>0</v>
      </c>
      <c r="X3222" s="52">
        <v>0</v>
      </c>
      <c r="Y3222" s="52">
        <v>0</v>
      </c>
      <c r="Z3222" s="52">
        <v>0</v>
      </c>
    </row>
    <row r="3223" spans="1:26">
      <c r="A3223" s="52" t="s">
        <v>113</v>
      </c>
      <c r="B3223" s="52" t="s">
        <v>342</v>
      </c>
      <c r="C3223" s="52" t="s">
        <v>258</v>
      </c>
      <c r="D3223" s="52" t="s">
        <v>7</v>
      </c>
      <c r="E3223" s="52" t="s">
        <v>79</v>
      </c>
      <c r="F3223" s="52" t="s">
        <v>72</v>
      </c>
      <c r="G3223" s="52">
        <v>27.30602322288</v>
      </c>
      <c r="H3223" s="52">
        <v>26.544898152000005</v>
      </c>
      <c r="I3223" s="52">
        <v>24.8221637265402</v>
      </c>
      <c r="J3223" s="52">
        <v>23.949164542990502</v>
      </c>
      <c r="K3223" s="52">
        <v>24.004799782228982</v>
      </c>
      <c r="L3223" s="52">
        <v>22.954471027319485</v>
      </c>
      <c r="M3223" s="52">
        <v>20.322718170119103</v>
      </c>
      <c r="N3223" s="52">
        <v>16.654115106627625</v>
      </c>
      <c r="O3223" s="52">
        <v>14.091387883079689</v>
      </c>
      <c r="P3223" s="52">
        <v>14.757507636052178</v>
      </c>
      <c r="Q3223" s="52">
        <v>15.633012306354841</v>
      </c>
      <c r="R3223" s="52">
        <v>17.689196678514843</v>
      </c>
      <c r="S3223" s="52">
        <v>16.81933059819432</v>
      </c>
      <c r="T3223" s="52">
        <v>14.508013375772139</v>
      </c>
      <c r="U3223" s="52">
        <v>13.56863678489052</v>
      </c>
      <c r="V3223" s="52">
        <v>12.154936398081663</v>
      </c>
      <c r="W3223" s="52">
        <v>11.74665064175532</v>
      </c>
      <c r="X3223" s="52">
        <v>11.029839859290782</v>
      </c>
      <c r="Y3223" s="52">
        <v>9.9030160377392367</v>
      </c>
      <c r="Z3223" s="52">
        <v>10.125134065795375</v>
      </c>
    </row>
    <row r="3224" spans="1:26">
      <c r="A3224" s="52" t="s">
        <v>113</v>
      </c>
      <c r="B3224" s="52" t="s">
        <v>343</v>
      </c>
      <c r="C3224" s="52" t="s">
        <v>258</v>
      </c>
      <c r="D3224" s="52" t="s">
        <v>7</v>
      </c>
      <c r="E3224" s="52" t="s">
        <v>79</v>
      </c>
      <c r="F3224" s="52" t="s">
        <v>73</v>
      </c>
      <c r="G3224" s="52">
        <v>6.2998779599999999E-2</v>
      </c>
      <c r="H3224" s="52">
        <v>6.8307642000000043E-2</v>
      </c>
      <c r="I3224" s="52">
        <v>2.1101472000000358E-3</v>
      </c>
      <c r="J3224" s="52">
        <v>2.4785856000000424E-3</v>
      </c>
      <c r="K3224" s="52">
        <v>2.2427850240000382E-3</v>
      </c>
      <c r="L3224" s="52">
        <v>1.2392928000000212E-3</v>
      </c>
      <c r="M3224" s="52">
        <v>1.1053152000000189E-3</v>
      </c>
      <c r="N3224" s="52">
        <v>1.3397760000000228E-3</v>
      </c>
      <c r="O3224" s="52">
        <v>1.6747200000000286E-3</v>
      </c>
      <c r="P3224" s="52">
        <v>1.2057984000000206E-3</v>
      </c>
      <c r="Q3224" s="52">
        <v>1.4737536000000251E-3</v>
      </c>
      <c r="R3224" s="52">
        <v>1.7417088000000296E-3</v>
      </c>
      <c r="S3224" s="52">
        <v>1.4402592000000245E-3</v>
      </c>
      <c r="T3224" s="52">
        <v>7.0338240000001207E-4</v>
      </c>
      <c r="U3224" s="52">
        <v>1.2727872000000216E-3</v>
      </c>
      <c r="V3224" s="52">
        <v>1.3732704000000233E-3</v>
      </c>
      <c r="W3224" s="52">
        <v>1.5742368000000269E-3</v>
      </c>
      <c r="X3224" s="52">
        <v>7.7707008000001323E-3</v>
      </c>
      <c r="Y3224" s="52">
        <v>0</v>
      </c>
      <c r="Z3224" s="52">
        <v>0</v>
      </c>
    </row>
    <row r="3225" spans="1:26">
      <c r="A3225" s="52" t="s">
        <v>347</v>
      </c>
      <c r="B3225" s="52" t="s">
        <v>337</v>
      </c>
      <c r="C3225" s="52" t="s">
        <v>258</v>
      </c>
      <c r="D3225" s="52" t="s">
        <v>7</v>
      </c>
      <c r="E3225" s="52" t="s">
        <v>80</v>
      </c>
      <c r="F3225" s="52" t="s">
        <v>63</v>
      </c>
      <c r="G3225" s="52">
        <v>1.5086338308</v>
      </c>
      <c r="H3225" s="52">
        <v>1.5522728472</v>
      </c>
      <c r="I3225" s="52">
        <v>1.6994263068</v>
      </c>
      <c r="J3225" s="52">
        <v>1.7129747916</v>
      </c>
      <c r="K3225" s="52">
        <v>1.3857554376000001</v>
      </c>
      <c r="L3225" s="52">
        <v>1.3392191556000002</v>
      </c>
      <c r="M3225" s="52">
        <v>1.3357146351882241</v>
      </c>
      <c r="N3225" s="52">
        <v>1.3689077543999999</v>
      </c>
      <c r="O3225" s="52">
        <v>1.104807424896</v>
      </c>
      <c r="P3225" s="52">
        <v>1.9137737196000002</v>
      </c>
      <c r="Q3225" s="52">
        <v>1.5183346825739523</v>
      </c>
      <c r="R3225" s="52">
        <v>1.477682123341824</v>
      </c>
      <c r="S3225" s="52">
        <v>3.2458792112686083</v>
      </c>
      <c r="T3225" s="52">
        <v>3.11516362686528</v>
      </c>
      <c r="U3225" s="52">
        <v>3.4353959137079038</v>
      </c>
      <c r="V3225" s="52">
        <v>3.6580017379265284</v>
      </c>
      <c r="W3225" s="52">
        <v>3.0669311214604802</v>
      </c>
      <c r="X3225" s="52">
        <v>2.7961149838867203</v>
      </c>
      <c r="Y3225" s="52">
        <v>1.690452654624</v>
      </c>
      <c r="Z3225" s="52">
        <v>1.732963747104</v>
      </c>
    </row>
    <row r="3226" spans="1:26">
      <c r="A3226" s="52" t="s">
        <v>347</v>
      </c>
      <c r="B3226" s="52" t="s">
        <v>338</v>
      </c>
      <c r="C3226" s="52" t="s">
        <v>258</v>
      </c>
      <c r="D3226" s="52" t="s">
        <v>7</v>
      </c>
      <c r="E3226" s="52" t="s">
        <v>80</v>
      </c>
      <c r="F3226" s="52" t="s">
        <v>64</v>
      </c>
      <c r="G3226" s="52">
        <v>0</v>
      </c>
      <c r="H3226" s="52">
        <v>0.73682781444000001</v>
      </c>
      <c r="I3226" s="52">
        <v>3.8435956948080001</v>
      </c>
      <c r="J3226" s="52">
        <v>2.3776394655240001</v>
      </c>
      <c r="K3226" s="52">
        <v>2.72327412438</v>
      </c>
      <c r="L3226" s="52">
        <v>3.3224191045560003</v>
      </c>
      <c r="M3226" s="52">
        <v>3.2886069264360001</v>
      </c>
      <c r="N3226" s="52">
        <v>4.1202784468800004</v>
      </c>
      <c r="O3226" s="52">
        <v>4.3497462366720008</v>
      </c>
      <c r="P3226" s="52">
        <v>3.9565022189760004</v>
      </c>
      <c r="Q3226" s="52">
        <v>4.1450336555040002</v>
      </c>
      <c r="R3226" s="52">
        <v>4.0740393858120001</v>
      </c>
      <c r="S3226" s="52">
        <v>4.1468043788280005</v>
      </c>
      <c r="T3226" s="52">
        <v>4.4444888733240004</v>
      </c>
      <c r="U3226" s="52">
        <v>3.008139432768</v>
      </c>
      <c r="V3226" s="52">
        <v>5.0035398425280002</v>
      </c>
      <c r="W3226" s="52">
        <v>3.0007588579919999</v>
      </c>
      <c r="X3226" s="52">
        <v>3.27408561102312</v>
      </c>
      <c r="Y3226" s="52">
        <v>3.3531594015578401</v>
      </c>
      <c r="Z3226" s="52">
        <v>2.8749725940276001</v>
      </c>
    </row>
    <row r="3227" spans="1:26">
      <c r="A3227" s="52" t="s">
        <v>347</v>
      </c>
      <c r="B3227" s="52" t="s">
        <v>339</v>
      </c>
      <c r="C3227" s="52" t="s">
        <v>258</v>
      </c>
      <c r="D3227" s="52" t="s">
        <v>7</v>
      </c>
      <c r="E3227" s="52" t="s">
        <v>80</v>
      </c>
      <c r="F3227" s="52" t="s">
        <v>65</v>
      </c>
      <c r="G3227" s="52">
        <v>0.99099881280000013</v>
      </c>
      <c r="H3227" s="52">
        <v>1.0149975503999999</v>
      </c>
      <c r="I3227" s="52">
        <v>1.051996302</v>
      </c>
      <c r="J3227" s="52">
        <v>1.2539968416</v>
      </c>
      <c r="K3227" s="52">
        <v>1.2600007128000001</v>
      </c>
      <c r="L3227" s="52">
        <v>0.94199650560000014</v>
      </c>
      <c r="M3227" s="52">
        <v>0.66000296520000001</v>
      </c>
      <c r="N3227" s="52">
        <v>0.6440010156</v>
      </c>
      <c r="O3227" s="52">
        <v>0.63100100160000006</v>
      </c>
      <c r="P3227" s="52">
        <v>0.42500206800000001</v>
      </c>
      <c r="Q3227" s="52">
        <v>0.45699759360000003</v>
      </c>
      <c r="R3227" s="52">
        <v>1.5190003476</v>
      </c>
      <c r="S3227" s="52">
        <v>1.6040007612000002</v>
      </c>
      <c r="T3227" s="52">
        <v>1.7530005995999998</v>
      </c>
      <c r="U3227" s="52">
        <v>1.5599974932000003</v>
      </c>
      <c r="V3227" s="52">
        <v>1.424998314</v>
      </c>
      <c r="W3227" s="52">
        <v>1.6650024372000001</v>
      </c>
      <c r="X3227" s="52">
        <v>3.7719048672000004</v>
      </c>
      <c r="Y3227" s="52">
        <v>3.7163083500000003</v>
      </c>
      <c r="Z3227" s="52">
        <v>3.5085551472000001</v>
      </c>
    </row>
    <row r="3228" spans="1:26">
      <c r="A3228" s="52" t="s">
        <v>347</v>
      </c>
      <c r="B3228" s="52" t="s">
        <v>340</v>
      </c>
      <c r="C3228" s="52" t="s">
        <v>258</v>
      </c>
      <c r="D3228" s="52" t="s">
        <v>7</v>
      </c>
      <c r="E3228" s="52" t="s">
        <v>80</v>
      </c>
      <c r="F3228" s="52" t="s">
        <v>66</v>
      </c>
      <c r="G3228" s="52">
        <v>110.68495568829124</v>
      </c>
      <c r="H3228" s="52">
        <v>111.4645857498831</v>
      </c>
      <c r="I3228" s="52">
        <v>116.15631701236038</v>
      </c>
      <c r="J3228" s="52">
        <v>118.31254691240906</v>
      </c>
      <c r="K3228" s="52">
        <v>124.62347300963492</v>
      </c>
      <c r="L3228" s="52">
        <v>128.74872614607295</v>
      </c>
      <c r="M3228" s="52">
        <v>130.77633758964583</v>
      </c>
      <c r="N3228" s="52">
        <v>137.20587917245558</v>
      </c>
      <c r="O3228" s="52">
        <v>136.75149593120699</v>
      </c>
      <c r="P3228" s="52">
        <v>129.58987526121851</v>
      </c>
      <c r="Q3228" s="52">
        <v>135.87028886731912</v>
      </c>
      <c r="R3228" s="52">
        <v>133.16863305815545</v>
      </c>
      <c r="S3228" s="52">
        <v>136.82527526019825</v>
      </c>
      <c r="T3228" s="52">
        <v>143.68936181984844</v>
      </c>
      <c r="U3228" s="52">
        <v>140.25681208309288</v>
      </c>
      <c r="V3228" s="52">
        <v>144.10259445475842</v>
      </c>
      <c r="W3228" s="52">
        <v>148.38179289724144</v>
      </c>
      <c r="X3228" s="52">
        <v>145.50827029086636</v>
      </c>
      <c r="Y3228" s="52">
        <v>147.6383675279713</v>
      </c>
      <c r="Z3228" s="52">
        <v>148.91616970090502</v>
      </c>
    </row>
    <row r="3229" spans="1:26">
      <c r="A3229" s="52" t="s">
        <v>347</v>
      </c>
      <c r="B3229" s="52" t="s">
        <v>341</v>
      </c>
      <c r="C3229" s="52" t="s">
        <v>258</v>
      </c>
      <c r="D3229" s="52" t="s">
        <v>7</v>
      </c>
      <c r="E3229" s="52" t="s">
        <v>80</v>
      </c>
      <c r="F3229" s="52" t="s">
        <v>67</v>
      </c>
      <c r="G3229" s="52">
        <v>1.7745928873728001</v>
      </c>
      <c r="H3229" s="52">
        <v>2.1819846325967998</v>
      </c>
      <c r="I3229" s="52">
        <v>3.6862415659296</v>
      </c>
      <c r="J3229" s="52">
        <v>4.8210754308912005</v>
      </c>
      <c r="K3229" s="52">
        <v>2.052581184168</v>
      </c>
      <c r="L3229" s="52">
        <v>1.9356512735951998</v>
      </c>
      <c r="M3229" s="52">
        <v>1.7823370438607999</v>
      </c>
      <c r="N3229" s="52">
        <v>0.88264816342559993</v>
      </c>
      <c r="O3229" s="52">
        <v>6.4404114133296</v>
      </c>
      <c r="P3229" s="52">
        <v>9.1932101339712009</v>
      </c>
      <c r="Q3229" s="52">
        <v>3.9768510271487996</v>
      </c>
      <c r="R3229" s="52">
        <v>6.4130319966192006</v>
      </c>
      <c r="S3229" s="52">
        <v>6.1783494022848</v>
      </c>
      <c r="T3229" s="52">
        <v>4.9764083681136002</v>
      </c>
      <c r="U3229" s="52">
        <v>6.3620557025375994</v>
      </c>
      <c r="V3229" s="52">
        <v>5.0547282343152009</v>
      </c>
      <c r="W3229" s="52">
        <v>5.4522037893648001</v>
      </c>
      <c r="X3229" s="52">
        <v>5.5262302931327998</v>
      </c>
      <c r="Y3229" s="52">
        <v>6.3270403496897769</v>
      </c>
      <c r="Z3229" s="52">
        <v>6.4560534628104005</v>
      </c>
    </row>
    <row r="3230" spans="1:26">
      <c r="A3230" s="52" t="s">
        <v>347</v>
      </c>
      <c r="B3230" s="52" t="s">
        <v>337</v>
      </c>
      <c r="C3230" s="52" t="s">
        <v>258</v>
      </c>
      <c r="D3230" s="52" t="s">
        <v>7</v>
      </c>
      <c r="E3230" s="52" t="s">
        <v>80</v>
      </c>
      <c r="F3230" s="52" t="s">
        <v>68</v>
      </c>
      <c r="G3230" s="52">
        <v>0</v>
      </c>
      <c r="H3230" s="52">
        <v>0</v>
      </c>
      <c r="I3230" s="52">
        <v>0</v>
      </c>
      <c r="J3230" s="52">
        <v>0</v>
      </c>
      <c r="K3230" s="52">
        <v>0</v>
      </c>
      <c r="L3230" s="52">
        <v>0</v>
      </c>
      <c r="M3230" s="52">
        <v>0</v>
      </c>
      <c r="N3230" s="52">
        <v>4.9215834E-2</v>
      </c>
      <c r="O3230" s="52">
        <v>9.9608158800000013E-2</v>
      </c>
      <c r="P3230" s="52">
        <v>9.5814917999999999E-2</v>
      </c>
      <c r="Q3230" s="52">
        <v>9.1435525200000006E-2</v>
      </c>
      <c r="R3230" s="52">
        <v>5.9975910000000007E-2</v>
      </c>
      <c r="S3230" s="52">
        <v>6.9852571200000005E-2</v>
      </c>
      <c r="T3230" s="52">
        <v>8.3283825600000014E-2</v>
      </c>
      <c r="U3230" s="52">
        <v>8.1299282400000006E-2</v>
      </c>
      <c r="V3230" s="52">
        <v>8.0336318400000009E-2</v>
      </c>
      <c r="W3230" s="52">
        <v>6.1776234000000006E-2</v>
      </c>
      <c r="X3230" s="52">
        <v>4.1964296400000003E-2</v>
      </c>
      <c r="Y3230" s="52">
        <v>0</v>
      </c>
      <c r="Z3230" s="52">
        <v>0</v>
      </c>
    </row>
    <row r="3231" spans="1:26">
      <c r="A3231" s="52" t="s">
        <v>347</v>
      </c>
      <c r="B3231" s="52" t="s">
        <v>337</v>
      </c>
      <c r="C3231" s="52" t="s">
        <v>258</v>
      </c>
      <c r="D3231" s="52" t="s">
        <v>7</v>
      </c>
      <c r="E3231" s="52" t="s">
        <v>80</v>
      </c>
      <c r="F3231" s="52" t="s">
        <v>69</v>
      </c>
      <c r="G3231" s="52">
        <v>0</v>
      </c>
      <c r="H3231" s="52">
        <v>0</v>
      </c>
      <c r="I3231" s="52">
        <v>0</v>
      </c>
      <c r="J3231" s="52">
        <v>0</v>
      </c>
      <c r="K3231" s="52">
        <v>0</v>
      </c>
      <c r="L3231" s="52">
        <v>0</v>
      </c>
      <c r="M3231" s="52">
        <v>0</v>
      </c>
      <c r="N3231" s="52">
        <v>0</v>
      </c>
      <c r="O3231" s="52">
        <v>0</v>
      </c>
      <c r="P3231" s="52">
        <v>0</v>
      </c>
      <c r="Q3231" s="52">
        <v>0</v>
      </c>
      <c r="R3231" s="52">
        <v>0</v>
      </c>
      <c r="S3231" s="52">
        <v>0</v>
      </c>
      <c r="T3231" s="52">
        <v>0</v>
      </c>
      <c r="U3231" s="52">
        <v>0</v>
      </c>
      <c r="V3231" s="52">
        <v>0</v>
      </c>
      <c r="W3231" s="52">
        <v>0</v>
      </c>
      <c r="X3231" s="52">
        <v>0</v>
      </c>
      <c r="Y3231" s="52">
        <v>0</v>
      </c>
      <c r="Z3231" s="52">
        <v>0</v>
      </c>
    </row>
    <row r="3232" spans="1:26">
      <c r="A3232" s="52" t="s">
        <v>347</v>
      </c>
      <c r="B3232" s="52" t="s">
        <v>337</v>
      </c>
      <c r="C3232" s="52" t="s">
        <v>258</v>
      </c>
      <c r="D3232" s="52" t="s">
        <v>7</v>
      </c>
      <c r="E3232" s="52" t="s">
        <v>80</v>
      </c>
      <c r="F3232" s="52" t="s">
        <v>70</v>
      </c>
      <c r="G3232" s="52">
        <v>0</v>
      </c>
      <c r="H3232" s="52">
        <v>0</v>
      </c>
      <c r="I3232" s="52">
        <v>0</v>
      </c>
      <c r="J3232" s="52">
        <v>0</v>
      </c>
      <c r="K3232" s="52">
        <v>0</v>
      </c>
      <c r="L3232" s="52">
        <v>0</v>
      </c>
      <c r="M3232" s="52">
        <v>0</v>
      </c>
      <c r="N3232" s="52">
        <v>0</v>
      </c>
      <c r="O3232" s="52">
        <v>0</v>
      </c>
      <c r="P3232" s="52">
        <v>0</v>
      </c>
      <c r="Q3232" s="52">
        <v>0</v>
      </c>
      <c r="R3232" s="52">
        <v>0</v>
      </c>
      <c r="S3232" s="52">
        <v>0</v>
      </c>
      <c r="T3232" s="52">
        <v>0</v>
      </c>
      <c r="U3232" s="52">
        <v>0</v>
      </c>
      <c r="V3232" s="52">
        <v>0</v>
      </c>
      <c r="W3232" s="52">
        <v>0</v>
      </c>
      <c r="X3232" s="52">
        <v>0</v>
      </c>
      <c r="Y3232" s="52">
        <v>0</v>
      </c>
      <c r="Z3232" s="52">
        <v>0</v>
      </c>
    </row>
    <row r="3233" spans="1:26">
      <c r="A3233" s="52" t="s">
        <v>347</v>
      </c>
      <c r="B3233" s="52" t="s">
        <v>342</v>
      </c>
      <c r="C3233" s="52" t="s">
        <v>258</v>
      </c>
      <c r="D3233" s="52" t="s">
        <v>7</v>
      </c>
      <c r="E3233" s="52" t="s">
        <v>80</v>
      </c>
      <c r="F3233" s="52" t="s">
        <v>71</v>
      </c>
      <c r="G3233" s="52">
        <v>0</v>
      </c>
      <c r="H3233" s="52">
        <v>0</v>
      </c>
      <c r="I3233" s="52">
        <v>0</v>
      </c>
      <c r="J3233" s="52">
        <v>0</v>
      </c>
      <c r="K3233" s="52">
        <v>0</v>
      </c>
      <c r="L3233" s="52">
        <v>0</v>
      </c>
      <c r="M3233" s="52">
        <v>0</v>
      </c>
      <c r="N3233" s="52">
        <v>0</v>
      </c>
      <c r="O3233" s="52">
        <v>0</v>
      </c>
      <c r="P3233" s="52">
        <v>0</v>
      </c>
      <c r="Q3233" s="52">
        <v>0</v>
      </c>
      <c r="R3233" s="52">
        <v>0</v>
      </c>
      <c r="S3233" s="52">
        <v>0</v>
      </c>
      <c r="T3233" s="52">
        <v>0</v>
      </c>
      <c r="U3233" s="52">
        <v>0</v>
      </c>
      <c r="V3233" s="52">
        <v>0</v>
      </c>
      <c r="W3233" s="52">
        <v>0</v>
      </c>
      <c r="X3233" s="52">
        <v>0</v>
      </c>
      <c r="Y3233" s="52">
        <v>0</v>
      </c>
      <c r="Z3233" s="52">
        <v>0</v>
      </c>
    </row>
    <row r="3234" spans="1:26">
      <c r="A3234" s="52" t="s">
        <v>347</v>
      </c>
      <c r="B3234" s="52" t="s">
        <v>342</v>
      </c>
      <c r="C3234" s="52" t="s">
        <v>258</v>
      </c>
      <c r="D3234" s="52" t="s">
        <v>7</v>
      </c>
      <c r="E3234" s="52" t="s">
        <v>80</v>
      </c>
      <c r="F3234" s="52" t="s">
        <v>72</v>
      </c>
      <c r="G3234" s="52">
        <v>169.70478001747819</v>
      </c>
      <c r="H3234" s="52">
        <v>167.34528866567467</v>
      </c>
      <c r="I3234" s="52">
        <v>166.30317686402253</v>
      </c>
      <c r="J3234" s="52">
        <v>157.37617595923084</v>
      </c>
      <c r="K3234" s="52">
        <v>158.2751062989179</v>
      </c>
      <c r="L3234" s="52">
        <v>150.86001957121988</v>
      </c>
      <c r="M3234" s="52">
        <v>140.25121923468325</v>
      </c>
      <c r="N3234" s="52">
        <v>118.52171285595205</v>
      </c>
      <c r="O3234" s="52">
        <v>108.40378338392527</v>
      </c>
      <c r="P3234" s="52">
        <v>102.84459832614714</v>
      </c>
      <c r="Q3234" s="52">
        <v>98.340480839940113</v>
      </c>
      <c r="R3234" s="52">
        <v>108.61779796374461</v>
      </c>
      <c r="S3234" s="52">
        <v>99.830908666271483</v>
      </c>
      <c r="T3234" s="52">
        <v>88.799487416340881</v>
      </c>
      <c r="U3234" s="52">
        <v>84.59219805781855</v>
      </c>
      <c r="V3234" s="52">
        <v>71.254111629407561</v>
      </c>
      <c r="W3234" s="52">
        <v>66.429562726668507</v>
      </c>
      <c r="X3234" s="52">
        <v>58.902998397693509</v>
      </c>
      <c r="Y3234" s="52">
        <v>72.202554198337921</v>
      </c>
      <c r="Z3234" s="52">
        <v>60.554676410511036</v>
      </c>
    </row>
    <row r="3235" spans="1:26">
      <c r="A3235" s="52" t="s">
        <v>347</v>
      </c>
      <c r="B3235" s="52" t="s">
        <v>343</v>
      </c>
      <c r="C3235" s="52" t="s">
        <v>258</v>
      </c>
      <c r="D3235" s="52" t="s">
        <v>7</v>
      </c>
      <c r="E3235" s="52" t="s">
        <v>80</v>
      </c>
      <c r="F3235" s="52" t="s">
        <v>73</v>
      </c>
      <c r="G3235" s="52">
        <v>45.849035295335042</v>
      </c>
      <c r="H3235" s="52">
        <v>48.720433617059143</v>
      </c>
      <c r="I3235" s="52">
        <v>55.043558387246968</v>
      </c>
      <c r="J3235" s="52">
        <v>58.485184340788457</v>
      </c>
      <c r="K3235" s="52">
        <v>64.410836402826305</v>
      </c>
      <c r="L3235" s="52">
        <v>67.317220693458012</v>
      </c>
      <c r="M3235" s="52">
        <v>72.983330622952209</v>
      </c>
      <c r="N3235" s="52">
        <v>83.094614737983477</v>
      </c>
      <c r="O3235" s="52">
        <v>78.703723883427074</v>
      </c>
      <c r="P3235" s="52">
        <v>80.660738926687173</v>
      </c>
      <c r="Q3235" s="52">
        <v>87.783841743345008</v>
      </c>
      <c r="R3235" s="52">
        <v>93.885496734999208</v>
      </c>
      <c r="S3235" s="52">
        <v>98.378642362641941</v>
      </c>
      <c r="T3235" s="52">
        <v>97.206072506251942</v>
      </c>
      <c r="U3235" s="52">
        <v>98.541572966037876</v>
      </c>
      <c r="V3235" s="52">
        <v>98.043944673780089</v>
      </c>
      <c r="W3235" s="52">
        <v>105.75746178962437</v>
      </c>
      <c r="X3235" s="52">
        <v>106.23429021985201</v>
      </c>
      <c r="Y3235" s="52">
        <v>112.45229715867482</v>
      </c>
      <c r="Z3235" s="52">
        <v>114.39896656333464</v>
      </c>
    </row>
    <row r="3236" spans="1:26">
      <c r="A3236" s="52" t="s">
        <v>348</v>
      </c>
      <c r="B3236" s="52" t="s">
        <v>337</v>
      </c>
      <c r="C3236" s="52" t="s">
        <v>258</v>
      </c>
      <c r="D3236" s="52" t="s">
        <v>7</v>
      </c>
      <c r="E3236" s="52" t="s">
        <v>81</v>
      </c>
      <c r="F3236" s="52" t="s">
        <v>63</v>
      </c>
      <c r="G3236" s="52">
        <v>75.424402380467811</v>
      </c>
      <c r="H3236" s="52">
        <v>76.564050197881045</v>
      </c>
      <c r="I3236" s="52">
        <v>75.381583605944854</v>
      </c>
      <c r="J3236" s="52">
        <v>77.226573507152963</v>
      </c>
      <c r="K3236" s="52">
        <v>83.579010408215581</v>
      </c>
      <c r="L3236" s="52">
        <v>81.858540027962889</v>
      </c>
      <c r="M3236" s="52">
        <v>80.432009683983196</v>
      </c>
      <c r="N3236" s="52">
        <v>82.931234162116283</v>
      </c>
      <c r="O3236" s="52">
        <v>80.301791964279644</v>
      </c>
      <c r="P3236" s="52">
        <v>80.451788575809132</v>
      </c>
      <c r="Q3236" s="52">
        <v>82.581288177205892</v>
      </c>
      <c r="R3236" s="52">
        <v>87.74125553766838</v>
      </c>
      <c r="S3236" s="52">
        <v>91.050468976453473</v>
      </c>
      <c r="T3236" s="52">
        <v>97.354429311772336</v>
      </c>
      <c r="U3236" s="52">
        <v>94.850166985952129</v>
      </c>
      <c r="V3236" s="52">
        <v>95.071851680599664</v>
      </c>
      <c r="W3236" s="52">
        <v>88.817150049549753</v>
      </c>
      <c r="X3236" s="52">
        <v>90.720100980569072</v>
      </c>
      <c r="Y3236" s="52">
        <v>92.348766859623936</v>
      </c>
      <c r="Z3236" s="52">
        <v>87.095356685801818</v>
      </c>
    </row>
    <row r="3237" spans="1:26">
      <c r="A3237" s="52" t="s">
        <v>348</v>
      </c>
      <c r="B3237" s="52" t="s">
        <v>338</v>
      </c>
      <c r="C3237" s="52" t="s">
        <v>258</v>
      </c>
      <c r="D3237" s="52" t="s">
        <v>7</v>
      </c>
      <c r="E3237" s="52" t="s">
        <v>81</v>
      </c>
      <c r="F3237" s="52" t="s">
        <v>64</v>
      </c>
      <c r="G3237" s="52">
        <v>102.95589804607567</v>
      </c>
      <c r="H3237" s="52">
        <v>90.900429378850845</v>
      </c>
      <c r="I3237" s="52">
        <v>100.05663727074828</v>
      </c>
      <c r="J3237" s="52">
        <v>102.18281633707743</v>
      </c>
      <c r="K3237" s="52">
        <v>101.81707240540655</v>
      </c>
      <c r="L3237" s="52">
        <v>113.73910590867835</v>
      </c>
      <c r="M3237" s="52">
        <v>116.50163567082475</v>
      </c>
      <c r="N3237" s="52">
        <v>123.79857433141284</v>
      </c>
      <c r="O3237" s="52">
        <v>113.82645554942407</v>
      </c>
      <c r="P3237" s="52">
        <v>104.07383073439995</v>
      </c>
      <c r="Q3237" s="52">
        <v>114.76718282814483</v>
      </c>
      <c r="R3237" s="52">
        <v>106.37357773343115</v>
      </c>
      <c r="S3237" s="52">
        <v>108.23976283680415</v>
      </c>
      <c r="T3237" s="52">
        <v>111.73713051979509</v>
      </c>
      <c r="U3237" s="52">
        <v>128.76954503550539</v>
      </c>
      <c r="V3237" s="52">
        <v>114.7599879014399</v>
      </c>
      <c r="W3237" s="52">
        <v>115.96542835529468</v>
      </c>
      <c r="X3237" s="52">
        <v>115.51241014171963</v>
      </c>
      <c r="Y3237" s="52">
        <v>115.34362843111523</v>
      </c>
      <c r="Z3237" s="52">
        <v>109.98174363188919</v>
      </c>
    </row>
    <row r="3238" spans="1:26">
      <c r="A3238" s="52" t="s">
        <v>348</v>
      </c>
      <c r="B3238" s="52" t="s">
        <v>339</v>
      </c>
      <c r="C3238" s="52" t="s">
        <v>258</v>
      </c>
      <c r="D3238" s="52" t="s">
        <v>7</v>
      </c>
      <c r="E3238" s="52" t="s">
        <v>81</v>
      </c>
      <c r="F3238" s="52" t="s">
        <v>65</v>
      </c>
      <c r="G3238" s="52">
        <v>4.4554920767999997</v>
      </c>
      <c r="H3238" s="52">
        <v>4.4205825384000006</v>
      </c>
      <c r="I3238" s="52">
        <v>5.4190589760000005</v>
      </c>
      <c r="J3238" s="52">
        <v>7.2900393709320008</v>
      </c>
      <c r="K3238" s="52">
        <v>8.8246821894840011</v>
      </c>
      <c r="L3238" s="52">
        <v>9.6896724318</v>
      </c>
      <c r="M3238" s="52">
        <v>11.874764859048</v>
      </c>
      <c r="N3238" s="52">
        <v>11.687407066296</v>
      </c>
      <c r="O3238" s="52">
        <v>11.352156215724001</v>
      </c>
      <c r="P3238" s="52">
        <v>14.915066745131998</v>
      </c>
      <c r="Q3238" s="52">
        <v>18.538459033716002</v>
      </c>
      <c r="R3238" s="52">
        <v>25.132291928640004</v>
      </c>
      <c r="S3238" s="52">
        <v>24.397534863611998</v>
      </c>
      <c r="T3238" s="52">
        <v>26.147018551212</v>
      </c>
      <c r="U3238" s="52">
        <v>25.403715180683999</v>
      </c>
      <c r="V3238" s="52">
        <v>27.455607999108</v>
      </c>
      <c r="W3238" s="52">
        <v>27.840992807051997</v>
      </c>
      <c r="X3238" s="52">
        <v>31.053780150837841</v>
      </c>
      <c r="Y3238" s="52">
        <v>32.172548550350044</v>
      </c>
      <c r="Z3238" s="52">
        <v>29.790307888759799</v>
      </c>
    </row>
    <row r="3239" spans="1:26">
      <c r="A3239" s="52" t="s">
        <v>348</v>
      </c>
      <c r="B3239" s="52" t="s">
        <v>340</v>
      </c>
      <c r="C3239" s="52" t="s">
        <v>258</v>
      </c>
      <c r="D3239" s="52" t="s">
        <v>7</v>
      </c>
      <c r="E3239" s="52" t="s">
        <v>81</v>
      </c>
      <c r="F3239" s="52" t="s">
        <v>66</v>
      </c>
      <c r="G3239" s="52">
        <v>221.70446110329331</v>
      </c>
      <c r="H3239" s="52">
        <v>214.79584023955658</v>
      </c>
      <c r="I3239" s="52">
        <v>214.99448902803636</v>
      </c>
      <c r="J3239" s="52">
        <v>211.84444027683412</v>
      </c>
      <c r="K3239" s="52">
        <v>214.8060149556967</v>
      </c>
      <c r="L3239" s="52">
        <v>213.18946833844646</v>
      </c>
      <c r="M3239" s="52">
        <v>212.3709972000814</v>
      </c>
      <c r="N3239" s="52">
        <v>214.07557982647708</v>
      </c>
      <c r="O3239" s="52">
        <v>200.96472002272395</v>
      </c>
      <c r="P3239" s="52">
        <v>192.13325804738682</v>
      </c>
      <c r="Q3239" s="52">
        <v>195.88408593708741</v>
      </c>
      <c r="R3239" s="52">
        <v>189.38602249074395</v>
      </c>
      <c r="S3239" s="52">
        <v>194.92765226155848</v>
      </c>
      <c r="T3239" s="52">
        <v>191.13219071874201</v>
      </c>
      <c r="U3239" s="52">
        <v>186.66870681840675</v>
      </c>
      <c r="V3239" s="52">
        <v>180.64156484746169</v>
      </c>
      <c r="W3239" s="52">
        <v>181.87452027946671</v>
      </c>
      <c r="X3239" s="52">
        <v>180.34232961113179</v>
      </c>
      <c r="Y3239" s="52">
        <v>183.34285459806583</v>
      </c>
      <c r="Z3239" s="52">
        <v>177.50554263604715</v>
      </c>
    </row>
    <row r="3240" spans="1:26">
      <c r="A3240" s="52" t="s">
        <v>348</v>
      </c>
      <c r="B3240" s="52" t="s">
        <v>341</v>
      </c>
      <c r="C3240" s="52" t="s">
        <v>258</v>
      </c>
      <c r="D3240" s="52" t="s">
        <v>7</v>
      </c>
      <c r="E3240" s="52" t="s">
        <v>81</v>
      </c>
      <c r="F3240" s="52" t="s">
        <v>67</v>
      </c>
      <c r="G3240" s="52">
        <v>7.3670011704</v>
      </c>
      <c r="H3240" s="52">
        <v>7.4529980424</v>
      </c>
      <c r="I3240" s="52">
        <v>7.1900000136000006</v>
      </c>
      <c r="J3240" s="52">
        <v>5.9010015240000007</v>
      </c>
      <c r="K3240" s="52">
        <v>8.4199981176000005</v>
      </c>
      <c r="L3240" s="52">
        <v>7.5440593318776008</v>
      </c>
      <c r="M3240" s="52">
        <v>7.7290140549456003</v>
      </c>
      <c r="N3240" s="52">
        <v>7.6056372455352017</v>
      </c>
      <c r="O3240" s="52">
        <v>13.486633524588001</v>
      </c>
      <c r="P3240" s="52">
        <v>7.4217674284128003</v>
      </c>
      <c r="Q3240" s="52">
        <v>10.208849079801599</v>
      </c>
      <c r="R3240" s="52">
        <v>11.8281251937912</v>
      </c>
      <c r="S3240" s="52">
        <v>8.9724481444295989</v>
      </c>
      <c r="T3240" s="52">
        <v>9.6276150765096009</v>
      </c>
      <c r="U3240" s="52">
        <v>11.4563336303304</v>
      </c>
      <c r="V3240" s="52">
        <v>10.049234436196802</v>
      </c>
      <c r="W3240" s="52">
        <v>10.894783886776802</v>
      </c>
      <c r="X3240" s="52">
        <v>10.755402618477602</v>
      </c>
      <c r="Y3240" s="52">
        <v>11.047224963362616</v>
      </c>
      <c r="Z3240" s="52">
        <v>11.5476818607504</v>
      </c>
    </row>
    <row r="3241" spans="1:26">
      <c r="A3241" s="52" t="s">
        <v>348</v>
      </c>
      <c r="B3241" s="52" t="s">
        <v>337</v>
      </c>
      <c r="C3241" s="52" t="s">
        <v>258</v>
      </c>
      <c r="D3241" s="52" t="s">
        <v>7</v>
      </c>
      <c r="E3241" s="52" t="s">
        <v>81</v>
      </c>
      <c r="F3241" s="52" t="s">
        <v>68</v>
      </c>
      <c r="G3241" s="52">
        <v>0</v>
      </c>
      <c r="H3241" s="52">
        <v>0</v>
      </c>
      <c r="I3241" s="52">
        <v>0</v>
      </c>
      <c r="J3241" s="52">
        <v>0</v>
      </c>
      <c r="K3241" s="52">
        <v>0</v>
      </c>
      <c r="L3241" s="52">
        <v>0</v>
      </c>
      <c r="M3241" s="52">
        <v>0</v>
      </c>
      <c r="N3241" s="52">
        <v>3.5072823600000004E-2</v>
      </c>
      <c r="O3241" s="52">
        <v>3.5809700399999998E-2</v>
      </c>
      <c r="P3241" s="52">
        <v>3.6132084000000002E-2</v>
      </c>
      <c r="Q3241" s="52">
        <v>8.7407823600000004E-2</v>
      </c>
      <c r="R3241" s="52">
        <v>0.17287297199999999</v>
      </c>
      <c r="S3241" s="52">
        <v>0.16214220360000001</v>
      </c>
      <c r="T3241" s="52">
        <v>9.4194626400000009E-2</v>
      </c>
      <c r="U3241" s="52">
        <v>4.2868645200000007E-2</v>
      </c>
      <c r="V3241" s="52">
        <v>5.5910527199999997E-2</v>
      </c>
      <c r="W3241" s="52">
        <v>4.4091190799999999E-2</v>
      </c>
      <c r="X3241" s="52">
        <v>0</v>
      </c>
      <c r="Y3241" s="52">
        <v>0</v>
      </c>
      <c r="Z3241" s="52">
        <v>9.5124096000000005E-3</v>
      </c>
    </row>
    <row r="3242" spans="1:26">
      <c r="A3242" s="52" t="s">
        <v>348</v>
      </c>
      <c r="B3242" s="52" t="s">
        <v>337</v>
      </c>
      <c r="C3242" s="52" t="s">
        <v>258</v>
      </c>
      <c r="D3242" s="52" t="s">
        <v>7</v>
      </c>
      <c r="E3242" s="52" t="s">
        <v>81</v>
      </c>
      <c r="F3242" s="52" t="s">
        <v>69</v>
      </c>
      <c r="G3242" s="52">
        <v>0</v>
      </c>
      <c r="H3242" s="52">
        <v>0</v>
      </c>
      <c r="I3242" s="52">
        <v>0</v>
      </c>
      <c r="J3242" s="52">
        <v>0</v>
      </c>
      <c r="K3242" s="52">
        <v>0</v>
      </c>
      <c r="L3242" s="52">
        <v>0</v>
      </c>
      <c r="M3242" s="52">
        <v>0</v>
      </c>
      <c r="N3242" s="52">
        <v>0</v>
      </c>
      <c r="O3242" s="52">
        <v>0</v>
      </c>
      <c r="P3242" s="52">
        <v>0</v>
      </c>
      <c r="Q3242" s="52">
        <v>0</v>
      </c>
      <c r="R3242" s="52">
        <v>0</v>
      </c>
      <c r="S3242" s="52">
        <v>0</v>
      </c>
      <c r="T3242" s="52">
        <v>0</v>
      </c>
      <c r="U3242" s="52">
        <v>0</v>
      </c>
      <c r="V3242" s="52">
        <v>0</v>
      </c>
      <c r="W3242" s="52">
        <v>0</v>
      </c>
      <c r="X3242" s="52">
        <v>0</v>
      </c>
      <c r="Y3242" s="52">
        <v>0</v>
      </c>
      <c r="Z3242" s="52">
        <v>0</v>
      </c>
    </row>
    <row r="3243" spans="1:26">
      <c r="A3243" s="52" t="s">
        <v>348</v>
      </c>
      <c r="B3243" s="52" t="s">
        <v>337</v>
      </c>
      <c r="C3243" s="52" t="s">
        <v>258</v>
      </c>
      <c r="D3243" s="52" t="s">
        <v>7</v>
      </c>
      <c r="E3243" s="52" t="s">
        <v>81</v>
      </c>
      <c r="F3243" s="52" t="s">
        <v>70</v>
      </c>
      <c r="G3243" s="52">
        <v>0</v>
      </c>
      <c r="H3243" s="52">
        <v>0</v>
      </c>
      <c r="I3243" s="52">
        <v>0</v>
      </c>
      <c r="J3243" s="52">
        <v>0</v>
      </c>
      <c r="K3243" s="52">
        <v>0</v>
      </c>
      <c r="L3243" s="52">
        <v>0</v>
      </c>
      <c r="M3243" s="52">
        <v>0</v>
      </c>
      <c r="N3243" s="52">
        <v>0</v>
      </c>
      <c r="O3243" s="52">
        <v>0</v>
      </c>
      <c r="P3243" s="52">
        <v>0</v>
      </c>
      <c r="Q3243" s="52">
        <v>0</v>
      </c>
      <c r="R3243" s="52">
        <v>0</v>
      </c>
      <c r="S3243" s="52">
        <v>0</v>
      </c>
      <c r="T3243" s="52">
        <v>0</v>
      </c>
      <c r="U3243" s="52">
        <v>0</v>
      </c>
      <c r="V3243" s="52">
        <v>0</v>
      </c>
      <c r="W3243" s="52">
        <v>0</v>
      </c>
      <c r="X3243" s="52">
        <v>0</v>
      </c>
      <c r="Y3243" s="52">
        <v>0</v>
      </c>
      <c r="Z3243" s="52">
        <v>0</v>
      </c>
    </row>
    <row r="3244" spans="1:26">
      <c r="A3244" s="52" t="s">
        <v>348</v>
      </c>
      <c r="B3244" s="52" t="s">
        <v>342</v>
      </c>
      <c r="C3244" s="52" t="s">
        <v>258</v>
      </c>
      <c r="D3244" s="52" t="s">
        <v>7</v>
      </c>
      <c r="E3244" s="52" t="s">
        <v>81</v>
      </c>
      <c r="F3244" s="52" t="s">
        <v>71</v>
      </c>
      <c r="G3244" s="52">
        <v>0</v>
      </c>
      <c r="H3244" s="52">
        <v>0</v>
      </c>
      <c r="I3244" s="52">
        <v>0</v>
      </c>
      <c r="J3244" s="52">
        <v>0</v>
      </c>
      <c r="K3244" s="52">
        <v>0</v>
      </c>
      <c r="L3244" s="52">
        <v>0</v>
      </c>
      <c r="M3244" s="52">
        <v>0</v>
      </c>
      <c r="N3244" s="52">
        <v>0</v>
      </c>
      <c r="O3244" s="52">
        <v>0</v>
      </c>
      <c r="P3244" s="52">
        <v>0</v>
      </c>
      <c r="Q3244" s="52">
        <v>0</v>
      </c>
      <c r="R3244" s="52">
        <v>0</v>
      </c>
      <c r="S3244" s="52">
        <v>0</v>
      </c>
      <c r="T3244" s="52">
        <v>0</v>
      </c>
      <c r="U3244" s="52">
        <v>0</v>
      </c>
      <c r="V3244" s="52">
        <v>0</v>
      </c>
      <c r="W3244" s="52">
        <v>0</v>
      </c>
      <c r="X3244" s="52">
        <v>0</v>
      </c>
      <c r="Y3244" s="52">
        <v>0</v>
      </c>
      <c r="Z3244" s="52">
        <v>0</v>
      </c>
    </row>
    <row r="3245" spans="1:26">
      <c r="A3245" s="52" t="s">
        <v>348</v>
      </c>
      <c r="B3245" s="52" t="s">
        <v>342</v>
      </c>
      <c r="C3245" s="52" t="s">
        <v>258</v>
      </c>
      <c r="D3245" s="52" t="s">
        <v>7</v>
      </c>
      <c r="E3245" s="52" t="s">
        <v>81</v>
      </c>
      <c r="F3245" s="52" t="s">
        <v>72</v>
      </c>
      <c r="G3245" s="52">
        <v>199.7460048185805</v>
      </c>
      <c r="H3245" s="52">
        <v>182.98119545860186</v>
      </c>
      <c r="I3245" s="52">
        <v>179.68880234895823</v>
      </c>
      <c r="J3245" s="52">
        <v>172.04397823552958</v>
      </c>
      <c r="K3245" s="52">
        <v>167.26384599610137</v>
      </c>
      <c r="L3245" s="52">
        <v>155.57528377699489</v>
      </c>
      <c r="M3245" s="52">
        <v>137.47329801916362</v>
      </c>
      <c r="N3245" s="52">
        <v>122.15392924583372</v>
      </c>
      <c r="O3245" s="52">
        <v>99.414037127177309</v>
      </c>
      <c r="P3245" s="52">
        <v>81.676938377056132</v>
      </c>
      <c r="Q3245" s="52">
        <v>75.155931818268058</v>
      </c>
      <c r="R3245" s="52">
        <v>65.145002824323242</v>
      </c>
      <c r="S3245" s="52">
        <v>53.377400008547099</v>
      </c>
      <c r="T3245" s="52">
        <v>47.24405356555301</v>
      </c>
      <c r="U3245" s="52">
        <v>41.928827924734101</v>
      </c>
      <c r="V3245" s="52">
        <v>36.834626810744176</v>
      </c>
      <c r="W3245" s="52">
        <v>38.59804656790979</v>
      </c>
      <c r="X3245" s="52">
        <v>36.109414675656218</v>
      </c>
      <c r="Y3245" s="52">
        <v>36.502798856268107</v>
      </c>
      <c r="Z3245" s="52">
        <v>33.004596739073442</v>
      </c>
    </row>
    <row r="3246" spans="1:26">
      <c r="A3246" s="52" t="s">
        <v>348</v>
      </c>
      <c r="B3246" s="52" t="s">
        <v>343</v>
      </c>
      <c r="C3246" s="52" t="s">
        <v>258</v>
      </c>
      <c r="D3246" s="52" t="s">
        <v>7</v>
      </c>
      <c r="E3246" s="52" t="s">
        <v>81</v>
      </c>
      <c r="F3246" s="52" t="s">
        <v>73</v>
      </c>
      <c r="G3246" s="52">
        <v>40.493988536399996</v>
      </c>
      <c r="H3246" s="52">
        <v>39.214858334400006</v>
      </c>
      <c r="I3246" s="52">
        <v>41.155143259551579</v>
      </c>
      <c r="J3246" s="52">
        <v>41.957731768972309</v>
      </c>
      <c r="K3246" s="52">
        <v>45.152236864545145</v>
      </c>
      <c r="L3246" s="52">
        <v>49.362039831471591</v>
      </c>
      <c r="M3246" s="52">
        <v>45.734254635274716</v>
      </c>
      <c r="N3246" s="52">
        <v>40.667188660765213</v>
      </c>
      <c r="O3246" s="52">
        <v>40.88370366784801</v>
      </c>
      <c r="P3246" s="52">
        <v>39.440416628516402</v>
      </c>
      <c r="Q3246" s="52">
        <v>44.329730912283615</v>
      </c>
      <c r="R3246" s="52">
        <v>50.151609322732817</v>
      </c>
      <c r="S3246" s="52">
        <v>49.969336302284425</v>
      </c>
      <c r="T3246" s="52">
        <v>49.148215438291217</v>
      </c>
      <c r="U3246" s="52">
        <v>44.144280081327622</v>
      </c>
      <c r="V3246" s="52">
        <v>39.047416207218028</v>
      </c>
      <c r="W3246" s="52">
        <v>40.279450025487627</v>
      </c>
      <c r="X3246" s="52">
        <v>40.45560393306603</v>
      </c>
      <c r="Y3246" s="52">
        <v>42.61916357673843</v>
      </c>
      <c r="Z3246" s="52">
        <v>43.681110072706829</v>
      </c>
    </row>
    <row r="3247" spans="1:26">
      <c r="A3247" s="52" t="s">
        <v>347</v>
      </c>
      <c r="B3247" s="52" t="s">
        <v>337</v>
      </c>
      <c r="C3247" s="52" t="s">
        <v>258</v>
      </c>
      <c r="D3247" s="52" t="s">
        <v>7</v>
      </c>
      <c r="E3247" s="52" t="s">
        <v>82</v>
      </c>
      <c r="F3247" s="52" t="s">
        <v>63</v>
      </c>
      <c r="G3247" s="52">
        <v>0</v>
      </c>
      <c r="H3247" s="52">
        <v>0</v>
      </c>
      <c r="I3247" s="52">
        <v>0</v>
      </c>
      <c r="J3247" s="52">
        <v>0</v>
      </c>
      <c r="K3247" s="52">
        <v>0</v>
      </c>
      <c r="L3247" s="52">
        <v>0</v>
      </c>
      <c r="M3247" s="52">
        <v>0</v>
      </c>
      <c r="N3247" s="52">
        <v>0</v>
      </c>
      <c r="O3247" s="52">
        <v>0</v>
      </c>
      <c r="P3247" s="52">
        <v>0</v>
      </c>
      <c r="Q3247" s="52">
        <v>0</v>
      </c>
      <c r="R3247" s="52">
        <v>0</v>
      </c>
      <c r="S3247" s="52">
        <v>0</v>
      </c>
      <c r="T3247" s="52">
        <v>0</v>
      </c>
      <c r="U3247" s="52">
        <v>0</v>
      </c>
      <c r="V3247" s="52">
        <v>0</v>
      </c>
      <c r="W3247" s="52">
        <v>0</v>
      </c>
      <c r="X3247" s="52">
        <v>0</v>
      </c>
      <c r="Y3247" s="52">
        <v>0</v>
      </c>
      <c r="Z3247" s="52">
        <v>0</v>
      </c>
    </row>
    <row r="3248" spans="1:26">
      <c r="A3248" s="52" t="s">
        <v>347</v>
      </c>
      <c r="B3248" s="52" t="s">
        <v>338</v>
      </c>
      <c r="C3248" s="52" t="s">
        <v>258</v>
      </c>
      <c r="D3248" s="52" t="s">
        <v>7</v>
      </c>
      <c r="E3248" s="52" t="s">
        <v>82</v>
      </c>
      <c r="F3248" s="52" t="s">
        <v>64</v>
      </c>
      <c r="G3248" s="52">
        <v>1.23500133</v>
      </c>
      <c r="H3248" s="52">
        <v>0.45799823880000001</v>
      </c>
      <c r="I3248" s="52">
        <v>4.8008779560000008</v>
      </c>
      <c r="J3248" s="52">
        <v>5.7897875556000002</v>
      </c>
      <c r="K3248" s="52">
        <v>8.215699024800001</v>
      </c>
      <c r="L3248" s="52">
        <v>11.3583320388</v>
      </c>
      <c r="M3248" s="52">
        <v>12.2057529192</v>
      </c>
      <c r="N3248" s="52">
        <v>14.771583057600003</v>
      </c>
      <c r="O3248" s="52">
        <v>13.014412405200002</v>
      </c>
      <c r="P3248" s="52">
        <v>11.585047258800001</v>
      </c>
      <c r="Q3248" s="52">
        <v>11.955457641600001</v>
      </c>
      <c r="R3248" s="52">
        <v>10.889309955600002</v>
      </c>
      <c r="S3248" s="52">
        <v>11.330774521200002</v>
      </c>
      <c r="T3248" s="52">
        <v>11.644629609600001</v>
      </c>
      <c r="U3248" s="52">
        <v>5.8426165980000002</v>
      </c>
      <c r="V3248" s="52">
        <v>8.1002145204000016</v>
      </c>
      <c r="W3248" s="52">
        <v>7.5384464436000007</v>
      </c>
      <c r="X3248" s="52">
        <v>6.1214993459999993</v>
      </c>
      <c r="Y3248" s="52">
        <v>6.1248194784000001</v>
      </c>
      <c r="Z3248" s="52">
        <v>5.0436118728000006</v>
      </c>
    </row>
    <row r="3249" spans="1:26">
      <c r="A3249" s="52" t="s">
        <v>347</v>
      </c>
      <c r="B3249" s="52" t="s">
        <v>339</v>
      </c>
      <c r="C3249" s="52" t="s">
        <v>258</v>
      </c>
      <c r="D3249" s="52" t="s">
        <v>7</v>
      </c>
      <c r="E3249" s="52" t="s">
        <v>82</v>
      </c>
      <c r="F3249" s="52" t="s">
        <v>65</v>
      </c>
      <c r="G3249" s="52">
        <v>0</v>
      </c>
      <c r="H3249" s="52">
        <v>0</v>
      </c>
      <c r="I3249" s="52">
        <v>0</v>
      </c>
      <c r="J3249" s="52">
        <v>0</v>
      </c>
      <c r="K3249" s="52">
        <v>0</v>
      </c>
      <c r="L3249" s="52">
        <v>0</v>
      </c>
      <c r="M3249" s="52">
        <v>0</v>
      </c>
      <c r="N3249" s="52">
        <v>0</v>
      </c>
      <c r="O3249" s="52">
        <v>0</v>
      </c>
      <c r="P3249" s="52">
        <v>0</v>
      </c>
      <c r="Q3249" s="52">
        <v>0</v>
      </c>
      <c r="R3249" s="52">
        <v>0</v>
      </c>
      <c r="S3249" s="52">
        <v>0</v>
      </c>
      <c r="T3249" s="52">
        <v>0</v>
      </c>
      <c r="U3249" s="52">
        <v>9.4002033600000007E-2</v>
      </c>
      <c r="V3249" s="52">
        <v>0.26599996440000001</v>
      </c>
      <c r="W3249" s="52">
        <v>0.29099934720000004</v>
      </c>
      <c r="X3249" s="52">
        <v>0.30117745800000001</v>
      </c>
      <c r="Y3249" s="52">
        <v>0.30270982680000003</v>
      </c>
      <c r="Z3249" s="52">
        <v>0.26703410399999999</v>
      </c>
    </row>
    <row r="3250" spans="1:26">
      <c r="A3250" s="52" t="s">
        <v>347</v>
      </c>
      <c r="B3250" s="52" t="s">
        <v>340</v>
      </c>
      <c r="C3250" s="52" t="s">
        <v>258</v>
      </c>
      <c r="D3250" s="52" t="s">
        <v>7</v>
      </c>
      <c r="E3250" s="52" t="s">
        <v>82</v>
      </c>
      <c r="F3250" s="52" t="s">
        <v>66</v>
      </c>
      <c r="G3250" s="52">
        <v>20.035161363918967</v>
      </c>
      <c r="H3250" s="52">
        <v>19.91124745947759</v>
      </c>
      <c r="I3250" s="52">
        <v>20.557302599067423</v>
      </c>
      <c r="J3250" s="52">
        <v>20.560029033866059</v>
      </c>
      <c r="K3250" s="52">
        <v>21.315839886276859</v>
      </c>
      <c r="L3250" s="52">
        <v>21.705319019075255</v>
      </c>
      <c r="M3250" s="52">
        <v>21.042618001475905</v>
      </c>
      <c r="N3250" s="52">
        <v>21.124464026674929</v>
      </c>
      <c r="O3250" s="52">
        <v>18.79526106386291</v>
      </c>
      <c r="P3250" s="52">
        <v>17.735438664232174</v>
      </c>
      <c r="Q3250" s="52">
        <v>18.827098747449973</v>
      </c>
      <c r="R3250" s="52">
        <v>17.001539586244984</v>
      </c>
      <c r="S3250" s="52">
        <v>17.095319039039548</v>
      </c>
      <c r="T3250" s="52">
        <v>17.897902427045715</v>
      </c>
      <c r="U3250" s="52">
        <v>18.648878925842126</v>
      </c>
      <c r="V3250" s="52">
        <v>17.243303785430854</v>
      </c>
      <c r="W3250" s="52">
        <v>18.505540029825685</v>
      </c>
      <c r="X3250" s="52">
        <v>17.87878793902464</v>
      </c>
      <c r="Y3250" s="52">
        <v>18.733662709432831</v>
      </c>
      <c r="Z3250" s="52">
        <v>18.136011416631636</v>
      </c>
    </row>
    <row r="3251" spans="1:26">
      <c r="A3251" s="52" t="s">
        <v>347</v>
      </c>
      <c r="B3251" s="52" t="s">
        <v>341</v>
      </c>
      <c r="C3251" s="52" t="s">
        <v>258</v>
      </c>
      <c r="D3251" s="52" t="s">
        <v>7</v>
      </c>
      <c r="E3251" s="52" t="s">
        <v>82</v>
      </c>
      <c r="F3251" s="52" t="s">
        <v>67</v>
      </c>
      <c r="G3251" s="52">
        <v>0</v>
      </c>
      <c r="H3251" s="52">
        <v>0</v>
      </c>
      <c r="I3251" s="52">
        <v>0</v>
      </c>
      <c r="J3251" s="52">
        <v>0</v>
      </c>
      <c r="K3251" s="52">
        <v>0</v>
      </c>
      <c r="L3251" s="52">
        <v>0</v>
      </c>
      <c r="M3251" s="52">
        <v>0</v>
      </c>
      <c r="N3251" s="52">
        <v>0</v>
      </c>
      <c r="O3251" s="52">
        <v>0</v>
      </c>
      <c r="P3251" s="52">
        <v>0.82600121160000006</v>
      </c>
      <c r="Q3251" s="52">
        <v>0.32899874400000001</v>
      </c>
      <c r="R3251" s="52">
        <v>0.40699882800000003</v>
      </c>
      <c r="S3251" s="52">
        <v>0.58299933960000005</v>
      </c>
      <c r="T3251" s="52">
        <v>0.31200033599999999</v>
      </c>
      <c r="U3251" s="52">
        <v>0.34000165439999996</v>
      </c>
      <c r="V3251" s="52">
        <v>0.35499877199999996</v>
      </c>
      <c r="W3251" s="52">
        <v>0.38699848440000001</v>
      </c>
      <c r="X3251" s="52">
        <v>0.39387321000000003</v>
      </c>
      <c r="Y3251" s="52">
        <v>0.43054957800000004</v>
      </c>
      <c r="Z3251" s="52">
        <v>0.43653251519999997</v>
      </c>
    </row>
    <row r="3252" spans="1:26">
      <c r="A3252" s="52" t="s">
        <v>347</v>
      </c>
      <c r="B3252" s="52" t="s">
        <v>337</v>
      </c>
      <c r="C3252" s="52" t="s">
        <v>258</v>
      </c>
      <c r="D3252" s="52" t="s">
        <v>7</v>
      </c>
      <c r="E3252" s="52" t="s">
        <v>82</v>
      </c>
      <c r="F3252" s="52" t="s">
        <v>68</v>
      </c>
      <c r="G3252" s="52">
        <v>0</v>
      </c>
      <c r="H3252" s="52">
        <v>0</v>
      </c>
      <c r="I3252" s="52">
        <v>0</v>
      </c>
      <c r="J3252" s="52">
        <v>0</v>
      </c>
      <c r="K3252" s="52">
        <v>0</v>
      </c>
      <c r="L3252" s="52">
        <v>0</v>
      </c>
      <c r="M3252" s="52">
        <v>0</v>
      </c>
      <c r="N3252" s="52">
        <v>0</v>
      </c>
      <c r="O3252" s="52">
        <v>0</v>
      </c>
      <c r="P3252" s="52">
        <v>0</v>
      </c>
      <c r="Q3252" s="52">
        <v>0</v>
      </c>
      <c r="R3252" s="52">
        <v>0</v>
      </c>
      <c r="S3252" s="52">
        <v>0</v>
      </c>
      <c r="T3252" s="52">
        <v>0</v>
      </c>
      <c r="U3252" s="52">
        <v>0</v>
      </c>
      <c r="V3252" s="52">
        <v>0</v>
      </c>
      <c r="W3252" s="52">
        <v>0</v>
      </c>
      <c r="X3252" s="52">
        <v>0</v>
      </c>
      <c r="Y3252" s="52">
        <v>0</v>
      </c>
      <c r="Z3252" s="52">
        <v>0</v>
      </c>
    </row>
    <row r="3253" spans="1:26">
      <c r="A3253" s="52" t="s">
        <v>347</v>
      </c>
      <c r="B3253" s="52" t="s">
        <v>337</v>
      </c>
      <c r="C3253" s="52" t="s">
        <v>258</v>
      </c>
      <c r="D3253" s="52" t="s">
        <v>7</v>
      </c>
      <c r="E3253" s="52" t="s">
        <v>82</v>
      </c>
      <c r="F3253" s="52" t="s">
        <v>69</v>
      </c>
      <c r="G3253" s="52">
        <v>0</v>
      </c>
      <c r="H3253" s="52">
        <v>0</v>
      </c>
      <c r="I3253" s="52">
        <v>0</v>
      </c>
      <c r="J3253" s="52">
        <v>0</v>
      </c>
      <c r="K3253" s="52">
        <v>0</v>
      </c>
      <c r="L3253" s="52">
        <v>0</v>
      </c>
      <c r="M3253" s="52">
        <v>0</v>
      </c>
      <c r="N3253" s="52">
        <v>0</v>
      </c>
      <c r="O3253" s="52">
        <v>0</v>
      </c>
      <c r="P3253" s="52">
        <v>0</v>
      </c>
      <c r="Q3253" s="52">
        <v>0</v>
      </c>
      <c r="R3253" s="52">
        <v>0</v>
      </c>
      <c r="S3253" s="52">
        <v>0</v>
      </c>
      <c r="T3253" s="52">
        <v>0</v>
      </c>
      <c r="U3253" s="52">
        <v>0</v>
      </c>
      <c r="V3253" s="52">
        <v>0</v>
      </c>
      <c r="W3253" s="52">
        <v>0</v>
      </c>
      <c r="X3253" s="52">
        <v>0</v>
      </c>
      <c r="Y3253" s="52">
        <v>0</v>
      </c>
      <c r="Z3253" s="52">
        <v>0</v>
      </c>
    </row>
    <row r="3254" spans="1:26">
      <c r="A3254" s="52" t="s">
        <v>347</v>
      </c>
      <c r="B3254" s="52" t="s">
        <v>337</v>
      </c>
      <c r="C3254" s="52" t="s">
        <v>258</v>
      </c>
      <c r="D3254" s="52" t="s">
        <v>7</v>
      </c>
      <c r="E3254" s="52" t="s">
        <v>82</v>
      </c>
      <c r="F3254" s="52" t="s">
        <v>70</v>
      </c>
      <c r="G3254" s="52">
        <v>0</v>
      </c>
      <c r="H3254" s="52">
        <v>0</v>
      </c>
      <c r="I3254" s="52">
        <v>0</v>
      </c>
      <c r="J3254" s="52">
        <v>0</v>
      </c>
      <c r="K3254" s="52">
        <v>0</v>
      </c>
      <c r="L3254" s="52">
        <v>0</v>
      </c>
      <c r="M3254" s="52">
        <v>0</v>
      </c>
      <c r="N3254" s="52">
        <v>0</v>
      </c>
      <c r="O3254" s="52">
        <v>0</v>
      </c>
      <c r="P3254" s="52">
        <v>0</v>
      </c>
      <c r="Q3254" s="52">
        <v>0</v>
      </c>
      <c r="R3254" s="52">
        <v>0</v>
      </c>
      <c r="S3254" s="52">
        <v>0</v>
      </c>
      <c r="T3254" s="52">
        <v>0</v>
      </c>
      <c r="U3254" s="52">
        <v>0</v>
      </c>
      <c r="V3254" s="52">
        <v>0</v>
      </c>
      <c r="W3254" s="52">
        <v>0</v>
      </c>
      <c r="X3254" s="52">
        <v>0</v>
      </c>
      <c r="Y3254" s="52">
        <v>0</v>
      </c>
      <c r="Z3254" s="52">
        <v>0</v>
      </c>
    </row>
    <row r="3255" spans="1:26">
      <c r="A3255" s="52" t="s">
        <v>347</v>
      </c>
      <c r="B3255" s="52" t="s">
        <v>342</v>
      </c>
      <c r="C3255" s="52" t="s">
        <v>258</v>
      </c>
      <c r="D3255" s="52" t="s">
        <v>7</v>
      </c>
      <c r="E3255" s="52" t="s">
        <v>82</v>
      </c>
      <c r="F3255" s="52" t="s">
        <v>71</v>
      </c>
      <c r="G3255" s="52">
        <v>0</v>
      </c>
      <c r="H3255" s="52">
        <v>0</v>
      </c>
      <c r="I3255" s="52">
        <v>0</v>
      </c>
      <c r="J3255" s="52">
        <v>0</v>
      </c>
      <c r="K3255" s="52">
        <v>0</v>
      </c>
      <c r="L3255" s="52">
        <v>0</v>
      </c>
      <c r="M3255" s="52">
        <v>0</v>
      </c>
      <c r="N3255" s="52">
        <v>0</v>
      </c>
      <c r="O3255" s="52">
        <v>0</v>
      </c>
      <c r="P3255" s="52">
        <v>0</v>
      </c>
      <c r="Q3255" s="52">
        <v>0</v>
      </c>
      <c r="R3255" s="52">
        <v>0</v>
      </c>
      <c r="S3255" s="52">
        <v>0</v>
      </c>
      <c r="T3255" s="52">
        <v>0</v>
      </c>
      <c r="U3255" s="52">
        <v>0</v>
      </c>
      <c r="V3255" s="52">
        <v>0</v>
      </c>
      <c r="W3255" s="52">
        <v>0</v>
      </c>
      <c r="X3255" s="52">
        <v>0</v>
      </c>
      <c r="Y3255" s="52">
        <v>0</v>
      </c>
      <c r="Z3255" s="52">
        <v>0</v>
      </c>
    </row>
    <row r="3256" spans="1:26">
      <c r="A3256" s="52" t="s">
        <v>347</v>
      </c>
      <c r="B3256" s="52" t="s">
        <v>342</v>
      </c>
      <c r="C3256" s="52" t="s">
        <v>258</v>
      </c>
      <c r="D3256" s="52" t="s">
        <v>7</v>
      </c>
      <c r="E3256" s="52" t="s">
        <v>82</v>
      </c>
      <c r="F3256" s="52" t="s">
        <v>72</v>
      </c>
      <c r="G3256" s="52">
        <v>11.418977351759221</v>
      </c>
      <c r="H3256" s="52">
        <v>11.207991729558675</v>
      </c>
      <c r="I3256" s="52">
        <v>11.31150828257093</v>
      </c>
      <c r="J3256" s="52">
        <v>10.659107384836346</v>
      </c>
      <c r="K3256" s="52">
        <v>10.482780670646726</v>
      </c>
      <c r="L3256" s="52">
        <v>9.6527195793347769</v>
      </c>
      <c r="M3256" s="52">
        <v>8.377844947283231</v>
      </c>
      <c r="N3256" s="52">
        <v>7.4282199073616155</v>
      </c>
      <c r="O3256" s="52">
        <v>5.5488768047666275</v>
      </c>
      <c r="P3256" s="52">
        <v>5.9001673929438967</v>
      </c>
      <c r="Q3256" s="52">
        <v>6.5669232408300715</v>
      </c>
      <c r="R3256" s="52">
        <v>5.6936557774777681</v>
      </c>
      <c r="S3256" s="52">
        <v>5.475835784232757</v>
      </c>
      <c r="T3256" s="52">
        <v>5.2668729061396924</v>
      </c>
      <c r="U3256" s="52">
        <v>4.6634914885189316</v>
      </c>
      <c r="V3256" s="52">
        <v>4.1126904799708326</v>
      </c>
      <c r="W3256" s="52">
        <v>4.9212110314927084</v>
      </c>
      <c r="X3256" s="52">
        <v>5.4091213909984805</v>
      </c>
      <c r="Y3256" s="52">
        <v>4.7350460814054687</v>
      </c>
      <c r="Z3256" s="52">
        <v>4.5951970759017469</v>
      </c>
    </row>
    <row r="3257" spans="1:26">
      <c r="A3257" s="52" t="s">
        <v>347</v>
      </c>
      <c r="B3257" s="52" t="s">
        <v>343</v>
      </c>
      <c r="C3257" s="52" t="s">
        <v>258</v>
      </c>
      <c r="D3257" s="52" t="s">
        <v>7</v>
      </c>
      <c r="E3257" s="52" t="s">
        <v>82</v>
      </c>
      <c r="F3257" s="52" t="s">
        <v>73</v>
      </c>
      <c r="G3257" s="52">
        <v>0.36163066320000004</v>
      </c>
      <c r="H3257" s="52">
        <v>0.45503398440000004</v>
      </c>
      <c r="I3257" s="52">
        <v>0.61685799120000007</v>
      </c>
      <c r="J3257" s="52">
        <v>0.84598049978280088</v>
      </c>
      <c r="K3257" s="52">
        <v>2.1551125360248009</v>
      </c>
      <c r="L3257" s="52">
        <v>1.2712141396908012</v>
      </c>
      <c r="M3257" s="52">
        <v>1.5376373393292015</v>
      </c>
      <c r="N3257" s="52">
        <v>2.4203658767544014</v>
      </c>
      <c r="O3257" s="52">
        <v>2.9322368267112013</v>
      </c>
      <c r="P3257" s="52">
        <v>3.2907832250760012</v>
      </c>
      <c r="Q3257" s="52">
        <v>2.8999386164052017</v>
      </c>
      <c r="R3257" s="52">
        <v>3.0018906756360013</v>
      </c>
      <c r="S3257" s="52">
        <v>2.3843044994328007</v>
      </c>
      <c r="T3257" s="52">
        <v>2.9526936613020007</v>
      </c>
      <c r="U3257" s="52">
        <v>3.4089609430044008</v>
      </c>
      <c r="V3257" s="52">
        <v>2.8627253666676014</v>
      </c>
      <c r="W3257" s="52">
        <v>1.850195164496403</v>
      </c>
      <c r="X3257" s="52">
        <v>1.9116534194100034</v>
      </c>
      <c r="Y3257" s="52">
        <v>2.2354137355464028</v>
      </c>
      <c r="Z3257" s="52">
        <v>1.6891346918520034</v>
      </c>
    </row>
    <row r="3258" spans="1:26">
      <c r="A3258" s="52" t="s">
        <v>347</v>
      </c>
      <c r="B3258" s="52" t="s">
        <v>337</v>
      </c>
      <c r="C3258" s="52" t="s">
        <v>258</v>
      </c>
      <c r="D3258" s="52" t="s">
        <v>7</v>
      </c>
      <c r="E3258" s="52" t="s">
        <v>83</v>
      </c>
      <c r="F3258" s="52" t="s">
        <v>63</v>
      </c>
      <c r="G3258" s="52">
        <v>0</v>
      </c>
      <c r="H3258" s="52">
        <v>0</v>
      </c>
      <c r="I3258" s="52">
        <v>0</v>
      </c>
      <c r="J3258" s="52">
        <v>0</v>
      </c>
      <c r="K3258" s="52">
        <v>0</v>
      </c>
      <c r="L3258" s="52">
        <v>0</v>
      </c>
      <c r="M3258" s="52">
        <v>0</v>
      </c>
      <c r="N3258" s="52">
        <v>0</v>
      </c>
      <c r="O3258" s="52">
        <v>0</v>
      </c>
      <c r="P3258" s="52">
        <v>0</v>
      </c>
      <c r="Q3258" s="52">
        <v>0</v>
      </c>
      <c r="R3258" s="52">
        <v>0</v>
      </c>
      <c r="S3258" s="52">
        <v>0</v>
      </c>
      <c r="T3258" s="52">
        <v>0</v>
      </c>
      <c r="U3258" s="52">
        <v>0</v>
      </c>
      <c r="V3258" s="52">
        <v>0</v>
      </c>
      <c r="W3258" s="52">
        <v>0</v>
      </c>
      <c r="X3258" s="52">
        <v>0</v>
      </c>
      <c r="Y3258" s="52">
        <v>0</v>
      </c>
      <c r="Z3258" s="52">
        <v>0</v>
      </c>
    </row>
    <row r="3259" spans="1:26">
      <c r="A3259" s="52" t="s">
        <v>347</v>
      </c>
      <c r="B3259" s="52" t="s">
        <v>338</v>
      </c>
      <c r="C3259" s="52" t="s">
        <v>258</v>
      </c>
      <c r="D3259" s="52" t="s">
        <v>7</v>
      </c>
      <c r="E3259" s="52" t="s">
        <v>83</v>
      </c>
      <c r="F3259" s="52" t="s">
        <v>64</v>
      </c>
      <c r="G3259" s="52">
        <v>0</v>
      </c>
      <c r="H3259" s="52">
        <v>0</v>
      </c>
      <c r="I3259" s="52">
        <v>0</v>
      </c>
      <c r="J3259" s="52">
        <v>0</v>
      </c>
      <c r="K3259" s="52">
        <v>0</v>
      </c>
      <c r="L3259" s="52">
        <v>0</v>
      </c>
      <c r="M3259" s="52">
        <v>0</v>
      </c>
      <c r="N3259" s="52">
        <v>0</v>
      </c>
      <c r="O3259" s="52">
        <v>0</v>
      </c>
      <c r="P3259" s="52">
        <v>0</v>
      </c>
      <c r="Q3259" s="52">
        <v>0</v>
      </c>
      <c r="R3259" s="52">
        <v>0</v>
      </c>
      <c r="S3259" s="52">
        <v>0</v>
      </c>
      <c r="T3259" s="52">
        <v>0</v>
      </c>
      <c r="U3259" s="52">
        <v>0</v>
      </c>
      <c r="V3259" s="52">
        <v>1.09987236E-2</v>
      </c>
      <c r="W3259" s="52">
        <v>0</v>
      </c>
      <c r="X3259" s="52">
        <v>0</v>
      </c>
      <c r="Y3259" s="52">
        <v>0</v>
      </c>
      <c r="Z3259" s="52">
        <v>0</v>
      </c>
    </row>
    <row r="3260" spans="1:26">
      <c r="A3260" s="52" t="s">
        <v>347</v>
      </c>
      <c r="B3260" s="52" t="s">
        <v>339</v>
      </c>
      <c r="C3260" s="52" t="s">
        <v>258</v>
      </c>
      <c r="D3260" s="52" t="s">
        <v>7</v>
      </c>
      <c r="E3260" s="52" t="s">
        <v>83</v>
      </c>
      <c r="F3260" s="52" t="s">
        <v>65</v>
      </c>
      <c r="G3260" s="52">
        <v>0</v>
      </c>
      <c r="H3260" s="52">
        <v>0</v>
      </c>
      <c r="I3260" s="52">
        <v>0</v>
      </c>
      <c r="J3260" s="52">
        <v>0</v>
      </c>
      <c r="K3260" s="52">
        <v>0</v>
      </c>
      <c r="L3260" s="52">
        <v>0</v>
      </c>
      <c r="M3260" s="52">
        <v>0</v>
      </c>
      <c r="N3260" s="52">
        <v>0</v>
      </c>
      <c r="O3260" s="52">
        <v>0</v>
      </c>
      <c r="P3260" s="52">
        <v>0</v>
      </c>
      <c r="Q3260" s="52">
        <v>0</v>
      </c>
      <c r="R3260" s="52">
        <v>0</v>
      </c>
      <c r="S3260" s="52">
        <v>0</v>
      </c>
      <c r="T3260" s="52">
        <v>0</v>
      </c>
      <c r="U3260" s="52">
        <v>0.19299891960000001</v>
      </c>
      <c r="V3260" s="52">
        <v>1.1039963579999998</v>
      </c>
      <c r="W3260" s="52">
        <v>1.0670017932000002</v>
      </c>
      <c r="X3260" s="52">
        <v>1.2854271492</v>
      </c>
      <c r="Y3260" s="52">
        <v>1.3260139884000002</v>
      </c>
      <c r="Z3260" s="52">
        <v>1.2785859180000001</v>
      </c>
    </row>
    <row r="3261" spans="1:26">
      <c r="A3261" s="52" t="s">
        <v>347</v>
      </c>
      <c r="B3261" s="52" t="s">
        <v>340</v>
      </c>
      <c r="C3261" s="52" t="s">
        <v>258</v>
      </c>
      <c r="D3261" s="52" t="s">
        <v>7</v>
      </c>
      <c r="E3261" s="52" t="s">
        <v>83</v>
      </c>
      <c r="F3261" s="52" t="s">
        <v>66</v>
      </c>
      <c r="G3261" s="52">
        <v>55.580989356289159</v>
      </c>
      <c r="H3261" s="52">
        <v>51.978816889520751</v>
      </c>
      <c r="I3261" s="52">
        <v>50.064628961112852</v>
      </c>
      <c r="J3261" s="52">
        <v>47.09935431392401</v>
      </c>
      <c r="K3261" s="52">
        <v>46.627136773528186</v>
      </c>
      <c r="L3261" s="52">
        <v>44.905423352726395</v>
      </c>
      <c r="M3261" s="52">
        <v>43.367324112318229</v>
      </c>
      <c r="N3261" s="52">
        <v>42.527005524339707</v>
      </c>
      <c r="O3261" s="52">
        <v>31.697370302733948</v>
      </c>
      <c r="P3261" s="52">
        <v>29.022263489087976</v>
      </c>
      <c r="Q3261" s="52">
        <v>30.567208694678506</v>
      </c>
      <c r="R3261" s="52">
        <v>35.364889872295549</v>
      </c>
      <c r="S3261" s="52">
        <v>28.85871511472007</v>
      </c>
      <c r="T3261" s="52">
        <v>25.24299450153125</v>
      </c>
      <c r="U3261" s="52">
        <v>27.027186537969438</v>
      </c>
      <c r="V3261" s="52">
        <v>24.66220933477188</v>
      </c>
      <c r="W3261" s="52">
        <v>23.566178934347892</v>
      </c>
      <c r="X3261" s="52">
        <v>24.75134834433328</v>
      </c>
      <c r="Y3261" s="52">
        <v>23.966526341334511</v>
      </c>
      <c r="Z3261" s="52">
        <v>24.22159023299422</v>
      </c>
    </row>
    <row r="3262" spans="1:26">
      <c r="A3262" s="52" t="s">
        <v>347</v>
      </c>
      <c r="B3262" s="52" t="s">
        <v>341</v>
      </c>
      <c r="C3262" s="52" t="s">
        <v>258</v>
      </c>
      <c r="D3262" s="52" t="s">
        <v>7</v>
      </c>
      <c r="E3262" s="52" t="s">
        <v>83</v>
      </c>
      <c r="F3262" s="52" t="s">
        <v>67</v>
      </c>
      <c r="G3262" s="52">
        <v>0</v>
      </c>
      <c r="H3262" s="52">
        <v>0</v>
      </c>
      <c r="I3262" s="52">
        <v>0</v>
      </c>
      <c r="J3262" s="52">
        <v>0</v>
      </c>
      <c r="K3262" s="52">
        <v>0</v>
      </c>
      <c r="L3262" s="52">
        <v>0</v>
      </c>
      <c r="M3262" s="52">
        <v>0</v>
      </c>
      <c r="N3262" s="52">
        <v>0</v>
      </c>
      <c r="O3262" s="52">
        <v>0</v>
      </c>
      <c r="P3262" s="52">
        <v>0</v>
      </c>
      <c r="Q3262" s="52">
        <v>0</v>
      </c>
      <c r="R3262" s="52">
        <v>0</v>
      </c>
      <c r="S3262" s="52">
        <v>0</v>
      </c>
      <c r="T3262" s="52">
        <v>0</v>
      </c>
      <c r="U3262" s="52">
        <v>1.8999698400000001E-2</v>
      </c>
      <c r="V3262" s="52">
        <v>0</v>
      </c>
      <c r="W3262" s="52">
        <v>0</v>
      </c>
      <c r="X3262" s="52">
        <v>0</v>
      </c>
      <c r="Y3262" s="52">
        <v>0</v>
      </c>
      <c r="Z3262" s="52">
        <v>0</v>
      </c>
    </row>
    <row r="3263" spans="1:26">
      <c r="A3263" s="52" t="s">
        <v>347</v>
      </c>
      <c r="B3263" s="52" t="s">
        <v>337</v>
      </c>
      <c r="C3263" s="52" t="s">
        <v>258</v>
      </c>
      <c r="D3263" s="52" t="s">
        <v>7</v>
      </c>
      <c r="E3263" s="52" t="s">
        <v>83</v>
      </c>
      <c r="F3263" s="52" t="s">
        <v>68</v>
      </c>
      <c r="G3263" s="52">
        <v>0</v>
      </c>
      <c r="H3263" s="52">
        <v>0</v>
      </c>
      <c r="I3263" s="52">
        <v>0</v>
      </c>
      <c r="J3263" s="52">
        <v>0</v>
      </c>
      <c r="K3263" s="52">
        <v>0</v>
      </c>
      <c r="L3263" s="52">
        <v>0</v>
      </c>
      <c r="M3263" s="52">
        <v>0</v>
      </c>
      <c r="N3263" s="52">
        <v>0</v>
      </c>
      <c r="O3263" s="52">
        <v>0</v>
      </c>
      <c r="P3263" s="52">
        <v>0</v>
      </c>
      <c r="Q3263" s="52">
        <v>0</v>
      </c>
      <c r="R3263" s="52">
        <v>0</v>
      </c>
      <c r="S3263" s="52">
        <v>0</v>
      </c>
      <c r="T3263" s="52">
        <v>0</v>
      </c>
      <c r="U3263" s="52">
        <v>0</v>
      </c>
      <c r="V3263" s="52">
        <v>0</v>
      </c>
      <c r="W3263" s="52">
        <v>0</v>
      </c>
      <c r="X3263" s="52">
        <v>0</v>
      </c>
      <c r="Y3263" s="52">
        <v>0</v>
      </c>
      <c r="Z3263" s="52">
        <v>0</v>
      </c>
    </row>
    <row r="3264" spans="1:26">
      <c r="A3264" s="52" t="s">
        <v>347</v>
      </c>
      <c r="B3264" s="52" t="s">
        <v>337</v>
      </c>
      <c r="C3264" s="52" t="s">
        <v>258</v>
      </c>
      <c r="D3264" s="52" t="s">
        <v>7</v>
      </c>
      <c r="E3264" s="52" t="s">
        <v>83</v>
      </c>
      <c r="F3264" s="52" t="s">
        <v>69</v>
      </c>
      <c r="G3264" s="52">
        <v>0</v>
      </c>
      <c r="H3264" s="52">
        <v>0</v>
      </c>
      <c r="I3264" s="52">
        <v>0</v>
      </c>
      <c r="J3264" s="52">
        <v>0</v>
      </c>
      <c r="K3264" s="52">
        <v>0</v>
      </c>
      <c r="L3264" s="52">
        <v>0</v>
      </c>
      <c r="M3264" s="52">
        <v>0</v>
      </c>
      <c r="N3264" s="52">
        <v>0</v>
      </c>
      <c r="O3264" s="52">
        <v>0</v>
      </c>
      <c r="P3264" s="52">
        <v>0</v>
      </c>
      <c r="Q3264" s="52">
        <v>0</v>
      </c>
      <c r="R3264" s="52">
        <v>0</v>
      </c>
      <c r="S3264" s="52">
        <v>0</v>
      </c>
      <c r="T3264" s="52">
        <v>0</v>
      </c>
      <c r="U3264" s="52">
        <v>0</v>
      </c>
      <c r="V3264" s="52">
        <v>0</v>
      </c>
      <c r="W3264" s="52">
        <v>0</v>
      </c>
      <c r="X3264" s="52">
        <v>0</v>
      </c>
      <c r="Y3264" s="52">
        <v>0</v>
      </c>
      <c r="Z3264" s="52">
        <v>0</v>
      </c>
    </row>
    <row r="3265" spans="1:26">
      <c r="A3265" s="52" t="s">
        <v>347</v>
      </c>
      <c r="B3265" s="52" t="s">
        <v>337</v>
      </c>
      <c r="C3265" s="52" t="s">
        <v>258</v>
      </c>
      <c r="D3265" s="52" t="s">
        <v>7</v>
      </c>
      <c r="E3265" s="52" t="s">
        <v>83</v>
      </c>
      <c r="F3265" s="52" t="s">
        <v>70</v>
      </c>
      <c r="G3265" s="52">
        <v>0</v>
      </c>
      <c r="H3265" s="52">
        <v>0</v>
      </c>
      <c r="I3265" s="52">
        <v>0</v>
      </c>
      <c r="J3265" s="52">
        <v>0</v>
      </c>
      <c r="K3265" s="52">
        <v>0</v>
      </c>
      <c r="L3265" s="52">
        <v>0</v>
      </c>
      <c r="M3265" s="52">
        <v>0</v>
      </c>
      <c r="N3265" s="52">
        <v>0</v>
      </c>
      <c r="O3265" s="52">
        <v>0</v>
      </c>
      <c r="P3265" s="52">
        <v>0</v>
      </c>
      <c r="Q3265" s="52">
        <v>0</v>
      </c>
      <c r="R3265" s="52">
        <v>0</v>
      </c>
      <c r="S3265" s="52">
        <v>0</v>
      </c>
      <c r="T3265" s="52">
        <v>0</v>
      </c>
      <c r="U3265" s="52">
        <v>0</v>
      </c>
      <c r="V3265" s="52">
        <v>0</v>
      </c>
      <c r="W3265" s="52">
        <v>0</v>
      </c>
      <c r="X3265" s="52">
        <v>0</v>
      </c>
      <c r="Y3265" s="52">
        <v>0</v>
      </c>
      <c r="Z3265" s="52">
        <v>0</v>
      </c>
    </row>
    <row r="3266" spans="1:26">
      <c r="A3266" s="52" t="s">
        <v>347</v>
      </c>
      <c r="B3266" s="52" t="s">
        <v>342</v>
      </c>
      <c r="C3266" s="52" t="s">
        <v>258</v>
      </c>
      <c r="D3266" s="52" t="s">
        <v>7</v>
      </c>
      <c r="E3266" s="52" t="s">
        <v>83</v>
      </c>
      <c r="F3266" s="52" t="s">
        <v>71</v>
      </c>
      <c r="G3266" s="52">
        <v>0</v>
      </c>
      <c r="H3266" s="52">
        <v>0</v>
      </c>
      <c r="I3266" s="52">
        <v>0</v>
      </c>
      <c r="J3266" s="52">
        <v>0</v>
      </c>
      <c r="K3266" s="52">
        <v>0</v>
      </c>
      <c r="L3266" s="52">
        <v>0</v>
      </c>
      <c r="M3266" s="52">
        <v>0</v>
      </c>
      <c r="N3266" s="52">
        <v>0</v>
      </c>
      <c r="O3266" s="52">
        <v>0</v>
      </c>
      <c r="P3266" s="52">
        <v>0</v>
      </c>
      <c r="Q3266" s="52">
        <v>0</v>
      </c>
      <c r="R3266" s="52">
        <v>0</v>
      </c>
      <c r="S3266" s="52">
        <v>0</v>
      </c>
      <c r="T3266" s="52">
        <v>0</v>
      </c>
      <c r="U3266" s="52">
        <v>0</v>
      </c>
      <c r="V3266" s="52">
        <v>0</v>
      </c>
      <c r="W3266" s="52">
        <v>0</v>
      </c>
      <c r="X3266" s="52">
        <v>0</v>
      </c>
      <c r="Y3266" s="52">
        <v>0</v>
      </c>
      <c r="Z3266" s="52">
        <v>0</v>
      </c>
    </row>
    <row r="3267" spans="1:26">
      <c r="A3267" s="52" t="s">
        <v>347</v>
      </c>
      <c r="B3267" s="52" t="s">
        <v>342</v>
      </c>
      <c r="C3267" s="52" t="s">
        <v>258</v>
      </c>
      <c r="D3267" s="52" t="s">
        <v>7</v>
      </c>
      <c r="E3267" s="52" t="s">
        <v>83</v>
      </c>
      <c r="F3267" s="52" t="s">
        <v>72</v>
      </c>
      <c r="G3267" s="52">
        <v>88.421701291805917</v>
      </c>
      <c r="H3267" s="52">
        <v>85.17540270284897</v>
      </c>
      <c r="I3267" s="52">
        <v>84.277651587474281</v>
      </c>
      <c r="J3267" s="52">
        <v>80.330386818842427</v>
      </c>
      <c r="K3267" s="52">
        <v>79.997232498363971</v>
      </c>
      <c r="L3267" s="52">
        <v>78.497001974166011</v>
      </c>
      <c r="M3267" s="52">
        <v>88.441389102969509</v>
      </c>
      <c r="N3267" s="52">
        <v>81.894987251827146</v>
      </c>
      <c r="O3267" s="52">
        <v>70.159729002691577</v>
      </c>
      <c r="P3267" s="52">
        <v>74.47613266445461</v>
      </c>
      <c r="Q3267" s="52">
        <v>81.129778146957975</v>
      </c>
      <c r="R3267" s="52">
        <v>101.71216216307118</v>
      </c>
      <c r="S3267" s="52">
        <v>96.794745294353689</v>
      </c>
      <c r="T3267" s="52">
        <v>86.001668002343678</v>
      </c>
      <c r="U3267" s="52">
        <v>86.679004904900168</v>
      </c>
      <c r="V3267" s="52">
        <v>94.490300966225178</v>
      </c>
      <c r="W3267" s="52">
        <v>98.327944683502594</v>
      </c>
      <c r="X3267" s="52">
        <v>95.600485898033114</v>
      </c>
      <c r="Y3267" s="52">
        <v>92.193084439499501</v>
      </c>
      <c r="Z3267" s="52">
        <v>90.244005663865167</v>
      </c>
    </row>
    <row r="3268" spans="1:26">
      <c r="A3268" s="52" t="s">
        <v>347</v>
      </c>
      <c r="B3268" s="52" t="s">
        <v>343</v>
      </c>
      <c r="C3268" s="52" t="s">
        <v>258</v>
      </c>
      <c r="D3268" s="52" t="s">
        <v>7</v>
      </c>
      <c r="E3268" s="52" t="s">
        <v>83</v>
      </c>
      <c r="F3268" s="52" t="s">
        <v>73</v>
      </c>
      <c r="G3268" s="52">
        <v>3.1091804820000002</v>
      </c>
      <c r="H3268" s="52">
        <v>3.0552712452000002</v>
      </c>
      <c r="I3268" s="52">
        <v>3.1261453956</v>
      </c>
      <c r="J3268" s="52">
        <v>3.1115962656000002</v>
      </c>
      <c r="K3268" s="52">
        <v>3.3158116224000005</v>
      </c>
      <c r="L3268" s="52">
        <v>3.3813685368000006</v>
      </c>
      <c r="M3268" s="52">
        <v>3.6109307808</v>
      </c>
      <c r="N3268" s="52">
        <v>3.6745827012000007</v>
      </c>
      <c r="O3268" s="52">
        <v>3.3072621768000006</v>
      </c>
      <c r="P3268" s="52">
        <v>2.8316626308000004</v>
      </c>
      <c r="Q3268" s="52">
        <v>2.9901288239999997</v>
      </c>
      <c r="R3268" s="52">
        <v>3.2403194316000006</v>
      </c>
      <c r="S3268" s="52">
        <v>4.2005620115999998</v>
      </c>
      <c r="T3268" s="52">
        <v>2.3810959619999998</v>
      </c>
      <c r="U3268" s="52">
        <v>2.9549471436000001</v>
      </c>
      <c r="V3268" s="52">
        <v>2.8174568184000002</v>
      </c>
      <c r="W3268" s="52">
        <v>2.8971399960000004</v>
      </c>
      <c r="X3268" s="52">
        <v>2.5521853572000004</v>
      </c>
      <c r="Y3268" s="52">
        <v>2.5723275830784003</v>
      </c>
      <c r="Z3268" s="52">
        <v>2.5639124500224004</v>
      </c>
    </row>
    <row r="3269" spans="1:26">
      <c r="A3269" s="52" t="s">
        <v>347</v>
      </c>
      <c r="B3269" s="52" t="s">
        <v>337</v>
      </c>
      <c r="C3269" s="52" t="s">
        <v>258</v>
      </c>
      <c r="D3269" s="52" t="s">
        <v>7</v>
      </c>
      <c r="E3269" s="52" t="s">
        <v>84</v>
      </c>
      <c r="F3269" s="52" t="s">
        <v>63</v>
      </c>
      <c r="G3269" s="52">
        <v>6.5082450988832106</v>
      </c>
      <c r="H3269" s="52">
        <v>7.0515303926102675</v>
      </c>
      <c r="I3269" s="52">
        <v>7.8039659251016449</v>
      </c>
      <c r="J3269" s="52">
        <v>7.6620350552853758</v>
      </c>
      <c r="K3269" s="52">
        <v>6.3979609512960405</v>
      </c>
      <c r="L3269" s="52">
        <v>6.6175577916118122</v>
      </c>
      <c r="M3269" s="52">
        <v>8.8758886439683611</v>
      </c>
      <c r="N3269" s="52">
        <v>10.061442518514385</v>
      </c>
      <c r="O3269" s="52">
        <v>10.758009975873463</v>
      </c>
      <c r="P3269" s="52">
        <v>11.855916539618686</v>
      </c>
      <c r="Q3269" s="52">
        <v>17.843017682653198</v>
      </c>
      <c r="R3269" s="52">
        <v>17.543362106071307</v>
      </c>
      <c r="S3269" s="52">
        <v>19.65562601014885</v>
      </c>
      <c r="T3269" s="52">
        <v>21.095283894862465</v>
      </c>
      <c r="U3269" s="52">
        <v>22.695112981706089</v>
      </c>
      <c r="V3269" s="52">
        <v>21.72195652822948</v>
      </c>
      <c r="W3269" s="52">
        <v>17.8542518247339</v>
      </c>
      <c r="X3269" s="52">
        <v>17.167274244955824</v>
      </c>
      <c r="Y3269" s="52">
        <v>15.223018229415011</v>
      </c>
      <c r="Z3269" s="52">
        <v>13.870378562804905</v>
      </c>
    </row>
    <row r="3270" spans="1:26">
      <c r="A3270" s="52" t="s">
        <v>347</v>
      </c>
      <c r="B3270" s="52" t="s">
        <v>338</v>
      </c>
      <c r="C3270" s="52" t="s">
        <v>258</v>
      </c>
      <c r="D3270" s="52" t="s">
        <v>7</v>
      </c>
      <c r="E3270" s="52" t="s">
        <v>84</v>
      </c>
      <c r="F3270" s="52" t="s">
        <v>64</v>
      </c>
      <c r="G3270" s="52">
        <v>0</v>
      </c>
      <c r="H3270" s="52">
        <v>0</v>
      </c>
      <c r="I3270" s="52">
        <v>0</v>
      </c>
      <c r="J3270" s="52">
        <v>0</v>
      </c>
      <c r="K3270" s="52">
        <v>0</v>
      </c>
      <c r="L3270" s="52">
        <v>0</v>
      </c>
      <c r="M3270" s="52">
        <v>0.224998632</v>
      </c>
      <c r="N3270" s="52">
        <v>0.2350008972</v>
      </c>
      <c r="O3270" s="52">
        <v>0</v>
      </c>
      <c r="P3270" s="52">
        <v>0</v>
      </c>
      <c r="Q3270" s="52">
        <v>0.66200006880000006</v>
      </c>
      <c r="R3270" s="52">
        <v>1.0299988548000001</v>
      </c>
      <c r="S3270" s="52">
        <v>1.2969994644</v>
      </c>
      <c r="T3270" s="52">
        <v>2.4540007104000003</v>
      </c>
      <c r="U3270" s="52">
        <v>2.3083335647999998</v>
      </c>
      <c r="V3270" s="52">
        <v>0.81633389040000004</v>
      </c>
      <c r="W3270" s="52">
        <v>1.1353303692000001</v>
      </c>
      <c r="X3270" s="52">
        <v>2.6976515364000004</v>
      </c>
      <c r="Y3270" s="52">
        <v>2.8284304212000002</v>
      </c>
      <c r="Z3270" s="52">
        <v>2.8951722000000002</v>
      </c>
    </row>
    <row r="3271" spans="1:26">
      <c r="A3271" s="52" t="s">
        <v>347</v>
      </c>
      <c r="B3271" s="52" t="s">
        <v>339</v>
      </c>
      <c r="C3271" s="52" t="s">
        <v>258</v>
      </c>
      <c r="D3271" s="52" t="s">
        <v>7</v>
      </c>
      <c r="E3271" s="52" t="s">
        <v>84</v>
      </c>
      <c r="F3271" s="52" t="s">
        <v>65</v>
      </c>
      <c r="G3271" s="52">
        <v>0.26299802880000001</v>
      </c>
      <c r="H3271" s="52">
        <v>0.26299802880000001</v>
      </c>
      <c r="I3271" s="52">
        <v>0.26299802880000001</v>
      </c>
      <c r="J3271" s="52">
        <v>0.26299802880000001</v>
      </c>
      <c r="K3271" s="52">
        <v>0.26299802880000001</v>
      </c>
      <c r="L3271" s="52">
        <v>0.71000173080000006</v>
      </c>
      <c r="M3271" s="52">
        <v>0.6009983928</v>
      </c>
      <c r="N3271" s="52">
        <v>0.41600044800000002</v>
      </c>
      <c r="O3271" s="52">
        <v>0.21299926320000001</v>
      </c>
      <c r="P3271" s="52">
        <v>0.21099797280000002</v>
      </c>
      <c r="Q3271" s="52">
        <v>0.26800125479999998</v>
      </c>
      <c r="R3271" s="52">
        <v>1.677001806</v>
      </c>
      <c r="S3271" s="52">
        <v>1.5819991272000002</v>
      </c>
      <c r="T3271" s="52">
        <v>1.7309989656000002</v>
      </c>
      <c r="U3271" s="52">
        <v>1.3180004532</v>
      </c>
      <c r="V3271" s="52">
        <v>2.0790057816000003</v>
      </c>
      <c r="W3271" s="52">
        <v>2.8440011303999997</v>
      </c>
      <c r="X3271" s="52">
        <v>2.9044375884</v>
      </c>
      <c r="Y3271" s="52">
        <v>3.0443269499999999</v>
      </c>
      <c r="Z3271" s="52">
        <v>2.7017462268000005</v>
      </c>
    </row>
    <row r="3272" spans="1:26">
      <c r="A3272" s="52" t="s">
        <v>347</v>
      </c>
      <c r="B3272" s="52" t="s">
        <v>340</v>
      </c>
      <c r="C3272" s="52" t="s">
        <v>258</v>
      </c>
      <c r="D3272" s="52" t="s">
        <v>7</v>
      </c>
      <c r="E3272" s="52" t="s">
        <v>84</v>
      </c>
      <c r="F3272" s="52" t="s">
        <v>66</v>
      </c>
      <c r="G3272" s="52">
        <v>126.65004435913596</v>
      </c>
      <c r="H3272" s="52">
        <v>121.00032776677139</v>
      </c>
      <c r="I3272" s="52">
        <v>119.60372524112807</v>
      </c>
      <c r="J3272" s="52">
        <v>115.76995187543029</v>
      </c>
      <c r="K3272" s="52">
        <v>112.78997561652633</v>
      </c>
      <c r="L3272" s="52">
        <v>106.37864969488041</v>
      </c>
      <c r="M3272" s="52">
        <v>100.6871086771384</v>
      </c>
      <c r="N3272" s="52">
        <v>100.11020504461196</v>
      </c>
      <c r="O3272" s="52">
        <v>88.707601638224418</v>
      </c>
      <c r="P3272" s="52">
        <v>84.616876486630829</v>
      </c>
      <c r="Q3272" s="52">
        <v>88.900176542540279</v>
      </c>
      <c r="R3272" s="52">
        <v>88.07636351881078</v>
      </c>
      <c r="S3272" s="52">
        <v>85.272984773854077</v>
      </c>
      <c r="T3272" s="52">
        <v>82.449954395820257</v>
      </c>
      <c r="U3272" s="52">
        <v>80.587203069374056</v>
      </c>
      <c r="V3272" s="52">
        <v>79.852849451704742</v>
      </c>
      <c r="W3272" s="52">
        <v>76.16482972515287</v>
      </c>
      <c r="X3272" s="52">
        <v>74.151751841423902</v>
      </c>
      <c r="Y3272" s="52">
        <v>78.635172816149307</v>
      </c>
      <c r="Z3272" s="52">
        <v>73.672420039117725</v>
      </c>
    </row>
    <row r="3273" spans="1:26">
      <c r="A3273" s="52" t="s">
        <v>347</v>
      </c>
      <c r="B3273" s="52" t="s">
        <v>341</v>
      </c>
      <c r="C3273" s="52" t="s">
        <v>258</v>
      </c>
      <c r="D3273" s="52" t="s">
        <v>7</v>
      </c>
      <c r="E3273" s="52" t="s">
        <v>84</v>
      </c>
      <c r="F3273" s="52" t="s">
        <v>67</v>
      </c>
      <c r="G3273" s="52">
        <v>30.502297579886402</v>
      </c>
      <c r="H3273" s="52">
        <v>30.286991068898399</v>
      </c>
      <c r="I3273" s="52">
        <v>16.364622089764801</v>
      </c>
      <c r="J3273" s="52">
        <v>20.575038597645602</v>
      </c>
      <c r="K3273" s="52">
        <v>30.526791121883999</v>
      </c>
      <c r="L3273" s="52">
        <v>30.764444842552802</v>
      </c>
      <c r="M3273" s="52">
        <v>30.425697620421602</v>
      </c>
      <c r="N3273" s="52">
        <v>30.992602532383199</v>
      </c>
      <c r="O3273" s="52">
        <v>25.365470616040803</v>
      </c>
      <c r="P3273" s="52">
        <v>30.715139988811202</v>
      </c>
      <c r="Q3273" s="52">
        <v>20.422622986377604</v>
      </c>
      <c r="R3273" s="52">
        <v>18.188100338640002</v>
      </c>
      <c r="S3273" s="52">
        <v>16.652277922682401</v>
      </c>
      <c r="T3273" s="52">
        <v>16.7192410017744</v>
      </c>
      <c r="U3273" s="52">
        <v>18.352757846076003</v>
      </c>
      <c r="V3273" s="52">
        <v>17.004932413252799</v>
      </c>
      <c r="W3273" s="52">
        <v>18.368829631500002</v>
      </c>
      <c r="X3273" s="52">
        <v>18.3307010105136</v>
      </c>
      <c r="Y3273" s="52">
        <v>19.757971905608766</v>
      </c>
      <c r="Z3273" s="52">
        <v>20.440875902340956</v>
      </c>
    </row>
    <row r="3274" spans="1:26">
      <c r="A3274" s="52" t="s">
        <v>347</v>
      </c>
      <c r="B3274" s="52" t="s">
        <v>337</v>
      </c>
      <c r="C3274" s="52" t="s">
        <v>258</v>
      </c>
      <c r="D3274" s="52" t="s">
        <v>7</v>
      </c>
      <c r="E3274" s="52" t="s">
        <v>84</v>
      </c>
      <c r="F3274" s="52" t="s">
        <v>68</v>
      </c>
      <c r="G3274" s="52">
        <v>0</v>
      </c>
      <c r="H3274" s="52">
        <v>0</v>
      </c>
      <c r="I3274" s="52">
        <v>0</v>
      </c>
      <c r="J3274" s="52">
        <v>0</v>
      </c>
      <c r="K3274" s="52">
        <v>0</v>
      </c>
      <c r="L3274" s="52">
        <v>0</v>
      </c>
      <c r="M3274" s="52">
        <v>0</v>
      </c>
      <c r="N3274" s="52">
        <v>7.0756919999999997E-4</v>
      </c>
      <c r="O3274" s="52">
        <v>7.0756919999999997E-4</v>
      </c>
      <c r="P3274" s="52">
        <v>7.0756919999999997E-4</v>
      </c>
      <c r="Q3274" s="52">
        <v>6.1545960000000005E-4</v>
      </c>
      <c r="R3274" s="52">
        <v>7.0756919999999997E-4</v>
      </c>
      <c r="S3274" s="52">
        <v>6.7826159999999998E-4</v>
      </c>
      <c r="T3274" s="52">
        <v>5.819652E-4</v>
      </c>
      <c r="U3274" s="52">
        <v>5.819652E-4</v>
      </c>
      <c r="V3274" s="52">
        <v>7.8711840000000009E-4</v>
      </c>
      <c r="W3274" s="52">
        <v>1.0801944000000002E-3</v>
      </c>
      <c r="X3274" s="52">
        <v>1.1388095999999999E-3</v>
      </c>
      <c r="Y3274" s="52">
        <v>1.2853476E-3</v>
      </c>
      <c r="Z3274" s="52">
        <v>1.2853476E-3</v>
      </c>
    </row>
    <row r="3275" spans="1:26">
      <c r="A3275" s="52" t="s">
        <v>347</v>
      </c>
      <c r="B3275" s="52" t="s">
        <v>337</v>
      </c>
      <c r="C3275" s="52" t="s">
        <v>258</v>
      </c>
      <c r="D3275" s="52" t="s">
        <v>7</v>
      </c>
      <c r="E3275" s="52" t="s">
        <v>84</v>
      </c>
      <c r="F3275" s="52" t="s">
        <v>69</v>
      </c>
      <c r="G3275" s="52">
        <v>0</v>
      </c>
      <c r="H3275" s="52">
        <v>0</v>
      </c>
      <c r="I3275" s="52">
        <v>0</v>
      </c>
      <c r="J3275" s="52">
        <v>0</v>
      </c>
      <c r="K3275" s="52">
        <v>0</v>
      </c>
      <c r="L3275" s="52">
        <v>0</v>
      </c>
      <c r="M3275" s="52">
        <v>0</v>
      </c>
      <c r="N3275" s="52">
        <v>0</v>
      </c>
      <c r="O3275" s="52">
        <v>0</v>
      </c>
      <c r="P3275" s="52">
        <v>0</v>
      </c>
      <c r="Q3275" s="52">
        <v>0</v>
      </c>
      <c r="R3275" s="52">
        <v>0</v>
      </c>
      <c r="S3275" s="52">
        <v>0</v>
      </c>
      <c r="T3275" s="52">
        <v>0</v>
      </c>
      <c r="U3275" s="52">
        <v>0</v>
      </c>
      <c r="V3275" s="52">
        <v>0</v>
      </c>
      <c r="W3275" s="52">
        <v>0</v>
      </c>
      <c r="X3275" s="52">
        <v>0</v>
      </c>
      <c r="Y3275" s="52">
        <v>0</v>
      </c>
      <c r="Z3275" s="52">
        <v>0</v>
      </c>
    </row>
    <row r="3276" spans="1:26">
      <c r="A3276" s="52" t="s">
        <v>347</v>
      </c>
      <c r="B3276" s="52" t="s">
        <v>337</v>
      </c>
      <c r="C3276" s="52" t="s">
        <v>258</v>
      </c>
      <c r="D3276" s="52" t="s">
        <v>7</v>
      </c>
      <c r="E3276" s="52" t="s">
        <v>84</v>
      </c>
      <c r="F3276" s="52" t="s">
        <v>70</v>
      </c>
      <c r="G3276" s="52">
        <v>0</v>
      </c>
      <c r="H3276" s="52">
        <v>0</v>
      </c>
      <c r="I3276" s="52">
        <v>0</v>
      </c>
      <c r="J3276" s="52">
        <v>0</v>
      </c>
      <c r="K3276" s="52">
        <v>0</v>
      </c>
      <c r="L3276" s="52">
        <v>0</v>
      </c>
      <c r="M3276" s="52">
        <v>0</v>
      </c>
      <c r="N3276" s="52">
        <v>0</v>
      </c>
      <c r="O3276" s="52">
        <v>0</v>
      </c>
      <c r="P3276" s="52">
        <v>0</v>
      </c>
      <c r="Q3276" s="52">
        <v>0</v>
      </c>
      <c r="R3276" s="52">
        <v>0</v>
      </c>
      <c r="S3276" s="52">
        <v>0</v>
      </c>
      <c r="T3276" s="52">
        <v>0</v>
      </c>
      <c r="U3276" s="52">
        <v>0</v>
      </c>
      <c r="V3276" s="52">
        <v>0</v>
      </c>
      <c r="W3276" s="52">
        <v>0</v>
      </c>
      <c r="X3276" s="52">
        <v>0</v>
      </c>
      <c r="Y3276" s="52">
        <v>0</v>
      </c>
      <c r="Z3276" s="52">
        <v>0</v>
      </c>
    </row>
    <row r="3277" spans="1:26">
      <c r="A3277" s="52" t="s">
        <v>347</v>
      </c>
      <c r="B3277" s="52" t="s">
        <v>342</v>
      </c>
      <c r="C3277" s="52" t="s">
        <v>258</v>
      </c>
      <c r="D3277" s="52" t="s">
        <v>7</v>
      </c>
      <c r="E3277" s="52" t="s">
        <v>84</v>
      </c>
      <c r="F3277" s="52" t="s">
        <v>71</v>
      </c>
      <c r="G3277" s="52">
        <v>0</v>
      </c>
      <c r="H3277" s="52">
        <v>0</v>
      </c>
      <c r="I3277" s="52">
        <v>0</v>
      </c>
      <c r="J3277" s="52">
        <v>0</v>
      </c>
      <c r="K3277" s="52">
        <v>0</v>
      </c>
      <c r="L3277" s="52">
        <v>0</v>
      </c>
      <c r="M3277" s="52">
        <v>0</v>
      </c>
      <c r="N3277" s="52">
        <v>0</v>
      </c>
      <c r="O3277" s="52">
        <v>0</v>
      </c>
      <c r="P3277" s="52">
        <v>0</v>
      </c>
      <c r="Q3277" s="52">
        <v>0</v>
      </c>
      <c r="R3277" s="52">
        <v>0</v>
      </c>
      <c r="S3277" s="52">
        <v>0</v>
      </c>
      <c r="T3277" s="52">
        <v>0</v>
      </c>
      <c r="U3277" s="52">
        <v>0</v>
      </c>
      <c r="V3277" s="52">
        <v>0</v>
      </c>
      <c r="W3277" s="52">
        <v>0</v>
      </c>
      <c r="X3277" s="52">
        <v>0</v>
      </c>
      <c r="Y3277" s="52">
        <v>0</v>
      </c>
      <c r="Z3277" s="52">
        <v>0</v>
      </c>
    </row>
    <row r="3278" spans="1:26">
      <c r="A3278" s="52" t="s">
        <v>347</v>
      </c>
      <c r="B3278" s="52" t="s">
        <v>342</v>
      </c>
      <c r="C3278" s="52" t="s">
        <v>258</v>
      </c>
      <c r="D3278" s="52" t="s">
        <v>7</v>
      </c>
      <c r="E3278" s="52" t="s">
        <v>84</v>
      </c>
      <c r="F3278" s="52" t="s">
        <v>72</v>
      </c>
      <c r="G3278" s="52">
        <v>173.21745042468376</v>
      </c>
      <c r="H3278" s="52">
        <v>159.835462228827</v>
      </c>
      <c r="I3278" s="52">
        <v>153.23851861727229</v>
      </c>
      <c r="J3278" s="52">
        <v>136.60450632902018</v>
      </c>
      <c r="K3278" s="52">
        <v>136.80537193399971</v>
      </c>
      <c r="L3278" s="52">
        <v>115.61021404392537</v>
      </c>
      <c r="M3278" s="52">
        <v>97.219332533395999</v>
      </c>
      <c r="N3278" s="52">
        <v>83.356442225801203</v>
      </c>
      <c r="O3278" s="52">
        <v>68.290813057237344</v>
      </c>
      <c r="P3278" s="52">
        <v>57.452772494335385</v>
      </c>
      <c r="Q3278" s="52">
        <v>53.30990927182232</v>
      </c>
      <c r="R3278" s="52">
        <v>44.003094725380429</v>
      </c>
      <c r="S3278" s="52">
        <v>36.887572358969805</v>
      </c>
      <c r="T3278" s="52">
        <v>32.166781660654848</v>
      </c>
      <c r="U3278" s="52">
        <v>28.171346812971873</v>
      </c>
      <c r="V3278" s="52">
        <v>21.74475781863903</v>
      </c>
      <c r="W3278" s="52">
        <v>19.782768796903628</v>
      </c>
      <c r="X3278" s="52">
        <v>19.007556696266668</v>
      </c>
      <c r="Y3278" s="52">
        <v>18.50695996450472</v>
      </c>
      <c r="Z3278" s="52">
        <v>15.107279131408749</v>
      </c>
    </row>
    <row r="3279" spans="1:26">
      <c r="A3279" s="52" t="s">
        <v>347</v>
      </c>
      <c r="B3279" s="52" t="s">
        <v>343</v>
      </c>
      <c r="C3279" s="52" t="s">
        <v>258</v>
      </c>
      <c r="D3279" s="52" t="s">
        <v>7</v>
      </c>
      <c r="E3279" s="52" t="s">
        <v>84</v>
      </c>
      <c r="F3279" s="52" t="s">
        <v>73</v>
      </c>
      <c r="G3279" s="52">
        <v>26.497478455200017</v>
      </c>
      <c r="H3279" s="52">
        <v>26.841708777600019</v>
      </c>
      <c r="I3279" s="52">
        <v>27.720019868400023</v>
      </c>
      <c r="J3279" s="52">
        <v>28.136922802074036</v>
      </c>
      <c r="K3279" s="52">
        <v>28.594693942478099</v>
      </c>
      <c r="L3279" s="52">
        <v>27.765908209605634</v>
      </c>
      <c r="M3279" s="52">
        <v>27.084182321494829</v>
      </c>
      <c r="N3279" s="52">
        <v>24.315622914207626</v>
      </c>
      <c r="O3279" s="52">
        <v>27.239048934328828</v>
      </c>
      <c r="P3279" s="52">
        <v>26.374913732869224</v>
      </c>
      <c r="Q3279" s="52">
        <v>30.851612994182421</v>
      </c>
      <c r="R3279" s="52">
        <v>32.959774474491624</v>
      </c>
      <c r="S3279" s="52">
        <v>32.309949783376844</v>
      </c>
      <c r="T3279" s="52">
        <v>24.21964525947844</v>
      </c>
      <c r="U3279" s="52">
        <v>24.81933922961764</v>
      </c>
      <c r="V3279" s="52">
        <v>23.93553362114525</v>
      </c>
      <c r="W3279" s="52">
        <v>25.449348709054863</v>
      </c>
      <c r="X3279" s="52">
        <v>24.926689187737278</v>
      </c>
      <c r="Y3279" s="52">
        <v>26.050756449477689</v>
      </c>
      <c r="Z3279" s="52">
        <v>27.563021751499296</v>
      </c>
    </row>
    <row r="3280" spans="1:26">
      <c r="A3280" s="52" t="s">
        <v>349</v>
      </c>
      <c r="B3280" s="52" t="s">
        <v>337</v>
      </c>
      <c r="C3280" s="52" t="s">
        <v>258</v>
      </c>
      <c r="D3280" s="52" t="s">
        <v>7</v>
      </c>
      <c r="E3280" s="52" t="s">
        <v>85</v>
      </c>
      <c r="F3280" s="52" t="s">
        <v>63</v>
      </c>
      <c r="G3280" s="52">
        <v>109.75403542680003</v>
      </c>
      <c r="H3280" s="52">
        <v>136.38511048320001</v>
      </c>
      <c r="I3280" s="52">
        <v>63.271298412000007</v>
      </c>
      <c r="J3280" s="52">
        <v>16.918059121200002</v>
      </c>
      <c r="K3280" s="52">
        <v>17.664245226000002</v>
      </c>
      <c r="L3280" s="52">
        <v>18.5310930192</v>
      </c>
      <c r="M3280" s="52">
        <v>19.819877754214055</v>
      </c>
      <c r="N3280" s="52">
        <v>27.366897013200003</v>
      </c>
      <c r="O3280" s="52">
        <v>29.726778229200001</v>
      </c>
      <c r="P3280" s="52">
        <v>20.3300469568</v>
      </c>
      <c r="Q3280" s="52">
        <v>25.109854952399999</v>
      </c>
      <c r="R3280" s="52">
        <v>13.509960814400003</v>
      </c>
      <c r="S3280" s="52">
        <v>8.1933791255999999</v>
      </c>
      <c r="T3280" s="52">
        <v>18.130610814400004</v>
      </c>
      <c r="U3280" s="52">
        <v>7.2905282728000005</v>
      </c>
      <c r="V3280" s="52">
        <v>11.713266944799999</v>
      </c>
      <c r="W3280" s="52">
        <v>37.345988044800002</v>
      </c>
      <c r="X3280" s="52">
        <v>8.5211595792000008</v>
      </c>
      <c r="Y3280" s="52">
        <v>15.460412117999992</v>
      </c>
      <c r="Z3280" s="52">
        <v>8.6712560703998722</v>
      </c>
    </row>
    <row r="3281" spans="1:26">
      <c r="A3281" s="52" t="s">
        <v>349</v>
      </c>
      <c r="B3281" s="52" t="s">
        <v>338</v>
      </c>
      <c r="C3281" s="52" t="s">
        <v>258</v>
      </c>
      <c r="D3281" s="52" t="s">
        <v>7</v>
      </c>
      <c r="E3281" s="52" t="s">
        <v>85</v>
      </c>
      <c r="F3281" s="52" t="s">
        <v>64</v>
      </c>
      <c r="G3281" s="52">
        <v>0.34000165439999996</v>
      </c>
      <c r="H3281" s="52">
        <v>0.17800180200000001</v>
      </c>
      <c r="I3281" s="52">
        <v>0.24599962080000004</v>
      </c>
      <c r="J3281" s="52">
        <v>0.28000062360000005</v>
      </c>
      <c r="K3281" s="52">
        <v>0.25400059559999999</v>
      </c>
      <c r="L3281" s="52">
        <v>0.68099976719999999</v>
      </c>
      <c r="M3281" s="52">
        <v>1.3190010984</v>
      </c>
      <c r="N3281" s="52">
        <v>1.2550016736</v>
      </c>
      <c r="O3281" s="52">
        <v>1.5540019956000002</v>
      </c>
      <c r="P3281" s="52">
        <v>0.80500022280000005</v>
      </c>
      <c r="Q3281" s="52">
        <v>2.7870020352000004</v>
      </c>
      <c r="R3281" s="52">
        <v>5.4800020368000002</v>
      </c>
      <c r="S3281" s="52">
        <v>6.8169980016000009</v>
      </c>
      <c r="T3281" s="52">
        <v>13.059001825200001</v>
      </c>
      <c r="U3281" s="52">
        <v>10.567165003200001</v>
      </c>
      <c r="V3281" s="52">
        <v>2.6501648508000004</v>
      </c>
      <c r="W3281" s="52">
        <v>1.7661638988000001</v>
      </c>
      <c r="X3281" s="52">
        <v>6.4916124660000003</v>
      </c>
      <c r="Y3281" s="52">
        <v>6.541071134400001</v>
      </c>
      <c r="Z3281" s="52">
        <v>3.6977775732000002</v>
      </c>
    </row>
    <row r="3282" spans="1:26">
      <c r="A3282" s="52" t="s">
        <v>349</v>
      </c>
      <c r="B3282" s="52" t="s">
        <v>339</v>
      </c>
      <c r="C3282" s="52" t="s">
        <v>258</v>
      </c>
      <c r="D3282" s="52" t="s">
        <v>7</v>
      </c>
      <c r="E3282" s="52" t="s">
        <v>85</v>
      </c>
      <c r="F3282" s="52" t="s">
        <v>65</v>
      </c>
      <c r="G3282" s="52">
        <v>17.765567174962801</v>
      </c>
      <c r="H3282" s="52">
        <v>20.052654789668416</v>
      </c>
      <c r="I3282" s="52">
        <v>24.267815306200802</v>
      </c>
      <c r="J3282" s="52">
        <v>28.008315413654412</v>
      </c>
      <c r="K3282" s="52">
        <v>29.581560490525199</v>
      </c>
      <c r="L3282" s="52">
        <v>31.380502993063185</v>
      </c>
      <c r="M3282" s="52">
        <v>36.108824412632416</v>
      </c>
      <c r="N3282" s="52">
        <v>37.448373186622803</v>
      </c>
      <c r="O3282" s="52">
        <v>36.732671906367599</v>
      </c>
      <c r="P3282" s="52">
        <v>30.622873297284002</v>
      </c>
      <c r="Q3282" s="52">
        <v>28.010338483788001</v>
      </c>
      <c r="R3282" s="52">
        <v>24.059765393258402</v>
      </c>
      <c r="S3282" s="52">
        <v>23.468681552198404</v>
      </c>
      <c r="T3282" s="52">
        <v>24.619117636216799</v>
      </c>
      <c r="U3282" s="52">
        <v>20.962522214935202</v>
      </c>
      <c r="V3282" s="52">
        <v>24.878534552625602</v>
      </c>
      <c r="W3282" s="52">
        <v>40.842239819652008</v>
      </c>
      <c r="X3282" s="52">
        <v>45.390828295067067</v>
      </c>
      <c r="Y3282" s="52">
        <v>16.689932390378047</v>
      </c>
      <c r="Z3282" s="52">
        <v>16.520362379955042</v>
      </c>
    </row>
    <row r="3283" spans="1:26">
      <c r="A3283" s="52" t="s">
        <v>349</v>
      </c>
      <c r="B3283" s="52" t="s">
        <v>340</v>
      </c>
      <c r="C3283" s="52" t="s">
        <v>258</v>
      </c>
      <c r="D3283" s="52" t="s">
        <v>7</v>
      </c>
      <c r="E3283" s="52" t="s">
        <v>85</v>
      </c>
      <c r="F3283" s="52" t="s">
        <v>66</v>
      </c>
      <c r="G3283" s="52">
        <v>130.29054676531308</v>
      </c>
      <c r="H3283" s="52">
        <v>125.318481303144</v>
      </c>
      <c r="I3283" s="52">
        <v>140.91146047387537</v>
      </c>
      <c r="J3283" s="52">
        <v>121.8042269453037</v>
      </c>
      <c r="K3283" s="52">
        <v>124.23256017782157</v>
      </c>
      <c r="L3283" s="52">
        <v>123.49070947368506</v>
      </c>
      <c r="M3283" s="52">
        <v>120.40169349521408</v>
      </c>
      <c r="N3283" s="52">
        <v>122.15947630587191</v>
      </c>
      <c r="O3283" s="52">
        <v>105.29656271134156</v>
      </c>
      <c r="P3283" s="52">
        <v>106.32357388955135</v>
      </c>
      <c r="Q3283" s="52">
        <v>107.23393882560627</v>
      </c>
      <c r="R3283" s="52">
        <v>103.15021686930712</v>
      </c>
      <c r="S3283" s="52">
        <v>99.186332118599182</v>
      </c>
      <c r="T3283" s="52">
        <v>102.66022576682117</v>
      </c>
      <c r="U3283" s="52">
        <v>108.44094743147804</v>
      </c>
      <c r="V3283" s="52">
        <v>104.26788282508615</v>
      </c>
      <c r="W3283" s="52">
        <v>102.05875073010718</v>
      </c>
      <c r="X3283" s="52">
        <v>106.59508103523001</v>
      </c>
      <c r="Y3283" s="52">
        <v>103.97370761777144</v>
      </c>
      <c r="Z3283" s="52">
        <v>102.99124624714024</v>
      </c>
    </row>
    <row r="3284" spans="1:26">
      <c r="A3284" s="52" t="s">
        <v>349</v>
      </c>
      <c r="B3284" s="52" t="s">
        <v>341</v>
      </c>
      <c r="C3284" s="52" t="s">
        <v>258</v>
      </c>
      <c r="D3284" s="52" t="s">
        <v>7</v>
      </c>
      <c r="E3284" s="52" t="s">
        <v>85</v>
      </c>
      <c r="F3284" s="52" t="s">
        <v>67</v>
      </c>
      <c r="G3284" s="52">
        <v>0</v>
      </c>
      <c r="H3284" s="52">
        <v>0</v>
      </c>
      <c r="I3284" s="52">
        <v>12.3620001084</v>
      </c>
      <c r="J3284" s="52">
        <v>0</v>
      </c>
      <c r="K3284" s="52">
        <v>0.35599941720000006</v>
      </c>
      <c r="L3284" s="52">
        <v>0</v>
      </c>
      <c r="M3284" s="52">
        <v>0</v>
      </c>
      <c r="N3284" s="52">
        <v>0</v>
      </c>
      <c r="O3284" s="52">
        <v>0</v>
      </c>
      <c r="P3284" s="52">
        <v>0</v>
      </c>
      <c r="Q3284" s="52">
        <v>1.6449979068000002</v>
      </c>
      <c r="R3284" s="52">
        <v>2.0990019384000003</v>
      </c>
      <c r="S3284" s="52">
        <v>2.0549986704000003</v>
      </c>
      <c r="T3284" s="52">
        <v>0.77199986520000008</v>
      </c>
      <c r="U3284" s="52">
        <v>0.58000159080000002</v>
      </c>
      <c r="V3284" s="52">
        <v>8.3809980756000009</v>
      </c>
      <c r="W3284" s="52">
        <v>9.1320011388000015</v>
      </c>
      <c r="X3284" s="52">
        <v>9.6070480271999994</v>
      </c>
      <c r="Y3284" s="52">
        <v>10.454176501488</v>
      </c>
      <c r="Z3284" s="52">
        <v>10.467823911998401</v>
      </c>
    </row>
    <row r="3285" spans="1:26">
      <c r="A3285" s="52" t="s">
        <v>349</v>
      </c>
      <c r="B3285" s="52" t="s">
        <v>337</v>
      </c>
      <c r="C3285" s="52" t="s">
        <v>258</v>
      </c>
      <c r="D3285" s="52" t="s">
        <v>7</v>
      </c>
      <c r="E3285" s="52" t="s">
        <v>85</v>
      </c>
      <c r="F3285" s="52" t="s">
        <v>68</v>
      </c>
      <c r="G3285" s="52">
        <v>0</v>
      </c>
      <c r="H3285" s="52">
        <v>0</v>
      </c>
      <c r="I3285" s="52">
        <v>7.9737019848000008</v>
      </c>
      <c r="J3285" s="52">
        <v>11.565951264000001</v>
      </c>
      <c r="K3285" s="52">
        <v>18.750445635600002</v>
      </c>
      <c r="L3285" s="52">
        <v>9.2799752112000018</v>
      </c>
      <c r="M3285" s="52">
        <v>8.5451959980000005</v>
      </c>
      <c r="N3285" s="52">
        <v>16.190753346000001</v>
      </c>
      <c r="O3285" s="52">
        <v>20.556819561600001</v>
      </c>
      <c r="P3285" s="52">
        <v>7.5426834852000004</v>
      </c>
      <c r="Q3285" s="52">
        <v>18.475511040000001</v>
      </c>
      <c r="R3285" s="52">
        <v>11.911278527999999</v>
      </c>
      <c r="S3285" s="52">
        <v>10.648292626800002</v>
      </c>
      <c r="T3285" s="52">
        <v>10.5302751084</v>
      </c>
      <c r="U3285" s="52">
        <v>11.712300858000001</v>
      </c>
      <c r="V3285" s="52">
        <v>11.259850129200002</v>
      </c>
      <c r="W3285" s="52">
        <v>9.8222579208000003</v>
      </c>
      <c r="X3285" s="52">
        <v>9.6654538872</v>
      </c>
      <c r="Y3285" s="52">
        <v>9.3430535400000014</v>
      </c>
      <c r="Z3285" s="52">
        <v>8.8828530444000009</v>
      </c>
    </row>
    <row r="3286" spans="1:26">
      <c r="A3286" s="52" t="s">
        <v>349</v>
      </c>
      <c r="B3286" s="52" t="s">
        <v>337</v>
      </c>
      <c r="C3286" s="52" t="s">
        <v>258</v>
      </c>
      <c r="D3286" s="52" t="s">
        <v>7</v>
      </c>
      <c r="E3286" s="52" t="s">
        <v>85</v>
      </c>
      <c r="F3286" s="52" t="s">
        <v>69</v>
      </c>
      <c r="G3286" s="52">
        <v>0</v>
      </c>
      <c r="H3286" s="52">
        <v>0</v>
      </c>
      <c r="I3286" s="52">
        <v>0</v>
      </c>
      <c r="J3286" s="52">
        <v>0</v>
      </c>
      <c r="K3286" s="52">
        <v>0</v>
      </c>
      <c r="L3286" s="52">
        <v>0</v>
      </c>
      <c r="M3286" s="52">
        <v>0</v>
      </c>
      <c r="N3286" s="52">
        <v>0</v>
      </c>
      <c r="O3286" s="52">
        <v>0</v>
      </c>
      <c r="P3286" s="52">
        <v>0</v>
      </c>
      <c r="Q3286" s="52">
        <v>0</v>
      </c>
      <c r="R3286" s="52">
        <v>0</v>
      </c>
      <c r="S3286" s="52">
        <v>0</v>
      </c>
      <c r="T3286" s="52">
        <v>0</v>
      </c>
      <c r="U3286" s="52">
        <v>0</v>
      </c>
      <c r="V3286" s="52">
        <v>0</v>
      </c>
      <c r="W3286" s="52">
        <v>0</v>
      </c>
      <c r="X3286" s="52">
        <v>0</v>
      </c>
      <c r="Y3286" s="52">
        <v>0</v>
      </c>
      <c r="Z3286" s="52">
        <v>0</v>
      </c>
    </row>
    <row r="3287" spans="1:26">
      <c r="A3287" s="52" t="s">
        <v>349</v>
      </c>
      <c r="B3287" s="52" t="s">
        <v>337</v>
      </c>
      <c r="C3287" s="52" t="s">
        <v>258</v>
      </c>
      <c r="D3287" s="52" t="s">
        <v>7</v>
      </c>
      <c r="E3287" s="52" t="s">
        <v>85</v>
      </c>
      <c r="F3287" s="52" t="s">
        <v>70</v>
      </c>
      <c r="G3287" s="52">
        <v>0</v>
      </c>
      <c r="H3287" s="52">
        <v>0</v>
      </c>
      <c r="I3287" s="52">
        <v>0</v>
      </c>
      <c r="J3287" s="52">
        <v>0</v>
      </c>
      <c r="K3287" s="52">
        <v>0</v>
      </c>
      <c r="L3287" s="52">
        <v>0</v>
      </c>
      <c r="M3287" s="52">
        <v>0</v>
      </c>
      <c r="N3287" s="52">
        <v>0</v>
      </c>
      <c r="O3287" s="52">
        <v>0</v>
      </c>
      <c r="P3287" s="52">
        <v>0</v>
      </c>
      <c r="Q3287" s="52">
        <v>0</v>
      </c>
      <c r="R3287" s="52">
        <v>0</v>
      </c>
      <c r="S3287" s="52">
        <v>0</v>
      </c>
      <c r="T3287" s="52">
        <v>0</v>
      </c>
      <c r="U3287" s="52">
        <v>0</v>
      </c>
      <c r="V3287" s="52">
        <v>0</v>
      </c>
      <c r="W3287" s="52">
        <v>0</v>
      </c>
      <c r="X3287" s="52">
        <v>0</v>
      </c>
      <c r="Y3287" s="52">
        <v>0</v>
      </c>
      <c r="Z3287" s="52">
        <v>0</v>
      </c>
    </row>
    <row r="3288" spans="1:26">
      <c r="A3288" s="52" t="s">
        <v>349</v>
      </c>
      <c r="B3288" s="52" t="s">
        <v>342</v>
      </c>
      <c r="C3288" s="52" t="s">
        <v>258</v>
      </c>
      <c r="D3288" s="52" t="s">
        <v>7</v>
      </c>
      <c r="E3288" s="52" t="s">
        <v>85</v>
      </c>
      <c r="F3288" s="52" t="s">
        <v>71</v>
      </c>
      <c r="G3288" s="52">
        <v>0</v>
      </c>
      <c r="H3288" s="52">
        <v>0</v>
      </c>
      <c r="I3288" s="52">
        <v>0</v>
      </c>
      <c r="J3288" s="52">
        <v>0</v>
      </c>
      <c r="K3288" s="52">
        <v>0</v>
      </c>
      <c r="L3288" s="52">
        <v>0</v>
      </c>
      <c r="M3288" s="52">
        <v>0</v>
      </c>
      <c r="N3288" s="52">
        <v>0</v>
      </c>
      <c r="O3288" s="52">
        <v>0</v>
      </c>
      <c r="P3288" s="52">
        <v>0</v>
      </c>
      <c r="Q3288" s="52">
        <v>0</v>
      </c>
      <c r="R3288" s="52">
        <v>0</v>
      </c>
      <c r="S3288" s="52">
        <v>0</v>
      </c>
      <c r="T3288" s="52">
        <v>0</v>
      </c>
      <c r="U3288" s="52">
        <v>0</v>
      </c>
      <c r="V3288" s="52">
        <v>0</v>
      </c>
      <c r="W3288" s="52">
        <v>0</v>
      </c>
      <c r="X3288" s="52">
        <v>0</v>
      </c>
      <c r="Y3288" s="52">
        <v>0</v>
      </c>
      <c r="Z3288" s="52">
        <v>0</v>
      </c>
    </row>
    <row r="3289" spans="1:26">
      <c r="A3289" s="52" t="s">
        <v>349</v>
      </c>
      <c r="B3289" s="52" t="s">
        <v>342</v>
      </c>
      <c r="C3289" s="52" t="s">
        <v>258</v>
      </c>
      <c r="D3289" s="52" t="s">
        <v>7</v>
      </c>
      <c r="E3289" s="52" t="s">
        <v>85</v>
      </c>
      <c r="F3289" s="52" t="s">
        <v>72</v>
      </c>
      <c r="G3289" s="52">
        <v>156.68399699402684</v>
      </c>
      <c r="H3289" s="52">
        <v>140.78532518556992</v>
      </c>
      <c r="I3289" s="52">
        <v>124.84330066551755</v>
      </c>
      <c r="J3289" s="52">
        <v>143.28973660072836</v>
      </c>
      <c r="K3289" s="52">
        <v>86.36407252231561</v>
      </c>
      <c r="L3289" s="52">
        <v>78.742028847400348</v>
      </c>
      <c r="M3289" s="52">
        <v>80.702669473471389</v>
      </c>
      <c r="N3289" s="52">
        <v>83.464694841599709</v>
      </c>
      <c r="O3289" s="52">
        <v>105.8734780408501</v>
      </c>
      <c r="P3289" s="52">
        <v>76.292330465067181</v>
      </c>
      <c r="Q3289" s="52">
        <v>73.804802041494952</v>
      </c>
      <c r="R3289" s="52">
        <v>72.479687828534836</v>
      </c>
      <c r="S3289" s="52">
        <v>69.039856711689467</v>
      </c>
      <c r="T3289" s="52">
        <v>64.124044095240436</v>
      </c>
      <c r="U3289" s="52">
        <v>63.81450035762213</v>
      </c>
      <c r="V3289" s="52">
        <v>60.918078944096479</v>
      </c>
      <c r="W3289" s="52">
        <v>64.781634695062053</v>
      </c>
      <c r="X3289" s="52">
        <v>66.358136634956537</v>
      </c>
      <c r="Y3289" s="52">
        <v>64.538336417921514</v>
      </c>
      <c r="Z3289" s="52">
        <v>59.590237469212418</v>
      </c>
    </row>
    <row r="3290" spans="1:26">
      <c r="A3290" s="52" t="s">
        <v>349</v>
      </c>
      <c r="B3290" s="52" t="s">
        <v>343</v>
      </c>
      <c r="C3290" s="52" t="s">
        <v>258</v>
      </c>
      <c r="D3290" s="52" t="s">
        <v>7</v>
      </c>
      <c r="E3290" s="52" t="s">
        <v>85</v>
      </c>
      <c r="F3290" s="52" t="s">
        <v>73</v>
      </c>
      <c r="G3290" s="52">
        <v>43.516057633200006</v>
      </c>
      <c r="H3290" s="52">
        <v>49.803213960000001</v>
      </c>
      <c r="I3290" s="52">
        <v>55.8488854836</v>
      </c>
      <c r="J3290" s="52">
        <v>60.031193649829198</v>
      </c>
      <c r="K3290" s="52">
        <v>63.669577600980006</v>
      </c>
      <c r="L3290" s="52">
        <v>67.198192623889213</v>
      </c>
      <c r="M3290" s="52">
        <v>66.752919976075219</v>
      </c>
      <c r="N3290" s="52">
        <v>41.116149463513452</v>
      </c>
      <c r="O3290" s="52">
        <v>37.059083265002208</v>
      </c>
      <c r="P3290" s="52">
        <v>38.78043722987799</v>
      </c>
      <c r="Q3290" s="52">
        <v>47.279453413862541</v>
      </c>
      <c r="R3290" s="52">
        <v>51.388646896144053</v>
      </c>
      <c r="S3290" s="52">
        <v>90.549491976106836</v>
      </c>
      <c r="T3290" s="52">
        <v>69.577448041766232</v>
      </c>
      <c r="U3290" s="52">
        <v>51.052914876454444</v>
      </c>
      <c r="V3290" s="52">
        <v>61.560283643520833</v>
      </c>
      <c r="W3290" s="52">
        <v>81.970198280319536</v>
      </c>
      <c r="X3290" s="52">
        <v>81.465292538985153</v>
      </c>
      <c r="Y3290" s="52">
        <v>83.460144599377799</v>
      </c>
      <c r="Z3290" s="52">
        <v>85.066333201394414</v>
      </c>
    </row>
    <row r="3291" spans="1:26">
      <c r="A3291" s="52" t="s">
        <v>336</v>
      </c>
      <c r="B3291" s="52" t="s">
        <v>337</v>
      </c>
      <c r="C3291" s="52" t="s">
        <v>259</v>
      </c>
      <c r="D3291" s="52" t="s">
        <v>7</v>
      </c>
      <c r="E3291" s="52" t="s">
        <v>62</v>
      </c>
      <c r="F3291" s="52" t="s">
        <v>63</v>
      </c>
      <c r="G3291" s="52">
        <v>18.522115148160001</v>
      </c>
      <c r="H3291" s="52">
        <v>25.459617208680001</v>
      </c>
      <c r="I3291" s="52">
        <v>28.860342996600004</v>
      </c>
      <c r="J3291" s="52">
        <v>27.740294447400004</v>
      </c>
      <c r="K3291" s="52">
        <v>34.287259117757188</v>
      </c>
      <c r="L3291" s="52">
        <v>31.974691489009349</v>
      </c>
      <c r="M3291" s="52">
        <v>43.246580863432321</v>
      </c>
      <c r="N3291" s="52">
        <v>45.4425547570848</v>
      </c>
      <c r="O3291" s="52">
        <v>54.786386171700286</v>
      </c>
      <c r="P3291" s="52">
        <v>39.831037731735556</v>
      </c>
      <c r="Q3291" s="52">
        <v>43.212620675568388</v>
      </c>
      <c r="R3291" s="52">
        <v>75.165038869557307</v>
      </c>
      <c r="S3291" s="52">
        <v>59.388737055183938</v>
      </c>
      <c r="T3291" s="52">
        <v>66.412045960574972</v>
      </c>
      <c r="U3291" s="52">
        <v>57.517059886632005</v>
      </c>
      <c r="V3291" s="52">
        <v>72.563666551200015</v>
      </c>
      <c r="W3291" s="52">
        <v>61.888397953320009</v>
      </c>
      <c r="X3291" s="52">
        <v>65.278365758640007</v>
      </c>
      <c r="Y3291" s="52">
        <v>73.006765224839995</v>
      </c>
      <c r="Z3291" s="52">
        <v>58.466991885480006</v>
      </c>
    </row>
    <row r="3292" spans="1:26">
      <c r="A3292" s="52" t="s">
        <v>336</v>
      </c>
      <c r="B3292" s="52" t="s">
        <v>338</v>
      </c>
      <c r="C3292" s="52" t="s">
        <v>259</v>
      </c>
      <c r="D3292" s="52" t="s">
        <v>7</v>
      </c>
      <c r="E3292" s="52" t="s">
        <v>62</v>
      </c>
      <c r="F3292" s="52" t="s">
        <v>64</v>
      </c>
      <c r="G3292" s="52">
        <v>0</v>
      </c>
      <c r="H3292" s="52">
        <v>0</v>
      </c>
      <c r="I3292" s="52">
        <v>0</v>
      </c>
      <c r="J3292" s="52">
        <v>0</v>
      </c>
      <c r="K3292" s="52">
        <v>0</v>
      </c>
      <c r="L3292" s="52">
        <v>0</v>
      </c>
      <c r="M3292" s="52">
        <v>0</v>
      </c>
      <c r="N3292" s="52">
        <v>0</v>
      </c>
      <c r="O3292" s="52">
        <v>0</v>
      </c>
      <c r="P3292" s="52">
        <v>0</v>
      </c>
      <c r="Q3292" s="52">
        <v>0</v>
      </c>
      <c r="R3292" s="52">
        <v>0</v>
      </c>
      <c r="S3292" s="52">
        <v>0</v>
      </c>
      <c r="T3292" s="52">
        <v>0</v>
      </c>
      <c r="U3292" s="52">
        <v>0</v>
      </c>
      <c r="V3292" s="52">
        <v>0</v>
      </c>
      <c r="W3292" s="52">
        <v>0</v>
      </c>
      <c r="X3292" s="52">
        <v>0</v>
      </c>
      <c r="Y3292" s="52">
        <v>0</v>
      </c>
      <c r="Z3292" s="52">
        <v>0</v>
      </c>
    </row>
    <row r="3293" spans="1:26">
      <c r="A3293" s="52" t="s">
        <v>336</v>
      </c>
      <c r="B3293" s="52" t="s">
        <v>339</v>
      </c>
      <c r="C3293" s="52" t="s">
        <v>259</v>
      </c>
      <c r="D3293" s="52" t="s">
        <v>7</v>
      </c>
      <c r="E3293" s="52" t="s">
        <v>62</v>
      </c>
      <c r="F3293" s="52" t="s">
        <v>65</v>
      </c>
      <c r="G3293" s="52">
        <v>2.1000988800000002E-2</v>
      </c>
      <c r="H3293" s="52">
        <v>2.0000343600000001E-2</v>
      </c>
      <c r="I3293" s="52">
        <v>2.4999382800000001E-2</v>
      </c>
      <c r="J3293" s="52">
        <v>2.9998422000000004E-2</v>
      </c>
      <c r="K3293" s="52">
        <v>3.4001002800000006E-2</v>
      </c>
      <c r="L3293" s="52">
        <v>3.3000357600000002E-2</v>
      </c>
      <c r="M3293" s="52">
        <v>0.100001718</v>
      </c>
      <c r="N3293" s="52">
        <v>5.3110018548000006</v>
      </c>
      <c r="O3293" s="52">
        <v>4.6889982864000004</v>
      </c>
      <c r="P3293" s="52">
        <v>4.6889982864000004</v>
      </c>
      <c r="Q3293" s="52">
        <v>0.29099934720000004</v>
      </c>
      <c r="R3293" s="52">
        <v>0.21600119879999999</v>
      </c>
      <c r="S3293" s="52">
        <v>0.20099989439999999</v>
      </c>
      <c r="T3293" s="52">
        <v>0.30100161240000001</v>
      </c>
      <c r="U3293" s="52">
        <v>0.56399964120000001</v>
      </c>
      <c r="V3293" s="52">
        <v>0.29099934720000004</v>
      </c>
      <c r="W3293" s="52">
        <v>0.3429994032</v>
      </c>
      <c r="X3293" s="52">
        <v>0.35499458519999999</v>
      </c>
      <c r="Y3293" s="52">
        <v>0.36153018000000003</v>
      </c>
      <c r="Z3293" s="52">
        <v>0.3586664088</v>
      </c>
    </row>
    <row r="3294" spans="1:26">
      <c r="A3294" s="52" t="s">
        <v>336</v>
      </c>
      <c r="B3294" s="52" t="s">
        <v>340</v>
      </c>
      <c r="C3294" s="52" t="s">
        <v>259</v>
      </c>
      <c r="D3294" s="52" t="s">
        <v>7</v>
      </c>
      <c r="E3294" s="52" t="s">
        <v>62</v>
      </c>
      <c r="F3294" s="52" t="s">
        <v>66</v>
      </c>
      <c r="G3294" s="52">
        <v>171.45188989172689</v>
      </c>
      <c r="H3294" s="52">
        <v>172.38722676428415</v>
      </c>
      <c r="I3294" s="52">
        <v>184.29598771915408</v>
      </c>
      <c r="J3294" s="52">
        <v>186.66017835505326</v>
      </c>
      <c r="K3294" s="52">
        <v>197.27878657378838</v>
      </c>
      <c r="L3294" s="52">
        <v>202.47792618649345</v>
      </c>
      <c r="M3294" s="52">
        <v>206.78415716616527</v>
      </c>
      <c r="N3294" s="52">
        <v>224.1347423196018</v>
      </c>
      <c r="O3294" s="52">
        <v>208.47015489683676</v>
      </c>
      <c r="P3294" s="52">
        <v>190.68510155367525</v>
      </c>
      <c r="Q3294" s="52">
        <v>231.01078100199615</v>
      </c>
      <c r="R3294" s="52">
        <v>248.4157482956341</v>
      </c>
      <c r="S3294" s="52">
        <v>248.09032053169614</v>
      </c>
      <c r="T3294" s="52">
        <v>246.40144298087483</v>
      </c>
      <c r="U3294" s="52">
        <v>256.8051843141925</v>
      </c>
      <c r="V3294" s="52">
        <v>248.9892566955767</v>
      </c>
      <c r="W3294" s="52">
        <v>240.13806727851861</v>
      </c>
      <c r="X3294" s="52">
        <v>252.54791078243289</v>
      </c>
      <c r="Y3294" s="52">
        <v>261.2172356776523</v>
      </c>
      <c r="Z3294" s="52">
        <v>249.04206903476211</v>
      </c>
    </row>
    <row r="3295" spans="1:26">
      <c r="A3295" s="52" t="s">
        <v>336</v>
      </c>
      <c r="B3295" s="52" t="s">
        <v>341</v>
      </c>
      <c r="C3295" s="52" t="s">
        <v>259</v>
      </c>
      <c r="D3295" s="52" t="s">
        <v>7</v>
      </c>
      <c r="E3295" s="52" t="s">
        <v>62</v>
      </c>
      <c r="F3295" s="52" t="s">
        <v>67</v>
      </c>
      <c r="G3295" s="52">
        <v>0</v>
      </c>
      <c r="H3295" s="52">
        <v>0</v>
      </c>
      <c r="I3295" s="52">
        <v>0</v>
      </c>
      <c r="J3295" s="52">
        <v>0</v>
      </c>
      <c r="K3295" s="52">
        <v>0</v>
      </c>
      <c r="L3295" s="52">
        <v>5.1845911756704006E-2</v>
      </c>
      <c r="M3295" s="52">
        <v>8.2805017541688009E-2</v>
      </c>
      <c r="N3295" s="52">
        <v>7.7760817674696003E-2</v>
      </c>
      <c r="O3295" s="52">
        <v>1.0199678597784001E-2</v>
      </c>
      <c r="P3295" s="52">
        <v>0.74611769645736004</v>
      </c>
      <c r="Q3295" s="52">
        <v>0.27625530633631201</v>
      </c>
      <c r="R3295" s="52">
        <v>0.40895712314596805</v>
      </c>
      <c r="S3295" s="52">
        <v>0.71992492702596</v>
      </c>
      <c r="T3295" s="52">
        <v>0.54842867099488801</v>
      </c>
      <c r="U3295" s="52">
        <v>1.3661267229928082</v>
      </c>
      <c r="V3295" s="52">
        <v>0.34091774307093603</v>
      </c>
      <c r="W3295" s="52">
        <v>0.35910555639048003</v>
      </c>
      <c r="X3295" s="52">
        <v>0.37179037778695201</v>
      </c>
      <c r="Y3295" s="52">
        <v>0.47130213074400007</v>
      </c>
      <c r="Z3295" s="52">
        <v>0.4275114349536</v>
      </c>
    </row>
    <row r="3296" spans="1:26">
      <c r="A3296" s="52" t="s">
        <v>336</v>
      </c>
      <c r="B3296" s="52" t="s">
        <v>337</v>
      </c>
      <c r="C3296" s="52" t="s">
        <v>259</v>
      </c>
      <c r="D3296" s="52" t="s">
        <v>7</v>
      </c>
      <c r="E3296" s="52" t="s">
        <v>62</v>
      </c>
      <c r="F3296" s="52" t="s">
        <v>68</v>
      </c>
      <c r="G3296" s="52">
        <v>137.34471023783786</v>
      </c>
      <c r="H3296" s="52">
        <v>125.53020350967348</v>
      </c>
      <c r="I3296" s="52">
        <v>174.06928987999959</v>
      </c>
      <c r="J3296" s="52">
        <v>178.65072744225589</v>
      </c>
      <c r="K3296" s="52">
        <v>178.74510991320599</v>
      </c>
      <c r="L3296" s="52">
        <v>148.06634973158162</v>
      </c>
      <c r="M3296" s="52">
        <v>169.09289408470681</v>
      </c>
      <c r="N3296" s="52">
        <v>146.3784201096264</v>
      </c>
      <c r="O3296" s="52">
        <v>165.82590250972919</v>
      </c>
      <c r="P3296" s="52">
        <v>154.05738651808201</v>
      </c>
      <c r="Q3296" s="52">
        <v>203.48848799053934</v>
      </c>
      <c r="R3296" s="52">
        <v>194.97757260772002</v>
      </c>
      <c r="S3296" s="52">
        <v>201.47329497354272</v>
      </c>
      <c r="T3296" s="52">
        <v>217.82620524879314</v>
      </c>
      <c r="U3296" s="52">
        <v>211.22255657373179</v>
      </c>
      <c r="V3296" s="52">
        <v>247.48266629426661</v>
      </c>
      <c r="W3296" s="52">
        <v>186.54808981753317</v>
      </c>
      <c r="X3296" s="52">
        <v>197.77207318950528</v>
      </c>
      <c r="Y3296" s="52">
        <v>223.04253449819169</v>
      </c>
      <c r="Z3296" s="52">
        <v>189.53424993472157</v>
      </c>
    </row>
    <row r="3297" spans="1:26">
      <c r="A3297" s="52" t="s">
        <v>336</v>
      </c>
      <c r="B3297" s="52" t="s">
        <v>337</v>
      </c>
      <c r="C3297" s="52" t="s">
        <v>259</v>
      </c>
      <c r="D3297" s="52" t="s">
        <v>7</v>
      </c>
      <c r="E3297" s="52" t="s">
        <v>62</v>
      </c>
      <c r="F3297" s="52" t="s">
        <v>69</v>
      </c>
      <c r="G3297" s="52">
        <v>0</v>
      </c>
      <c r="H3297" s="52">
        <v>0</v>
      </c>
      <c r="I3297" s="52">
        <v>0</v>
      </c>
      <c r="J3297" s="52">
        <v>0</v>
      </c>
      <c r="K3297" s="52">
        <v>0</v>
      </c>
      <c r="L3297" s="52">
        <v>0</v>
      </c>
      <c r="M3297" s="52">
        <v>0</v>
      </c>
      <c r="N3297" s="52">
        <v>0</v>
      </c>
      <c r="O3297" s="52">
        <v>0</v>
      </c>
      <c r="P3297" s="52">
        <v>0</v>
      </c>
      <c r="Q3297" s="52">
        <v>0</v>
      </c>
      <c r="R3297" s="52">
        <v>0</v>
      </c>
      <c r="S3297" s="52">
        <v>0</v>
      </c>
      <c r="T3297" s="52">
        <v>0</v>
      </c>
      <c r="U3297" s="52">
        <v>0</v>
      </c>
      <c r="V3297" s="52">
        <v>0</v>
      </c>
      <c r="W3297" s="52">
        <v>0</v>
      </c>
      <c r="X3297" s="52">
        <v>0</v>
      </c>
      <c r="Y3297" s="52">
        <v>0</v>
      </c>
      <c r="Z3297" s="52">
        <v>0</v>
      </c>
    </row>
    <row r="3298" spans="1:26">
      <c r="A3298" s="52" t="s">
        <v>336</v>
      </c>
      <c r="B3298" s="52" t="s">
        <v>337</v>
      </c>
      <c r="C3298" s="52" t="s">
        <v>259</v>
      </c>
      <c r="D3298" s="52" t="s">
        <v>7</v>
      </c>
      <c r="E3298" s="52" t="s">
        <v>62</v>
      </c>
      <c r="F3298" s="52" t="s">
        <v>70</v>
      </c>
      <c r="G3298" s="52">
        <v>0</v>
      </c>
      <c r="H3298" s="52">
        <v>0</v>
      </c>
      <c r="I3298" s="52">
        <v>0</v>
      </c>
      <c r="J3298" s="52">
        <v>0</v>
      </c>
      <c r="K3298" s="52">
        <v>0</v>
      </c>
      <c r="L3298" s="52">
        <v>0</v>
      </c>
      <c r="M3298" s="52">
        <v>0</v>
      </c>
      <c r="N3298" s="52">
        <v>0</v>
      </c>
      <c r="O3298" s="52">
        <v>0</v>
      </c>
      <c r="P3298" s="52">
        <v>0</v>
      </c>
      <c r="Q3298" s="52">
        <v>0</v>
      </c>
      <c r="R3298" s="52">
        <v>0</v>
      </c>
      <c r="S3298" s="52">
        <v>0</v>
      </c>
      <c r="T3298" s="52">
        <v>0</v>
      </c>
      <c r="U3298" s="52">
        <v>0</v>
      </c>
      <c r="V3298" s="52">
        <v>0</v>
      </c>
      <c r="W3298" s="52">
        <v>0</v>
      </c>
      <c r="X3298" s="52">
        <v>0</v>
      </c>
      <c r="Y3298" s="52">
        <v>0</v>
      </c>
      <c r="Z3298" s="52">
        <v>0</v>
      </c>
    </row>
    <row r="3299" spans="1:26">
      <c r="A3299" s="52" t="s">
        <v>336</v>
      </c>
      <c r="B3299" s="52" t="s">
        <v>342</v>
      </c>
      <c r="C3299" s="52" t="s">
        <v>259</v>
      </c>
      <c r="D3299" s="52" t="s">
        <v>7</v>
      </c>
      <c r="E3299" s="52" t="s">
        <v>62</v>
      </c>
      <c r="F3299" s="52" t="s">
        <v>71</v>
      </c>
      <c r="G3299" s="52">
        <v>0</v>
      </c>
      <c r="H3299" s="52">
        <v>0</v>
      </c>
      <c r="I3299" s="52">
        <v>0</v>
      </c>
      <c r="J3299" s="52">
        <v>0</v>
      </c>
      <c r="K3299" s="52">
        <v>0</v>
      </c>
      <c r="L3299" s="52">
        <v>0</v>
      </c>
      <c r="M3299" s="52">
        <v>0</v>
      </c>
      <c r="N3299" s="52">
        <v>0</v>
      </c>
      <c r="O3299" s="52">
        <v>0</v>
      </c>
      <c r="P3299" s="52">
        <v>0</v>
      </c>
      <c r="Q3299" s="52">
        <v>0</v>
      </c>
      <c r="R3299" s="52">
        <v>0</v>
      </c>
      <c r="S3299" s="52">
        <v>0</v>
      </c>
      <c r="T3299" s="52">
        <v>0</v>
      </c>
      <c r="U3299" s="52">
        <v>0</v>
      </c>
      <c r="V3299" s="52">
        <v>0</v>
      </c>
      <c r="W3299" s="52">
        <v>0</v>
      </c>
      <c r="X3299" s="52">
        <v>0</v>
      </c>
      <c r="Y3299" s="52">
        <v>0</v>
      </c>
      <c r="Z3299" s="52">
        <v>0</v>
      </c>
    </row>
    <row r="3300" spans="1:26">
      <c r="A3300" s="52" t="s">
        <v>336</v>
      </c>
      <c r="B3300" s="52" t="s">
        <v>342</v>
      </c>
      <c r="C3300" s="52" t="s">
        <v>259</v>
      </c>
      <c r="D3300" s="52" t="s">
        <v>7</v>
      </c>
      <c r="E3300" s="52" t="s">
        <v>62</v>
      </c>
      <c r="F3300" s="52" t="s">
        <v>72</v>
      </c>
      <c r="G3300" s="52">
        <v>68.568460530648139</v>
      </c>
      <c r="H3300" s="52">
        <v>50.229745214770574</v>
      </c>
      <c r="I3300" s="52">
        <v>49.079006672589514</v>
      </c>
      <c r="J3300" s="52">
        <v>45.730631970265122</v>
      </c>
      <c r="K3300" s="52">
        <v>49.6466470464662</v>
      </c>
      <c r="L3300" s="52">
        <v>49.287488260963208</v>
      </c>
      <c r="M3300" s="52">
        <v>47.691953132948278</v>
      </c>
      <c r="N3300" s="52">
        <v>42.773580265112201</v>
      </c>
      <c r="O3300" s="52">
        <v>35.704574609013378</v>
      </c>
      <c r="P3300" s="52">
        <v>26.718015035960441</v>
      </c>
      <c r="Q3300" s="52">
        <v>29.355782889589278</v>
      </c>
      <c r="R3300" s="52">
        <v>25.277921839983719</v>
      </c>
      <c r="S3300" s="52">
        <v>18.48289284529023</v>
      </c>
      <c r="T3300" s="52">
        <v>16.030023933344253</v>
      </c>
      <c r="U3300" s="52">
        <v>13.815341972178016</v>
      </c>
      <c r="V3300" s="52">
        <v>13.170797890427593</v>
      </c>
      <c r="W3300" s="52">
        <v>10.4745727460314</v>
      </c>
      <c r="X3300" s="52">
        <v>10.634238487240625</v>
      </c>
      <c r="Y3300" s="52">
        <v>8.579152098831285</v>
      </c>
      <c r="Z3300" s="52">
        <v>7.3912047519109976</v>
      </c>
    </row>
    <row r="3301" spans="1:26">
      <c r="A3301" s="52" t="s">
        <v>336</v>
      </c>
      <c r="B3301" s="52" t="s">
        <v>343</v>
      </c>
      <c r="C3301" s="52" t="s">
        <v>259</v>
      </c>
      <c r="D3301" s="52" t="s">
        <v>7</v>
      </c>
      <c r="E3301" s="52" t="s">
        <v>62</v>
      </c>
      <c r="F3301" s="52" t="s">
        <v>73</v>
      </c>
      <c r="G3301" s="52">
        <v>30.115719388800109</v>
      </c>
      <c r="H3301" s="52">
        <v>32.754282616800111</v>
      </c>
      <c r="I3301" s="52">
        <v>34.248028186800134</v>
      </c>
      <c r="J3301" s="52">
        <v>38.659107467944949</v>
      </c>
      <c r="K3301" s="52">
        <v>42.535289997318259</v>
      </c>
      <c r="L3301" s="52">
        <v>47.299642868134953</v>
      </c>
      <c r="M3301" s="52">
        <v>48.904045851024172</v>
      </c>
      <c r="N3301" s="52">
        <v>55.998403723299774</v>
      </c>
      <c r="O3301" s="52">
        <v>65.097768860769776</v>
      </c>
      <c r="P3301" s="52">
        <v>65.577963256484537</v>
      </c>
      <c r="Q3301" s="52">
        <v>77.446989041838094</v>
      </c>
      <c r="R3301" s="52">
        <v>77.924066529277809</v>
      </c>
      <c r="S3301" s="52">
        <v>81.217067240707465</v>
      </c>
      <c r="T3301" s="52">
        <v>86.187578670564164</v>
      </c>
      <c r="U3301" s="52">
        <v>82.105889094843789</v>
      </c>
      <c r="V3301" s="52">
        <v>78.548852138221008</v>
      </c>
      <c r="W3301" s="52">
        <v>78.377745146238851</v>
      </c>
      <c r="X3301" s="52">
        <v>82.36003556452728</v>
      </c>
      <c r="Y3301" s="52">
        <v>83.755524538541337</v>
      </c>
      <c r="Z3301" s="52">
        <v>82.639089210255264</v>
      </c>
    </row>
    <row r="3302" spans="1:26">
      <c r="A3302" s="52" t="s">
        <v>344</v>
      </c>
      <c r="B3302" s="52" t="s">
        <v>337</v>
      </c>
      <c r="C3302" s="52" t="s">
        <v>259</v>
      </c>
      <c r="D3302" s="52" t="s">
        <v>7</v>
      </c>
      <c r="E3302" s="52" t="s">
        <v>74</v>
      </c>
      <c r="F3302" s="52" t="s">
        <v>63</v>
      </c>
      <c r="G3302" s="52">
        <v>90.892394260547405</v>
      </c>
      <c r="H3302" s="52">
        <v>95.560150741872548</v>
      </c>
      <c r="I3302" s="52">
        <v>95.79997993512707</v>
      </c>
      <c r="J3302" s="52">
        <v>85.371493808959002</v>
      </c>
      <c r="K3302" s="52">
        <v>82.348878446590135</v>
      </c>
      <c r="L3302" s="52">
        <v>85.856018779916042</v>
      </c>
      <c r="M3302" s="52">
        <v>95.073469524816545</v>
      </c>
      <c r="N3302" s="52">
        <v>96.808069410238133</v>
      </c>
      <c r="O3302" s="52">
        <v>82.634525844422029</v>
      </c>
      <c r="P3302" s="52">
        <v>79.870019320920719</v>
      </c>
      <c r="Q3302" s="52">
        <v>89.585944845478338</v>
      </c>
      <c r="R3302" s="52">
        <v>99.750144497912231</v>
      </c>
      <c r="S3302" s="52">
        <v>93.83084276670246</v>
      </c>
      <c r="T3302" s="52">
        <v>87.321550713377988</v>
      </c>
      <c r="U3302" s="52">
        <v>90.401467776934169</v>
      </c>
      <c r="V3302" s="52">
        <v>95.351975427445183</v>
      </c>
      <c r="W3302" s="52">
        <v>106.23258349579878</v>
      </c>
      <c r="X3302" s="52">
        <v>96.975016086926118</v>
      </c>
      <c r="Y3302" s="52">
        <v>67.636996055461424</v>
      </c>
      <c r="Z3302" s="52">
        <v>71.350395521743749</v>
      </c>
    </row>
    <row r="3303" spans="1:26">
      <c r="A3303" s="52" t="s">
        <v>344</v>
      </c>
      <c r="B3303" s="52" t="s">
        <v>338</v>
      </c>
      <c r="C3303" s="52" t="s">
        <v>259</v>
      </c>
      <c r="D3303" s="52" t="s">
        <v>7</v>
      </c>
      <c r="E3303" s="52" t="s">
        <v>74</v>
      </c>
      <c r="F3303" s="52" t="s">
        <v>64</v>
      </c>
      <c r="G3303" s="52">
        <v>0</v>
      </c>
      <c r="H3303" s="52">
        <v>0</v>
      </c>
      <c r="I3303" s="52">
        <v>0</v>
      </c>
      <c r="J3303" s="52">
        <v>0</v>
      </c>
      <c r="K3303" s="52">
        <v>0</v>
      </c>
      <c r="L3303" s="52">
        <v>0</v>
      </c>
      <c r="M3303" s="52">
        <v>0</v>
      </c>
      <c r="N3303" s="52">
        <v>0</v>
      </c>
      <c r="O3303" s="52">
        <v>0</v>
      </c>
      <c r="P3303" s="52">
        <v>0</v>
      </c>
      <c r="Q3303" s="52">
        <v>0</v>
      </c>
      <c r="R3303" s="52">
        <v>0</v>
      </c>
      <c r="S3303" s="52">
        <v>0</v>
      </c>
      <c r="T3303" s="52">
        <v>0</v>
      </c>
      <c r="U3303" s="52">
        <v>1.5140013083999999</v>
      </c>
      <c r="V3303" s="52">
        <v>0.44800016040000001</v>
      </c>
      <c r="W3303" s="52">
        <v>0.2220008832</v>
      </c>
      <c r="X3303" s="52">
        <v>0.22357930679999999</v>
      </c>
      <c r="Y3303" s="52">
        <v>0.22489562114398617</v>
      </c>
      <c r="Z3303" s="52">
        <v>0.15884994159280974</v>
      </c>
    </row>
    <row r="3304" spans="1:26">
      <c r="A3304" s="52" t="s">
        <v>344</v>
      </c>
      <c r="B3304" s="52" t="s">
        <v>339</v>
      </c>
      <c r="C3304" s="52" t="s">
        <v>259</v>
      </c>
      <c r="D3304" s="52" t="s">
        <v>7</v>
      </c>
      <c r="E3304" s="52" t="s">
        <v>74</v>
      </c>
      <c r="F3304" s="52" t="s">
        <v>65</v>
      </c>
      <c r="G3304" s="52">
        <v>3.4610014728</v>
      </c>
      <c r="H3304" s="52">
        <v>3.4230020760000004</v>
      </c>
      <c r="I3304" s="52">
        <v>4.2150022848000006</v>
      </c>
      <c r="J3304" s="52">
        <v>5.2460017847999998</v>
      </c>
      <c r="K3304" s="52">
        <v>5.7760004232000011</v>
      </c>
      <c r="L3304" s="52">
        <v>5.6150012160000005</v>
      </c>
      <c r="M3304" s="52">
        <v>5.4194295078000003</v>
      </c>
      <c r="N3304" s="52">
        <v>5.6172568000716003</v>
      </c>
      <c r="O3304" s="52">
        <v>5.2026202859076003</v>
      </c>
      <c r="P3304" s="52">
        <v>5.2988091186420005</v>
      </c>
      <c r="Q3304" s="52">
        <v>3.6918777104856004</v>
      </c>
      <c r="R3304" s="52">
        <v>1.9886479429068</v>
      </c>
      <c r="S3304" s="52">
        <v>1.8773003695319999</v>
      </c>
      <c r="T3304" s="52">
        <v>2.0674051636319999</v>
      </c>
      <c r="U3304" s="52">
        <v>1.4074715444003998</v>
      </c>
      <c r="V3304" s="52">
        <v>11.305041996225601</v>
      </c>
      <c r="W3304" s="52">
        <v>14.061648093699601</v>
      </c>
      <c r="X3304" s="52">
        <v>16.454726227260469</v>
      </c>
      <c r="Y3304" s="52">
        <v>17.4326708645271</v>
      </c>
      <c r="Z3304" s="52">
        <v>16.733895293346588</v>
      </c>
    </row>
    <row r="3305" spans="1:26">
      <c r="A3305" s="52" t="s">
        <v>344</v>
      </c>
      <c r="B3305" s="52" t="s">
        <v>340</v>
      </c>
      <c r="C3305" s="52" t="s">
        <v>259</v>
      </c>
      <c r="D3305" s="52" t="s">
        <v>7</v>
      </c>
      <c r="E3305" s="52" t="s">
        <v>74</v>
      </c>
      <c r="F3305" s="52" t="s">
        <v>66</v>
      </c>
      <c r="G3305" s="52">
        <v>219.27566026226521</v>
      </c>
      <c r="H3305" s="52">
        <v>224.75069724101371</v>
      </c>
      <c r="I3305" s="52">
        <v>221.34406144318865</v>
      </c>
      <c r="J3305" s="52">
        <v>254.16370466762405</v>
      </c>
      <c r="K3305" s="52">
        <v>265.29077256343123</v>
      </c>
      <c r="L3305" s="52">
        <v>266.55127144775571</v>
      </c>
      <c r="M3305" s="52">
        <v>272.56817143720241</v>
      </c>
      <c r="N3305" s="52">
        <v>283.81819276154397</v>
      </c>
      <c r="O3305" s="52">
        <v>252.49382454910631</v>
      </c>
      <c r="P3305" s="52">
        <v>252.25469779582906</v>
      </c>
      <c r="Q3305" s="52">
        <v>284.38241222611555</v>
      </c>
      <c r="R3305" s="52">
        <v>294.19246434635886</v>
      </c>
      <c r="S3305" s="52">
        <v>298.47031951369775</v>
      </c>
      <c r="T3305" s="52">
        <v>305.94569519607535</v>
      </c>
      <c r="U3305" s="52">
        <v>307.63564523348077</v>
      </c>
      <c r="V3305" s="52">
        <v>308.12179419721599</v>
      </c>
      <c r="W3305" s="52">
        <v>304.52047185965409</v>
      </c>
      <c r="X3305" s="52">
        <v>322.27854905940711</v>
      </c>
      <c r="Y3305" s="52">
        <v>334.04890897274163</v>
      </c>
      <c r="Z3305" s="52">
        <v>331.88942853156004</v>
      </c>
    </row>
    <row r="3306" spans="1:26">
      <c r="A3306" s="52" t="s">
        <v>344</v>
      </c>
      <c r="B3306" s="52" t="s">
        <v>341</v>
      </c>
      <c r="C3306" s="52" t="s">
        <v>259</v>
      </c>
      <c r="D3306" s="52" t="s">
        <v>7</v>
      </c>
      <c r="E3306" s="52" t="s">
        <v>74</v>
      </c>
      <c r="F3306" s="52" t="s">
        <v>67</v>
      </c>
      <c r="G3306" s="52">
        <v>44.073999799200003</v>
      </c>
      <c r="H3306" s="52">
        <v>41.411998864800005</v>
      </c>
      <c r="I3306" s="52">
        <v>43.044000944399997</v>
      </c>
      <c r="J3306" s="52">
        <v>66.69421347038616</v>
      </c>
      <c r="K3306" s="52">
        <v>107.191546480404</v>
      </c>
      <c r="L3306" s="52">
        <v>108.76075389276552</v>
      </c>
      <c r="M3306" s="52">
        <v>115.84467398597437</v>
      </c>
      <c r="N3306" s="52">
        <v>134.94950802177374</v>
      </c>
      <c r="O3306" s="52">
        <v>120.92879624616901</v>
      </c>
      <c r="P3306" s="52">
        <v>110.06982690266378</v>
      </c>
      <c r="Q3306" s="52">
        <v>114.19235925763934</v>
      </c>
      <c r="R3306" s="52">
        <v>113.56982848863936</v>
      </c>
      <c r="S3306" s="52">
        <v>105.31440633845196</v>
      </c>
      <c r="T3306" s="52">
        <v>106.16736451640941</v>
      </c>
      <c r="U3306" s="52">
        <v>115.6116206072646</v>
      </c>
      <c r="V3306" s="52">
        <v>115.96295820102229</v>
      </c>
      <c r="W3306" s="52">
        <v>119.62984128198192</v>
      </c>
      <c r="X3306" s="52">
        <v>121.58150454721692</v>
      </c>
      <c r="Y3306" s="52">
        <v>160.06002809240226</v>
      </c>
      <c r="Z3306" s="52">
        <v>153.15084903575007</v>
      </c>
    </row>
    <row r="3307" spans="1:26">
      <c r="A3307" s="52" t="s">
        <v>344</v>
      </c>
      <c r="B3307" s="52" t="s">
        <v>337</v>
      </c>
      <c r="C3307" s="52" t="s">
        <v>259</v>
      </c>
      <c r="D3307" s="52" t="s">
        <v>7</v>
      </c>
      <c r="E3307" s="52" t="s">
        <v>74</v>
      </c>
      <c r="F3307" s="52" t="s">
        <v>68</v>
      </c>
      <c r="G3307" s="52">
        <v>0</v>
      </c>
      <c r="H3307" s="52">
        <v>0</v>
      </c>
      <c r="I3307" s="52">
        <v>0</v>
      </c>
      <c r="J3307" s="52">
        <v>0</v>
      </c>
      <c r="K3307" s="52">
        <v>0</v>
      </c>
      <c r="L3307" s="52">
        <v>0</v>
      </c>
      <c r="M3307" s="52">
        <v>0</v>
      </c>
      <c r="N3307" s="52">
        <v>0</v>
      </c>
      <c r="O3307" s="52">
        <v>0.10821889915200002</v>
      </c>
      <c r="P3307" s="52">
        <v>9.8153497008000024E-2</v>
      </c>
      <c r="Q3307" s="52">
        <v>0.15083859722400003</v>
      </c>
      <c r="R3307" s="52">
        <v>0.17638192907999997</v>
      </c>
      <c r="S3307" s="52">
        <v>0.180006106896</v>
      </c>
      <c r="T3307" s="52">
        <v>0.199535519232</v>
      </c>
      <c r="U3307" s="52">
        <v>0.191226814632</v>
      </c>
      <c r="V3307" s="52">
        <v>0.19640195064000004</v>
      </c>
      <c r="W3307" s="52">
        <v>0.195816384792</v>
      </c>
      <c r="X3307" s="52">
        <v>0.19633864622400005</v>
      </c>
      <c r="Y3307" s="52">
        <v>0.22178702145600004</v>
      </c>
      <c r="Z3307" s="52">
        <v>0.16766174577599999</v>
      </c>
    </row>
    <row r="3308" spans="1:26">
      <c r="A3308" s="52" t="s">
        <v>344</v>
      </c>
      <c r="B3308" s="52" t="s">
        <v>337</v>
      </c>
      <c r="C3308" s="52" t="s">
        <v>259</v>
      </c>
      <c r="D3308" s="52" t="s">
        <v>7</v>
      </c>
      <c r="E3308" s="52" t="s">
        <v>74</v>
      </c>
      <c r="F3308" s="52" t="s">
        <v>69</v>
      </c>
      <c r="G3308" s="52">
        <v>0</v>
      </c>
      <c r="H3308" s="52">
        <v>0</v>
      </c>
      <c r="I3308" s="52">
        <v>0</v>
      </c>
      <c r="J3308" s="52">
        <v>0</v>
      </c>
      <c r="K3308" s="52">
        <v>0</v>
      </c>
      <c r="L3308" s="52">
        <v>0</v>
      </c>
      <c r="M3308" s="52">
        <v>0</v>
      </c>
      <c r="N3308" s="52">
        <v>0</v>
      </c>
      <c r="O3308" s="52">
        <v>0</v>
      </c>
      <c r="P3308" s="52">
        <v>0</v>
      </c>
      <c r="Q3308" s="52">
        <v>0</v>
      </c>
      <c r="R3308" s="52">
        <v>0</v>
      </c>
      <c r="S3308" s="52">
        <v>0</v>
      </c>
      <c r="T3308" s="52">
        <v>0</v>
      </c>
      <c r="U3308" s="52">
        <v>0</v>
      </c>
      <c r="V3308" s="52">
        <v>0</v>
      </c>
      <c r="W3308" s="52">
        <v>0</v>
      </c>
      <c r="X3308" s="52">
        <v>0</v>
      </c>
      <c r="Y3308" s="52">
        <v>0</v>
      </c>
      <c r="Z3308" s="52">
        <v>0</v>
      </c>
    </row>
    <row r="3309" spans="1:26">
      <c r="A3309" s="52" t="s">
        <v>344</v>
      </c>
      <c r="B3309" s="52" t="s">
        <v>337</v>
      </c>
      <c r="C3309" s="52" t="s">
        <v>259</v>
      </c>
      <c r="D3309" s="52" t="s">
        <v>7</v>
      </c>
      <c r="E3309" s="52" t="s">
        <v>74</v>
      </c>
      <c r="F3309" s="52" t="s">
        <v>70</v>
      </c>
      <c r="G3309" s="52">
        <v>0</v>
      </c>
      <c r="H3309" s="52">
        <v>0</v>
      </c>
      <c r="I3309" s="52">
        <v>0</v>
      </c>
      <c r="J3309" s="52">
        <v>0</v>
      </c>
      <c r="K3309" s="52">
        <v>0</v>
      </c>
      <c r="L3309" s="52">
        <v>0</v>
      </c>
      <c r="M3309" s="52">
        <v>0</v>
      </c>
      <c r="N3309" s="52">
        <v>0</v>
      </c>
      <c r="O3309" s="52">
        <v>0</v>
      </c>
      <c r="P3309" s="52">
        <v>0</v>
      </c>
      <c r="Q3309" s="52">
        <v>0</v>
      </c>
      <c r="R3309" s="52">
        <v>0</v>
      </c>
      <c r="S3309" s="52">
        <v>0</v>
      </c>
      <c r="T3309" s="52">
        <v>0</v>
      </c>
      <c r="U3309" s="52">
        <v>0</v>
      </c>
      <c r="V3309" s="52">
        <v>0</v>
      </c>
      <c r="W3309" s="52">
        <v>0</v>
      </c>
      <c r="X3309" s="52">
        <v>0</v>
      </c>
      <c r="Y3309" s="52">
        <v>0</v>
      </c>
      <c r="Z3309" s="52">
        <v>0</v>
      </c>
    </row>
    <row r="3310" spans="1:26">
      <c r="A3310" s="52" t="s">
        <v>344</v>
      </c>
      <c r="B3310" s="52" t="s">
        <v>342</v>
      </c>
      <c r="C3310" s="52" t="s">
        <v>259</v>
      </c>
      <c r="D3310" s="52" t="s">
        <v>7</v>
      </c>
      <c r="E3310" s="52" t="s">
        <v>74</v>
      </c>
      <c r="F3310" s="52" t="s">
        <v>71</v>
      </c>
      <c r="G3310" s="52">
        <v>0</v>
      </c>
      <c r="H3310" s="52">
        <v>0</v>
      </c>
      <c r="I3310" s="52">
        <v>0</v>
      </c>
      <c r="J3310" s="52">
        <v>0</v>
      </c>
      <c r="K3310" s="52">
        <v>0</v>
      </c>
      <c r="L3310" s="52">
        <v>0</v>
      </c>
      <c r="M3310" s="52">
        <v>0</v>
      </c>
      <c r="N3310" s="52">
        <v>0</v>
      </c>
      <c r="O3310" s="52">
        <v>0</v>
      </c>
      <c r="P3310" s="52">
        <v>0</v>
      </c>
      <c r="Q3310" s="52">
        <v>0</v>
      </c>
      <c r="R3310" s="52">
        <v>0</v>
      </c>
      <c r="S3310" s="52">
        <v>0</v>
      </c>
      <c r="T3310" s="52">
        <v>0</v>
      </c>
      <c r="U3310" s="52">
        <v>0</v>
      </c>
      <c r="V3310" s="52">
        <v>0</v>
      </c>
      <c r="W3310" s="52">
        <v>0</v>
      </c>
      <c r="X3310" s="52">
        <v>0</v>
      </c>
      <c r="Y3310" s="52">
        <v>0</v>
      </c>
      <c r="Z3310" s="52">
        <v>0</v>
      </c>
    </row>
    <row r="3311" spans="1:26">
      <c r="A3311" s="52" t="s">
        <v>344</v>
      </c>
      <c r="B3311" s="52" t="s">
        <v>342</v>
      </c>
      <c r="C3311" s="52" t="s">
        <v>259</v>
      </c>
      <c r="D3311" s="52" t="s">
        <v>7</v>
      </c>
      <c r="E3311" s="52" t="s">
        <v>74</v>
      </c>
      <c r="F3311" s="52" t="s">
        <v>72</v>
      </c>
      <c r="G3311" s="52">
        <v>163.85182705733786</v>
      </c>
      <c r="H3311" s="52">
        <v>156.80088594558714</v>
      </c>
      <c r="I3311" s="52">
        <v>168.13920654783033</v>
      </c>
      <c r="J3311" s="52">
        <v>153.46764407880914</v>
      </c>
      <c r="K3311" s="52">
        <v>155.57867608780273</v>
      </c>
      <c r="L3311" s="52">
        <v>162.5522273381149</v>
      </c>
      <c r="M3311" s="52">
        <v>167.55200154665172</v>
      </c>
      <c r="N3311" s="52">
        <v>160.69192475501023</v>
      </c>
      <c r="O3311" s="52">
        <v>130.92730366598343</v>
      </c>
      <c r="P3311" s="52">
        <v>121.96185755238602</v>
      </c>
      <c r="Q3311" s="52">
        <v>123.88742983258555</v>
      </c>
      <c r="R3311" s="52">
        <v>106.68274853876106</v>
      </c>
      <c r="S3311" s="52">
        <v>83.341834793546042</v>
      </c>
      <c r="T3311" s="52">
        <v>71.686321084322458</v>
      </c>
      <c r="U3311" s="52">
        <v>65.905511397555117</v>
      </c>
      <c r="V3311" s="52">
        <v>52.776079735133834</v>
      </c>
      <c r="W3311" s="52">
        <v>49.175014632974339</v>
      </c>
      <c r="X3311" s="52">
        <v>52.927841958353952</v>
      </c>
      <c r="Y3311" s="52">
        <v>88.01618075015142</v>
      </c>
      <c r="Z3311" s="52">
        <v>82.548271480605507</v>
      </c>
    </row>
    <row r="3312" spans="1:26">
      <c r="A3312" s="52" t="s">
        <v>344</v>
      </c>
      <c r="B3312" s="52" t="s">
        <v>343</v>
      </c>
      <c r="C3312" s="52" t="s">
        <v>259</v>
      </c>
      <c r="D3312" s="52" t="s">
        <v>7</v>
      </c>
      <c r="E3312" s="52" t="s">
        <v>74</v>
      </c>
      <c r="F3312" s="52" t="s">
        <v>73</v>
      </c>
      <c r="G3312" s="52">
        <v>15.415467133907306</v>
      </c>
      <c r="H3312" s="52">
        <v>15.007585586252624</v>
      </c>
      <c r="I3312" s="52">
        <v>18.999030451869736</v>
      </c>
      <c r="J3312" s="52">
        <v>22.329869460815186</v>
      </c>
      <c r="K3312" s="52">
        <v>23.443660789964909</v>
      </c>
      <c r="L3312" s="52">
        <v>24.472965748296598</v>
      </c>
      <c r="M3312" s="52">
        <v>22.171314958507168</v>
      </c>
      <c r="N3312" s="52">
        <v>34.999286002799295</v>
      </c>
      <c r="O3312" s="52">
        <v>47.572634546398234</v>
      </c>
      <c r="P3312" s="52">
        <v>53.125799889621391</v>
      </c>
      <c r="Q3312" s="52">
        <v>83.731095891781067</v>
      </c>
      <c r="R3312" s="52">
        <v>114.11656748553376</v>
      </c>
      <c r="S3312" s="52">
        <v>113.97251038106921</v>
      </c>
      <c r="T3312" s="52">
        <v>149.07467817060046</v>
      </c>
      <c r="U3312" s="52">
        <v>142.65340590835223</v>
      </c>
      <c r="V3312" s="52">
        <v>92.80188208889993</v>
      </c>
      <c r="W3312" s="52">
        <v>79.595568869471606</v>
      </c>
      <c r="X3312" s="52">
        <v>84.692219656975752</v>
      </c>
      <c r="Y3312" s="52">
        <v>89.605913490351298</v>
      </c>
      <c r="Z3312" s="52">
        <v>83.075650452490763</v>
      </c>
    </row>
    <row r="3313" spans="1:26">
      <c r="A3313" s="52" t="s">
        <v>345</v>
      </c>
      <c r="B3313" s="52" t="s">
        <v>337</v>
      </c>
      <c r="C3313" s="52" t="s">
        <v>259</v>
      </c>
      <c r="D3313" s="52" t="s">
        <v>7</v>
      </c>
      <c r="E3313" s="52" t="s">
        <v>75</v>
      </c>
      <c r="F3313" s="52" t="s">
        <v>63</v>
      </c>
      <c r="G3313" s="52">
        <v>0</v>
      </c>
      <c r="H3313" s="52">
        <v>0</v>
      </c>
      <c r="I3313" s="52">
        <v>0</v>
      </c>
      <c r="J3313" s="52">
        <v>0</v>
      </c>
      <c r="K3313" s="52">
        <v>7.8118332629760001E-3</v>
      </c>
      <c r="L3313" s="52">
        <v>2.8552180700160006E-2</v>
      </c>
      <c r="M3313" s="52">
        <v>9.4053577462272012E-2</v>
      </c>
      <c r="N3313" s="52">
        <v>0.10618497046886402</v>
      </c>
      <c r="O3313" s="52">
        <v>9.9285649261056014E-2</v>
      </c>
      <c r="P3313" s="52">
        <v>4.9086412978176001E-2</v>
      </c>
      <c r="Q3313" s="52">
        <v>8.9960293827071991E-2</v>
      </c>
      <c r="R3313" s="52">
        <v>8.1447180272640002E-2</v>
      </c>
      <c r="S3313" s="52">
        <v>8.0593089149952002E-2</v>
      </c>
      <c r="T3313" s="52">
        <v>5.1133665733632011E-2</v>
      </c>
      <c r="U3313" s="52">
        <v>4.7954956068863998E-2</v>
      </c>
      <c r="V3313" s="52">
        <v>0</v>
      </c>
      <c r="W3313" s="52">
        <v>0</v>
      </c>
      <c r="X3313" s="52">
        <v>0</v>
      </c>
      <c r="Y3313" s="52">
        <v>0</v>
      </c>
      <c r="Z3313" s="52">
        <v>0</v>
      </c>
    </row>
    <row r="3314" spans="1:26">
      <c r="A3314" s="52" t="s">
        <v>345</v>
      </c>
      <c r="B3314" s="52" t="s">
        <v>338</v>
      </c>
      <c r="C3314" s="52" t="s">
        <v>259</v>
      </c>
      <c r="D3314" s="52" t="s">
        <v>7</v>
      </c>
      <c r="E3314" s="52" t="s">
        <v>75</v>
      </c>
      <c r="F3314" s="52" t="s">
        <v>64</v>
      </c>
      <c r="G3314" s="52">
        <v>0</v>
      </c>
      <c r="H3314" s="52">
        <v>0</v>
      </c>
      <c r="I3314" s="52">
        <v>0</v>
      </c>
      <c r="J3314" s="52">
        <v>0</v>
      </c>
      <c r="K3314" s="52">
        <v>0</v>
      </c>
      <c r="L3314" s="52">
        <v>0</v>
      </c>
      <c r="M3314" s="52">
        <v>0</v>
      </c>
      <c r="N3314" s="52">
        <v>0</v>
      </c>
      <c r="O3314" s="52">
        <v>0</v>
      </c>
      <c r="P3314" s="52">
        <v>0</v>
      </c>
      <c r="Q3314" s="52">
        <v>0</v>
      </c>
      <c r="R3314" s="52">
        <v>0</v>
      </c>
      <c r="S3314" s="52">
        <v>0</v>
      </c>
      <c r="T3314" s="52">
        <v>0</v>
      </c>
      <c r="U3314" s="52">
        <v>0</v>
      </c>
      <c r="V3314" s="52">
        <v>0</v>
      </c>
      <c r="W3314" s="52">
        <v>0</v>
      </c>
      <c r="X3314" s="52">
        <v>0</v>
      </c>
      <c r="Y3314" s="52">
        <v>0</v>
      </c>
      <c r="Z3314" s="52">
        <v>0</v>
      </c>
    </row>
    <row r="3315" spans="1:26">
      <c r="A3315" s="52" t="s">
        <v>345</v>
      </c>
      <c r="B3315" s="52" t="s">
        <v>339</v>
      </c>
      <c r="C3315" s="52" t="s">
        <v>259</v>
      </c>
      <c r="D3315" s="52" t="s">
        <v>7</v>
      </c>
      <c r="E3315" s="52" t="s">
        <v>75</v>
      </c>
      <c r="F3315" s="52" t="s">
        <v>65</v>
      </c>
      <c r="G3315" s="52">
        <v>0.57099997079999998</v>
      </c>
      <c r="H3315" s="52">
        <v>0.5650002864</v>
      </c>
      <c r="I3315" s="52">
        <v>0.69000138720000004</v>
      </c>
      <c r="J3315" s="52">
        <v>0.83900122560000012</v>
      </c>
      <c r="K3315" s="52">
        <v>0.93100196879999997</v>
      </c>
      <c r="L3315" s="52">
        <v>0.90599839920000003</v>
      </c>
      <c r="M3315" s="52">
        <v>0.93799811160000013</v>
      </c>
      <c r="N3315" s="52">
        <v>0.93799811160000013</v>
      </c>
      <c r="O3315" s="52">
        <v>5.9000385600000003E-2</v>
      </c>
      <c r="P3315" s="52">
        <v>0.74999823119999998</v>
      </c>
      <c r="Q3315" s="52">
        <v>0.69600107160000002</v>
      </c>
      <c r="R3315" s="52">
        <v>0</v>
      </c>
      <c r="S3315" s="52">
        <v>0</v>
      </c>
      <c r="T3315" s="52">
        <v>0</v>
      </c>
      <c r="U3315" s="52">
        <v>0</v>
      </c>
      <c r="V3315" s="52">
        <v>0</v>
      </c>
      <c r="W3315" s="52">
        <v>0</v>
      </c>
      <c r="X3315" s="52">
        <v>0</v>
      </c>
      <c r="Y3315" s="52">
        <v>0</v>
      </c>
      <c r="Z3315" s="52">
        <v>0</v>
      </c>
    </row>
    <row r="3316" spans="1:26">
      <c r="A3316" s="52" t="s">
        <v>345</v>
      </c>
      <c r="B3316" s="52" t="s">
        <v>340</v>
      </c>
      <c r="C3316" s="52" t="s">
        <v>259</v>
      </c>
      <c r="D3316" s="52" t="s">
        <v>7</v>
      </c>
      <c r="E3316" s="52" t="s">
        <v>75</v>
      </c>
      <c r="F3316" s="52" t="s">
        <v>66</v>
      </c>
      <c r="G3316" s="52">
        <v>4.7989002426016345</v>
      </c>
      <c r="H3316" s="52">
        <v>4.8353740889716015</v>
      </c>
      <c r="I3316" s="52">
        <v>5.1997310358248612</v>
      </c>
      <c r="J3316" s="52">
        <v>5.6426218674555786</v>
      </c>
      <c r="K3316" s="52">
        <v>5.8686570114944194</v>
      </c>
      <c r="L3316" s="52">
        <v>5.4139073406505398</v>
      </c>
      <c r="M3316" s="52">
        <v>5.224342417840707</v>
      </c>
      <c r="N3316" s="52">
        <v>5.5346463906567624</v>
      </c>
      <c r="O3316" s="52">
        <v>26.890714080627976</v>
      </c>
      <c r="P3316" s="52">
        <v>32.201025584960135</v>
      </c>
      <c r="Q3316" s="52">
        <v>35.414445435043739</v>
      </c>
      <c r="R3316" s="52">
        <v>38.417089385439652</v>
      </c>
      <c r="S3316" s="52">
        <v>37.605443073038195</v>
      </c>
      <c r="T3316" s="52">
        <v>36.87574113067793</v>
      </c>
      <c r="U3316" s="52">
        <v>35.73314390591549</v>
      </c>
      <c r="V3316" s="52">
        <v>34.739354124714282</v>
      </c>
      <c r="W3316" s="52">
        <v>37.04618635273895</v>
      </c>
      <c r="X3316" s="52">
        <v>36.828200927524996</v>
      </c>
      <c r="Y3316" s="52">
        <v>41.108140574603986</v>
      </c>
      <c r="Z3316" s="52">
        <v>39.484748485334521</v>
      </c>
    </row>
    <row r="3317" spans="1:26">
      <c r="A3317" s="52" t="s">
        <v>345</v>
      </c>
      <c r="B3317" s="52" t="s">
        <v>341</v>
      </c>
      <c r="C3317" s="52" t="s">
        <v>259</v>
      </c>
      <c r="D3317" s="52" t="s">
        <v>7</v>
      </c>
      <c r="E3317" s="52" t="s">
        <v>75</v>
      </c>
      <c r="F3317" s="52" t="s">
        <v>67</v>
      </c>
      <c r="G3317" s="52">
        <v>1.7879980607999999</v>
      </c>
      <c r="H3317" s="52">
        <v>1.3400020872000002</v>
      </c>
      <c r="I3317" s="52">
        <v>1.7189995968</v>
      </c>
      <c r="J3317" s="52">
        <v>5.0129979912000007</v>
      </c>
      <c r="K3317" s="52">
        <v>0.90900033479999998</v>
      </c>
      <c r="L3317" s="52">
        <v>1.110563167571136</v>
      </c>
      <c r="M3317" s="52">
        <v>1.3242014910277922</v>
      </c>
      <c r="N3317" s="52">
        <v>1.3368406407164641</v>
      </c>
      <c r="O3317" s="52">
        <v>3.0627995341318561</v>
      </c>
      <c r="P3317" s="52">
        <v>3.4630813360382402</v>
      </c>
      <c r="Q3317" s="52">
        <v>0.33583703422420808</v>
      </c>
      <c r="R3317" s="52">
        <v>0.15930419729731202</v>
      </c>
      <c r="S3317" s="52">
        <v>0.15794874575064002</v>
      </c>
      <c r="T3317" s="52">
        <v>0.24095016599659203</v>
      </c>
      <c r="U3317" s="52">
        <v>0.37741702626187201</v>
      </c>
      <c r="V3317" s="52">
        <v>0.10194524178062402</v>
      </c>
      <c r="W3317" s="52">
        <v>0.10273817866032001</v>
      </c>
      <c r="X3317" s="52">
        <v>0.10828350465796799</v>
      </c>
      <c r="Y3317" s="52">
        <v>0.24119316602640001</v>
      </c>
      <c r="Z3317" s="52">
        <v>0.21863297103840001</v>
      </c>
    </row>
    <row r="3318" spans="1:26">
      <c r="A3318" s="52" t="s">
        <v>345</v>
      </c>
      <c r="B3318" s="52" t="s">
        <v>337</v>
      </c>
      <c r="C3318" s="52" t="s">
        <v>259</v>
      </c>
      <c r="D3318" s="52" t="s">
        <v>7</v>
      </c>
      <c r="E3318" s="52" t="s">
        <v>75</v>
      </c>
      <c r="F3318" s="52" t="s">
        <v>68</v>
      </c>
      <c r="G3318" s="52">
        <v>0</v>
      </c>
      <c r="H3318" s="52">
        <v>0</v>
      </c>
      <c r="I3318" s="52">
        <v>0</v>
      </c>
      <c r="J3318" s="52">
        <v>0</v>
      </c>
      <c r="K3318" s="52">
        <v>0</v>
      </c>
      <c r="L3318" s="52">
        <v>0</v>
      </c>
      <c r="M3318" s="52">
        <v>0</v>
      </c>
      <c r="N3318" s="52">
        <v>0</v>
      </c>
      <c r="O3318" s="52">
        <v>0</v>
      </c>
      <c r="P3318" s="52">
        <v>0</v>
      </c>
      <c r="Q3318" s="52">
        <v>0</v>
      </c>
      <c r="R3318" s="52">
        <v>0</v>
      </c>
      <c r="S3318" s="52">
        <v>0</v>
      </c>
      <c r="T3318" s="52">
        <v>0</v>
      </c>
      <c r="U3318" s="52">
        <v>0</v>
      </c>
      <c r="V3318" s="52">
        <v>0</v>
      </c>
      <c r="W3318" s="52">
        <v>0</v>
      </c>
      <c r="X3318" s="52">
        <v>0</v>
      </c>
      <c r="Y3318" s="52">
        <v>0</v>
      </c>
      <c r="Z3318" s="52">
        <v>0</v>
      </c>
    </row>
    <row r="3319" spans="1:26">
      <c r="A3319" s="52" t="s">
        <v>345</v>
      </c>
      <c r="B3319" s="52" t="s">
        <v>337</v>
      </c>
      <c r="C3319" s="52" t="s">
        <v>259</v>
      </c>
      <c r="D3319" s="52" t="s">
        <v>7</v>
      </c>
      <c r="E3319" s="52" t="s">
        <v>75</v>
      </c>
      <c r="F3319" s="52" t="s">
        <v>69</v>
      </c>
      <c r="G3319" s="52">
        <v>0</v>
      </c>
      <c r="H3319" s="52">
        <v>0</v>
      </c>
      <c r="I3319" s="52">
        <v>0</v>
      </c>
      <c r="J3319" s="52">
        <v>0</v>
      </c>
      <c r="K3319" s="52">
        <v>0</v>
      </c>
      <c r="L3319" s="52">
        <v>0</v>
      </c>
      <c r="M3319" s="52">
        <v>0</v>
      </c>
      <c r="N3319" s="52">
        <v>0</v>
      </c>
      <c r="O3319" s="52">
        <v>0</v>
      </c>
      <c r="P3319" s="52">
        <v>0</v>
      </c>
      <c r="Q3319" s="52">
        <v>0</v>
      </c>
      <c r="R3319" s="52">
        <v>0</v>
      </c>
      <c r="S3319" s="52">
        <v>0</v>
      </c>
      <c r="T3319" s="52">
        <v>0</v>
      </c>
      <c r="U3319" s="52">
        <v>0</v>
      </c>
      <c r="V3319" s="52">
        <v>0</v>
      </c>
      <c r="W3319" s="52">
        <v>0</v>
      </c>
      <c r="X3319" s="52">
        <v>0</v>
      </c>
      <c r="Y3319" s="52">
        <v>0</v>
      </c>
      <c r="Z3319" s="52">
        <v>0</v>
      </c>
    </row>
    <row r="3320" spans="1:26">
      <c r="A3320" s="52" t="s">
        <v>345</v>
      </c>
      <c r="B3320" s="52" t="s">
        <v>337</v>
      </c>
      <c r="C3320" s="52" t="s">
        <v>259</v>
      </c>
      <c r="D3320" s="52" t="s">
        <v>7</v>
      </c>
      <c r="E3320" s="52" t="s">
        <v>75</v>
      </c>
      <c r="F3320" s="52" t="s">
        <v>70</v>
      </c>
      <c r="G3320" s="52">
        <v>0</v>
      </c>
      <c r="H3320" s="52">
        <v>0</v>
      </c>
      <c r="I3320" s="52">
        <v>0</v>
      </c>
      <c r="J3320" s="52">
        <v>0</v>
      </c>
      <c r="K3320" s="52">
        <v>0</v>
      </c>
      <c r="L3320" s="52">
        <v>0</v>
      </c>
      <c r="M3320" s="52">
        <v>0</v>
      </c>
      <c r="N3320" s="52">
        <v>0</v>
      </c>
      <c r="O3320" s="52">
        <v>0</v>
      </c>
      <c r="P3320" s="52">
        <v>0</v>
      </c>
      <c r="Q3320" s="52">
        <v>0</v>
      </c>
      <c r="R3320" s="52">
        <v>0</v>
      </c>
      <c r="S3320" s="52">
        <v>0</v>
      </c>
      <c r="T3320" s="52">
        <v>0</v>
      </c>
      <c r="U3320" s="52">
        <v>0</v>
      </c>
      <c r="V3320" s="52">
        <v>0</v>
      </c>
      <c r="W3320" s="52">
        <v>0</v>
      </c>
      <c r="X3320" s="52">
        <v>0</v>
      </c>
      <c r="Y3320" s="52">
        <v>0</v>
      </c>
      <c r="Z3320" s="52">
        <v>0</v>
      </c>
    </row>
    <row r="3321" spans="1:26">
      <c r="A3321" s="52" t="s">
        <v>345</v>
      </c>
      <c r="B3321" s="52" t="s">
        <v>342</v>
      </c>
      <c r="C3321" s="52" t="s">
        <v>259</v>
      </c>
      <c r="D3321" s="52" t="s">
        <v>7</v>
      </c>
      <c r="E3321" s="52" t="s">
        <v>75</v>
      </c>
      <c r="F3321" s="52" t="s">
        <v>71</v>
      </c>
      <c r="G3321" s="52">
        <v>0</v>
      </c>
      <c r="H3321" s="52">
        <v>0</v>
      </c>
      <c r="I3321" s="52">
        <v>0</v>
      </c>
      <c r="J3321" s="52">
        <v>0</v>
      </c>
      <c r="K3321" s="52">
        <v>0</v>
      </c>
      <c r="L3321" s="52">
        <v>0</v>
      </c>
      <c r="M3321" s="52">
        <v>0</v>
      </c>
      <c r="N3321" s="52">
        <v>0</v>
      </c>
      <c r="O3321" s="52">
        <v>0</v>
      </c>
      <c r="P3321" s="52">
        <v>0</v>
      </c>
      <c r="Q3321" s="52">
        <v>0</v>
      </c>
      <c r="R3321" s="52">
        <v>0</v>
      </c>
      <c r="S3321" s="52">
        <v>0</v>
      </c>
      <c r="T3321" s="52">
        <v>0</v>
      </c>
      <c r="U3321" s="52">
        <v>0</v>
      </c>
      <c r="V3321" s="52">
        <v>0</v>
      </c>
      <c r="W3321" s="52">
        <v>0</v>
      </c>
      <c r="X3321" s="52">
        <v>0</v>
      </c>
      <c r="Y3321" s="52">
        <v>0</v>
      </c>
      <c r="Z3321" s="52">
        <v>0</v>
      </c>
    </row>
    <row r="3322" spans="1:26">
      <c r="A3322" s="52" t="s">
        <v>345</v>
      </c>
      <c r="B3322" s="52" t="s">
        <v>342</v>
      </c>
      <c r="C3322" s="52" t="s">
        <v>259</v>
      </c>
      <c r="D3322" s="52" t="s">
        <v>7</v>
      </c>
      <c r="E3322" s="52" t="s">
        <v>75</v>
      </c>
      <c r="F3322" s="52" t="s">
        <v>72</v>
      </c>
      <c r="G3322" s="52">
        <v>12.014995359269809</v>
      </c>
      <c r="H3322" s="52">
        <v>11.183326743250836</v>
      </c>
      <c r="I3322" s="52">
        <v>11.125549097685829</v>
      </c>
      <c r="J3322" s="52">
        <v>11.014470541325377</v>
      </c>
      <c r="K3322" s="52">
        <v>11.645287956476459</v>
      </c>
      <c r="L3322" s="52">
        <v>9.557075169099722</v>
      </c>
      <c r="M3322" s="52">
        <v>9.6152167825671633</v>
      </c>
      <c r="N3322" s="52">
        <v>8.9484319257672968</v>
      </c>
      <c r="O3322" s="52">
        <v>7.7093673239937246</v>
      </c>
      <c r="P3322" s="52">
        <v>5.9644561579878612</v>
      </c>
      <c r="Q3322" s="52">
        <v>6.4879885134757096</v>
      </c>
      <c r="R3322" s="52">
        <v>6.0168923959841649</v>
      </c>
      <c r="S3322" s="52">
        <v>4.920791179816729</v>
      </c>
      <c r="T3322" s="52">
        <v>4.0560907246018569</v>
      </c>
      <c r="U3322" s="52">
        <v>3.1345648851051369</v>
      </c>
      <c r="V3322" s="52">
        <v>2.5610395580879404</v>
      </c>
      <c r="W3322" s="52">
        <v>2.5243602586161842</v>
      </c>
      <c r="X3322" s="52">
        <v>2.4826047621189842</v>
      </c>
      <c r="Y3322" s="52">
        <v>3.0270238052899803</v>
      </c>
      <c r="Z3322" s="52">
        <v>3.1105875630222641</v>
      </c>
    </row>
    <row r="3323" spans="1:26">
      <c r="A3323" s="52" t="s">
        <v>345</v>
      </c>
      <c r="B3323" s="52" t="s">
        <v>343</v>
      </c>
      <c r="C3323" s="52" t="s">
        <v>259</v>
      </c>
      <c r="D3323" s="52" t="s">
        <v>7</v>
      </c>
      <c r="E3323" s="52" t="s">
        <v>75</v>
      </c>
      <c r="F3323" s="52" t="s">
        <v>73</v>
      </c>
      <c r="G3323" s="52">
        <v>0.12758016960000218</v>
      </c>
      <c r="H3323" s="52">
        <v>0.15782561280000268</v>
      </c>
      <c r="I3323" s="52">
        <v>0.17162530560000289</v>
      </c>
      <c r="J3323" s="52">
        <v>0.26130397415760442</v>
      </c>
      <c r="K3323" s="52">
        <v>0.44488842094584763</v>
      </c>
      <c r="L3323" s="52">
        <v>0.91217505544921573</v>
      </c>
      <c r="M3323" s="52">
        <v>0.91431113987521562</v>
      </c>
      <c r="N3323" s="52">
        <v>6.4368347152212158</v>
      </c>
      <c r="O3323" s="52">
        <v>7.1897473737144164</v>
      </c>
      <c r="P3323" s="52">
        <v>8.3644381302300168</v>
      </c>
      <c r="Q3323" s="52">
        <v>8.0114121490824211</v>
      </c>
      <c r="R3323" s="52">
        <v>10.104215475654025</v>
      </c>
      <c r="S3323" s="52">
        <v>10.457880391789224</v>
      </c>
      <c r="T3323" s="52">
        <v>13.081174163409635</v>
      </c>
      <c r="U3323" s="52">
        <v>13.065673658472049</v>
      </c>
      <c r="V3323" s="52">
        <v>16.432488518407254</v>
      </c>
      <c r="W3323" s="52">
        <v>14.866649413441253</v>
      </c>
      <c r="X3323" s="52">
        <v>13.287277557669643</v>
      </c>
      <c r="Y3323" s="52">
        <v>14.018868384505254</v>
      </c>
      <c r="Z3323" s="52">
        <v>13.647595114785657</v>
      </c>
    </row>
    <row r="3324" spans="1:26">
      <c r="A3324" s="52" t="s">
        <v>346</v>
      </c>
      <c r="B3324" s="52" t="s">
        <v>337</v>
      </c>
      <c r="C3324" s="52" t="s">
        <v>259</v>
      </c>
      <c r="D3324" s="52" t="s">
        <v>7</v>
      </c>
      <c r="E3324" s="52" t="s">
        <v>76</v>
      </c>
      <c r="F3324" s="52" t="s">
        <v>63</v>
      </c>
      <c r="G3324" s="52">
        <v>185.36585338570222</v>
      </c>
      <c r="H3324" s="52">
        <v>191.52302323643625</v>
      </c>
      <c r="I3324" s="52">
        <v>216.03652182676799</v>
      </c>
      <c r="J3324" s="52">
        <v>231.57413353540801</v>
      </c>
      <c r="K3324" s="52">
        <v>212.9264612740489</v>
      </c>
      <c r="L3324" s="52">
        <v>191.17539296399809</v>
      </c>
      <c r="M3324" s="52">
        <v>197.10253618123278</v>
      </c>
      <c r="N3324" s="52">
        <v>193.01681938517686</v>
      </c>
      <c r="O3324" s="52">
        <v>195.5440598790816</v>
      </c>
      <c r="P3324" s="52">
        <v>170.48306626052545</v>
      </c>
      <c r="Q3324" s="52">
        <v>173.67514342109337</v>
      </c>
      <c r="R3324" s="52">
        <v>199.74491944019368</v>
      </c>
      <c r="S3324" s="52">
        <v>185.25127150033001</v>
      </c>
      <c r="T3324" s="52">
        <v>186.97547006842294</v>
      </c>
      <c r="U3324" s="52">
        <v>180.21170645845172</v>
      </c>
      <c r="V3324" s="52">
        <v>175.19434733559859</v>
      </c>
      <c r="W3324" s="52">
        <v>167.94633866270976</v>
      </c>
      <c r="X3324" s="52">
        <v>149.4718912306829</v>
      </c>
      <c r="Y3324" s="52">
        <v>134.40206012860801</v>
      </c>
      <c r="Z3324" s="52">
        <v>130.518748365264</v>
      </c>
    </row>
    <row r="3325" spans="1:26">
      <c r="A3325" s="52" t="s">
        <v>346</v>
      </c>
      <c r="B3325" s="52" t="s">
        <v>338</v>
      </c>
      <c r="C3325" s="52" t="s">
        <v>259</v>
      </c>
      <c r="D3325" s="52" t="s">
        <v>7</v>
      </c>
      <c r="E3325" s="52" t="s">
        <v>76</v>
      </c>
      <c r="F3325" s="52" t="s">
        <v>64</v>
      </c>
      <c r="G3325" s="52">
        <v>0</v>
      </c>
      <c r="H3325" s="52">
        <v>0</v>
      </c>
      <c r="I3325" s="52">
        <v>0</v>
      </c>
      <c r="J3325" s="52">
        <v>0</v>
      </c>
      <c r="K3325" s="52">
        <v>0</v>
      </c>
      <c r="L3325" s="52">
        <v>0</v>
      </c>
      <c r="M3325" s="52">
        <v>0</v>
      </c>
      <c r="N3325" s="52">
        <v>0</v>
      </c>
      <c r="O3325" s="52">
        <v>0</v>
      </c>
      <c r="P3325" s="52">
        <v>0</v>
      </c>
      <c r="Q3325" s="52">
        <v>0</v>
      </c>
      <c r="R3325" s="52">
        <v>0</v>
      </c>
      <c r="S3325" s="52">
        <v>0</v>
      </c>
      <c r="T3325" s="52">
        <v>0</v>
      </c>
      <c r="U3325" s="52">
        <v>8.6001058800000002E-2</v>
      </c>
      <c r="V3325" s="52">
        <v>0.1669988916</v>
      </c>
      <c r="W3325" s="52">
        <v>0.1019988216</v>
      </c>
      <c r="X3325" s="52">
        <v>0.11168289000000001</v>
      </c>
      <c r="Y3325" s="52">
        <v>0.1122439212</v>
      </c>
      <c r="Z3325" s="52">
        <v>0.1051975368</v>
      </c>
    </row>
    <row r="3326" spans="1:26">
      <c r="A3326" s="52" t="s">
        <v>346</v>
      </c>
      <c r="B3326" s="52" t="s">
        <v>339</v>
      </c>
      <c r="C3326" s="52" t="s">
        <v>259</v>
      </c>
      <c r="D3326" s="52" t="s">
        <v>7</v>
      </c>
      <c r="E3326" s="52" t="s">
        <v>76</v>
      </c>
      <c r="F3326" s="52" t="s">
        <v>65</v>
      </c>
      <c r="G3326" s="52">
        <v>16.630999552800002</v>
      </c>
      <c r="H3326" s="52">
        <v>15.568000340400001</v>
      </c>
      <c r="I3326" s="52">
        <v>8.2839982932000016</v>
      </c>
      <c r="J3326" s="52">
        <v>11.551000201200001</v>
      </c>
      <c r="K3326" s="52">
        <v>16.732998374400001</v>
      </c>
      <c r="L3326" s="52">
        <v>14.031000939600002</v>
      </c>
      <c r="M3326" s="52">
        <v>17.1010013472</v>
      </c>
      <c r="N3326" s="52">
        <v>17.5259992284</v>
      </c>
      <c r="O3326" s="52">
        <v>26.322001293600003</v>
      </c>
      <c r="P3326" s="52">
        <v>24.637999158</v>
      </c>
      <c r="Q3326" s="52">
        <v>29.5480018692</v>
      </c>
      <c r="R3326" s="52">
        <v>29.8530018756</v>
      </c>
      <c r="S3326" s="52">
        <v>28.211998176000002</v>
      </c>
      <c r="T3326" s="52">
        <v>31.1680003932</v>
      </c>
      <c r="U3326" s="52">
        <v>33.486001279200003</v>
      </c>
      <c r="V3326" s="52">
        <v>35.1290020824</v>
      </c>
      <c r="W3326" s="52">
        <v>28.166998449600001</v>
      </c>
      <c r="X3326" s="52">
        <v>29.274038611200002</v>
      </c>
      <c r="Y3326" s="52">
        <v>30.674146399200001</v>
      </c>
      <c r="Z3326" s="52">
        <v>29.830694605200005</v>
      </c>
    </row>
    <row r="3327" spans="1:26">
      <c r="A3327" s="52" t="s">
        <v>346</v>
      </c>
      <c r="B3327" s="52" t="s">
        <v>340</v>
      </c>
      <c r="C3327" s="52" t="s">
        <v>259</v>
      </c>
      <c r="D3327" s="52" t="s">
        <v>7</v>
      </c>
      <c r="E3327" s="52" t="s">
        <v>76</v>
      </c>
      <c r="F3327" s="52" t="s">
        <v>66</v>
      </c>
      <c r="G3327" s="52">
        <v>47.562595645267777</v>
      </c>
      <c r="H3327" s="52">
        <v>48.082771939164154</v>
      </c>
      <c r="I3327" s="52">
        <v>50.677973120428447</v>
      </c>
      <c r="J3327" s="52">
        <v>52.193004874860236</v>
      </c>
      <c r="K3327" s="52">
        <v>52.897817432670877</v>
      </c>
      <c r="L3327" s="52">
        <v>53.60721137209881</v>
      </c>
      <c r="M3327" s="52">
        <v>56.467534805479787</v>
      </c>
      <c r="N3327" s="52">
        <v>59.474240855494067</v>
      </c>
      <c r="O3327" s="52">
        <v>59.850113413780363</v>
      </c>
      <c r="P3327" s="52">
        <v>57.327624420275313</v>
      </c>
      <c r="Q3327" s="52">
        <v>60.64594326660638</v>
      </c>
      <c r="R3327" s="52">
        <v>63.544548023763078</v>
      </c>
      <c r="S3327" s="52">
        <v>59.739352480467431</v>
      </c>
      <c r="T3327" s="52">
        <v>62.169822478593858</v>
      </c>
      <c r="U3327" s="52">
        <v>62.674823591790478</v>
      </c>
      <c r="V3327" s="52">
        <v>64.324353444883144</v>
      </c>
      <c r="W3327" s="52">
        <v>65.551477085550232</v>
      </c>
      <c r="X3327" s="52">
        <v>65.625314734356039</v>
      </c>
      <c r="Y3327" s="52">
        <v>67.192011223002652</v>
      </c>
      <c r="Z3327" s="52">
        <v>65.537740626996467</v>
      </c>
    </row>
    <row r="3328" spans="1:26">
      <c r="A3328" s="52" t="s">
        <v>346</v>
      </c>
      <c r="B3328" s="52" t="s">
        <v>341</v>
      </c>
      <c r="C3328" s="52" t="s">
        <v>259</v>
      </c>
      <c r="D3328" s="52" t="s">
        <v>7</v>
      </c>
      <c r="E3328" s="52" t="s">
        <v>76</v>
      </c>
      <c r="F3328" s="52" t="s">
        <v>67</v>
      </c>
      <c r="G3328" s="52">
        <v>0</v>
      </c>
      <c r="H3328" s="52">
        <v>0</v>
      </c>
      <c r="I3328" s="52">
        <v>0.1159994808</v>
      </c>
      <c r="J3328" s="52">
        <v>0.27899997840000001</v>
      </c>
      <c r="K3328" s="52">
        <v>0</v>
      </c>
      <c r="L3328" s="52">
        <v>0</v>
      </c>
      <c r="M3328" s="52">
        <v>0</v>
      </c>
      <c r="N3328" s="52">
        <v>0</v>
      </c>
      <c r="O3328" s="52">
        <v>0</v>
      </c>
      <c r="P3328" s="52">
        <v>0</v>
      </c>
      <c r="Q3328" s="52">
        <v>7.0003295999999998E-3</v>
      </c>
      <c r="R3328" s="52">
        <v>7.0003295999999998E-3</v>
      </c>
      <c r="S3328" s="52">
        <v>2.7000673200000002E-2</v>
      </c>
      <c r="T3328" s="52">
        <v>2.6000028000000001E-2</v>
      </c>
      <c r="U3328" s="52">
        <v>0.27300029400000003</v>
      </c>
      <c r="V3328" s="52">
        <v>9.6999782400000012E-2</v>
      </c>
      <c r="W3328" s="52">
        <v>0.10600140240000001</v>
      </c>
      <c r="X3328" s="52">
        <v>0.10779753960000001</v>
      </c>
      <c r="Y3328" s="52">
        <v>0.11640051762480001</v>
      </c>
      <c r="Z3328" s="52">
        <v>0.11913360204960001</v>
      </c>
    </row>
    <row r="3329" spans="1:26">
      <c r="A3329" s="52" t="s">
        <v>346</v>
      </c>
      <c r="B3329" s="52" t="s">
        <v>337</v>
      </c>
      <c r="C3329" s="52" t="s">
        <v>259</v>
      </c>
      <c r="D3329" s="52" t="s">
        <v>7</v>
      </c>
      <c r="E3329" s="52" t="s">
        <v>76</v>
      </c>
      <c r="F3329" s="52" t="s">
        <v>68</v>
      </c>
      <c r="G3329" s="52">
        <v>0</v>
      </c>
      <c r="H3329" s="52">
        <v>0</v>
      </c>
      <c r="I3329" s="52">
        <v>0</v>
      </c>
      <c r="J3329" s="52">
        <v>0</v>
      </c>
      <c r="K3329" s="52">
        <v>0</v>
      </c>
      <c r="L3329" s="52">
        <v>0</v>
      </c>
      <c r="M3329" s="52">
        <v>0</v>
      </c>
      <c r="N3329" s="52">
        <v>0</v>
      </c>
      <c r="O3329" s="52">
        <v>0</v>
      </c>
      <c r="P3329" s="52">
        <v>0</v>
      </c>
      <c r="Q3329" s="52">
        <v>0</v>
      </c>
      <c r="R3329" s="52">
        <v>0</v>
      </c>
      <c r="S3329" s="52">
        <v>0</v>
      </c>
      <c r="T3329" s="52">
        <v>0</v>
      </c>
      <c r="U3329" s="52">
        <v>0</v>
      </c>
      <c r="V3329" s="52">
        <v>0</v>
      </c>
      <c r="W3329" s="52">
        <v>0</v>
      </c>
      <c r="X3329" s="52">
        <v>0</v>
      </c>
      <c r="Y3329" s="52">
        <v>0</v>
      </c>
      <c r="Z3329" s="52">
        <v>0</v>
      </c>
    </row>
    <row r="3330" spans="1:26">
      <c r="A3330" s="52" t="s">
        <v>346</v>
      </c>
      <c r="B3330" s="52" t="s">
        <v>337</v>
      </c>
      <c r="C3330" s="52" t="s">
        <v>259</v>
      </c>
      <c r="D3330" s="52" t="s">
        <v>7</v>
      </c>
      <c r="E3330" s="52" t="s">
        <v>76</v>
      </c>
      <c r="F3330" s="52" t="s">
        <v>69</v>
      </c>
      <c r="G3330" s="52">
        <v>0</v>
      </c>
      <c r="H3330" s="52">
        <v>0</v>
      </c>
      <c r="I3330" s="52">
        <v>0</v>
      </c>
      <c r="J3330" s="52">
        <v>0</v>
      </c>
      <c r="K3330" s="52">
        <v>0</v>
      </c>
      <c r="L3330" s="52">
        <v>0</v>
      </c>
      <c r="M3330" s="52">
        <v>0</v>
      </c>
      <c r="N3330" s="52">
        <v>0</v>
      </c>
      <c r="O3330" s="52">
        <v>0</v>
      </c>
      <c r="P3330" s="52">
        <v>0</v>
      </c>
      <c r="Q3330" s="52">
        <v>0</v>
      </c>
      <c r="R3330" s="52">
        <v>0</v>
      </c>
      <c r="S3330" s="52">
        <v>0</v>
      </c>
      <c r="T3330" s="52">
        <v>0</v>
      </c>
      <c r="U3330" s="52">
        <v>0</v>
      </c>
      <c r="V3330" s="52">
        <v>0</v>
      </c>
      <c r="W3330" s="52">
        <v>0</v>
      </c>
      <c r="X3330" s="52">
        <v>0</v>
      </c>
      <c r="Y3330" s="52">
        <v>0</v>
      </c>
      <c r="Z3330" s="52">
        <v>0</v>
      </c>
    </row>
    <row r="3331" spans="1:26">
      <c r="A3331" s="52" t="s">
        <v>346</v>
      </c>
      <c r="B3331" s="52" t="s">
        <v>337</v>
      </c>
      <c r="C3331" s="52" t="s">
        <v>259</v>
      </c>
      <c r="D3331" s="52" t="s">
        <v>7</v>
      </c>
      <c r="E3331" s="52" t="s">
        <v>76</v>
      </c>
      <c r="F3331" s="52" t="s">
        <v>70</v>
      </c>
      <c r="G3331" s="52">
        <v>0</v>
      </c>
      <c r="H3331" s="52">
        <v>0</v>
      </c>
      <c r="I3331" s="52">
        <v>0</v>
      </c>
      <c r="J3331" s="52">
        <v>0</v>
      </c>
      <c r="K3331" s="52">
        <v>0</v>
      </c>
      <c r="L3331" s="52">
        <v>0</v>
      </c>
      <c r="M3331" s="52">
        <v>0</v>
      </c>
      <c r="N3331" s="52">
        <v>0</v>
      </c>
      <c r="O3331" s="52">
        <v>0</v>
      </c>
      <c r="P3331" s="52">
        <v>0</v>
      </c>
      <c r="Q3331" s="52">
        <v>0</v>
      </c>
      <c r="R3331" s="52">
        <v>0</v>
      </c>
      <c r="S3331" s="52">
        <v>0</v>
      </c>
      <c r="T3331" s="52">
        <v>0</v>
      </c>
      <c r="U3331" s="52">
        <v>0</v>
      </c>
      <c r="V3331" s="52">
        <v>0</v>
      </c>
      <c r="W3331" s="52">
        <v>0</v>
      </c>
      <c r="X3331" s="52">
        <v>0</v>
      </c>
      <c r="Y3331" s="52">
        <v>0</v>
      </c>
      <c r="Z3331" s="52">
        <v>0</v>
      </c>
    </row>
    <row r="3332" spans="1:26">
      <c r="A3332" s="52" t="s">
        <v>346</v>
      </c>
      <c r="B3332" s="52" t="s">
        <v>342</v>
      </c>
      <c r="C3332" s="52" t="s">
        <v>259</v>
      </c>
      <c r="D3332" s="52" t="s">
        <v>7</v>
      </c>
      <c r="E3332" s="52" t="s">
        <v>76</v>
      </c>
      <c r="F3332" s="52" t="s">
        <v>71</v>
      </c>
      <c r="G3332" s="52">
        <v>0</v>
      </c>
      <c r="H3332" s="52">
        <v>0</v>
      </c>
      <c r="I3332" s="52">
        <v>0</v>
      </c>
      <c r="J3332" s="52">
        <v>0</v>
      </c>
      <c r="K3332" s="52">
        <v>0</v>
      </c>
      <c r="L3332" s="52">
        <v>0</v>
      </c>
      <c r="M3332" s="52">
        <v>0</v>
      </c>
      <c r="N3332" s="52">
        <v>0</v>
      </c>
      <c r="O3332" s="52">
        <v>0</v>
      </c>
      <c r="P3332" s="52">
        <v>0</v>
      </c>
      <c r="Q3332" s="52">
        <v>0</v>
      </c>
      <c r="R3332" s="52">
        <v>0</v>
      </c>
      <c r="S3332" s="52">
        <v>0</v>
      </c>
      <c r="T3332" s="52">
        <v>0</v>
      </c>
      <c r="U3332" s="52">
        <v>0</v>
      </c>
      <c r="V3332" s="52">
        <v>0</v>
      </c>
      <c r="W3332" s="52">
        <v>0</v>
      </c>
      <c r="X3332" s="52">
        <v>0</v>
      </c>
      <c r="Y3332" s="52">
        <v>0</v>
      </c>
      <c r="Z3332" s="52">
        <v>0</v>
      </c>
    </row>
    <row r="3333" spans="1:26">
      <c r="A3333" s="52" t="s">
        <v>346</v>
      </c>
      <c r="B3333" s="52" t="s">
        <v>342</v>
      </c>
      <c r="C3333" s="52" t="s">
        <v>259</v>
      </c>
      <c r="D3333" s="52" t="s">
        <v>7</v>
      </c>
      <c r="E3333" s="52" t="s">
        <v>76</v>
      </c>
      <c r="F3333" s="52" t="s">
        <v>72</v>
      </c>
      <c r="G3333" s="52">
        <v>68.834743801863269</v>
      </c>
      <c r="H3333" s="52">
        <v>61.200307197729948</v>
      </c>
      <c r="I3333" s="52">
        <v>61.814829570575696</v>
      </c>
      <c r="J3333" s="52">
        <v>59.595763267725992</v>
      </c>
      <c r="K3333" s="52">
        <v>61.387139311239501</v>
      </c>
      <c r="L3333" s="52">
        <v>58.829757441612344</v>
      </c>
      <c r="M3333" s="52">
        <v>59.330221547497416</v>
      </c>
      <c r="N3333" s="52">
        <v>57.310182953439124</v>
      </c>
      <c r="O3333" s="52">
        <v>53.121842548034657</v>
      </c>
      <c r="P3333" s="52">
        <v>46.68508266223381</v>
      </c>
      <c r="Q3333" s="52">
        <v>47.136294716205498</v>
      </c>
      <c r="R3333" s="52">
        <v>48.38438348733024</v>
      </c>
      <c r="S3333" s="52">
        <v>35.851792592966078</v>
      </c>
      <c r="T3333" s="52">
        <v>31.398201108457634</v>
      </c>
      <c r="U3333" s="52">
        <v>27.873792739395903</v>
      </c>
      <c r="V3333" s="52">
        <v>30.378655047300953</v>
      </c>
      <c r="W3333" s="52">
        <v>31.616352239985183</v>
      </c>
      <c r="X3333" s="52">
        <v>28.647110351329022</v>
      </c>
      <c r="Y3333" s="52">
        <v>31.563922601891591</v>
      </c>
      <c r="Z3333" s="52">
        <v>33.924779043105474</v>
      </c>
    </row>
    <row r="3334" spans="1:26">
      <c r="A3334" s="52" t="s">
        <v>346</v>
      </c>
      <c r="B3334" s="52" t="s">
        <v>343</v>
      </c>
      <c r="C3334" s="52" t="s">
        <v>259</v>
      </c>
      <c r="D3334" s="52" t="s">
        <v>7</v>
      </c>
      <c r="E3334" s="52" t="s">
        <v>76</v>
      </c>
      <c r="F3334" s="52" t="s">
        <v>73</v>
      </c>
      <c r="G3334" s="52">
        <v>18.165403137600155</v>
      </c>
      <c r="H3334" s="52">
        <v>17.559623419200136</v>
      </c>
      <c r="I3334" s="52">
        <v>17.531278783200126</v>
      </c>
      <c r="J3334" s="52">
        <v>19.512409234597335</v>
      </c>
      <c r="K3334" s="52">
        <v>21.430356059342024</v>
      </c>
      <c r="L3334" s="52">
        <v>22.594559689742553</v>
      </c>
      <c r="M3334" s="52">
        <v>29.458078017447754</v>
      </c>
      <c r="N3334" s="52">
        <v>27.969732870976951</v>
      </c>
      <c r="O3334" s="52">
        <v>24.939976102207332</v>
      </c>
      <c r="P3334" s="52">
        <v>24.133689242272894</v>
      </c>
      <c r="Q3334" s="52">
        <v>25.21236193725251</v>
      </c>
      <c r="R3334" s="52">
        <v>28.091806364437346</v>
      </c>
      <c r="S3334" s="52">
        <v>33.809622338181754</v>
      </c>
      <c r="T3334" s="52">
        <v>36.437599179579763</v>
      </c>
      <c r="U3334" s="52">
        <v>33.259210001791367</v>
      </c>
      <c r="V3334" s="52">
        <v>31.131594500853758</v>
      </c>
      <c r="W3334" s="52">
        <v>30.987632672388152</v>
      </c>
      <c r="X3334" s="52">
        <v>31.381545543944547</v>
      </c>
      <c r="Y3334" s="52">
        <v>33.171138930456166</v>
      </c>
      <c r="Z3334" s="52">
        <v>34.399544576702567</v>
      </c>
    </row>
    <row r="3335" spans="1:26">
      <c r="A3335" s="52" t="s">
        <v>347</v>
      </c>
      <c r="B3335" s="52" t="s">
        <v>337</v>
      </c>
      <c r="C3335" s="52" t="s">
        <v>259</v>
      </c>
      <c r="D3335" s="52" t="s">
        <v>7</v>
      </c>
      <c r="E3335" s="52" t="s">
        <v>77</v>
      </c>
      <c r="F3335" s="52" t="s">
        <v>63</v>
      </c>
      <c r="G3335" s="52">
        <v>0</v>
      </c>
      <c r="H3335" s="52">
        <v>0</v>
      </c>
      <c r="I3335" s="52">
        <v>0</v>
      </c>
      <c r="J3335" s="52">
        <v>0</v>
      </c>
      <c r="K3335" s="52">
        <v>0</v>
      </c>
      <c r="L3335" s="52">
        <v>0</v>
      </c>
      <c r="M3335" s="52">
        <v>0</v>
      </c>
      <c r="N3335" s="52">
        <v>0</v>
      </c>
      <c r="O3335" s="52">
        <v>0</v>
      </c>
      <c r="P3335" s="52">
        <v>0</v>
      </c>
      <c r="Q3335" s="52">
        <v>0</v>
      </c>
      <c r="R3335" s="52">
        <v>0</v>
      </c>
      <c r="S3335" s="52">
        <v>0</v>
      </c>
      <c r="T3335" s="52">
        <v>0</v>
      </c>
      <c r="U3335" s="52">
        <v>0</v>
      </c>
      <c r="V3335" s="52">
        <v>0</v>
      </c>
      <c r="W3335" s="52">
        <v>0</v>
      </c>
      <c r="X3335" s="52">
        <v>0</v>
      </c>
      <c r="Y3335" s="52">
        <v>0</v>
      </c>
      <c r="Z3335" s="52">
        <v>0</v>
      </c>
    </row>
    <row r="3336" spans="1:26">
      <c r="A3336" s="52" t="s">
        <v>347</v>
      </c>
      <c r="B3336" s="52" t="s">
        <v>338</v>
      </c>
      <c r="C3336" s="52" t="s">
        <v>259</v>
      </c>
      <c r="D3336" s="52" t="s">
        <v>7</v>
      </c>
      <c r="E3336" s="52" t="s">
        <v>77</v>
      </c>
      <c r="F3336" s="52" t="s">
        <v>64</v>
      </c>
      <c r="G3336" s="52">
        <v>0</v>
      </c>
      <c r="H3336" s="52">
        <v>0</v>
      </c>
      <c r="I3336" s="52">
        <v>0</v>
      </c>
      <c r="J3336" s="52">
        <v>0</v>
      </c>
      <c r="K3336" s="52">
        <v>0</v>
      </c>
      <c r="L3336" s="52">
        <v>0</v>
      </c>
      <c r="M3336" s="52">
        <v>0</v>
      </c>
      <c r="N3336" s="52">
        <v>0</v>
      </c>
      <c r="O3336" s="52">
        <v>0</v>
      </c>
      <c r="P3336" s="52">
        <v>0</v>
      </c>
      <c r="Q3336" s="52">
        <v>0</v>
      </c>
      <c r="R3336" s="52">
        <v>0</v>
      </c>
      <c r="S3336" s="52">
        <v>0</v>
      </c>
      <c r="T3336" s="52">
        <v>0</v>
      </c>
      <c r="U3336" s="52">
        <v>0.31599873000000001</v>
      </c>
      <c r="V3336" s="52">
        <v>0.13300207559999999</v>
      </c>
      <c r="W3336" s="52">
        <v>0.10899915120000002</v>
      </c>
      <c r="X3336" s="52">
        <v>0.12077661960000001</v>
      </c>
      <c r="Y3336" s="52">
        <v>0.12131253</v>
      </c>
      <c r="Z3336" s="52">
        <v>2.8491174000000001E-2</v>
      </c>
    </row>
    <row r="3337" spans="1:26">
      <c r="A3337" s="52" t="s">
        <v>347</v>
      </c>
      <c r="B3337" s="52" t="s">
        <v>339</v>
      </c>
      <c r="C3337" s="52" t="s">
        <v>259</v>
      </c>
      <c r="D3337" s="52" t="s">
        <v>7</v>
      </c>
      <c r="E3337" s="52" t="s">
        <v>77</v>
      </c>
      <c r="F3337" s="52" t="s">
        <v>65</v>
      </c>
      <c r="G3337" s="52">
        <v>0.32700164040000002</v>
      </c>
      <c r="H3337" s="52">
        <v>0.32299905960000003</v>
      </c>
      <c r="I3337" s="52">
        <v>0.39499945920000001</v>
      </c>
      <c r="J3337" s="52">
        <v>0.48100051800000004</v>
      </c>
      <c r="K3337" s="52">
        <v>0.533000574</v>
      </c>
      <c r="L3337" s="52">
        <v>0.51899991480000007</v>
      </c>
      <c r="M3337" s="52">
        <v>0</v>
      </c>
      <c r="N3337" s="52">
        <v>0</v>
      </c>
      <c r="O3337" s="52">
        <v>0</v>
      </c>
      <c r="P3337" s="52">
        <v>0</v>
      </c>
      <c r="Q3337" s="52">
        <v>0</v>
      </c>
      <c r="R3337" s="52">
        <v>0</v>
      </c>
      <c r="S3337" s="52">
        <v>0</v>
      </c>
      <c r="T3337" s="52">
        <v>0</v>
      </c>
      <c r="U3337" s="52">
        <v>0.79400149920000007</v>
      </c>
      <c r="V3337" s="52">
        <v>0</v>
      </c>
      <c r="W3337" s="52">
        <v>0</v>
      </c>
      <c r="X3337" s="52">
        <v>0</v>
      </c>
      <c r="Y3337" s="52">
        <v>0</v>
      </c>
      <c r="Z3337" s="52">
        <v>0</v>
      </c>
    </row>
    <row r="3338" spans="1:26">
      <c r="A3338" s="52" t="s">
        <v>347</v>
      </c>
      <c r="B3338" s="52" t="s">
        <v>340</v>
      </c>
      <c r="C3338" s="52" t="s">
        <v>259</v>
      </c>
      <c r="D3338" s="52" t="s">
        <v>7</v>
      </c>
      <c r="E3338" s="52" t="s">
        <v>77</v>
      </c>
      <c r="F3338" s="52" t="s">
        <v>66</v>
      </c>
      <c r="G3338" s="52">
        <v>39.983951200623558</v>
      </c>
      <c r="H3338" s="52">
        <v>41.061539884577108</v>
      </c>
      <c r="I3338" s="52">
        <v>36.676771453047365</v>
      </c>
      <c r="J3338" s="52">
        <v>40.045518764309811</v>
      </c>
      <c r="K3338" s="52">
        <v>55.68081861722974</v>
      </c>
      <c r="L3338" s="52">
        <v>60.724677518475247</v>
      </c>
      <c r="M3338" s="52">
        <v>64.545146828473023</v>
      </c>
      <c r="N3338" s="52">
        <v>69.759540476537055</v>
      </c>
      <c r="O3338" s="52">
        <v>72.075829011713097</v>
      </c>
      <c r="P3338" s="52">
        <v>68.881590101976542</v>
      </c>
      <c r="Q3338" s="52">
        <v>80.916550064540104</v>
      </c>
      <c r="R3338" s="52">
        <v>88.505470488173188</v>
      </c>
      <c r="S3338" s="52">
        <v>90.022319760170447</v>
      </c>
      <c r="T3338" s="52">
        <v>91.301788563808458</v>
      </c>
      <c r="U3338" s="52">
        <v>95.448154321475641</v>
      </c>
      <c r="V3338" s="52">
        <v>96.380977019065085</v>
      </c>
      <c r="W3338" s="52">
        <v>97.723757233476888</v>
      </c>
      <c r="X3338" s="52">
        <v>100.60609942591056</v>
      </c>
      <c r="Y3338" s="52">
        <v>104.73012357288968</v>
      </c>
      <c r="Z3338" s="52">
        <v>103.89792771528468</v>
      </c>
    </row>
    <row r="3339" spans="1:26">
      <c r="A3339" s="52" t="s">
        <v>347</v>
      </c>
      <c r="B3339" s="52" t="s">
        <v>341</v>
      </c>
      <c r="C3339" s="52" t="s">
        <v>259</v>
      </c>
      <c r="D3339" s="52" t="s">
        <v>7</v>
      </c>
      <c r="E3339" s="52" t="s">
        <v>77</v>
      </c>
      <c r="F3339" s="52" t="s">
        <v>67</v>
      </c>
      <c r="G3339" s="52">
        <v>0</v>
      </c>
      <c r="H3339" s="52">
        <v>0</v>
      </c>
      <c r="I3339" s="52">
        <v>0</v>
      </c>
      <c r="J3339" s="52">
        <v>0</v>
      </c>
      <c r="K3339" s="52">
        <v>0</v>
      </c>
      <c r="L3339" s="52">
        <v>0</v>
      </c>
      <c r="M3339" s="52">
        <v>0</v>
      </c>
      <c r="N3339" s="52">
        <v>0</v>
      </c>
      <c r="O3339" s="52">
        <v>0</v>
      </c>
      <c r="P3339" s="52">
        <v>0</v>
      </c>
      <c r="Q3339" s="52">
        <v>0</v>
      </c>
      <c r="R3339" s="52">
        <v>0</v>
      </c>
      <c r="S3339" s="52">
        <v>0.126001746</v>
      </c>
      <c r="T3339" s="52">
        <v>1.6998408000000003E-2</v>
      </c>
      <c r="U3339" s="52">
        <v>1.09987236E-2</v>
      </c>
      <c r="V3339" s="52">
        <v>0.27300029400000003</v>
      </c>
      <c r="W3339" s="52">
        <v>0.29699903160000002</v>
      </c>
      <c r="X3339" s="52">
        <v>0.24491942640000003</v>
      </c>
      <c r="Y3339" s="52">
        <v>0.26424566170560004</v>
      </c>
      <c r="Z3339" s="52">
        <v>0.30363043713119997</v>
      </c>
    </row>
    <row r="3340" spans="1:26">
      <c r="A3340" s="52" t="s">
        <v>347</v>
      </c>
      <c r="B3340" s="52" t="s">
        <v>337</v>
      </c>
      <c r="C3340" s="52" t="s">
        <v>259</v>
      </c>
      <c r="D3340" s="52" t="s">
        <v>7</v>
      </c>
      <c r="E3340" s="52" t="s">
        <v>77</v>
      </c>
      <c r="F3340" s="52" t="s">
        <v>68</v>
      </c>
      <c r="G3340" s="52">
        <v>0</v>
      </c>
      <c r="H3340" s="52">
        <v>0</v>
      </c>
      <c r="I3340" s="52">
        <v>0</v>
      </c>
      <c r="J3340" s="52">
        <v>0</v>
      </c>
      <c r="K3340" s="52">
        <v>0</v>
      </c>
      <c r="L3340" s="52">
        <v>0</v>
      </c>
      <c r="M3340" s="52">
        <v>0</v>
      </c>
      <c r="N3340" s="52">
        <v>0</v>
      </c>
      <c r="O3340" s="52">
        <v>0</v>
      </c>
      <c r="P3340" s="52">
        <v>0</v>
      </c>
      <c r="Q3340" s="52">
        <v>0</v>
      </c>
      <c r="R3340" s="52">
        <v>0</v>
      </c>
      <c r="S3340" s="52">
        <v>0</v>
      </c>
      <c r="T3340" s="52">
        <v>0</v>
      </c>
      <c r="U3340" s="52">
        <v>0</v>
      </c>
      <c r="V3340" s="52">
        <v>0</v>
      </c>
      <c r="W3340" s="52">
        <v>0</v>
      </c>
      <c r="X3340" s="52">
        <v>0</v>
      </c>
      <c r="Y3340" s="52">
        <v>0</v>
      </c>
      <c r="Z3340" s="52">
        <v>0</v>
      </c>
    </row>
    <row r="3341" spans="1:26">
      <c r="A3341" s="52" t="s">
        <v>347</v>
      </c>
      <c r="B3341" s="52" t="s">
        <v>337</v>
      </c>
      <c r="C3341" s="52" t="s">
        <v>259</v>
      </c>
      <c r="D3341" s="52" t="s">
        <v>7</v>
      </c>
      <c r="E3341" s="52" t="s">
        <v>77</v>
      </c>
      <c r="F3341" s="52" t="s">
        <v>69</v>
      </c>
      <c r="G3341" s="52">
        <v>0</v>
      </c>
      <c r="H3341" s="52">
        <v>0</v>
      </c>
      <c r="I3341" s="52">
        <v>0</v>
      </c>
      <c r="J3341" s="52">
        <v>0</v>
      </c>
      <c r="K3341" s="52">
        <v>0</v>
      </c>
      <c r="L3341" s="52">
        <v>0</v>
      </c>
      <c r="M3341" s="52">
        <v>0</v>
      </c>
      <c r="N3341" s="52">
        <v>0</v>
      </c>
      <c r="O3341" s="52">
        <v>0</v>
      </c>
      <c r="P3341" s="52">
        <v>0</v>
      </c>
      <c r="Q3341" s="52">
        <v>0</v>
      </c>
      <c r="R3341" s="52">
        <v>0</v>
      </c>
      <c r="S3341" s="52">
        <v>0</v>
      </c>
      <c r="T3341" s="52">
        <v>0</v>
      </c>
      <c r="U3341" s="52">
        <v>0</v>
      </c>
      <c r="V3341" s="52">
        <v>0</v>
      </c>
      <c r="W3341" s="52">
        <v>0</v>
      </c>
      <c r="X3341" s="52">
        <v>0</v>
      </c>
      <c r="Y3341" s="52">
        <v>0</v>
      </c>
      <c r="Z3341" s="52">
        <v>0</v>
      </c>
    </row>
    <row r="3342" spans="1:26">
      <c r="A3342" s="52" t="s">
        <v>347</v>
      </c>
      <c r="B3342" s="52" t="s">
        <v>337</v>
      </c>
      <c r="C3342" s="52" t="s">
        <v>259</v>
      </c>
      <c r="D3342" s="52" t="s">
        <v>7</v>
      </c>
      <c r="E3342" s="52" t="s">
        <v>77</v>
      </c>
      <c r="F3342" s="52" t="s">
        <v>70</v>
      </c>
      <c r="G3342" s="52">
        <v>0</v>
      </c>
      <c r="H3342" s="52">
        <v>0</v>
      </c>
      <c r="I3342" s="52">
        <v>0</v>
      </c>
      <c r="J3342" s="52">
        <v>0</v>
      </c>
      <c r="K3342" s="52">
        <v>0</v>
      </c>
      <c r="L3342" s="52">
        <v>0</v>
      </c>
      <c r="M3342" s="52">
        <v>0</v>
      </c>
      <c r="N3342" s="52">
        <v>0</v>
      </c>
      <c r="O3342" s="52">
        <v>0</v>
      </c>
      <c r="P3342" s="52">
        <v>0</v>
      </c>
      <c r="Q3342" s="52">
        <v>0</v>
      </c>
      <c r="R3342" s="52">
        <v>0</v>
      </c>
      <c r="S3342" s="52">
        <v>0</v>
      </c>
      <c r="T3342" s="52">
        <v>0</v>
      </c>
      <c r="U3342" s="52">
        <v>0</v>
      </c>
      <c r="V3342" s="52">
        <v>0</v>
      </c>
      <c r="W3342" s="52">
        <v>0</v>
      </c>
      <c r="X3342" s="52">
        <v>0</v>
      </c>
      <c r="Y3342" s="52">
        <v>0</v>
      </c>
      <c r="Z3342" s="52">
        <v>0</v>
      </c>
    </row>
    <row r="3343" spans="1:26">
      <c r="A3343" s="52" t="s">
        <v>347</v>
      </c>
      <c r="B3343" s="52" t="s">
        <v>342</v>
      </c>
      <c r="C3343" s="52" t="s">
        <v>259</v>
      </c>
      <c r="D3343" s="52" t="s">
        <v>7</v>
      </c>
      <c r="E3343" s="52" t="s">
        <v>77</v>
      </c>
      <c r="F3343" s="52" t="s">
        <v>71</v>
      </c>
      <c r="G3343" s="52">
        <v>0</v>
      </c>
      <c r="H3343" s="52">
        <v>0</v>
      </c>
      <c r="I3343" s="52">
        <v>0</v>
      </c>
      <c r="J3343" s="52">
        <v>0</v>
      </c>
      <c r="K3343" s="52">
        <v>0</v>
      </c>
      <c r="L3343" s="52">
        <v>0</v>
      </c>
      <c r="M3343" s="52">
        <v>0</v>
      </c>
      <c r="N3343" s="52">
        <v>0</v>
      </c>
      <c r="O3343" s="52">
        <v>0</v>
      </c>
      <c r="P3343" s="52">
        <v>0</v>
      </c>
      <c r="Q3343" s="52">
        <v>0</v>
      </c>
      <c r="R3343" s="52">
        <v>0</v>
      </c>
      <c r="S3343" s="52">
        <v>0</v>
      </c>
      <c r="T3343" s="52">
        <v>0</v>
      </c>
      <c r="U3343" s="52">
        <v>0</v>
      </c>
      <c r="V3343" s="52">
        <v>0</v>
      </c>
      <c r="W3343" s="52">
        <v>0</v>
      </c>
      <c r="X3343" s="52">
        <v>0</v>
      </c>
      <c r="Y3343" s="52">
        <v>0</v>
      </c>
      <c r="Z3343" s="52">
        <v>0</v>
      </c>
    </row>
    <row r="3344" spans="1:26">
      <c r="A3344" s="52" t="s">
        <v>347</v>
      </c>
      <c r="B3344" s="52" t="s">
        <v>342</v>
      </c>
      <c r="C3344" s="52" t="s">
        <v>259</v>
      </c>
      <c r="D3344" s="52" t="s">
        <v>7</v>
      </c>
      <c r="E3344" s="52" t="s">
        <v>77</v>
      </c>
      <c r="F3344" s="52" t="s">
        <v>72</v>
      </c>
      <c r="G3344" s="52">
        <v>40.550151042054942</v>
      </c>
      <c r="H3344" s="52">
        <v>36.350014614236933</v>
      </c>
      <c r="I3344" s="52">
        <v>37.513854175665678</v>
      </c>
      <c r="J3344" s="52">
        <v>27.237855428331738</v>
      </c>
      <c r="K3344" s="52">
        <v>17.528943427525586</v>
      </c>
      <c r="L3344" s="52">
        <v>8.8796058907291577</v>
      </c>
      <c r="M3344" s="52">
        <v>6.865451511220261</v>
      </c>
      <c r="N3344" s="52">
        <v>8.8365391333125842</v>
      </c>
      <c r="O3344" s="52">
        <v>11.168860923243937</v>
      </c>
      <c r="P3344" s="52">
        <v>9.6671132722495088</v>
      </c>
      <c r="Q3344" s="52">
        <v>10.517844235724676</v>
      </c>
      <c r="R3344" s="52">
        <v>14.570516646754779</v>
      </c>
      <c r="S3344" s="52">
        <v>16.621108532676324</v>
      </c>
      <c r="T3344" s="52">
        <v>12.922059531479077</v>
      </c>
      <c r="U3344" s="52">
        <v>12.694248912170593</v>
      </c>
      <c r="V3344" s="52">
        <v>10.168425715170564</v>
      </c>
      <c r="W3344" s="52">
        <v>10.838128703158116</v>
      </c>
      <c r="X3344" s="52">
        <v>10.668344995534934</v>
      </c>
      <c r="Y3344" s="52">
        <v>8.6053683071360645</v>
      </c>
      <c r="Z3344" s="52">
        <v>8.3816703061152715</v>
      </c>
    </row>
    <row r="3345" spans="1:26">
      <c r="A3345" s="52" t="s">
        <v>347</v>
      </c>
      <c r="B3345" s="52" t="s">
        <v>343</v>
      </c>
      <c r="C3345" s="52" t="s">
        <v>259</v>
      </c>
      <c r="D3345" s="52" t="s">
        <v>7</v>
      </c>
      <c r="E3345" s="52" t="s">
        <v>77</v>
      </c>
      <c r="F3345" s="52" t="s">
        <v>73</v>
      </c>
      <c r="G3345" s="52">
        <v>27.555809385600018</v>
      </c>
      <c r="H3345" s="52">
        <v>28.262256523200023</v>
      </c>
      <c r="I3345" s="52">
        <v>36.231097633200122</v>
      </c>
      <c r="J3345" s="52">
        <v>30.913180034720412</v>
      </c>
      <c r="K3345" s="52">
        <v>33.85064575946852</v>
      </c>
      <c r="L3345" s="52">
        <v>36.586777388220021</v>
      </c>
      <c r="M3345" s="52">
        <v>36.255253886589614</v>
      </c>
      <c r="N3345" s="52">
        <v>24.923963714914812</v>
      </c>
      <c r="O3345" s="52">
        <v>22.208239760018412</v>
      </c>
      <c r="P3345" s="52">
        <v>21.349463059659609</v>
      </c>
      <c r="Q3345" s="52">
        <v>25.846110153727217</v>
      </c>
      <c r="R3345" s="52">
        <v>35.277804659718022</v>
      </c>
      <c r="S3345" s="52">
        <v>34.734344111168419</v>
      </c>
      <c r="T3345" s="52">
        <v>32.860074319135229</v>
      </c>
      <c r="U3345" s="52">
        <v>29.323173845113228</v>
      </c>
      <c r="V3345" s="52">
        <v>27.461069386632023</v>
      </c>
      <c r="W3345" s="52">
        <v>27.524331009349225</v>
      </c>
      <c r="X3345" s="52">
        <v>23.670326686906829</v>
      </c>
      <c r="Y3345" s="52">
        <v>22.611201474492027</v>
      </c>
      <c r="Z3345" s="52">
        <v>20.662322110966826</v>
      </c>
    </row>
    <row r="3346" spans="1:26">
      <c r="A3346" s="52" t="s">
        <v>347</v>
      </c>
      <c r="B3346" s="52" t="s">
        <v>337</v>
      </c>
      <c r="C3346" s="52" t="s">
        <v>259</v>
      </c>
      <c r="D3346" s="52" t="s">
        <v>7</v>
      </c>
      <c r="E3346" s="52" t="s">
        <v>78</v>
      </c>
      <c r="F3346" s="52" t="s">
        <v>63</v>
      </c>
      <c r="G3346" s="52">
        <v>1.0483801556413754</v>
      </c>
      <c r="H3346" s="52">
        <v>0.70438570137410184</v>
      </c>
      <c r="I3346" s="52">
        <v>0.8349852169383013</v>
      </c>
      <c r="J3346" s="52">
        <v>1.2425340340123765</v>
      </c>
      <c r="K3346" s="52">
        <v>5.4538560861054988</v>
      </c>
      <c r="L3346" s="52">
        <v>5.7643111044313784</v>
      </c>
      <c r="M3346" s="52">
        <v>5.7299907563370338</v>
      </c>
      <c r="N3346" s="52">
        <v>6.1966365628724187</v>
      </c>
      <c r="O3346" s="52">
        <v>5.2666437408375044</v>
      </c>
      <c r="P3346" s="52">
        <v>4.3215985228438747</v>
      </c>
      <c r="Q3346" s="52">
        <v>5.5421721400751718</v>
      </c>
      <c r="R3346" s="52">
        <v>5.1676025050249068</v>
      </c>
      <c r="S3346" s="52">
        <v>5.9286797673904816</v>
      </c>
      <c r="T3346" s="52">
        <v>6.0570445498537726</v>
      </c>
      <c r="U3346" s="52">
        <v>5.5323335421973203</v>
      </c>
      <c r="V3346" s="52">
        <v>5.8485825702804251</v>
      </c>
      <c r="W3346" s="52">
        <v>5.6393536333230587</v>
      </c>
      <c r="X3346" s="52">
        <v>5.919785339302682</v>
      </c>
      <c r="Y3346" s="52">
        <v>0.6060001544248319</v>
      </c>
      <c r="Z3346" s="52">
        <v>0.61359067544947199</v>
      </c>
    </row>
    <row r="3347" spans="1:26">
      <c r="A3347" s="52" t="s">
        <v>347</v>
      </c>
      <c r="B3347" s="52" t="s">
        <v>338</v>
      </c>
      <c r="C3347" s="52" t="s">
        <v>259</v>
      </c>
      <c r="D3347" s="52" t="s">
        <v>7</v>
      </c>
      <c r="E3347" s="52" t="s">
        <v>78</v>
      </c>
      <c r="F3347" s="52" t="s">
        <v>64</v>
      </c>
      <c r="G3347" s="52">
        <v>0</v>
      </c>
      <c r="H3347" s="52">
        <v>0</v>
      </c>
      <c r="I3347" s="52">
        <v>0</v>
      </c>
      <c r="J3347" s="52">
        <v>0</v>
      </c>
      <c r="K3347" s="52">
        <v>0</v>
      </c>
      <c r="L3347" s="52">
        <v>0</v>
      </c>
      <c r="M3347" s="52">
        <v>0</v>
      </c>
      <c r="N3347" s="52">
        <v>0</v>
      </c>
      <c r="O3347" s="52">
        <v>0</v>
      </c>
      <c r="P3347" s="52">
        <v>0</v>
      </c>
      <c r="Q3347" s="52">
        <v>0</v>
      </c>
      <c r="R3347" s="52">
        <v>0</v>
      </c>
      <c r="S3347" s="52">
        <v>0</v>
      </c>
      <c r="T3347" s="52">
        <v>0</v>
      </c>
      <c r="U3347" s="52">
        <v>5.5998449999999998E-2</v>
      </c>
      <c r="V3347" s="52">
        <v>5.2000056000000003E-2</v>
      </c>
      <c r="W3347" s="52">
        <v>3.9983940000000006E-3</v>
      </c>
      <c r="X3347" s="52">
        <v>4.4338212000000002E-3</v>
      </c>
      <c r="Y3347" s="52">
        <v>4.7645784000000004E-3</v>
      </c>
      <c r="Z3347" s="52">
        <v>3.4373628000000005E-3</v>
      </c>
    </row>
    <row r="3348" spans="1:26">
      <c r="A3348" s="52" t="s">
        <v>347</v>
      </c>
      <c r="B3348" s="52" t="s">
        <v>339</v>
      </c>
      <c r="C3348" s="52" t="s">
        <v>259</v>
      </c>
      <c r="D3348" s="52" t="s">
        <v>7</v>
      </c>
      <c r="E3348" s="52" t="s">
        <v>78</v>
      </c>
      <c r="F3348" s="52" t="s">
        <v>65</v>
      </c>
      <c r="G3348" s="52">
        <v>0.35399812680000003</v>
      </c>
      <c r="H3348" s="52">
        <v>0.351000378</v>
      </c>
      <c r="I3348" s="52">
        <v>0.42799981680000004</v>
      </c>
      <c r="J3348" s="52">
        <v>0.52100120520000004</v>
      </c>
      <c r="K3348" s="52">
        <v>0.57800030040000006</v>
      </c>
      <c r="L3348" s="52">
        <v>0.56299899600000003</v>
      </c>
      <c r="M3348" s="52">
        <v>0.57300126120000006</v>
      </c>
      <c r="N3348" s="52">
        <v>0.57300126120000006</v>
      </c>
      <c r="O3348" s="52">
        <v>0.47999987280000006</v>
      </c>
      <c r="P3348" s="52">
        <v>0.67999912200000001</v>
      </c>
      <c r="Q3348" s="52">
        <v>0.73400046840000011</v>
      </c>
      <c r="R3348" s="52">
        <v>1.0340014356</v>
      </c>
      <c r="S3348" s="52">
        <v>0.97199911440000009</v>
      </c>
      <c r="T3348" s="52">
        <v>1.0540017792</v>
      </c>
      <c r="U3348" s="52">
        <v>0</v>
      </c>
      <c r="V3348" s="52">
        <v>0</v>
      </c>
      <c r="W3348" s="52">
        <v>0</v>
      </c>
      <c r="X3348" s="52">
        <v>0</v>
      </c>
      <c r="Y3348" s="52">
        <v>0</v>
      </c>
      <c r="Z3348" s="52">
        <v>0</v>
      </c>
    </row>
    <row r="3349" spans="1:26">
      <c r="A3349" s="52" t="s">
        <v>347</v>
      </c>
      <c r="B3349" s="52" t="s">
        <v>340</v>
      </c>
      <c r="C3349" s="52" t="s">
        <v>259</v>
      </c>
      <c r="D3349" s="52" t="s">
        <v>7</v>
      </c>
      <c r="E3349" s="52" t="s">
        <v>78</v>
      </c>
      <c r="F3349" s="52" t="s">
        <v>66</v>
      </c>
      <c r="G3349" s="52">
        <v>167.54614941423611</v>
      </c>
      <c r="H3349" s="52">
        <v>173.7439195233606</v>
      </c>
      <c r="I3349" s="52">
        <v>194.12212740007138</v>
      </c>
      <c r="J3349" s="52">
        <v>216.7292970013599</v>
      </c>
      <c r="K3349" s="52">
        <v>236.03959443978704</v>
      </c>
      <c r="L3349" s="52">
        <v>264.35909971677654</v>
      </c>
      <c r="M3349" s="52">
        <v>288.21755532646887</v>
      </c>
      <c r="N3349" s="52">
        <v>311.41753075654879</v>
      </c>
      <c r="O3349" s="52">
        <v>331.53539227514614</v>
      </c>
      <c r="P3349" s="52">
        <v>324.77181308804313</v>
      </c>
      <c r="Q3349" s="52">
        <v>376.57498643074939</v>
      </c>
      <c r="R3349" s="52">
        <v>407.07445073019437</v>
      </c>
      <c r="S3349" s="52">
        <v>427.10221424220515</v>
      </c>
      <c r="T3349" s="52">
        <v>449.19089578655485</v>
      </c>
      <c r="U3349" s="52">
        <v>460.46344181747043</v>
      </c>
      <c r="V3349" s="52">
        <v>468.75923212003568</v>
      </c>
      <c r="W3349" s="52">
        <v>491.10357499735096</v>
      </c>
      <c r="X3349" s="52">
        <v>506.12754947738119</v>
      </c>
      <c r="Y3349" s="52">
        <v>512.63960233361377</v>
      </c>
      <c r="Z3349" s="52">
        <v>507.71876030702617</v>
      </c>
    </row>
    <row r="3350" spans="1:26">
      <c r="A3350" s="52" t="s">
        <v>347</v>
      </c>
      <c r="B3350" s="52" t="s">
        <v>341</v>
      </c>
      <c r="C3350" s="52" t="s">
        <v>259</v>
      </c>
      <c r="D3350" s="52" t="s">
        <v>7</v>
      </c>
      <c r="E3350" s="52" t="s">
        <v>78</v>
      </c>
      <c r="F3350" s="52" t="s">
        <v>67</v>
      </c>
      <c r="G3350" s="52">
        <v>3.5169999228000002</v>
      </c>
      <c r="H3350" s="52">
        <v>2.9559980304000004</v>
      </c>
      <c r="I3350" s="52">
        <v>2.7220019652000005</v>
      </c>
      <c r="J3350" s="52">
        <v>0.26499931920000003</v>
      </c>
      <c r="K3350" s="52">
        <v>3.0099993768000002</v>
      </c>
      <c r="L3350" s="52">
        <v>3.1360011228000002</v>
      </c>
      <c r="M3350" s="52">
        <v>2.7210013200000001</v>
      </c>
      <c r="N3350" s="52">
        <v>4.5210244816728</v>
      </c>
      <c r="O3350" s="52">
        <v>4.7153063958912007</v>
      </c>
      <c r="P3350" s="52">
        <v>3.7532572368119999</v>
      </c>
      <c r="Q3350" s="52">
        <v>5.326284637764001</v>
      </c>
      <c r="R3350" s="52">
        <v>3.7573203754872004</v>
      </c>
      <c r="S3350" s="52">
        <v>5.0466163456007997</v>
      </c>
      <c r="T3350" s="52">
        <v>3.4356676232951999</v>
      </c>
      <c r="U3350" s="52">
        <v>3.6872914897656002</v>
      </c>
      <c r="V3350" s="52">
        <v>1.1717282228904</v>
      </c>
      <c r="W3350" s="52">
        <v>2.4266067459552003</v>
      </c>
      <c r="X3350" s="52">
        <v>2.4403950087911999</v>
      </c>
      <c r="Y3350" s="52">
        <v>1.632866444543736</v>
      </c>
      <c r="Z3350" s="52">
        <v>1.7193047893992004</v>
      </c>
    </row>
    <row r="3351" spans="1:26">
      <c r="A3351" s="52" t="s">
        <v>347</v>
      </c>
      <c r="B3351" s="52" t="s">
        <v>337</v>
      </c>
      <c r="C3351" s="52" t="s">
        <v>259</v>
      </c>
      <c r="D3351" s="52" t="s">
        <v>7</v>
      </c>
      <c r="E3351" s="52" t="s">
        <v>78</v>
      </c>
      <c r="F3351" s="52" t="s">
        <v>68</v>
      </c>
      <c r="G3351" s="52">
        <v>0</v>
      </c>
      <c r="H3351" s="52">
        <v>0</v>
      </c>
      <c r="I3351" s="52">
        <v>0</v>
      </c>
      <c r="J3351" s="52">
        <v>0</v>
      </c>
      <c r="K3351" s="52">
        <v>0</v>
      </c>
      <c r="L3351" s="52">
        <v>0</v>
      </c>
      <c r="M3351" s="52">
        <v>0</v>
      </c>
      <c r="N3351" s="52">
        <v>0</v>
      </c>
      <c r="O3351" s="52">
        <v>0</v>
      </c>
      <c r="P3351" s="52">
        <v>0</v>
      </c>
      <c r="Q3351" s="52">
        <v>0</v>
      </c>
      <c r="R3351" s="52">
        <v>0</v>
      </c>
      <c r="S3351" s="52">
        <v>0</v>
      </c>
      <c r="T3351" s="52">
        <v>0</v>
      </c>
      <c r="U3351" s="52">
        <v>0</v>
      </c>
      <c r="V3351" s="52">
        <v>0</v>
      </c>
      <c r="W3351" s="52">
        <v>0</v>
      </c>
      <c r="X3351" s="52">
        <v>0</v>
      </c>
      <c r="Y3351" s="52">
        <v>0</v>
      </c>
      <c r="Z3351" s="52">
        <v>0</v>
      </c>
    </row>
    <row r="3352" spans="1:26">
      <c r="A3352" s="52" t="s">
        <v>347</v>
      </c>
      <c r="B3352" s="52" t="s">
        <v>337</v>
      </c>
      <c r="C3352" s="52" t="s">
        <v>259</v>
      </c>
      <c r="D3352" s="52" t="s">
        <v>7</v>
      </c>
      <c r="E3352" s="52" t="s">
        <v>78</v>
      </c>
      <c r="F3352" s="52" t="s">
        <v>69</v>
      </c>
      <c r="G3352" s="52">
        <v>0</v>
      </c>
      <c r="H3352" s="52">
        <v>0</v>
      </c>
      <c r="I3352" s="52">
        <v>0</v>
      </c>
      <c r="J3352" s="52">
        <v>0</v>
      </c>
      <c r="K3352" s="52">
        <v>0</v>
      </c>
      <c r="L3352" s="52">
        <v>0</v>
      </c>
      <c r="M3352" s="52">
        <v>0</v>
      </c>
      <c r="N3352" s="52">
        <v>0</v>
      </c>
      <c r="O3352" s="52">
        <v>0</v>
      </c>
      <c r="P3352" s="52">
        <v>0</v>
      </c>
      <c r="Q3352" s="52">
        <v>0</v>
      </c>
      <c r="R3352" s="52">
        <v>0</v>
      </c>
      <c r="S3352" s="52">
        <v>0</v>
      </c>
      <c r="T3352" s="52">
        <v>0</v>
      </c>
      <c r="U3352" s="52">
        <v>0</v>
      </c>
      <c r="V3352" s="52">
        <v>0</v>
      </c>
      <c r="W3352" s="52">
        <v>0</v>
      </c>
      <c r="X3352" s="52">
        <v>0</v>
      </c>
      <c r="Y3352" s="52">
        <v>0</v>
      </c>
      <c r="Z3352" s="52">
        <v>0</v>
      </c>
    </row>
    <row r="3353" spans="1:26">
      <c r="A3353" s="52" t="s">
        <v>347</v>
      </c>
      <c r="B3353" s="52" t="s">
        <v>337</v>
      </c>
      <c r="C3353" s="52" t="s">
        <v>259</v>
      </c>
      <c r="D3353" s="52" t="s">
        <v>7</v>
      </c>
      <c r="E3353" s="52" t="s">
        <v>78</v>
      </c>
      <c r="F3353" s="52" t="s">
        <v>70</v>
      </c>
      <c r="G3353" s="52">
        <v>0</v>
      </c>
      <c r="H3353" s="52">
        <v>0</v>
      </c>
      <c r="I3353" s="52">
        <v>0</v>
      </c>
      <c r="J3353" s="52">
        <v>0</v>
      </c>
      <c r="K3353" s="52">
        <v>0</v>
      </c>
      <c r="L3353" s="52">
        <v>0</v>
      </c>
      <c r="M3353" s="52">
        <v>0</v>
      </c>
      <c r="N3353" s="52">
        <v>0</v>
      </c>
      <c r="O3353" s="52">
        <v>0</v>
      </c>
      <c r="P3353" s="52">
        <v>0</v>
      </c>
      <c r="Q3353" s="52">
        <v>0</v>
      </c>
      <c r="R3353" s="52">
        <v>0</v>
      </c>
      <c r="S3353" s="52">
        <v>0</v>
      </c>
      <c r="T3353" s="52">
        <v>0</v>
      </c>
      <c r="U3353" s="52">
        <v>0</v>
      </c>
      <c r="V3353" s="52">
        <v>0</v>
      </c>
      <c r="W3353" s="52">
        <v>0</v>
      </c>
      <c r="X3353" s="52">
        <v>0</v>
      </c>
      <c r="Y3353" s="52">
        <v>0</v>
      </c>
      <c r="Z3353" s="52">
        <v>0</v>
      </c>
    </row>
    <row r="3354" spans="1:26">
      <c r="A3354" s="52" t="s">
        <v>347</v>
      </c>
      <c r="B3354" s="52" t="s">
        <v>342</v>
      </c>
      <c r="C3354" s="52" t="s">
        <v>259</v>
      </c>
      <c r="D3354" s="52" t="s">
        <v>7</v>
      </c>
      <c r="E3354" s="52" t="s">
        <v>78</v>
      </c>
      <c r="F3354" s="52" t="s">
        <v>71</v>
      </c>
      <c r="G3354" s="52">
        <v>0</v>
      </c>
      <c r="H3354" s="52">
        <v>0</v>
      </c>
      <c r="I3354" s="52">
        <v>0</v>
      </c>
      <c r="J3354" s="52">
        <v>0</v>
      </c>
      <c r="K3354" s="52">
        <v>0</v>
      </c>
      <c r="L3354" s="52">
        <v>0</v>
      </c>
      <c r="M3354" s="52">
        <v>0</v>
      </c>
      <c r="N3354" s="52">
        <v>0</v>
      </c>
      <c r="O3354" s="52">
        <v>0</v>
      </c>
      <c r="P3354" s="52">
        <v>0</v>
      </c>
      <c r="Q3354" s="52">
        <v>0</v>
      </c>
      <c r="R3354" s="52">
        <v>0</v>
      </c>
      <c r="S3354" s="52">
        <v>0</v>
      </c>
      <c r="T3354" s="52">
        <v>0</v>
      </c>
      <c r="U3354" s="52">
        <v>0</v>
      </c>
      <c r="V3354" s="52">
        <v>0</v>
      </c>
      <c r="W3354" s="52">
        <v>0</v>
      </c>
      <c r="X3354" s="52">
        <v>0</v>
      </c>
      <c r="Y3354" s="52">
        <v>0</v>
      </c>
      <c r="Z3354" s="52">
        <v>0</v>
      </c>
    </row>
    <row r="3355" spans="1:26">
      <c r="A3355" s="52" t="s">
        <v>347</v>
      </c>
      <c r="B3355" s="52" t="s">
        <v>342</v>
      </c>
      <c r="C3355" s="52" t="s">
        <v>259</v>
      </c>
      <c r="D3355" s="52" t="s">
        <v>7</v>
      </c>
      <c r="E3355" s="52" t="s">
        <v>78</v>
      </c>
      <c r="F3355" s="52" t="s">
        <v>72</v>
      </c>
      <c r="G3355" s="52">
        <v>34.927674962163231</v>
      </c>
      <c r="H3355" s="52">
        <v>44.364186386552802</v>
      </c>
      <c r="I3355" s="52">
        <v>46.548950025882746</v>
      </c>
      <c r="J3355" s="52">
        <v>34.456757971634588</v>
      </c>
      <c r="K3355" s="52">
        <v>29.113939969856055</v>
      </c>
      <c r="L3355" s="52">
        <v>29.422540067565059</v>
      </c>
      <c r="M3355" s="52">
        <v>28.831766992901997</v>
      </c>
      <c r="N3355" s="52">
        <v>25.234059531805165</v>
      </c>
      <c r="O3355" s="52">
        <v>22.303625532190708</v>
      </c>
      <c r="P3355" s="52">
        <v>19.142889790782988</v>
      </c>
      <c r="Q3355" s="52">
        <v>20.053212379067595</v>
      </c>
      <c r="R3355" s="52">
        <v>16.420954122116356</v>
      </c>
      <c r="S3355" s="52">
        <v>14.050117655286304</v>
      </c>
      <c r="T3355" s="52">
        <v>12.274023567891241</v>
      </c>
      <c r="U3355" s="52">
        <v>12.587348276808989</v>
      </c>
      <c r="V3355" s="52">
        <v>7.9719444358561526</v>
      </c>
      <c r="W3355" s="52">
        <v>8.2779139022636379</v>
      </c>
      <c r="X3355" s="52">
        <v>7.4167380503592799</v>
      </c>
      <c r="Y3355" s="52">
        <v>6.3427372834200098</v>
      </c>
      <c r="Z3355" s="52">
        <v>5.5753302076454485</v>
      </c>
    </row>
    <row r="3356" spans="1:26">
      <c r="A3356" s="52" t="s">
        <v>347</v>
      </c>
      <c r="B3356" s="52" t="s">
        <v>343</v>
      </c>
      <c r="C3356" s="52" t="s">
        <v>259</v>
      </c>
      <c r="D3356" s="52" t="s">
        <v>7</v>
      </c>
      <c r="E3356" s="52" t="s">
        <v>78</v>
      </c>
      <c r="F3356" s="52" t="s">
        <v>73</v>
      </c>
      <c r="G3356" s="52">
        <v>8.0761571676001385</v>
      </c>
      <c r="H3356" s="52">
        <v>9.3443430744001592</v>
      </c>
      <c r="I3356" s="52">
        <v>7.8028135560001317</v>
      </c>
      <c r="J3356" s="52">
        <v>5.0352280863156853</v>
      </c>
      <c r="K3356" s="52">
        <v>5.0901105208271913</v>
      </c>
      <c r="L3356" s="52">
        <v>4.9450021904376849</v>
      </c>
      <c r="M3356" s="52">
        <v>5.3579200232016913</v>
      </c>
      <c r="N3356" s="52">
        <v>24.201413503934511</v>
      </c>
      <c r="O3356" s="52">
        <v>32.986497592159303</v>
      </c>
      <c r="P3356" s="52">
        <v>28.249745644670501</v>
      </c>
      <c r="Q3356" s="52">
        <v>33.159744504014526</v>
      </c>
      <c r="R3356" s="52">
        <v>38.332988547336186</v>
      </c>
      <c r="S3356" s="52">
        <v>42.053392944259414</v>
      </c>
      <c r="T3356" s="52">
        <v>52.013399720972629</v>
      </c>
      <c r="U3356" s="52">
        <v>56.666165130349455</v>
      </c>
      <c r="V3356" s="52">
        <v>54.634936342874667</v>
      </c>
      <c r="W3356" s="52">
        <v>56.393113141929881</v>
      </c>
      <c r="X3356" s="52">
        <v>58.380119398688706</v>
      </c>
      <c r="Y3356" s="52">
        <v>60.964409984022339</v>
      </c>
      <c r="Z3356" s="52">
        <v>63.017801149309548</v>
      </c>
    </row>
    <row r="3357" spans="1:26">
      <c r="A3357" s="52" t="s">
        <v>113</v>
      </c>
      <c r="B3357" s="52" t="s">
        <v>337</v>
      </c>
      <c r="C3357" s="52" t="s">
        <v>259</v>
      </c>
      <c r="D3357" s="52" t="s">
        <v>7</v>
      </c>
      <c r="E3357" s="52" t="s">
        <v>79</v>
      </c>
      <c r="F3357" s="52" t="s">
        <v>63</v>
      </c>
      <c r="G3357" s="52">
        <v>0</v>
      </c>
      <c r="H3357" s="52">
        <v>0</v>
      </c>
      <c r="I3357" s="52">
        <v>0</v>
      </c>
      <c r="J3357" s="52">
        <v>0</v>
      </c>
      <c r="K3357" s="52">
        <v>0</v>
      </c>
      <c r="L3357" s="52">
        <v>0</v>
      </c>
      <c r="M3357" s="52">
        <v>0</v>
      </c>
      <c r="N3357" s="52">
        <v>0</v>
      </c>
      <c r="O3357" s="52">
        <v>0</v>
      </c>
      <c r="P3357" s="52">
        <v>0</v>
      </c>
      <c r="Q3357" s="52">
        <v>0</v>
      </c>
      <c r="R3357" s="52">
        <v>0</v>
      </c>
      <c r="S3357" s="52">
        <v>0</v>
      </c>
      <c r="T3357" s="52">
        <v>0</v>
      </c>
      <c r="U3357" s="52">
        <v>0</v>
      </c>
      <c r="V3357" s="52">
        <v>0</v>
      </c>
      <c r="W3357" s="52">
        <v>0</v>
      </c>
      <c r="X3357" s="52">
        <v>0</v>
      </c>
      <c r="Y3357" s="52">
        <v>0</v>
      </c>
      <c r="Z3357" s="52">
        <v>0</v>
      </c>
    </row>
    <row r="3358" spans="1:26">
      <c r="A3358" s="52" t="s">
        <v>113</v>
      </c>
      <c r="B3358" s="52" t="s">
        <v>338</v>
      </c>
      <c r="C3358" s="52" t="s">
        <v>259</v>
      </c>
      <c r="D3358" s="52" t="s">
        <v>7</v>
      </c>
      <c r="E3358" s="52" t="s">
        <v>79</v>
      </c>
      <c r="F3358" s="52" t="s">
        <v>64</v>
      </c>
      <c r="G3358" s="52">
        <v>0</v>
      </c>
      <c r="H3358" s="52">
        <v>0</v>
      </c>
      <c r="I3358" s="52">
        <v>0</v>
      </c>
      <c r="J3358" s="52">
        <v>0</v>
      </c>
      <c r="K3358" s="52">
        <v>0</v>
      </c>
      <c r="L3358" s="52">
        <v>0</v>
      </c>
      <c r="M3358" s="52">
        <v>0</v>
      </c>
      <c r="N3358" s="52">
        <v>0</v>
      </c>
      <c r="O3358" s="52">
        <v>0</v>
      </c>
      <c r="P3358" s="52">
        <v>0</v>
      </c>
      <c r="Q3358" s="52">
        <v>0</v>
      </c>
      <c r="R3358" s="52">
        <v>0</v>
      </c>
      <c r="S3358" s="52">
        <v>0</v>
      </c>
      <c r="T3358" s="52">
        <v>0</v>
      </c>
      <c r="U3358" s="52">
        <v>7.0003295999999998E-3</v>
      </c>
      <c r="V3358" s="52">
        <v>1.0006452000000002E-3</v>
      </c>
      <c r="W3358" s="52">
        <v>3.0019356000000001E-3</v>
      </c>
      <c r="X3358" s="52">
        <v>3.3243192000000001E-3</v>
      </c>
      <c r="Y3358" s="52">
        <v>3.5839007999999999E-3</v>
      </c>
      <c r="Z3358" s="52">
        <v>4.4128872E-3</v>
      </c>
    </row>
    <row r="3359" spans="1:26">
      <c r="A3359" s="52" t="s">
        <v>113</v>
      </c>
      <c r="B3359" s="52" t="s">
        <v>339</v>
      </c>
      <c r="C3359" s="52" t="s">
        <v>259</v>
      </c>
      <c r="D3359" s="52" t="s">
        <v>7</v>
      </c>
      <c r="E3359" s="52" t="s">
        <v>79</v>
      </c>
      <c r="F3359" s="52" t="s">
        <v>65</v>
      </c>
      <c r="G3359" s="52">
        <v>0</v>
      </c>
      <c r="H3359" s="52">
        <v>0</v>
      </c>
      <c r="I3359" s="52">
        <v>0</v>
      </c>
      <c r="J3359" s="52">
        <v>0</v>
      </c>
      <c r="K3359" s="52">
        <v>0</v>
      </c>
      <c r="L3359" s="52">
        <v>0</v>
      </c>
      <c r="M3359" s="52">
        <v>0</v>
      </c>
      <c r="N3359" s="52">
        <v>0</v>
      </c>
      <c r="O3359" s="52">
        <v>0</v>
      </c>
      <c r="P3359" s="52">
        <v>0</v>
      </c>
      <c r="Q3359" s="52">
        <v>0</v>
      </c>
      <c r="R3359" s="52">
        <v>0</v>
      </c>
      <c r="S3359" s="52">
        <v>0</v>
      </c>
      <c r="T3359" s="52">
        <v>0</v>
      </c>
      <c r="U3359" s="52">
        <v>0</v>
      </c>
      <c r="V3359" s="52">
        <v>5.9996844000000009E-3</v>
      </c>
      <c r="W3359" s="52">
        <v>0</v>
      </c>
      <c r="X3359" s="52">
        <v>0</v>
      </c>
      <c r="Y3359" s="52">
        <v>0</v>
      </c>
      <c r="Z3359" s="52">
        <v>0</v>
      </c>
    </row>
    <row r="3360" spans="1:26">
      <c r="A3360" s="52" t="s">
        <v>113</v>
      </c>
      <c r="B3360" s="52" t="s">
        <v>340</v>
      </c>
      <c r="C3360" s="52" t="s">
        <v>259</v>
      </c>
      <c r="D3360" s="52" t="s">
        <v>7</v>
      </c>
      <c r="E3360" s="52" t="s">
        <v>79</v>
      </c>
      <c r="F3360" s="52" t="s">
        <v>66</v>
      </c>
      <c r="G3360" s="52">
        <v>4.6291550545670113</v>
      </c>
      <c r="H3360" s="52">
        <v>4.8402587269597124</v>
      </c>
      <c r="I3360" s="52">
        <v>5.2972664689868409</v>
      </c>
      <c r="J3360" s="52">
        <v>5.5539475813994166</v>
      </c>
      <c r="K3360" s="52">
        <v>5.8261869002062774</v>
      </c>
      <c r="L3360" s="52">
        <v>6.0308328890115011</v>
      </c>
      <c r="M3360" s="52">
        <v>6.3377297714169609</v>
      </c>
      <c r="N3360" s="52">
        <v>6.630290348611215</v>
      </c>
      <c r="O3360" s="52">
        <v>6.3783525746147669</v>
      </c>
      <c r="P3360" s="52">
        <v>6.021352706590462</v>
      </c>
      <c r="Q3360" s="52">
        <v>7.5126345878384289</v>
      </c>
      <c r="R3360" s="52">
        <v>8.4509432498476649</v>
      </c>
      <c r="S3360" s="52">
        <v>7.2543494090356271</v>
      </c>
      <c r="T3360" s="52">
        <v>6.9372392366650963</v>
      </c>
      <c r="U3360" s="52">
        <v>7.3634749778800925</v>
      </c>
      <c r="V3360" s="52">
        <v>7.5413518598738403</v>
      </c>
      <c r="W3360" s="52">
        <v>8.1351785342578697</v>
      </c>
      <c r="X3360" s="52">
        <v>7.8226133150519264</v>
      </c>
      <c r="Y3360" s="52">
        <v>6.959482959697441</v>
      </c>
      <c r="Z3360" s="52">
        <v>7.1596629001202894</v>
      </c>
    </row>
    <row r="3361" spans="1:26">
      <c r="A3361" s="52" t="s">
        <v>113</v>
      </c>
      <c r="B3361" s="52" t="s">
        <v>341</v>
      </c>
      <c r="C3361" s="52" t="s">
        <v>259</v>
      </c>
      <c r="D3361" s="52" t="s">
        <v>7</v>
      </c>
      <c r="E3361" s="52" t="s">
        <v>79</v>
      </c>
      <c r="F3361" s="52" t="s">
        <v>67</v>
      </c>
      <c r="G3361" s="52">
        <v>0</v>
      </c>
      <c r="H3361" s="52">
        <v>0</v>
      </c>
      <c r="I3361" s="52">
        <v>0</v>
      </c>
      <c r="J3361" s="52">
        <v>0</v>
      </c>
      <c r="K3361" s="52">
        <v>0</v>
      </c>
      <c r="L3361" s="52">
        <v>0</v>
      </c>
      <c r="M3361" s="52">
        <v>0</v>
      </c>
      <c r="N3361" s="52">
        <v>0</v>
      </c>
      <c r="O3361" s="52">
        <v>0</v>
      </c>
      <c r="P3361" s="52">
        <v>0</v>
      </c>
      <c r="Q3361" s="52">
        <v>0</v>
      </c>
      <c r="R3361" s="52">
        <v>0</v>
      </c>
      <c r="S3361" s="52">
        <v>0</v>
      </c>
      <c r="T3361" s="52">
        <v>0</v>
      </c>
      <c r="U3361" s="52">
        <v>0</v>
      </c>
      <c r="V3361" s="52">
        <v>0</v>
      </c>
      <c r="W3361" s="52">
        <v>0</v>
      </c>
      <c r="X3361" s="52">
        <v>0</v>
      </c>
      <c r="Y3361" s="52">
        <v>0</v>
      </c>
      <c r="Z3361" s="52">
        <v>0</v>
      </c>
    </row>
    <row r="3362" spans="1:26">
      <c r="A3362" s="52" t="s">
        <v>113</v>
      </c>
      <c r="B3362" s="52" t="s">
        <v>337</v>
      </c>
      <c r="C3362" s="52" t="s">
        <v>259</v>
      </c>
      <c r="D3362" s="52" t="s">
        <v>7</v>
      </c>
      <c r="E3362" s="52" t="s">
        <v>79</v>
      </c>
      <c r="F3362" s="52" t="s">
        <v>68</v>
      </c>
      <c r="G3362" s="52">
        <v>0</v>
      </c>
      <c r="H3362" s="52">
        <v>0</v>
      </c>
      <c r="I3362" s="52">
        <v>0</v>
      </c>
      <c r="J3362" s="52">
        <v>0</v>
      </c>
      <c r="K3362" s="52">
        <v>0</v>
      </c>
      <c r="L3362" s="52">
        <v>0</v>
      </c>
      <c r="M3362" s="52">
        <v>0</v>
      </c>
      <c r="N3362" s="52">
        <v>0</v>
      </c>
      <c r="O3362" s="52">
        <v>0</v>
      </c>
      <c r="P3362" s="52">
        <v>0</v>
      </c>
      <c r="Q3362" s="52">
        <v>0</v>
      </c>
      <c r="R3362" s="52">
        <v>0</v>
      </c>
      <c r="S3362" s="52">
        <v>0</v>
      </c>
      <c r="T3362" s="52">
        <v>0</v>
      </c>
      <c r="U3362" s="52">
        <v>0</v>
      </c>
      <c r="V3362" s="52">
        <v>0</v>
      </c>
      <c r="W3362" s="52">
        <v>0</v>
      </c>
      <c r="X3362" s="52">
        <v>0</v>
      </c>
      <c r="Y3362" s="52">
        <v>0</v>
      </c>
      <c r="Z3362" s="52">
        <v>0</v>
      </c>
    </row>
    <row r="3363" spans="1:26">
      <c r="A3363" s="52" t="s">
        <v>113</v>
      </c>
      <c r="B3363" s="52" t="s">
        <v>337</v>
      </c>
      <c r="C3363" s="52" t="s">
        <v>259</v>
      </c>
      <c r="D3363" s="52" t="s">
        <v>7</v>
      </c>
      <c r="E3363" s="52" t="s">
        <v>79</v>
      </c>
      <c r="F3363" s="52" t="s">
        <v>69</v>
      </c>
      <c r="G3363" s="52">
        <v>0</v>
      </c>
      <c r="H3363" s="52">
        <v>0</v>
      </c>
      <c r="I3363" s="52">
        <v>0</v>
      </c>
      <c r="J3363" s="52">
        <v>0</v>
      </c>
      <c r="K3363" s="52">
        <v>0</v>
      </c>
      <c r="L3363" s="52">
        <v>0</v>
      </c>
      <c r="M3363" s="52">
        <v>0</v>
      </c>
      <c r="N3363" s="52">
        <v>0</v>
      </c>
      <c r="O3363" s="52">
        <v>0</v>
      </c>
      <c r="P3363" s="52">
        <v>0</v>
      </c>
      <c r="Q3363" s="52">
        <v>0</v>
      </c>
      <c r="R3363" s="52">
        <v>0</v>
      </c>
      <c r="S3363" s="52">
        <v>0</v>
      </c>
      <c r="T3363" s="52">
        <v>0</v>
      </c>
      <c r="U3363" s="52">
        <v>0</v>
      </c>
      <c r="V3363" s="52">
        <v>0</v>
      </c>
      <c r="W3363" s="52">
        <v>0</v>
      </c>
      <c r="X3363" s="52">
        <v>0</v>
      </c>
      <c r="Y3363" s="52">
        <v>0</v>
      </c>
      <c r="Z3363" s="52">
        <v>0</v>
      </c>
    </row>
    <row r="3364" spans="1:26">
      <c r="A3364" s="52" t="s">
        <v>113</v>
      </c>
      <c r="B3364" s="52" t="s">
        <v>337</v>
      </c>
      <c r="C3364" s="52" t="s">
        <v>259</v>
      </c>
      <c r="D3364" s="52" t="s">
        <v>7</v>
      </c>
      <c r="E3364" s="52" t="s">
        <v>79</v>
      </c>
      <c r="F3364" s="52" t="s">
        <v>70</v>
      </c>
      <c r="G3364" s="52">
        <v>0</v>
      </c>
      <c r="H3364" s="52">
        <v>0</v>
      </c>
      <c r="I3364" s="52">
        <v>0</v>
      </c>
      <c r="J3364" s="52">
        <v>0</v>
      </c>
      <c r="K3364" s="52">
        <v>0</v>
      </c>
      <c r="L3364" s="52">
        <v>0</v>
      </c>
      <c r="M3364" s="52">
        <v>0</v>
      </c>
      <c r="N3364" s="52">
        <v>0</v>
      </c>
      <c r="O3364" s="52">
        <v>0</v>
      </c>
      <c r="P3364" s="52">
        <v>0</v>
      </c>
      <c r="Q3364" s="52">
        <v>0</v>
      </c>
      <c r="R3364" s="52">
        <v>0</v>
      </c>
      <c r="S3364" s="52">
        <v>0</v>
      </c>
      <c r="T3364" s="52">
        <v>0</v>
      </c>
      <c r="U3364" s="52">
        <v>0</v>
      </c>
      <c r="V3364" s="52">
        <v>0</v>
      </c>
      <c r="W3364" s="52">
        <v>0</v>
      </c>
      <c r="X3364" s="52">
        <v>0</v>
      </c>
      <c r="Y3364" s="52">
        <v>0</v>
      </c>
      <c r="Z3364" s="52">
        <v>0</v>
      </c>
    </row>
    <row r="3365" spans="1:26">
      <c r="A3365" s="52" t="s">
        <v>113</v>
      </c>
      <c r="B3365" s="52" t="s">
        <v>342</v>
      </c>
      <c r="C3365" s="52" t="s">
        <v>259</v>
      </c>
      <c r="D3365" s="52" t="s">
        <v>7</v>
      </c>
      <c r="E3365" s="52" t="s">
        <v>79</v>
      </c>
      <c r="F3365" s="52" t="s">
        <v>71</v>
      </c>
      <c r="G3365" s="52">
        <v>0</v>
      </c>
      <c r="H3365" s="52">
        <v>0</v>
      </c>
      <c r="I3365" s="52">
        <v>0</v>
      </c>
      <c r="J3365" s="52">
        <v>0</v>
      </c>
      <c r="K3365" s="52">
        <v>0</v>
      </c>
      <c r="L3365" s="52">
        <v>0</v>
      </c>
      <c r="M3365" s="52">
        <v>0</v>
      </c>
      <c r="N3365" s="52">
        <v>0</v>
      </c>
      <c r="O3365" s="52">
        <v>0</v>
      </c>
      <c r="P3365" s="52">
        <v>0</v>
      </c>
      <c r="Q3365" s="52">
        <v>0</v>
      </c>
      <c r="R3365" s="52">
        <v>0</v>
      </c>
      <c r="S3365" s="52">
        <v>0</v>
      </c>
      <c r="T3365" s="52">
        <v>0</v>
      </c>
      <c r="U3365" s="52">
        <v>0</v>
      </c>
      <c r="V3365" s="52">
        <v>0</v>
      </c>
      <c r="W3365" s="52">
        <v>0</v>
      </c>
      <c r="X3365" s="52">
        <v>0</v>
      </c>
      <c r="Y3365" s="52">
        <v>0</v>
      </c>
      <c r="Z3365" s="52">
        <v>0</v>
      </c>
    </row>
    <row r="3366" spans="1:26">
      <c r="A3366" s="52" t="s">
        <v>113</v>
      </c>
      <c r="B3366" s="52" t="s">
        <v>342</v>
      </c>
      <c r="C3366" s="52" t="s">
        <v>259</v>
      </c>
      <c r="D3366" s="52" t="s">
        <v>7</v>
      </c>
      <c r="E3366" s="52" t="s">
        <v>79</v>
      </c>
      <c r="F3366" s="52" t="s">
        <v>72</v>
      </c>
      <c r="G3366" s="52">
        <v>3.719756598480001</v>
      </c>
      <c r="H3366" s="52">
        <v>3.8038836456000005</v>
      </c>
      <c r="I3366" s="52">
        <v>3.8314242129402007</v>
      </c>
      <c r="J3366" s="52">
        <v>3.9852628501905012</v>
      </c>
      <c r="K3366" s="52">
        <v>3.9529711026289807</v>
      </c>
      <c r="L3366" s="52">
        <v>4.1521383793194842</v>
      </c>
      <c r="M3366" s="52">
        <v>4.1710444153191002</v>
      </c>
      <c r="N3366" s="52">
        <v>3.9762083778276249</v>
      </c>
      <c r="O3366" s="52">
        <v>3.8031181882796883</v>
      </c>
      <c r="P3366" s="52">
        <v>4.5261533004521768</v>
      </c>
      <c r="Q3366" s="52">
        <v>5.8781534919548406</v>
      </c>
      <c r="R3366" s="52">
        <v>5.8845224521148403</v>
      </c>
      <c r="S3366" s="52">
        <v>5.2818788817943201</v>
      </c>
      <c r="T3366" s="52">
        <v>5.4016731341721362</v>
      </c>
      <c r="U3366" s="52">
        <v>4.3638020732905209</v>
      </c>
      <c r="V3366" s="52">
        <v>4.0686136800816604</v>
      </c>
      <c r="W3366" s="52">
        <v>3.2497033269553199</v>
      </c>
      <c r="X3366" s="52">
        <v>3.0714490020907803</v>
      </c>
      <c r="Y3366" s="52">
        <v>1.9906841673392359</v>
      </c>
      <c r="Z3366" s="52">
        <v>2.3146293581953761</v>
      </c>
    </row>
    <row r="3367" spans="1:26">
      <c r="A3367" s="52" t="s">
        <v>113</v>
      </c>
      <c r="B3367" s="52" t="s">
        <v>343</v>
      </c>
      <c r="C3367" s="52" t="s">
        <v>259</v>
      </c>
      <c r="D3367" s="52" t="s">
        <v>7</v>
      </c>
      <c r="E3367" s="52" t="s">
        <v>79</v>
      </c>
      <c r="F3367" s="52" t="s">
        <v>73</v>
      </c>
      <c r="G3367" s="52">
        <v>6.2998779599999999E-2</v>
      </c>
      <c r="H3367" s="52">
        <v>6.8307642000000043E-2</v>
      </c>
      <c r="I3367" s="52">
        <v>2.1101472000000358E-3</v>
      </c>
      <c r="J3367" s="52">
        <v>2.4785856000000424E-3</v>
      </c>
      <c r="K3367" s="52">
        <v>2.2427850240000382E-3</v>
      </c>
      <c r="L3367" s="52">
        <v>1.2392928000000212E-3</v>
      </c>
      <c r="M3367" s="52">
        <v>1.1053152000000189E-3</v>
      </c>
      <c r="N3367" s="52">
        <v>1.3397760000000228E-3</v>
      </c>
      <c r="O3367" s="52">
        <v>1.6747200000000286E-3</v>
      </c>
      <c r="P3367" s="52">
        <v>1.2057984000000206E-3</v>
      </c>
      <c r="Q3367" s="52">
        <v>1.4737536000000251E-3</v>
      </c>
      <c r="R3367" s="52">
        <v>1.7417088000000296E-3</v>
      </c>
      <c r="S3367" s="52">
        <v>1.4402592000000245E-3</v>
      </c>
      <c r="T3367" s="52">
        <v>7.0338240000001207E-4</v>
      </c>
      <c r="U3367" s="52">
        <v>1.2727872000000216E-3</v>
      </c>
      <c r="V3367" s="52">
        <v>1.3732704000000233E-3</v>
      </c>
      <c r="W3367" s="52">
        <v>1.5742368000000269E-3</v>
      </c>
      <c r="X3367" s="52">
        <v>7.7707008000001323E-3</v>
      </c>
      <c r="Y3367" s="52">
        <v>0</v>
      </c>
      <c r="Z3367" s="52">
        <v>0</v>
      </c>
    </row>
    <row r="3368" spans="1:26">
      <c r="A3368" s="52" t="s">
        <v>347</v>
      </c>
      <c r="B3368" s="52" t="s">
        <v>337</v>
      </c>
      <c r="C3368" s="52" t="s">
        <v>259</v>
      </c>
      <c r="D3368" s="52" t="s">
        <v>7</v>
      </c>
      <c r="E3368" s="52" t="s">
        <v>80</v>
      </c>
      <c r="F3368" s="52" t="s">
        <v>63</v>
      </c>
      <c r="G3368" s="52">
        <v>1.0899454572</v>
      </c>
      <c r="H3368" s="52">
        <v>1.1160041004000001</v>
      </c>
      <c r="I3368" s="52">
        <v>1.263953052</v>
      </c>
      <c r="J3368" s="52">
        <v>1.2633585264</v>
      </c>
      <c r="K3368" s="52">
        <v>0.92109600000000003</v>
      </c>
      <c r="L3368" s="52">
        <v>0.87149916720000009</v>
      </c>
      <c r="M3368" s="52">
        <v>0.87074537438822397</v>
      </c>
      <c r="N3368" s="52">
        <v>0.89679581279999998</v>
      </c>
      <c r="O3368" s="52">
        <v>0.85483871769600006</v>
      </c>
      <c r="P3368" s="52">
        <v>0.92170727280000009</v>
      </c>
      <c r="Q3368" s="52">
        <v>1.1215683937739522</v>
      </c>
      <c r="R3368" s="52">
        <v>1.0613467313418239</v>
      </c>
      <c r="S3368" s="52">
        <v>2.9657529836686081</v>
      </c>
      <c r="T3368" s="52">
        <v>2.7808183392652799</v>
      </c>
      <c r="U3368" s="52">
        <v>3.0128766181079039</v>
      </c>
      <c r="V3368" s="52">
        <v>3.3505147723265285</v>
      </c>
      <c r="W3368" s="52">
        <v>2.8955486502604804</v>
      </c>
      <c r="X3368" s="52">
        <v>2.7601838662867202</v>
      </c>
      <c r="Y3368" s="52">
        <v>1.6640674410239999</v>
      </c>
      <c r="Z3368" s="52">
        <v>1.706578533504</v>
      </c>
    </row>
    <row r="3369" spans="1:26">
      <c r="A3369" s="52" t="s">
        <v>347</v>
      </c>
      <c r="B3369" s="52" t="s">
        <v>338</v>
      </c>
      <c r="C3369" s="52" t="s">
        <v>259</v>
      </c>
      <c r="D3369" s="52" t="s">
        <v>7</v>
      </c>
      <c r="E3369" s="52" t="s">
        <v>80</v>
      </c>
      <c r="F3369" s="52" t="s">
        <v>64</v>
      </c>
      <c r="G3369" s="52">
        <v>0</v>
      </c>
      <c r="H3369" s="52">
        <v>0.73682781444000001</v>
      </c>
      <c r="I3369" s="52">
        <v>2.5842146284080001</v>
      </c>
      <c r="J3369" s="52">
        <v>0.91453289792400005</v>
      </c>
      <c r="K3369" s="52">
        <v>0.46379214198000002</v>
      </c>
      <c r="L3369" s="52">
        <v>0.69623205735600002</v>
      </c>
      <c r="M3369" s="52">
        <v>0.39387852723600003</v>
      </c>
      <c r="N3369" s="52">
        <v>0.45695405088000007</v>
      </c>
      <c r="O3369" s="52">
        <v>1.1031298578720001</v>
      </c>
      <c r="P3369" s="52">
        <v>0.79137352857599996</v>
      </c>
      <c r="Q3369" s="52">
        <v>0.92805144710400012</v>
      </c>
      <c r="R3369" s="52">
        <v>0.76815885301200015</v>
      </c>
      <c r="S3369" s="52">
        <v>0.73574724322800011</v>
      </c>
      <c r="T3369" s="52">
        <v>0.67055340812399999</v>
      </c>
      <c r="U3369" s="52">
        <v>1.9804851859679999</v>
      </c>
      <c r="V3369" s="52">
        <v>3.9429522269280008</v>
      </c>
      <c r="W3369" s="52">
        <v>1.9542556375919999</v>
      </c>
      <c r="X3369" s="52">
        <v>2.2448445670231205</v>
      </c>
      <c r="Y3369" s="52">
        <v>2.3239183575578402</v>
      </c>
      <c r="Z3369" s="52">
        <v>1.8457315500276001</v>
      </c>
    </row>
    <row r="3370" spans="1:26">
      <c r="A3370" s="52" t="s">
        <v>347</v>
      </c>
      <c r="B3370" s="52" t="s">
        <v>339</v>
      </c>
      <c r="C3370" s="52" t="s">
        <v>259</v>
      </c>
      <c r="D3370" s="52" t="s">
        <v>7</v>
      </c>
      <c r="E3370" s="52" t="s">
        <v>80</v>
      </c>
      <c r="F3370" s="52" t="s">
        <v>65</v>
      </c>
      <c r="G3370" s="52">
        <v>0.99099881280000013</v>
      </c>
      <c r="H3370" s="52">
        <v>1.0149975503999999</v>
      </c>
      <c r="I3370" s="52">
        <v>1.051996302</v>
      </c>
      <c r="J3370" s="52">
        <v>1.2539968416</v>
      </c>
      <c r="K3370" s="52">
        <v>1.2600007128000001</v>
      </c>
      <c r="L3370" s="52">
        <v>0.94199650560000014</v>
      </c>
      <c r="M3370" s="52">
        <v>0.66000296520000001</v>
      </c>
      <c r="N3370" s="52">
        <v>0.6440010156</v>
      </c>
      <c r="O3370" s="52">
        <v>0.63100100160000006</v>
      </c>
      <c r="P3370" s="52">
        <v>0.42500206800000001</v>
      </c>
      <c r="Q3370" s="52">
        <v>0.45699759360000003</v>
      </c>
      <c r="R3370" s="52">
        <v>1.5190003476</v>
      </c>
      <c r="S3370" s="52">
        <v>1.6040007612000002</v>
      </c>
      <c r="T3370" s="52">
        <v>1.7530005995999998</v>
      </c>
      <c r="U3370" s="52">
        <v>1.5599974932000003</v>
      </c>
      <c r="V3370" s="52">
        <v>1.424998314</v>
      </c>
      <c r="W3370" s="52">
        <v>1.6650024372000001</v>
      </c>
      <c r="X3370" s="52">
        <v>3.7719048672000004</v>
      </c>
      <c r="Y3370" s="52">
        <v>3.7163083500000003</v>
      </c>
      <c r="Z3370" s="52">
        <v>3.5085551472000001</v>
      </c>
    </row>
    <row r="3371" spans="1:26">
      <c r="A3371" s="52" t="s">
        <v>347</v>
      </c>
      <c r="B3371" s="52" t="s">
        <v>340</v>
      </c>
      <c r="C3371" s="52" t="s">
        <v>259</v>
      </c>
      <c r="D3371" s="52" t="s">
        <v>7</v>
      </c>
      <c r="E3371" s="52" t="s">
        <v>80</v>
      </c>
      <c r="F3371" s="52" t="s">
        <v>66</v>
      </c>
      <c r="G3371" s="52">
        <v>34.654719220291241</v>
      </c>
      <c r="H3371" s="52">
        <v>35.30344060628309</v>
      </c>
      <c r="I3371" s="52">
        <v>37.160662213960364</v>
      </c>
      <c r="J3371" s="52">
        <v>38.461909872809059</v>
      </c>
      <c r="K3371" s="52">
        <v>39.41523921803492</v>
      </c>
      <c r="L3371" s="52">
        <v>40.172843961272967</v>
      </c>
      <c r="M3371" s="52">
        <v>40.446630005645844</v>
      </c>
      <c r="N3371" s="52">
        <v>40.966716915255567</v>
      </c>
      <c r="O3371" s="52">
        <v>40.443741329606993</v>
      </c>
      <c r="P3371" s="52">
        <v>41.759544926018506</v>
      </c>
      <c r="Q3371" s="52">
        <v>44.853301316119094</v>
      </c>
      <c r="R3371" s="52">
        <v>47.040500691355447</v>
      </c>
      <c r="S3371" s="52">
        <v>48.896228554598231</v>
      </c>
      <c r="T3371" s="52">
        <v>49.98359874824844</v>
      </c>
      <c r="U3371" s="52">
        <v>50.610901048692874</v>
      </c>
      <c r="V3371" s="52">
        <v>52.259693614758412</v>
      </c>
      <c r="W3371" s="52">
        <v>56.038234513241406</v>
      </c>
      <c r="X3371" s="52">
        <v>56.102313138066364</v>
      </c>
      <c r="Y3371" s="52">
        <v>55.754641201171282</v>
      </c>
      <c r="Z3371" s="52">
        <v>57.544844892105012</v>
      </c>
    </row>
    <row r="3372" spans="1:26">
      <c r="A3372" s="52" t="s">
        <v>347</v>
      </c>
      <c r="B3372" s="52" t="s">
        <v>341</v>
      </c>
      <c r="C3372" s="52" t="s">
        <v>259</v>
      </c>
      <c r="D3372" s="52" t="s">
        <v>7</v>
      </c>
      <c r="E3372" s="52" t="s">
        <v>80</v>
      </c>
      <c r="F3372" s="52" t="s">
        <v>67</v>
      </c>
      <c r="G3372" s="52">
        <v>1.7745928873728001</v>
      </c>
      <c r="H3372" s="52">
        <v>2.1819846325967998</v>
      </c>
      <c r="I3372" s="52">
        <v>3.6862415659296</v>
      </c>
      <c r="J3372" s="52">
        <v>4.8210754308912005</v>
      </c>
      <c r="K3372" s="52">
        <v>2.052581184168</v>
      </c>
      <c r="L3372" s="52">
        <v>1.9356512735951998</v>
      </c>
      <c r="M3372" s="52">
        <v>1.7823370438607999</v>
      </c>
      <c r="N3372" s="52">
        <v>0.88264816342559993</v>
      </c>
      <c r="O3372" s="52">
        <v>6.4404114133296</v>
      </c>
      <c r="P3372" s="52">
        <v>9.1932101339712009</v>
      </c>
      <c r="Q3372" s="52">
        <v>3.9768510271487996</v>
      </c>
      <c r="R3372" s="52">
        <v>6.4130319966192006</v>
      </c>
      <c r="S3372" s="52">
        <v>6.1783494022848</v>
      </c>
      <c r="T3372" s="52">
        <v>4.9764083681136002</v>
      </c>
      <c r="U3372" s="52">
        <v>6.3620557025375994</v>
      </c>
      <c r="V3372" s="52">
        <v>5.0547282343152009</v>
      </c>
      <c r="W3372" s="52">
        <v>5.4522037893648001</v>
      </c>
      <c r="X3372" s="52">
        <v>5.5262302931327998</v>
      </c>
      <c r="Y3372" s="52">
        <v>6.3270403496897769</v>
      </c>
      <c r="Z3372" s="52">
        <v>6.4560534628104005</v>
      </c>
    </row>
    <row r="3373" spans="1:26">
      <c r="A3373" s="52" t="s">
        <v>347</v>
      </c>
      <c r="B3373" s="52" t="s">
        <v>337</v>
      </c>
      <c r="C3373" s="52" t="s">
        <v>259</v>
      </c>
      <c r="D3373" s="52" t="s">
        <v>7</v>
      </c>
      <c r="E3373" s="52" t="s">
        <v>80</v>
      </c>
      <c r="F3373" s="52" t="s">
        <v>68</v>
      </c>
      <c r="G3373" s="52">
        <v>0</v>
      </c>
      <c r="H3373" s="52">
        <v>0</v>
      </c>
      <c r="I3373" s="52">
        <v>0</v>
      </c>
      <c r="J3373" s="52">
        <v>0</v>
      </c>
      <c r="K3373" s="52">
        <v>0</v>
      </c>
      <c r="L3373" s="52">
        <v>0</v>
      </c>
      <c r="M3373" s="52">
        <v>0</v>
      </c>
      <c r="N3373" s="52">
        <v>0</v>
      </c>
      <c r="O3373" s="52">
        <v>0</v>
      </c>
      <c r="P3373" s="52">
        <v>0</v>
      </c>
      <c r="Q3373" s="52">
        <v>0</v>
      </c>
      <c r="R3373" s="52">
        <v>0</v>
      </c>
      <c r="S3373" s="52">
        <v>0</v>
      </c>
      <c r="T3373" s="52">
        <v>0</v>
      </c>
      <c r="U3373" s="52">
        <v>0</v>
      </c>
      <c r="V3373" s="52">
        <v>0</v>
      </c>
      <c r="W3373" s="52">
        <v>0</v>
      </c>
      <c r="X3373" s="52">
        <v>0</v>
      </c>
      <c r="Y3373" s="52">
        <v>0</v>
      </c>
      <c r="Z3373" s="52">
        <v>0</v>
      </c>
    </row>
    <row r="3374" spans="1:26">
      <c r="A3374" s="52" t="s">
        <v>347</v>
      </c>
      <c r="B3374" s="52" t="s">
        <v>337</v>
      </c>
      <c r="C3374" s="52" t="s">
        <v>259</v>
      </c>
      <c r="D3374" s="52" t="s">
        <v>7</v>
      </c>
      <c r="E3374" s="52" t="s">
        <v>80</v>
      </c>
      <c r="F3374" s="52" t="s">
        <v>69</v>
      </c>
      <c r="G3374" s="52">
        <v>0</v>
      </c>
      <c r="H3374" s="52">
        <v>0</v>
      </c>
      <c r="I3374" s="52">
        <v>0</v>
      </c>
      <c r="J3374" s="52">
        <v>0</v>
      </c>
      <c r="K3374" s="52">
        <v>0</v>
      </c>
      <c r="L3374" s="52">
        <v>0</v>
      </c>
      <c r="M3374" s="52">
        <v>0</v>
      </c>
      <c r="N3374" s="52">
        <v>0</v>
      </c>
      <c r="O3374" s="52">
        <v>0</v>
      </c>
      <c r="P3374" s="52">
        <v>0</v>
      </c>
      <c r="Q3374" s="52">
        <v>0</v>
      </c>
      <c r="R3374" s="52">
        <v>0</v>
      </c>
      <c r="S3374" s="52">
        <v>0</v>
      </c>
      <c r="T3374" s="52">
        <v>0</v>
      </c>
      <c r="U3374" s="52">
        <v>0</v>
      </c>
      <c r="V3374" s="52">
        <v>0</v>
      </c>
      <c r="W3374" s="52">
        <v>0</v>
      </c>
      <c r="X3374" s="52">
        <v>0</v>
      </c>
      <c r="Y3374" s="52">
        <v>0</v>
      </c>
      <c r="Z3374" s="52">
        <v>0</v>
      </c>
    </row>
    <row r="3375" spans="1:26">
      <c r="A3375" s="52" t="s">
        <v>347</v>
      </c>
      <c r="B3375" s="52" t="s">
        <v>337</v>
      </c>
      <c r="C3375" s="52" t="s">
        <v>259</v>
      </c>
      <c r="D3375" s="52" t="s">
        <v>7</v>
      </c>
      <c r="E3375" s="52" t="s">
        <v>80</v>
      </c>
      <c r="F3375" s="52" t="s">
        <v>70</v>
      </c>
      <c r="G3375" s="52">
        <v>0</v>
      </c>
      <c r="H3375" s="52">
        <v>0</v>
      </c>
      <c r="I3375" s="52">
        <v>0</v>
      </c>
      <c r="J3375" s="52">
        <v>0</v>
      </c>
      <c r="K3375" s="52">
        <v>0</v>
      </c>
      <c r="L3375" s="52">
        <v>0</v>
      </c>
      <c r="M3375" s="52">
        <v>0</v>
      </c>
      <c r="N3375" s="52">
        <v>0</v>
      </c>
      <c r="O3375" s="52">
        <v>0</v>
      </c>
      <c r="P3375" s="52">
        <v>0</v>
      </c>
      <c r="Q3375" s="52">
        <v>0</v>
      </c>
      <c r="R3375" s="52">
        <v>0</v>
      </c>
      <c r="S3375" s="52">
        <v>0</v>
      </c>
      <c r="T3375" s="52">
        <v>0</v>
      </c>
      <c r="U3375" s="52">
        <v>0</v>
      </c>
      <c r="V3375" s="52">
        <v>0</v>
      </c>
      <c r="W3375" s="52">
        <v>0</v>
      </c>
      <c r="X3375" s="52">
        <v>0</v>
      </c>
      <c r="Y3375" s="52">
        <v>0</v>
      </c>
      <c r="Z3375" s="52">
        <v>0</v>
      </c>
    </row>
    <row r="3376" spans="1:26">
      <c r="A3376" s="52" t="s">
        <v>347</v>
      </c>
      <c r="B3376" s="52" t="s">
        <v>342</v>
      </c>
      <c r="C3376" s="52" t="s">
        <v>259</v>
      </c>
      <c r="D3376" s="52" t="s">
        <v>7</v>
      </c>
      <c r="E3376" s="52" t="s">
        <v>80</v>
      </c>
      <c r="F3376" s="52" t="s">
        <v>71</v>
      </c>
      <c r="G3376" s="52">
        <v>0</v>
      </c>
      <c r="H3376" s="52">
        <v>0</v>
      </c>
      <c r="I3376" s="52">
        <v>0</v>
      </c>
      <c r="J3376" s="52">
        <v>0</v>
      </c>
      <c r="K3376" s="52">
        <v>0</v>
      </c>
      <c r="L3376" s="52">
        <v>0</v>
      </c>
      <c r="M3376" s="52">
        <v>0</v>
      </c>
      <c r="N3376" s="52">
        <v>0</v>
      </c>
      <c r="O3376" s="52">
        <v>0</v>
      </c>
      <c r="P3376" s="52">
        <v>0</v>
      </c>
      <c r="Q3376" s="52">
        <v>0</v>
      </c>
      <c r="R3376" s="52">
        <v>0</v>
      </c>
      <c r="S3376" s="52">
        <v>0</v>
      </c>
      <c r="T3376" s="52">
        <v>0</v>
      </c>
      <c r="U3376" s="52">
        <v>0</v>
      </c>
      <c r="V3376" s="52">
        <v>0</v>
      </c>
      <c r="W3376" s="52">
        <v>0</v>
      </c>
      <c r="X3376" s="52">
        <v>0</v>
      </c>
      <c r="Y3376" s="52">
        <v>0</v>
      </c>
      <c r="Z3376" s="52">
        <v>0</v>
      </c>
    </row>
    <row r="3377" spans="1:26">
      <c r="A3377" s="52" t="s">
        <v>347</v>
      </c>
      <c r="B3377" s="52" t="s">
        <v>342</v>
      </c>
      <c r="C3377" s="52" t="s">
        <v>259</v>
      </c>
      <c r="D3377" s="52" t="s">
        <v>7</v>
      </c>
      <c r="E3377" s="52" t="s">
        <v>80</v>
      </c>
      <c r="F3377" s="52" t="s">
        <v>72</v>
      </c>
      <c r="G3377" s="52">
        <v>53.264341254678172</v>
      </c>
      <c r="H3377" s="52">
        <v>46.948369957674643</v>
      </c>
      <c r="I3377" s="52">
        <v>44.453534852422521</v>
      </c>
      <c r="J3377" s="52">
        <v>41.894221320430823</v>
      </c>
      <c r="K3377" s="52">
        <v>42.523324960517911</v>
      </c>
      <c r="L3377" s="52">
        <v>40.689933454819894</v>
      </c>
      <c r="M3377" s="52">
        <v>38.388380711883244</v>
      </c>
      <c r="N3377" s="52">
        <v>33.817599091952047</v>
      </c>
      <c r="O3377" s="52">
        <v>26.165845544725286</v>
      </c>
      <c r="P3377" s="52">
        <v>25.371197018947136</v>
      </c>
      <c r="Q3377" s="52">
        <v>24.169514329140096</v>
      </c>
      <c r="R3377" s="52">
        <v>21.45795434094461</v>
      </c>
      <c r="S3377" s="52">
        <v>17.452189677071473</v>
      </c>
      <c r="T3377" s="52">
        <v>13.693859673540898</v>
      </c>
      <c r="U3377" s="52">
        <v>12.398812098618524</v>
      </c>
      <c r="V3377" s="52">
        <v>11.763485243807549</v>
      </c>
      <c r="W3377" s="52">
        <v>11.078592973068503</v>
      </c>
      <c r="X3377" s="52">
        <v>10.4237564952935</v>
      </c>
      <c r="Y3377" s="52">
        <v>11.139512270737931</v>
      </c>
      <c r="Z3377" s="52">
        <v>8.908672965711034</v>
      </c>
    </row>
    <row r="3378" spans="1:26">
      <c r="A3378" s="52" t="s">
        <v>347</v>
      </c>
      <c r="B3378" s="52" t="s">
        <v>343</v>
      </c>
      <c r="C3378" s="52" t="s">
        <v>259</v>
      </c>
      <c r="D3378" s="52" t="s">
        <v>7</v>
      </c>
      <c r="E3378" s="52" t="s">
        <v>80</v>
      </c>
      <c r="F3378" s="52" t="s">
        <v>73</v>
      </c>
      <c r="G3378" s="52">
        <v>7.5406694025350349</v>
      </c>
      <c r="H3378" s="52">
        <v>8.0889505686591363</v>
      </c>
      <c r="I3378" s="52">
        <v>10.39498727684696</v>
      </c>
      <c r="J3378" s="52">
        <v>11.101833151588455</v>
      </c>
      <c r="K3378" s="52">
        <v>10.8983951992263</v>
      </c>
      <c r="L3378" s="52">
        <v>9.7894875650580122</v>
      </c>
      <c r="M3378" s="52">
        <v>9.8744172489522128</v>
      </c>
      <c r="N3378" s="52">
        <v>15.759930629583481</v>
      </c>
      <c r="O3378" s="52">
        <v>18.278926121427059</v>
      </c>
      <c r="P3378" s="52">
        <v>19.578383290687174</v>
      </c>
      <c r="Q3378" s="52">
        <v>22.776700238145004</v>
      </c>
      <c r="R3378" s="52">
        <v>25.719234597399197</v>
      </c>
      <c r="S3378" s="52">
        <v>28.104075217041931</v>
      </c>
      <c r="T3378" s="52">
        <v>28.664019947851948</v>
      </c>
      <c r="U3378" s="52">
        <v>30.407884132437871</v>
      </c>
      <c r="V3378" s="52">
        <v>29.56010538258009</v>
      </c>
      <c r="W3378" s="52">
        <v>31.828040144424374</v>
      </c>
      <c r="X3378" s="52">
        <v>32.360469278652019</v>
      </c>
      <c r="Y3378" s="52">
        <v>33.115928949874814</v>
      </c>
      <c r="Z3378" s="52">
        <v>35.203174351334631</v>
      </c>
    </row>
    <row r="3379" spans="1:26">
      <c r="A3379" s="52" t="s">
        <v>348</v>
      </c>
      <c r="B3379" s="52" t="s">
        <v>337</v>
      </c>
      <c r="C3379" s="52" t="s">
        <v>259</v>
      </c>
      <c r="D3379" s="52" t="s">
        <v>7</v>
      </c>
      <c r="E3379" s="52" t="s">
        <v>81</v>
      </c>
      <c r="F3379" s="52" t="s">
        <v>63</v>
      </c>
      <c r="G3379" s="52">
        <v>12.683077486067804</v>
      </c>
      <c r="H3379" s="52">
        <v>12.046404227881048</v>
      </c>
      <c r="I3379" s="52">
        <v>11.366047999544843</v>
      </c>
      <c r="J3379" s="52">
        <v>11.56267799355297</v>
      </c>
      <c r="K3379" s="52">
        <v>14.77528284981558</v>
      </c>
      <c r="L3379" s="52">
        <v>15.43302791316289</v>
      </c>
      <c r="M3379" s="52">
        <v>14.072372680383197</v>
      </c>
      <c r="N3379" s="52">
        <v>14.33394933811628</v>
      </c>
      <c r="O3379" s="52">
        <v>12.889153826679649</v>
      </c>
      <c r="P3379" s="52">
        <v>13.200702303009123</v>
      </c>
      <c r="Q3379" s="52">
        <v>15.382381992805882</v>
      </c>
      <c r="R3379" s="52">
        <v>21.436775437268377</v>
      </c>
      <c r="S3379" s="52">
        <v>23.14508216005348</v>
      </c>
      <c r="T3379" s="52">
        <v>22.701105759772336</v>
      </c>
      <c r="U3379" s="52">
        <v>21.360141627152128</v>
      </c>
      <c r="V3379" s="52">
        <v>19.18597188979966</v>
      </c>
      <c r="W3379" s="52">
        <v>18.445243990749745</v>
      </c>
      <c r="X3379" s="52">
        <v>16.611467548169081</v>
      </c>
      <c r="Y3379" s="52">
        <v>20.118306786423922</v>
      </c>
      <c r="Z3379" s="52">
        <v>20.006437737401811</v>
      </c>
    </row>
    <row r="3380" spans="1:26">
      <c r="A3380" s="52" t="s">
        <v>348</v>
      </c>
      <c r="B3380" s="52" t="s">
        <v>338</v>
      </c>
      <c r="C3380" s="52" t="s">
        <v>259</v>
      </c>
      <c r="D3380" s="52" t="s">
        <v>7</v>
      </c>
      <c r="E3380" s="52" t="s">
        <v>81</v>
      </c>
      <c r="F3380" s="52" t="s">
        <v>64</v>
      </c>
      <c r="G3380" s="52">
        <v>7.8184252200756674</v>
      </c>
      <c r="H3380" s="52">
        <v>6.0621998504508285</v>
      </c>
      <c r="I3380" s="52">
        <v>6.6889331783482762</v>
      </c>
      <c r="J3380" s="52">
        <v>7.5323520870774345</v>
      </c>
      <c r="K3380" s="52">
        <v>7.5390030814065412</v>
      </c>
      <c r="L3380" s="52">
        <v>11.470478543078343</v>
      </c>
      <c r="M3380" s="52">
        <v>10.909212455224743</v>
      </c>
      <c r="N3380" s="52">
        <v>10.638041194212827</v>
      </c>
      <c r="O3380" s="52">
        <v>9.8704096194240591</v>
      </c>
      <c r="P3380" s="52">
        <v>8.2087799911999486</v>
      </c>
      <c r="Q3380" s="52">
        <v>8.4441923201448006</v>
      </c>
      <c r="R3380" s="52">
        <v>5.2357422458311493</v>
      </c>
      <c r="S3380" s="52">
        <v>14.239458385204149</v>
      </c>
      <c r="T3380" s="52">
        <v>11.980851109395092</v>
      </c>
      <c r="U3380" s="52">
        <v>27.290962643105377</v>
      </c>
      <c r="V3380" s="52">
        <v>15.578811525839907</v>
      </c>
      <c r="W3380" s="52">
        <v>16.834535447694684</v>
      </c>
      <c r="X3380" s="52">
        <v>15.02530385731963</v>
      </c>
      <c r="Y3380" s="52">
        <v>14.596496745915232</v>
      </c>
      <c r="Z3380" s="52">
        <v>13.656492393089168</v>
      </c>
    </row>
    <row r="3381" spans="1:26">
      <c r="A3381" s="52" t="s">
        <v>348</v>
      </c>
      <c r="B3381" s="52" t="s">
        <v>339</v>
      </c>
      <c r="C3381" s="52" t="s">
        <v>259</v>
      </c>
      <c r="D3381" s="52" t="s">
        <v>7</v>
      </c>
      <c r="E3381" s="52" t="s">
        <v>81</v>
      </c>
      <c r="F3381" s="52" t="s">
        <v>65</v>
      </c>
      <c r="G3381" s="52">
        <v>4.2390010224000001</v>
      </c>
      <c r="H3381" s="52">
        <v>4.1920000056000006</v>
      </c>
      <c r="I3381" s="52">
        <v>5.1220013292000006</v>
      </c>
      <c r="J3381" s="52">
        <v>6.9026389537320005</v>
      </c>
      <c r="K3381" s="52">
        <v>8.1689162658840004</v>
      </c>
      <c r="L3381" s="52">
        <v>7.9224115914000004</v>
      </c>
      <c r="M3381" s="52">
        <v>8.1714816438480007</v>
      </c>
      <c r="N3381" s="52">
        <v>8.2741518606959996</v>
      </c>
      <c r="O3381" s="52">
        <v>7.8533730597240012</v>
      </c>
      <c r="P3381" s="52">
        <v>11.114871670331999</v>
      </c>
      <c r="Q3381" s="52">
        <v>13.256454955716002</v>
      </c>
      <c r="R3381" s="52">
        <v>15.493650308640001</v>
      </c>
      <c r="S3381" s="52">
        <v>14.549829572411999</v>
      </c>
      <c r="T3381" s="52">
        <v>15.875278342812001</v>
      </c>
      <c r="U3381" s="52">
        <v>14.744457324683999</v>
      </c>
      <c r="V3381" s="52">
        <v>16.201271885508</v>
      </c>
      <c r="W3381" s="52">
        <v>16.598513711052</v>
      </c>
      <c r="X3381" s="52">
        <v>19.377209444037842</v>
      </c>
      <c r="Y3381" s="52">
        <v>20.445418046750039</v>
      </c>
      <c r="Z3381" s="52">
        <v>18.946546130359799</v>
      </c>
    </row>
    <row r="3382" spans="1:26">
      <c r="A3382" s="52" t="s">
        <v>348</v>
      </c>
      <c r="B3382" s="52" t="s">
        <v>340</v>
      </c>
      <c r="C3382" s="52" t="s">
        <v>259</v>
      </c>
      <c r="D3382" s="52" t="s">
        <v>7</v>
      </c>
      <c r="E3382" s="52" t="s">
        <v>81</v>
      </c>
      <c r="F3382" s="52" t="s">
        <v>66</v>
      </c>
      <c r="G3382" s="52">
        <v>49.485877569693308</v>
      </c>
      <c r="H3382" s="52">
        <v>48.925676425156567</v>
      </c>
      <c r="I3382" s="52">
        <v>50.333636338836328</v>
      </c>
      <c r="J3382" s="52">
        <v>50.331010300834123</v>
      </c>
      <c r="K3382" s="52">
        <v>52.07676756729667</v>
      </c>
      <c r="L3382" s="52">
        <v>51.504174409246453</v>
      </c>
      <c r="M3382" s="52">
        <v>51.911384784081356</v>
      </c>
      <c r="N3382" s="52">
        <v>51.935800383677091</v>
      </c>
      <c r="O3382" s="52">
        <v>50.256951925123971</v>
      </c>
      <c r="P3382" s="52">
        <v>49.309133866586841</v>
      </c>
      <c r="Q3382" s="52">
        <v>50.678288015887389</v>
      </c>
      <c r="R3382" s="52">
        <v>53.078836729143966</v>
      </c>
      <c r="S3382" s="52">
        <v>52.209709515558473</v>
      </c>
      <c r="T3382" s="52">
        <v>52.073289272342002</v>
      </c>
      <c r="U3382" s="52">
        <v>50.657201246406736</v>
      </c>
      <c r="V3382" s="52">
        <v>49.599979281461685</v>
      </c>
      <c r="W3382" s="52">
        <v>51.286612174666715</v>
      </c>
      <c r="X3382" s="52">
        <v>50.4493758779318</v>
      </c>
      <c r="Y3382" s="52">
        <v>52.873399438865846</v>
      </c>
      <c r="Z3382" s="52">
        <v>51.943837689647154</v>
      </c>
    </row>
    <row r="3383" spans="1:26">
      <c r="A3383" s="52" t="s">
        <v>348</v>
      </c>
      <c r="B3383" s="52" t="s">
        <v>341</v>
      </c>
      <c r="C3383" s="52" t="s">
        <v>259</v>
      </c>
      <c r="D3383" s="52" t="s">
        <v>7</v>
      </c>
      <c r="E3383" s="52" t="s">
        <v>81</v>
      </c>
      <c r="F3383" s="52" t="s">
        <v>67</v>
      </c>
      <c r="G3383" s="52">
        <v>7.3670011704</v>
      </c>
      <c r="H3383" s="52">
        <v>7.4529980424</v>
      </c>
      <c r="I3383" s="52">
        <v>7.1900000136000006</v>
      </c>
      <c r="J3383" s="52">
        <v>5.9010015240000007</v>
      </c>
      <c r="K3383" s="52">
        <v>8.4199981176000005</v>
      </c>
      <c r="L3383" s="52">
        <v>7.5440593318776008</v>
      </c>
      <c r="M3383" s="52">
        <v>7.7290140549456003</v>
      </c>
      <c r="N3383" s="52">
        <v>7.6056372455352017</v>
      </c>
      <c r="O3383" s="52">
        <v>13.486633524588001</v>
      </c>
      <c r="P3383" s="52">
        <v>7.4217674284128003</v>
      </c>
      <c r="Q3383" s="52">
        <v>10.208849079801599</v>
      </c>
      <c r="R3383" s="52">
        <v>11.8281251937912</v>
      </c>
      <c r="S3383" s="52">
        <v>8.9724481444295989</v>
      </c>
      <c r="T3383" s="52">
        <v>9.6276150765096009</v>
      </c>
      <c r="U3383" s="52">
        <v>11.4563336303304</v>
      </c>
      <c r="V3383" s="52">
        <v>10.049234436196802</v>
      </c>
      <c r="W3383" s="52">
        <v>10.894783886776802</v>
      </c>
      <c r="X3383" s="52">
        <v>10.755402618477602</v>
      </c>
      <c r="Y3383" s="52">
        <v>11.047224963362616</v>
      </c>
      <c r="Z3383" s="52">
        <v>11.5476818607504</v>
      </c>
    </row>
    <row r="3384" spans="1:26">
      <c r="A3384" s="52" t="s">
        <v>348</v>
      </c>
      <c r="B3384" s="52" t="s">
        <v>337</v>
      </c>
      <c r="C3384" s="52" t="s">
        <v>259</v>
      </c>
      <c r="D3384" s="52" t="s">
        <v>7</v>
      </c>
      <c r="E3384" s="52" t="s">
        <v>81</v>
      </c>
      <c r="F3384" s="52" t="s">
        <v>68</v>
      </c>
      <c r="G3384" s="52">
        <v>0</v>
      </c>
      <c r="H3384" s="52">
        <v>0</v>
      </c>
      <c r="I3384" s="52">
        <v>0</v>
      </c>
      <c r="J3384" s="52">
        <v>0</v>
      </c>
      <c r="K3384" s="52">
        <v>0</v>
      </c>
      <c r="L3384" s="52">
        <v>0</v>
      </c>
      <c r="M3384" s="52">
        <v>0</v>
      </c>
      <c r="N3384" s="52">
        <v>0</v>
      </c>
      <c r="O3384" s="52">
        <v>0</v>
      </c>
      <c r="P3384" s="52">
        <v>0</v>
      </c>
      <c r="Q3384" s="52">
        <v>0</v>
      </c>
      <c r="R3384" s="52">
        <v>0</v>
      </c>
      <c r="S3384" s="52">
        <v>0</v>
      </c>
      <c r="T3384" s="52">
        <v>0</v>
      </c>
      <c r="U3384" s="52">
        <v>0</v>
      </c>
      <c r="V3384" s="52">
        <v>0</v>
      </c>
      <c r="W3384" s="52">
        <v>0</v>
      </c>
      <c r="X3384" s="52">
        <v>0</v>
      </c>
      <c r="Y3384" s="52">
        <v>0</v>
      </c>
      <c r="Z3384" s="52">
        <v>0</v>
      </c>
    </row>
    <row r="3385" spans="1:26">
      <c r="A3385" s="52" t="s">
        <v>348</v>
      </c>
      <c r="B3385" s="52" t="s">
        <v>337</v>
      </c>
      <c r="C3385" s="52" t="s">
        <v>259</v>
      </c>
      <c r="D3385" s="52" t="s">
        <v>7</v>
      </c>
      <c r="E3385" s="52" t="s">
        <v>81</v>
      </c>
      <c r="F3385" s="52" t="s">
        <v>69</v>
      </c>
      <c r="G3385" s="52">
        <v>0</v>
      </c>
      <c r="H3385" s="52">
        <v>0</v>
      </c>
      <c r="I3385" s="52">
        <v>0</v>
      </c>
      <c r="J3385" s="52">
        <v>0</v>
      </c>
      <c r="K3385" s="52">
        <v>0</v>
      </c>
      <c r="L3385" s="52">
        <v>0</v>
      </c>
      <c r="M3385" s="52">
        <v>0</v>
      </c>
      <c r="N3385" s="52">
        <v>0</v>
      </c>
      <c r="O3385" s="52">
        <v>0</v>
      </c>
      <c r="P3385" s="52">
        <v>0</v>
      </c>
      <c r="Q3385" s="52">
        <v>0</v>
      </c>
      <c r="R3385" s="52">
        <v>0</v>
      </c>
      <c r="S3385" s="52">
        <v>0</v>
      </c>
      <c r="T3385" s="52">
        <v>0</v>
      </c>
      <c r="U3385" s="52">
        <v>0</v>
      </c>
      <c r="V3385" s="52">
        <v>0</v>
      </c>
      <c r="W3385" s="52">
        <v>0</v>
      </c>
      <c r="X3385" s="52">
        <v>0</v>
      </c>
      <c r="Y3385" s="52">
        <v>0</v>
      </c>
      <c r="Z3385" s="52">
        <v>0</v>
      </c>
    </row>
    <row r="3386" spans="1:26">
      <c r="A3386" s="52" t="s">
        <v>348</v>
      </c>
      <c r="B3386" s="52" t="s">
        <v>337</v>
      </c>
      <c r="C3386" s="52" t="s">
        <v>259</v>
      </c>
      <c r="D3386" s="52" t="s">
        <v>7</v>
      </c>
      <c r="E3386" s="52" t="s">
        <v>81</v>
      </c>
      <c r="F3386" s="52" t="s">
        <v>70</v>
      </c>
      <c r="G3386" s="52">
        <v>0</v>
      </c>
      <c r="H3386" s="52">
        <v>0</v>
      </c>
      <c r="I3386" s="52">
        <v>0</v>
      </c>
      <c r="J3386" s="52">
        <v>0</v>
      </c>
      <c r="K3386" s="52">
        <v>0</v>
      </c>
      <c r="L3386" s="52">
        <v>0</v>
      </c>
      <c r="M3386" s="52">
        <v>0</v>
      </c>
      <c r="N3386" s="52">
        <v>0</v>
      </c>
      <c r="O3386" s="52">
        <v>0</v>
      </c>
      <c r="P3386" s="52">
        <v>0</v>
      </c>
      <c r="Q3386" s="52">
        <v>0</v>
      </c>
      <c r="R3386" s="52">
        <v>0</v>
      </c>
      <c r="S3386" s="52">
        <v>0</v>
      </c>
      <c r="T3386" s="52">
        <v>0</v>
      </c>
      <c r="U3386" s="52">
        <v>0</v>
      </c>
      <c r="V3386" s="52">
        <v>0</v>
      </c>
      <c r="W3386" s="52">
        <v>0</v>
      </c>
      <c r="X3386" s="52">
        <v>0</v>
      </c>
      <c r="Y3386" s="52">
        <v>0</v>
      </c>
      <c r="Z3386" s="52">
        <v>0</v>
      </c>
    </row>
    <row r="3387" spans="1:26">
      <c r="A3387" s="52" t="s">
        <v>348</v>
      </c>
      <c r="B3387" s="52" t="s">
        <v>342</v>
      </c>
      <c r="C3387" s="52" t="s">
        <v>259</v>
      </c>
      <c r="D3387" s="52" t="s">
        <v>7</v>
      </c>
      <c r="E3387" s="52" t="s">
        <v>81</v>
      </c>
      <c r="F3387" s="52" t="s">
        <v>71</v>
      </c>
      <c r="G3387" s="52">
        <v>0</v>
      </c>
      <c r="H3387" s="52">
        <v>0</v>
      </c>
      <c r="I3387" s="52">
        <v>0</v>
      </c>
      <c r="J3387" s="52">
        <v>0</v>
      </c>
      <c r="K3387" s="52">
        <v>0</v>
      </c>
      <c r="L3387" s="52">
        <v>0</v>
      </c>
      <c r="M3387" s="52">
        <v>0</v>
      </c>
      <c r="N3387" s="52">
        <v>0</v>
      </c>
      <c r="O3387" s="52">
        <v>0</v>
      </c>
      <c r="P3387" s="52">
        <v>0</v>
      </c>
      <c r="Q3387" s="52">
        <v>0</v>
      </c>
      <c r="R3387" s="52">
        <v>0</v>
      </c>
      <c r="S3387" s="52">
        <v>0</v>
      </c>
      <c r="T3387" s="52">
        <v>0</v>
      </c>
      <c r="U3387" s="52">
        <v>0</v>
      </c>
      <c r="V3387" s="52">
        <v>0</v>
      </c>
      <c r="W3387" s="52">
        <v>0</v>
      </c>
      <c r="X3387" s="52">
        <v>0</v>
      </c>
      <c r="Y3387" s="52">
        <v>0</v>
      </c>
      <c r="Z3387" s="52">
        <v>0</v>
      </c>
    </row>
    <row r="3388" spans="1:26">
      <c r="A3388" s="52" t="s">
        <v>348</v>
      </c>
      <c r="B3388" s="52" t="s">
        <v>342</v>
      </c>
      <c r="C3388" s="52" t="s">
        <v>259</v>
      </c>
      <c r="D3388" s="52" t="s">
        <v>7</v>
      </c>
      <c r="E3388" s="52" t="s">
        <v>81</v>
      </c>
      <c r="F3388" s="52" t="s">
        <v>72</v>
      </c>
      <c r="G3388" s="52">
        <v>67.861030260580506</v>
      </c>
      <c r="H3388" s="52">
        <v>60.94294648060184</v>
      </c>
      <c r="I3388" s="52">
        <v>60.944677369358253</v>
      </c>
      <c r="J3388" s="52">
        <v>58.73985460552958</v>
      </c>
      <c r="K3388" s="52">
        <v>58.373677200101405</v>
      </c>
      <c r="L3388" s="52">
        <v>53.062503169394873</v>
      </c>
      <c r="M3388" s="52">
        <v>47.78299434436363</v>
      </c>
      <c r="N3388" s="52">
        <v>43.35939575903371</v>
      </c>
      <c r="O3388" s="52">
        <v>35.283862749977317</v>
      </c>
      <c r="P3388" s="52">
        <v>29.13441963505613</v>
      </c>
      <c r="Q3388" s="52">
        <v>28.219663880268055</v>
      </c>
      <c r="R3388" s="52">
        <v>14.898424719123245</v>
      </c>
      <c r="S3388" s="52">
        <v>8.5089507225470946</v>
      </c>
      <c r="T3388" s="52">
        <v>6.3869019971530134</v>
      </c>
      <c r="U3388" s="52">
        <v>5.4498424239340926</v>
      </c>
      <c r="V3388" s="52">
        <v>4.7111023611441691</v>
      </c>
      <c r="W3388" s="52">
        <v>4.6967314759097905</v>
      </c>
      <c r="X3388" s="52">
        <v>4.5178734076562108</v>
      </c>
      <c r="Y3388" s="52">
        <v>4.1000399674681018</v>
      </c>
      <c r="Z3388" s="52">
        <v>2.9484722614734378</v>
      </c>
    </row>
    <row r="3389" spans="1:26">
      <c r="A3389" s="52" t="s">
        <v>348</v>
      </c>
      <c r="B3389" s="52" t="s">
        <v>343</v>
      </c>
      <c r="C3389" s="52" t="s">
        <v>259</v>
      </c>
      <c r="D3389" s="52" t="s">
        <v>7</v>
      </c>
      <c r="E3389" s="52" t="s">
        <v>81</v>
      </c>
      <c r="F3389" s="52" t="s">
        <v>73</v>
      </c>
      <c r="G3389" s="52">
        <v>2.5951921668000031</v>
      </c>
      <c r="H3389" s="52">
        <v>2.5933541616000038</v>
      </c>
      <c r="I3389" s="52">
        <v>2.6787234015515708</v>
      </c>
      <c r="J3389" s="52">
        <v>2.7125651893723042</v>
      </c>
      <c r="K3389" s="52">
        <v>2.7500053713451456</v>
      </c>
      <c r="L3389" s="52">
        <v>3.1739991082715946</v>
      </c>
      <c r="M3389" s="52">
        <v>3.8904124712747161</v>
      </c>
      <c r="N3389" s="52">
        <v>5.3494163267652084</v>
      </c>
      <c r="O3389" s="52">
        <v>7.6750737018480084</v>
      </c>
      <c r="P3389" s="52">
        <v>9.1337833465164078</v>
      </c>
      <c r="Q3389" s="52">
        <v>11.814301048683609</v>
      </c>
      <c r="R3389" s="52">
        <v>15.801854456332816</v>
      </c>
      <c r="S3389" s="52">
        <v>17.561955186284418</v>
      </c>
      <c r="T3389" s="52">
        <v>17.969635001491223</v>
      </c>
      <c r="U3389" s="52">
        <v>13.933172828127622</v>
      </c>
      <c r="V3389" s="52">
        <v>10.127886512418023</v>
      </c>
      <c r="W3389" s="52">
        <v>11.609064238287626</v>
      </c>
      <c r="X3389" s="52">
        <v>11.466514743066027</v>
      </c>
      <c r="Y3389" s="52">
        <v>11.687244275138433</v>
      </c>
      <c r="Z3389" s="52">
        <v>13.200176119906832</v>
      </c>
    </row>
    <row r="3390" spans="1:26">
      <c r="A3390" s="52" t="s">
        <v>347</v>
      </c>
      <c r="B3390" s="52" t="s">
        <v>337</v>
      </c>
      <c r="C3390" s="52" t="s">
        <v>259</v>
      </c>
      <c r="D3390" s="52" t="s">
        <v>7</v>
      </c>
      <c r="E3390" s="52" t="s">
        <v>82</v>
      </c>
      <c r="F3390" s="52" t="s">
        <v>63</v>
      </c>
      <c r="G3390" s="52">
        <v>0</v>
      </c>
      <c r="H3390" s="52">
        <v>0</v>
      </c>
      <c r="I3390" s="52">
        <v>0</v>
      </c>
      <c r="J3390" s="52">
        <v>0</v>
      </c>
      <c r="K3390" s="52">
        <v>0</v>
      </c>
      <c r="L3390" s="52">
        <v>0</v>
      </c>
      <c r="M3390" s="52">
        <v>0</v>
      </c>
      <c r="N3390" s="52">
        <v>0</v>
      </c>
      <c r="O3390" s="52">
        <v>0</v>
      </c>
      <c r="P3390" s="52">
        <v>0</v>
      </c>
      <c r="Q3390" s="52">
        <v>0</v>
      </c>
      <c r="R3390" s="52">
        <v>0</v>
      </c>
      <c r="S3390" s="52">
        <v>0</v>
      </c>
      <c r="T3390" s="52">
        <v>0</v>
      </c>
      <c r="U3390" s="52">
        <v>0</v>
      </c>
      <c r="V3390" s="52">
        <v>0</v>
      </c>
      <c r="W3390" s="52">
        <v>0</v>
      </c>
      <c r="X3390" s="52">
        <v>0</v>
      </c>
      <c r="Y3390" s="52">
        <v>0</v>
      </c>
      <c r="Z3390" s="52">
        <v>0</v>
      </c>
    </row>
    <row r="3391" spans="1:26">
      <c r="A3391" s="52" t="s">
        <v>347</v>
      </c>
      <c r="B3391" s="52" t="s">
        <v>338</v>
      </c>
      <c r="C3391" s="52" t="s">
        <v>259</v>
      </c>
      <c r="D3391" s="52" t="s">
        <v>7</v>
      </c>
      <c r="E3391" s="52" t="s">
        <v>82</v>
      </c>
      <c r="F3391" s="52" t="s">
        <v>64</v>
      </c>
      <c r="G3391" s="52">
        <v>1.23500133</v>
      </c>
      <c r="H3391" s="52">
        <v>0.45799823880000001</v>
      </c>
      <c r="I3391" s="52">
        <v>0.80799797160000009</v>
      </c>
      <c r="J3391" s="52">
        <v>1.1510015616</v>
      </c>
      <c r="K3391" s="52">
        <v>1.0520004888000001</v>
      </c>
      <c r="L3391" s="52">
        <v>3.0320010108000002</v>
      </c>
      <c r="M3391" s="52">
        <v>3.0279984300000002</v>
      </c>
      <c r="N3391" s="52">
        <v>3.1569979248000002</v>
      </c>
      <c r="O3391" s="52">
        <v>2.7210013200000001</v>
      </c>
      <c r="P3391" s="52">
        <v>1.5499994148</v>
      </c>
      <c r="Q3391" s="52">
        <v>1.7559983484000001</v>
      </c>
      <c r="R3391" s="52">
        <v>0.40799947320000002</v>
      </c>
      <c r="S3391" s="52">
        <v>0.51599797920000001</v>
      </c>
      <c r="T3391" s="52">
        <v>0.97600169520000002</v>
      </c>
      <c r="U3391" s="52">
        <v>4.5199981043999999</v>
      </c>
      <c r="V3391" s="52">
        <v>6.7219995096000007</v>
      </c>
      <c r="W3391" s="52">
        <v>6.1590005136000006</v>
      </c>
      <c r="X3391" s="52">
        <v>4.6313711711999996</v>
      </c>
      <c r="Y3391" s="52">
        <v>4.6346913036000004</v>
      </c>
      <c r="Z3391" s="52">
        <v>3.5534836980000004</v>
      </c>
    </row>
    <row r="3392" spans="1:26">
      <c r="A3392" s="52" t="s">
        <v>347</v>
      </c>
      <c r="B3392" s="52" t="s">
        <v>339</v>
      </c>
      <c r="C3392" s="52" t="s">
        <v>259</v>
      </c>
      <c r="D3392" s="52" t="s">
        <v>7</v>
      </c>
      <c r="E3392" s="52" t="s">
        <v>82</v>
      </c>
      <c r="F3392" s="52" t="s">
        <v>65</v>
      </c>
      <c r="G3392" s="52">
        <v>0</v>
      </c>
      <c r="H3392" s="52">
        <v>0</v>
      </c>
      <c r="I3392" s="52">
        <v>0</v>
      </c>
      <c r="J3392" s="52">
        <v>0</v>
      </c>
      <c r="K3392" s="52">
        <v>0</v>
      </c>
      <c r="L3392" s="52">
        <v>0</v>
      </c>
      <c r="M3392" s="52">
        <v>0</v>
      </c>
      <c r="N3392" s="52">
        <v>0</v>
      </c>
      <c r="O3392" s="52">
        <v>0</v>
      </c>
      <c r="P3392" s="52">
        <v>0</v>
      </c>
      <c r="Q3392" s="52">
        <v>0</v>
      </c>
      <c r="R3392" s="52">
        <v>0</v>
      </c>
      <c r="S3392" s="52">
        <v>0</v>
      </c>
      <c r="T3392" s="52">
        <v>0</v>
      </c>
      <c r="U3392" s="52">
        <v>9.4002033600000007E-2</v>
      </c>
      <c r="V3392" s="52">
        <v>0.26599996440000001</v>
      </c>
      <c r="W3392" s="52">
        <v>0.29099934720000004</v>
      </c>
      <c r="X3392" s="52">
        <v>0.30117745800000001</v>
      </c>
      <c r="Y3392" s="52">
        <v>0.30270982680000003</v>
      </c>
      <c r="Z3392" s="52">
        <v>0.26703410399999999</v>
      </c>
    </row>
    <row r="3393" spans="1:26">
      <c r="A3393" s="52" t="s">
        <v>347</v>
      </c>
      <c r="B3393" s="52" t="s">
        <v>340</v>
      </c>
      <c r="C3393" s="52" t="s">
        <v>259</v>
      </c>
      <c r="D3393" s="52" t="s">
        <v>7</v>
      </c>
      <c r="E3393" s="52" t="s">
        <v>82</v>
      </c>
      <c r="F3393" s="52" t="s">
        <v>66</v>
      </c>
      <c r="G3393" s="52">
        <v>6.3009082479189651</v>
      </c>
      <c r="H3393" s="52">
        <v>6.4446020390775871</v>
      </c>
      <c r="I3393" s="52">
        <v>6.8758324706674241</v>
      </c>
      <c r="J3393" s="52">
        <v>7.000683674666055</v>
      </c>
      <c r="K3393" s="52">
        <v>7.1241453758768563</v>
      </c>
      <c r="L3393" s="52">
        <v>7.2223572062752508</v>
      </c>
      <c r="M3393" s="52">
        <v>7.2407396918759037</v>
      </c>
      <c r="N3393" s="52">
        <v>7.3752054194749306</v>
      </c>
      <c r="O3393" s="52">
        <v>7.4530942598629073</v>
      </c>
      <c r="P3393" s="52">
        <v>7.2477014438321756</v>
      </c>
      <c r="Q3393" s="52">
        <v>7.8782273750499741</v>
      </c>
      <c r="R3393" s="52">
        <v>7.9990068638449845</v>
      </c>
      <c r="S3393" s="52">
        <v>7.9298611814395485</v>
      </c>
      <c r="T3393" s="52">
        <v>8.3418454370457127</v>
      </c>
      <c r="U3393" s="52">
        <v>8.4315796778421266</v>
      </c>
      <c r="V3393" s="52">
        <v>8.4096330806308526</v>
      </c>
      <c r="W3393" s="52">
        <v>8.5509206138256832</v>
      </c>
      <c r="X3393" s="52">
        <v>8.3407969910246411</v>
      </c>
      <c r="Y3393" s="52">
        <v>8.5545470774328329</v>
      </c>
      <c r="Z3393" s="52">
        <v>8.0126848946316347</v>
      </c>
    </row>
    <row r="3394" spans="1:26">
      <c r="A3394" s="52" t="s">
        <v>347</v>
      </c>
      <c r="B3394" s="52" t="s">
        <v>341</v>
      </c>
      <c r="C3394" s="52" t="s">
        <v>259</v>
      </c>
      <c r="D3394" s="52" t="s">
        <v>7</v>
      </c>
      <c r="E3394" s="52" t="s">
        <v>82</v>
      </c>
      <c r="F3394" s="52" t="s">
        <v>67</v>
      </c>
      <c r="G3394" s="52">
        <v>0</v>
      </c>
      <c r="H3394" s="52">
        <v>0</v>
      </c>
      <c r="I3394" s="52">
        <v>0</v>
      </c>
      <c r="J3394" s="52">
        <v>0</v>
      </c>
      <c r="K3394" s="52">
        <v>0</v>
      </c>
      <c r="L3394" s="52">
        <v>0</v>
      </c>
      <c r="M3394" s="52">
        <v>0</v>
      </c>
      <c r="N3394" s="52">
        <v>0</v>
      </c>
      <c r="O3394" s="52">
        <v>0</v>
      </c>
      <c r="P3394" s="52">
        <v>0.82600121160000006</v>
      </c>
      <c r="Q3394" s="52">
        <v>0.32899874400000001</v>
      </c>
      <c r="R3394" s="52">
        <v>0.40699882800000003</v>
      </c>
      <c r="S3394" s="52">
        <v>0.58299933960000005</v>
      </c>
      <c r="T3394" s="52">
        <v>0.31200033599999999</v>
      </c>
      <c r="U3394" s="52">
        <v>0.34000165439999996</v>
      </c>
      <c r="V3394" s="52">
        <v>0.35499877199999996</v>
      </c>
      <c r="W3394" s="52">
        <v>0.38699848440000001</v>
      </c>
      <c r="X3394" s="52">
        <v>0.39387321000000003</v>
      </c>
      <c r="Y3394" s="52">
        <v>0.43054957800000004</v>
      </c>
      <c r="Z3394" s="52">
        <v>0.43653251519999997</v>
      </c>
    </row>
    <row r="3395" spans="1:26">
      <c r="A3395" s="52" t="s">
        <v>347</v>
      </c>
      <c r="B3395" s="52" t="s">
        <v>337</v>
      </c>
      <c r="C3395" s="52" t="s">
        <v>259</v>
      </c>
      <c r="D3395" s="52" t="s">
        <v>7</v>
      </c>
      <c r="E3395" s="52" t="s">
        <v>82</v>
      </c>
      <c r="F3395" s="52" t="s">
        <v>68</v>
      </c>
      <c r="G3395" s="52">
        <v>0</v>
      </c>
      <c r="H3395" s="52">
        <v>0</v>
      </c>
      <c r="I3395" s="52">
        <v>0</v>
      </c>
      <c r="J3395" s="52">
        <v>0</v>
      </c>
      <c r="K3395" s="52">
        <v>0</v>
      </c>
      <c r="L3395" s="52">
        <v>0</v>
      </c>
      <c r="M3395" s="52">
        <v>0</v>
      </c>
      <c r="N3395" s="52">
        <v>0</v>
      </c>
      <c r="O3395" s="52">
        <v>0</v>
      </c>
      <c r="P3395" s="52">
        <v>0</v>
      </c>
      <c r="Q3395" s="52">
        <v>0</v>
      </c>
      <c r="R3395" s="52">
        <v>0</v>
      </c>
      <c r="S3395" s="52">
        <v>0</v>
      </c>
      <c r="T3395" s="52">
        <v>0</v>
      </c>
      <c r="U3395" s="52">
        <v>0</v>
      </c>
      <c r="V3395" s="52">
        <v>0</v>
      </c>
      <c r="W3395" s="52">
        <v>0</v>
      </c>
      <c r="X3395" s="52">
        <v>0</v>
      </c>
      <c r="Y3395" s="52">
        <v>0</v>
      </c>
      <c r="Z3395" s="52">
        <v>0</v>
      </c>
    </row>
    <row r="3396" spans="1:26">
      <c r="A3396" s="52" t="s">
        <v>347</v>
      </c>
      <c r="B3396" s="52" t="s">
        <v>337</v>
      </c>
      <c r="C3396" s="52" t="s">
        <v>259</v>
      </c>
      <c r="D3396" s="52" t="s">
        <v>7</v>
      </c>
      <c r="E3396" s="52" t="s">
        <v>82</v>
      </c>
      <c r="F3396" s="52" t="s">
        <v>69</v>
      </c>
      <c r="G3396" s="52">
        <v>0</v>
      </c>
      <c r="H3396" s="52">
        <v>0</v>
      </c>
      <c r="I3396" s="52">
        <v>0</v>
      </c>
      <c r="J3396" s="52">
        <v>0</v>
      </c>
      <c r="K3396" s="52">
        <v>0</v>
      </c>
      <c r="L3396" s="52">
        <v>0</v>
      </c>
      <c r="M3396" s="52">
        <v>0</v>
      </c>
      <c r="N3396" s="52">
        <v>0</v>
      </c>
      <c r="O3396" s="52">
        <v>0</v>
      </c>
      <c r="P3396" s="52">
        <v>0</v>
      </c>
      <c r="Q3396" s="52">
        <v>0</v>
      </c>
      <c r="R3396" s="52">
        <v>0</v>
      </c>
      <c r="S3396" s="52">
        <v>0</v>
      </c>
      <c r="T3396" s="52">
        <v>0</v>
      </c>
      <c r="U3396" s="52">
        <v>0</v>
      </c>
      <c r="V3396" s="52">
        <v>0</v>
      </c>
      <c r="W3396" s="52">
        <v>0</v>
      </c>
      <c r="X3396" s="52">
        <v>0</v>
      </c>
      <c r="Y3396" s="52">
        <v>0</v>
      </c>
      <c r="Z3396" s="52">
        <v>0</v>
      </c>
    </row>
    <row r="3397" spans="1:26">
      <c r="A3397" s="52" t="s">
        <v>347</v>
      </c>
      <c r="B3397" s="52" t="s">
        <v>337</v>
      </c>
      <c r="C3397" s="52" t="s">
        <v>259</v>
      </c>
      <c r="D3397" s="52" t="s">
        <v>7</v>
      </c>
      <c r="E3397" s="52" t="s">
        <v>82</v>
      </c>
      <c r="F3397" s="52" t="s">
        <v>70</v>
      </c>
      <c r="G3397" s="52">
        <v>0</v>
      </c>
      <c r="H3397" s="52">
        <v>0</v>
      </c>
      <c r="I3397" s="52">
        <v>0</v>
      </c>
      <c r="J3397" s="52">
        <v>0</v>
      </c>
      <c r="K3397" s="52">
        <v>0</v>
      </c>
      <c r="L3397" s="52">
        <v>0</v>
      </c>
      <c r="M3397" s="52">
        <v>0</v>
      </c>
      <c r="N3397" s="52">
        <v>0</v>
      </c>
      <c r="O3397" s="52">
        <v>0</v>
      </c>
      <c r="P3397" s="52">
        <v>0</v>
      </c>
      <c r="Q3397" s="52">
        <v>0</v>
      </c>
      <c r="R3397" s="52">
        <v>0</v>
      </c>
      <c r="S3397" s="52">
        <v>0</v>
      </c>
      <c r="T3397" s="52">
        <v>0</v>
      </c>
      <c r="U3397" s="52">
        <v>0</v>
      </c>
      <c r="V3397" s="52">
        <v>0</v>
      </c>
      <c r="W3397" s="52">
        <v>0</v>
      </c>
      <c r="X3397" s="52">
        <v>0</v>
      </c>
      <c r="Y3397" s="52">
        <v>0</v>
      </c>
      <c r="Z3397" s="52">
        <v>0</v>
      </c>
    </row>
    <row r="3398" spans="1:26">
      <c r="A3398" s="52" t="s">
        <v>347</v>
      </c>
      <c r="B3398" s="52" t="s">
        <v>342</v>
      </c>
      <c r="C3398" s="52" t="s">
        <v>259</v>
      </c>
      <c r="D3398" s="52" t="s">
        <v>7</v>
      </c>
      <c r="E3398" s="52" t="s">
        <v>82</v>
      </c>
      <c r="F3398" s="52" t="s">
        <v>71</v>
      </c>
      <c r="G3398" s="52">
        <v>0</v>
      </c>
      <c r="H3398" s="52">
        <v>0</v>
      </c>
      <c r="I3398" s="52">
        <v>0</v>
      </c>
      <c r="J3398" s="52">
        <v>0</v>
      </c>
      <c r="K3398" s="52">
        <v>0</v>
      </c>
      <c r="L3398" s="52">
        <v>0</v>
      </c>
      <c r="M3398" s="52">
        <v>0</v>
      </c>
      <c r="N3398" s="52">
        <v>0</v>
      </c>
      <c r="O3398" s="52">
        <v>0</v>
      </c>
      <c r="P3398" s="52">
        <v>0</v>
      </c>
      <c r="Q3398" s="52">
        <v>0</v>
      </c>
      <c r="R3398" s="52">
        <v>0</v>
      </c>
      <c r="S3398" s="52">
        <v>0</v>
      </c>
      <c r="T3398" s="52">
        <v>0</v>
      </c>
      <c r="U3398" s="52">
        <v>0</v>
      </c>
      <c r="V3398" s="52">
        <v>0</v>
      </c>
      <c r="W3398" s="52">
        <v>0</v>
      </c>
      <c r="X3398" s="52">
        <v>0</v>
      </c>
      <c r="Y3398" s="52">
        <v>0</v>
      </c>
      <c r="Z3398" s="52">
        <v>0</v>
      </c>
    </row>
    <row r="3399" spans="1:26">
      <c r="A3399" s="52" t="s">
        <v>347</v>
      </c>
      <c r="B3399" s="52" t="s">
        <v>342</v>
      </c>
      <c r="C3399" s="52" t="s">
        <v>259</v>
      </c>
      <c r="D3399" s="52" t="s">
        <v>7</v>
      </c>
      <c r="E3399" s="52" t="s">
        <v>82</v>
      </c>
      <c r="F3399" s="52" t="s">
        <v>72</v>
      </c>
      <c r="G3399" s="52">
        <v>3.6972956061592201</v>
      </c>
      <c r="H3399" s="52">
        <v>3.3821968283586723</v>
      </c>
      <c r="I3399" s="52">
        <v>3.492248976170929</v>
      </c>
      <c r="J3399" s="52">
        <v>2.9891619268363443</v>
      </c>
      <c r="K3399" s="52">
        <v>2.7987005758467243</v>
      </c>
      <c r="L3399" s="52">
        <v>2.2447087029347759</v>
      </c>
      <c r="M3399" s="52">
        <v>1.8310630176832321</v>
      </c>
      <c r="N3399" s="52">
        <v>1.6215260533616158</v>
      </c>
      <c r="O3399" s="52">
        <v>1.3703415479666281</v>
      </c>
      <c r="P3399" s="52">
        <v>1.488264090943896</v>
      </c>
      <c r="Q3399" s="52">
        <v>1.7039717880300722</v>
      </c>
      <c r="R3399" s="52">
        <v>1.366652405877768</v>
      </c>
      <c r="S3399" s="52">
        <v>1.105930273032756</v>
      </c>
      <c r="T3399" s="52">
        <v>0.95510529973969216</v>
      </c>
      <c r="U3399" s="52">
        <v>0.6371882797189321</v>
      </c>
      <c r="V3399" s="52">
        <v>0.43187363357083208</v>
      </c>
      <c r="W3399" s="52">
        <v>0.36559581949270803</v>
      </c>
      <c r="X3399" s="52">
        <v>0.36924414379848003</v>
      </c>
      <c r="Y3399" s="52">
        <v>0.17335582260546745</v>
      </c>
      <c r="Z3399" s="52">
        <v>0.20272471270174586</v>
      </c>
    </row>
    <row r="3400" spans="1:26">
      <c r="A3400" s="52" t="s">
        <v>347</v>
      </c>
      <c r="B3400" s="52" t="s">
        <v>343</v>
      </c>
      <c r="C3400" s="52" t="s">
        <v>259</v>
      </c>
      <c r="D3400" s="52" t="s">
        <v>7</v>
      </c>
      <c r="E3400" s="52" t="s">
        <v>82</v>
      </c>
      <c r="F3400" s="52" t="s">
        <v>73</v>
      </c>
      <c r="G3400" s="52">
        <v>7.0200075600000009E-2</v>
      </c>
      <c r="H3400" s="52">
        <v>6.8399751600000003E-2</v>
      </c>
      <c r="I3400" s="52">
        <v>0.12150093600000002</v>
      </c>
      <c r="J3400" s="52">
        <v>0.25634089538280092</v>
      </c>
      <c r="K3400" s="52">
        <v>1.4260357444248011</v>
      </c>
      <c r="L3400" s="52">
        <v>0.42627184489080122</v>
      </c>
      <c r="M3400" s="52">
        <v>0.6668164337292013</v>
      </c>
      <c r="N3400" s="52">
        <v>1.5495240371544012</v>
      </c>
      <c r="O3400" s="52">
        <v>1.6989060299112013</v>
      </c>
      <c r="P3400" s="52">
        <v>2.4071297774760012</v>
      </c>
      <c r="Q3400" s="52">
        <v>2.0603931068052015</v>
      </c>
      <c r="R3400" s="52">
        <v>1.8993052692360015</v>
      </c>
      <c r="S3400" s="52">
        <v>1.8299973002328005</v>
      </c>
      <c r="T3400" s="52">
        <v>1.9978729873020007</v>
      </c>
      <c r="U3400" s="52">
        <v>2.9866677346044006</v>
      </c>
      <c r="V3400" s="52">
        <v>2.2856336018676013</v>
      </c>
      <c r="W3400" s="52">
        <v>1.2699842336964029</v>
      </c>
      <c r="X3400" s="52">
        <v>1.3355999810100037</v>
      </c>
      <c r="Y3400" s="52">
        <v>1.3010832607464029</v>
      </c>
      <c r="Z3400" s="52">
        <v>0.75924222505200323</v>
      </c>
    </row>
    <row r="3401" spans="1:26">
      <c r="A3401" s="52" t="s">
        <v>347</v>
      </c>
      <c r="B3401" s="52" t="s">
        <v>337</v>
      </c>
      <c r="C3401" s="52" t="s">
        <v>259</v>
      </c>
      <c r="D3401" s="52" t="s">
        <v>7</v>
      </c>
      <c r="E3401" s="52" t="s">
        <v>83</v>
      </c>
      <c r="F3401" s="52" t="s">
        <v>63</v>
      </c>
      <c r="G3401" s="52">
        <v>0</v>
      </c>
      <c r="H3401" s="52">
        <v>0</v>
      </c>
      <c r="I3401" s="52">
        <v>0</v>
      </c>
      <c r="J3401" s="52">
        <v>0</v>
      </c>
      <c r="K3401" s="52">
        <v>0</v>
      </c>
      <c r="L3401" s="52">
        <v>0</v>
      </c>
      <c r="M3401" s="52">
        <v>0</v>
      </c>
      <c r="N3401" s="52">
        <v>0</v>
      </c>
      <c r="O3401" s="52">
        <v>0</v>
      </c>
      <c r="P3401" s="52">
        <v>0</v>
      </c>
      <c r="Q3401" s="52">
        <v>0</v>
      </c>
      <c r="R3401" s="52">
        <v>0</v>
      </c>
      <c r="S3401" s="52">
        <v>0</v>
      </c>
      <c r="T3401" s="52">
        <v>0</v>
      </c>
      <c r="U3401" s="52">
        <v>0</v>
      </c>
      <c r="V3401" s="52">
        <v>0</v>
      </c>
      <c r="W3401" s="52">
        <v>0</v>
      </c>
      <c r="X3401" s="52">
        <v>0</v>
      </c>
      <c r="Y3401" s="52">
        <v>0</v>
      </c>
      <c r="Z3401" s="52">
        <v>0</v>
      </c>
    </row>
    <row r="3402" spans="1:26">
      <c r="A3402" s="52" t="s">
        <v>347</v>
      </c>
      <c r="B3402" s="52" t="s">
        <v>338</v>
      </c>
      <c r="C3402" s="52" t="s">
        <v>259</v>
      </c>
      <c r="D3402" s="52" t="s">
        <v>7</v>
      </c>
      <c r="E3402" s="52" t="s">
        <v>83</v>
      </c>
      <c r="F3402" s="52" t="s">
        <v>64</v>
      </c>
      <c r="G3402" s="52">
        <v>0</v>
      </c>
      <c r="H3402" s="52">
        <v>0</v>
      </c>
      <c r="I3402" s="52">
        <v>0</v>
      </c>
      <c r="J3402" s="52">
        <v>0</v>
      </c>
      <c r="K3402" s="52">
        <v>0</v>
      </c>
      <c r="L3402" s="52">
        <v>0</v>
      </c>
      <c r="M3402" s="52">
        <v>0</v>
      </c>
      <c r="N3402" s="52">
        <v>0</v>
      </c>
      <c r="O3402" s="52">
        <v>0</v>
      </c>
      <c r="P3402" s="52">
        <v>0</v>
      </c>
      <c r="Q3402" s="52">
        <v>0</v>
      </c>
      <c r="R3402" s="52">
        <v>0</v>
      </c>
      <c r="S3402" s="52">
        <v>0</v>
      </c>
      <c r="T3402" s="52">
        <v>0</v>
      </c>
      <c r="U3402" s="52">
        <v>0</v>
      </c>
      <c r="V3402" s="52">
        <v>1.09987236E-2</v>
      </c>
      <c r="W3402" s="52">
        <v>0</v>
      </c>
      <c r="X3402" s="52">
        <v>0</v>
      </c>
      <c r="Y3402" s="52">
        <v>0</v>
      </c>
      <c r="Z3402" s="52">
        <v>0</v>
      </c>
    </row>
    <row r="3403" spans="1:26">
      <c r="A3403" s="52" t="s">
        <v>347</v>
      </c>
      <c r="B3403" s="52" t="s">
        <v>339</v>
      </c>
      <c r="C3403" s="52" t="s">
        <v>259</v>
      </c>
      <c r="D3403" s="52" t="s">
        <v>7</v>
      </c>
      <c r="E3403" s="52" t="s">
        <v>83</v>
      </c>
      <c r="F3403" s="52" t="s">
        <v>65</v>
      </c>
      <c r="G3403" s="52">
        <v>0</v>
      </c>
      <c r="H3403" s="52">
        <v>0</v>
      </c>
      <c r="I3403" s="52">
        <v>0</v>
      </c>
      <c r="J3403" s="52">
        <v>0</v>
      </c>
      <c r="K3403" s="52">
        <v>0</v>
      </c>
      <c r="L3403" s="52">
        <v>0</v>
      </c>
      <c r="M3403" s="52">
        <v>0</v>
      </c>
      <c r="N3403" s="52">
        <v>0</v>
      </c>
      <c r="O3403" s="52">
        <v>0</v>
      </c>
      <c r="P3403" s="52">
        <v>0</v>
      </c>
      <c r="Q3403" s="52">
        <v>0</v>
      </c>
      <c r="R3403" s="52">
        <v>0</v>
      </c>
      <c r="S3403" s="52">
        <v>0</v>
      </c>
      <c r="T3403" s="52">
        <v>0</v>
      </c>
      <c r="U3403" s="52">
        <v>0.19299891960000001</v>
      </c>
      <c r="V3403" s="52">
        <v>1.1039963579999998</v>
      </c>
      <c r="W3403" s="52">
        <v>1.0670017932000002</v>
      </c>
      <c r="X3403" s="52">
        <v>1.2854271492</v>
      </c>
      <c r="Y3403" s="52">
        <v>1.3260139884000002</v>
      </c>
      <c r="Z3403" s="52">
        <v>1.2785859180000001</v>
      </c>
    </row>
    <row r="3404" spans="1:26">
      <c r="A3404" s="52" t="s">
        <v>347</v>
      </c>
      <c r="B3404" s="52" t="s">
        <v>340</v>
      </c>
      <c r="C3404" s="52" t="s">
        <v>259</v>
      </c>
      <c r="D3404" s="52" t="s">
        <v>7</v>
      </c>
      <c r="E3404" s="52" t="s">
        <v>83</v>
      </c>
      <c r="F3404" s="52" t="s">
        <v>66</v>
      </c>
      <c r="G3404" s="52">
        <v>1.7631504002891569</v>
      </c>
      <c r="H3404" s="52">
        <v>1.9557720363207471</v>
      </c>
      <c r="I3404" s="52">
        <v>1.9076031867128471</v>
      </c>
      <c r="J3404" s="52">
        <v>1.9756023375239993</v>
      </c>
      <c r="K3404" s="52">
        <v>2.0011115811281828</v>
      </c>
      <c r="L3404" s="52">
        <v>1.9901958159263924</v>
      </c>
      <c r="M3404" s="52">
        <v>1.9403867451182235</v>
      </c>
      <c r="N3404" s="52">
        <v>2.0713471419397016</v>
      </c>
      <c r="O3404" s="52">
        <v>2.0362494711339454</v>
      </c>
      <c r="P3404" s="52">
        <v>1.7559085214879695</v>
      </c>
      <c r="Q3404" s="52">
        <v>1.6981843682785025</v>
      </c>
      <c r="R3404" s="52">
        <v>1.8021319886955498</v>
      </c>
      <c r="S3404" s="52">
        <v>1.9516294551200672</v>
      </c>
      <c r="T3404" s="52">
        <v>2.0198239203312514</v>
      </c>
      <c r="U3404" s="52">
        <v>2.2526642055694377</v>
      </c>
      <c r="V3404" s="52">
        <v>2.2675520451718785</v>
      </c>
      <c r="W3404" s="52">
        <v>2.121288851147892</v>
      </c>
      <c r="X3404" s="52">
        <v>2.0321889339332793</v>
      </c>
      <c r="Y3404" s="52">
        <v>3.2591913197345073</v>
      </c>
      <c r="Z3404" s="52">
        <v>3.6232920437942204</v>
      </c>
    </row>
    <row r="3405" spans="1:26">
      <c r="A3405" s="52" t="s">
        <v>347</v>
      </c>
      <c r="B3405" s="52" t="s">
        <v>341</v>
      </c>
      <c r="C3405" s="52" t="s">
        <v>259</v>
      </c>
      <c r="D3405" s="52" t="s">
        <v>7</v>
      </c>
      <c r="E3405" s="52" t="s">
        <v>83</v>
      </c>
      <c r="F3405" s="52" t="s">
        <v>67</v>
      </c>
      <c r="G3405" s="52">
        <v>0</v>
      </c>
      <c r="H3405" s="52">
        <v>0</v>
      </c>
      <c r="I3405" s="52">
        <v>0</v>
      </c>
      <c r="J3405" s="52">
        <v>0</v>
      </c>
      <c r="K3405" s="52">
        <v>0</v>
      </c>
      <c r="L3405" s="52">
        <v>0</v>
      </c>
      <c r="M3405" s="52">
        <v>0</v>
      </c>
      <c r="N3405" s="52">
        <v>0</v>
      </c>
      <c r="O3405" s="52">
        <v>0</v>
      </c>
      <c r="P3405" s="52">
        <v>0</v>
      </c>
      <c r="Q3405" s="52">
        <v>0</v>
      </c>
      <c r="R3405" s="52">
        <v>0</v>
      </c>
      <c r="S3405" s="52">
        <v>0</v>
      </c>
      <c r="T3405" s="52">
        <v>0</v>
      </c>
      <c r="U3405" s="52">
        <v>1.8999698400000001E-2</v>
      </c>
      <c r="V3405" s="52">
        <v>0</v>
      </c>
      <c r="W3405" s="52">
        <v>0</v>
      </c>
      <c r="X3405" s="52">
        <v>0</v>
      </c>
      <c r="Y3405" s="52">
        <v>0</v>
      </c>
      <c r="Z3405" s="52">
        <v>0</v>
      </c>
    </row>
    <row r="3406" spans="1:26">
      <c r="A3406" s="52" t="s">
        <v>347</v>
      </c>
      <c r="B3406" s="52" t="s">
        <v>337</v>
      </c>
      <c r="C3406" s="52" t="s">
        <v>259</v>
      </c>
      <c r="D3406" s="52" t="s">
        <v>7</v>
      </c>
      <c r="E3406" s="52" t="s">
        <v>83</v>
      </c>
      <c r="F3406" s="52" t="s">
        <v>68</v>
      </c>
      <c r="G3406" s="52">
        <v>0</v>
      </c>
      <c r="H3406" s="52">
        <v>0</v>
      </c>
      <c r="I3406" s="52">
        <v>0</v>
      </c>
      <c r="J3406" s="52">
        <v>0</v>
      </c>
      <c r="K3406" s="52">
        <v>0</v>
      </c>
      <c r="L3406" s="52">
        <v>0</v>
      </c>
      <c r="M3406" s="52">
        <v>0</v>
      </c>
      <c r="N3406" s="52">
        <v>0</v>
      </c>
      <c r="O3406" s="52">
        <v>0</v>
      </c>
      <c r="P3406" s="52">
        <v>0</v>
      </c>
      <c r="Q3406" s="52">
        <v>0</v>
      </c>
      <c r="R3406" s="52">
        <v>0</v>
      </c>
      <c r="S3406" s="52">
        <v>0</v>
      </c>
      <c r="T3406" s="52">
        <v>0</v>
      </c>
      <c r="U3406" s="52">
        <v>0</v>
      </c>
      <c r="V3406" s="52">
        <v>0</v>
      </c>
      <c r="W3406" s="52">
        <v>0</v>
      </c>
      <c r="X3406" s="52">
        <v>0</v>
      </c>
      <c r="Y3406" s="52">
        <v>0</v>
      </c>
      <c r="Z3406" s="52">
        <v>0</v>
      </c>
    </row>
    <row r="3407" spans="1:26">
      <c r="A3407" s="52" t="s">
        <v>347</v>
      </c>
      <c r="B3407" s="52" t="s">
        <v>337</v>
      </c>
      <c r="C3407" s="52" t="s">
        <v>259</v>
      </c>
      <c r="D3407" s="52" t="s">
        <v>7</v>
      </c>
      <c r="E3407" s="52" t="s">
        <v>83</v>
      </c>
      <c r="F3407" s="52" t="s">
        <v>69</v>
      </c>
      <c r="G3407" s="52">
        <v>0</v>
      </c>
      <c r="H3407" s="52">
        <v>0</v>
      </c>
      <c r="I3407" s="52">
        <v>0</v>
      </c>
      <c r="J3407" s="52">
        <v>0</v>
      </c>
      <c r="K3407" s="52">
        <v>0</v>
      </c>
      <c r="L3407" s="52">
        <v>0</v>
      </c>
      <c r="M3407" s="52">
        <v>0</v>
      </c>
      <c r="N3407" s="52">
        <v>0</v>
      </c>
      <c r="O3407" s="52">
        <v>0</v>
      </c>
      <c r="P3407" s="52">
        <v>0</v>
      </c>
      <c r="Q3407" s="52">
        <v>0</v>
      </c>
      <c r="R3407" s="52">
        <v>0</v>
      </c>
      <c r="S3407" s="52">
        <v>0</v>
      </c>
      <c r="T3407" s="52">
        <v>0</v>
      </c>
      <c r="U3407" s="52">
        <v>0</v>
      </c>
      <c r="V3407" s="52">
        <v>0</v>
      </c>
      <c r="W3407" s="52">
        <v>0</v>
      </c>
      <c r="X3407" s="52">
        <v>0</v>
      </c>
      <c r="Y3407" s="52">
        <v>0</v>
      </c>
      <c r="Z3407" s="52">
        <v>0</v>
      </c>
    </row>
    <row r="3408" spans="1:26">
      <c r="A3408" s="52" t="s">
        <v>347</v>
      </c>
      <c r="B3408" s="52" t="s">
        <v>337</v>
      </c>
      <c r="C3408" s="52" t="s">
        <v>259</v>
      </c>
      <c r="D3408" s="52" t="s">
        <v>7</v>
      </c>
      <c r="E3408" s="52" t="s">
        <v>83</v>
      </c>
      <c r="F3408" s="52" t="s">
        <v>70</v>
      </c>
      <c r="G3408" s="52">
        <v>0</v>
      </c>
      <c r="H3408" s="52">
        <v>0</v>
      </c>
      <c r="I3408" s="52">
        <v>0</v>
      </c>
      <c r="J3408" s="52">
        <v>0</v>
      </c>
      <c r="K3408" s="52">
        <v>0</v>
      </c>
      <c r="L3408" s="52">
        <v>0</v>
      </c>
      <c r="M3408" s="52">
        <v>0</v>
      </c>
      <c r="N3408" s="52">
        <v>0</v>
      </c>
      <c r="O3408" s="52">
        <v>0</v>
      </c>
      <c r="P3408" s="52">
        <v>0</v>
      </c>
      <c r="Q3408" s="52">
        <v>0</v>
      </c>
      <c r="R3408" s="52">
        <v>0</v>
      </c>
      <c r="S3408" s="52">
        <v>0</v>
      </c>
      <c r="T3408" s="52">
        <v>0</v>
      </c>
      <c r="U3408" s="52">
        <v>0</v>
      </c>
      <c r="V3408" s="52">
        <v>0</v>
      </c>
      <c r="W3408" s="52">
        <v>0</v>
      </c>
      <c r="X3408" s="52">
        <v>0</v>
      </c>
      <c r="Y3408" s="52">
        <v>0</v>
      </c>
      <c r="Z3408" s="52">
        <v>0</v>
      </c>
    </row>
    <row r="3409" spans="1:26">
      <c r="A3409" s="52" t="s">
        <v>347</v>
      </c>
      <c r="B3409" s="52" t="s">
        <v>342</v>
      </c>
      <c r="C3409" s="52" t="s">
        <v>259</v>
      </c>
      <c r="D3409" s="52" t="s">
        <v>7</v>
      </c>
      <c r="E3409" s="52" t="s">
        <v>83</v>
      </c>
      <c r="F3409" s="52" t="s">
        <v>71</v>
      </c>
      <c r="G3409" s="52">
        <v>0</v>
      </c>
      <c r="H3409" s="52">
        <v>0</v>
      </c>
      <c r="I3409" s="52">
        <v>0</v>
      </c>
      <c r="J3409" s="52">
        <v>0</v>
      </c>
      <c r="K3409" s="52">
        <v>0</v>
      </c>
      <c r="L3409" s="52">
        <v>0</v>
      </c>
      <c r="M3409" s="52">
        <v>0</v>
      </c>
      <c r="N3409" s="52">
        <v>0</v>
      </c>
      <c r="O3409" s="52">
        <v>0</v>
      </c>
      <c r="P3409" s="52">
        <v>0</v>
      </c>
      <c r="Q3409" s="52">
        <v>0</v>
      </c>
      <c r="R3409" s="52">
        <v>0</v>
      </c>
      <c r="S3409" s="52">
        <v>0</v>
      </c>
      <c r="T3409" s="52">
        <v>0</v>
      </c>
      <c r="U3409" s="52">
        <v>0</v>
      </c>
      <c r="V3409" s="52">
        <v>0</v>
      </c>
      <c r="W3409" s="52">
        <v>0</v>
      </c>
      <c r="X3409" s="52">
        <v>0</v>
      </c>
      <c r="Y3409" s="52">
        <v>0</v>
      </c>
      <c r="Z3409" s="52">
        <v>0</v>
      </c>
    </row>
    <row r="3410" spans="1:26">
      <c r="A3410" s="52" t="s">
        <v>347</v>
      </c>
      <c r="B3410" s="52" t="s">
        <v>342</v>
      </c>
      <c r="C3410" s="52" t="s">
        <v>259</v>
      </c>
      <c r="D3410" s="52" t="s">
        <v>7</v>
      </c>
      <c r="E3410" s="52" t="s">
        <v>83</v>
      </c>
      <c r="F3410" s="52" t="s">
        <v>72</v>
      </c>
      <c r="G3410" s="52">
        <v>25.829468345405921</v>
      </c>
      <c r="H3410" s="52">
        <v>24.013133615248957</v>
      </c>
      <c r="I3410" s="52">
        <v>26.73112810067428</v>
      </c>
      <c r="J3410" s="52">
        <v>26.320428171242423</v>
      </c>
      <c r="K3410" s="52">
        <v>27.189810733563974</v>
      </c>
      <c r="L3410" s="52">
        <v>29.12165926776601</v>
      </c>
      <c r="M3410" s="52">
        <v>38.693249537769503</v>
      </c>
      <c r="N3410" s="52">
        <v>35.300311952227133</v>
      </c>
      <c r="O3410" s="52">
        <v>34.402497580291573</v>
      </c>
      <c r="P3410" s="52">
        <v>34.731141714054615</v>
      </c>
      <c r="Q3410" s="52">
        <v>37.473080890557966</v>
      </c>
      <c r="R3410" s="52">
        <v>38.251352435871176</v>
      </c>
      <c r="S3410" s="52">
        <v>33.743651628353689</v>
      </c>
      <c r="T3410" s="52">
        <v>31.959843619943666</v>
      </c>
      <c r="U3410" s="52">
        <v>33.969717545300171</v>
      </c>
      <c r="V3410" s="52">
        <v>36.680825505425183</v>
      </c>
      <c r="W3410" s="52">
        <v>38.0481944207026</v>
      </c>
      <c r="X3410" s="52">
        <v>32.705844574433115</v>
      </c>
      <c r="Y3410" s="52">
        <v>30.686019811499499</v>
      </c>
      <c r="Z3410" s="52">
        <v>29.621724919465176</v>
      </c>
    </row>
    <row r="3411" spans="1:26">
      <c r="A3411" s="52" t="s">
        <v>347</v>
      </c>
      <c r="B3411" s="52" t="s">
        <v>343</v>
      </c>
      <c r="C3411" s="52" t="s">
        <v>259</v>
      </c>
      <c r="D3411" s="52" t="s">
        <v>7</v>
      </c>
      <c r="E3411" s="52" t="s">
        <v>83</v>
      </c>
      <c r="F3411" s="52" t="s">
        <v>73</v>
      </c>
      <c r="G3411" s="52">
        <v>9.0016200000000003E-4</v>
      </c>
      <c r="H3411" s="52">
        <v>0</v>
      </c>
      <c r="I3411" s="52">
        <v>6.3011339999999999E-3</v>
      </c>
      <c r="J3411" s="52">
        <v>6.3011339999999999E-3</v>
      </c>
      <c r="K3411" s="52">
        <v>6.3011339999999999E-3</v>
      </c>
      <c r="L3411" s="52">
        <v>4.5008100000000001E-3</v>
      </c>
      <c r="M3411" s="52">
        <v>0</v>
      </c>
      <c r="N3411" s="52">
        <v>2.7004860000000002E-3</v>
      </c>
      <c r="O3411" s="52">
        <v>9.0016200000000003E-4</v>
      </c>
      <c r="P3411" s="52">
        <v>9.0016200000000003E-4</v>
      </c>
      <c r="Q3411" s="52">
        <v>1.0801944000000001E-2</v>
      </c>
      <c r="R3411" s="52">
        <v>2.2499863200000001E-2</v>
      </c>
      <c r="S3411" s="52">
        <v>3.1501483199999999E-2</v>
      </c>
      <c r="T3411" s="52">
        <v>1.8899215200000003E-2</v>
      </c>
      <c r="U3411" s="52">
        <v>0.32039905680000003</v>
      </c>
      <c r="V3411" s="52">
        <v>0.33210116280000002</v>
      </c>
      <c r="W3411" s="52">
        <v>0.27629949240000001</v>
      </c>
      <c r="X3411" s="52">
        <v>0.14325973559999999</v>
      </c>
      <c r="Y3411" s="52">
        <v>0.15556008507840005</v>
      </c>
      <c r="Z3411" s="52">
        <v>0.14756363202240005</v>
      </c>
    </row>
    <row r="3412" spans="1:26">
      <c r="A3412" s="52" t="s">
        <v>347</v>
      </c>
      <c r="B3412" s="52" t="s">
        <v>337</v>
      </c>
      <c r="C3412" s="52" t="s">
        <v>259</v>
      </c>
      <c r="D3412" s="52" t="s">
        <v>7</v>
      </c>
      <c r="E3412" s="52" t="s">
        <v>84</v>
      </c>
      <c r="F3412" s="52" t="s">
        <v>63</v>
      </c>
      <c r="G3412" s="52">
        <v>5.8586128372832107</v>
      </c>
      <c r="H3412" s="52">
        <v>6.4067003906102675</v>
      </c>
      <c r="I3412" s="52">
        <v>7.1727639571016439</v>
      </c>
      <c r="J3412" s="52">
        <v>7.0373812424853757</v>
      </c>
      <c r="K3412" s="52">
        <v>5.7833931396960399</v>
      </c>
      <c r="L3412" s="52">
        <v>6.0330972588118126</v>
      </c>
      <c r="M3412" s="52">
        <v>8.3099295803683599</v>
      </c>
      <c r="N3412" s="52">
        <v>9.5078345149143839</v>
      </c>
      <c r="O3412" s="52">
        <v>10.215241597473463</v>
      </c>
      <c r="P3412" s="52">
        <v>11.507214714818687</v>
      </c>
      <c r="Q3412" s="52">
        <v>17.739423690253197</v>
      </c>
      <c r="R3412" s="52">
        <v>17.302022393671308</v>
      </c>
      <c r="S3412" s="52">
        <v>19.455111784548851</v>
      </c>
      <c r="T3412" s="52">
        <v>20.962135281262466</v>
      </c>
      <c r="U3412" s="52">
        <v>22.482260256506088</v>
      </c>
      <c r="V3412" s="52">
        <v>21.442131750229478</v>
      </c>
      <c r="W3412" s="52">
        <v>17.741199851133899</v>
      </c>
      <c r="X3412" s="52">
        <v>17.167274244955824</v>
      </c>
      <c r="Y3412" s="52">
        <v>15.223018229415011</v>
      </c>
      <c r="Z3412" s="52">
        <v>13.870378562804905</v>
      </c>
    </row>
    <row r="3413" spans="1:26">
      <c r="A3413" s="52" t="s">
        <v>347</v>
      </c>
      <c r="B3413" s="52" t="s">
        <v>338</v>
      </c>
      <c r="C3413" s="52" t="s">
        <v>259</v>
      </c>
      <c r="D3413" s="52" t="s">
        <v>7</v>
      </c>
      <c r="E3413" s="52" t="s">
        <v>84</v>
      </c>
      <c r="F3413" s="52" t="s">
        <v>64</v>
      </c>
      <c r="G3413" s="52">
        <v>0</v>
      </c>
      <c r="H3413" s="52">
        <v>0</v>
      </c>
      <c r="I3413" s="52">
        <v>0</v>
      </c>
      <c r="J3413" s="52">
        <v>0</v>
      </c>
      <c r="K3413" s="52">
        <v>0</v>
      </c>
      <c r="L3413" s="52">
        <v>0</v>
      </c>
      <c r="M3413" s="52">
        <v>0.224998632</v>
      </c>
      <c r="N3413" s="52">
        <v>0.2350008972</v>
      </c>
      <c r="O3413" s="52">
        <v>0</v>
      </c>
      <c r="P3413" s="52">
        <v>0</v>
      </c>
      <c r="Q3413" s="52">
        <v>0.66200006880000006</v>
      </c>
      <c r="R3413" s="52">
        <v>1.0299988548000001</v>
      </c>
      <c r="S3413" s="52">
        <v>1.2969994644</v>
      </c>
      <c r="T3413" s="52">
        <v>2.4540007104000003</v>
      </c>
      <c r="U3413" s="52">
        <v>2.1960017208</v>
      </c>
      <c r="V3413" s="52">
        <v>0.70400204640000008</v>
      </c>
      <c r="W3413" s="52">
        <v>1.0229985252</v>
      </c>
      <c r="X3413" s="52">
        <v>2.5932871728000002</v>
      </c>
      <c r="Y3413" s="52">
        <v>2.7240660576</v>
      </c>
      <c r="Z3413" s="52">
        <v>2.7908078364000004</v>
      </c>
    </row>
    <row r="3414" spans="1:26">
      <c r="A3414" s="52" t="s">
        <v>347</v>
      </c>
      <c r="B3414" s="52" t="s">
        <v>339</v>
      </c>
      <c r="C3414" s="52" t="s">
        <v>259</v>
      </c>
      <c r="D3414" s="52" t="s">
        <v>7</v>
      </c>
      <c r="E3414" s="52" t="s">
        <v>84</v>
      </c>
      <c r="F3414" s="52" t="s">
        <v>65</v>
      </c>
      <c r="G3414" s="52">
        <v>0.26299802880000001</v>
      </c>
      <c r="H3414" s="52">
        <v>0.26299802880000001</v>
      </c>
      <c r="I3414" s="52">
        <v>0.26299802880000001</v>
      </c>
      <c r="J3414" s="52">
        <v>0.26299802880000001</v>
      </c>
      <c r="K3414" s="52">
        <v>0.26299802880000001</v>
      </c>
      <c r="L3414" s="52">
        <v>0.71000173080000006</v>
      </c>
      <c r="M3414" s="52">
        <v>0.6009983928</v>
      </c>
      <c r="N3414" s="52">
        <v>0.41600044800000002</v>
      </c>
      <c r="O3414" s="52">
        <v>0.21299926320000001</v>
      </c>
      <c r="P3414" s="52">
        <v>0.21099797280000002</v>
      </c>
      <c r="Q3414" s="52">
        <v>0.26800125479999998</v>
      </c>
      <c r="R3414" s="52">
        <v>1.677001806</v>
      </c>
      <c r="S3414" s="52">
        <v>1.5819991272000002</v>
      </c>
      <c r="T3414" s="52">
        <v>1.7309989656000002</v>
      </c>
      <c r="U3414" s="52">
        <v>1.3180004532</v>
      </c>
      <c r="V3414" s="52">
        <v>2.0790057816000003</v>
      </c>
      <c r="W3414" s="52">
        <v>2.8440011303999997</v>
      </c>
      <c r="X3414" s="52">
        <v>2.9044375884</v>
      </c>
      <c r="Y3414" s="52">
        <v>3.0443269499999999</v>
      </c>
      <c r="Z3414" s="52">
        <v>2.7017462268000005</v>
      </c>
    </row>
    <row r="3415" spans="1:26">
      <c r="A3415" s="52" t="s">
        <v>347</v>
      </c>
      <c r="B3415" s="52" t="s">
        <v>340</v>
      </c>
      <c r="C3415" s="52" t="s">
        <v>259</v>
      </c>
      <c r="D3415" s="52" t="s">
        <v>7</v>
      </c>
      <c r="E3415" s="52" t="s">
        <v>84</v>
      </c>
      <c r="F3415" s="52" t="s">
        <v>66</v>
      </c>
      <c r="G3415" s="52">
        <v>94.04497929433596</v>
      </c>
      <c r="H3415" s="52">
        <v>90.184006013171384</v>
      </c>
      <c r="I3415" s="52">
        <v>89.412291761128074</v>
      </c>
      <c r="J3415" s="52">
        <v>86.940467688230285</v>
      </c>
      <c r="K3415" s="52">
        <v>83.703786160926342</v>
      </c>
      <c r="L3415" s="52">
        <v>77.795173502080416</v>
      </c>
      <c r="M3415" s="52">
        <v>73.095209075538406</v>
      </c>
      <c r="N3415" s="52">
        <v>72.219857778611953</v>
      </c>
      <c r="O3415" s="52">
        <v>68.22958602622441</v>
      </c>
      <c r="P3415" s="52">
        <v>64.742459270230825</v>
      </c>
      <c r="Q3415" s="52">
        <v>69.772085733740269</v>
      </c>
      <c r="R3415" s="52">
        <v>69.90766118281077</v>
      </c>
      <c r="S3415" s="52">
        <v>68.365359158254066</v>
      </c>
      <c r="T3415" s="52">
        <v>66.892019122620255</v>
      </c>
      <c r="U3415" s="52">
        <v>64.939917297374052</v>
      </c>
      <c r="V3415" s="52">
        <v>63.386772137704732</v>
      </c>
      <c r="W3415" s="52">
        <v>61.974780627152867</v>
      </c>
      <c r="X3415" s="52">
        <v>59.767204949423906</v>
      </c>
      <c r="Y3415" s="52">
        <v>64.667606083349298</v>
      </c>
      <c r="Z3415" s="52">
        <v>59.78527754751773</v>
      </c>
    </row>
    <row r="3416" spans="1:26">
      <c r="A3416" s="52" t="s">
        <v>347</v>
      </c>
      <c r="B3416" s="52" t="s">
        <v>341</v>
      </c>
      <c r="C3416" s="52" t="s">
        <v>259</v>
      </c>
      <c r="D3416" s="52" t="s">
        <v>7</v>
      </c>
      <c r="E3416" s="52" t="s">
        <v>84</v>
      </c>
      <c r="F3416" s="52" t="s">
        <v>67</v>
      </c>
      <c r="G3416" s="52">
        <v>30.502297579886402</v>
      </c>
      <c r="H3416" s="52">
        <v>30.286991068898399</v>
      </c>
      <c r="I3416" s="52">
        <v>16.364622089764801</v>
      </c>
      <c r="J3416" s="52">
        <v>20.575038597645602</v>
      </c>
      <c r="K3416" s="52">
        <v>30.526791121883999</v>
      </c>
      <c r="L3416" s="52">
        <v>30.764444842552802</v>
      </c>
      <c r="M3416" s="52">
        <v>30.425697620421602</v>
      </c>
      <c r="N3416" s="52">
        <v>30.992602532383199</v>
      </c>
      <c r="O3416" s="52">
        <v>25.365470616040803</v>
      </c>
      <c r="P3416" s="52">
        <v>30.715139988811202</v>
      </c>
      <c r="Q3416" s="52">
        <v>20.422622986377604</v>
      </c>
      <c r="R3416" s="52">
        <v>18.188100338640002</v>
      </c>
      <c r="S3416" s="52">
        <v>16.652277922682401</v>
      </c>
      <c r="T3416" s="52">
        <v>16.7192410017744</v>
      </c>
      <c r="U3416" s="52">
        <v>18.352757846076003</v>
      </c>
      <c r="V3416" s="52">
        <v>17.004932413252799</v>
      </c>
      <c r="W3416" s="52">
        <v>18.368829631500002</v>
      </c>
      <c r="X3416" s="52">
        <v>18.3307010105136</v>
      </c>
      <c r="Y3416" s="52">
        <v>19.757971905608766</v>
      </c>
      <c r="Z3416" s="52">
        <v>20.440875902340956</v>
      </c>
    </row>
    <row r="3417" spans="1:26">
      <c r="A3417" s="52" t="s">
        <v>347</v>
      </c>
      <c r="B3417" s="52" t="s">
        <v>337</v>
      </c>
      <c r="C3417" s="52" t="s">
        <v>259</v>
      </c>
      <c r="D3417" s="52" t="s">
        <v>7</v>
      </c>
      <c r="E3417" s="52" t="s">
        <v>84</v>
      </c>
      <c r="F3417" s="52" t="s">
        <v>68</v>
      </c>
      <c r="G3417" s="52">
        <v>0</v>
      </c>
      <c r="H3417" s="52">
        <v>0</v>
      </c>
      <c r="I3417" s="52">
        <v>0</v>
      </c>
      <c r="J3417" s="52">
        <v>0</v>
      </c>
      <c r="K3417" s="52">
        <v>0</v>
      </c>
      <c r="L3417" s="52">
        <v>0</v>
      </c>
      <c r="M3417" s="52">
        <v>0</v>
      </c>
      <c r="N3417" s="52">
        <v>0</v>
      </c>
      <c r="O3417" s="52">
        <v>0</v>
      </c>
      <c r="P3417" s="52">
        <v>0</v>
      </c>
      <c r="Q3417" s="52">
        <v>0</v>
      </c>
      <c r="R3417" s="52">
        <v>0</v>
      </c>
      <c r="S3417" s="52">
        <v>0</v>
      </c>
      <c r="T3417" s="52">
        <v>0</v>
      </c>
      <c r="U3417" s="52">
        <v>0</v>
      </c>
      <c r="V3417" s="52">
        <v>0</v>
      </c>
      <c r="W3417" s="52">
        <v>0</v>
      </c>
      <c r="X3417" s="52">
        <v>0</v>
      </c>
      <c r="Y3417" s="52">
        <v>0</v>
      </c>
      <c r="Z3417" s="52">
        <v>0</v>
      </c>
    </row>
    <row r="3418" spans="1:26">
      <c r="A3418" s="52" t="s">
        <v>347</v>
      </c>
      <c r="B3418" s="52" t="s">
        <v>337</v>
      </c>
      <c r="C3418" s="52" t="s">
        <v>259</v>
      </c>
      <c r="D3418" s="52" t="s">
        <v>7</v>
      </c>
      <c r="E3418" s="52" t="s">
        <v>84</v>
      </c>
      <c r="F3418" s="52" t="s">
        <v>69</v>
      </c>
      <c r="G3418" s="52">
        <v>0</v>
      </c>
      <c r="H3418" s="52">
        <v>0</v>
      </c>
      <c r="I3418" s="52">
        <v>0</v>
      </c>
      <c r="J3418" s="52">
        <v>0</v>
      </c>
      <c r="K3418" s="52">
        <v>0</v>
      </c>
      <c r="L3418" s="52">
        <v>0</v>
      </c>
      <c r="M3418" s="52">
        <v>0</v>
      </c>
      <c r="N3418" s="52">
        <v>0</v>
      </c>
      <c r="O3418" s="52">
        <v>0</v>
      </c>
      <c r="P3418" s="52">
        <v>0</v>
      </c>
      <c r="Q3418" s="52">
        <v>0</v>
      </c>
      <c r="R3418" s="52">
        <v>0</v>
      </c>
      <c r="S3418" s="52">
        <v>0</v>
      </c>
      <c r="T3418" s="52">
        <v>0</v>
      </c>
      <c r="U3418" s="52">
        <v>0</v>
      </c>
      <c r="V3418" s="52">
        <v>0</v>
      </c>
      <c r="W3418" s="52">
        <v>0</v>
      </c>
      <c r="X3418" s="52">
        <v>0</v>
      </c>
      <c r="Y3418" s="52">
        <v>0</v>
      </c>
      <c r="Z3418" s="52">
        <v>0</v>
      </c>
    </row>
    <row r="3419" spans="1:26">
      <c r="A3419" s="52" t="s">
        <v>347</v>
      </c>
      <c r="B3419" s="52" t="s">
        <v>337</v>
      </c>
      <c r="C3419" s="52" t="s">
        <v>259</v>
      </c>
      <c r="D3419" s="52" t="s">
        <v>7</v>
      </c>
      <c r="E3419" s="52" t="s">
        <v>84</v>
      </c>
      <c r="F3419" s="52" t="s">
        <v>70</v>
      </c>
      <c r="G3419" s="52">
        <v>0</v>
      </c>
      <c r="H3419" s="52">
        <v>0</v>
      </c>
      <c r="I3419" s="52">
        <v>0</v>
      </c>
      <c r="J3419" s="52">
        <v>0</v>
      </c>
      <c r="K3419" s="52">
        <v>0</v>
      </c>
      <c r="L3419" s="52">
        <v>0</v>
      </c>
      <c r="M3419" s="52">
        <v>0</v>
      </c>
      <c r="N3419" s="52">
        <v>0</v>
      </c>
      <c r="O3419" s="52">
        <v>0</v>
      </c>
      <c r="P3419" s="52">
        <v>0</v>
      </c>
      <c r="Q3419" s="52">
        <v>0</v>
      </c>
      <c r="R3419" s="52">
        <v>0</v>
      </c>
      <c r="S3419" s="52">
        <v>0</v>
      </c>
      <c r="T3419" s="52">
        <v>0</v>
      </c>
      <c r="U3419" s="52">
        <v>0</v>
      </c>
      <c r="V3419" s="52">
        <v>0</v>
      </c>
      <c r="W3419" s="52">
        <v>0</v>
      </c>
      <c r="X3419" s="52">
        <v>0</v>
      </c>
      <c r="Y3419" s="52">
        <v>0</v>
      </c>
      <c r="Z3419" s="52">
        <v>0</v>
      </c>
    </row>
    <row r="3420" spans="1:26">
      <c r="A3420" s="52" t="s">
        <v>347</v>
      </c>
      <c r="B3420" s="52" t="s">
        <v>342</v>
      </c>
      <c r="C3420" s="52" t="s">
        <v>259</v>
      </c>
      <c r="D3420" s="52" t="s">
        <v>7</v>
      </c>
      <c r="E3420" s="52" t="s">
        <v>84</v>
      </c>
      <c r="F3420" s="52" t="s">
        <v>71</v>
      </c>
      <c r="G3420" s="52">
        <v>0</v>
      </c>
      <c r="H3420" s="52">
        <v>0</v>
      </c>
      <c r="I3420" s="52">
        <v>0</v>
      </c>
      <c r="J3420" s="52">
        <v>0</v>
      </c>
      <c r="K3420" s="52">
        <v>0</v>
      </c>
      <c r="L3420" s="52">
        <v>0</v>
      </c>
      <c r="M3420" s="52">
        <v>0</v>
      </c>
      <c r="N3420" s="52">
        <v>0</v>
      </c>
      <c r="O3420" s="52">
        <v>0</v>
      </c>
      <c r="P3420" s="52">
        <v>0</v>
      </c>
      <c r="Q3420" s="52">
        <v>0</v>
      </c>
      <c r="R3420" s="52">
        <v>0</v>
      </c>
      <c r="S3420" s="52">
        <v>0</v>
      </c>
      <c r="T3420" s="52">
        <v>0</v>
      </c>
      <c r="U3420" s="52">
        <v>0</v>
      </c>
      <c r="V3420" s="52">
        <v>0</v>
      </c>
      <c r="W3420" s="52">
        <v>0</v>
      </c>
      <c r="X3420" s="52">
        <v>0</v>
      </c>
      <c r="Y3420" s="52">
        <v>0</v>
      </c>
      <c r="Z3420" s="52">
        <v>0</v>
      </c>
    </row>
    <row r="3421" spans="1:26">
      <c r="A3421" s="52" t="s">
        <v>347</v>
      </c>
      <c r="B3421" s="52" t="s">
        <v>342</v>
      </c>
      <c r="C3421" s="52" t="s">
        <v>259</v>
      </c>
      <c r="D3421" s="52" t="s">
        <v>7</v>
      </c>
      <c r="E3421" s="52" t="s">
        <v>84</v>
      </c>
      <c r="F3421" s="52" t="s">
        <v>72</v>
      </c>
      <c r="G3421" s="52">
        <v>127.48931293428376</v>
      </c>
      <c r="H3421" s="52">
        <v>113.341496216427</v>
      </c>
      <c r="I3421" s="52">
        <v>106.09403692847229</v>
      </c>
      <c r="J3421" s="52">
        <v>92.00965186262016</v>
      </c>
      <c r="K3421" s="52">
        <v>95.476409873599721</v>
      </c>
      <c r="L3421" s="52">
        <v>81.874206376325361</v>
      </c>
      <c r="M3421" s="52">
        <v>67.173683429395993</v>
      </c>
      <c r="N3421" s="52">
        <v>62.163208130201198</v>
      </c>
      <c r="O3421" s="52">
        <v>49.728526400437346</v>
      </c>
      <c r="P3421" s="52">
        <v>40.34608965953538</v>
      </c>
      <c r="Q3421" s="52">
        <v>38.177277516222318</v>
      </c>
      <c r="R3421" s="52">
        <v>27.859848998980425</v>
      </c>
      <c r="S3421" s="52">
        <v>20.5904533589698</v>
      </c>
      <c r="T3421" s="52">
        <v>18.011499749854849</v>
      </c>
      <c r="U3421" s="52">
        <v>15.190144105371871</v>
      </c>
      <c r="V3421" s="52">
        <v>12.326149285839032</v>
      </c>
      <c r="W3421" s="52">
        <v>10.72555227970363</v>
      </c>
      <c r="X3421" s="52">
        <v>10.575772736666666</v>
      </c>
      <c r="Y3421" s="52">
        <v>8.8101678793047196</v>
      </c>
      <c r="Z3421" s="52">
        <v>6.6107128154087471</v>
      </c>
    </row>
    <row r="3422" spans="1:26">
      <c r="A3422" s="52" t="s">
        <v>347</v>
      </c>
      <c r="B3422" s="52" t="s">
        <v>343</v>
      </c>
      <c r="C3422" s="52" t="s">
        <v>259</v>
      </c>
      <c r="D3422" s="52" t="s">
        <v>7</v>
      </c>
      <c r="E3422" s="52" t="s">
        <v>84</v>
      </c>
      <c r="F3422" s="52" t="s">
        <v>73</v>
      </c>
      <c r="G3422" s="52">
        <v>16.716133944000017</v>
      </c>
      <c r="H3422" s="52">
        <v>17.098485080400017</v>
      </c>
      <c r="I3422" s="52">
        <v>17.57585982960002</v>
      </c>
      <c r="J3422" s="52">
        <v>17.900577800874032</v>
      </c>
      <c r="K3422" s="52">
        <v>17.557033102478098</v>
      </c>
      <c r="L3422" s="52">
        <v>16.397552971605631</v>
      </c>
      <c r="M3422" s="52">
        <v>15.936283037494828</v>
      </c>
      <c r="N3422" s="52">
        <v>13.502454103407628</v>
      </c>
      <c r="O3422" s="52">
        <v>18.198156750328828</v>
      </c>
      <c r="P3422" s="52">
        <v>17.588507813269224</v>
      </c>
      <c r="Q3422" s="52">
        <v>20.928733708982421</v>
      </c>
      <c r="R3422" s="52">
        <v>23.352391503291624</v>
      </c>
      <c r="S3422" s="52">
        <v>23.680414886176841</v>
      </c>
      <c r="T3422" s="52">
        <v>16.67787868347844</v>
      </c>
      <c r="U3422" s="52">
        <v>16.662213536817639</v>
      </c>
      <c r="V3422" s="52">
        <v>16.029603367945249</v>
      </c>
      <c r="W3422" s="52">
        <v>16.087073570254862</v>
      </c>
      <c r="X3422" s="52">
        <v>16.462964130937277</v>
      </c>
      <c r="Y3422" s="52">
        <v>16.714498085877686</v>
      </c>
      <c r="Z3422" s="52">
        <v>18.229991410699295</v>
      </c>
    </row>
    <row r="3423" spans="1:26">
      <c r="A3423" s="52" t="s">
        <v>349</v>
      </c>
      <c r="B3423" s="52" t="s">
        <v>337</v>
      </c>
      <c r="C3423" s="52" t="s">
        <v>259</v>
      </c>
      <c r="D3423" s="52" t="s">
        <v>7</v>
      </c>
      <c r="E3423" s="52" t="s">
        <v>85</v>
      </c>
      <c r="F3423" s="52" t="s">
        <v>63</v>
      </c>
      <c r="G3423" s="52">
        <v>109.38635065080003</v>
      </c>
      <c r="H3423" s="52">
        <v>135.96947847360002</v>
      </c>
      <c r="I3423" s="52">
        <v>62.821782630000008</v>
      </c>
      <c r="J3423" s="52">
        <v>16.422723000000001</v>
      </c>
      <c r="K3423" s="52">
        <v>17.122653338400003</v>
      </c>
      <c r="L3423" s="52">
        <v>17.958811887600003</v>
      </c>
      <c r="M3423" s="52">
        <v>19.268899061014054</v>
      </c>
      <c r="N3423" s="52">
        <v>26.823483867600004</v>
      </c>
      <c r="O3423" s="52">
        <v>29.092469655600002</v>
      </c>
      <c r="P3423" s="52">
        <v>19.870286075199999</v>
      </c>
      <c r="Q3423" s="52">
        <v>23.8781360736</v>
      </c>
      <c r="R3423" s="52">
        <v>13.509960814400003</v>
      </c>
      <c r="S3423" s="52">
        <v>7.7977055915999998</v>
      </c>
      <c r="T3423" s="52">
        <v>17.641768420000002</v>
      </c>
      <c r="U3423" s="52">
        <v>6.8015100328000004</v>
      </c>
      <c r="V3423" s="52">
        <v>11.271756324399998</v>
      </c>
      <c r="W3423" s="52">
        <v>37.345988044800002</v>
      </c>
      <c r="X3423" s="52">
        <v>7.9603544664000001</v>
      </c>
      <c r="Y3423" s="52">
        <v>15.460412117999992</v>
      </c>
      <c r="Z3423" s="52">
        <v>8.6712560703998722</v>
      </c>
    </row>
    <row r="3424" spans="1:26">
      <c r="A3424" s="52" t="s">
        <v>349</v>
      </c>
      <c r="B3424" s="52" t="s">
        <v>338</v>
      </c>
      <c r="C3424" s="52" t="s">
        <v>259</v>
      </c>
      <c r="D3424" s="52" t="s">
        <v>7</v>
      </c>
      <c r="E3424" s="52" t="s">
        <v>85</v>
      </c>
      <c r="F3424" s="52" t="s">
        <v>64</v>
      </c>
      <c r="G3424" s="52">
        <v>0.34000165439999996</v>
      </c>
      <c r="H3424" s="52">
        <v>0.17800180200000001</v>
      </c>
      <c r="I3424" s="52">
        <v>0.24599962080000004</v>
      </c>
      <c r="J3424" s="52">
        <v>0.28000062360000005</v>
      </c>
      <c r="K3424" s="52">
        <v>0.25400059559999999</v>
      </c>
      <c r="L3424" s="52">
        <v>0.68099976719999999</v>
      </c>
      <c r="M3424" s="52">
        <v>1.3190010984</v>
      </c>
      <c r="N3424" s="52">
        <v>1.2550016736</v>
      </c>
      <c r="O3424" s="52">
        <v>1.5540019956000002</v>
      </c>
      <c r="P3424" s="52">
        <v>0.80500022280000005</v>
      </c>
      <c r="Q3424" s="52">
        <v>2.7870020352000004</v>
      </c>
      <c r="R3424" s="52">
        <v>5.4800020368000002</v>
      </c>
      <c r="S3424" s="52">
        <v>6.8169980016000009</v>
      </c>
      <c r="T3424" s="52">
        <v>13.059001825200001</v>
      </c>
      <c r="U3424" s="52">
        <v>10.566001072800001</v>
      </c>
      <c r="V3424" s="52">
        <v>2.6490009204000002</v>
      </c>
      <c r="W3424" s="52">
        <v>1.7649999684000002</v>
      </c>
      <c r="X3424" s="52">
        <v>6.4896739775999999</v>
      </c>
      <c r="Y3424" s="52">
        <v>6.5391326460000005</v>
      </c>
      <c r="Z3424" s="52">
        <v>3.6958390848000002</v>
      </c>
    </row>
    <row r="3425" spans="1:26">
      <c r="A3425" s="52" t="s">
        <v>349</v>
      </c>
      <c r="B3425" s="52" t="s">
        <v>339</v>
      </c>
      <c r="C3425" s="52" t="s">
        <v>259</v>
      </c>
      <c r="D3425" s="52" t="s">
        <v>7</v>
      </c>
      <c r="E3425" s="52" t="s">
        <v>85</v>
      </c>
      <c r="F3425" s="52" t="s">
        <v>65</v>
      </c>
      <c r="G3425" s="52">
        <v>17.765567174962801</v>
      </c>
      <c r="H3425" s="52">
        <v>20.052654789668416</v>
      </c>
      <c r="I3425" s="52">
        <v>24.267815306200802</v>
      </c>
      <c r="J3425" s="52">
        <v>28.008315413654412</v>
      </c>
      <c r="K3425" s="52">
        <v>29.581560490525199</v>
      </c>
      <c r="L3425" s="52">
        <v>31.380502993063185</v>
      </c>
      <c r="M3425" s="52">
        <v>36.108824412632416</v>
      </c>
      <c r="N3425" s="52">
        <v>37.448373186622803</v>
      </c>
      <c r="O3425" s="52">
        <v>36.732671906367599</v>
      </c>
      <c r="P3425" s="52">
        <v>30.622873297284002</v>
      </c>
      <c r="Q3425" s="52">
        <v>28.010338483788001</v>
      </c>
      <c r="R3425" s="52">
        <v>24.059765393258402</v>
      </c>
      <c r="S3425" s="52">
        <v>23.468681552198404</v>
      </c>
      <c r="T3425" s="52">
        <v>24.619117636216799</v>
      </c>
      <c r="U3425" s="52">
        <v>20.962522214935202</v>
      </c>
      <c r="V3425" s="52">
        <v>24.878534552625602</v>
      </c>
      <c r="W3425" s="52">
        <v>40.842239819652008</v>
      </c>
      <c r="X3425" s="52">
        <v>45.390828295067067</v>
      </c>
      <c r="Y3425" s="52">
        <v>16.689932390378047</v>
      </c>
      <c r="Z3425" s="52">
        <v>16.520362379955042</v>
      </c>
    </row>
    <row r="3426" spans="1:26">
      <c r="A3426" s="52" t="s">
        <v>349</v>
      </c>
      <c r="B3426" s="52" t="s">
        <v>340</v>
      </c>
      <c r="C3426" s="52" t="s">
        <v>259</v>
      </c>
      <c r="D3426" s="52" t="s">
        <v>7</v>
      </c>
      <c r="E3426" s="52" t="s">
        <v>85</v>
      </c>
      <c r="F3426" s="52" t="s">
        <v>66</v>
      </c>
      <c r="G3426" s="52">
        <v>26.310924964513084</v>
      </c>
      <c r="H3426" s="52">
        <v>25.611032541143985</v>
      </c>
      <c r="I3426" s="52">
        <v>41.824499658675343</v>
      </c>
      <c r="J3426" s="52">
        <v>25.751469397703701</v>
      </c>
      <c r="K3426" s="52">
        <v>25.876175028621564</v>
      </c>
      <c r="L3426" s="52">
        <v>25.28862046488506</v>
      </c>
      <c r="M3426" s="52">
        <v>25.093302932814062</v>
      </c>
      <c r="N3426" s="52">
        <v>24.521654893471901</v>
      </c>
      <c r="O3426" s="52">
        <v>23.712586284941576</v>
      </c>
      <c r="P3426" s="52">
        <v>22.126171782351349</v>
      </c>
      <c r="Q3426" s="52">
        <v>23.133255985206276</v>
      </c>
      <c r="R3426" s="52">
        <v>21.733959464107102</v>
      </c>
      <c r="S3426" s="52">
        <v>21.38065380299917</v>
      </c>
      <c r="T3426" s="52">
        <v>22.046042011221168</v>
      </c>
      <c r="U3426" s="52">
        <v>22.925720716678036</v>
      </c>
      <c r="V3426" s="52">
        <v>24.617626033486147</v>
      </c>
      <c r="W3426" s="52">
        <v>23.799805259707171</v>
      </c>
      <c r="X3426" s="52">
        <v>26.411643637230004</v>
      </c>
      <c r="Y3426" s="52">
        <v>27.152731167771442</v>
      </c>
      <c r="Z3426" s="52">
        <v>26.599760114740235</v>
      </c>
    </row>
    <row r="3427" spans="1:26">
      <c r="A3427" s="52" t="s">
        <v>349</v>
      </c>
      <c r="B3427" s="52" t="s">
        <v>341</v>
      </c>
      <c r="C3427" s="52" t="s">
        <v>259</v>
      </c>
      <c r="D3427" s="52" t="s">
        <v>7</v>
      </c>
      <c r="E3427" s="52" t="s">
        <v>85</v>
      </c>
      <c r="F3427" s="52" t="s">
        <v>67</v>
      </c>
      <c r="G3427" s="52">
        <v>0</v>
      </c>
      <c r="H3427" s="52">
        <v>0</v>
      </c>
      <c r="I3427" s="52">
        <v>12.3620001084</v>
      </c>
      <c r="J3427" s="52">
        <v>0</v>
      </c>
      <c r="K3427" s="52">
        <v>0.35599941720000006</v>
      </c>
      <c r="L3427" s="52">
        <v>0</v>
      </c>
      <c r="M3427" s="52">
        <v>0</v>
      </c>
      <c r="N3427" s="52">
        <v>0</v>
      </c>
      <c r="O3427" s="52">
        <v>0</v>
      </c>
      <c r="P3427" s="52">
        <v>0</v>
      </c>
      <c r="Q3427" s="52">
        <v>1.6449979068000002</v>
      </c>
      <c r="R3427" s="52">
        <v>2.0990019384000003</v>
      </c>
      <c r="S3427" s="52">
        <v>2.0549986704000003</v>
      </c>
      <c r="T3427" s="52">
        <v>0.77199986520000008</v>
      </c>
      <c r="U3427" s="52">
        <v>0.58000159080000002</v>
      </c>
      <c r="V3427" s="52">
        <v>8.3809980756000009</v>
      </c>
      <c r="W3427" s="52">
        <v>9.1320011388000015</v>
      </c>
      <c r="X3427" s="52">
        <v>9.6070480271999994</v>
      </c>
      <c r="Y3427" s="52">
        <v>10.454176501488</v>
      </c>
      <c r="Z3427" s="52">
        <v>10.467823911998401</v>
      </c>
    </row>
    <row r="3428" spans="1:26">
      <c r="A3428" s="52" t="s">
        <v>349</v>
      </c>
      <c r="B3428" s="52" t="s">
        <v>337</v>
      </c>
      <c r="C3428" s="52" t="s">
        <v>259</v>
      </c>
      <c r="D3428" s="52" t="s">
        <v>7</v>
      </c>
      <c r="E3428" s="52" t="s">
        <v>85</v>
      </c>
      <c r="F3428" s="52" t="s">
        <v>68</v>
      </c>
      <c r="G3428" s="52">
        <v>0</v>
      </c>
      <c r="H3428" s="52">
        <v>0</v>
      </c>
      <c r="I3428" s="52">
        <v>7.9737019848000008</v>
      </c>
      <c r="J3428" s="52">
        <v>11.565951264000001</v>
      </c>
      <c r="K3428" s="52">
        <v>18.750445635600002</v>
      </c>
      <c r="L3428" s="52">
        <v>9.2799752112000018</v>
      </c>
      <c r="M3428" s="52">
        <v>8.5451959980000005</v>
      </c>
      <c r="N3428" s="52">
        <v>16.148709500400003</v>
      </c>
      <c r="O3428" s="52">
        <v>20.515600515600003</v>
      </c>
      <c r="P3428" s="52">
        <v>7.5028460832000006</v>
      </c>
      <c r="Q3428" s="52">
        <v>18.434731608</v>
      </c>
      <c r="R3428" s="52">
        <v>11.899048885199999</v>
      </c>
      <c r="S3428" s="52">
        <v>10.631151867600002</v>
      </c>
      <c r="T3428" s="52">
        <v>10.5155961876</v>
      </c>
      <c r="U3428" s="52">
        <v>11.700046094400001</v>
      </c>
      <c r="V3428" s="52">
        <v>11.237819187600001</v>
      </c>
      <c r="W3428" s="52">
        <v>9.8222579208000003</v>
      </c>
      <c r="X3428" s="52">
        <v>9.6654538872</v>
      </c>
      <c r="Y3428" s="52">
        <v>9.3430535400000014</v>
      </c>
      <c r="Z3428" s="52">
        <v>8.8828530444000009</v>
      </c>
    </row>
    <row r="3429" spans="1:26">
      <c r="A3429" s="52" t="s">
        <v>349</v>
      </c>
      <c r="B3429" s="52" t="s">
        <v>337</v>
      </c>
      <c r="C3429" s="52" t="s">
        <v>259</v>
      </c>
      <c r="D3429" s="52" t="s">
        <v>7</v>
      </c>
      <c r="E3429" s="52" t="s">
        <v>85</v>
      </c>
      <c r="F3429" s="52" t="s">
        <v>69</v>
      </c>
      <c r="G3429" s="52">
        <v>0</v>
      </c>
      <c r="H3429" s="52">
        <v>0</v>
      </c>
      <c r="I3429" s="52">
        <v>0</v>
      </c>
      <c r="J3429" s="52">
        <v>0</v>
      </c>
      <c r="K3429" s="52">
        <v>0</v>
      </c>
      <c r="L3429" s="52">
        <v>0</v>
      </c>
      <c r="M3429" s="52">
        <v>0</v>
      </c>
      <c r="N3429" s="52">
        <v>0</v>
      </c>
      <c r="O3429" s="52">
        <v>0</v>
      </c>
      <c r="P3429" s="52">
        <v>0</v>
      </c>
      <c r="Q3429" s="52">
        <v>0</v>
      </c>
      <c r="R3429" s="52">
        <v>0</v>
      </c>
      <c r="S3429" s="52">
        <v>0</v>
      </c>
      <c r="T3429" s="52">
        <v>0</v>
      </c>
      <c r="U3429" s="52">
        <v>0</v>
      </c>
      <c r="V3429" s="52">
        <v>0</v>
      </c>
      <c r="W3429" s="52">
        <v>0</v>
      </c>
      <c r="X3429" s="52">
        <v>0</v>
      </c>
      <c r="Y3429" s="52">
        <v>0</v>
      </c>
      <c r="Z3429" s="52">
        <v>0</v>
      </c>
    </row>
    <row r="3430" spans="1:26">
      <c r="A3430" s="52" t="s">
        <v>349</v>
      </c>
      <c r="B3430" s="52" t="s">
        <v>337</v>
      </c>
      <c r="C3430" s="52" t="s">
        <v>259</v>
      </c>
      <c r="D3430" s="52" t="s">
        <v>7</v>
      </c>
      <c r="E3430" s="52" t="s">
        <v>85</v>
      </c>
      <c r="F3430" s="52" t="s">
        <v>70</v>
      </c>
      <c r="G3430" s="52">
        <v>0</v>
      </c>
      <c r="H3430" s="52">
        <v>0</v>
      </c>
      <c r="I3430" s="52">
        <v>0</v>
      </c>
      <c r="J3430" s="52">
        <v>0</v>
      </c>
      <c r="K3430" s="52">
        <v>0</v>
      </c>
      <c r="L3430" s="52">
        <v>0</v>
      </c>
      <c r="M3430" s="52">
        <v>0</v>
      </c>
      <c r="N3430" s="52">
        <v>0</v>
      </c>
      <c r="O3430" s="52">
        <v>0</v>
      </c>
      <c r="P3430" s="52">
        <v>0</v>
      </c>
      <c r="Q3430" s="52">
        <v>0</v>
      </c>
      <c r="R3430" s="52">
        <v>0</v>
      </c>
      <c r="S3430" s="52">
        <v>0</v>
      </c>
      <c r="T3430" s="52">
        <v>0</v>
      </c>
      <c r="U3430" s="52">
        <v>0</v>
      </c>
      <c r="V3430" s="52">
        <v>0</v>
      </c>
      <c r="W3430" s="52">
        <v>0</v>
      </c>
      <c r="X3430" s="52">
        <v>0</v>
      </c>
      <c r="Y3430" s="52">
        <v>0</v>
      </c>
      <c r="Z3430" s="52">
        <v>0</v>
      </c>
    </row>
    <row r="3431" spans="1:26">
      <c r="A3431" s="52" t="s">
        <v>349</v>
      </c>
      <c r="B3431" s="52" t="s">
        <v>342</v>
      </c>
      <c r="C3431" s="52" t="s">
        <v>259</v>
      </c>
      <c r="D3431" s="52" t="s">
        <v>7</v>
      </c>
      <c r="E3431" s="52" t="s">
        <v>85</v>
      </c>
      <c r="F3431" s="52" t="s">
        <v>71</v>
      </c>
      <c r="G3431" s="52">
        <v>0</v>
      </c>
      <c r="H3431" s="52">
        <v>0</v>
      </c>
      <c r="I3431" s="52">
        <v>0</v>
      </c>
      <c r="J3431" s="52">
        <v>0</v>
      </c>
      <c r="K3431" s="52">
        <v>0</v>
      </c>
      <c r="L3431" s="52">
        <v>0</v>
      </c>
      <c r="M3431" s="52">
        <v>0</v>
      </c>
      <c r="N3431" s="52">
        <v>0</v>
      </c>
      <c r="O3431" s="52">
        <v>0</v>
      </c>
      <c r="P3431" s="52">
        <v>0</v>
      </c>
      <c r="Q3431" s="52">
        <v>0</v>
      </c>
      <c r="R3431" s="52">
        <v>0</v>
      </c>
      <c r="S3431" s="52">
        <v>0</v>
      </c>
      <c r="T3431" s="52">
        <v>0</v>
      </c>
      <c r="U3431" s="52">
        <v>0</v>
      </c>
      <c r="V3431" s="52">
        <v>0</v>
      </c>
      <c r="W3431" s="52">
        <v>0</v>
      </c>
      <c r="X3431" s="52">
        <v>0</v>
      </c>
      <c r="Y3431" s="52">
        <v>0</v>
      </c>
      <c r="Z3431" s="52">
        <v>0</v>
      </c>
    </row>
    <row r="3432" spans="1:26">
      <c r="A3432" s="52" t="s">
        <v>349</v>
      </c>
      <c r="B3432" s="52" t="s">
        <v>342</v>
      </c>
      <c r="C3432" s="52" t="s">
        <v>259</v>
      </c>
      <c r="D3432" s="52" t="s">
        <v>7</v>
      </c>
      <c r="E3432" s="52" t="s">
        <v>85</v>
      </c>
      <c r="F3432" s="52" t="s">
        <v>72</v>
      </c>
      <c r="G3432" s="52">
        <v>119.30274353282687</v>
      </c>
      <c r="H3432" s="52">
        <v>102.30864993276994</v>
      </c>
      <c r="I3432" s="52">
        <v>85.677938680717546</v>
      </c>
      <c r="J3432" s="52">
        <v>105.78355740112835</v>
      </c>
      <c r="K3432" s="52">
        <v>50.18698879591561</v>
      </c>
      <c r="L3432" s="52">
        <v>46.169528713000354</v>
      </c>
      <c r="M3432" s="52">
        <v>51.643388581471385</v>
      </c>
      <c r="N3432" s="52">
        <v>58.265873823599705</v>
      </c>
      <c r="O3432" s="52">
        <v>80.737840021650101</v>
      </c>
      <c r="P3432" s="52">
        <v>51.561325731867186</v>
      </c>
      <c r="Q3432" s="52">
        <v>54.720036239094952</v>
      </c>
      <c r="R3432" s="52">
        <v>49.764493317734825</v>
      </c>
      <c r="S3432" s="52">
        <v>49.079233283289469</v>
      </c>
      <c r="T3432" s="52">
        <v>43.601820062040424</v>
      </c>
      <c r="U3432" s="52">
        <v>45.575903582422129</v>
      </c>
      <c r="V3432" s="52">
        <v>46.478810576096478</v>
      </c>
      <c r="W3432" s="52">
        <v>50.300724414262064</v>
      </c>
      <c r="X3432" s="52">
        <v>52.718563814156539</v>
      </c>
      <c r="Y3432" s="52">
        <v>49.903280721521519</v>
      </c>
      <c r="Z3432" s="52">
        <v>46.729350833212422</v>
      </c>
    </row>
    <row r="3433" spans="1:26">
      <c r="A3433" s="52" t="s">
        <v>349</v>
      </c>
      <c r="B3433" s="52" t="s">
        <v>343</v>
      </c>
      <c r="C3433" s="52" t="s">
        <v>259</v>
      </c>
      <c r="D3433" s="52" t="s">
        <v>7</v>
      </c>
      <c r="E3433" s="52" t="s">
        <v>85</v>
      </c>
      <c r="F3433" s="52" t="s">
        <v>73</v>
      </c>
      <c r="G3433" s="52">
        <v>25.809251446800001</v>
      </c>
      <c r="H3433" s="52">
        <v>31.462656044400003</v>
      </c>
      <c r="I3433" s="52">
        <v>36.207635345999996</v>
      </c>
      <c r="J3433" s="52">
        <v>39.576502700629199</v>
      </c>
      <c r="K3433" s="52">
        <v>40.922203345380005</v>
      </c>
      <c r="L3433" s="52">
        <v>43.038472563889208</v>
      </c>
      <c r="M3433" s="52">
        <v>45.933776460475208</v>
      </c>
      <c r="N3433" s="52">
        <v>23.953350948313453</v>
      </c>
      <c r="O3433" s="52">
        <v>18.86052067140221</v>
      </c>
      <c r="P3433" s="52">
        <v>21.81708949307799</v>
      </c>
      <c r="Q3433" s="52">
        <v>29.836415627462546</v>
      </c>
      <c r="R3433" s="52">
        <v>30.718126406944045</v>
      </c>
      <c r="S3433" s="52">
        <v>70.431591405706826</v>
      </c>
      <c r="T3433" s="52">
        <v>50.41030694936623</v>
      </c>
      <c r="U3433" s="52">
        <v>30.697685548054441</v>
      </c>
      <c r="V3433" s="52">
        <v>39.763781909520837</v>
      </c>
      <c r="W3433" s="52">
        <v>60.893683795119543</v>
      </c>
      <c r="X3433" s="52">
        <v>63.421687600185152</v>
      </c>
      <c r="Y3433" s="52">
        <v>64.719299296177795</v>
      </c>
      <c r="Z3433" s="52">
        <v>66.439419099794407</v>
      </c>
    </row>
    <row r="3434" spans="1:26">
      <c r="A3434" s="52" t="s">
        <v>336</v>
      </c>
      <c r="B3434" s="52" t="s">
        <v>337</v>
      </c>
      <c r="C3434" s="52" t="s">
        <v>260</v>
      </c>
      <c r="D3434" s="52" t="s">
        <v>7</v>
      </c>
      <c r="E3434" s="52" t="s">
        <v>62</v>
      </c>
      <c r="F3434" s="52" t="s">
        <v>63</v>
      </c>
      <c r="G3434" s="52">
        <v>7.4669987016000006</v>
      </c>
      <c r="H3434" s="52">
        <v>7.4669987016000006</v>
      </c>
      <c r="I3434" s="52">
        <v>7.4669987016000006</v>
      </c>
      <c r="J3434" s="52">
        <v>7.4669987016000006</v>
      </c>
      <c r="K3434" s="52">
        <v>7.4669987016000006</v>
      </c>
      <c r="L3434" s="52">
        <v>7.434299793600001</v>
      </c>
      <c r="M3434" s="52">
        <v>7.434299793600001</v>
      </c>
      <c r="N3434" s="52">
        <v>7.434299793600001</v>
      </c>
      <c r="O3434" s="52">
        <v>7.434299793600001</v>
      </c>
      <c r="P3434" s="52">
        <v>7.434299793600001</v>
      </c>
      <c r="Q3434" s="52">
        <v>7.434299793600001</v>
      </c>
      <c r="R3434" s="52">
        <v>7.434299793600001</v>
      </c>
      <c r="S3434" s="52">
        <v>7.434299793600001</v>
      </c>
      <c r="T3434" s="52">
        <v>7.434299793600001</v>
      </c>
      <c r="U3434" s="52">
        <v>7.434299793600001</v>
      </c>
      <c r="V3434" s="52">
        <v>7.434299793600001</v>
      </c>
      <c r="W3434" s="52">
        <v>7.434299793600001</v>
      </c>
      <c r="X3434" s="52">
        <v>7.434299793600001</v>
      </c>
      <c r="Y3434" s="52">
        <v>7.434299793600001</v>
      </c>
      <c r="Z3434" s="52">
        <v>7.434299793600001</v>
      </c>
    </row>
    <row r="3435" spans="1:26">
      <c r="A3435" s="52" t="s">
        <v>336</v>
      </c>
      <c r="B3435" s="52" t="s">
        <v>338</v>
      </c>
      <c r="C3435" s="52" t="s">
        <v>260</v>
      </c>
      <c r="D3435" s="52" t="s">
        <v>7</v>
      </c>
      <c r="E3435" s="52" t="s">
        <v>62</v>
      </c>
      <c r="F3435" s="52" t="s">
        <v>64</v>
      </c>
      <c r="G3435" s="52">
        <v>0</v>
      </c>
      <c r="H3435" s="52">
        <v>0</v>
      </c>
      <c r="I3435" s="52">
        <v>0</v>
      </c>
      <c r="J3435" s="52">
        <v>0</v>
      </c>
      <c r="K3435" s="52">
        <v>0</v>
      </c>
      <c r="L3435" s="52">
        <v>0</v>
      </c>
      <c r="M3435" s="52">
        <v>0</v>
      </c>
      <c r="N3435" s="52">
        <v>0</v>
      </c>
      <c r="O3435" s="52">
        <v>0</v>
      </c>
      <c r="P3435" s="52">
        <v>0</v>
      </c>
      <c r="Q3435" s="52">
        <v>0</v>
      </c>
      <c r="R3435" s="52">
        <v>0</v>
      </c>
      <c r="S3435" s="52">
        <v>0</v>
      </c>
      <c r="T3435" s="52">
        <v>0</v>
      </c>
      <c r="U3435" s="52">
        <v>0</v>
      </c>
      <c r="V3435" s="52">
        <v>0</v>
      </c>
      <c r="W3435" s="52">
        <v>0</v>
      </c>
      <c r="X3435" s="52">
        <v>0</v>
      </c>
      <c r="Y3435" s="52">
        <v>0</v>
      </c>
      <c r="Z3435" s="52">
        <v>0</v>
      </c>
    </row>
    <row r="3436" spans="1:26">
      <c r="A3436" s="52" t="s">
        <v>336</v>
      </c>
      <c r="B3436" s="52" t="s">
        <v>339</v>
      </c>
      <c r="C3436" s="52" t="s">
        <v>260</v>
      </c>
      <c r="D3436" s="52" t="s">
        <v>7</v>
      </c>
      <c r="E3436" s="52" t="s">
        <v>62</v>
      </c>
      <c r="F3436" s="52" t="s">
        <v>65</v>
      </c>
      <c r="G3436" s="52">
        <v>0</v>
      </c>
      <c r="H3436" s="52">
        <v>0</v>
      </c>
      <c r="I3436" s="52">
        <v>0</v>
      </c>
      <c r="J3436" s="52">
        <v>0</v>
      </c>
      <c r="K3436" s="52">
        <v>0</v>
      </c>
      <c r="L3436" s="52">
        <v>0</v>
      </c>
      <c r="M3436" s="52">
        <v>0</v>
      </c>
      <c r="N3436" s="52">
        <v>0.16500178800000001</v>
      </c>
      <c r="O3436" s="52">
        <v>0.16500178800000001</v>
      </c>
      <c r="P3436" s="52">
        <v>0.16500178800000001</v>
      </c>
      <c r="Q3436" s="52">
        <v>0.10899915120000002</v>
      </c>
      <c r="R3436" s="52">
        <v>0.10899915120000002</v>
      </c>
      <c r="S3436" s="52">
        <v>6.1001676000000005E-2</v>
      </c>
      <c r="T3436" s="52">
        <v>6.1001676000000005E-2</v>
      </c>
      <c r="U3436" s="52">
        <v>6.1001676000000005E-2</v>
      </c>
      <c r="V3436" s="52">
        <v>6.1001676000000005E-2</v>
      </c>
      <c r="W3436" s="52">
        <v>6.1001676000000005E-2</v>
      </c>
      <c r="X3436" s="52">
        <v>6.1001676000000005E-2</v>
      </c>
      <c r="Y3436" s="52">
        <v>6.1001676000000005E-2</v>
      </c>
      <c r="Z3436" s="52">
        <v>6.1001676000000005E-2</v>
      </c>
    </row>
    <row r="3437" spans="1:26">
      <c r="A3437" s="52" t="s">
        <v>336</v>
      </c>
      <c r="B3437" s="52" t="s">
        <v>340</v>
      </c>
      <c r="C3437" s="52" t="s">
        <v>260</v>
      </c>
      <c r="D3437" s="52" t="s">
        <v>7</v>
      </c>
      <c r="E3437" s="52" t="s">
        <v>62</v>
      </c>
      <c r="F3437" s="52" t="s">
        <v>66</v>
      </c>
      <c r="G3437" s="52">
        <v>66.938399301600001</v>
      </c>
      <c r="H3437" s="52">
        <v>66.088801285199992</v>
      </c>
      <c r="I3437" s="52">
        <v>64.9547981316</v>
      </c>
      <c r="J3437" s="52">
        <v>59.065197264000005</v>
      </c>
      <c r="K3437" s="52">
        <v>64.008003553199998</v>
      </c>
      <c r="L3437" s="52">
        <v>63.259198560000002</v>
      </c>
      <c r="M3437" s="52">
        <v>68.011199812800015</v>
      </c>
      <c r="N3437" s="52">
        <v>62.067597598800006</v>
      </c>
      <c r="O3437" s="52">
        <v>60.9083982828</v>
      </c>
      <c r="P3437" s="52">
        <v>55.342801306800006</v>
      </c>
      <c r="Q3437" s="52">
        <v>55.054795521599999</v>
      </c>
      <c r="R3437" s="52">
        <v>55.925997425999995</v>
      </c>
      <c r="S3437" s="52">
        <v>57.959999294400006</v>
      </c>
      <c r="T3437" s="52">
        <v>52.4772004752</v>
      </c>
      <c r="U3437" s="52">
        <v>53.776795755600006</v>
      </c>
      <c r="V3437" s="52">
        <v>54.237599150400001</v>
      </c>
      <c r="W3437" s="52">
        <v>53.215199337600005</v>
      </c>
      <c r="X3437" s="52">
        <v>52.554421814400001</v>
      </c>
      <c r="Y3437" s="52">
        <v>55.669463816399997</v>
      </c>
      <c r="Z3437" s="52">
        <v>51.228474814800002</v>
      </c>
    </row>
    <row r="3438" spans="1:26">
      <c r="A3438" s="52" t="s">
        <v>336</v>
      </c>
      <c r="B3438" s="52" t="s">
        <v>341</v>
      </c>
      <c r="C3438" s="52" t="s">
        <v>260</v>
      </c>
      <c r="D3438" s="52" t="s">
        <v>7</v>
      </c>
      <c r="E3438" s="52" t="s">
        <v>62</v>
      </c>
      <c r="F3438" s="52" t="s">
        <v>67</v>
      </c>
      <c r="G3438" s="52">
        <v>0</v>
      </c>
      <c r="H3438" s="52">
        <v>0</v>
      </c>
      <c r="I3438" s="52">
        <v>0</v>
      </c>
      <c r="J3438" s="52">
        <v>0</v>
      </c>
      <c r="K3438" s="52">
        <v>0</v>
      </c>
      <c r="L3438" s="52">
        <v>5.7999740399999999E-2</v>
      </c>
      <c r="M3438" s="52">
        <v>5.7999740399999999E-2</v>
      </c>
      <c r="N3438" s="52">
        <v>6.3999424799999996E-2</v>
      </c>
      <c r="O3438" s="52">
        <v>6.3999424799999996E-2</v>
      </c>
      <c r="P3438" s="52">
        <v>6.3999424799999996E-2</v>
      </c>
      <c r="Q3438" s="52">
        <v>6.3999424799999996E-2</v>
      </c>
      <c r="R3438" s="52">
        <v>5.7999740399999999E-2</v>
      </c>
      <c r="S3438" s="52">
        <v>5.7999740399999999E-2</v>
      </c>
      <c r="T3438" s="52">
        <v>5.6999095200000002E-2</v>
      </c>
      <c r="U3438" s="52">
        <v>5.6999095200000002E-2</v>
      </c>
      <c r="V3438" s="52">
        <v>5.6999095200000002E-2</v>
      </c>
      <c r="W3438" s="52">
        <v>5.6999095200000002E-2</v>
      </c>
      <c r="X3438" s="52">
        <v>5.6999095200000002E-2</v>
      </c>
      <c r="Y3438" s="52">
        <v>5.6999095200000002E-2</v>
      </c>
      <c r="Z3438" s="52">
        <v>5.6999095200000002E-2</v>
      </c>
    </row>
    <row r="3439" spans="1:26">
      <c r="A3439" s="52" t="s">
        <v>336</v>
      </c>
      <c r="B3439" s="52" t="s">
        <v>337</v>
      </c>
      <c r="C3439" s="52" t="s">
        <v>260</v>
      </c>
      <c r="D3439" s="52" t="s">
        <v>7</v>
      </c>
      <c r="E3439" s="52" t="s">
        <v>62</v>
      </c>
      <c r="F3439" s="52" t="s">
        <v>68</v>
      </c>
      <c r="G3439" s="52">
        <v>111.32744742720001</v>
      </c>
      <c r="H3439" s="52">
        <v>102.99977243640001</v>
      </c>
      <c r="I3439" s="52">
        <v>105.3975946644</v>
      </c>
      <c r="J3439" s="52">
        <v>106.25941813680001</v>
      </c>
      <c r="K3439" s="52">
        <v>111.83801094</v>
      </c>
      <c r="L3439" s="52">
        <v>116.55086142600001</v>
      </c>
      <c r="M3439" s="52">
        <v>123.33298757040001</v>
      </c>
      <c r="N3439" s="52">
        <v>112.84382683800001</v>
      </c>
      <c r="O3439" s="52">
        <v>107.7798210624</v>
      </c>
      <c r="P3439" s="52">
        <v>85.973312876400016</v>
      </c>
      <c r="Q3439" s="52">
        <v>97.180313029200008</v>
      </c>
      <c r="R3439" s="52">
        <v>111.25635975</v>
      </c>
      <c r="S3439" s="52">
        <v>105.13920630240001</v>
      </c>
      <c r="T3439" s="52">
        <v>95.651733283200002</v>
      </c>
      <c r="U3439" s="52">
        <v>95.728351723200007</v>
      </c>
      <c r="V3439" s="52">
        <v>89.744279900400016</v>
      </c>
      <c r="W3439" s="52">
        <v>92.878681665600013</v>
      </c>
      <c r="X3439" s="52">
        <v>94.304429416800005</v>
      </c>
      <c r="Y3439" s="52">
        <v>101.3882773032</v>
      </c>
      <c r="Z3439" s="52">
        <v>97.609870335600007</v>
      </c>
    </row>
    <row r="3440" spans="1:26">
      <c r="A3440" s="52" t="s">
        <v>336</v>
      </c>
      <c r="B3440" s="52" t="s">
        <v>337</v>
      </c>
      <c r="C3440" s="52" t="s">
        <v>260</v>
      </c>
      <c r="D3440" s="52" t="s">
        <v>7</v>
      </c>
      <c r="E3440" s="52" t="s">
        <v>62</v>
      </c>
      <c r="F3440" s="52" t="s">
        <v>69</v>
      </c>
      <c r="G3440" s="52">
        <v>0</v>
      </c>
      <c r="H3440" s="52">
        <v>0</v>
      </c>
      <c r="I3440" s="52">
        <v>0</v>
      </c>
      <c r="J3440" s="52">
        <v>0</v>
      </c>
      <c r="K3440" s="52">
        <v>0</v>
      </c>
      <c r="L3440" s="52">
        <v>0</v>
      </c>
      <c r="M3440" s="52">
        <v>0</v>
      </c>
      <c r="N3440" s="52">
        <v>0</v>
      </c>
      <c r="O3440" s="52">
        <v>0</v>
      </c>
      <c r="P3440" s="52">
        <v>0</v>
      </c>
      <c r="Q3440" s="52">
        <v>0</v>
      </c>
      <c r="R3440" s="52">
        <v>0</v>
      </c>
      <c r="S3440" s="52">
        <v>0</v>
      </c>
      <c r="T3440" s="52">
        <v>0</v>
      </c>
      <c r="U3440" s="52">
        <v>0</v>
      </c>
      <c r="V3440" s="52">
        <v>0</v>
      </c>
      <c r="W3440" s="52">
        <v>0</v>
      </c>
      <c r="X3440" s="52">
        <v>0</v>
      </c>
      <c r="Y3440" s="52">
        <v>0</v>
      </c>
      <c r="Z3440" s="52">
        <v>0</v>
      </c>
    </row>
    <row r="3441" spans="1:26">
      <c r="A3441" s="52" t="s">
        <v>336</v>
      </c>
      <c r="B3441" s="52" t="s">
        <v>337</v>
      </c>
      <c r="C3441" s="52" t="s">
        <v>260</v>
      </c>
      <c r="D3441" s="52" t="s">
        <v>7</v>
      </c>
      <c r="E3441" s="52" t="s">
        <v>62</v>
      </c>
      <c r="F3441" s="52" t="s">
        <v>70</v>
      </c>
      <c r="G3441" s="52">
        <v>0</v>
      </c>
      <c r="H3441" s="52">
        <v>0</v>
      </c>
      <c r="I3441" s="52">
        <v>0</v>
      </c>
      <c r="J3441" s="52">
        <v>0</v>
      </c>
      <c r="K3441" s="52">
        <v>0</v>
      </c>
      <c r="L3441" s="52">
        <v>0</v>
      </c>
      <c r="M3441" s="52">
        <v>0</v>
      </c>
      <c r="N3441" s="52">
        <v>0</v>
      </c>
      <c r="O3441" s="52">
        <v>0</v>
      </c>
      <c r="P3441" s="52">
        <v>0</v>
      </c>
      <c r="Q3441" s="52">
        <v>0</v>
      </c>
      <c r="R3441" s="52">
        <v>0</v>
      </c>
      <c r="S3441" s="52">
        <v>0</v>
      </c>
      <c r="T3441" s="52">
        <v>0</v>
      </c>
      <c r="U3441" s="52">
        <v>0</v>
      </c>
      <c r="V3441" s="52">
        <v>0</v>
      </c>
      <c r="W3441" s="52">
        <v>0</v>
      </c>
      <c r="X3441" s="52">
        <v>0</v>
      </c>
      <c r="Y3441" s="52">
        <v>0</v>
      </c>
      <c r="Z3441" s="52">
        <v>0</v>
      </c>
    </row>
    <row r="3442" spans="1:26">
      <c r="A3442" s="52" t="s">
        <v>336</v>
      </c>
      <c r="B3442" s="52" t="s">
        <v>342</v>
      </c>
      <c r="C3442" s="52" t="s">
        <v>260</v>
      </c>
      <c r="D3442" s="52" t="s">
        <v>7</v>
      </c>
      <c r="E3442" s="52" t="s">
        <v>62</v>
      </c>
      <c r="F3442" s="52" t="s">
        <v>71</v>
      </c>
      <c r="G3442" s="52">
        <v>0</v>
      </c>
      <c r="H3442" s="52">
        <v>0</v>
      </c>
      <c r="I3442" s="52">
        <v>0</v>
      </c>
      <c r="J3442" s="52">
        <v>0</v>
      </c>
      <c r="K3442" s="52">
        <v>0</v>
      </c>
      <c r="L3442" s="52">
        <v>0</v>
      </c>
      <c r="M3442" s="52">
        <v>0</v>
      </c>
      <c r="N3442" s="52">
        <v>0</v>
      </c>
      <c r="O3442" s="52">
        <v>0</v>
      </c>
      <c r="P3442" s="52">
        <v>0</v>
      </c>
      <c r="Q3442" s="52">
        <v>0</v>
      </c>
      <c r="R3442" s="52">
        <v>0</v>
      </c>
      <c r="S3442" s="52">
        <v>0</v>
      </c>
      <c r="T3442" s="52">
        <v>0</v>
      </c>
      <c r="U3442" s="52">
        <v>0</v>
      </c>
      <c r="V3442" s="52">
        <v>0</v>
      </c>
      <c r="W3442" s="52">
        <v>0</v>
      </c>
      <c r="X3442" s="52">
        <v>0</v>
      </c>
      <c r="Y3442" s="52">
        <v>0</v>
      </c>
      <c r="Z3442" s="52">
        <v>0</v>
      </c>
    </row>
    <row r="3443" spans="1:26">
      <c r="A3443" s="52" t="s">
        <v>336</v>
      </c>
      <c r="B3443" s="52" t="s">
        <v>342</v>
      </c>
      <c r="C3443" s="52" t="s">
        <v>260</v>
      </c>
      <c r="D3443" s="52" t="s">
        <v>7</v>
      </c>
      <c r="E3443" s="52" t="s">
        <v>62</v>
      </c>
      <c r="F3443" s="52" t="s">
        <v>72</v>
      </c>
      <c r="G3443" s="52">
        <v>33.109101356400004</v>
      </c>
      <c r="H3443" s="52">
        <v>23.186104840799999</v>
      </c>
      <c r="I3443" s="52">
        <v>21.634401398400001</v>
      </c>
      <c r="J3443" s="52">
        <v>23.426402040000003</v>
      </c>
      <c r="K3443" s="52">
        <v>24.924803331600003</v>
      </c>
      <c r="L3443" s="52">
        <v>23.504896166399998</v>
      </c>
      <c r="M3443" s="52">
        <v>16.810299262800001</v>
      </c>
      <c r="N3443" s="52">
        <v>16.562503504800002</v>
      </c>
      <c r="O3443" s="52">
        <v>15.495200262000001</v>
      </c>
      <c r="P3443" s="52">
        <v>12.1079032164</v>
      </c>
      <c r="Q3443" s="52">
        <v>9.8586998280000007</v>
      </c>
      <c r="R3443" s="52">
        <v>9.2016066888000001</v>
      </c>
      <c r="S3443" s="52">
        <v>8.6485011012000008</v>
      </c>
      <c r="T3443" s="52">
        <v>6.3949015728000003</v>
      </c>
      <c r="U3443" s="52">
        <v>3.9947012424000001</v>
      </c>
      <c r="V3443" s="52">
        <v>4.4244009000000011</v>
      </c>
      <c r="W3443" s="52">
        <v>4.9573972872000001</v>
      </c>
      <c r="X3443" s="52">
        <v>5.9799394512000008</v>
      </c>
      <c r="Y3443" s="52">
        <v>5.6438398944000001</v>
      </c>
      <c r="Z3443" s="52">
        <v>3.8815320384000005</v>
      </c>
    </row>
    <row r="3444" spans="1:26">
      <c r="A3444" s="52" t="s">
        <v>336</v>
      </c>
      <c r="B3444" s="52" t="s">
        <v>343</v>
      </c>
      <c r="C3444" s="52" t="s">
        <v>260</v>
      </c>
      <c r="D3444" s="52" t="s">
        <v>7</v>
      </c>
      <c r="E3444" s="52" t="s">
        <v>62</v>
      </c>
      <c r="F3444" s="52" t="s">
        <v>73</v>
      </c>
      <c r="G3444" s="52">
        <v>161.65349937000002</v>
      </c>
      <c r="H3444" s="52">
        <v>128.90700001440001</v>
      </c>
      <c r="I3444" s="52">
        <v>142.57799895599999</v>
      </c>
      <c r="J3444" s="52">
        <v>149.9625009504</v>
      </c>
      <c r="K3444" s="52">
        <v>154.89270078480001</v>
      </c>
      <c r="L3444" s="52">
        <v>167.59079626319999</v>
      </c>
      <c r="M3444" s="52">
        <v>170.13330173880001</v>
      </c>
      <c r="N3444" s="52">
        <v>168.66000031319999</v>
      </c>
      <c r="O3444" s="52">
        <v>185.08500093240002</v>
      </c>
      <c r="P3444" s="52">
        <v>137.33460136080001</v>
      </c>
      <c r="Q3444" s="52">
        <v>168.88139829720001</v>
      </c>
      <c r="R3444" s="52">
        <v>180.63990468000003</v>
      </c>
      <c r="S3444" s="52">
        <v>176.35050295920001</v>
      </c>
      <c r="T3444" s="52">
        <v>179.32050164880002</v>
      </c>
      <c r="U3444" s="52">
        <v>198.6551984772</v>
      </c>
      <c r="V3444" s="52">
        <v>193.7960988804</v>
      </c>
      <c r="W3444" s="52">
        <v>200.970000648</v>
      </c>
      <c r="X3444" s="52">
        <v>211.93821503639998</v>
      </c>
      <c r="Y3444" s="52">
        <v>219.00886194240002</v>
      </c>
      <c r="Z3444" s="52">
        <v>228.81122418960004</v>
      </c>
    </row>
    <row r="3445" spans="1:26">
      <c r="A3445" s="52" t="s">
        <v>344</v>
      </c>
      <c r="B3445" s="52" t="s">
        <v>337</v>
      </c>
      <c r="C3445" s="52" t="s">
        <v>260</v>
      </c>
      <c r="D3445" s="52" t="s">
        <v>7</v>
      </c>
      <c r="E3445" s="52" t="s">
        <v>74</v>
      </c>
      <c r="F3445" s="52" t="s">
        <v>63</v>
      </c>
      <c r="G3445" s="52">
        <v>0</v>
      </c>
      <c r="H3445" s="52">
        <v>0</v>
      </c>
      <c r="I3445" s="52">
        <v>0</v>
      </c>
      <c r="J3445" s="52">
        <v>0</v>
      </c>
      <c r="K3445" s="52">
        <v>0</v>
      </c>
      <c r="L3445" s="52">
        <v>0</v>
      </c>
      <c r="M3445" s="52">
        <v>0</v>
      </c>
      <c r="N3445" s="52">
        <v>0</v>
      </c>
      <c r="O3445" s="52">
        <v>0</v>
      </c>
      <c r="P3445" s="52">
        <v>0</v>
      </c>
      <c r="Q3445" s="52">
        <v>0</v>
      </c>
      <c r="R3445" s="52">
        <v>0</v>
      </c>
      <c r="S3445" s="52">
        <v>0</v>
      </c>
      <c r="T3445" s="52">
        <v>0</v>
      </c>
      <c r="U3445" s="52">
        <v>1.6810002000000001E-2</v>
      </c>
      <c r="V3445" s="52">
        <v>0</v>
      </c>
      <c r="W3445" s="52">
        <v>0</v>
      </c>
      <c r="X3445" s="52">
        <v>0</v>
      </c>
      <c r="Y3445" s="52">
        <v>0</v>
      </c>
      <c r="Z3445" s="52">
        <v>0</v>
      </c>
    </row>
    <row r="3446" spans="1:26">
      <c r="A3446" s="52" t="s">
        <v>344</v>
      </c>
      <c r="B3446" s="52" t="s">
        <v>338</v>
      </c>
      <c r="C3446" s="52" t="s">
        <v>260</v>
      </c>
      <c r="D3446" s="52" t="s">
        <v>7</v>
      </c>
      <c r="E3446" s="52" t="s">
        <v>74</v>
      </c>
      <c r="F3446" s="52" t="s">
        <v>64</v>
      </c>
      <c r="G3446" s="52">
        <v>0</v>
      </c>
      <c r="H3446" s="52">
        <v>0</v>
      </c>
      <c r="I3446" s="52">
        <v>0</v>
      </c>
      <c r="J3446" s="52">
        <v>0</v>
      </c>
      <c r="K3446" s="52">
        <v>0</v>
      </c>
      <c r="L3446" s="52">
        <v>0</v>
      </c>
      <c r="M3446" s="52">
        <v>0</v>
      </c>
      <c r="N3446" s="52">
        <v>0</v>
      </c>
      <c r="O3446" s="52">
        <v>0</v>
      </c>
      <c r="P3446" s="52">
        <v>0</v>
      </c>
      <c r="Q3446" s="52">
        <v>0</v>
      </c>
      <c r="R3446" s="52">
        <v>0</v>
      </c>
      <c r="S3446" s="52">
        <v>0</v>
      </c>
      <c r="T3446" s="52">
        <v>0</v>
      </c>
      <c r="U3446" s="52">
        <v>0</v>
      </c>
      <c r="V3446" s="52">
        <v>0</v>
      </c>
      <c r="W3446" s="52">
        <v>0</v>
      </c>
      <c r="X3446" s="52">
        <v>0</v>
      </c>
      <c r="Y3446" s="52">
        <v>0</v>
      </c>
      <c r="Z3446" s="52">
        <v>0</v>
      </c>
    </row>
    <row r="3447" spans="1:26">
      <c r="A3447" s="52" t="s">
        <v>344</v>
      </c>
      <c r="B3447" s="52" t="s">
        <v>339</v>
      </c>
      <c r="C3447" s="52" t="s">
        <v>260</v>
      </c>
      <c r="D3447" s="52" t="s">
        <v>7</v>
      </c>
      <c r="E3447" s="52" t="s">
        <v>74</v>
      </c>
      <c r="F3447" s="52" t="s">
        <v>65</v>
      </c>
      <c r="G3447" s="52">
        <v>0</v>
      </c>
      <c r="H3447" s="52">
        <v>0</v>
      </c>
      <c r="I3447" s="52">
        <v>0</v>
      </c>
      <c r="J3447" s="52">
        <v>0</v>
      </c>
      <c r="K3447" s="52">
        <v>0</v>
      </c>
      <c r="L3447" s="52">
        <v>0</v>
      </c>
      <c r="M3447" s="52">
        <v>0</v>
      </c>
      <c r="N3447" s="52">
        <v>0</v>
      </c>
      <c r="O3447" s="52">
        <v>0</v>
      </c>
      <c r="P3447" s="52">
        <v>0</v>
      </c>
      <c r="Q3447" s="52">
        <v>0</v>
      </c>
      <c r="R3447" s="52">
        <v>0</v>
      </c>
      <c r="S3447" s="52">
        <v>0</v>
      </c>
      <c r="T3447" s="52">
        <v>0</v>
      </c>
      <c r="U3447" s="52">
        <v>0</v>
      </c>
      <c r="V3447" s="52">
        <v>0</v>
      </c>
      <c r="W3447" s="52">
        <v>0</v>
      </c>
      <c r="X3447" s="52">
        <v>0</v>
      </c>
      <c r="Y3447" s="52">
        <v>0</v>
      </c>
      <c r="Z3447" s="52">
        <v>0</v>
      </c>
    </row>
    <row r="3448" spans="1:26">
      <c r="A3448" s="52" t="s">
        <v>344</v>
      </c>
      <c r="B3448" s="52" t="s">
        <v>340</v>
      </c>
      <c r="C3448" s="52" t="s">
        <v>260</v>
      </c>
      <c r="D3448" s="52" t="s">
        <v>7</v>
      </c>
      <c r="E3448" s="52" t="s">
        <v>74</v>
      </c>
      <c r="F3448" s="52" t="s">
        <v>66</v>
      </c>
      <c r="G3448" s="52">
        <v>92.948396072400016</v>
      </c>
      <c r="H3448" s="52">
        <v>85.860001321200002</v>
      </c>
      <c r="I3448" s="52">
        <v>86.792397494400021</v>
      </c>
      <c r="J3448" s="52">
        <v>91.497598696800026</v>
      </c>
      <c r="K3448" s="52">
        <v>93.322800662399999</v>
      </c>
      <c r="L3448" s="52">
        <v>103.13640028080002</v>
      </c>
      <c r="M3448" s="52">
        <v>106.6859986284</v>
      </c>
      <c r="N3448" s="52">
        <v>103.74480512280002</v>
      </c>
      <c r="O3448" s="52">
        <v>98.251200172800012</v>
      </c>
      <c r="P3448" s="52">
        <v>91.317599791199996</v>
      </c>
      <c r="Q3448" s="52">
        <v>90.77760307440002</v>
      </c>
      <c r="R3448" s="52">
        <v>94.496402570400008</v>
      </c>
      <c r="S3448" s="52">
        <v>88.124402793600012</v>
      </c>
      <c r="T3448" s="52">
        <v>83.174399395200012</v>
      </c>
      <c r="U3448" s="52">
        <v>94.240798430400005</v>
      </c>
      <c r="V3448" s="52">
        <v>94.669200180000018</v>
      </c>
      <c r="W3448" s="52">
        <v>97.020000457199998</v>
      </c>
      <c r="X3448" s="52">
        <v>89.367589317600007</v>
      </c>
      <c r="Y3448" s="52">
        <v>96.673697668800003</v>
      </c>
      <c r="Z3448" s="52">
        <v>92.679193206000008</v>
      </c>
    </row>
    <row r="3449" spans="1:26">
      <c r="A3449" s="52" t="s">
        <v>344</v>
      </c>
      <c r="B3449" s="52" t="s">
        <v>341</v>
      </c>
      <c r="C3449" s="52" t="s">
        <v>260</v>
      </c>
      <c r="D3449" s="52" t="s">
        <v>7</v>
      </c>
      <c r="E3449" s="52" t="s">
        <v>74</v>
      </c>
      <c r="F3449" s="52" t="s">
        <v>67</v>
      </c>
      <c r="G3449" s="52">
        <v>6.095001088800001</v>
      </c>
      <c r="H3449" s="52">
        <v>9.5730009696000007</v>
      </c>
      <c r="I3449" s="52">
        <v>10.1979981</v>
      </c>
      <c r="J3449" s="52">
        <v>10.5520004136</v>
      </c>
      <c r="K3449" s="52">
        <v>10.604000469600001</v>
      </c>
      <c r="L3449" s="52">
        <v>9.1729982844000002</v>
      </c>
      <c r="M3449" s="52">
        <v>9.5540012712000006</v>
      </c>
      <c r="N3449" s="52">
        <v>9.2249983404000009</v>
      </c>
      <c r="O3449" s="52">
        <v>8.6070015396000006</v>
      </c>
      <c r="P3449" s="52">
        <v>11.217998876400001</v>
      </c>
      <c r="Q3449" s="52">
        <v>9.9620007444000009</v>
      </c>
      <c r="R3449" s="52">
        <v>9.8359989984000009</v>
      </c>
      <c r="S3449" s="52">
        <v>9.2230012368000001</v>
      </c>
      <c r="T3449" s="52">
        <v>13.670998941600002</v>
      </c>
      <c r="U3449" s="52">
        <v>12.924999104400001</v>
      </c>
      <c r="V3449" s="52">
        <v>10.7730006516</v>
      </c>
      <c r="W3449" s="52">
        <v>11.1290000688</v>
      </c>
      <c r="X3449" s="52">
        <v>12.1249979208</v>
      </c>
      <c r="Y3449" s="52">
        <v>11.737999436400001</v>
      </c>
      <c r="Z3449" s="52">
        <v>11.439999759600003</v>
      </c>
    </row>
    <row r="3450" spans="1:26">
      <c r="A3450" s="52" t="s">
        <v>344</v>
      </c>
      <c r="B3450" s="52" t="s">
        <v>337</v>
      </c>
      <c r="C3450" s="52" t="s">
        <v>260</v>
      </c>
      <c r="D3450" s="52" t="s">
        <v>7</v>
      </c>
      <c r="E3450" s="52" t="s">
        <v>74</v>
      </c>
      <c r="F3450" s="52" t="s">
        <v>68</v>
      </c>
      <c r="G3450" s="52">
        <v>0</v>
      </c>
      <c r="H3450" s="52">
        <v>0</v>
      </c>
      <c r="I3450" s="52">
        <v>0</v>
      </c>
      <c r="J3450" s="52">
        <v>0</v>
      </c>
      <c r="K3450" s="52">
        <v>0</v>
      </c>
      <c r="L3450" s="52">
        <v>0</v>
      </c>
      <c r="M3450" s="52">
        <v>0</v>
      </c>
      <c r="N3450" s="52">
        <v>0</v>
      </c>
      <c r="O3450" s="52">
        <v>0</v>
      </c>
      <c r="P3450" s="52">
        <v>0</v>
      </c>
      <c r="Q3450" s="52">
        <v>0</v>
      </c>
      <c r="R3450" s="52">
        <v>0</v>
      </c>
      <c r="S3450" s="52">
        <v>0</v>
      </c>
      <c r="T3450" s="52">
        <v>0</v>
      </c>
      <c r="U3450" s="52">
        <v>0</v>
      </c>
      <c r="V3450" s="52">
        <v>0</v>
      </c>
      <c r="W3450" s="52">
        <v>0</v>
      </c>
      <c r="X3450" s="52">
        <v>0</v>
      </c>
      <c r="Y3450" s="52">
        <v>0</v>
      </c>
      <c r="Z3450" s="52">
        <v>0</v>
      </c>
    </row>
    <row r="3451" spans="1:26">
      <c r="A3451" s="52" t="s">
        <v>344</v>
      </c>
      <c r="B3451" s="52" t="s">
        <v>337</v>
      </c>
      <c r="C3451" s="52" t="s">
        <v>260</v>
      </c>
      <c r="D3451" s="52" t="s">
        <v>7</v>
      </c>
      <c r="E3451" s="52" t="s">
        <v>74</v>
      </c>
      <c r="F3451" s="52" t="s">
        <v>69</v>
      </c>
      <c r="G3451" s="52">
        <v>0</v>
      </c>
      <c r="H3451" s="52">
        <v>0</v>
      </c>
      <c r="I3451" s="52">
        <v>0</v>
      </c>
      <c r="J3451" s="52">
        <v>0</v>
      </c>
      <c r="K3451" s="52">
        <v>0</v>
      </c>
      <c r="L3451" s="52">
        <v>0</v>
      </c>
      <c r="M3451" s="52">
        <v>0</v>
      </c>
      <c r="N3451" s="52">
        <v>0</v>
      </c>
      <c r="O3451" s="52">
        <v>0</v>
      </c>
      <c r="P3451" s="52">
        <v>0</v>
      </c>
      <c r="Q3451" s="52">
        <v>0</v>
      </c>
      <c r="R3451" s="52">
        <v>0</v>
      </c>
      <c r="S3451" s="52">
        <v>0</v>
      </c>
      <c r="T3451" s="52">
        <v>0</v>
      </c>
      <c r="U3451" s="52">
        <v>0</v>
      </c>
      <c r="V3451" s="52">
        <v>0</v>
      </c>
      <c r="W3451" s="52">
        <v>0</v>
      </c>
      <c r="X3451" s="52">
        <v>0</v>
      </c>
      <c r="Y3451" s="52">
        <v>0</v>
      </c>
      <c r="Z3451" s="52">
        <v>0</v>
      </c>
    </row>
    <row r="3452" spans="1:26">
      <c r="A3452" s="52" t="s">
        <v>344</v>
      </c>
      <c r="B3452" s="52" t="s">
        <v>337</v>
      </c>
      <c r="C3452" s="52" t="s">
        <v>260</v>
      </c>
      <c r="D3452" s="52" t="s">
        <v>7</v>
      </c>
      <c r="E3452" s="52" t="s">
        <v>74</v>
      </c>
      <c r="F3452" s="52" t="s">
        <v>70</v>
      </c>
      <c r="G3452" s="52">
        <v>0</v>
      </c>
      <c r="H3452" s="52">
        <v>0</v>
      </c>
      <c r="I3452" s="52">
        <v>0</v>
      </c>
      <c r="J3452" s="52">
        <v>0</v>
      </c>
      <c r="K3452" s="52">
        <v>0</v>
      </c>
      <c r="L3452" s="52">
        <v>0</v>
      </c>
      <c r="M3452" s="52">
        <v>0</v>
      </c>
      <c r="N3452" s="52">
        <v>0</v>
      </c>
      <c r="O3452" s="52">
        <v>0</v>
      </c>
      <c r="P3452" s="52">
        <v>0</v>
      </c>
      <c r="Q3452" s="52">
        <v>0</v>
      </c>
      <c r="R3452" s="52">
        <v>0</v>
      </c>
      <c r="S3452" s="52">
        <v>0</v>
      </c>
      <c r="T3452" s="52">
        <v>0</v>
      </c>
      <c r="U3452" s="52">
        <v>0</v>
      </c>
      <c r="V3452" s="52">
        <v>0</v>
      </c>
      <c r="W3452" s="52">
        <v>0</v>
      </c>
      <c r="X3452" s="52">
        <v>0</v>
      </c>
      <c r="Y3452" s="52">
        <v>0</v>
      </c>
      <c r="Z3452" s="52">
        <v>0</v>
      </c>
    </row>
    <row r="3453" spans="1:26">
      <c r="A3453" s="52" t="s">
        <v>344</v>
      </c>
      <c r="B3453" s="52" t="s">
        <v>342</v>
      </c>
      <c r="C3453" s="52" t="s">
        <v>260</v>
      </c>
      <c r="D3453" s="52" t="s">
        <v>7</v>
      </c>
      <c r="E3453" s="52" t="s">
        <v>74</v>
      </c>
      <c r="F3453" s="52" t="s">
        <v>71</v>
      </c>
      <c r="G3453" s="52">
        <v>0</v>
      </c>
      <c r="H3453" s="52">
        <v>0</v>
      </c>
      <c r="I3453" s="52">
        <v>0</v>
      </c>
      <c r="J3453" s="52">
        <v>0</v>
      </c>
      <c r="K3453" s="52">
        <v>0</v>
      </c>
      <c r="L3453" s="52">
        <v>0</v>
      </c>
      <c r="M3453" s="52">
        <v>0</v>
      </c>
      <c r="N3453" s="52">
        <v>0</v>
      </c>
      <c r="O3453" s="52">
        <v>0</v>
      </c>
      <c r="P3453" s="52">
        <v>0</v>
      </c>
      <c r="Q3453" s="52">
        <v>0</v>
      </c>
      <c r="R3453" s="52">
        <v>0</v>
      </c>
      <c r="S3453" s="52">
        <v>0</v>
      </c>
      <c r="T3453" s="52">
        <v>0</v>
      </c>
      <c r="U3453" s="52">
        <v>0</v>
      </c>
      <c r="V3453" s="52">
        <v>0</v>
      </c>
      <c r="W3453" s="52">
        <v>0</v>
      </c>
      <c r="X3453" s="52">
        <v>0</v>
      </c>
      <c r="Y3453" s="52">
        <v>0</v>
      </c>
      <c r="Z3453" s="52">
        <v>0</v>
      </c>
    </row>
    <row r="3454" spans="1:26">
      <c r="A3454" s="52" t="s">
        <v>344</v>
      </c>
      <c r="B3454" s="52" t="s">
        <v>342</v>
      </c>
      <c r="C3454" s="52" t="s">
        <v>260</v>
      </c>
      <c r="D3454" s="52" t="s">
        <v>7</v>
      </c>
      <c r="E3454" s="52" t="s">
        <v>74</v>
      </c>
      <c r="F3454" s="52" t="s">
        <v>72</v>
      </c>
      <c r="G3454" s="52">
        <v>49.664298895199998</v>
      </c>
      <c r="H3454" s="52">
        <v>44.769000225600003</v>
      </c>
      <c r="I3454" s="52">
        <v>36.154395457199996</v>
      </c>
      <c r="J3454" s="52">
        <v>28.144197136800003</v>
      </c>
      <c r="K3454" s="52">
        <v>29.280900776400003</v>
      </c>
      <c r="L3454" s="52">
        <v>35.728099668000006</v>
      </c>
      <c r="M3454" s="52">
        <v>31.762496685599999</v>
      </c>
      <c r="N3454" s="52">
        <v>33.844500216000007</v>
      </c>
      <c r="O3454" s="52">
        <v>29.292004170000006</v>
      </c>
      <c r="P3454" s="52">
        <v>17.887801550399999</v>
      </c>
      <c r="Q3454" s="52">
        <v>13.788601966800002</v>
      </c>
      <c r="R3454" s="52">
        <v>13.466599365600002</v>
      </c>
      <c r="S3454" s="52">
        <v>12.8094978528</v>
      </c>
      <c r="T3454" s="52">
        <v>14.2863957396</v>
      </c>
      <c r="U3454" s="52">
        <v>11.912702040000001</v>
      </c>
      <c r="V3454" s="52">
        <v>12.163298767200001</v>
      </c>
      <c r="W3454" s="52">
        <v>18.385298060400004</v>
      </c>
      <c r="X3454" s="52">
        <v>15.969175329600001</v>
      </c>
      <c r="Y3454" s="52">
        <v>13.660159316400003</v>
      </c>
      <c r="Z3454" s="52">
        <v>9.6212203452000011</v>
      </c>
    </row>
    <row r="3455" spans="1:26">
      <c r="A3455" s="52" t="s">
        <v>344</v>
      </c>
      <c r="B3455" s="52" t="s">
        <v>343</v>
      </c>
      <c r="C3455" s="52" t="s">
        <v>260</v>
      </c>
      <c r="D3455" s="52" t="s">
        <v>7</v>
      </c>
      <c r="E3455" s="52" t="s">
        <v>74</v>
      </c>
      <c r="F3455" s="52" t="s">
        <v>73</v>
      </c>
      <c r="G3455" s="52">
        <v>358.64730024480002</v>
      </c>
      <c r="H3455" s="52">
        <v>301.47209986320001</v>
      </c>
      <c r="I3455" s="52">
        <v>261.06570336960004</v>
      </c>
      <c r="J3455" s="52">
        <v>233.97119979480001</v>
      </c>
      <c r="K3455" s="52">
        <v>254.29859946360003</v>
      </c>
      <c r="L3455" s="52">
        <v>256.70610157320004</v>
      </c>
      <c r="M3455" s="52">
        <v>272.10689786879999</v>
      </c>
      <c r="N3455" s="52">
        <v>279.21600053279997</v>
      </c>
      <c r="O3455" s="52">
        <v>287.69309822880001</v>
      </c>
      <c r="P3455" s="52">
        <v>270.69209859960006</v>
      </c>
      <c r="Q3455" s="52">
        <v>308.51640342360002</v>
      </c>
      <c r="R3455" s="52">
        <v>324.69569749800002</v>
      </c>
      <c r="S3455" s="52">
        <v>331.1433025092</v>
      </c>
      <c r="T3455" s="52">
        <v>358.80389493840005</v>
      </c>
      <c r="U3455" s="52">
        <v>338.81490175320005</v>
      </c>
      <c r="V3455" s="52">
        <v>300.70259951759999</v>
      </c>
      <c r="W3455" s="52">
        <v>284.17680168840002</v>
      </c>
      <c r="X3455" s="52">
        <v>273.15467806320004</v>
      </c>
      <c r="Y3455" s="52">
        <v>277.33128320520001</v>
      </c>
      <c r="Z3455" s="52">
        <v>259.56537196319999</v>
      </c>
    </row>
    <row r="3456" spans="1:26">
      <c r="A3456" s="52" t="s">
        <v>345</v>
      </c>
      <c r="B3456" s="52" t="s">
        <v>337</v>
      </c>
      <c r="C3456" s="52" t="s">
        <v>260</v>
      </c>
      <c r="D3456" s="52" t="s">
        <v>7</v>
      </c>
      <c r="E3456" s="52" t="s">
        <v>75</v>
      </c>
      <c r="F3456" s="52" t="s">
        <v>63</v>
      </c>
      <c r="G3456" s="52">
        <v>10.773381650400003</v>
      </c>
      <c r="H3456" s="52">
        <v>9.686090624400002</v>
      </c>
      <c r="I3456" s="52">
        <v>8.0072926812000009</v>
      </c>
      <c r="J3456" s="52">
        <v>5.3468911044</v>
      </c>
      <c r="K3456" s="52">
        <v>6.9364222847999999</v>
      </c>
      <c r="L3456" s="52">
        <v>8.988766523999999</v>
      </c>
      <c r="M3456" s="52">
        <v>10.782086007600002</v>
      </c>
      <c r="N3456" s="52">
        <v>16.250025873600002</v>
      </c>
      <c r="O3456" s="52">
        <v>12.500105893199999</v>
      </c>
      <c r="P3456" s="52">
        <v>8.6598054612000013</v>
      </c>
      <c r="Q3456" s="52">
        <v>8.5700404692000003</v>
      </c>
      <c r="R3456" s="52">
        <v>11.9205481032</v>
      </c>
      <c r="S3456" s="52">
        <v>13.472322721200003</v>
      </c>
      <c r="T3456" s="52">
        <v>9.5251374720000008</v>
      </c>
      <c r="U3456" s="52">
        <v>8.8818189048000011</v>
      </c>
      <c r="V3456" s="52">
        <v>7.721999942400001</v>
      </c>
      <c r="W3456" s="52">
        <v>6.8195226419999999</v>
      </c>
      <c r="X3456" s="52">
        <v>9.5708615147999989</v>
      </c>
      <c r="Y3456" s="52">
        <v>8.3531098008000004</v>
      </c>
      <c r="Z3456" s="52">
        <v>8.4824819207999997</v>
      </c>
    </row>
    <row r="3457" spans="1:26">
      <c r="A3457" s="52" t="s">
        <v>345</v>
      </c>
      <c r="B3457" s="52" t="s">
        <v>338</v>
      </c>
      <c r="C3457" s="52" t="s">
        <v>260</v>
      </c>
      <c r="D3457" s="52" t="s">
        <v>7</v>
      </c>
      <c r="E3457" s="52" t="s">
        <v>75</v>
      </c>
      <c r="F3457" s="52" t="s">
        <v>64</v>
      </c>
      <c r="G3457" s="52">
        <v>0</v>
      </c>
      <c r="H3457" s="52">
        <v>0</v>
      </c>
      <c r="I3457" s="52">
        <v>0</v>
      </c>
      <c r="J3457" s="52">
        <v>0</v>
      </c>
      <c r="K3457" s="52">
        <v>0</v>
      </c>
      <c r="L3457" s="52">
        <v>0</v>
      </c>
      <c r="M3457" s="52">
        <v>0</v>
      </c>
      <c r="N3457" s="52">
        <v>0</v>
      </c>
      <c r="O3457" s="52">
        <v>0</v>
      </c>
      <c r="P3457" s="52">
        <v>0</v>
      </c>
      <c r="Q3457" s="52">
        <v>0</v>
      </c>
      <c r="R3457" s="52">
        <v>0</v>
      </c>
      <c r="S3457" s="52">
        <v>0</v>
      </c>
      <c r="T3457" s="52">
        <v>0</v>
      </c>
      <c r="U3457" s="52">
        <v>0</v>
      </c>
      <c r="V3457" s="52">
        <v>0</v>
      </c>
      <c r="W3457" s="52">
        <v>0</v>
      </c>
      <c r="X3457" s="52">
        <v>0</v>
      </c>
      <c r="Y3457" s="52">
        <v>0</v>
      </c>
      <c r="Z3457" s="52">
        <v>0</v>
      </c>
    </row>
    <row r="3458" spans="1:26">
      <c r="A3458" s="52" t="s">
        <v>345</v>
      </c>
      <c r="B3458" s="52" t="s">
        <v>339</v>
      </c>
      <c r="C3458" s="52" t="s">
        <v>260</v>
      </c>
      <c r="D3458" s="52" t="s">
        <v>7</v>
      </c>
      <c r="E3458" s="52" t="s">
        <v>75</v>
      </c>
      <c r="F3458" s="52" t="s">
        <v>65</v>
      </c>
      <c r="G3458" s="52">
        <v>0</v>
      </c>
      <c r="H3458" s="52">
        <v>0</v>
      </c>
      <c r="I3458" s="52">
        <v>0</v>
      </c>
      <c r="J3458" s="52">
        <v>0</v>
      </c>
      <c r="K3458" s="52">
        <v>0</v>
      </c>
      <c r="L3458" s="52">
        <v>0</v>
      </c>
      <c r="M3458" s="52">
        <v>0</v>
      </c>
      <c r="N3458" s="52">
        <v>0</v>
      </c>
      <c r="O3458" s="52">
        <v>0</v>
      </c>
      <c r="P3458" s="52">
        <v>0</v>
      </c>
      <c r="Q3458" s="52">
        <v>0</v>
      </c>
      <c r="R3458" s="52">
        <v>0</v>
      </c>
      <c r="S3458" s="52">
        <v>0</v>
      </c>
      <c r="T3458" s="52">
        <v>0</v>
      </c>
      <c r="U3458" s="52">
        <v>0</v>
      </c>
      <c r="V3458" s="52">
        <v>0</v>
      </c>
      <c r="W3458" s="52">
        <v>0</v>
      </c>
      <c r="X3458" s="52">
        <v>0</v>
      </c>
      <c r="Y3458" s="52">
        <v>0</v>
      </c>
      <c r="Z3458" s="52">
        <v>0</v>
      </c>
    </row>
    <row r="3459" spans="1:26">
      <c r="A3459" s="52" t="s">
        <v>345</v>
      </c>
      <c r="B3459" s="52" t="s">
        <v>340</v>
      </c>
      <c r="C3459" s="52" t="s">
        <v>260</v>
      </c>
      <c r="D3459" s="52" t="s">
        <v>7</v>
      </c>
      <c r="E3459" s="52" t="s">
        <v>75</v>
      </c>
      <c r="F3459" s="52" t="s">
        <v>66</v>
      </c>
      <c r="G3459" s="52">
        <v>187.51679904239998</v>
      </c>
      <c r="H3459" s="52">
        <v>197.06040030240001</v>
      </c>
      <c r="I3459" s="52">
        <v>206.36280001440002</v>
      </c>
      <c r="J3459" s="52">
        <v>214.21440235080001</v>
      </c>
      <c r="K3459" s="52">
        <v>202.32360146160002</v>
      </c>
      <c r="L3459" s="52">
        <v>206.57520056520002</v>
      </c>
      <c r="M3459" s="52">
        <v>211.3668005724</v>
      </c>
      <c r="N3459" s="52">
        <v>206.82719987040002</v>
      </c>
      <c r="O3459" s="52">
        <v>193.68359956440003</v>
      </c>
      <c r="P3459" s="52">
        <v>189.4320004608</v>
      </c>
      <c r="Q3459" s="52">
        <v>191.56319889120002</v>
      </c>
      <c r="R3459" s="52">
        <v>196.2179993952</v>
      </c>
      <c r="S3459" s="52">
        <v>184.74479831160002</v>
      </c>
      <c r="T3459" s="52">
        <v>182.6856002808</v>
      </c>
      <c r="U3459" s="52">
        <v>187.85159650440005</v>
      </c>
      <c r="V3459" s="52">
        <v>189.49319891639999</v>
      </c>
      <c r="W3459" s="52">
        <v>182.357999928</v>
      </c>
      <c r="X3459" s="52">
        <v>213.66360369</v>
      </c>
      <c r="Y3459" s="52">
        <v>213.87960070200003</v>
      </c>
      <c r="Z3459" s="52">
        <v>234.00000079199998</v>
      </c>
    </row>
    <row r="3460" spans="1:26">
      <c r="A3460" s="52" t="s">
        <v>345</v>
      </c>
      <c r="B3460" s="52" t="s">
        <v>341</v>
      </c>
      <c r="C3460" s="52" t="s">
        <v>260</v>
      </c>
      <c r="D3460" s="52" t="s">
        <v>7</v>
      </c>
      <c r="E3460" s="52" t="s">
        <v>75</v>
      </c>
      <c r="F3460" s="52" t="s">
        <v>67</v>
      </c>
      <c r="G3460" s="52">
        <v>0</v>
      </c>
      <c r="H3460" s="52">
        <v>0</v>
      </c>
      <c r="I3460" s="52">
        <v>0</v>
      </c>
      <c r="J3460" s="52">
        <v>0</v>
      </c>
      <c r="K3460" s="52">
        <v>0</v>
      </c>
      <c r="L3460" s="52">
        <v>0</v>
      </c>
      <c r="M3460" s="52">
        <v>0</v>
      </c>
      <c r="N3460" s="52">
        <v>0</v>
      </c>
      <c r="O3460" s="52">
        <v>0</v>
      </c>
      <c r="P3460" s="52">
        <v>0</v>
      </c>
      <c r="Q3460" s="52">
        <v>0</v>
      </c>
      <c r="R3460" s="52">
        <v>0</v>
      </c>
      <c r="S3460" s="52">
        <v>0</v>
      </c>
      <c r="T3460" s="52">
        <v>0</v>
      </c>
      <c r="U3460" s="52">
        <v>0</v>
      </c>
      <c r="V3460" s="52">
        <v>0</v>
      </c>
      <c r="W3460" s="52">
        <v>0</v>
      </c>
      <c r="X3460" s="52">
        <v>0</v>
      </c>
      <c r="Y3460" s="52">
        <v>0</v>
      </c>
      <c r="Z3460" s="52">
        <v>0</v>
      </c>
    </row>
    <row r="3461" spans="1:26">
      <c r="A3461" s="52" t="s">
        <v>345</v>
      </c>
      <c r="B3461" s="52" t="s">
        <v>337</v>
      </c>
      <c r="C3461" s="52" t="s">
        <v>260</v>
      </c>
      <c r="D3461" s="52" t="s">
        <v>7</v>
      </c>
      <c r="E3461" s="52" t="s">
        <v>75</v>
      </c>
      <c r="F3461" s="52" t="s">
        <v>68</v>
      </c>
      <c r="G3461" s="52">
        <v>1.3146719472000001</v>
      </c>
      <c r="H3461" s="52">
        <v>1.1503400472</v>
      </c>
      <c r="I3461" s="52">
        <v>0.98600396040000005</v>
      </c>
      <c r="J3461" s="52">
        <v>0.82167206040000007</v>
      </c>
      <c r="K3461" s="52">
        <v>1.0955599560000002</v>
      </c>
      <c r="L3461" s="52">
        <v>1.0982813760000001</v>
      </c>
      <c r="M3461" s="52">
        <v>0</v>
      </c>
      <c r="N3461" s="52">
        <v>1.0708243416000001</v>
      </c>
      <c r="O3461" s="52">
        <v>0</v>
      </c>
      <c r="P3461" s="52">
        <v>0</v>
      </c>
      <c r="Q3461" s="52">
        <v>0</v>
      </c>
      <c r="R3461" s="52">
        <v>0</v>
      </c>
      <c r="S3461" s="52">
        <v>0</v>
      </c>
      <c r="T3461" s="52">
        <v>0</v>
      </c>
      <c r="U3461" s="52">
        <v>0</v>
      </c>
      <c r="V3461" s="52">
        <v>0</v>
      </c>
      <c r="W3461" s="52">
        <v>0</v>
      </c>
      <c r="X3461" s="52">
        <v>0</v>
      </c>
      <c r="Y3461" s="52">
        <v>0</v>
      </c>
      <c r="Z3461" s="52">
        <v>0</v>
      </c>
    </row>
    <row r="3462" spans="1:26">
      <c r="A3462" s="52" t="s">
        <v>345</v>
      </c>
      <c r="B3462" s="52" t="s">
        <v>337</v>
      </c>
      <c r="C3462" s="52" t="s">
        <v>260</v>
      </c>
      <c r="D3462" s="52" t="s">
        <v>7</v>
      </c>
      <c r="E3462" s="52" t="s">
        <v>75</v>
      </c>
      <c r="F3462" s="52" t="s">
        <v>69</v>
      </c>
      <c r="G3462" s="52">
        <v>0</v>
      </c>
      <c r="H3462" s="52">
        <v>0</v>
      </c>
      <c r="I3462" s="52">
        <v>0</v>
      </c>
      <c r="J3462" s="52">
        <v>0</v>
      </c>
      <c r="K3462" s="52">
        <v>0</v>
      </c>
      <c r="L3462" s="52">
        <v>0</v>
      </c>
      <c r="M3462" s="52">
        <v>0</v>
      </c>
      <c r="N3462" s="52">
        <v>0</v>
      </c>
      <c r="O3462" s="52">
        <v>0</v>
      </c>
      <c r="P3462" s="52">
        <v>0</v>
      </c>
      <c r="Q3462" s="52">
        <v>0</v>
      </c>
      <c r="R3462" s="52">
        <v>0</v>
      </c>
      <c r="S3462" s="52">
        <v>0</v>
      </c>
      <c r="T3462" s="52">
        <v>0</v>
      </c>
      <c r="U3462" s="52">
        <v>0</v>
      </c>
      <c r="V3462" s="52">
        <v>0</v>
      </c>
      <c r="W3462" s="52">
        <v>0</v>
      </c>
      <c r="X3462" s="52">
        <v>0</v>
      </c>
      <c r="Y3462" s="52">
        <v>0</v>
      </c>
      <c r="Z3462" s="52">
        <v>0</v>
      </c>
    </row>
    <row r="3463" spans="1:26">
      <c r="A3463" s="52" t="s">
        <v>345</v>
      </c>
      <c r="B3463" s="52" t="s">
        <v>337</v>
      </c>
      <c r="C3463" s="52" t="s">
        <v>260</v>
      </c>
      <c r="D3463" s="52" t="s">
        <v>7</v>
      </c>
      <c r="E3463" s="52" t="s">
        <v>75</v>
      </c>
      <c r="F3463" s="52" t="s">
        <v>70</v>
      </c>
      <c r="G3463" s="52">
        <v>0</v>
      </c>
      <c r="H3463" s="52">
        <v>0</v>
      </c>
      <c r="I3463" s="52">
        <v>0</v>
      </c>
      <c r="J3463" s="52">
        <v>0</v>
      </c>
      <c r="K3463" s="52">
        <v>0</v>
      </c>
      <c r="L3463" s="52">
        <v>0</v>
      </c>
      <c r="M3463" s="52">
        <v>0</v>
      </c>
      <c r="N3463" s="52">
        <v>0</v>
      </c>
      <c r="O3463" s="52">
        <v>0</v>
      </c>
      <c r="P3463" s="52">
        <v>0</v>
      </c>
      <c r="Q3463" s="52">
        <v>0</v>
      </c>
      <c r="R3463" s="52">
        <v>0</v>
      </c>
      <c r="S3463" s="52">
        <v>0</v>
      </c>
      <c r="T3463" s="52">
        <v>0</v>
      </c>
      <c r="U3463" s="52">
        <v>0</v>
      </c>
      <c r="V3463" s="52">
        <v>0</v>
      </c>
      <c r="W3463" s="52">
        <v>0</v>
      </c>
      <c r="X3463" s="52">
        <v>0</v>
      </c>
      <c r="Y3463" s="52">
        <v>0</v>
      </c>
      <c r="Z3463" s="52">
        <v>0</v>
      </c>
    </row>
    <row r="3464" spans="1:26">
      <c r="A3464" s="52" t="s">
        <v>345</v>
      </c>
      <c r="B3464" s="52" t="s">
        <v>342</v>
      </c>
      <c r="C3464" s="52" t="s">
        <v>260</v>
      </c>
      <c r="D3464" s="52" t="s">
        <v>7</v>
      </c>
      <c r="E3464" s="52" t="s">
        <v>75</v>
      </c>
      <c r="F3464" s="52" t="s">
        <v>71</v>
      </c>
      <c r="G3464" s="52">
        <v>0</v>
      </c>
      <c r="H3464" s="52">
        <v>0</v>
      </c>
      <c r="I3464" s="52">
        <v>0</v>
      </c>
      <c r="J3464" s="52">
        <v>0</v>
      </c>
      <c r="K3464" s="52">
        <v>0</v>
      </c>
      <c r="L3464" s="52">
        <v>0</v>
      </c>
      <c r="M3464" s="52">
        <v>0</v>
      </c>
      <c r="N3464" s="52">
        <v>0</v>
      </c>
      <c r="O3464" s="52">
        <v>0</v>
      </c>
      <c r="P3464" s="52">
        <v>0</v>
      </c>
      <c r="Q3464" s="52">
        <v>0</v>
      </c>
      <c r="R3464" s="52">
        <v>0</v>
      </c>
      <c r="S3464" s="52">
        <v>0</v>
      </c>
      <c r="T3464" s="52">
        <v>0</v>
      </c>
      <c r="U3464" s="52">
        <v>0</v>
      </c>
      <c r="V3464" s="52">
        <v>0</v>
      </c>
      <c r="W3464" s="52">
        <v>0</v>
      </c>
      <c r="X3464" s="52">
        <v>0</v>
      </c>
      <c r="Y3464" s="52">
        <v>0</v>
      </c>
      <c r="Z3464" s="52">
        <v>0</v>
      </c>
    </row>
    <row r="3465" spans="1:26">
      <c r="A3465" s="52" t="s">
        <v>345</v>
      </c>
      <c r="B3465" s="52" t="s">
        <v>342</v>
      </c>
      <c r="C3465" s="52" t="s">
        <v>260</v>
      </c>
      <c r="D3465" s="52" t="s">
        <v>7</v>
      </c>
      <c r="E3465" s="52" t="s">
        <v>75</v>
      </c>
      <c r="F3465" s="52" t="s">
        <v>72</v>
      </c>
      <c r="G3465" s="52">
        <v>7.0211003148000009</v>
      </c>
      <c r="H3465" s="52">
        <v>9.1397006640000011</v>
      </c>
      <c r="I3465" s="52">
        <v>6.6046979339999998</v>
      </c>
      <c r="J3465" s="52">
        <v>9.2297001168000001</v>
      </c>
      <c r="K3465" s="52">
        <v>9.953300574</v>
      </c>
      <c r="L3465" s="52">
        <v>10.913296132799999</v>
      </c>
      <c r="M3465" s="52">
        <v>0.2602975428</v>
      </c>
      <c r="N3465" s="52">
        <v>1.7938972620000002</v>
      </c>
      <c r="O3465" s="52">
        <v>4.72982796E-2</v>
      </c>
      <c r="P3465" s="52">
        <v>1.2400966656000001</v>
      </c>
      <c r="Q3465" s="52">
        <v>3.1192999776000008</v>
      </c>
      <c r="R3465" s="52">
        <v>0</v>
      </c>
      <c r="S3465" s="52">
        <v>0.76679985959999997</v>
      </c>
      <c r="T3465" s="52">
        <v>0</v>
      </c>
      <c r="U3465" s="52">
        <v>0</v>
      </c>
      <c r="V3465" s="52">
        <v>0</v>
      </c>
      <c r="W3465" s="52">
        <v>0</v>
      </c>
      <c r="X3465" s="52">
        <v>1.405801836</v>
      </c>
      <c r="Y3465" s="52">
        <v>1.363201146</v>
      </c>
      <c r="Z3465" s="52">
        <v>2.6838016020000004</v>
      </c>
    </row>
    <row r="3466" spans="1:26">
      <c r="A3466" s="52" t="s">
        <v>345</v>
      </c>
      <c r="B3466" s="52" t="s">
        <v>343</v>
      </c>
      <c r="C3466" s="52" t="s">
        <v>260</v>
      </c>
      <c r="D3466" s="52" t="s">
        <v>7</v>
      </c>
      <c r="E3466" s="52" t="s">
        <v>75</v>
      </c>
      <c r="F3466" s="52" t="s">
        <v>73</v>
      </c>
      <c r="G3466" s="52">
        <v>27.198001270800003</v>
      </c>
      <c r="H3466" s="52">
        <v>28.619101674000003</v>
      </c>
      <c r="I3466" s="52">
        <v>29.839499445600001</v>
      </c>
      <c r="J3466" s="52">
        <v>24.626698984800004</v>
      </c>
      <c r="K3466" s="52">
        <v>24.0497998128</v>
      </c>
      <c r="L3466" s="52">
        <v>28.324798941600001</v>
      </c>
      <c r="M3466" s="52">
        <v>27.791999334000003</v>
      </c>
      <c r="N3466" s="52">
        <v>27.392398581600002</v>
      </c>
      <c r="O3466" s="52">
        <v>24.633900280799999</v>
      </c>
      <c r="P3466" s="52">
        <v>20.966401645200001</v>
      </c>
      <c r="Q3466" s="52">
        <v>25.783202001599999</v>
      </c>
      <c r="R3466" s="52">
        <v>32.327099226000001</v>
      </c>
      <c r="S3466" s="52">
        <v>25.804801702799999</v>
      </c>
      <c r="T3466" s="52">
        <v>25.224301882799999</v>
      </c>
      <c r="U3466" s="52">
        <v>29.771999856000001</v>
      </c>
      <c r="V3466" s="52">
        <v>29.1140986644</v>
      </c>
      <c r="W3466" s="52">
        <v>28.917901029599999</v>
      </c>
      <c r="X3466" s="52">
        <v>32.921101476000004</v>
      </c>
      <c r="Y3466" s="52">
        <v>36.481501767600001</v>
      </c>
      <c r="Z3466" s="52">
        <v>33.6843006876</v>
      </c>
    </row>
    <row r="3467" spans="1:26">
      <c r="A3467" s="52" t="s">
        <v>346</v>
      </c>
      <c r="B3467" s="52" t="s">
        <v>337</v>
      </c>
      <c r="C3467" s="52" t="s">
        <v>260</v>
      </c>
      <c r="D3467" s="52" t="s">
        <v>7</v>
      </c>
      <c r="E3467" s="52" t="s">
        <v>76</v>
      </c>
      <c r="F3467" s="52" t="s">
        <v>63</v>
      </c>
      <c r="G3467" s="52">
        <v>29.740460691599999</v>
      </c>
      <c r="H3467" s="52">
        <v>29.925617734800007</v>
      </c>
      <c r="I3467" s="52">
        <v>32.338696661999997</v>
      </c>
      <c r="J3467" s="52">
        <v>38.606830304400006</v>
      </c>
      <c r="K3467" s="52">
        <v>35.040413581200006</v>
      </c>
      <c r="L3467" s="52">
        <v>36.4387336056</v>
      </c>
      <c r="M3467" s="52">
        <v>42.505272828000003</v>
      </c>
      <c r="N3467" s="52">
        <v>36.219747218400002</v>
      </c>
      <c r="O3467" s="52">
        <v>36.329399510400002</v>
      </c>
      <c r="P3467" s="52">
        <v>26.906482760400003</v>
      </c>
      <c r="Q3467" s="52">
        <v>26.462970849600001</v>
      </c>
      <c r="R3467" s="52">
        <v>27.579251278800005</v>
      </c>
      <c r="S3467" s="52">
        <v>20.428100582399999</v>
      </c>
      <c r="T3467" s="52">
        <v>20.745824274</v>
      </c>
      <c r="U3467" s="52">
        <v>24.587682195600003</v>
      </c>
      <c r="V3467" s="52">
        <v>21.867668960400003</v>
      </c>
      <c r="W3467" s="52">
        <v>20.167015921200001</v>
      </c>
      <c r="X3467" s="52">
        <v>21.471191560800001</v>
      </c>
      <c r="Y3467" s="52">
        <v>17.9350705224</v>
      </c>
      <c r="Z3467" s="52">
        <v>14.778616881600001</v>
      </c>
    </row>
    <row r="3468" spans="1:26">
      <c r="A3468" s="52" t="s">
        <v>346</v>
      </c>
      <c r="B3468" s="52" t="s">
        <v>338</v>
      </c>
      <c r="C3468" s="52" t="s">
        <v>260</v>
      </c>
      <c r="D3468" s="52" t="s">
        <v>7</v>
      </c>
      <c r="E3468" s="52" t="s">
        <v>76</v>
      </c>
      <c r="F3468" s="52" t="s">
        <v>64</v>
      </c>
      <c r="G3468" s="52">
        <v>0</v>
      </c>
      <c r="H3468" s="52">
        <v>0.27799933320000003</v>
      </c>
      <c r="I3468" s="52">
        <v>0.29599838640000004</v>
      </c>
      <c r="J3468" s="52">
        <v>0.1589979168</v>
      </c>
      <c r="K3468" s="52">
        <v>0.49299988680000001</v>
      </c>
      <c r="L3468" s="52">
        <v>9.1000098000000015E-2</v>
      </c>
      <c r="M3468" s="52">
        <v>9.5999137200000001E-2</v>
      </c>
      <c r="N3468" s="52">
        <v>6.8002005600000012E-2</v>
      </c>
      <c r="O3468" s="52">
        <v>0.1289994948</v>
      </c>
      <c r="P3468" s="52">
        <v>9.6999782400000012E-2</v>
      </c>
      <c r="Q3468" s="52">
        <v>8.5000413599999991E-2</v>
      </c>
      <c r="R3468" s="52">
        <v>0.10099817640000001</v>
      </c>
      <c r="S3468" s="52">
        <v>0.15000048360000001</v>
      </c>
      <c r="T3468" s="52">
        <v>4.0000687200000003E-2</v>
      </c>
      <c r="U3468" s="52">
        <v>0.21039926040000001</v>
      </c>
      <c r="V3468" s="52">
        <v>0.56799803520000003</v>
      </c>
      <c r="W3468" s="52">
        <v>0.42992574480000001</v>
      </c>
      <c r="X3468" s="52">
        <v>1.7584560000000001E-4</v>
      </c>
      <c r="Y3468" s="52">
        <v>1.4067648000000001E-3</v>
      </c>
      <c r="Z3468" s="52">
        <v>0</v>
      </c>
    </row>
    <row r="3469" spans="1:26">
      <c r="A3469" s="52" t="s">
        <v>346</v>
      </c>
      <c r="B3469" s="52" t="s">
        <v>339</v>
      </c>
      <c r="C3469" s="52" t="s">
        <v>260</v>
      </c>
      <c r="D3469" s="52" t="s">
        <v>7</v>
      </c>
      <c r="E3469" s="52" t="s">
        <v>76</v>
      </c>
      <c r="F3469" s="52" t="s">
        <v>65</v>
      </c>
      <c r="G3469" s="52">
        <v>3.1620011508000001</v>
      </c>
      <c r="H3469" s="52">
        <v>3.0079980864000007</v>
      </c>
      <c r="I3469" s="52">
        <v>4.6059991631999999</v>
      </c>
      <c r="J3469" s="52">
        <v>4.3909986096000004</v>
      </c>
      <c r="K3469" s="52">
        <v>4.8830020380000008</v>
      </c>
      <c r="L3469" s="52">
        <v>3.5429999508000001</v>
      </c>
      <c r="M3469" s="52">
        <v>3.7250001468000002</v>
      </c>
      <c r="N3469" s="52">
        <v>3.7819992420000004</v>
      </c>
      <c r="O3469" s="52">
        <v>4.364998581600001</v>
      </c>
      <c r="P3469" s="52">
        <v>4.6119988476000007</v>
      </c>
      <c r="Q3469" s="52">
        <v>4.7479986720000005</v>
      </c>
      <c r="R3469" s="52">
        <v>5.0799993515999997</v>
      </c>
      <c r="S3469" s="52">
        <v>5.2520014692000005</v>
      </c>
      <c r="T3469" s="52">
        <v>5.4289984391999999</v>
      </c>
      <c r="U3469" s="52">
        <v>5.6059995960000002</v>
      </c>
      <c r="V3469" s="52">
        <v>5.7830007527999996</v>
      </c>
      <c r="W3469" s="52">
        <v>5.9600019096000008</v>
      </c>
      <c r="X3469" s="52">
        <v>6.1369988796000001</v>
      </c>
      <c r="Y3469" s="52">
        <v>6.3140000364000004</v>
      </c>
      <c r="Z3469" s="52">
        <v>6.4910011931999998</v>
      </c>
    </row>
    <row r="3470" spans="1:26">
      <c r="A3470" s="52" t="s">
        <v>346</v>
      </c>
      <c r="B3470" s="52" t="s">
        <v>340</v>
      </c>
      <c r="C3470" s="52" t="s">
        <v>260</v>
      </c>
      <c r="D3470" s="52" t="s">
        <v>7</v>
      </c>
      <c r="E3470" s="52" t="s">
        <v>76</v>
      </c>
      <c r="F3470" s="52" t="s">
        <v>66</v>
      </c>
      <c r="G3470" s="52">
        <v>54.565195316400001</v>
      </c>
      <c r="H3470" s="52">
        <v>54.216003636000003</v>
      </c>
      <c r="I3470" s="52">
        <v>54.8603982108</v>
      </c>
      <c r="J3470" s="52">
        <v>55.443598516800009</v>
      </c>
      <c r="K3470" s="52">
        <v>55.371602304000007</v>
      </c>
      <c r="L3470" s="52">
        <v>47.325602656800001</v>
      </c>
      <c r="M3470" s="52">
        <v>46.943996770799998</v>
      </c>
      <c r="N3470" s="52">
        <v>47.138398268400003</v>
      </c>
      <c r="O3470" s="52">
        <v>47.217599964000001</v>
      </c>
      <c r="P3470" s="52">
        <v>45.6695976528</v>
      </c>
      <c r="Q3470" s="52">
        <v>44.690397242400003</v>
      </c>
      <c r="R3470" s="52">
        <v>46.558798610400004</v>
      </c>
      <c r="S3470" s="52">
        <v>47.581202610000005</v>
      </c>
      <c r="T3470" s="52">
        <v>49.777200144000005</v>
      </c>
      <c r="U3470" s="52">
        <v>46.349998707600008</v>
      </c>
      <c r="V3470" s="52">
        <v>48.805201029599999</v>
      </c>
      <c r="W3470" s="52">
        <v>50.760001202400005</v>
      </c>
      <c r="X3470" s="52">
        <v>50.472920700000003</v>
      </c>
      <c r="Y3470" s="52">
        <v>47.722586659200005</v>
      </c>
      <c r="Z3470" s="52">
        <v>48.149878906799998</v>
      </c>
    </row>
    <row r="3471" spans="1:26">
      <c r="A3471" s="52" t="s">
        <v>346</v>
      </c>
      <c r="B3471" s="52" t="s">
        <v>341</v>
      </c>
      <c r="C3471" s="52" t="s">
        <v>260</v>
      </c>
      <c r="D3471" s="52" t="s">
        <v>7</v>
      </c>
      <c r="E3471" s="52" t="s">
        <v>76</v>
      </c>
      <c r="F3471" s="52" t="s">
        <v>67</v>
      </c>
      <c r="G3471" s="52">
        <v>0</v>
      </c>
      <c r="H3471" s="52">
        <v>0</v>
      </c>
      <c r="I3471" s="52">
        <v>0</v>
      </c>
      <c r="J3471" s="52">
        <v>0</v>
      </c>
      <c r="K3471" s="52">
        <v>0</v>
      </c>
      <c r="L3471" s="52">
        <v>0</v>
      </c>
      <c r="M3471" s="52">
        <v>0</v>
      </c>
      <c r="N3471" s="52">
        <v>0</v>
      </c>
      <c r="O3471" s="52">
        <v>0</v>
      </c>
      <c r="P3471" s="52">
        <v>0</v>
      </c>
      <c r="Q3471" s="52">
        <v>0</v>
      </c>
      <c r="R3471" s="52">
        <v>0</v>
      </c>
      <c r="S3471" s="52">
        <v>0</v>
      </c>
      <c r="T3471" s="52">
        <v>0</v>
      </c>
      <c r="U3471" s="52">
        <v>0</v>
      </c>
      <c r="V3471" s="52">
        <v>0</v>
      </c>
      <c r="W3471" s="52">
        <v>0</v>
      </c>
      <c r="X3471" s="52">
        <v>0</v>
      </c>
      <c r="Y3471" s="52">
        <v>0</v>
      </c>
      <c r="Z3471" s="52">
        <v>0</v>
      </c>
    </row>
    <row r="3472" spans="1:26">
      <c r="A3472" s="52" t="s">
        <v>346</v>
      </c>
      <c r="B3472" s="52" t="s">
        <v>337</v>
      </c>
      <c r="C3472" s="52" t="s">
        <v>260</v>
      </c>
      <c r="D3472" s="52" t="s">
        <v>7</v>
      </c>
      <c r="E3472" s="52" t="s">
        <v>76</v>
      </c>
      <c r="F3472" s="52" t="s">
        <v>68</v>
      </c>
      <c r="G3472" s="52">
        <v>0.93209472360000001</v>
      </c>
      <c r="H3472" s="52">
        <v>1.3172845103999999</v>
      </c>
      <c r="I3472" s="52">
        <v>0.41214021840000004</v>
      </c>
      <c r="J3472" s="52">
        <v>1.3864127652</v>
      </c>
      <c r="K3472" s="52">
        <v>0.41083393680000002</v>
      </c>
      <c r="L3472" s="52">
        <v>0.41185551600000003</v>
      </c>
      <c r="M3472" s="52">
        <v>0.41185551600000003</v>
      </c>
      <c r="N3472" s="52">
        <v>0.41185551600000003</v>
      </c>
      <c r="O3472" s="52">
        <v>0.27457034400000002</v>
      </c>
      <c r="P3472" s="52">
        <v>0.13728517200000001</v>
      </c>
      <c r="Q3472" s="52">
        <v>0.90608213520000014</v>
      </c>
      <c r="R3472" s="52">
        <v>0.49422661919999999</v>
      </c>
      <c r="S3472" s="52">
        <v>0.85116806639999998</v>
      </c>
      <c r="T3472" s="52">
        <v>0.96099620400000008</v>
      </c>
      <c r="U3472" s="52">
        <v>0.90608213520000014</v>
      </c>
      <c r="V3472" s="52">
        <v>1.0159102728</v>
      </c>
      <c r="W3472" s="52">
        <v>1.9219882212000001</v>
      </c>
      <c r="X3472" s="52">
        <v>1.9769022900000002</v>
      </c>
      <c r="Y3472" s="52">
        <v>1.9769022900000002</v>
      </c>
      <c r="Z3472" s="52">
        <v>1.9494452556000001</v>
      </c>
    </row>
    <row r="3473" spans="1:26">
      <c r="A3473" s="52" t="s">
        <v>346</v>
      </c>
      <c r="B3473" s="52" t="s">
        <v>337</v>
      </c>
      <c r="C3473" s="52" t="s">
        <v>260</v>
      </c>
      <c r="D3473" s="52" t="s">
        <v>7</v>
      </c>
      <c r="E3473" s="52" t="s">
        <v>76</v>
      </c>
      <c r="F3473" s="52" t="s">
        <v>69</v>
      </c>
      <c r="G3473" s="52">
        <v>0</v>
      </c>
      <c r="H3473" s="52">
        <v>0</v>
      </c>
      <c r="I3473" s="52">
        <v>0</v>
      </c>
      <c r="J3473" s="52">
        <v>0</v>
      </c>
      <c r="K3473" s="52">
        <v>0</v>
      </c>
      <c r="L3473" s="52">
        <v>0</v>
      </c>
      <c r="M3473" s="52">
        <v>0</v>
      </c>
      <c r="N3473" s="52">
        <v>0</v>
      </c>
      <c r="O3473" s="52">
        <v>0</v>
      </c>
      <c r="P3473" s="52">
        <v>0</v>
      </c>
      <c r="Q3473" s="52">
        <v>0</v>
      </c>
      <c r="R3473" s="52">
        <v>0</v>
      </c>
      <c r="S3473" s="52">
        <v>0</v>
      </c>
      <c r="T3473" s="52">
        <v>0</v>
      </c>
      <c r="U3473" s="52">
        <v>0</v>
      </c>
      <c r="V3473" s="52">
        <v>0</v>
      </c>
      <c r="W3473" s="52">
        <v>0</v>
      </c>
      <c r="X3473" s="52">
        <v>0</v>
      </c>
      <c r="Y3473" s="52">
        <v>0</v>
      </c>
      <c r="Z3473" s="52">
        <v>0</v>
      </c>
    </row>
    <row r="3474" spans="1:26">
      <c r="A3474" s="52" t="s">
        <v>346</v>
      </c>
      <c r="B3474" s="52" t="s">
        <v>337</v>
      </c>
      <c r="C3474" s="52" t="s">
        <v>260</v>
      </c>
      <c r="D3474" s="52" t="s">
        <v>7</v>
      </c>
      <c r="E3474" s="52" t="s">
        <v>76</v>
      </c>
      <c r="F3474" s="52" t="s">
        <v>70</v>
      </c>
      <c r="G3474" s="52">
        <v>0</v>
      </c>
      <c r="H3474" s="52">
        <v>0</v>
      </c>
      <c r="I3474" s="52">
        <v>0</v>
      </c>
      <c r="J3474" s="52">
        <v>0</v>
      </c>
      <c r="K3474" s="52">
        <v>0</v>
      </c>
      <c r="L3474" s="52">
        <v>0</v>
      </c>
      <c r="M3474" s="52">
        <v>0</v>
      </c>
      <c r="N3474" s="52">
        <v>0</v>
      </c>
      <c r="O3474" s="52">
        <v>0</v>
      </c>
      <c r="P3474" s="52">
        <v>0</v>
      </c>
      <c r="Q3474" s="52">
        <v>0</v>
      </c>
      <c r="R3474" s="52">
        <v>0</v>
      </c>
      <c r="S3474" s="52">
        <v>0</v>
      </c>
      <c r="T3474" s="52">
        <v>0</v>
      </c>
      <c r="U3474" s="52">
        <v>0</v>
      </c>
      <c r="V3474" s="52">
        <v>0</v>
      </c>
      <c r="W3474" s="52">
        <v>0</v>
      </c>
      <c r="X3474" s="52">
        <v>0</v>
      </c>
      <c r="Y3474" s="52">
        <v>0</v>
      </c>
      <c r="Z3474" s="52">
        <v>0</v>
      </c>
    </row>
    <row r="3475" spans="1:26">
      <c r="A3475" s="52" t="s">
        <v>346</v>
      </c>
      <c r="B3475" s="52" t="s">
        <v>342</v>
      </c>
      <c r="C3475" s="52" t="s">
        <v>260</v>
      </c>
      <c r="D3475" s="52" t="s">
        <v>7</v>
      </c>
      <c r="E3475" s="52" t="s">
        <v>76</v>
      </c>
      <c r="F3475" s="52" t="s">
        <v>71</v>
      </c>
      <c r="G3475" s="52">
        <v>0</v>
      </c>
      <c r="H3475" s="52">
        <v>0</v>
      </c>
      <c r="I3475" s="52">
        <v>0</v>
      </c>
      <c r="J3475" s="52">
        <v>0</v>
      </c>
      <c r="K3475" s="52">
        <v>0</v>
      </c>
      <c r="L3475" s="52">
        <v>0</v>
      </c>
      <c r="M3475" s="52">
        <v>0</v>
      </c>
      <c r="N3475" s="52">
        <v>0</v>
      </c>
      <c r="O3475" s="52">
        <v>0</v>
      </c>
      <c r="P3475" s="52">
        <v>0</v>
      </c>
      <c r="Q3475" s="52">
        <v>0</v>
      </c>
      <c r="R3475" s="52">
        <v>0</v>
      </c>
      <c r="S3475" s="52">
        <v>0</v>
      </c>
      <c r="T3475" s="52">
        <v>0</v>
      </c>
      <c r="U3475" s="52">
        <v>0</v>
      </c>
      <c r="V3475" s="52">
        <v>0</v>
      </c>
      <c r="W3475" s="52">
        <v>0</v>
      </c>
      <c r="X3475" s="52">
        <v>0</v>
      </c>
      <c r="Y3475" s="52">
        <v>0</v>
      </c>
      <c r="Z3475" s="52">
        <v>0</v>
      </c>
    </row>
    <row r="3476" spans="1:26">
      <c r="A3476" s="52" t="s">
        <v>346</v>
      </c>
      <c r="B3476" s="52" t="s">
        <v>342</v>
      </c>
      <c r="C3476" s="52" t="s">
        <v>260</v>
      </c>
      <c r="D3476" s="52" t="s">
        <v>7</v>
      </c>
      <c r="E3476" s="52" t="s">
        <v>76</v>
      </c>
      <c r="F3476" s="52" t="s">
        <v>72</v>
      </c>
      <c r="G3476" s="52">
        <v>102.30130115279999</v>
      </c>
      <c r="H3476" s="52">
        <v>106.41010106880002</v>
      </c>
      <c r="I3476" s="52">
        <v>110.17380399480001</v>
      </c>
      <c r="J3476" s="52">
        <v>92.141603899199993</v>
      </c>
      <c r="K3476" s="52">
        <v>120.5300966292</v>
      </c>
      <c r="L3476" s="52">
        <v>146.05160269680002</v>
      </c>
      <c r="M3476" s="52">
        <v>156.06590076000001</v>
      </c>
      <c r="N3476" s="52">
        <v>174.56549427360002</v>
      </c>
      <c r="O3476" s="52">
        <v>151.27980220799998</v>
      </c>
      <c r="P3476" s="52">
        <v>146.88300069360002</v>
      </c>
      <c r="Q3476" s="52">
        <v>131.0854967244</v>
      </c>
      <c r="R3476" s="52">
        <v>139.57849588680003</v>
      </c>
      <c r="S3476" s="52">
        <v>131.6115011556</v>
      </c>
      <c r="T3476" s="52">
        <v>129.09369361320003</v>
      </c>
      <c r="U3476" s="52">
        <v>140.31180134639999</v>
      </c>
      <c r="V3476" s="52">
        <v>151.67579393880001</v>
      </c>
      <c r="W3476" s="52">
        <v>156.87489937680002</v>
      </c>
      <c r="X3476" s="52">
        <v>150.53368095360003</v>
      </c>
      <c r="Y3476" s="52">
        <v>132.2398435392</v>
      </c>
      <c r="Z3476" s="52">
        <v>163.12513026240001</v>
      </c>
    </row>
    <row r="3477" spans="1:26">
      <c r="A3477" s="52" t="s">
        <v>346</v>
      </c>
      <c r="B3477" s="52" t="s">
        <v>343</v>
      </c>
      <c r="C3477" s="52" t="s">
        <v>260</v>
      </c>
      <c r="D3477" s="52" t="s">
        <v>7</v>
      </c>
      <c r="E3477" s="52" t="s">
        <v>76</v>
      </c>
      <c r="F3477" s="52" t="s">
        <v>73</v>
      </c>
      <c r="G3477" s="52">
        <v>46.963800334799998</v>
      </c>
      <c r="H3477" s="52">
        <v>46.749603646800004</v>
      </c>
      <c r="I3477" s="52">
        <v>49.474800140399999</v>
      </c>
      <c r="J3477" s="52">
        <v>39.162598696800003</v>
      </c>
      <c r="K3477" s="52">
        <v>36.801896637600002</v>
      </c>
      <c r="L3477" s="52">
        <v>72.583202160000013</v>
      </c>
      <c r="M3477" s="52">
        <v>73.506600899999995</v>
      </c>
      <c r="N3477" s="52">
        <v>73.735195993199994</v>
      </c>
      <c r="O3477" s="52">
        <v>72.027898502400006</v>
      </c>
      <c r="P3477" s="52">
        <v>60.027298783199996</v>
      </c>
      <c r="Q3477" s="52">
        <v>65.410200554400006</v>
      </c>
      <c r="R3477" s="52">
        <v>79.229696918400009</v>
      </c>
      <c r="S3477" s="52">
        <v>85.660203038399999</v>
      </c>
      <c r="T3477" s="52">
        <v>85.109400190800017</v>
      </c>
      <c r="U3477" s="52">
        <v>83.726998379999998</v>
      </c>
      <c r="V3477" s="52">
        <v>85.74480151920001</v>
      </c>
      <c r="W3477" s="52">
        <v>91.796402239200006</v>
      </c>
      <c r="X3477" s="52">
        <v>79.892249644800003</v>
      </c>
      <c r="Y3477" s="52">
        <v>83.173390376400008</v>
      </c>
      <c r="Z3477" s="52">
        <v>85.545857343600005</v>
      </c>
    </row>
    <row r="3478" spans="1:26">
      <c r="A3478" s="52" t="s">
        <v>347</v>
      </c>
      <c r="B3478" s="52" t="s">
        <v>337</v>
      </c>
      <c r="C3478" s="52" t="s">
        <v>260</v>
      </c>
      <c r="D3478" s="52" t="s">
        <v>7</v>
      </c>
      <c r="E3478" s="52" t="s">
        <v>77</v>
      </c>
      <c r="F3478" s="52" t="s">
        <v>63</v>
      </c>
      <c r="G3478" s="52">
        <v>0</v>
      </c>
      <c r="H3478" s="52">
        <v>0</v>
      </c>
      <c r="I3478" s="52">
        <v>0</v>
      </c>
      <c r="J3478" s="52">
        <v>0</v>
      </c>
      <c r="K3478" s="52">
        <v>0</v>
      </c>
      <c r="L3478" s="52">
        <v>0</v>
      </c>
      <c r="M3478" s="52">
        <v>0</v>
      </c>
      <c r="N3478" s="52">
        <v>0</v>
      </c>
      <c r="O3478" s="52">
        <v>0</v>
      </c>
      <c r="P3478" s="52">
        <v>0</v>
      </c>
      <c r="Q3478" s="52">
        <v>0</v>
      </c>
      <c r="R3478" s="52">
        <v>0</v>
      </c>
      <c r="S3478" s="52">
        <v>0</v>
      </c>
      <c r="T3478" s="52">
        <v>0</v>
      </c>
      <c r="U3478" s="52">
        <v>0</v>
      </c>
      <c r="V3478" s="52">
        <v>0</v>
      </c>
      <c r="W3478" s="52">
        <v>0</v>
      </c>
      <c r="X3478" s="52">
        <v>0</v>
      </c>
      <c r="Y3478" s="52">
        <v>0</v>
      </c>
      <c r="Z3478" s="52">
        <v>0</v>
      </c>
    </row>
    <row r="3479" spans="1:26">
      <c r="A3479" s="52" t="s">
        <v>347</v>
      </c>
      <c r="B3479" s="52" t="s">
        <v>338</v>
      </c>
      <c r="C3479" s="52" t="s">
        <v>260</v>
      </c>
      <c r="D3479" s="52" t="s">
        <v>7</v>
      </c>
      <c r="E3479" s="52" t="s">
        <v>77</v>
      </c>
      <c r="F3479" s="52" t="s">
        <v>64</v>
      </c>
      <c r="G3479" s="52">
        <v>0</v>
      </c>
      <c r="H3479" s="52">
        <v>0</v>
      </c>
      <c r="I3479" s="52">
        <v>0</v>
      </c>
      <c r="J3479" s="52">
        <v>0</v>
      </c>
      <c r="K3479" s="52">
        <v>0</v>
      </c>
      <c r="L3479" s="52">
        <v>0</v>
      </c>
      <c r="M3479" s="52">
        <v>0</v>
      </c>
      <c r="N3479" s="52">
        <v>0</v>
      </c>
      <c r="O3479" s="52">
        <v>0</v>
      </c>
      <c r="P3479" s="52">
        <v>0</v>
      </c>
      <c r="Q3479" s="52">
        <v>0</v>
      </c>
      <c r="R3479" s="52">
        <v>0</v>
      </c>
      <c r="S3479" s="52">
        <v>0</v>
      </c>
      <c r="T3479" s="52">
        <v>0</v>
      </c>
      <c r="U3479" s="52">
        <v>0</v>
      </c>
      <c r="V3479" s="52">
        <v>0</v>
      </c>
      <c r="W3479" s="52">
        <v>0</v>
      </c>
      <c r="X3479" s="52">
        <v>0</v>
      </c>
      <c r="Y3479" s="52">
        <v>0</v>
      </c>
      <c r="Z3479" s="52">
        <v>0</v>
      </c>
    </row>
    <row r="3480" spans="1:26">
      <c r="A3480" s="52" t="s">
        <v>347</v>
      </c>
      <c r="B3480" s="52" t="s">
        <v>339</v>
      </c>
      <c r="C3480" s="52" t="s">
        <v>260</v>
      </c>
      <c r="D3480" s="52" t="s">
        <v>7</v>
      </c>
      <c r="E3480" s="52" t="s">
        <v>77</v>
      </c>
      <c r="F3480" s="52" t="s">
        <v>65</v>
      </c>
      <c r="G3480" s="52">
        <v>0</v>
      </c>
      <c r="H3480" s="52">
        <v>0</v>
      </c>
      <c r="I3480" s="52">
        <v>0</v>
      </c>
      <c r="J3480" s="52">
        <v>0</v>
      </c>
      <c r="K3480" s="52">
        <v>0</v>
      </c>
      <c r="L3480" s="52">
        <v>0</v>
      </c>
      <c r="M3480" s="52">
        <v>0</v>
      </c>
      <c r="N3480" s="52">
        <v>0</v>
      </c>
      <c r="O3480" s="52">
        <v>0</v>
      </c>
      <c r="P3480" s="52">
        <v>0</v>
      </c>
      <c r="Q3480" s="52">
        <v>0</v>
      </c>
      <c r="R3480" s="52">
        <v>0</v>
      </c>
      <c r="S3480" s="52">
        <v>0</v>
      </c>
      <c r="T3480" s="52">
        <v>0</v>
      </c>
      <c r="U3480" s="52">
        <v>0</v>
      </c>
      <c r="V3480" s="52">
        <v>0</v>
      </c>
      <c r="W3480" s="52">
        <v>0</v>
      </c>
      <c r="X3480" s="52">
        <v>0</v>
      </c>
      <c r="Y3480" s="52">
        <v>0</v>
      </c>
      <c r="Z3480" s="52">
        <v>0</v>
      </c>
    </row>
    <row r="3481" spans="1:26">
      <c r="A3481" s="52" t="s">
        <v>347</v>
      </c>
      <c r="B3481" s="52" t="s">
        <v>340</v>
      </c>
      <c r="C3481" s="52" t="s">
        <v>260</v>
      </c>
      <c r="D3481" s="52" t="s">
        <v>7</v>
      </c>
      <c r="E3481" s="52" t="s">
        <v>77</v>
      </c>
      <c r="F3481" s="52" t="s">
        <v>66</v>
      </c>
      <c r="G3481" s="52">
        <v>4.7484006048000005</v>
      </c>
      <c r="H3481" s="52">
        <v>5.3459993160000003</v>
      </c>
      <c r="I3481" s="52">
        <v>5.3387980200000005</v>
      </c>
      <c r="J3481" s="52">
        <v>5.8032020628000005</v>
      </c>
      <c r="K3481" s="52">
        <v>5.9075999208000001</v>
      </c>
      <c r="L3481" s="52">
        <v>22.467599719200003</v>
      </c>
      <c r="M3481" s="52">
        <v>22.075200262800003</v>
      </c>
      <c r="N3481" s="52">
        <v>23.299198682400004</v>
      </c>
      <c r="O3481" s="52">
        <v>22.334400863999999</v>
      </c>
      <c r="P3481" s="52">
        <v>19.3247992332</v>
      </c>
      <c r="Q3481" s="52">
        <v>20.376000043200001</v>
      </c>
      <c r="R3481" s="52">
        <v>20.9771994024</v>
      </c>
      <c r="S3481" s="52">
        <v>21.211199654400001</v>
      </c>
      <c r="T3481" s="52">
        <v>20.703600396000002</v>
      </c>
      <c r="U3481" s="52">
        <v>21.981600162000003</v>
      </c>
      <c r="V3481" s="52">
        <v>22.395599319600002</v>
      </c>
      <c r="W3481" s="52">
        <v>22.618797627600003</v>
      </c>
      <c r="X3481" s="52">
        <v>22.582799521200002</v>
      </c>
      <c r="Y3481" s="52">
        <v>22.960796385600002</v>
      </c>
      <c r="Z3481" s="52">
        <v>23.472000478799998</v>
      </c>
    </row>
    <row r="3482" spans="1:26">
      <c r="A3482" s="52" t="s">
        <v>347</v>
      </c>
      <c r="B3482" s="52" t="s">
        <v>341</v>
      </c>
      <c r="C3482" s="52" t="s">
        <v>260</v>
      </c>
      <c r="D3482" s="52" t="s">
        <v>7</v>
      </c>
      <c r="E3482" s="52" t="s">
        <v>77</v>
      </c>
      <c r="F3482" s="52" t="s">
        <v>67</v>
      </c>
      <c r="G3482" s="52">
        <v>0</v>
      </c>
      <c r="H3482" s="52">
        <v>0</v>
      </c>
      <c r="I3482" s="52">
        <v>0</v>
      </c>
      <c r="J3482" s="52">
        <v>0</v>
      </c>
      <c r="K3482" s="52">
        <v>0</v>
      </c>
      <c r="L3482" s="52">
        <v>0</v>
      </c>
      <c r="M3482" s="52">
        <v>0</v>
      </c>
      <c r="N3482" s="52">
        <v>0</v>
      </c>
      <c r="O3482" s="52">
        <v>0</v>
      </c>
      <c r="P3482" s="52">
        <v>0</v>
      </c>
      <c r="Q3482" s="52">
        <v>0</v>
      </c>
      <c r="R3482" s="52">
        <v>0</v>
      </c>
      <c r="S3482" s="52">
        <v>0</v>
      </c>
      <c r="T3482" s="52">
        <v>0</v>
      </c>
      <c r="U3482" s="52">
        <v>0</v>
      </c>
      <c r="V3482" s="52">
        <v>0</v>
      </c>
      <c r="W3482" s="52">
        <v>0</v>
      </c>
      <c r="X3482" s="52">
        <v>0</v>
      </c>
      <c r="Y3482" s="52">
        <v>0</v>
      </c>
      <c r="Z3482" s="52">
        <v>0</v>
      </c>
    </row>
    <row r="3483" spans="1:26">
      <c r="A3483" s="52" t="s">
        <v>347</v>
      </c>
      <c r="B3483" s="52" t="s">
        <v>337</v>
      </c>
      <c r="C3483" s="52" t="s">
        <v>260</v>
      </c>
      <c r="D3483" s="52" t="s">
        <v>7</v>
      </c>
      <c r="E3483" s="52" t="s">
        <v>77</v>
      </c>
      <c r="F3483" s="52" t="s">
        <v>68</v>
      </c>
      <c r="G3483" s="52">
        <v>0</v>
      </c>
      <c r="H3483" s="52">
        <v>0</v>
      </c>
      <c r="I3483" s="52">
        <v>0</v>
      </c>
      <c r="J3483" s="52">
        <v>0</v>
      </c>
      <c r="K3483" s="52">
        <v>0</v>
      </c>
      <c r="L3483" s="52">
        <v>0</v>
      </c>
      <c r="M3483" s="52">
        <v>0</v>
      </c>
      <c r="N3483" s="52">
        <v>0</v>
      </c>
      <c r="O3483" s="52">
        <v>0</v>
      </c>
      <c r="P3483" s="52">
        <v>0</v>
      </c>
      <c r="Q3483" s="52">
        <v>0</v>
      </c>
      <c r="R3483" s="52">
        <v>0</v>
      </c>
      <c r="S3483" s="52">
        <v>0</v>
      </c>
      <c r="T3483" s="52">
        <v>0</v>
      </c>
      <c r="U3483" s="52">
        <v>0</v>
      </c>
      <c r="V3483" s="52">
        <v>0</v>
      </c>
      <c r="W3483" s="52">
        <v>0</v>
      </c>
      <c r="X3483" s="52">
        <v>0</v>
      </c>
      <c r="Y3483" s="52">
        <v>0</v>
      </c>
      <c r="Z3483" s="52">
        <v>0</v>
      </c>
    </row>
    <row r="3484" spans="1:26">
      <c r="A3484" s="52" t="s">
        <v>347</v>
      </c>
      <c r="B3484" s="52" t="s">
        <v>337</v>
      </c>
      <c r="C3484" s="52" t="s">
        <v>260</v>
      </c>
      <c r="D3484" s="52" t="s">
        <v>7</v>
      </c>
      <c r="E3484" s="52" t="s">
        <v>77</v>
      </c>
      <c r="F3484" s="52" t="s">
        <v>69</v>
      </c>
      <c r="G3484" s="52">
        <v>0</v>
      </c>
      <c r="H3484" s="52">
        <v>0</v>
      </c>
      <c r="I3484" s="52">
        <v>0</v>
      </c>
      <c r="J3484" s="52">
        <v>0</v>
      </c>
      <c r="K3484" s="52">
        <v>0</v>
      </c>
      <c r="L3484" s="52">
        <v>0</v>
      </c>
      <c r="M3484" s="52">
        <v>0</v>
      </c>
      <c r="N3484" s="52">
        <v>0</v>
      </c>
      <c r="O3484" s="52">
        <v>0</v>
      </c>
      <c r="P3484" s="52">
        <v>0</v>
      </c>
      <c r="Q3484" s="52">
        <v>0</v>
      </c>
      <c r="R3484" s="52">
        <v>0</v>
      </c>
      <c r="S3484" s="52">
        <v>0</v>
      </c>
      <c r="T3484" s="52">
        <v>0</v>
      </c>
      <c r="U3484" s="52">
        <v>0</v>
      </c>
      <c r="V3484" s="52">
        <v>0</v>
      </c>
      <c r="W3484" s="52">
        <v>0</v>
      </c>
      <c r="X3484" s="52">
        <v>0</v>
      </c>
      <c r="Y3484" s="52">
        <v>0</v>
      </c>
      <c r="Z3484" s="52">
        <v>0</v>
      </c>
    </row>
    <row r="3485" spans="1:26">
      <c r="A3485" s="52" t="s">
        <v>347</v>
      </c>
      <c r="B3485" s="52" t="s">
        <v>337</v>
      </c>
      <c r="C3485" s="52" t="s">
        <v>260</v>
      </c>
      <c r="D3485" s="52" t="s">
        <v>7</v>
      </c>
      <c r="E3485" s="52" t="s">
        <v>77</v>
      </c>
      <c r="F3485" s="52" t="s">
        <v>70</v>
      </c>
      <c r="G3485" s="52">
        <v>0</v>
      </c>
      <c r="H3485" s="52">
        <v>0</v>
      </c>
      <c r="I3485" s="52">
        <v>0</v>
      </c>
      <c r="J3485" s="52">
        <v>0</v>
      </c>
      <c r="K3485" s="52">
        <v>0</v>
      </c>
      <c r="L3485" s="52">
        <v>0</v>
      </c>
      <c r="M3485" s="52">
        <v>0</v>
      </c>
      <c r="N3485" s="52">
        <v>0</v>
      </c>
      <c r="O3485" s="52">
        <v>0</v>
      </c>
      <c r="P3485" s="52">
        <v>0</v>
      </c>
      <c r="Q3485" s="52">
        <v>0</v>
      </c>
      <c r="R3485" s="52">
        <v>0</v>
      </c>
      <c r="S3485" s="52">
        <v>0</v>
      </c>
      <c r="T3485" s="52">
        <v>0</v>
      </c>
      <c r="U3485" s="52">
        <v>0</v>
      </c>
      <c r="V3485" s="52">
        <v>0</v>
      </c>
      <c r="W3485" s="52">
        <v>0</v>
      </c>
      <c r="X3485" s="52">
        <v>0</v>
      </c>
      <c r="Y3485" s="52">
        <v>0</v>
      </c>
      <c r="Z3485" s="52">
        <v>0</v>
      </c>
    </row>
    <row r="3486" spans="1:26">
      <c r="A3486" s="52" t="s">
        <v>347</v>
      </c>
      <c r="B3486" s="52" t="s">
        <v>342</v>
      </c>
      <c r="C3486" s="52" t="s">
        <v>260</v>
      </c>
      <c r="D3486" s="52" t="s">
        <v>7</v>
      </c>
      <c r="E3486" s="52" t="s">
        <v>77</v>
      </c>
      <c r="F3486" s="52" t="s">
        <v>71</v>
      </c>
      <c r="G3486" s="52">
        <v>0</v>
      </c>
      <c r="H3486" s="52">
        <v>0</v>
      </c>
      <c r="I3486" s="52">
        <v>0</v>
      </c>
      <c r="J3486" s="52">
        <v>0</v>
      </c>
      <c r="K3486" s="52">
        <v>0</v>
      </c>
      <c r="L3486" s="52">
        <v>0</v>
      </c>
      <c r="M3486" s="52">
        <v>0</v>
      </c>
      <c r="N3486" s="52">
        <v>0</v>
      </c>
      <c r="O3486" s="52">
        <v>0</v>
      </c>
      <c r="P3486" s="52">
        <v>0</v>
      </c>
      <c r="Q3486" s="52">
        <v>0</v>
      </c>
      <c r="R3486" s="52">
        <v>0</v>
      </c>
      <c r="S3486" s="52">
        <v>0</v>
      </c>
      <c r="T3486" s="52">
        <v>0</v>
      </c>
      <c r="U3486" s="52">
        <v>0</v>
      </c>
      <c r="V3486" s="52">
        <v>0</v>
      </c>
      <c r="W3486" s="52">
        <v>0</v>
      </c>
      <c r="X3486" s="52">
        <v>0</v>
      </c>
      <c r="Y3486" s="52">
        <v>0</v>
      </c>
      <c r="Z3486" s="52">
        <v>0</v>
      </c>
    </row>
    <row r="3487" spans="1:26">
      <c r="A3487" s="52" t="s">
        <v>347</v>
      </c>
      <c r="B3487" s="52" t="s">
        <v>342</v>
      </c>
      <c r="C3487" s="52" t="s">
        <v>260</v>
      </c>
      <c r="D3487" s="52" t="s">
        <v>7</v>
      </c>
      <c r="E3487" s="52" t="s">
        <v>77</v>
      </c>
      <c r="F3487" s="52" t="s">
        <v>72</v>
      </c>
      <c r="G3487" s="52">
        <v>0.34080133320000006</v>
      </c>
      <c r="H3487" s="52">
        <v>4.2600690000000004E-2</v>
      </c>
      <c r="I3487" s="52">
        <v>0</v>
      </c>
      <c r="J3487" s="52">
        <v>0.38340202320000005</v>
      </c>
      <c r="K3487" s="52">
        <v>0.34080133320000006</v>
      </c>
      <c r="L3487" s="52">
        <v>0.42599852640000002</v>
      </c>
      <c r="M3487" s="52">
        <v>0.55380059640000001</v>
      </c>
      <c r="N3487" s="52">
        <v>0.55380059640000001</v>
      </c>
      <c r="O3487" s="52">
        <v>0.59640128640000001</v>
      </c>
      <c r="P3487" s="52">
        <v>0.55380059640000001</v>
      </c>
      <c r="Q3487" s="52">
        <v>0.59640128640000001</v>
      </c>
      <c r="R3487" s="52">
        <v>0.6390019764</v>
      </c>
      <c r="S3487" s="52">
        <v>0.68159847959999997</v>
      </c>
      <c r="T3487" s="52">
        <v>0.80940054960000007</v>
      </c>
      <c r="U3487" s="52">
        <v>0.93719843280000004</v>
      </c>
      <c r="V3487" s="52">
        <v>0.89460192960000007</v>
      </c>
      <c r="W3487" s="52">
        <v>0.93719843280000004</v>
      </c>
      <c r="X3487" s="52">
        <v>0.93719843280000004</v>
      </c>
      <c r="Y3487" s="52">
        <v>0.93719843280000004</v>
      </c>
      <c r="Z3487" s="52">
        <v>0.66749733720000004</v>
      </c>
    </row>
    <row r="3488" spans="1:26">
      <c r="A3488" s="52" t="s">
        <v>347</v>
      </c>
      <c r="B3488" s="52" t="s">
        <v>343</v>
      </c>
      <c r="C3488" s="52" t="s">
        <v>260</v>
      </c>
      <c r="D3488" s="52" t="s">
        <v>7</v>
      </c>
      <c r="E3488" s="52" t="s">
        <v>77</v>
      </c>
      <c r="F3488" s="52" t="s">
        <v>73</v>
      </c>
      <c r="G3488" s="52">
        <v>1.8162003456</v>
      </c>
      <c r="H3488" s="52">
        <v>1.7909999964000001</v>
      </c>
      <c r="I3488" s="52">
        <v>1.6776005184000002</v>
      </c>
      <c r="J3488" s="52">
        <v>1.4508015624000001</v>
      </c>
      <c r="K3488" s="52">
        <v>1.3572014616000003</v>
      </c>
      <c r="L3488" s="52">
        <v>25.123500486000001</v>
      </c>
      <c r="M3488" s="52">
        <v>22.890600496800001</v>
      </c>
      <c r="N3488" s="52">
        <v>21.3470989956</v>
      </c>
      <c r="O3488" s="52">
        <v>20.654099859599999</v>
      </c>
      <c r="P3488" s="52">
        <v>17.032501112399999</v>
      </c>
      <c r="Q3488" s="52">
        <v>14.202002412000002</v>
      </c>
      <c r="R3488" s="52">
        <v>15.363902213999999</v>
      </c>
      <c r="S3488" s="52">
        <v>18.1763976744</v>
      </c>
      <c r="T3488" s="52">
        <v>16.946998282800003</v>
      </c>
      <c r="U3488" s="52">
        <v>14.2830002448</v>
      </c>
      <c r="V3488" s="52">
        <v>14.318098189200001</v>
      </c>
      <c r="W3488" s="52">
        <v>23.6249987112</v>
      </c>
      <c r="X3488" s="52">
        <v>23.933699848800003</v>
      </c>
      <c r="Y3488" s="52">
        <v>24.459302347200001</v>
      </c>
      <c r="Z3488" s="52">
        <v>26.374499578800002</v>
      </c>
    </row>
    <row r="3489" spans="1:26">
      <c r="A3489" s="52" t="s">
        <v>347</v>
      </c>
      <c r="B3489" s="52" t="s">
        <v>337</v>
      </c>
      <c r="C3489" s="52" t="s">
        <v>260</v>
      </c>
      <c r="D3489" s="52" t="s">
        <v>7</v>
      </c>
      <c r="E3489" s="52" t="s">
        <v>78</v>
      </c>
      <c r="F3489" s="52" t="s">
        <v>63</v>
      </c>
      <c r="G3489" s="52">
        <v>0</v>
      </c>
      <c r="H3489" s="52">
        <v>0</v>
      </c>
      <c r="I3489" s="52">
        <v>0</v>
      </c>
      <c r="J3489" s="52">
        <v>0</v>
      </c>
      <c r="K3489" s="52">
        <v>0</v>
      </c>
      <c r="L3489" s="52">
        <v>0</v>
      </c>
      <c r="M3489" s="52">
        <v>0</v>
      </c>
      <c r="N3489" s="52">
        <v>0</v>
      </c>
      <c r="O3489" s="52">
        <v>0</v>
      </c>
      <c r="P3489" s="52">
        <v>0</v>
      </c>
      <c r="Q3489" s="52">
        <v>0</v>
      </c>
      <c r="R3489" s="52">
        <v>0</v>
      </c>
      <c r="S3489" s="52">
        <v>0</v>
      </c>
      <c r="T3489" s="52">
        <v>0</v>
      </c>
      <c r="U3489" s="52">
        <v>0</v>
      </c>
      <c r="V3489" s="52">
        <v>0</v>
      </c>
      <c r="W3489" s="52">
        <v>0</v>
      </c>
      <c r="X3489" s="52">
        <v>0</v>
      </c>
      <c r="Y3489" s="52">
        <v>0</v>
      </c>
      <c r="Z3489" s="52">
        <v>0</v>
      </c>
    </row>
    <row r="3490" spans="1:26">
      <c r="A3490" s="52" t="s">
        <v>347</v>
      </c>
      <c r="B3490" s="52" t="s">
        <v>338</v>
      </c>
      <c r="C3490" s="52" t="s">
        <v>260</v>
      </c>
      <c r="D3490" s="52" t="s">
        <v>7</v>
      </c>
      <c r="E3490" s="52" t="s">
        <v>78</v>
      </c>
      <c r="F3490" s="52" t="s">
        <v>64</v>
      </c>
      <c r="G3490" s="52">
        <v>0</v>
      </c>
      <c r="H3490" s="52">
        <v>0</v>
      </c>
      <c r="I3490" s="52">
        <v>0</v>
      </c>
      <c r="J3490" s="52">
        <v>0</v>
      </c>
      <c r="K3490" s="52">
        <v>0</v>
      </c>
      <c r="L3490" s="52">
        <v>0</v>
      </c>
      <c r="M3490" s="52">
        <v>0</v>
      </c>
      <c r="N3490" s="52">
        <v>0</v>
      </c>
      <c r="O3490" s="52">
        <v>0</v>
      </c>
      <c r="P3490" s="52">
        <v>0</v>
      </c>
      <c r="Q3490" s="52">
        <v>0</v>
      </c>
      <c r="R3490" s="52">
        <v>0</v>
      </c>
      <c r="S3490" s="52">
        <v>0</v>
      </c>
      <c r="T3490" s="52">
        <v>0</v>
      </c>
      <c r="U3490" s="52">
        <v>0</v>
      </c>
      <c r="V3490" s="52">
        <v>0</v>
      </c>
      <c r="W3490" s="52">
        <v>0</v>
      </c>
      <c r="X3490" s="52">
        <v>0</v>
      </c>
      <c r="Y3490" s="52">
        <v>0</v>
      </c>
      <c r="Z3490" s="52">
        <v>0</v>
      </c>
    </row>
    <row r="3491" spans="1:26">
      <c r="A3491" s="52" t="s">
        <v>347</v>
      </c>
      <c r="B3491" s="52" t="s">
        <v>339</v>
      </c>
      <c r="C3491" s="52" t="s">
        <v>260</v>
      </c>
      <c r="D3491" s="52" t="s">
        <v>7</v>
      </c>
      <c r="E3491" s="52" t="s">
        <v>78</v>
      </c>
      <c r="F3491" s="52" t="s">
        <v>65</v>
      </c>
      <c r="G3491" s="52">
        <v>0</v>
      </c>
      <c r="H3491" s="52">
        <v>0</v>
      </c>
      <c r="I3491" s="52">
        <v>0</v>
      </c>
      <c r="J3491" s="52">
        <v>0</v>
      </c>
      <c r="K3491" s="52">
        <v>0</v>
      </c>
      <c r="L3491" s="52">
        <v>0</v>
      </c>
      <c r="M3491" s="52">
        <v>0</v>
      </c>
      <c r="N3491" s="52">
        <v>0</v>
      </c>
      <c r="O3491" s="52">
        <v>0</v>
      </c>
      <c r="P3491" s="52">
        <v>0</v>
      </c>
      <c r="Q3491" s="52">
        <v>0</v>
      </c>
      <c r="R3491" s="52">
        <v>0</v>
      </c>
      <c r="S3491" s="52">
        <v>0</v>
      </c>
      <c r="T3491" s="52">
        <v>0</v>
      </c>
      <c r="U3491" s="52">
        <v>0</v>
      </c>
      <c r="V3491" s="52">
        <v>0</v>
      </c>
      <c r="W3491" s="52">
        <v>0</v>
      </c>
      <c r="X3491" s="52">
        <v>0</v>
      </c>
      <c r="Y3491" s="52">
        <v>0</v>
      </c>
      <c r="Z3491" s="52">
        <v>0</v>
      </c>
    </row>
    <row r="3492" spans="1:26">
      <c r="A3492" s="52" t="s">
        <v>347</v>
      </c>
      <c r="B3492" s="52" t="s">
        <v>340</v>
      </c>
      <c r="C3492" s="52" t="s">
        <v>260</v>
      </c>
      <c r="D3492" s="52" t="s">
        <v>7</v>
      </c>
      <c r="E3492" s="52" t="s">
        <v>78</v>
      </c>
      <c r="F3492" s="52" t="s">
        <v>66</v>
      </c>
      <c r="G3492" s="52">
        <v>0</v>
      </c>
      <c r="H3492" s="52">
        <v>0</v>
      </c>
      <c r="I3492" s="52">
        <v>0</v>
      </c>
      <c r="J3492" s="52">
        <v>0</v>
      </c>
      <c r="K3492" s="52">
        <v>0</v>
      </c>
      <c r="L3492" s="52">
        <v>27.345598531200004</v>
      </c>
      <c r="M3492" s="52">
        <v>27.6263988336</v>
      </c>
      <c r="N3492" s="52">
        <v>31.935599931599999</v>
      </c>
      <c r="O3492" s="52">
        <v>33.400799899200003</v>
      </c>
      <c r="P3492" s="52">
        <v>27.435597984000001</v>
      </c>
      <c r="Q3492" s="52">
        <v>27.2735981316</v>
      </c>
      <c r="R3492" s="52">
        <v>28.965601242000002</v>
      </c>
      <c r="S3492" s="52">
        <v>32.327999388000002</v>
      </c>
      <c r="T3492" s="52">
        <v>32.785197948000004</v>
      </c>
      <c r="U3492" s="52">
        <v>28.634400241200002</v>
      </c>
      <c r="V3492" s="52">
        <v>24.732001191600002</v>
      </c>
      <c r="W3492" s="52">
        <v>24.195600936000002</v>
      </c>
      <c r="X3492" s="52">
        <v>24.195600936000002</v>
      </c>
      <c r="Y3492" s="52">
        <v>24.3755998416</v>
      </c>
      <c r="Z3492" s="52">
        <v>23.454001425600001</v>
      </c>
    </row>
    <row r="3493" spans="1:26">
      <c r="A3493" s="52" t="s">
        <v>347</v>
      </c>
      <c r="B3493" s="52" t="s">
        <v>341</v>
      </c>
      <c r="C3493" s="52" t="s">
        <v>260</v>
      </c>
      <c r="D3493" s="52" t="s">
        <v>7</v>
      </c>
      <c r="E3493" s="52" t="s">
        <v>78</v>
      </c>
      <c r="F3493" s="52" t="s">
        <v>67</v>
      </c>
      <c r="G3493" s="52">
        <v>0</v>
      </c>
      <c r="H3493" s="52">
        <v>0</v>
      </c>
      <c r="I3493" s="52">
        <v>0</v>
      </c>
      <c r="J3493" s="52">
        <v>0</v>
      </c>
      <c r="K3493" s="52">
        <v>0</v>
      </c>
      <c r="L3493" s="52">
        <v>0</v>
      </c>
      <c r="M3493" s="52">
        <v>0</v>
      </c>
      <c r="N3493" s="52">
        <v>0</v>
      </c>
      <c r="O3493" s="52">
        <v>0</v>
      </c>
      <c r="P3493" s="52">
        <v>0</v>
      </c>
      <c r="Q3493" s="52">
        <v>0</v>
      </c>
      <c r="R3493" s="52">
        <v>0</v>
      </c>
      <c r="S3493" s="52">
        <v>0</v>
      </c>
      <c r="T3493" s="52">
        <v>0</v>
      </c>
      <c r="U3493" s="52">
        <v>0</v>
      </c>
      <c r="V3493" s="52">
        <v>0</v>
      </c>
      <c r="W3493" s="52">
        <v>0</v>
      </c>
      <c r="X3493" s="52">
        <v>0</v>
      </c>
      <c r="Y3493" s="52">
        <v>0</v>
      </c>
      <c r="Z3493" s="52">
        <v>0</v>
      </c>
    </row>
    <row r="3494" spans="1:26">
      <c r="A3494" s="52" t="s">
        <v>347</v>
      </c>
      <c r="B3494" s="52" t="s">
        <v>337</v>
      </c>
      <c r="C3494" s="52" t="s">
        <v>260</v>
      </c>
      <c r="D3494" s="52" t="s">
        <v>7</v>
      </c>
      <c r="E3494" s="52" t="s">
        <v>78</v>
      </c>
      <c r="F3494" s="52" t="s">
        <v>68</v>
      </c>
      <c r="G3494" s="52">
        <v>0</v>
      </c>
      <c r="H3494" s="52">
        <v>0</v>
      </c>
      <c r="I3494" s="52">
        <v>0</v>
      </c>
      <c r="J3494" s="52">
        <v>0</v>
      </c>
      <c r="K3494" s="52">
        <v>0</v>
      </c>
      <c r="L3494" s="52">
        <v>0</v>
      </c>
      <c r="M3494" s="52">
        <v>0</v>
      </c>
      <c r="N3494" s="52">
        <v>0</v>
      </c>
      <c r="O3494" s="52">
        <v>0</v>
      </c>
      <c r="P3494" s="52">
        <v>0</v>
      </c>
      <c r="Q3494" s="52">
        <v>0</v>
      </c>
      <c r="R3494" s="52">
        <v>0</v>
      </c>
      <c r="S3494" s="52">
        <v>0</v>
      </c>
      <c r="T3494" s="52">
        <v>0</v>
      </c>
      <c r="U3494" s="52">
        <v>0</v>
      </c>
      <c r="V3494" s="52">
        <v>0</v>
      </c>
      <c r="W3494" s="52">
        <v>0</v>
      </c>
      <c r="X3494" s="52">
        <v>0</v>
      </c>
      <c r="Y3494" s="52">
        <v>0</v>
      </c>
      <c r="Z3494" s="52">
        <v>0</v>
      </c>
    </row>
    <row r="3495" spans="1:26">
      <c r="A3495" s="52" t="s">
        <v>347</v>
      </c>
      <c r="B3495" s="52" t="s">
        <v>337</v>
      </c>
      <c r="C3495" s="52" t="s">
        <v>260</v>
      </c>
      <c r="D3495" s="52" t="s">
        <v>7</v>
      </c>
      <c r="E3495" s="52" t="s">
        <v>78</v>
      </c>
      <c r="F3495" s="52" t="s">
        <v>69</v>
      </c>
      <c r="G3495" s="52">
        <v>0</v>
      </c>
      <c r="H3495" s="52">
        <v>0</v>
      </c>
      <c r="I3495" s="52">
        <v>0</v>
      </c>
      <c r="J3495" s="52">
        <v>0</v>
      </c>
      <c r="K3495" s="52">
        <v>0</v>
      </c>
      <c r="L3495" s="52">
        <v>0</v>
      </c>
      <c r="M3495" s="52">
        <v>0</v>
      </c>
      <c r="N3495" s="52">
        <v>0</v>
      </c>
      <c r="O3495" s="52">
        <v>0</v>
      </c>
      <c r="P3495" s="52">
        <v>0</v>
      </c>
      <c r="Q3495" s="52">
        <v>0</v>
      </c>
      <c r="R3495" s="52">
        <v>0</v>
      </c>
      <c r="S3495" s="52">
        <v>0</v>
      </c>
      <c r="T3495" s="52">
        <v>0</v>
      </c>
      <c r="U3495" s="52">
        <v>0</v>
      </c>
      <c r="V3495" s="52">
        <v>0</v>
      </c>
      <c r="W3495" s="52">
        <v>0</v>
      </c>
      <c r="X3495" s="52">
        <v>0</v>
      </c>
      <c r="Y3495" s="52">
        <v>0</v>
      </c>
      <c r="Z3495" s="52">
        <v>0</v>
      </c>
    </row>
    <row r="3496" spans="1:26">
      <c r="A3496" s="52" t="s">
        <v>347</v>
      </c>
      <c r="B3496" s="52" t="s">
        <v>337</v>
      </c>
      <c r="C3496" s="52" t="s">
        <v>260</v>
      </c>
      <c r="D3496" s="52" t="s">
        <v>7</v>
      </c>
      <c r="E3496" s="52" t="s">
        <v>78</v>
      </c>
      <c r="F3496" s="52" t="s">
        <v>70</v>
      </c>
      <c r="G3496" s="52">
        <v>0</v>
      </c>
      <c r="H3496" s="52">
        <v>0</v>
      </c>
      <c r="I3496" s="52">
        <v>0</v>
      </c>
      <c r="J3496" s="52">
        <v>0</v>
      </c>
      <c r="K3496" s="52">
        <v>0</v>
      </c>
      <c r="L3496" s="52">
        <v>0</v>
      </c>
      <c r="M3496" s="52">
        <v>0</v>
      </c>
      <c r="N3496" s="52">
        <v>0</v>
      </c>
      <c r="O3496" s="52">
        <v>0</v>
      </c>
      <c r="P3496" s="52">
        <v>0</v>
      </c>
      <c r="Q3496" s="52">
        <v>0</v>
      </c>
      <c r="R3496" s="52">
        <v>0</v>
      </c>
      <c r="S3496" s="52">
        <v>0</v>
      </c>
      <c r="T3496" s="52">
        <v>0</v>
      </c>
      <c r="U3496" s="52">
        <v>0</v>
      </c>
      <c r="V3496" s="52">
        <v>0</v>
      </c>
      <c r="W3496" s="52">
        <v>0</v>
      </c>
      <c r="X3496" s="52">
        <v>0</v>
      </c>
      <c r="Y3496" s="52">
        <v>0</v>
      </c>
      <c r="Z3496" s="52">
        <v>0</v>
      </c>
    </row>
    <row r="3497" spans="1:26">
      <c r="A3497" s="52" t="s">
        <v>347</v>
      </c>
      <c r="B3497" s="52" t="s">
        <v>342</v>
      </c>
      <c r="C3497" s="52" t="s">
        <v>260</v>
      </c>
      <c r="D3497" s="52" t="s">
        <v>7</v>
      </c>
      <c r="E3497" s="52" t="s">
        <v>78</v>
      </c>
      <c r="F3497" s="52" t="s">
        <v>71</v>
      </c>
      <c r="G3497" s="52">
        <v>0</v>
      </c>
      <c r="H3497" s="52">
        <v>0</v>
      </c>
      <c r="I3497" s="52">
        <v>0</v>
      </c>
      <c r="J3497" s="52">
        <v>0</v>
      </c>
      <c r="K3497" s="52">
        <v>0</v>
      </c>
      <c r="L3497" s="52">
        <v>0</v>
      </c>
      <c r="M3497" s="52">
        <v>0</v>
      </c>
      <c r="N3497" s="52">
        <v>0</v>
      </c>
      <c r="O3497" s="52">
        <v>0</v>
      </c>
      <c r="P3497" s="52">
        <v>0</v>
      </c>
      <c r="Q3497" s="52">
        <v>0</v>
      </c>
      <c r="R3497" s="52">
        <v>0</v>
      </c>
      <c r="S3497" s="52">
        <v>0</v>
      </c>
      <c r="T3497" s="52">
        <v>0</v>
      </c>
      <c r="U3497" s="52">
        <v>0</v>
      </c>
      <c r="V3497" s="52">
        <v>0</v>
      </c>
      <c r="W3497" s="52">
        <v>0</v>
      </c>
      <c r="X3497" s="52">
        <v>0</v>
      </c>
      <c r="Y3497" s="52">
        <v>0</v>
      </c>
      <c r="Z3497" s="52">
        <v>0</v>
      </c>
    </row>
    <row r="3498" spans="1:26">
      <c r="A3498" s="52" t="s">
        <v>347</v>
      </c>
      <c r="B3498" s="52" t="s">
        <v>342</v>
      </c>
      <c r="C3498" s="52" t="s">
        <v>260</v>
      </c>
      <c r="D3498" s="52" t="s">
        <v>7</v>
      </c>
      <c r="E3498" s="52" t="s">
        <v>78</v>
      </c>
      <c r="F3498" s="52" t="s">
        <v>72</v>
      </c>
      <c r="G3498" s="52">
        <v>3.1260993408000006</v>
      </c>
      <c r="H3498" s="52">
        <v>2.8715000327999998</v>
      </c>
      <c r="I3498" s="52">
        <v>2.7060000155999999</v>
      </c>
      <c r="J3498" s="52">
        <v>2.9619977148000003</v>
      </c>
      <c r="K3498" s="52">
        <v>0.8444984940000001</v>
      </c>
      <c r="L3498" s="52">
        <v>2.2204986876000001</v>
      </c>
      <c r="M3498" s="52">
        <v>2.3805014363999999</v>
      </c>
      <c r="N3498" s="52">
        <v>1.836497952</v>
      </c>
      <c r="O3498" s="52">
        <v>1.9965007008000002</v>
      </c>
      <c r="P3498" s="52">
        <v>0.46049775840000001</v>
      </c>
      <c r="Q3498" s="52">
        <v>0.46049775840000001</v>
      </c>
      <c r="R3498" s="52">
        <v>2.121702768</v>
      </c>
      <c r="S3498" s="52">
        <v>2.2177019052000002</v>
      </c>
      <c r="T3498" s="52">
        <v>2.0243010528000003</v>
      </c>
      <c r="U3498" s="52">
        <v>0.83889655559999998</v>
      </c>
      <c r="V3498" s="52">
        <v>1.974201804</v>
      </c>
      <c r="W3498" s="52">
        <v>2.1662000784000002</v>
      </c>
      <c r="X3498" s="52">
        <v>2.3902022519999999</v>
      </c>
      <c r="Y3498" s="52">
        <v>1.6450020936</v>
      </c>
      <c r="Z3498" s="52">
        <v>2.2354413768000003</v>
      </c>
    </row>
    <row r="3499" spans="1:26">
      <c r="A3499" s="52" t="s">
        <v>347</v>
      </c>
      <c r="B3499" s="52" t="s">
        <v>343</v>
      </c>
      <c r="C3499" s="52" t="s">
        <v>260</v>
      </c>
      <c r="D3499" s="52" t="s">
        <v>7</v>
      </c>
      <c r="E3499" s="52" t="s">
        <v>78</v>
      </c>
      <c r="F3499" s="52" t="s">
        <v>73</v>
      </c>
      <c r="G3499" s="52">
        <v>0</v>
      </c>
      <c r="H3499" s="52">
        <v>0</v>
      </c>
      <c r="I3499" s="52">
        <v>0</v>
      </c>
      <c r="J3499" s="52">
        <v>0</v>
      </c>
      <c r="K3499" s="52">
        <v>0</v>
      </c>
      <c r="L3499" s="52">
        <v>11.087098574399999</v>
      </c>
      <c r="M3499" s="52">
        <v>9.5373001259999999</v>
      </c>
      <c r="N3499" s="52">
        <v>10.0953000828</v>
      </c>
      <c r="O3499" s="52">
        <v>10.435498516800001</v>
      </c>
      <c r="P3499" s="52">
        <v>10.5281984556</v>
      </c>
      <c r="Q3499" s="52">
        <v>11.270698128000001</v>
      </c>
      <c r="R3499" s="52">
        <v>11.490299974800001</v>
      </c>
      <c r="S3499" s="52">
        <v>12.0626983368</v>
      </c>
      <c r="T3499" s="52">
        <v>12.9491988084</v>
      </c>
      <c r="U3499" s="52">
        <v>17.207999208</v>
      </c>
      <c r="V3499" s="52">
        <v>16.3232990604</v>
      </c>
      <c r="W3499" s="52">
        <v>8.3610019187999995</v>
      </c>
      <c r="X3499" s="52">
        <v>9.3680989776000008</v>
      </c>
      <c r="Y3499" s="52">
        <v>10.1798985636</v>
      </c>
      <c r="Z3499" s="52">
        <v>10.362597955200002</v>
      </c>
    </row>
    <row r="3500" spans="1:26">
      <c r="A3500" s="52" t="s">
        <v>113</v>
      </c>
      <c r="B3500" s="52" t="s">
        <v>337</v>
      </c>
      <c r="C3500" s="52" t="s">
        <v>260</v>
      </c>
      <c r="D3500" s="52" t="s">
        <v>7</v>
      </c>
      <c r="E3500" s="52" t="s">
        <v>79</v>
      </c>
      <c r="F3500" s="52" t="s">
        <v>63</v>
      </c>
      <c r="G3500" s="52">
        <v>9.0340070416416012</v>
      </c>
      <c r="H3500" s="52">
        <v>6.7439192246712008</v>
      </c>
      <c r="I3500" s="52">
        <v>5.9374493010936007</v>
      </c>
      <c r="J3500" s="52">
        <v>7.3774729935936003</v>
      </c>
      <c r="K3500" s="52">
        <v>6.5573733445488003</v>
      </c>
      <c r="L3500" s="52">
        <v>5.2371304831368004</v>
      </c>
      <c r="M3500" s="52">
        <v>8.2669644564983997</v>
      </c>
      <c r="N3500" s="52">
        <v>6.5936731350096007</v>
      </c>
      <c r="O3500" s="52">
        <v>8.8851241214113124</v>
      </c>
      <c r="P3500" s="52">
        <v>6.802013619915674</v>
      </c>
      <c r="Q3500" s="52">
        <v>8.1212800651346502</v>
      </c>
      <c r="R3500" s="52">
        <v>4.6707601955257783</v>
      </c>
      <c r="S3500" s="52">
        <v>4.7021199017737949</v>
      </c>
      <c r="T3500" s="52">
        <v>2.9010012555528002</v>
      </c>
      <c r="U3500" s="52">
        <v>4.2672804866711997</v>
      </c>
      <c r="V3500" s="52">
        <v>5.5142960821056004</v>
      </c>
      <c r="W3500" s="52">
        <v>3.4844948301456</v>
      </c>
      <c r="X3500" s="52">
        <v>3.3895118628000001</v>
      </c>
      <c r="Y3500" s="52">
        <v>2.2328916155999998</v>
      </c>
      <c r="Z3500" s="52">
        <v>1.2458283948000002</v>
      </c>
    </row>
    <row r="3501" spans="1:26">
      <c r="A3501" s="52" t="s">
        <v>113</v>
      </c>
      <c r="B3501" s="52" t="s">
        <v>338</v>
      </c>
      <c r="C3501" s="52" t="s">
        <v>260</v>
      </c>
      <c r="D3501" s="52" t="s">
        <v>7</v>
      </c>
      <c r="E3501" s="52" t="s">
        <v>79</v>
      </c>
      <c r="F3501" s="52" t="s">
        <v>64</v>
      </c>
      <c r="G3501" s="52">
        <v>1.6998408000000003E-2</v>
      </c>
      <c r="H3501" s="52">
        <v>8.0009747999999995E-3</v>
      </c>
      <c r="I3501" s="52">
        <v>8.0009747999999995E-3</v>
      </c>
      <c r="J3501" s="52">
        <v>8.0009747999999995E-3</v>
      </c>
      <c r="K3501" s="52">
        <v>0</v>
      </c>
      <c r="L3501" s="52">
        <v>0</v>
      </c>
      <c r="M3501" s="52">
        <v>0</v>
      </c>
      <c r="N3501" s="52">
        <v>0</v>
      </c>
      <c r="O3501" s="52">
        <v>0</v>
      </c>
      <c r="P3501" s="52">
        <v>0</v>
      </c>
      <c r="Q3501" s="52">
        <v>0</v>
      </c>
      <c r="R3501" s="52">
        <v>0</v>
      </c>
      <c r="S3501" s="52">
        <v>0</v>
      </c>
      <c r="T3501" s="52">
        <v>0</v>
      </c>
      <c r="U3501" s="52">
        <v>0</v>
      </c>
      <c r="V3501" s="52">
        <v>3.7999396800000002E-2</v>
      </c>
      <c r="W3501" s="52">
        <v>0</v>
      </c>
      <c r="X3501" s="52">
        <v>8.9212338613659348E-2</v>
      </c>
      <c r="Y3501" s="52">
        <v>0.12218326351998889</v>
      </c>
      <c r="Z3501" s="52">
        <v>0.12143040181775999</v>
      </c>
    </row>
    <row r="3502" spans="1:26">
      <c r="A3502" s="52" t="s">
        <v>113</v>
      </c>
      <c r="B3502" s="52" t="s">
        <v>339</v>
      </c>
      <c r="C3502" s="52" t="s">
        <v>260</v>
      </c>
      <c r="D3502" s="52" t="s">
        <v>7</v>
      </c>
      <c r="E3502" s="52" t="s">
        <v>79</v>
      </c>
      <c r="F3502" s="52" t="s">
        <v>65</v>
      </c>
      <c r="G3502" s="52">
        <v>0</v>
      </c>
      <c r="H3502" s="52">
        <v>0</v>
      </c>
      <c r="I3502" s="52">
        <v>0</v>
      </c>
      <c r="J3502" s="52">
        <v>0</v>
      </c>
      <c r="K3502" s="52">
        <v>0</v>
      </c>
      <c r="L3502" s="52">
        <v>0</v>
      </c>
      <c r="M3502" s="52">
        <v>0</v>
      </c>
      <c r="N3502" s="52">
        <v>0</v>
      </c>
      <c r="O3502" s="52">
        <v>0</v>
      </c>
      <c r="P3502" s="52">
        <v>0.2670407619418797</v>
      </c>
      <c r="Q3502" s="52">
        <v>0.28613045433389961</v>
      </c>
      <c r="R3502" s="52">
        <v>0.72539735490320856</v>
      </c>
      <c r="S3502" s="52">
        <v>0.71638251222306482</v>
      </c>
      <c r="T3502" s="52">
        <v>0.77016542805060351</v>
      </c>
      <c r="U3502" s="52">
        <v>0.76626139732851706</v>
      </c>
      <c r="V3502" s="52">
        <v>0.77304075957121754</v>
      </c>
      <c r="W3502" s="52">
        <v>0.46889947310935021</v>
      </c>
      <c r="X3502" s="52">
        <v>0.97599725724084374</v>
      </c>
      <c r="Y3502" s="52">
        <v>0.90571332843569352</v>
      </c>
      <c r="Z3502" s="52">
        <v>1.0521936720907146</v>
      </c>
    </row>
    <row r="3503" spans="1:26">
      <c r="A3503" s="52" t="s">
        <v>113</v>
      </c>
      <c r="B3503" s="52" t="s">
        <v>340</v>
      </c>
      <c r="C3503" s="52" t="s">
        <v>260</v>
      </c>
      <c r="D3503" s="52" t="s">
        <v>7</v>
      </c>
      <c r="E3503" s="52" t="s">
        <v>79</v>
      </c>
      <c r="F3503" s="52" t="s">
        <v>66</v>
      </c>
      <c r="G3503" s="52">
        <v>205.54759917454496</v>
      </c>
      <c r="H3503" s="52">
        <v>213.02940129511342</v>
      </c>
      <c r="I3503" s="52">
        <v>213.43700133492135</v>
      </c>
      <c r="J3503" s="52">
        <v>223.32379745427386</v>
      </c>
      <c r="K3503" s="52">
        <v>236.11060326855366</v>
      </c>
      <c r="L3503" s="52">
        <v>150.4168009501856</v>
      </c>
      <c r="M3503" s="52">
        <v>146.08400004665023</v>
      </c>
      <c r="N3503" s="52">
        <v>156.86019867935067</v>
      </c>
      <c r="O3503" s="52">
        <v>168.48544926460775</v>
      </c>
      <c r="P3503" s="52">
        <v>163.9335967380037</v>
      </c>
      <c r="Q3503" s="52">
        <v>179.0632667531888</v>
      </c>
      <c r="R3503" s="52">
        <v>186.35673204298735</v>
      </c>
      <c r="S3503" s="52">
        <v>203.53538741685151</v>
      </c>
      <c r="T3503" s="52">
        <v>213.48200523987333</v>
      </c>
      <c r="U3503" s="52">
        <v>224.96759909893427</v>
      </c>
      <c r="V3503" s="52">
        <v>227.60400143940265</v>
      </c>
      <c r="W3503" s="52">
        <v>243.83979769745838</v>
      </c>
      <c r="X3503" s="52">
        <v>252.84827817689501</v>
      </c>
      <c r="Y3503" s="52">
        <v>259.3031828687495</v>
      </c>
      <c r="Z3503" s="52">
        <v>263.12509471110502</v>
      </c>
    </row>
    <row r="3504" spans="1:26">
      <c r="A3504" s="52" t="s">
        <v>113</v>
      </c>
      <c r="B3504" s="52" t="s">
        <v>341</v>
      </c>
      <c r="C3504" s="52" t="s">
        <v>260</v>
      </c>
      <c r="D3504" s="52" t="s">
        <v>7</v>
      </c>
      <c r="E3504" s="52" t="s">
        <v>79</v>
      </c>
      <c r="F3504" s="52" t="s">
        <v>67</v>
      </c>
      <c r="G3504" s="52">
        <v>0</v>
      </c>
      <c r="H3504" s="52">
        <v>0</v>
      </c>
      <c r="I3504" s="52">
        <v>0</v>
      </c>
      <c r="J3504" s="52">
        <v>0</v>
      </c>
      <c r="K3504" s="52">
        <v>0</v>
      </c>
      <c r="L3504" s="52">
        <v>0</v>
      </c>
      <c r="M3504" s="52">
        <v>0</v>
      </c>
      <c r="N3504" s="52">
        <v>0</v>
      </c>
      <c r="O3504" s="52">
        <v>0</v>
      </c>
      <c r="P3504" s="52">
        <v>0</v>
      </c>
      <c r="Q3504" s="52">
        <v>0</v>
      </c>
      <c r="R3504" s="52">
        <v>0</v>
      </c>
      <c r="S3504" s="52">
        <v>0</v>
      </c>
      <c r="T3504" s="52">
        <v>0</v>
      </c>
      <c r="U3504" s="52">
        <v>0</v>
      </c>
      <c r="V3504" s="52">
        <v>0</v>
      </c>
      <c r="W3504" s="52">
        <v>0</v>
      </c>
      <c r="X3504" s="52">
        <v>0</v>
      </c>
      <c r="Y3504" s="52">
        <v>0</v>
      </c>
      <c r="Z3504" s="52">
        <v>0</v>
      </c>
    </row>
    <row r="3505" spans="1:26">
      <c r="A3505" s="52" t="s">
        <v>113</v>
      </c>
      <c r="B3505" s="52" t="s">
        <v>337</v>
      </c>
      <c r="C3505" s="52" t="s">
        <v>260</v>
      </c>
      <c r="D3505" s="52" t="s">
        <v>7</v>
      </c>
      <c r="E3505" s="52" t="s">
        <v>79</v>
      </c>
      <c r="F3505" s="52" t="s">
        <v>68</v>
      </c>
      <c r="G3505" s="52">
        <v>6.0564490344000008</v>
      </c>
      <c r="H3505" s="52">
        <v>4.4944083828000005</v>
      </c>
      <c r="I3505" s="52">
        <v>5.0443613100000011</v>
      </c>
      <c r="J3505" s="52">
        <v>7.1846199756000004</v>
      </c>
      <c r="K3505" s="52">
        <v>3.8896879248</v>
      </c>
      <c r="L3505" s="52">
        <v>3.2884676316000006</v>
      </c>
      <c r="M3505" s="52">
        <v>3.6042235272000007</v>
      </c>
      <c r="N3505" s="52">
        <v>1.9740092112000001</v>
      </c>
      <c r="O3505" s="52">
        <v>3.8419458444000001</v>
      </c>
      <c r="P3505" s="52">
        <v>5.1201675108</v>
      </c>
      <c r="Q3505" s="52">
        <v>5.1740976816000002</v>
      </c>
      <c r="R3505" s="52">
        <v>4.1299097615999996</v>
      </c>
      <c r="S3505" s="52">
        <v>4.1589410328000005</v>
      </c>
      <c r="T3505" s="52">
        <v>2.3291712684000001</v>
      </c>
      <c r="U3505" s="52">
        <v>1.5959118636000003</v>
      </c>
      <c r="V3505" s="52">
        <v>1.4059776816</v>
      </c>
      <c r="W3505" s="52">
        <v>1.2137784408000001</v>
      </c>
      <c r="X3505" s="52">
        <v>1.20443769</v>
      </c>
      <c r="Y3505" s="52">
        <v>0.45994510080000006</v>
      </c>
      <c r="Z3505" s="52">
        <v>0.57505698000000005</v>
      </c>
    </row>
    <row r="3506" spans="1:26">
      <c r="A3506" s="52" t="s">
        <v>113</v>
      </c>
      <c r="B3506" s="52" t="s">
        <v>337</v>
      </c>
      <c r="C3506" s="52" t="s">
        <v>260</v>
      </c>
      <c r="D3506" s="52" t="s">
        <v>7</v>
      </c>
      <c r="E3506" s="52" t="s">
        <v>79</v>
      </c>
      <c r="F3506" s="52" t="s">
        <v>69</v>
      </c>
      <c r="G3506" s="52">
        <v>0</v>
      </c>
      <c r="H3506" s="52">
        <v>0</v>
      </c>
      <c r="I3506" s="52">
        <v>0</v>
      </c>
      <c r="J3506" s="52">
        <v>0</v>
      </c>
      <c r="K3506" s="52">
        <v>0</v>
      </c>
      <c r="L3506" s="52">
        <v>0</v>
      </c>
      <c r="M3506" s="52">
        <v>0</v>
      </c>
      <c r="N3506" s="52">
        <v>0</v>
      </c>
      <c r="O3506" s="52">
        <v>0</v>
      </c>
      <c r="P3506" s="52">
        <v>0</v>
      </c>
      <c r="Q3506" s="52">
        <v>0</v>
      </c>
      <c r="R3506" s="52">
        <v>0</v>
      </c>
      <c r="S3506" s="52">
        <v>0</v>
      </c>
      <c r="T3506" s="52">
        <v>0</v>
      </c>
      <c r="U3506" s="52">
        <v>0</v>
      </c>
      <c r="V3506" s="52">
        <v>0</v>
      </c>
      <c r="W3506" s="52">
        <v>0</v>
      </c>
      <c r="X3506" s="52">
        <v>0</v>
      </c>
      <c r="Y3506" s="52">
        <v>0</v>
      </c>
      <c r="Z3506" s="52">
        <v>0</v>
      </c>
    </row>
    <row r="3507" spans="1:26">
      <c r="A3507" s="52" t="s">
        <v>113</v>
      </c>
      <c r="B3507" s="52" t="s">
        <v>337</v>
      </c>
      <c r="C3507" s="52" t="s">
        <v>260</v>
      </c>
      <c r="D3507" s="52" t="s">
        <v>7</v>
      </c>
      <c r="E3507" s="52" t="s">
        <v>79</v>
      </c>
      <c r="F3507" s="52" t="s">
        <v>70</v>
      </c>
      <c r="G3507" s="52">
        <v>0</v>
      </c>
      <c r="H3507" s="52">
        <v>0</v>
      </c>
      <c r="I3507" s="52">
        <v>0</v>
      </c>
      <c r="J3507" s="52">
        <v>0</v>
      </c>
      <c r="K3507" s="52">
        <v>0</v>
      </c>
      <c r="L3507" s="52">
        <v>0</v>
      </c>
      <c r="M3507" s="52">
        <v>0</v>
      </c>
      <c r="N3507" s="52">
        <v>0</v>
      </c>
      <c r="O3507" s="52">
        <v>0</v>
      </c>
      <c r="P3507" s="52">
        <v>0</v>
      </c>
      <c r="Q3507" s="52">
        <v>0</v>
      </c>
      <c r="R3507" s="52">
        <v>0</v>
      </c>
      <c r="S3507" s="52">
        <v>0</v>
      </c>
      <c r="T3507" s="52">
        <v>0</v>
      </c>
      <c r="U3507" s="52">
        <v>0</v>
      </c>
      <c r="V3507" s="52">
        <v>0</v>
      </c>
      <c r="W3507" s="52">
        <v>0</v>
      </c>
      <c r="X3507" s="52">
        <v>0</v>
      </c>
      <c r="Y3507" s="52">
        <v>0</v>
      </c>
      <c r="Z3507" s="52">
        <v>0</v>
      </c>
    </row>
    <row r="3508" spans="1:26">
      <c r="A3508" s="52" t="s">
        <v>113</v>
      </c>
      <c r="B3508" s="52" t="s">
        <v>342</v>
      </c>
      <c r="C3508" s="52" t="s">
        <v>260</v>
      </c>
      <c r="D3508" s="52" t="s">
        <v>7</v>
      </c>
      <c r="E3508" s="52" t="s">
        <v>79</v>
      </c>
      <c r="F3508" s="52" t="s">
        <v>71</v>
      </c>
      <c r="G3508" s="52">
        <v>0</v>
      </c>
      <c r="H3508" s="52">
        <v>0</v>
      </c>
      <c r="I3508" s="52">
        <v>0</v>
      </c>
      <c r="J3508" s="52">
        <v>0</v>
      </c>
      <c r="K3508" s="52">
        <v>0</v>
      </c>
      <c r="L3508" s="52">
        <v>0</v>
      </c>
      <c r="M3508" s="52">
        <v>0</v>
      </c>
      <c r="N3508" s="52">
        <v>0</v>
      </c>
      <c r="O3508" s="52">
        <v>0</v>
      </c>
      <c r="P3508" s="52">
        <v>0</v>
      </c>
      <c r="Q3508" s="52">
        <v>0</v>
      </c>
      <c r="R3508" s="52">
        <v>0</v>
      </c>
      <c r="S3508" s="52">
        <v>0</v>
      </c>
      <c r="T3508" s="52">
        <v>0</v>
      </c>
      <c r="U3508" s="52">
        <v>0</v>
      </c>
      <c r="V3508" s="52">
        <v>0</v>
      </c>
      <c r="W3508" s="52">
        <v>0</v>
      </c>
      <c r="X3508" s="52">
        <v>0</v>
      </c>
      <c r="Y3508" s="52">
        <v>0</v>
      </c>
      <c r="Z3508" s="52">
        <v>0</v>
      </c>
    </row>
    <row r="3509" spans="1:26">
      <c r="A3509" s="52" t="s">
        <v>113</v>
      </c>
      <c r="B3509" s="52" t="s">
        <v>342</v>
      </c>
      <c r="C3509" s="52" t="s">
        <v>260</v>
      </c>
      <c r="D3509" s="52" t="s">
        <v>7</v>
      </c>
      <c r="E3509" s="52" t="s">
        <v>79</v>
      </c>
      <c r="F3509" s="52" t="s">
        <v>72</v>
      </c>
      <c r="G3509" s="52">
        <v>180.94261742081281</v>
      </c>
      <c r="H3509" s="52">
        <v>170.99740968000478</v>
      </c>
      <c r="I3509" s="52">
        <v>163.33340925191763</v>
      </c>
      <c r="J3509" s="52">
        <v>157.7219085189144</v>
      </c>
      <c r="K3509" s="52">
        <v>156.94421076223199</v>
      </c>
      <c r="L3509" s="52">
        <v>120.95540579898002</v>
      </c>
      <c r="M3509" s="52">
        <v>127.055408522796</v>
      </c>
      <c r="N3509" s="52">
        <v>138.48030972700562</v>
      </c>
      <c r="O3509" s="52">
        <v>144.26240939639277</v>
      </c>
      <c r="P3509" s="52">
        <v>153.55565646549917</v>
      </c>
      <c r="Q3509" s="52">
        <v>163.68545042796219</v>
      </c>
      <c r="R3509" s="52">
        <v>153.12024254614076</v>
      </c>
      <c r="S3509" s="52">
        <v>151.48916139569187</v>
      </c>
      <c r="T3509" s="52">
        <v>155.58031923713224</v>
      </c>
      <c r="U3509" s="52">
        <v>161.82845406558224</v>
      </c>
      <c r="V3509" s="52">
        <v>189.12719884280145</v>
      </c>
      <c r="W3509" s="52">
        <v>170.56298738441564</v>
      </c>
      <c r="X3509" s="52">
        <v>183.72948923238295</v>
      </c>
      <c r="Y3509" s="52">
        <v>186.02932655782629</v>
      </c>
      <c r="Z3509" s="52">
        <v>190.30269896039761</v>
      </c>
    </row>
    <row r="3510" spans="1:26">
      <c r="A3510" s="52" t="s">
        <v>113</v>
      </c>
      <c r="B3510" s="52" t="s">
        <v>343</v>
      </c>
      <c r="C3510" s="52" t="s">
        <v>260</v>
      </c>
      <c r="D3510" s="52" t="s">
        <v>7</v>
      </c>
      <c r="E3510" s="52" t="s">
        <v>79</v>
      </c>
      <c r="F3510" s="52" t="s">
        <v>73</v>
      </c>
      <c r="G3510" s="52">
        <v>129.74670043560002</v>
      </c>
      <c r="H3510" s="52">
        <v>131.4945010296</v>
      </c>
      <c r="I3510" s="52">
        <v>162.70829664120001</v>
      </c>
      <c r="J3510" s="52">
        <v>233.8452022356</v>
      </c>
      <c r="K3510" s="52">
        <v>223.4681975016</v>
      </c>
      <c r="L3510" s="52">
        <v>41.752401540800008</v>
      </c>
      <c r="M3510" s="52">
        <v>44.383099352000016</v>
      </c>
      <c r="N3510" s="52">
        <v>40.085902062800031</v>
      </c>
      <c r="O3510" s="52">
        <v>37.706988979973886</v>
      </c>
      <c r="P3510" s="52">
        <v>27.31739313909927</v>
      </c>
      <c r="Q3510" s="52">
        <v>61.333737320676647</v>
      </c>
      <c r="R3510" s="52">
        <v>77.055726023669095</v>
      </c>
      <c r="S3510" s="52">
        <v>52.431766400996814</v>
      </c>
      <c r="T3510" s="52">
        <v>48.558101094400065</v>
      </c>
      <c r="U3510" s="52">
        <v>47.172102844000072</v>
      </c>
      <c r="V3510" s="52">
        <v>50.384399276400039</v>
      </c>
      <c r="W3510" s="52">
        <v>41.320801987199999</v>
      </c>
      <c r="X3510" s="52">
        <v>58.120076814966808</v>
      </c>
      <c r="Y3510" s="52">
        <v>66.372754571117383</v>
      </c>
      <c r="Z3510" s="52">
        <v>67.409013665200035</v>
      </c>
    </row>
    <row r="3511" spans="1:26">
      <c r="A3511" s="52" t="s">
        <v>347</v>
      </c>
      <c r="B3511" s="52" t="s">
        <v>337</v>
      </c>
      <c r="C3511" s="52" t="s">
        <v>260</v>
      </c>
      <c r="D3511" s="52" t="s">
        <v>7</v>
      </c>
      <c r="E3511" s="52" t="s">
        <v>80</v>
      </c>
      <c r="F3511" s="52" t="s">
        <v>63</v>
      </c>
      <c r="G3511" s="52">
        <v>0</v>
      </c>
      <c r="H3511" s="52">
        <v>0</v>
      </c>
      <c r="I3511" s="52">
        <v>0</v>
      </c>
      <c r="J3511" s="52">
        <v>0</v>
      </c>
      <c r="K3511" s="52">
        <v>0</v>
      </c>
      <c r="L3511" s="52">
        <v>0</v>
      </c>
      <c r="M3511" s="52">
        <v>0</v>
      </c>
      <c r="N3511" s="52">
        <v>0</v>
      </c>
      <c r="O3511" s="52">
        <v>0</v>
      </c>
      <c r="P3511" s="52">
        <v>0</v>
      </c>
      <c r="Q3511" s="52">
        <v>0</v>
      </c>
      <c r="R3511" s="52">
        <v>0</v>
      </c>
      <c r="S3511" s="52">
        <v>0</v>
      </c>
      <c r="T3511" s="52">
        <v>0</v>
      </c>
      <c r="U3511" s="52">
        <v>1.7144150508</v>
      </c>
      <c r="V3511" s="52">
        <v>1.7144150508</v>
      </c>
      <c r="W3511" s="52">
        <v>1.9329199560000001</v>
      </c>
      <c r="X3511" s="52">
        <v>3.6572409756000002</v>
      </c>
      <c r="Y3511" s="52">
        <v>2.3731033608000001</v>
      </c>
      <c r="Z3511" s="52">
        <v>2.1833575848000004</v>
      </c>
    </row>
    <row r="3512" spans="1:26">
      <c r="A3512" s="52" t="s">
        <v>347</v>
      </c>
      <c r="B3512" s="52" t="s">
        <v>338</v>
      </c>
      <c r="C3512" s="52" t="s">
        <v>260</v>
      </c>
      <c r="D3512" s="52" t="s">
        <v>7</v>
      </c>
      <c r="E3512" s="52" t="s">
        <v>80</v>
      </c>
      <c r="F3512" s="52" t="s">
        <v>64</v>
      </c>
      <c r="G3512" s="52">
        <v>54.569001117599996</v>
      </c>
      <c r="H3512" s="52">
        <v>44.315000380800001</v>
      </c>
      <c r="I3512" s="52">
        <v>41.417002090800004</v>
      </c>
      <c r="J3512" s="52">
        <v>41.839998681600001</v>
      </c>
      <c r="K3512" s="52">
        <v>42.924999528000008</v>
      </c>
      <c r="L3512" s="52">
        <v>55.868998330800011</v>
      </c>
      <c r="M3512" s="52">
        <v>51.964999923600004</v>
      </c>
      <c r="N3512" s="52">
        <v>45.768000013199995</v>
      </c>
      <c r="O3512" s="52">
        <v>51.306998248799999</v>
      </c>
      <c r="P3512" s="52">
        <v>38.312000035200008</v>
      </c>
      <c r="Q3512" s="52">
        <v>31.547998547999999</v>
      </c>
      <c r="R3512" s="52">
        <v>38.1099994956</v>
      </c>
      <c r="S3512" s="52">
        <v>37.075998060000003</v>
      </c>
      <c r="T3512" s="52">
        <v>57.800000732400001</v>
      </c>
      <c r="U3512" s="52">
        <v>32.024000026800003</v>
      </c>
      <c r="V3512" s="52">
        <v>32.931999716400007</v>
      </c>
      <c r="W3512" s="52">
        <v>33.173000297999998</v>
      </c>
      <c r="X3512" s="52">
        <v>68.719811526000001</v>
      </c>
      <c r="Y3512" s="52">
        <v>51.82761845520001</v>
      </c>
      <c r="Z3512" s="52">
        <v>54.129860225999998</v>
      </c>
    </row>
    <row r="3513" spans="1:26">
      <c r="A3513" s="52" t="s">
        <v>347</v>
      </c>
      <c r="B3513" s="52" t="s">
        <v>339</v>
      </c>
      <c r="C3513" s="52" t="s">
        <v>260</v>
      </c>
      <c r="D3513" s="52" t="s">
        <v>7</v>
      </c>
      <c r="E3513" s="52" t="s">
        <v>80</v>
      </c>
      <c r="F3513" s="52" t="s">
        <v>65</v>
      </c>
      <c r="G3513" s="52">
        <v>0</v>
      </c>
      <c r="H3513" s="52">
        <v>0</v>
      </c>
      <c r="I3513" s="52">
        <v>0</v>
      </c>
      <c r="J3513" s="52">
        <v>0</v>
      </c>
      <c r="K3513" s="52">
        <v>0</v>
      </c>
      <c r="L3513" s="52">
        <v>0</v>
      </c>
      <c r="M3513" s="52">
        <v>0</v>
      </c>
      <c r="N3513" s="52">
        <v>0</v>
      </c>
      <c r="O3513" s="52">
        <v>0</v>
      </c>
      <c r="P3513" s="52">
        <v>0</v>
      </c>
      <c r="Q3513" s="52">
        <v>0</v>
      </c>
      <c r="R3513" s="52">
        <v>0</v>
      </c>
      <c r="S3513" s="52">
        <v>0</v>
      </c>
      <c r="T3513" s="52">
        <v>0</v>
      </c>
      <c r="U3513" s="52">
        <v>0</v>
      </c>
      <c r="V3513" s="52">
        <v>0</v>
      </c>
      <c r="W3513" s="52">
        <v>0</v>
      </c>
      <c r="X3513" s="52">
        <v>0</v>
      </c>
      <c r="Y3513" s="52">
        <v>0</v>
      </c>
      <c r="Z3513" s="52">
        <v>0</v>
      </c>
    </row>
    <row r="3514" spans="1:26">
      <c r="A3514" s="52" t="s">
        <v>347</v>
      </c>
      <c r="B3514" s="52" t="s">
        <v>340</v>
      </c>
      <c r="C3514" s="52" t="s">
        <v>260</v>
      </c>
      <c r="D3514" s="52" t="s">
        <v>7</v>
      </c>
      <c r="E3514" s="52" t="s">
        <v>80</v>
      </c>
      <c r="F3514" s="52" t="s">
        <v>66</v>
      </c>
      <c r="G3514" s="52">
        <v>4.0716001980000005</v>
      </c>
      <c r="H3514" s="52">
        <v>4.1004011952000008</v>
      </c>
      <c r="I3514" s="52">
        <v>5.1767981676000003</v>
      </c>
      <c r="J3514" s="52">
        <v>5.4216003636000005</v>
      </c>
      <c r="K3514" s="52">
        <v>5.5836002159999998</v>
      </c>
      <c r="L3514" s="52">
        <v>23.212799877600002</v>
      </c>
      <c r="M3514" s="52">
        <v>24.670802735999999</v>
      </c>
      <c r="N3514" s="52">
        <v>25.793999758800005</v>
      </c>
      <c r="O3514" s="52">
        <v>27.316797533999999</v>
      </c>
      <c r="P3514" s="52">
        <v>29.815199258400007</v>
      </c>
      <c r="Q3514" s="52">
        <v>26.827197328800004</v>
      </c>
      <c r="R3514" s="52">
        <v>25.4484003528</v>
      </c>
      <c r="S3514" s="52">
        <v>29.862003495600003</v>
      </c>
      <c r="T3514" s="52">
        <v>29.538003790799998</v>
      </c>
      <c r="U3514" s="52">
        <v>31.1472003708</v>
      </c>
      <c r="V3514" s="52">
        <v>29.714402048400004</v>
      </c>
      <c r="W3514" s="52">
        <v>29.224797656400003</v>
      </c>
      <c r="X3514" s="52">
        <v>29.332800349200006</v>
      </c>
      <c r="Y3514" s="52">
        <v>30.1643993124</v>
      </c>
      <c r="Z3514" s="52">
        <v>30.815999370000007</v>
      </c>
    </row>
    <row r="3515" spans="1:26">
      <c r="A3515" s="52" t="s">
        <v>347</v>
      </c>
      <c r="B3515" s="52" t="s">
        <v>341</v>
      </c>
      <c r="C3515" s="52" t="s">
        <v>260</v>
      </c>
      <c r="D3515" s="52" t="s">
        <v>7</v>
      </c>
      <c r="E3515" s="52" t="s">
        <v>80</v>
      </c>
      <c r="F3515" s="52" t="s">
        <v>67</v>
      </c>
      <c r="G3515" s="52">
        <v>0</v>
      </c>
      <c r="H3515" s="52">
        <v>0</v>
      </c>
      <c r="I3515" s="52">
        <v>0</v>
      </c>
      <c r="J3515" s="52">
        <v>0</v>
      </c>
      <c r="K3515" s="52">
        <v>0</v>
      </c>
      <c r="L3515" s="52">
        <v>0.100001718</v>
      </c>
      <c r="M3515" s="52">
        <v>0.100001718</v>
      </c>
      <c r="N3515" s="52">
        <v>9.8000427600000009E-2</v>
      </c>
      <c r="O3515" s="52">
        <v>9.8000427600000009E-2</v>
      </c>
      <c r="P3515" s="52">
        <v>9.8000427600000009E-2</v>
      </c>
      <c r="Q3515" s="52">
        <v>9.8000427600000009E-2</v>
      </c>
      <c r="R3515" s="52">
        <v>0.1050007572</v>
      </c>
      <c r="S3515" s="52">
        <v>0.1050007572</v>
      </c>
      <c r="T3515" s="52">
        <v>9.4002033600000007E-2</v>
      </c>
      <c r="U3515" s="52">
        <v>9.4002033600000007E-2</v>
      </c>
      <c r="V3515" s="52">
        <v>9.4002033600000007E-2</v>
      </c>
      <c r="W3515" s="52">
        <v>9.4002033600000007E-2</v>
      </c>
      <c r="X3515" s="52">
        <v>9.4002033600000007E-2</v>
      </c>
      <c r="Y3515" s="52">
        <v>9.4002033600000007E-2</v>
      </c>
      <c r="Z3515" s="52">
        <v>9.4002033600000007E-2</v>
      </c>
    </row>
    <row r="3516" spans="1:26">
      <c r="A3516" s="52" t="s">
        <v>347</v>
      </c>
      <c r="B3516" s="52" t="s">
        <v>337</v>
      </c>
      <c r="C3516" s="52" t="s">
        <v>260</v>
      </c>
      <c r="D3516" s="52" t="s">
        <v>7</v>
      </c>
      <c r="E3516" s="52" t="s">
        <v>80</v>
      </c>
      <c r="F3516" s="52" t="s">
        <v>68</v>
      </c>
      <c r="G3516" s="52">
        <v>0</v>
      </c>
      <c r="H3516" s="52">
        <v>0</v>
      </c>
      <c r="I3516" s="52">
        <v>0</v>
      </c>
      <c r="J3516" s="52">
        <v>0</v>
      </c>
      <c r="K3516" s="52">
        <v>0</v>
      </c>
      <c r="L3516" s="52">
        <v>0</v>
      </c>
      <c r="M3516" s="52">
        <v>0</v>
      </c>
      <c r="N3516" s="52">
        <v>0</v>
      </c>
      <c r="O3516" s="52">
        <v>0</v>
      </c>
      <c r="P3516" s="52">
        <v>0</v>
      </c>
      <c r="Q3516" s="52">
        <v>0</v>
      </c>
      <c r="R3516" s="52">
        <v>0</v>
      </c>
      <c r="S3516" s="52">
        <v>0</v>
      </c>
      <c r="T3516" s="52">
        <v>0</v>
      </c>
      <c r="U3516" s="52">
        <v>0.1715457564</v>
      </c>
      <c r="V3516" s="52">
        <v>0.1715457564</v>
      </c>
      <c r="W3516" s="52">
        <v>0.1715457564</v>
      </c>
      <c r="X3516" s="52">
        <v>0.164310966</v>
      </c>
      <c r="Y3516" s="52">
        <v>0.45883559880000002</v>
      </c>
      <c r="Z3516" s="52">
        <v>0.11449641960000001</v>
      </c>
    </row>
    <row r="3517" spans="1:26">
      <c r="A3517" s="52" t="s">
        <v>347</v>
      </c>
      <c r="B3517" s="52" t="s">
        <v>337</v>
      </c>
      <c r="C3517" s="52" t="s">
        <v>260</v>
      </c>
      <c r="D3517" s="52" t="s">
        <v>7</v>
      </c>
      <c r="E3517" s="52" t="s">
        <v>80</v>
      </c>
      <c r="F3517" s="52" t="s">
        <v>69</v>
      </c>
      <c r="G3517" s="52">
        <v>0</v>
      </c>
      <c r="H3517" s="52">
        <v>0</v>
      </c>
      <c r="I3517" s="52">
        <v>0</v>
      </c>
      <c r="J3517" s="52">
        <v>0</v>
      </c>
      <c r="K3517" s="52">
        <v>0</v>
      </c>
      <c r="L3517" s="52">
        <v>0</v>
      </c>
      <c r="M3517" s="52">
        <v>0</v>
      </c>
      <c r="N3517" s="52">
        <v>0</v>
      </c>
      <c r="O3517" s="52">
        <v>0</v>
      </c>
      <c r="P3517" s="52">
        <v>0</v>
      </c>
      <c r="Q3517" s="52">
        <v>0</v>
      </c>
      <c r="R3517" s="52">
        <v>0</v>
      </c>
      <c r="S3517" s="52">
        <v>0</v>
      </c>
      <c r="T3517" s="52">
        <v>0</v>
      </c>
      <c r="U3517" s="52">
        <v>0</v>
      </c>
      <c r="V3517" s="52">
        <v>0</v>
      </c>
      <c r="W3517" s="52">
        <v>0</v>
      </c>
      <c r="X3517" s="52">
        <v>0</v>
      </c>
      <c r="Y3517" s="52">
        <v>0</v>
      </c>
      <c r="Z3517" s="52">
        <v>0</v>
      </c>
    </row>
    <row r="3518" spans="1:26">
      <c r="A3518" s="52" t="s">
        <v>347</v>
      </c>
      <c r="B3518" s="52" t="s">
        <v>337</v>
      </c>
      <c r="C3518" s="52" t="s">
        <v>260</v>
      </c>
      <c r="D3518" s="52" t="s">
        <v>7</v>
      </c>
      <c r="E3518" s="52" t="s">
        <v>80</v>
      </c>
      <c r="F3518" s="52" t="s">
        <v>70</v>
      </c>
      <c r="G3518" s="52">
        <v>0</v>
      </c>
      <c r="H3518" s="52">
        <v>0</v>
      </c>
      <c r="I3518" s="52">
        <v>0</v>
      </c>
      <c r="J3518" s="52">
        <v>0</v>
      </c>
      <c r="K3518" s="52">
        <v>0</v>
      </c>
      <c r="L3518" s="52">
        <v>0</v>
      </c>
      <c r="M3518" s="52">
        <v>0</v>
      </c>
      <c r="N3518" s="52">
        <v>0</v>
      </c>
      <c r="O3518" s="52">
        <v>0</v>
      </c>
      <c r="P3518" s="52">
        <v>0</v>
      </c>
      <c r="Q3518" s="52">
        <v>0</v>
      </c>
      <c r="R3518" s="52">
        <v>0</v>
      </c>
      <c r="S3518" s="52">
        <v>0</v>
      </c>
      <c r="T3518" s="52">
        <v>0</v>
      </c>
      <c r="U3518" s="52">
        <v>0</v>
      </c>
      <c r="V3518" s="52">
        <v>0</v>
      </c>
      <c r="W3518" s="52">
        <v>0</v>
      </c>
      <c r="X3518" s="52">
        <v>0</v>
      </c>
      <c r="Y3518" s="52">
        <v>0</v>
      </c>
      <c r="Z3518" s="52">
        <v>0</v>
      </c>
    </row>
    <row r="3519" spans="1:26">
      <c r="A3519" s="52" t="s">
        <v>347</v>
      </c>
      <c r="B3519" s="52" t="s">
        <v>342</v>
      </c>
      <c r="C3519" s="52" t="s">
        <v>260</v>
      </c>
      <c r="D3519" s="52" t="s">
        <v>7</v>
      </c>
      <c r="E3519" s="52" t="s">
        <v>80</v>
      </c>
      <c r="F3519" s="52" t="s">
        <v>71</v>
      </c>
      <c r="G3519" s="52">
        <v>0</v>
      </c>
      <c r="H3519" s="52">
        <v>0</v>
      </c>
      <c r="I3519" s="52">
        <v>0</v>
      </c>
      <c r="J3519" s="52">
        <v>0</v>
      </c>
      <c r="K3519" s="52">
        <v>0</v>
      </c>
      <c r="L3519" s="52">
        <v>0</v>
      </c>
      <c r="M3519" s="52">
        <v>0</v>
      </c>
      <c r="N3519" s="52">
        <v>0</v>
      </c>
      <c r="O3519" s="52">
        <v>0</v>
      </c>
      <c r="P3519" s="52">
        <v>0</v>
      </c>
      <c r="Q3519" s="52">
        <v>0</v>
      </c>
      <c r="R3519" s="52">
        <v>0</v>
      </c>
      <c r="S3519" s="52">
        <v>0</v>
      </c>
      <c r="T3519" s="52">
        <v>0</v>
      </c>
      <c r="U3519" s="52">
        <v>0</v>
      </c>
      <c r="V3519" s="52">
        <v>0</v>
      </c>
      <c r="W3519" s="52">
        <v>0</v>
      </c>
      <c r="X3519" s="52">
        <v>0</v>
      </c>
      <c r="Y3519" s="52">
        <v>0</v>
      </c>
      <c r="Z3519" s="52">
        <v>0</v>
      </c>
    </row>
    <row r="3520" spans="1:26">
      <c r="A3520" s="52" t="s">
        <v>347</v>
      </c>
      <c r="B3520" s="52" t="s">
        <v>342</v>
      </c>
      <c r="C3520" s="52" t="s">
        <v>260</v>
      </c>
      <c r="D3520" s="52" t="s">
        <v>7</v>
      </c>
      <c r="E3520" s="52" t="s">
        <v>80</v>
      </c>
      <c r="F3520" s="52" t="s">
        <v>72</v>
      </c>
      <c r="G3520" s="52">
        <v>37.622702030400006</v>
      </c>
      <c r="H3520" s="52">
        <v>38.561399337600001</v>
      </c>
      <c r="I3520" s="52">
        <v>36.078400850400001</v>
      </c>
      <c r="J3520" s="52">
        <v>37.625000583600006</v>
      </c>
      <c r="K3520" s="52">
        <v>38.178298764000004</v>
      </c>
      <c r="L3520" s="52">
        <v>30.862100224800002</v>
      </c>
      <c r="M3520" s="52">
        <v>26.001099820800004</v>
      </c>
      <c r="N3520" s="52">
        <v>26.358200366400002</v>
      </c>
      <c r="O3520" s="52">
        <v>19.1174982048</v>
      </c>
      <c r="P3520" s="52">
        <v>15.974601422399999</v>
      </c>
      <c r="Q3520" s="52">
        <v>14.530297773600001</v>
      </c>
      <c r="R3520" s="52">
        <v>12.593601324000002</v>
      </c>
      <c r="S3520" s="52">
        <v>13.579802064000003</v>
      </c>
      <c r="T3520" s="52">
        <v>11.978204526000001</v>
      </c>
      <c r="U3520" s="52">
        <v>9.6229997352000005</v>
      </c>
      <c r="V3520" s="52">
        <v>8.2702990836000012</v>
      </c>
      <c r="W3520" s="52">
        <v>9.0319994208000018</v>
      </c>
      <c r="X3520" s="52">
        <v>8.5163740668000028</v>
      </c>
      <c r="Y3520" s="52">
        <v>7.2940294331999995</v>
      </c>
      <c r="Z3520" s="52">
        <v>5.4343198619999997</v>
      </c>
    </row>
    <row r="3521" spans="1:26">
      <c r="A3521" s="52" t="s">
        <v>347</v>
      </c>
      <c r="B3521" s="52" t="s">
        <v>343</v>
      </c>
      <c r="C3521" s="52" t="s">
        <v>260</v>
      </c>
      <c r="D3521" s="52" t="s">
        <v>7</v>
      </c>
      <c r="E3521" s="52" t="s">
        <v>80</v>
      </c>
      <c r="F3521" s="52" t="s">
        <v>73</v>
      </c>
      <c r="G3521" s="52">
        <v>8.0118018648000007</v>
      </c>
      <c r="H3521" s="52">
        <v>8.3322009216000001</v>
      </c>
      <c r="I3521" s="52">
        <v>6.7491006660000004</v>
      </c>
      <c r="J3521" s="52">
        <v>5.8517982503999999</v>
      </c>
      <c r="K3521" s="52">
        <v>5.4368989308000009</v>
      </c>
      <c r="L3521" s="52">
        <v>44.474400230400001</v>
      </c>
      <c r="M3521" s="52">
        <v>44.015401346400004</v>
      </c>
      <c r="N3521" s="52">
        <v>42.337800828000006</v>
      </c>
      <c r="O3521" s="52">
        <v>43.007399938800006</v>
      </c>
      <c r="P3521" s="52">
        <v>47.055595924800009</v>
      </c>
      <c r="Q3521" s="52">
        <v>46.449899942400002</v>
      </c>
      <c r="R3521" s="52">
        <v>46.662300493200007</v>
      </c>
      <c r="S3521" s="52">
        <v>50.874296655600006</v>
      </c>
      <c r="T3521" s="52">
        <v>55.946701152000003</v>
      </c>
      <c r="U3521" s="52">
        <v>50.855401627200003</v>
      </c>
      <c r="V3521" s="52">
        <v>48.945601180800004</v>
      </c>
      <c r="W3521" s="52">
        <v>82.430999560799989</v>
      </c>
      <c r="X3521" s="52">
        <v>86.47952211720002</v>
      </c>
      <c r="Y3521" s="52">
        <v>88.955256506399991</v>
      </c>
      <c r="Z3521" s="52">
        <v>92.252269396799988</v>
      </c>
    </row>
    <row r="3522" spans="1:26">
      <c r="A3522" s="52" t="s">
        <v>348</v>
      </c>
      <c r="B3522" s="52" t="s">
        <v>337</v>
      </c>
      <c r="C3522" s="52" t="s">
        <v>260</v>
      </c>
      <c r="D3522" s="52" t="s">
        <v>7</v>
      </c>
      <c r="E3522" s="52" t="s">
        <v>81</v>
      </c>
      <c r="F3522" s="52" t="s">
        <v>63</v>
      </c>
      <c r="G3522" s="52">
        <v>3.3436245348</v>
      </c>
      <c r="H3522" s="52">
        <v>1.5116692608000002</v>
      </c>
      <c r="I3522" s="52">
        <v>1.4489970516000001</v>
      </c>
      <c r="J3522" s="52">
        <v>1.4759726040000001</v>
      </c>
      <c r="K3522" s="52">
        <v>1.7942531400000004</v>
      </c>
      <c r="L3522" s="52">
        <v>1.3387334868</v>
      </c>
      <c r="M3522" s="52">
        <v>1.3074664644</v>
      </c>
      <c r="N3522" s="52">
        <v>2.6728531199999999E-2</v>
      </c>
      <c r="O3522" s="52">
        <v>0.30493301760000002</v>
      </c>
      <c r="P3522" s="52">
        <v>0.22272938640000001</v>
      </c>
      <c r="Q3522" s="52">
        <v>0</v>
      </c>
      <c r="R3522" s="52">
        <v>0</v>
      </c>
      <c r="S3522" s="52">
        <v>0</v>
      </c>
      <c r="T3522" s="52">
        <v>0.16807908600000002</v>
      </c>
      <c r="U3522" s="52">
        <v>0.15127327080000003</v>
      </c>
      <c r="V3522" s="52">
        <v>0</v>
      </c>
      <c r="W3522" s="52">
        <v>0.21850490519999999</v>
      </c>
      <c r="X3522" s="52">
        <v>1.7207747999999998E-2</v>
      </c>
      <c r="Y3522" s="52">
        <v>0</v>
      </c>
      <c r="Z3522" s="52">
        <v>0</v>
      </c>
    </row>
    <row r="3523" spans="1:26">
      <c r="A3523" s="52" t="s">
        <v>348</v>
      </c>
      <c r="B3523" s="52" t="s">
        <v>338</v>
      </c>
      <c r="C3523" s="52" t="s">
        <v>260</v>
      </c>
      <c r="D3523" s="52" t="s">
        <v>7</v>
      </c>
      <c r="E3523" s="52" t="s">
        <v>81</v>
      </c>
      <c r="F3523" s="52" t="s">
        <v>64</v>
      </c>
      <c r="G3523" s="52">
        <v>361.00399972320002</v>
      </c>
      <c r="H3523" s="52">
        <v>319.23899919000002</v>
      </c>
      <c r="I3523" s="52">
        <v>353.58000364440005</v>
      </c>
      <c r="J3523" s="52">
        <v>356.46500192040003</v>
      </c>
      <c r="K3523" s="52">
        <v>413.54499865679998</v>
      </c>
      <c r="L3523" s="52">
        <v>413.69299785000004</v>
      </c>
      <c r="M3523" s="52">
        <v>400.9790009052</v>
      </c>
      <c r="N3523" s="52">
        <v>395.40400037640006</v>
      </c>
      <c r="O3523" s="52">
        <v>363.96299968920005</v>
      </c>
      <c r="P3523" s="52">
        <v>338.00200103880002</v>
      </c>
      <c r="Q3523" s="52">
        <v>296.3900029248</v>
      </c>
      <c r="R3523" s="52">
        <v>307.40299932600004</v>
      </c>
      <c r="S3523" s="52">
        <v>303.51800061720002</v>
      </c>
      <c r="T3523" s="52">
        <v>326.10600014400001</v>
      </c>
      <c r="U3523" s="52">
        <v>357.07199999760002</v>
      </c>
      <c r="V3523" s="52">
        <v>345.96899995679996</v>
      </c>
      <c r="W3523" s="52">
        <v>289.99599732720003</v>
      </c>
      <c r="X3523" s="52">
        <v>281.04260088960001</v>
      </c>
      <c r="Y3523" s="52">
        <v>284.53092123240003</v>
      </c>
      <c r="Z3523" s="52">
        <v>283.95679790880001</v>
      </c>
    </row>
    <row r="3524" spans="1:26">
      <c r="A3524" s="52" t="s">
        <v>348</v>
      </c>
      <c r="B3524" s="52" t="s">
        <v>339</v>
      </c>
      <c r="C3524" s="52" t="s">
        <v>260</v>
      </c>
      <c r="D3524" s="52" t="s">
        <v>7</v>
      </c>
      <c r="E3524" s="52" t="s">
        <v>81</v>
      </c>
      <c r="F3524" s="52" t="s">
        <v>65</v>
      </c>
      <c r="G3524" s="52">
        <v>0</v>
      </c>
      <c r="H3524" s="52">
        <v>0</v>
      </c>
      <c r="I3524" s="52">
        <v>0</v>
      </c>
      <c r="J3524" s="52">
        <v>0</v>
      </c>
      <c r="K3524" s="52">
        <v>0</v>
      </c>
      <c r="L3524" s="52">
        <v>0</v>
      </c>
      <c r="M3524" s="52">
        <v>0</v>
      </c>
      <c r="N3524" s="52">
        <v>0</v>
      </c>
      <c r="O3524" s="52">
        <v>0</v>
      </c>
      <c r="P3524" s="52">
        <v>0</v>
      </c>
      <c r="Q3524" s="52">
        <v>1.2470006988</v>
      </c>
      <c r="R3524" s="52">
        <v>1.2470006988</v>
      </c>
      <c r="S3524" s="52">
        <v>1.1259979920000001</v>
      </c>
      <c r="T3524" s="52">
        <v>2.2990011876000001</v>
      </c>
      <c r="U3524" s="52">
        <v>2.2990011876000001</v>
      </c>
      <c r="V3524" s="52">
        <v>2.2990011876000001</v>
      </c>
      <c r="W3524" s="52">
        <v>2.2990011876000001</v>
      </c>
      <c r="X3524" s="52">
        <v>2.2990011876000001</v>
      </c>
      <c r="Y3524" s="52">
        <v>2.2990011876000001</v>
      </c>
      <c r="Z3524" s="52">
        <v>2.2990011876000001</v>
      </c>
    </row>
    <row r="3525" spans="1:26">
      <c r="A3525" s="52" t="s">
        <v>348</v>
      </c>
      <c r="B3525" s="52" t="s">
        <v>340</v>
      </c>
      <c r="C3525" s="52" t="s">
        <v>260</v>
      </c>
      <c r="D3525" s="52" t="s">
        <v>7</v>
      </c>
      <c r="E3525" s="52" t="s">
        <v>81</v>
      </c>
      <c r="F3525" s="52" t="s">
        <v>66</v>
      </c>
      <c r="G3525" s="52">
        <v>241.9596016344</v>
      </c>
      <c r="H3525" s="52">
        <v>231.65999827200002</v>
      </c>
      <c r="I3525" s="52">
        <v>234.98640249840005</v>
      </c>
      <c r="J3525" s="52">
        <v>239.69159951400005</v>
      </c>
      <c r="K3525" s="52">
        <v>251.46359995320003</v>
      </c>
      <c r="L3525" s="52">
        <v>248.62680430560005</v>
      </c>
      <c r="M3525" s="52">
        <v>231.92279952120001</v>
      </c>
      <c r="N3525" s="52">
        <v>227.2679990172</v>
      </c>
      <c r="O3525" s="52">
        <v>206.42040200880001</v>
      </c>
      <c r="P3525" s="52">
        <v>193.07159826120002</v>
      </c>
      <c r="Q3525" s="52">
        <v>182.51279848440001</v>
      </c>
      <c r="R3525" s="52">
        <v>173.77559583839999</v>
      </c>
      <c r="S3525" s="52">
        <v>170.31240048239999</v>
      </c>
      <c r="T3525" s="52">
        <v>182.62439763840001</v>
      </c>
      <c r="U3525" s="52">
        <v>177.56279508600002</v>
      </c>
      <c r="V3525" s="52">
        <v>173.55959882640002</v>
      </c>
      <c r="W3525" s="52">
        <v>176.97960315360001</v>
      </c>
      <c r="X3525" s="52">
        <v>180.79895283840003</v>
      </c>
      <c r="Y3525" s="52">
        <v>178.97602849199998</v>
      </c>
      <c r="Z3525" s="52">
        <v>181.8961079652</v>
      </c>
    </row>
    <row r="3526" spans="1:26">
      <c r="A3526" s="52" t="s">
        <v>348</v>
      </c>
      <c r="B3526" s="52" t="s">
        <v>341</v>
      </c>
      <c r="C3526" s="52" t="s">
        <v>260</v>
      </c>
      <c r="D3526" s="52" t="s">
        <v>7</v>
      </c>
      <c r="E3526" s="52" t="s">
        <v>81</v>
      </c>
      <c r="F3526" s="52" t="s">
        <v>67</v>
      </c>
      <c r="G3526" s="52">
        <v>15.886000360800002</v>
      </c>
      <c r="H3526" s="52">
        <v>15.30599877</v>
      </c>
      <c r="I3526" s="52">
        <v>16.403999630400001</v>
      </c>
      <c r="J3526" s="52">
        <v>20.318000302800002</v>
      </c>
      <c r="K3526" s="52">
        <v>20.952999698400003</v>
      </c>
      <c r="L3526" s="52">
        <v>19.462000669200002</v>
      </c>
      <c r="M3526" s="52">
        <v>18.023998154400001</v>
      </c>
      <c r="N3526" s="52">
        <v>14.679000349200001</v>
      </c>
      <c r="O3526" s="52">
        <v>13.898999509200001</v>
      </c>
      <c r="P3526" s="52">
        <v>4.7989980828000007</v>
      </c>
      <c r="Q3526" s="52">
        <v>1.7559983484000001</v>
      </c>
      <c r="R3526" s="52">
        <v>1.8640010412000001</v>
      </c>
      <c r="S3526" s="52">
        <v>1.7239986360000001</v>
      </c>
      <c r="T3526" s="52">
        <v>1.5910007472000001</v>
      </c>
      <c r="U3526" s="52">
        <v>1.9659998627999999</v>
      </c>
      <c r="V3526" s="52">
        <v>3.1030007652</v>
      </c>
      <c r="W3526" s="52">
        <v>4.3929999000000004</v>
      </c>
      <c r="X3526" s="52">
        <v>4.2390010224000001</v>
      </c>
      <c r="Y3526" s="52">
        <v>4.7190008951999998</v>
      </c>
      <c r="Z3526" s="52">
        <v>4.6140001380000006</v>
      </c>
    </row>
    <row r="3527" spans="1:26">
      <c r="A3527" s="52" t="s">
        <v>348</v>
      </c>
      <c r="B3527" s="52" t="s">
        <v>337</v>
      </c>
      <c r="C3527" s="52" t="s">
        <v>260</v>
      </c>
      <c r="D3527" s="52" t="s">
        <v>7</v>
      </c>
      <c r="E3527" s="52" t="s">
        <v>81</v>
      </c>
      <c r="F3527" s="52" t="s">
        <v>68</v>
      </c>
      <c r="G3527" s="52">
        <v>0</v>
      </c>
      <c r="H3527" s="52">
        <v>0</v>
      </c>
      <c r="I3527" s="52">
        <v>0</v>
      </c>
      <c r="J3527" s="52">
        <v>0</v>
      </c>
      <c r="K3527" s="52">
        <v>0</v>
      </c>
      <c r="L3527" s="52">
        <v>0</v>
      </c>
      <c r="M3527" s="52">
        <v>0</v>
      </c>
      <c r="N3527" s="52">
        <v>0</v>
      </c>
      <c r="O3527" s="52">
        <v>0</v>
      </c>
      <c r="P3527" s="52">
        <v>0</v>
      </c>
      <c r="Q3527" s="52">
        <v>0</v>
      </c>
      <c r="R3527" s="52">
        <v>0</v>
      </c>
      <c r="S3527" s="52">
        <v>0</v>
      </c>
      <c r="T3527" s="52">
        <v>0</v>
      </c>
      <c r="U3527" s="52">
        <v>0</v>
      </c>
      <c r="V3527" s="52">
        <v>0</v>
      </c>
      <c r="W3527" s="52">
        <v>0</v>
      </c>
      <c r="X3527" s="52">
        <v>0</v>
      </c>
      <c r="Y3527" s="52">
        <v>0</v>
      </c>
      <c r="Z3527" s="52">
        <v>0</v>
      </c>
    </row>
    <row r="3528" spans="1:26">
      <c r="A3528" s="52" t="s">
        <v>348</v>
      </c>
      <c r="B3528" s="52" t="s">
        <v>337</v>
      </c>
      <c r="C3528" s="52" t="s">
        <v>260</v>
      </c>
      <c r="D3528" s="52" t="s">
        <v>7</v>
      </c>
      <c r="E3528" s="52" t="s">
        <v>81</v>
      </c>
      <c r="F3528" s="52" t="s">
        <v>69</v>
      </c>
      <c r="G3528" s="52">
        <v>0</v>
      </c>
      <c r="H3528" s="52">
        <v>0</v>
      </c>
      <c r="I3528" s="52">
        <v>0</v>
      </c>
      <c r="J3528" s="52">
        <v>0</v>
      </c>
      <c r="K3528" s="52">
        <v>0</v>
      </c>
      <c r="L3528" s="52">
        <v>0</v>
      </c>
      <c r="M3528" s="52">
        <v>0</v>
      </c>
      <c r="N3528" s="52">
        <v>0</v>
      </c>
      <c r="O3528" s="52">
        <v>0</v>
      </c>
      <c r="P3528" s="52">
        <v>0</v>
      </c>
      <c r="Q3528" s="52">
        <v>0</v>
      </c>
      <c r="R3528" s="52">
        <v>0</v>
      </c>
      <c r="S3528" s="52">
        <v>0</v>
      </c>
      <c r="T3528" s="52">
        <v>0</v>
      </c>
      <c r="U3528" s="52">
        <v>0</v>
      </c>
      <c r="V3528" s="52">
        <v>0</v>
      </c>
      <c r="W3528" s="52">
        <v>0</v>
      </c>
      <c r="X3528" s="52">
        <v>0</v>
      </c>
      <c r="Y3528" s="52">
        <v>0</v>
      </c>
      <c r="Z3528" s="52">
        <v>0</v>
      </c>
    </row>
    <row r="3529" spans="1:26">
      <c r="A3529" s="52" t="s">
        <v>348</v>
      </c>
      <c r="B3529" s="52" t="s">
        <v>337</v>
      </c>
      <c r="C3529" s="52" t="s">
        <v>260</v>
      </c>
      <c r="D3529" s="52" t="s">
        <v>7</v>
      </c>
      <c r="E3529" s="52" t="s">
        <v>81</v>
      </c>
      <c r="F3529" s="52" t="s">
        <v>70</v>
      </c>
      <c r="G3529" s="52">
        <v>0</v>
      </c>
      <c r="H3529" s="52">
        <v>0</v>
      </c>
      <c r="I3529" s="52">
        <v>0</v>
      </c>
      <c r="J3529" s="52">
        <v>0</v>
      </c>
      <c r="K3529" s="52">
        <v>0</v>
      </c>
      <c r="L3529" s="52">
        <v>0</v>
      </c>
      <c r="M3529" s="52">
        <v>0</v>
      </c>
      <c r="N3529" s="52">
        <v>0</v>
      </c>
      <c r="O3529" s="52">
        <v>0</v>
      </c>
      <c r="P3529" s="52">
        <v>0</v>
      </c>
      <c r="Q3529" s="52">
        <v>0</v>
      </c>
      <c r="R3529" s="52">
        <v>0</v>
      </c>
      <c r="S3529" s="52">
        <v>0</v>
      </c>
      <c r="T3529" s="52">
        <v>0</v>
      </c>
      <c r="U3529" s="52">
        <v>0</v>
      </c>
      <c r="V3529" s="52">
        <v>0</v>
      </c>
      <c r="W3529" s="52">
        <v>0</v>
      </c>
      <c r="X3529" s="52">
        <v>0</v>
      </c>
      <c r="Y3529" s="52">
        <v>0</v>
      </c>
      <c r="Z3529" s="52">
        <v>0</v>
      </c>
    </row>
    <row r="3530" spans="1:26">
      <c r="A3530" s="52" t="s">
        <v>348</v>
      </c>
      <c r="B3530" s="52" t="s">
        <v>342</v>
      </c>
      <c r="C3530" s="52" t="s">
        <v>260</v>
      </c>
      <c r="D3530" s="52" t="s">
        <v>7</v>
      </c>
      <c r="E3530" s="52" t="s">
        <v>81</v>
      </c>
      <c r="F3530" s="52" t="s">
        <v>71</v>
      </c>
      <c r="G3530" s="52">
        <v>0</v>
      </c>
      <c r="H3530" s="52">
        <v>0</v>
      </c>
      <c r="I3530" s="52">
        <v>0</v>
      </c>
      <c r="J3530" s="52">
        <v>0</v>
      </c>
      <c r="K3530" s="52">
        <v>0</v>
      </c>
      <c r="L3530" s="52">
        <v>0</v>
      </c>
      <c r="M3530" s="52">
        <v>0</v>
      </c>
      <c r="N3530" s="52">
        <v>0</v>
      </c>
      <c r="O3530" s="52">
        <v>0</v>
      </c>
      <c r="P3530" s="52">
        <v>0</v>
      </c>
      <c r="Q3530" s="52">
        <v>0</v>
      </c>
      <c r="R3530" s="52">
        <v>0</v>
      </c>
      <c r="S3530" s="52">
        <v>0</v>
      </c>
      <c r="T3530" s="52">
        <v>0</v>
      </c>
      <c r="U3530" s="52">
        <v>0</v>
      </c>
      <c r="V3530" s="52">
        <v>0</v>
      </c>
      <c r="W3530" s="52">
        <v>0</v>
      </c>
      <c r="X3530" s="52">
        <v>0</v>
      </c>
      <c r="Y3530" s="52">
        <v>0</v>
      </c>
      <c r="Z3530" s="52">
        <v>0</v>
      </c>
    </row>
    <row r="3531" spans="1:26">
      <c r="A3531" s="52" t="s">
        <v>348</v>
      </c>
      <c r="B3531" s="52" t="s">
        <v>342</v>
      </c>
      <c r="C3531" s="52" t="s">
        <v>260</v>
      </c>
      <c r="D3531" s="52" t="s">
        <v>7</v>
      </c>
      <c r="E3531" s="52" t="s">
        <v>81</v>
      </c>
      <c r="F3531" s="52" t="s">
        <v>72</v>
      </c>
      <c r="G3531" s="52">
        <v>80.923102606800001</v>
      </c>
      <c r="H3531" s="52">
        <v>81.995396515199999</v>
      </c>
      <c r="I3531" s="52">
        <v>68.559905073599992</v>
      </c>
      <c r="J3531" s="52">
        <v>81.179397568799999</v>
      </c>
      <c r="K3531" s="52">
        <v>80.1182991636</v>
      </c>
      <c r="L3531" s="52">
        <v>63.875901639600009</v>
      </c>
      <c r="M3531" s="52">
        <v>51.5419028496</v>
      </c>
      <c r="N3531" s="52">
        <v>56.952207226800006</v>
      </c>
      <c r="O3531" s="52">
        <v>41.1959055564</v>
      </c>
      <c r="P3531" s="52">
        <v>37.610702661600001</v>
      </c>
      <c r="Q3531" s="52">
        <v>26.23250007</v>
      </c>
      <c r="R3531" s="52">
        <v>24.248894713200002</v>
      </c>
      <c r="S3531" s="52">
        <v>25.256900307599999</v>
      </c>
      <c r="T3531" s="52">
        <v>23.444200126800002</v>
      </c>
      <c r="U3531" s="52">
        <v>23.968303750800001</v>
      </c>
      <c r="V3531" s="52">
        <v>19.452500819999997</v>
      </c>
      <c r="W3531" s="52">
        <v>25.730703716400001</v>
      </c>
      <c r="X3531" s="52">
        <v>26.670740799599997</v>
      </c>
      <c r="Y3531" s="52">
        <v>20.345859269999998</v>
      </c>
      <c r="Z3531" s="52">
        <v>19.597711604400001</v>
      </c>
    </row>
    <row r="3532" spans="1:26">
      <c r="A3532" s="52" t="s">
        <v>348</v>
      </c>
      <c r="B3532" s="52" t="s">
        <v>343</v>
      </c>
      <c r="C3532" s="52" t="s">
        <v>260</v>
      </c>
      <c r="D3532" s="52" t="s">
        <v>7</v>
      </c>
      <c r="E3532" s="52" t="s">
        <v>81</v>
      </c>
      <c r="F3532" s="52" t="s">
        <v>73</v>
      </c>
      <c r="G3532" s="52">
        <v>136.27799957880001</v>
      </c>
      <c r="H3532" s="52">
        <v>109.75949920080001</v>
      </c>
      <c r="I3532" s="52">
        <v>119.17799887680002</v>
      </c>
      <c r="J3532" s="52">
        <v>95.805899632799992</v>
      </c>
      <c r="K3532" s="52">
        <v>96.390900262800002</v>
      </c>
      <c r="L3532" s="52">
        <v>96.570899168400018</v>
      </c>
      <c r="M3532" s="52">
        <v>95.734799395200014</v>
      </c>
      <c r="N3532" s="52">
        <v>91.9655992008</v>
      </c>
      <c r="O3532" s="52">
        <v>91.535401314000012</v>
      </c>
      <c r="P3532" s="52">
        <v>96.438600475200019</v>
      </c>
      <c r="Q3532" s="52">
        <v>90.708298974000002</v>
      </c>
      <c r="R3532" s="52">
        <v>93.706202685600005</v>
      </c>
      <c r="S3532" s="52">
        <v>100.4571036756</v>
      </c>
      <c r="T3532" s="52">
        <v>101.9295007524</v>
      </c>
      <c r="U3532" s="52">
        <v>94.246203589200007</v>
      </c>
      <c r="V3532" s="52">
        <v>101.66849982720001</v>
      </c>
      <c r="W3532" s="52">
        <v>110.93940224280001</v>
      </c>
      <c r="X3532" s="52">
        <v>116.71372375920001</v>
      </c>
      <c r="Y3532" s="52">
        <v>125.16567553440002</v>
      </c>
      <c r="Z3532" s="52">
        <v>129.35649067560001</v>
      </c>
    </row>
    <row r="3533" spans="1:26">
      <c r="A3533" s="52" t="s">
        <v>347</v>
      </c>
      <c r="B3533" s="52" t="s">
        <v>337</v>
      </c>
      <c r="C3533" s="52" t="s">
        <v>260</v>
      </c>
      <c r="D3533" s="52" t="s">
        <v>7</v>
      </c>
      <c r="E3533" s="52" t="s">
        <v>82</v>
      </c>
      <c r="F3533" s="52" t="s">
        <v>63</v>
      </c>
      <c r="G3533" s="52">
        <v>0</v>
      </c>
      <c r="H3533" s="52">
        <v>0</v>
      </c>
      <c r="I3533" s="52">
        <v>0</v>
      </c>
      <c r="J3533" s="52">
        <v>0</v>
      </c>
      <c r="K3533" s="52">
        <v>0</v>
      </c>
      <c r="L3533" s="52">
        <v>0</v>
      </c>
      <c r="M3533" s="52">
        <v>0</v>
      </c>
      <c r="N3533" s="52">
        <v>0</v>
      </c>
      <c r="O3533" s="52">
        <v>0</v>
      </c>
      <c r="P3533" s="52">
        <v>0</v>
      </c>
      <c r="Q3533" s="52">
        <v>0</v>
      </c>
      <c r="R3533" s="52">
        <v>0</v>
      </c>
      <c r="S3533" s="52">
        <v>0</v>
      </c>
      <c r="T3533" s="52">
        <v>0</v>
      </c>
      <c r="U3533" s="52">
        <v>0</v>
      </c>
      <c r="V3533" s="52">
        <v>0</v>
      </c>
      <c r="W3533" s="52">
        <v>0</v>
      </c>
      <c r="X3533" s="52">
        <v>0</v>
      </c>
      <c r="Y3533" s="52">
        <v>0</v>
      </c>
      <c r="Z3533" s="52">
        <v>0</v>
      </c>
    </row>
    <row r="3534" spans="1:26">
      <c r="A3534" s="52" t="s">
        <v>347</v>
      </c>
      <c r="B3534" s="52" t="s">
        <v>338</v>
      </c>
      <c r="C3534" s="52" t="s">
        <v>260</v>
      </c>
      <c r="D3534" s="52" t="s">
        <v>7</v>
      </c>
      <c r="E3534" s="52" t="s">
        <v>82</v>
      </c>
      <c r="F3534" s="52" t="s">
        <v>64</v>
      </c>
      <c r="G3534" s="52">
        <v>0</v>
      </c>
      <c r="H3534" s="52">
        <v>0</v>
      </c>
      <c r="I3534" s="52">
        <v>0</v>
      </c>
      <c r="J3534" s="52">
        <v>0</v>
      </c>
      <c r="K3534" s="52">
        <v>0</v>
      </c>
      <c r="L3534" s="52">
        <v>0</v>
      </c>
      <c r="M3534" s="52">
        <v>0</v>
      </c>
      <c r="N3534" s="52">
        <v>0</v>
      </c>
      <c r="O3534" s="52">
        <v>0</v>
      </c>
      <c r="P3534" s="52">
        <v>0</v>
      </c>
      <c r="Q3534" s="52">
        <v>0</v>
      </c>
      <c r="R3534" s="52">
        <v>0</v>
      </c>
      <c r="S3534" s="52">
        <v>0</v>
      </c>
      <c r="T3534" s="52">
        <v>0</v>
      </c>
      <c r="U3534" s="52">
        <v>0</v>
      </c>
      <c r="V3534" s="52">
        <v>0</v>
      </c>
      <c r="W3534" s="52">
        <v>0</v>
      </c>
      <c r="X3534" s="52">
        <v>0</v>
      </c>
      <c r="Y3534" s="52">
        <v>0</v>
      </c>
      <c r="Z3534" s="52">
        <v>0</v>
      </c>
    </row>
    <row r="3535" spans="1:26">
      <c r="A3535" s="52" t="s">
        <v>347</v>
      </c>
      <c r="B3535" s="52" t="s">
        <v>339</v>
      </c>
      <c r="C3535" s="52" t="s">
        <v>260</v>
      </c>
      <c r="D3535" s="52" t="s">
        <v>7</v>
      </c>
      <c r="E3535" s="52" t="s">
        <v>82</v>
      </c>
      <c r="F3535" s="52" t="s">
        <v>65</v>
      </c>
      <c r="G3535" s="52">
        <v>0</v>
      </c>
      <c r="H3535" s="52">
        <v>0</v>
      </c>
      <c r="I3535" s="52">
        <v>0</v>
      </c>
      <c r="J3535" s="52">
        <v>0</v>
      </c>
      <c r="K3535" s="52">
        <v>0</v>
      </c>
      <c r="L3535" s="52">
        <v>0</v>
      </c>
      <c r="M3535" s="52">
        <v>0</v>
      </c>
      <c r="N3535" s="52">
        <v>0</v>
      </c>
      <c r="O3535" s="52">
        <v>0</v>
      </c>
      <c r="P3535" s="52">
        <v>0</v>
      </c>
      <c r="Q3535" s="52">
        <v>0</v>
      </c>
      <c r="R3535" s="52">
        <v>0</v>
      </c>
      <c r="S3535" s="52">
        <v>0</v>
      </c>
      <c r="T3535" s="52">
        <v>0</v>
      </c>
      <c r="U3535" s="52">
        <v>0</v>
      </c>
      <c r="V3535" s="52">
        <v>0</v>
      </c>
      <c r="W3535" s="52">
        <v>0</v>
      </c>
      <c r="X3535" s="52">
        <v>0</v>
      </c>
      <c r="Y3535" s="52">
        <v>0</v>
      </c>
      <c r="Z3535" s="52">
        <v>0</v>
      </c>
    </row>
    <row r="3536" spans="1:26">
      <c r="A3536" s="52" t="s">
        <v>347</v>
      </c>
      <c r="B3536" s="52" t="s">
        <v>340</v>
      </c>
      <c r="C3536" s="52" t="s">
        <v>260</v>
      </c>
      <c r="D3536" s="52" t="s">
        <v>7</v>
      </c>
      <c r="E3536" s="52" t="s">
        <v>82</v>
      </c>
      <c r="F3536" s="52" t="s">
        <v>66</v>
      </c>
      <c r="G3536" s="52">
        <v>0.28440095040000002</v>
      </c>
      <c r="H3536" s="52">
        <v>0.27359900640000001</v>
      </c>
      <c r="I3536" s="52">
        <v>0.29879935560000004</v>
      </c>
      <c r="J3536" s="52">
        <v>0.62279906039999999</v>
      </c>
      <c r="K3536" s="52">
        <v>0</v>
      </c>
      <c r="L3536" s="52">
        <v>17.895597372000001</v>
      </c>
      <c r="M3536" s="52">
        <v>15.159598934400002</v>
      </c>
      <c r="N3536" s="52">
        <v>14.54400117</v>
      </c>
      <c r="O3536" s="52">
        <v>15.724800187200001</v>
      </c>
      <c r="P3536" s="52">
        <v>13.748404500000003</v>
      </c>
      <c r="Q3536" s="52">
        <v>16.470000345599999</v>
      </c>
      <c r="R3536" s="52">
        <v>15.7823979948</v>
      </c>
      <c r="S3536" s="52">
        <v>17.082001648799999</v>
      </c>
      <c r="T3536" s="52">
        <v>14.360401616399999</v>
      </c>
      <c r="U3536" s="52">
        <v>14.108398124399999</v>
      </c>
      <c r="V3536" s="52">
        <v>13.8599994672</v>
      </c>
      <c r="W3536" s="52">
        <v>16.336801490399999</v>
      </c>
      <c r="X3536" s="52">
        <v>16.336801490399999</v>
      </c>
      <c r="Y3536" s="52">
        <v>16.531198801199999</v>
      </c>
      <c r="Z3536" s="52">
        <v>15.231599334</v>
      </c>
    </row>
    <row r="3537" spans="1:26">
      <c r="A3537" s="52" t="s">
        <v>347</v>
      </c>
      <c r="B3537" s="52" t="s">
        <v>341</v>
      </c>
      <c r="C3537" s="52" t="s">
        <v>260</v>
      </c>
      <c r="D3537" s="52" t="s">
        <v>7</v>
      </c>
      <c r="E3537" s="52" t="s">
        <v>82</v>
      </c>
      <c r="F3537" s="52" t="s">
        <v>67</v>
      </c>
      <c r="G3537" s="52">
        <v>0</v>
      </c>
      <c r="H3537" s="52">
        <v>0</v>
      </c>
      <c r="I3537" s="52">
        <v>0</v>
      </c>
      <c r="J3537" s="52">
        <v>0</v>
      </c>
      <c r="K3537" s="52">
        <v>0</v>
      </c>
      <c r="L3537" s="52">
        <v>0</v>
      </c>
      <c r="M3537" s="52">
        <v>0</v>
      </c>
      <c r="N3537" s="52">
        <v>0</v>
      </c>
      <c r="O3537" s="52">
        <v>0</v>
      </c>
      <c r="P3537" s="52">
        <v>0</v>
      </c>
      <c r="Q3537" s="52">
        <v>0</v>
      </c>
      <c r="R3537" s="52">
        <v>0</v>
      </c>
      <c r="S3537" s="52">
        <v>0</v>
      </c>
      <c r="T3537" s="52">
        <v>0</v>
      </c>
      <c r="U3537" s="52">
        <v>0</v>
      </c>
      <c r="V3537" s="52">
        <v>0</v>
      </c>
      <c r="W3537" s="52">
        <v>0</v>
      </c>
      <c r="X3537" s="52">
        <v>0</v>
      </c>
      <c r="Y3537" s="52">
        <v>0</v>
      </c>
      <c r="Z3537" s="52">
        <v>0</v>
      </c>
    </row>
    <row r="3538" spans="1:26">
      <c r="A3538" s="52" t="s">
        <v>347</v>
      </c>
      <c r="B3538" s="52" t="s">
        <v>337</v>
      </c>
      <c r="C3538" s="52" t="s">
        <v>260</v>
      </c>
      <c r="D3538" s="52" t="s">
        <v>7</v>
      </c>
      <c r="E3538" s="52" t="s">
        <v>82</v>
      </c>
      <c r="F3538" s="52" t="s">
        <v>68</v>
      </c>
      <c r="G3538" s="52">
        <v>0</v>
      </c>
      <c r="H3538" s="52">
        <v>0</v>
      </c>
      <c r="I3538" s="52">
        <v>0</v>
      </c>
      <c r="J3538" s="52">
        <v>0</v>
      </c>
      <c r="K3538" s="52">
        <v>0</v>
      </c>
      <c r="L3538" s="52">
        <v>0</v>
      </c>
      <c r="M3538" s="52">
        <v>0</v>
      </c>
      <c r="N3538" s="52">
        <v>0</v>
      </c>
      <c r="O3538" s="52">
        <v>0</v>
      </c>
      <c r="P3538" s="52">
        <v>0</v>
      </c>
      <c r="Q3538" s="52">
        <v>0</v>
      </c>
      <c r="R3538" s="52">
        <v>0</v>
      </c>
      <c r="S3538" s="52">
        <v>0</v>
      </c>
      <c r="T3538" s="52">
        <v>0</v>
      </c>
      <c r="U3538" s="52">
        <v>0</v>
      </c>
      <c r="V3538" s="52">
        <v>0</v>
      </c>
      <c r="W3538" s="52">
        <v>0</v>
      </c>
      <c r="X3538" s="52">
        <v>0</v>
      </c>
      <c r="Y3538" s="52">
        <v>0</v>
      </c>
      <c r="Z3538" s="52">
        <v>0</v>
      </c>
    </row>
    <row r="3539" spans="1:26">
      <c r="A3539" s="52" t="s">
        <v>347</v>
      </c>
      <c r="B3539" s="52" t="s">
        <v>337</v>
      </c>
      <c r="C3539" s="52" t="s">
        <v>260</v>
      </c>
      <c r="D3539" s="52" t="s">
        <v>7</v>
      </c>
      <c r="E3539" s="52" t="s">
        <v>82</v>
      </c>
      <c r="F3539" s="52" t="s">
        <v>69</v>
      </c>
      <c r="G3539" s="52">
        <v>0</v>
      </c>
      <c r="H3539" s="52">
        <v>0</v>
      </c>
      <c r="I3539" s="52">
        <v>0</v>
      </c>
      <c r="J3539" s="52">
        <v>0</v>
      </c>
      <c r="K3539" s="52">
        <v>0</v>
      </c>
      <c r="L3539" s="52">
        <v>0</v>
      </c>
      <c r="M3539" s="52">
        <v>0</v>
      </c>
      <c r="N3539" s="52">
        <v>0</v>
      </c>
      <c r="O3539" s="52">
        <v>0</v>
      </c>
      <c r="P3539" s="52">
        <v>0</v>
      </c>
      <c r="Q3539" s="52">
        <v>0</v>
      </c>
      <c r="R3539" s="52">
        <v>0</v>
      </c>
      <c r="S3539" s="52">
        <v>0</v>
      </c>
      <c r="T3539" s="52">
        <v>0</v>
      </c>
      <c r="U3539" s="52">
        <v>0</v>
      </c>
      <c r="V3539" s="52">
        <v>0</v>
      </c>
      <c r="W3539" s="52">
        <v>0</v>
      </c>
      <c r="X3539" s="52">
        <v>0</v>
      </c>
      <c r="Y3539" s="52">
        <v>0</v>
      </c>
      <c r="Z3539" s="52">
        <v>0</v>
      </c>
    </row>
    <row r="3540" spans="1:26">
      <c r="A3540" s="52" t="s">
        <v>347</v>
      </c>
      <c r="B3540" s="52" t="s">
        <v>337</v>
      </c>
      <c r="C3540" s="52" t="s">
        <v>260</v>
      </c>
      <c r="D3540" s="52" t="s">
        <v>7</v>
      </c>
      <c r="E3540" s="52" t="s">
        <v>82</v>
      </c>
      <c r="F3540" s="52" t="s">
        <v>70</v>
      </c>
      <c r="G3540" s="52">
        <v>0</v>
      </c>
      <c r="H3540" s="52">
        <v>0</v>
      </c>
      <c r="I3540" s="52">
        <v>0</v>
      </c>
      <c r="J3540" s="52">
        <v>0</v>
      </c>
      <c r="K3540" s="52">
        <v>0</v>
      </c>
      <c r="L3540" s="52">
        <v>0</v>
      </c>
      <c r="M3540" s="52">
        <v>0</v>
      </c>
      <c r="N3540" s="52">
        <v>0</v>
      </c>
      <c r="O3540" s="52">
        <v>0</v>
      </c>
      <c r="P3540" s="52">
        <v>0</v>
      </c>
      <c r="Q3540" s="52">
        <v>0</v>
      </c>
      <c r="R3540" s="52">
        <v>0</v>
      </c>
      <c r="S3540" s="52">
        <v>0</v>
      </c>
      <c r="T3540" s="52">
        <v>0</v>
      </c>
      <c r="U3540" s="52">
        <v>0</v>
      </c>
      <c r="V3540" s="52">
        <v>0</v>
      </c>
      <c r="W3540" s="52">
        <v>0</v>
      </c>
      <c r="X3540" s="52">
        <v>0</v>
      </c>
      <c r="Y3540" s="52">
        <v>0</v>
      </c>
      <c r="Z3540" s="52">
        <v>0</v>
      </c>
    </row>
    <row r="3541" spans="1:26">
      <c r="A3541" s="52" t="s">
        <v>347</v>
      </c>
      <c r="B3541" s="52" t="s">
        <v>342</v>
      </c>
      <c r="C3541" s="52" t="s">
        <v>260</v>
      </c>
      <c r="D3541" s="52" t="s">
        <v>7</v>
      </c>
      <c r="E3541" s="52" t="s">
        <v>82</v>
      </c>
      <c r="F3541" s="52" t="s">
        <v>71</v>
      </c>
      <c r="G3541" s="52">
        <v>0</v>
      </c>
      <c r="H3541" s="52">
        <v>0</v>
      </c>
      <c r="I3541" s="52">
        <v>0</v>
      </c>
      <c r="J3541" s="52">
        <v>0</v>
      </c>
      <c r="K3541" s="52">
        <v>0</v>
      </c>
      <c r="L3541" s="52">
        <v>0</v>
      </c>
      <c r="M3541" s="52">
        <v>0</v>
      </c>
      <c r="N3541" s="52">
        <v>0</v>
      </c>
      <c r="O3541" s="52">
        <v>0</v>
      </c>
      <c r="P3541" s="52">
        <v>0</v>
      </c>
      <c r="Q3541" s="52">
        <v>0</v>
      </c>
      <c r="R3541" s="52">
        <v>0</v>
      </c>
      <c r="S3541" s="52">
        <v>0</v>
      </c>
      <c r="T3541" s="52">
        <v>0</v>
      </c>
      <c r="U3541" s="52">
        <v>0</v>
      </c>
      <c r="V3541" s="52">
        <v>0</v>
      </c>
      <c r="W3541" s="52">
        <v>0</v>
      </c>
      <c r="X3541" s="52">
        <v>0</v>
      </c>
      <c r="Y3541" s="52">
        <v>0</v>
      </c>
      <c r="Z3541" s="52">
        <v>0</v>
      </c>
    </row>
    <row r="3542" spans="1:26">
      <c r="A3542" s="52" t="s">
        <v>347</v>
      </c>
      <c r="B3542" s="52" t="s">
        <v>342</v>
      </c>
      <c r="C3542" s="52" t="s">
        <v>260</v>
      </c>
      <c r="D3542" s="52" t="s">
        <v>7</v>
      </c>
      <c r="E3542" s="52" t="s">
        <v>82</v>
      </c>
      <c r="F3542" s="52" t="s">
        <v>72</v>
      </c>
      <c r="G3542" s="52">
        <v>15.403199518800003</v>
      </c>
      <c r="H3542" s="52">
        <v>17.303399632800001</v>
      </c>
      <c r="I3542" s="52">
        <v>16.2335968704</v>
      </c>
      <c r="J3542" s="52">
        <v>17.690398117200004</v>
      </c>
      <c r="K3542" s="52">
        <v>21.456600562800002</v>
      </c>
      <c r="L3542" s="52">
        <v>27.400198590000002</v>
      </c>
      <c r="M3542" s="52">
        <v>29.828400238800004</v>
      </c>
      <c r="N3542" s="52">
        <v>28.571401461600001</v>
      </c>
      <c r="O3542" s="52">
        <v>29.465999204399999</v>
      </c>
      <c r="P3542" s="52">
        <v>20.389799736000001</v>
      </c>
      <c r="Q3542" s="52">
        <v>20.072398428</v>
      </c>
      <c r="R3542" s="52">
        <v>18.885001014</v>
      </c>
      <c r="S3542" s="52">
        <v>18.359402702400001</v>
      </c>
      <c r="T3542" s="52">
        <v>18.1607976576</v>
      </c>
      <c r="U3542" s="52">
        <v>17.831396980800001</v>
      </c>
      <c r="V3542" s="52">
        <v>21.838800974399998</v>
      </c>
      <c r="W3542" s="52">
        <v>22.480201987200005</v>
      </c>
      <c r="X3542" s="52">
        <v>24.437401196400003</v>
      </c>
      <c r="Y3542" s="52">
        <v>25.675199308800003</v>
      </c>
      <c r="Z3542" s="52">
        <v>23.902801264800004</v>
      </c>
    </row>
    <row r="3543" spans="1:26">
      <c r="A3543" s="52" t="s">
        <v>347</v>
      </c>
      <c r="B3543" s="52" t="s">
        <v>343</v>
      </c>
      <c r="C3543" s="52" t="s">
        <v>260</v>
      </c>
      <c r="D3543" s="52" t="s">
        <v>7</v>
      </c>
      <c r="E3543" s="52" t="s">
        <v>82</v>
      </c>
      <c r="F3543" s="52" t="s">
        <v>73</v>
      </c>
      <c r="G3543" s="52">
        <v>0</v>
      </c>
      <c r="H3543" s="52">
        <v>0</v>
      </c>
      <c r="I3543" s="52">
        <v>0</v>
      </c>
      <c r="J3543" s="52">
        <v>0</v>
      </c>
      <c r="K3543" s="52">
        <v>0</v>
      </c>
      <c r="L3543" s="52">
        <v>8.9225983368000001</v>
      </c>
      <c r="M3543" s="52">
        <v>9.6606013859999997</v>
      </c>
      <c r="N3543" s="52">
        <v>10.613701285199999</v>
      </c>
      <c r="O3543" s="52">
        <v>8.849701962000001</v>
      </c>
      <c r="P3543" s="52">
        <v>5.9309999460000009</v>
      </c>
      <c r="Q3543" s="52">
        <v>7.8380999064000001</v>
      </c>
      <c r="R3543" s="52">
        <v>8.3465993267999998</v>
      </c>
      <c r="S3543" s="52">
        <v>10.218601342800001</v>
      </c>
      <c r="T3543" s="52">
        <v>11.024099794800001</v>
      </c>
      <c r="U3543" s="52">
        <v>9.2096997732000005</v>
      </c>
      <c r="V3543" s="52">
        <v>7.8174003672000003</v>
      </c>
      <c r="W3543" s="52">
        <v>18.009001036800001</v>
      </c>
      <c r="X3543" s="52">
        <v>17.776801108800001</v>
      </c>
      <c r="Y3543" s="52">
        <v>20.0304006372</v>
      </c>
      <c r="Z3543" s="52">
        <v>18.836999351999999</v>
      </c>
    </row>
    <row r="3544" spans="1:26">
      <c r="A3544" s="52" t="s">
        <v>347</v>
      </c>
      <c r="B3544" s="52" t="s">
        <v>337</v>
      </c>
      <c r="C3544" s="52" t="s">
        <v>260</v>
      </c>
      <c r="D3544" s="52" t="s">
        <v>7</v>
      </c>
      <c r="E3544" s="52" t="s">
        <v>83</v>
      </c>
      <c r="F3544" s="52" t="s">
        <v>63</v>
      </c>
      <c r="G3544" s="52">
        <v>0</v>
      </c>
      <c r="H3544" s="52">
        <v>0</v>
      </c>
      <c r="I3544" s="52">
        <v>0</v>
      </c>
      <c r="J3544" s="52">
        <v>0</v>
      </c>
      <c r="K3544" s="52">
        <v>0</v>
      </c>
      <c r="L3544" s="52">
        <v>0</v>
      </c>
      <c r="M3544" s="52">
        <v>0</v>
      </c>
      <c r="N3544" s="52">
        <v>0</v>
      </c>
      <c r="O3544" s="52">
        <v>0</v>
      </c>
      <c r="P3544" s="52">
        <v>0</v>
      </c>
      <c r="Q3544" s="52">
        <v>0</v>
      </c>
      <c r="R3544" s="52">
        <v>0</v>
      </c>
      <c r="S3544" s="52">
        <v>0</v>
      </c>
      <c r="T3544" s="52">
        <v>0</v>
      </c>
      <c r="U3544" s="52">
        <v>0</v>
      </c>
      <c r="V3544" s="52">
        <v>0</v>
      </c>
      <c r="W3544" s="52">
        <v>0</v>
      </c>
      <c r="X3544" s="52">
        <v>0</v>
      </c>
      <c r="Y3544" s="52">
        <v>0</v>
      </c>
      <c r="Z3544" s="52">
        <v>0</v>
      </c>
    </row>
    <row r="3545" spans="1:26">
      <c r="A3545" s="52" t="s">
        <v>347</v>
      </c>
      <c r="B3545" s="52" t="s">
        <v>338</v>
      </c>
      <c r="C3545" s="52" t="s">
        <v>260</v>
      </c>
      <c r="D3545" s="52" t="s">
        <v>7</v>
      </c>
      <c r="E3545" s="52" t="s">
        <v>83</v>
      </c>
      <c r="F3545" s="52" t="s">
        <v>64</v>
      </c>
      <c r="G3545" s="52">
        <v>0</v>
      </c>
      <c r="H3545" s="52">
        <v>0</v>
      </c>
      <c r="I3545" s="52">
        <v>0</v>
      </c>
      <c r="J3545" s="52">
        <v>0</v>
      </c>
      <c r="K3545" s="52">
        <v>0</v>
      </c>
      <c r="L3545" s="52">
        <v>0</v>
      </c>
      <c r="M3545" s="52">
        <v>0</v>
      </c>
      <c r="N3545" s="52">
        <v>0</v>
      </c>
      <c r="O3545" s="52">
        <v>0</v>
      </c>
      <c r="P3545" s="52">
        <v>0</v>
      </c>
      <c r="Q3545" s="52">
        <v>0</v>
      </c>
      <c r="R3545" s="52">
        <v>0</v>
      </c>
      <c r="S3545" s="52">
        <v>0</v>
      </c>
      <c r="T3545" s="52">
        <v>0</v>
      </c>
      <c r="U3545" s="52">
        <v>0</v>
      </c>
      <c r="V3545" s="52">
        <v>0</v>
      </c>
      <c r="W3545" s="52">
        <v>0</v>
      </c>
      <c r="X3545" s="52">
        <v>0</v>
      </c>
      <c r="Y3545" s="52">
        <v>0</v>
      </c>
      <c r="Z3545" s="52">
        <v>0</v>
      </c>
    </row>
    <row r="3546" spans="1:26">
      <c r="A3546" s="52" t="s">
        <v>347</v>
      </c>
      <c r="B3546" s="52" t="s">
        <v>339</v>
      </c>
      <c r="C3546" s="52" t="s">
        <v>260</v>
      </c>
      <c r="D3546" s="52" t="s">
        <v>7</v>
      </c>
      <c r="E3546" s="52" t="s">
        <v>83</v>
      </c>
      <c r="F3546" s="52" t="s">
        <v>65</v>
      </c>
      <c r="G3546" s="52">
        <v>0</v>
      </c>
      <c r="H3546" s="52">
        <v>0</v>
      </c>
      <c r="I3546" s="52">
        <v>0</v>
      </c>
      <c r="J3546" s="52">
        <v>0</v>
      </c>
      <c r="K3546" s="52">
        <v>0</v>
      </c>
      <c r="L3546" s="52">
        <v>0</v>
      </c>
      <c r="M3546" s="52">
        <v>0</v>
      </c>
      <c r="N3546" s="52">
        <v>0</v>
      </c>
      <c r="O3546" s="52">
        <v>0</v>
      </c>
      <c r="P3546" s="52">
        <v>0</v>
      </c>
      <c r="Q3546" s="52">
        <v>0</v>
      </c>
      <c r="R3546" s="52">
        <v>0</v>
      </c>
      <c r="S3546" s="52">
        <v>0</v>
      </c>
      <c r="T3546" s="52">
        <v>0</v>
      </c>
      <c r="U3546" s="52">
        <v>0</v>
      </c>
      <c r="V3546" s="52">
        <v>0</v>
      </c>
      <c r="W3546" s="52">
        <v>0</v>
      </c>
      <c r="X3546" s="52">
        <v>0</v>
      </c>
      <c r="Y3546" s="52">
        <v>0</v>
      </c>
      <c r="Z3546" s="52">
        <v>0</v>
      </c>
    </row>
    <row r="3547" spans="1:26">
      <c r="A3547" s="52" t="s">
        <v>347</v>
      </c>
      <c r="B3547" s="52" t="s">
        <v>340</v>
      </c>
      <c r="C3547" s="52" t="s">
        <v>260</v>
      </c>
      <c r="D3547" s="52" t="s">
        <v>7</v>
      </c>
      <c r="E3547" s="52" t="s">
        <v>83</v>
      </c>
      <c r="F3547" s="52" t="s">
        <v>66</v>
      </c>
      <c r="G3547" s="52">
        <v>1.4220005652000003</v>
      </c>
      <c r="H3547" s="52">
        <v>1.3572014616000003</v>
      </c>
      <c r="I3547" s="52">
        <v>1.3788011628000001</v>
      </c>
      <c r="J3547" s="52">
        <v>1.4256012132000002</v>
      </c>
      <c r="K3547" s="52">
        <v>1.5011980740000002</v>
      </c>
      <c r="L3547" s="52">
        <v>1.5515987724000002</v>
      </c>
      <c r="M3547" s="52">
        <v>1.6596014652000002</v>
      </c>
      <c r="N3547" s="52">
        <v>1.7171992728000001</v>
      </c>
      <c r="O3547" s="52">
        <v>1.7064015156000001</v>
      </c>
      <c r="P3547" s="52">
        <v>1.638001764</v>
      </c>
      <c r="Q3547" s="52">
        <v>1.6524001692000001</v>
      </c>
      <c r="R3547" s="52">
        <v>1.7207999208</v>
      </c>
      <c r="S3547" s="52">
        <v>1.7855990244</v>
      </c>
      <c r="T3547" s="52">
        <v>1.7712006192</v>
      </c>
      <c r="U3547" s="52">
        <v>1.8432010188000001</v>
      </c>
      <c r="V3547" s="52">
        <v>1.868401368</v>
      </c>
      <c r="W3547" s="52">
        <v>1.9979995752000002</v>
      </c>
      <c r="X3547" s="52">
        <v>2.289091032</v>
      </c>
      <c r="Y3547" s="52">
        <v>2.6239764168000002</v>
      </c>
      <c r="Z3547" s="52">
        <v>2.7085748976000001</v>
      </c>
    </row>
    <row r="3548" spans="1:26">
      <c r="A3548" s="52" t="s">
        <v>347</v>
      </c>
      <c r="B3548" s="52" t="s">
        <v>341</v>
      </c>
      <c r="C3548" s="52" t="s">
        <v>260</v>
      </c>
      <c r="D3548" s="52" t="s">
        <v>7</v>
      </c>
      <c r="E3548" s="52" t="s">
        <v>83</v>
      </c>
      <c r="F3548" s="52" t="s">
        <v>67</v>
      </c>
      <c r="G3548" s="52">
        <v>0</v>
      </c>
      <c r="H3548" s="52">
        <v>0</v>
      </c>
      <c r="I3548" s="52">
        <v>0</v>
      </c>
      <c r="J3548" s="52">
        <v>0</v>
      </c>
      <c r="K3548" s="52">
        <v>0</v>
      </c>
      <c r="L3548" s="52">
        <v>6.8998463999999995E-2</v>
      </c>
      <c r="M3548" s="52">
        <v>6.8998463999999995E-2</v>
      </c>
      <c r="N3548" s="52">
        <v>3.5001648000000003E-2</v>
      </c>
      <c r="O3548" s="52">
        <v>3.5001648000000003E-2</v>
      </c>
      <c r="P3548" s="52">
        <v>3.5001648000000003E-2</v>
      </c>
      <c r="Q3548" s="52">
        <v>3.5001648000000003E-2</v>
      </c>
      <c r="R3548" s="52">
        <v>3.3000357600000002E-2</v>
      </c>
      <c r="S3548" s="52">
        <v>3.3000357600000002E-2</v>
      </c>
      <c r="T3548" s="52">
        <v>3.3000357600000002E-2</v>
      </c>
      <c r="U3548" s="52">
        <v>3.3000357600000002E-2</v>
      </c>
      <c r="V3548" s="52">
        <v>3.3000357600000002E-2</v>
      </c>
      <c r="W3548" s="52">
        <v>3.3000357600000002E-2</v>
      </c>
      <c r="X3548" s="52">
        <v>3.3000357600000002E-2</v>
      </c>
      <c r="Y3548" s="52">
        <v>3.3000357600000002E-2</v>
      </c>
      <c r="Z3548" s="52">
        <v>3.3000357600000002E-2</v>
      </c>
    </row>
    <row r="3549" spans="1:26">
      <c r="A3549" s="52" t="s">
        <v>347</v>
      </c>
      <c r="B3549" s="52" t="s">
        <v>337</v>
      </c>
      <c r="C3549" s="52" t="s">
        <v>260</v>
      </c>
      <c r="D3549" s="52" t="s">
        <v>7</v>
      </c>
      <c r="E3549" s="52" t="s">
        <v>83</v>
      </c>
      <c r="F3549" s="52" t="s">
        <v>68</v>
      </c>
      <c r="G3549" s="52">
        <v>0</v>
      </c>
      <c r="H3549" s="52">
        <v>0</v>
      </c>
      <c r="I3549" s="52">
        <v>0</v>
      </c>
      <c r="J3549" s="52">
        <v>0</v>
      </c>
      <c r="K3549" s="52">
        <v>0</v>
      </c>
      <c r="L3549" s="52">
        <v>0</v>
      </c>
      <c r="M3549" s="52">
        <v>0</v>
      </c>
      <c r="N3549" s="52">
        <v>0</v>
      </c>
      <c r="O3549" s="52">
        <v>0</v>
      </c>
      <c r="P3549" s="52">
        <v>0</v>
      </c>
      <c r="Q3549" s="52">
        <v>0</v>
      </c>
      <c r="R3549" s="52">
        <v>0</v>
      </c>
      <c r="S3549" s="52">
        <v>0</v>
      </c>
      <c r="T3549" s="52">
        <v>0</v>
      </c>
      <c r="U3549" s="52">
        <v>0</v>
      </c>
      <c r="V3549" s="52">
        <v>0</v>
      </c>
      <c r="W3549" s="52">
        <v>0</v>
      </c>
      <c r="X3549" s="52">
        <v>0</v>
      </c>
      <c r="Y3549" s="52">
        <v>0</v>
      </c>
      <c r="Z3549" s="52">
        <v>0</v>
      </c>
    </row>
    <row r="3550" spans="1:26">
      <c r="A3550" s="52" t="s">
        <v>347</v>
      </c>
      <c r="B3550" s="52" t="s">
        <v>337</v>
      </c>
      <c r="C3550" s="52" t="s">
        <v>260</v>
      </c>
      <c r="D3550" s="52" t="s">
        <v>7</v>
      </c>
      <c r="E3550" s="52" t="s">
        <v>83</v>
      </c>
      <c r="F3550" s="52" t="s">
        <v>69</v>
      </c>
      <c r="G3550" s="52">
        <v>0</v>
      </c>
      <c r="H3550" s="52">
        <v>0</v>
      </c>
      <c r="I3550" s="52">
        <v>0</v>
      </c>
      <c r="J3550" s="52">
        <v>0</v>
      </c>
      <c r="K3550" s="52">
        <v>0</v>
      </c>
      <c r="L3550" s="52">
        <v>0</v>
      </c>
      <c r="M3550" s="52">
        <v>0</v>
      </c>
      <c r="N3550" s="52">
        <v>0</v>
      </c>
      <c r="O3550" s="52">
        <v>0</v>
      </c>
      <c r="P3550" s="52">
        <v>0</v>
      </c>
      <c r="Q3550" s="52">
        <v>0</v>
      </c>
      <c r="R3550" s="52">
        <v>0</v>
      </c>
      <c r="S3550" s="52">
        <v>0</v>
      </c>
      <c r="T3550" s="52">
        <v>0</v>
      </c>
      <c r="U3550" s="52">
        <v>0</v>
      </c>
      <c r="V3550" s="52">
        <v>0</v>
      </c>
      <c r="W3550" s="52">
        <v>0</v>
      </c>
      <c r="X3550" s="52">
        <v>0</v>
      </c>
      <c r="Y3550" s="52">
        <v>0</v>
      </c>
      <c r="Z3550" s="52">
        <v>0</v>
      </c>
    </row>
    <row r="3551" spans="1:26">
      <c r="A3551" s="52" t="s">
        <v>347</v>
      </c>
      <c r="B3551" s="52" t="s">
        <v>337</v>
      </c>
      <c r="C3551" s="52" t="s">
        <v>260</v>
      </c>
      <c r="D3551" s="52" t="s">
        <v>7</v>
      </c>
      <c r="E3551" s="52" t="s">
        <v>83</v>
      </c>
      <c r="F3551" s="52" t="s">
        <v>70</v>
      </c>
      <c r="G3551" s="52">
        <v>0</v>
      </c>
      <c r="H3551" s="52">
        <v>0</v>
      </c>
      <c r="I3551" s="52">
        <v>0</v>
      </c>
      <c r="J3551" s="52">
        <v>0</v>
      </c>
      <c r="K3551" s="52">
        <v>0</v>
      </c>
      <c r="L3551" s="52">
        <v>0</v>
      </c>
      <c r="M3551" s="52">
        <v>0</v>
      </c>
      <c r="N3551" s="52">
        <v>0</v>
      </c>
      <c r="O3551" s="52">
        <v>0</v>
      </c>
      <c r="P3551" s="52">
        <v>0</v>
      </c>
      <c r="Q3551" s="52">
        <v>0</v>
      </c>
      <c r="R3551" s="52">
        <v>0</v>
      </c>
      <c r="S3551" s="52">
        <v>0</v>
      </c>
      <c r="T3551" s="52">
        <v>0</v>
      </c>
      <c r="U3551" s="52">
        <v>0</v>
      </c>
      <c r="V3551" s="52">
        <v>0</v>
      </c>
      <c r="W3551" s="52">
        <v>0</v>
      </c>
      <c r="X3551" s="52">
        <v>0</v>
      </c>
      <c r="Y3551" s="52">
        <v>0</v>
      </c>
      <c r="Z3551" s="52">
        <v>0</v>
      </c>
    </row>
    <row r="3552" spans="1:26">
      <c r="A3552" s="52" t="s">
        <v>347</v>
      </c>
      <c r="B3552" s="52" t="s">
        <v>342</v>
      </c>
      <c r="C3552" s="52" t="s">
        <v>260</v>
      </c>
      <c r="D3552" s="52" t="s">
        <v>7</v>
      </c>
      <c r="E3552" s="52" t="s">
        <v>83</v>
      </c>
      <c r="F3552" s="52" t="s">
        <v>71</v>
      </c>
      <c r="G3552" s="52">
        <v>0</v>
      </c>
      <c r="H3552" s="52">
        <v>0</v>
      </c>
      <c r="I3552" s="52">
        <v>0</v>
      </c>
      <c r="J3552" s="52">
        <v>0</v>
      </c>
      <c r="K3552" s="52">
        <v>0</v>
      </c>
      <c r="L3552" s="52">
        <v>0</v>
      </c>
      <c r="M3552" s="52">
        <v>0</v>
      </c>
      <c r="N3552" s="52">
        <v>0</v>
      </c>
      <c r="O3552" s="52">
        <v>0</v>
      </c>
      <c r="P3552" s="52">
        <v>0</v>
      </c>
      <c r="Q3552" s="52">
        <v>0</v>
      </c>
      <c r="R3552" s="52">
        <v>0</v>
      </c>
      <c r="S3552" s="52">
        <v>0</v>
      </c>
      <c r="T3552" s="52">
        <v>0</v>
      </c>
      <c r="U3552" s="52">
        <v>0</v>
      </c>
      <c r="V3552" s="52">
        <v>0</v>
      </c>
      <c r="W3552" s="52">
        <v>0</v>
      </c>
      <c r="X3552" s="52">
        <v>0</v>
      </c>
      <c r="Y3552" s="52">
        <v>0</v>
      </c>
      <c r="Z3552" s="52">
        <v>0</v>
      </c>
    </row>
    <row r="3553" spans="1:26">
      <c r="A3553" s="52" t="s">
        <v>347</v>
      </c>
      <c r="B3553" s="52" t="s">
        <v>342</v>
      </c>
      <c r="C3553" s="52" t="s">
        <v>260</v>
      </c>
      <c r="D3553" s="52" t="s">
        <v>7</v>
      </c>
      <c r="E3553" s="52" t="s">
        <v>83</v>
      </c>
      <c r="F3553" s="52" t="s">
        <v>72</v>
      </c>
      <c r="G3553" s="52">
        <v>40.431299580000001</v>
      </c>
      <c r="H3553" s="52">
        <v>39.397097178000003</v>
      </c>
      <c r="I3553" s="52">
        <v>41.037297012000003</v>
      </c>
      <c r="J3553" s="52">
        <v>42.465598711200002</v>
      </c>
      <c r="K3553" s="52">
        <v>44.444200842000008</v>
      </c>
      <c r="L3553" s="52">
        <v>56.995900671600012</v>
      </c>
      <c r="M3553" s="52">
        <v>60.821898994800002</v>
      </c>
      <c r="N3553" s="52">
        <v>63.444397471200006</v>
      </c>
      <c r="O3553" s="52">
        <v>64.092597847199997</v>
      </c>
      <c r="P3553" s="52">
        <v>60.023492982000008</v>
      </c>
      <c r="Q3553" s="52">
        <v>63.068895939600004</v>
      </c>
      <c r="R3553" s="52">
        <v>69.166304438400005</v>
      </c>
      <c r="S3553" s="52">
        <v>72.222400483200019</v>
      </c>
      <c r="T3553" s="52">
        <v>70.232397696000007</v>
      </c>
      <c r="U3553" s="52">
        <v>67.124900307600015</v>
      </c>
      <c r="V3553" s="52">
        <v>84.539497161600025</v>
      </c>
      <c r="W3553" s="52">
        <v>94.770704959200003</v>
      </c>
      <c r="X3553" s="52">
        <v>106.9347699108</v>
      </c>
      <c r="Y3553" s="52">
        <v>105.24468854160001</v>
      </c>
      <c r="Z3553" s="52">
        <v>104.91563955600002</v>
      </c>
    </row>
    <row r="3554" spans="1:26">
      <c r="A3554" s="52" t="s">
        <v>347</v>
      </c>
      <c r="B3554" s="52" t="s">
        <v>343</v>
      </c>
      <c r="C3554" s="52" t="s">
        <v>260</v>
      </c>
      <c r="D3554" s="52" t="s">
        <v>7</v>
      </c>
      <c r="E3554" s="52" t="s">
        <v>83</v>
      </c>
      <c r="F3554" s="52" t="s">
        <v>73</v>
      </c>
      <c r="G3554" s="52">
        <v>12.611700860400001</v>
      </c>
      <c r="H3554" s="52">
        <v>11.6468988552</v>
      </c>
      <c r="I3554" s="52">
        <v>15.706801134000003</v>
      </c>
      <c r="J3554" s="52">
        <v>16.8326986428</v>
      </c>
      <c r="K3554" s="52">
        <v>17.924398369200002</v>
      </c>
      <c r="L3554" s="52">
        <v>17.014502059200002</v>
      </c>
      <c r="M3554" s="52">
        <v>16.883099341200001</v>
      </c>
      <c r="N3554" s="52">
        <v>17.202598236</v>
      </c>
      <c r="O3554" s="52">
        <v>16.807498293600002</v>
      </c>
      <c r="P3554" s="52">
        <v>13.011301612800002</v>
      </c>
      <c r="Q3554" s="52">
        <v>16.564500608399999</v>
      </c>
      <c r="R3554" s="52">
        <v>15.159598934400002</v>
      </c>
      <c r="S3554" s="52">
        <v>15.5628003348</v>
      </c>
      <c r="T3554" s="52">
        <v>15.750900698400001</v>
      </c>
      <c r="U3554" s="52">
        <v>15.818400287999999</v>
      </c>
      <c r="V3554" s="52">
        <v>15.7995010728</v>
      </c>
      <c r="W3554" s="52">
        <v>16.6635016812</v>
      </c>
      <c r="X3554" s="52">
        <v>18.518161971600001</v>
      </c>
      <c r="Y3554" s="52">
        <v>20.076819688800001</v>
      </c>
      <c r="Z3554" s="52">
        <v>20.058992294400003</v>
      </c>
    </row>
    <row r="3555" spans="1:26">
      <c r="A3555" s="52" t="s">
        <v>347</v>
      </c>
      <c r="B3555" s="52" t="s">
        <v>337</v>
      </c>
      <c r="C3555" s="52" t="s">
        <v>260</v>
      </c>
      <c r="D3555" s="52" t="s">
        <v>7</v>
      </c>
      <c r="E3555" s="52" t="s">
        <v>84</v>
      </c>
      <c r="F3555" s="52" t="s">
        <v>63</v>
      </c>
      <c r="G3555" s="52">
        <v>0</v>
      </c>
      <c r="H3555" s="52">
        <v>0</v>
      </c>
      <c r="I3555" s="52">
        <v>0</v>
      </c>
      <c r="J3555" s="52">
        <v>0</v>
      </c>
      <c r="K3555" s="52">
        <v>0</v>
      </c>
      <c r="L3555" s="52">
        <v>0</v>
      </c>
      <c r="M3555" s="52">
        <v>0</v>
      </c>
      <c r="N3555" s="52">
        <v>0</v>
      </c>
      <c r="O3555" s="52">
        <v>0</v>
      </c>
      <c r="P3555" s="52">
        <v>0</v>
      </c>
      <c r="Q3555" s="52">
        <v>0</v>
      </c>
      <c r="R3555" s="52">
        <v>0</v>
      </c>
      <c r="S3555" s="52">
        <v>0</v>
      </c>
      <c r="T3555" s="52">
        <v>0</v>
      </c>
      <c r="U3555" s="52">
        <v>0</v>
      </c>
      <c r="V3555" s="52">
        <v>0</v>
      </c>
      <c r="W3555" s="52">
        <v>0</v>
      </c>
      <c r="X3555" s="52">
        <v>0</v>
      </c>
      <c r="Y3555" s="52">
        <v>0</v>
      </c>
      <c r="Z3555" s="52">
        <v>0</v>
      </c>
    </row>
    <row r="3556" spans="1:26">
      <c r="A3556" s="52" t="s">
        <v>347</v>
      </c>
      <c r="B3556" s="52" t="s">
        <v>338</v>
      </c>
      <c r="C3556" s="52" t="s">
        <v>260</v>
      </c>
      <c r="D3556" s="52" t="s">
        <v>7</v>
      </c>
      <c r="E3556" s="52" t="s">
        <v>84</v>
      </c>
      <c r="F3556" s="52" t="s">
        <v>64</v>
      </c>
      <c r="G3556" s="52">
        <v>0</v>
      </c>
      <c r="H3556" s="52">
        <v>0</v>
      </c>
      <c r="I3556" s="52">
        <v>0</v>
      </c>
      <c r="J3556" s="52">
        <v>0</v>
      </c>
      <c r="K3556" s="52">
        <v>0</v>
      </c>
      <c r="L3556" s="52">
        <v>0</v>
      </c>
      <c r="M3556" s="52">
        <v>0</v>
      </c>
      <c r="N3556" s="52">
        <v>0</v>
      </c>
      <c r="O3556" s="52">
        <v>0</v>
      </c>
      <c r="P3556" s="52">
        <v>0</v>
      </c>
      <c r="Q3556" s="52">
        <v>0</v>
      </c>
      <c r="R3556" s="52">
        <v>0</v>
      </c>
      <c r="S3556" s="52">
        <v>0</v>
      </c>
      <c r="T3556" s="52">
        <v>0</v>
      </c>
      <c r="U3556" s="52">
        <v>0</v>
      </c>
      <c r="V3556" s="52">
        <v>0</v>
      </c>
      <c r="W3556" s="52">
        <v>0</v>
      </c>
      <c r="X3556" s="52">
        <v>0</v>
      </c>
      <c r="Y3556" s="52">
        <v>0</v>
      </c>
      <c r="Z3556" s="52">
        <v>0</v>
      </c>
    </row>
    <row r="3557" spans="1:26">
      <c r="A3557" s="52" t="s">
        <v>347</v>
      </c>
      <c r="B3557" s="52" t="s">
        <v>339</v>
      </c>
      <c r="C3557" s="52" t="s">
        <v>260</v>
      </c>
      <c r="D3557" s="52" t="s">
        <v>7</v>
      </c>
      <c r="E3557" s="52" t="s">
        <v>84</v>
      </c>
      <c r="F3557" s="52" t="s">
        <v>65</v>
      </c>
      <c r="G3557" s="52">
        <v>0</v>
      </c>
      <c r="H3557" s="52">
        <v>0</v>
      </c>
      <c r="I3557" s="52">
        <v>0</v>
      </c>
      <c r="J3557" s="52">
        <v>0</v>
      </c>
      <c r="K3557" s="52">
        <v>0</v>
      </c>
      <c r="L3557" s="52">
        <v>0</v>
      </c>
      <c r="M3557" s="52">
        <v>0</v>
      </c>
      <c r="N3557" s="52">
        <v>0</v>
      </c>
      <c r="O3557" s="52">
        <v>0</v>
      </c>
      <c r="P3557" s="52">
        <v>0</v>
      </c>
      <c r="Q3557" s="52">
        <v>0</v>
      </c>
      <c r="R3557" s="52">
        <v>0</v>
      </c>
      <c r="S3557" s="52">
        <v>0</v>
      </c>
      <c r="T3557" s="52">
        <v>0</v>
      </c>
      <c r="U3557" s="52">
        <v>0</v>
      </c>
      <c r="V3557" s="52">
        <v>0</v>
      </c>
      <c r="W3557" s="52">
        <v>0</v>
      </c>
      <c r="X3557" s="52">
        <v>0</v>
      </c>
      <c r="Y3557" s="52">
        <v>0</v>
      </c>
      <c r="Z3557" s="52">
        <v>0</v>
      </c>
    </row>
    <row r="3558" spans="1:26">
      <c r="A3558" s="52" t="s">
        <v>347</v>
      </c>
      <c r="B3558" s="52" t="s">
        <v>340</v>
      </c>
      <c r="C3558" s="52" t="s">
        <v>260</v>
      </c>
      <c r="D3558" s="52" t="s">
        <v>7</v>
      </c>
      <c r="E3558" s="52" t="s">
        <v>84</v>
      </c>
      <c r="F3558" s="52" t="s">
        <v>66</v>
      </c>
      <c r="G3558" s="52">
        <v>0</v>
      </c>
      <c r="H3558" s="52">
        <v>0</v>
      </c>
      <c r="I3558" s="52">
        <v>0</v>
      </c>
      <c r="J3558" s="52">
        <v>0</v>
      </c>
      <c r="K3558" s="52">
        <v>0</v>
      </c>
      <c r="L3558" s="52">
        <v>5.9112005688</v>
      </c>
      <c r="M3558" s="52">
        <v>5.2091998128000006</v>
      </c>
      <c r="N3558" s="52">
        <v>4.8311987616000005</v>
      </c>
      <c r="O3558" s="52">
        <v>4.1688009468000002</v>
      </c>
      <c r="P3558" s="52">
        <v>3.8628002952000005</v>
      </c>
      <c r="Q3558" s="52">
        <v>3.4956011880000002</v>
      </c>
      <c r="R3558" s="52">
        <v>3.1211965980000005</v>
      </c>
      <c r="S3558" s="52">
        <v>3.0024003348000003</v>
      </c>
      <c r="T3558" s="52">
        <v>3.0708000863999998</v>
      </c>
      <c r="U3558" s="52">
        <v>2.8043981892000001</v>
      </c>
      <c r="V3558" s="52">
        <v>2.7792020268000002</v>
      </c>
      <c r="W3558" s="52">
        <v>3.3155980956000004</v>
      </c>
      <c r="X3558" s="52">
        <v>3.3264000396000002</v>
      </c>
      <c r="Y3558" s="52">
        <v>3.3264000396000002</v>
      </c>
      <c r="Z3558" s="52">
        <v>3.0996010836000001</v>
      </c>
    </row>
    <row r="3559" spans="1:26">
      <c r="A3559" s="52" t="s">
        <v>347</v>
      </c>
      <c r="B3559" s="52" t="s">
        <v>341</v>
      </c>
      <c r="C3559" s="52" t="s">
        <v>260</v>
      </c>
      <c r="D3559" s="52" t="s">
        <v>7</v>
      </c>
      <c r="E3559" s="52" t="s">
        <v>84</v>
      </c>
      <c r="F3559" s="52" t="s">
        <v>67</v>
      </c>
      <c r="G3559" s="52">
        <v>0</v>
      </c>
      <c r="H3559" s="52">
        <v>0</v>
      </c>
      <c r="I3559" s="52">
        <v>0</v>
      </c>
      <c r="J3559" s="52">
        <v>0</v>
      </c>
      <c r="K3559" s="52">
        <v>0</v>
      </c>
      <c r="L3559" s="52">
        <v>0</v>
      </c>
      <c r="M3559" s="52">
        <v>0</v>
      </c>
      <c r="N3559" s="52">
        <v>0</v>
      </c>
      <c r="O3559" s="52">
        <v>0</v>
      </c>
      <c r="P3559" s="52">
        <v>0</v>
      </c>
      <c r="Q3559" s="52">
        <v>0</v>
      </c>
      <c r="R3559" s="52">
        <v>0</v>
      </c>
      <c r="S3559" s="52">
        <v>0</v>
      </c>
      <c r="T3559" s="52">
        <v>0</v>
      </c>
      <c r="U3559" s="52">
        <v>0</v>
      </c>
      <c r="V3559" s="52">
        <v>0</v>
      </c>
      <c r="W3559" s="52">
        <v>0</v>
      </c>
      <c r="X3559" s="52">
        <v>0</v>
      </c>
      <c r="Y3559" s="52">
        <v>0</v>
      </c>
      <c r="Z3559" s="52">
        <v>0</v>
      </c>
    </row>
    <row r="3560" spans="1:26">
      <c r="A3560" s="52" t="s">
        <v>347</v>
      </c>
      <c r="B3560" s="52" t="s">
        <v>337</v>
      </c>
      <c r="C3560" s="52" t="s">
        <v>260</v>
      </c>
      <c r="D3560" s="52" t="s">
        <v>7</v>
      </c>
      <c r="E3560" s="52" t="s">
        <v>84</v>
      </c>
      <c r="F3560" s="52" t="s">
        <v>68</v>
      </c>
      <c r="G3560" s="52">
        <v>0</v>
      </c>
      <c r="H3560" s="52">
        <v>0</v>
      </c>
      <c r="I3560" s="52">
        <v>0</v>
      </c>
      <c r="J3560" s="52">
        <v>0</v>
      </c>
      <c r="K3560" s="52">
        <v>0</v>
      </c>
      <c r="L3560" s="52">
        <v>0</v>
      </c>
      <c r="M3560" s="52">
        <v>0</v>
      </c>
      <c r="N3560" s="52">
        <v>0</v>
      </c>
      <c r="O3560" s="52">
        <v>0</v>
      </c>
      <c r="P3560" s="52">
        <v>0</v>
      </c>
      <c r="Q3560" s="52">
        <v>0</v>
      </c>
      <c r="R3560" s="52">
        <v>0</v>
      </c>
      <c r="S3560" s="52">
        <v>0</v>
      </c>
      <c r="T3560" s="52">
        <v>0</v>
      </c>
      <c r="U3560" s="52">
        <v>0</v>
      </c>
      <c r="V3560" s="52">
        <v>0</v>
      </c>
      <c r="W3560" s="52">
        <v>0</v>
      </c>
      <c r="X3560" s="52">
        <v>0</v>
      </c>
      <c r="Y3560" s="52">
        <v>0</v>
      </c>
      <c r="Z3560" s="52">
        <v>0</v>
      </c>
    </row>
    <row r="3561" spans="1:26">
      <c r="A3561" s="52" t="s">
        <v>347</v>
      </c>
      <c r="B3561" s="52" t="s">
        <v>337</v>
      </c>
      <c r="C3561" s="52" t="s">
        <v>260</v>
      </c>
      <c r="D3561" s="52" t="s">
        <v>7</v>
      </c>
      <c r="E3561" s="52" t="s">
        <v>84</v>
      </c>
      <c r="F3561" s="52" t="s">
        <v>69</v>
      </c>
      <c r="G3561" s="52">
        <v>0</v>
      </c>
      <c r="H3561" s="52">
        <v>0</v>
      </c>
      <c r="I3561" s="52">
        <v>0</v>
      </c>
      <c r="J3561" s="52">
        <v>0</v>
      </c>
      <c r="K3561" s="52">
        <v>0</v>
      </c>
      <c r="L3561" s="52">
        <v>0</v>
      </c>
      <c r="M3561" s="52">
        <v>0</v>
      </c>
      <c r="N3561" s="52">
        <v>0</v>
      </c>
      <c r="O3561" s="52">
        <v>0</v>
      </c>
      <c r="P3561" s="52">
        <v>0</v>
      </c>
      <c r="Q3561" s="52">
        <v>0</v>
      </c>
      <c r="R3561" s="52">
        <v>0</v>
      </c>
      <c r="S3561" s="52">
        <v>0</v>
      </c>
      <c r="T3561" s="52">
        <v>0</v>
      </c>
      <c r="U3561" s="52">
        <v>0</v>
      </c>
      <c r="V3561" s="52">
        <v>0</v>
      </c>
      <c r="W3561" s="52">
        <v>0</v>
      </c>
      <c r="X3561" s="52">
        <v>0</v>
      </c>
      <c r="Y3561" s="52">
        <v>0</v>
      </c>
      <c r="Z3561" s="52">
        <v>0</v>
      </c>
    </row>
    <row r="3562" spans="1:26">
      <c r="A3562" s="52" t="s">
        <v>347</v>
      </c>
      <c r="B3562" s="52" t="s">
        <v>337</v>
      </c>
      <c r="C3562" s="52" t="s">
        <v>260</v>
      </c>
      <c r="D3562" s="52" t="s">
        <v>7</v>
      </c>
      <c r="E3562" s="52" t="s">
        <v>84</v>
      </c>
      <c r="F3562" s="52" t="s">
        <v>70</v>
      </c>
      <c r="G3562" s="52">
        <v>0</v>
      </c>
      <c r="H3562" s="52">
        <v>0</v>
      </c>
      <c r="I3562" s="52">
        <v>0</v>
      </c>
      <c r="J3562" s="52">
        <v>0</v>
      </c>
      <c r="K3562" s="52">
        <v>0</v>
      </c>
      <c r="L3562" s="52">
        <v>0</v>
      </c>
      <c r="M3562" s="52">
        <v>0</v>
      </c>
      <c r="N3562" s="52">
        <v>0</v>
      </c>
      <c r="O3562" s="52">
        <v>0</v>
      </c>
      <c r="P3562" s="52">
        <v>0</v>
      </c>
      <c r="Q3562" s="52">
        <v>0</v>
      </c>
      <c r="R3562" s="52">
        <v>0</v>
      </c>
      <c r="S3562" s="52">
        <v>0</v>
      </c>
      <c r="T3562" s="52">
        <v>0</v>
      </c>
      <c r="U3562" s="52">
        <v>0</v>
      </c>
      <c r="V3562" s="52">
        <v>0</v>
      </c>
      <c r="W3562" s="52">
        <v>0</v>
      </c>
      <c r="X3562" s="52">
        <v>0</v>
      </c>
      <c r="Y3562" s="52">
        <v>0</v>
      </c>
      <c r="Z3562" s="52">
        <v>0</v>
      </c>
    </row>
    <row r="3563" spans="1:26">
      <c r="A3563" s="52" t="s">
        <v>347</v>
      </c>
      <c r="B3563" s="52" t="s">
        <v>342</v>
      </c>
      <c r="C3563" s="52" t="s">
        <v>260</v>
      </c>
      <c r="D3563" s="52" t="s">
        <v>7</v>
      </c>
      <c r="E3563" s="52" t="s">
        <v>84</v>
      </c>
      <c r="F3563" s="52" t="s">
        <v>71</v>
      </c>
      <c r="G3563" s="52">
        <v>0</v>
      </c>
      <c r="H3563" s="52">
        <v>0</v>
      </c>
      <c r="I3563" s="52">
        <v>0</v>
      </c>
      <c r="J3563" s="52">
        <v>0</v>
      </c>
      <c r="K3563" s="52">
        <v>0</v>
      </c>
      <c r="L3563" s="52">
        <v>0</v>
      </c>
      <c r="M3563" s="52">
        <v>0</v>
      </c>
      <c r="N3563" s="52">
        <v>0</v>
      </c>
      <c r="O3563" s="52">
        <v>0</v>
      </c>
      <c r="P3563" s="52">
        <v>0</v>
      </c>
      <c r="Q3563" s="52">
        <v>0</v>
      </c>
      <c r="R3563" s="52">
        <v>0</v>
      </c>
      <c r="S3563" s="52">
        <v>0</v>
      </c>
      <c r="T3563" s="52">
        <v>0</v>
      </c>
      <c r="U3563" s="52">
        <v>0</v>
      </c>
      <c r="V3563" s="52">
        <v>0</v>
      </c>
      <c r="W3563" s="52">
        <v>0</v>
      </c>
      <c r="X3563" s="52">
        <v>0</v>
      </c>
      <c r="Y3563" s="52">
        <v>0</v>
      </c>
      <c r="Z3563" s="52">
        <v>0</v>
      </c>
    </row>
    <row r="3564" spans="1:26">
      <c r="A3564" s="52" t="s">
        <v>347</v>
      </c>
      <c r="B3564" s="52" t="s">
        <v>342</v>
      </c>
      <c r="C3564" s="52" t="s">
        <v>260</v>
      </c>
      <c r="D3564" s="52" t="s">
        <v>7</v>
      </c>
      <c r="E3564" s="52" t="s">
        <v>84</v>
      </c>
      <c r="F3564" s="52" t="s">
        <v>72</v>
      </c>
      <c r="G3564" s="52">
        <v>0</v>
      </c>
      <c r="H3564" s="52">
        <v>0</v>
      </c>
      <c r="I3564" s="52">
        <v>0</v>
      </c>
      <c r="J3564" s="52">
        <v>0</v>
      </c>
      <c r="K3564" s="52">
        <v>0</v>
      </c>
      <c r="L3564" s="52">
        <v>3.2159983103999998</v>
      </c>
      <c r="M3564" s="52">
        <v>1.3668017939999999</v>
      </c>
      <c r="N3564" s="52">
        <v>1.2059993664000002</v>
      </c>
      <c r="O3564" s="52">
        <v>0</v>
      </c>
      <c r="P3564" s="52">
        <v>0</v>
      </c>
      <c r="Q3564" s="52">
        <v>0</v>
      </c>
      <c r="R3564" s="52">
        <v>0</v>
      </c>
      <c r="S3564" s="52">
        <v>0</v>
      </c>
      <c r="T3564" s="52">
        <v>0</v>
      </c>
      <c r="U3564" s="52">
        <v>0</v>
      </c>
      <c r="V3564" s="52">
        <v>0</v>
      </c>
      <c r="W3564" s="52">
        <v>0</v>
      </c>
      <c r="X3564" s="52">
        <v>0</v>
      </c>
      <c r="Y3564" s="52">
        <v>0</v>
      </c>
      <c r="Z3564" s="52">
        <v>0</v>
      </c>
    </row>
    <row r="3565" spans="1:26">
      <c r="A3565" s="52" t="s">
        <v>347</v>
      </c>
      <c r="B3565" s="52" t="s">
        <v>343</v>
      </c>
      <c r="C3565" s="52" t="s">
        <v>260</v>
      </c>
      <c r="D3565" s="52" t="s">
        <v>7</v>
      </c>
      <c r="E3565" s="52" t="s">
        <v>84</v>
      </c>
      <c r="F3565" s="52" t="s">
        <v>73</v>
      </c>
      <c r="G3565" s="52">
        <v>0</v>
      </c>
      <c r="H3565" s="52">
        <v>0</v>
      </c>
      <c r="I3565" s="52">
        <v>0</v>
      </c>
      <c r="J3565" s="52">
        <v>0</v>
      </c>
      <c r="K3565" s="52">
        <v>0</v>
      </c>
      <c r="L3565" s="52">
        <v>6.434998556400001</v>
      </c>
      <c r="M3565" s="52">
        <v>6.149701630800001</v>
      </c>
      <c r="N3565" s="52">
        <v>5.5836002159999998</v>
      </c>
      <c r="O3565" s="52">
        <v>4.8159001944000002</v>
      </c>
      <c r="P3565" s="52">
        <v>3.2543996400000004</v>
      </c>
      <c r="Q3565" s="52">
        <v>3.6278998811999998</v>
      </c>
      <c r="R3565" s="52">
        <v>3.5981987220000002</v>
      </c>
      <c r="S3565" s="52">
        <v>4.0373982288000008</v>
      </c>
      <c r="T3565" s="52">
        <v>4.5432013500000004</v>
      </c>
      <c r="U3565" s="52">
        <v>4.0023002844000004</v>
      </c>
      <c r="V3565" s="52">
        <v>3.5190012132000001</v>
      </c>
      <c r="W3565" s="52">
        <v>2.4632995931999999</v>
      </c>
      <c r="X3565" s="52">
        <v>2.5632008279999998</v>
      </c>
      <c r="Y3565" s="52">
        <v>2.7558020016000002</v>
      </c>
      <c r="Z3565" s="52">
        <v>2.7558020016000002</v>
      </c>
    </row>
    <row r="3566" spans="1:26">
      <c r="A3566" s="52" t="s">
        <v>349</v>
      </c>
      <c r="B3566" s="52" t="s">
        <v>337</v>
      </c>
      <c r="C3566" s="52" t="s">
        <v>260</v>
      </c>
      <c r="D3566" s="52" t="s">
        <v>7</v>
      </c>
      <c r="E3566" s="52" t="s">
        <v>85</v>
      </c>
      <c r="F3566" s="52" t="s">
        <v>63</v>
      </c>
      <c r="G3566" s="52">
        <v>27.510596165894398</v>
      </c>
      <c r="H3566" s="52">
        <v>35.734411511834402</v>
      </c>
      <c r="I3566" s="52">
        <v>41.842509673032005</v>
      </c>
      <c r="J3566" s="52">
        <v>86.220162727423201</v>
      </c>
      <c r="K3566" s="52">
        <v>91.450727529415204</v>
      </c>
      <c r="L3566" s="52">
        <v>113.34894065282161</v>
      </c>
      <c r="M3566" s="52">
        <v>153.32870965380482</v>
      </c>
      <c r="N3566" s="52">
        <v>104.49089131693681</v>
      </c>
      <c r="O3566" s="52">
        <v>140.22605187398437</v>
      </c>
      <c r="P3566" s="52">
        <v>87.648984212545685</v>
      </c>
      <c r="Q3566" s="52">
        <v>176.313520929682</v>
      </c>
      <c r="R3566" s="52">
        <v>207.44642335782552</v>
      </c>
      <c r="S3566" s="52">
        <v>127.53253874036251</v>
      </c>
      <c r="T3566" s="52">
        <v>149.8106891985048</v>
      </c>
      <c r="U3566" s="52">
        <v>96.955494898521607</v>
      </c>
      <c r="V3566" s="52">
        <v>164.48232553590958</v>
      </c>
      <c r="W3566" s="52">
        <v>70.4615053958712</v>
      </c>
      <c r="X3566" s="52">
        <v>135.00689836883959</v>
      </c>
      <c r="Y3566" s="52">
        <v>100.22541492365454</v>
      </c>
      <c r="Z3566" s="52">
        <v>101.98277147959129</v>
      </c>
    </row>
    <row r="3567" spans="1:26">
      <c r="A3567" s="52" t="s">
        <v>349</v>
      </c>
      <c r="B3567" s="52" t="s">
        <v>338</v>
      </c>
      <c r="C3567" s="52" t="s">
        <v>260</v>
      </c>
      <c r="D3567" s="52" t="s">
        <v>7</v>
      </c>
      <c r="E3567" s="52" t="s">
        <v>85</v>
      </c>
      <c r="F3567" s="52" t="s">
        <v>64</v>
      </c>
      <c r="G3567" s="52">
        <v>17.247998798258401</v>
      </c>
      <c r="H3567" s="52">
        <v>18.333001604080799</v>
      </c>
      <c r="I3567" s="52">
        <v>17.724997748664002</v>
      </c>
      <c r="J3567" s="52">
        <v>19.778000939942402</v>
      </c>
      <c r="K3567" s="52">
        <v>19.903996573214403</v>
      </c>
      <c r="L3567" s="52">
        <v>17.365998355286401</v>
      </c>
      <c r="M3567" s="52">
        <v>19.746998020886402</v>
      </c>
      <c r="N3567" s="52">
        <v>23.081000644519197</v>
      </c>
      <c r="O3567" s="52">
        <v>19.302958357566368</v>
      </c>
      <c r="P3567" s="52">
        <v>17.601575678929368</v>
      </c>
      <c r="Q3567" s="52">
        <v>21.193752345785832</v>
      </c>
      <c r="R3567" s="52">
        <v>19.584993708200685</v>
      </c>
      <c r="S3567" s="52">
        <v>18.642877620934378</v>
      </c>
      <c r="T3567" s="52">
        <v>34.122999386131205</v>
      </c>
      <c r="U3567" s="52">
        <v>30.627996910531202</v>
      </c>
      <c r="V3567" s="52">
        <v>23.2760012313312</v>
      </c>
      <c r="W3567" s="52">
        <v>23.2586218245312</v>
      </c>
      <c r="X3567" s="52">
        <v>40.192467571608105</v>
      </c>
      <c r="Y3567" s="52">
        <v>50.192176936183017</v>
      </c>
      <c r="Z3567" s="52">
        <v>47.470216304711528</v>
      </c>
    </row>
    <row r="3568" spans="1:26">
      <c r="A3568" s="52" t="s">
        <v>349</v>
      </c>
      <c r="B3568" s="52" t="s">
        <v>339</v>
      </c>
      <c r="C3568" s="52" t="s">
        <v>260</v>
      </c>
      <c r="D3568" s="52" t="s">
        <v>7</v>
      </c>
      <c r="E3568" s="52" t="s">
        <v>85</v>
      </c>
      <c r="F3568" s="52" t="s">
        <v>65</v>
      </c>
      <c r="G3568" s="52">
        <v>0</v>
      </c>
      <c r="H3568" s="52">
        <v>0</v>
      </c>
      <c r="I3568" s="52">
        <v>0</v>
      </c>
      <c r="J3568" s="52">
        <v>0</v>
      </c>
      <c r="K3568" s="52">
        <v>0</v>
      </c>
      <c r="L3568" s="52">
        <v>0</v>
      </c>
      <c r="M3568" s="52">
        <v>0</v>
      </c>
      <c r="N3568" s="52">
        <v>0</v>
      </c>
      <c r="O3568" s="52">
        <v>0</v>
      </c>
      <c r="P3568" s="52">
        <v>0.24129511434620052</v>
      </c>
      <c r="Q3568" s="52">
        <v>0.2721519492473401</v>
      </c>
      <c r="R3568" s="52">
        <v>0.69887444293414214</v>
      </c>
      <c r="S3568" s="52">
        <v>0.73471043873143205</v>
      </c>
      <c r="T3568" s="52">
        <v>0.77822209405841358</v>
      </c>
      <c r="U3568" s="52">
        <v>0.84941781779982928</v>
      </c>
      <c r="V3568" s="52">
        <v>0.78182807757270767</v>
      </c>
      <c r="W3568" s="52">
        <v>1.0408502689269989</v>
      </c>
      <c r="X3568" s="52">
        <v>0.35037372834984454</v>
      </c>
      <c r="Y3568" s="52">
        <v>0.60445442726395282</v>
      </c>
      <c r="Z3568" s="52">
        <v>0.63435817632967739</v>
      </c>
    </row>
    <row r="3569" spans="1:26">
      <c r="A3569" s="52" t="s">
        <v>349</v>
      </c>
      <c r="B3569" s="52" t="s">
        <v>340</v>
      </c>
      <c r="C3569" s="52" t="s">
        <v>260</v>
      </c>
      <c r="D3569" s="52" t="s">
        <v>7</v>
      </c>
      <c r="E3569" s="52" t="s">
        <v>85</v>
      </c>
      <c r="F3569" s="52" t="s">
        <v>66</v>
      </c>
      <c r="G3569" s="52">
        <v>297.33879897005971</v>
      </c>
      <c r="H3569" s="52">
        <v>301.40180035262125</v>
      </c>
      <c r="I3569" s="52">
        <v>301.90639900276244</v>
      </c>
      <c r="J3569" s="52">
        <v>359.0771967313205</v>
      </c>
      <c r="K3569" s="52">
        <v>368.2504002198599</v>
      </c>
      <c r="L3569" s="52">
        <v>379.75219959722637</v>
      </c>
      <c r="M3569" s="52">
        <v>398.90600081058733</v>
      </c>
      <c r="N3569" s="52">
        <v>409.40880036095592</v>
      </c>
      <c r="O3569" s="52">
        <v>412.15746296551345</v>
      </c>
      <c r="P3569" s="52">
        <v>389.85194891639316</v>
      </c>
      <c r="Q3569" s="52">
        <v>423.16095287136829</v>
      </c>
      <c r="R3569" s="52">
        <v>471.67071395173389</v>
      </c>
      <c r="S3569" s="52">
        <v>512.44357263388542</v>
      </c>
      <c r="T3569" s="52">
        <v>484.11239985543415</v>
      </c>
      <c r="U3569" s="52">
        <v>495.08459913192911</v>
      </c>
      <c r="V3569" s="52">
        <v>484.83559638203269</v>
      </c>
      <c r="W3569" s="52">
        <v>501.80279936231682</v>
      </c>
      <c r="X3569" s="52">
        <v>494.11337146898217</v>
      </c>
      <c r="Y3569" s="52">
        <v>495.86044387915922</v>
      </c>
      <c r="Z3569" s="52">
        <v>526.98761166902818</v>
      </c>
    </row>
    <row r="3570" spans="1:26">
      <c r="A3570" s="52" t="s">
        <v>349</v>
      </c>
      <c r="B3570" s="52" t="s">
        <v>341</v>
      </c>
      <c r="C3570" s="52" t="s">
        <v>260</v>
      </c>
      <c r="D3570" s="52" t="s">
        <v>7</v>
      </c>
      <c r="E3570" s="52" t="s">
        <v>85</v>
      </c>
      <c r="F3570" s="52" t="s">
        <v>67</v>
      </c>
      <c r="G3570" s="52">
        <v>11.644998048000001</v>
      </c>
      <c r="H3570" s="52">
        <v>10.476998078400001</v>
      </c>
      <c r="I3570" s="52">
        <v>8.9970019596000004</v>
      </c>
      <c r="J3570" s="52">
        <v>8.0829983988000009</v>
      </c>
      <c r="K3570" s="52">
        <v>7.1020018512000007</v>
      </c>
      <c r="L3570" s="52">
        <v>6.8210005824</v>
      </c>
      <c r="M3570" s="52">
        <v>6.0290003736000006</v>
      </c>
      <c r="N3570" s="52">
        <v>6.1670014884000004</v>
      </c>
      <c r="O3570" s="52">
        <v>5.8870008648000001</v>
      </c>
      <c r="P3570" s="52">
        <v>19.393998663600001</v>
      </c>
      <c r="Q3570" s="52">
        <v>6.2719980588000004</v>
      </c>
      <c r="R3570" s="52">
        <v>13.287998851200001</v>
      </c>
      <c r="S3570" s="52">
        <v>15.653000754000001</v>
      </c>
      <c r="T3570" s="52">
        <v>10.985999914800001</v>
      </c>
      <c r="U3570" s="52">
        <v>19.262001420000001</v>
      </c>
      <c r="V3570" s="52">
        <v>10.780000981200002</v>
      </c>
      <c r="W3570" s="52">
        <v>10.4610003156</v>
      </c>
      <c r="X3570" s="52">
        <v>9.6960007800000003</v>
      </c>
      <c r="Y3570" s="52">
        <v>9.2170015523999993</v>
      </c>
      <c r="Z3570" s="52">
        <v>6.6939981912000004</v>
      </c>
    </row>
    <row r="3571" spans="1:26">
      <c r="A3571" s="52" t="s">
        <v>349</v>
      </c>
      <c r="B3571" s="52" t="s">
        <v>337</v>
      </c>
      <c r="C3571" s="52" t="s">
        <v>260</v>
      </c>
      <c r="D3571" s="52" t="s">
        <v>7</v>
      </c>
      <c r="E3571" s="52" t="s">
        <v>85</v>
      </c>
      <c r="F3571" s="52" t="s">
        <v>68</v>
      </c>
      <c r="G3571" s="52">
        <v>3.2238234144791997</v>
      </c>
      <c r="H3571" s="52">
        <v>3.0970634306255995</v>
      </c>
      <c r="I3571" s="52">
        <v>2.9761173963504</v>
      </c>
      <c r="J3571" s="52">
        <v>3.2598288645264004</v>
      </c>
      <c r="K3571" s="52">
        <v>4.2381408024720004</v>
      </c>
      <c r="L3571" s="52">
        <v>5.968567934928001</v>
      </c>
      <c r="M3571" s="52">
        <v>1.49709898746</v>
      </c>
      <c r="N3571" s="52">
        <v>1.5491119220567999</v>
      </c>
      <c r="O3571" s="52">
        <v>1.7218442408744934</v>
      </c>
      <c r="P3571" s="52">
        <v>1.6512397085560113</v>
      </c>
      <c r="Q3571" s="52">
        <v>1.9809639298007999</v>
      </c>
      <c r="R3571" s="52">
        <v>0.28592913240000001</v>
      </c>
      <c r="S3571" s="52">
        <v>0.31961579025600001</v>
      </c>
      <c r="T3571" s="52">
        <v>1.2877949353247999</v>
      </c>
      <c r="U3571" s="52">
        <v>2.5781857285175995</v>
      </c>
      <c r="V3571" s="52">
        <v>1.2281851442375999</v>
      </c>
      <c r="W3571" s="52">
        <v>2.6061847860456</v>
      </c>
      <c r="X3571" s="52">
        <v>2.1822399636617633</v>
      </c>
      <c r="Y3571" s="52">
        <v>2.1525244728223139</v>
      </c>
      <c r="Z3571" s="52">
        <v>1.62896918345136</v>
      </c>
    </row>
    <row r="3572" spans="1:26">
      <c r="A3572" s="52" t="s">
        <v>349</v>
      </c>
      <c r="B3572" s="52" t="s">
        <v>337</v>
      </c>
      <c r="C3572" s="52" t="s">
        <v>260</v>
      </c>
      <c r="D3572" s="52" t="s">
        <v>7</v>
      </c>
      <c r="E3572" s="52" t="s">
        <v>85</v>
      </c>
      <c r="F3572" s="52" t="s">
        <v>69</v>
      </c>
      <c r="G3572" s="52">
        <v>0</v>
      </c>
      <c r="H3572" s="52">
        <v>0</v>
      </c>
      <c r="I3572" s="52">
        <v>0</v>
      </c>
      <c r="J3572" s="52">
        <v>0</v>
      </c>
      <c r="K3572" s="52">
        <v>0</v>
      </c>
      <c r="L3572" s="52">
        <v>0</v>
      </c>
      <c r="M3572" s="52">
        <v>0</v>
      </c>
      <c r="N3572" s="52">
        <v>0</v>
      </c>
      <c r="O3572" s="52">
        <v>0</v>
      </c>
      <c r="P3572" s="52">
        <v>0</v>
      </c>
      <c r="Q3572" s="52">
        <v>0</v>
      </c>
      <c r="R3572" s="52">
        <v>0</v>
      </c>
      <c r="S3572" s="52">
        <v>0</v>
      </c>
      <c r="T3572" s="52">
        <v>0</v>
      </c>
      <c r="U3572" s="52">
        <v>0</v>
      </c>
      <c r="V3572" s="52">
        <v>0</v>
      </c>
      <c r="W3572" s="52">
        <v>0</v>
      </c>
      <c r="X3572" s="52">
        <v>0</v>
      </c>
      <c r="Y3572" s="52">
        <v>0</v>
      </c>
      <c r="Z3572" s="52">
        <v>0</v>
      </c>
    </row>
    <row r="3573" spans="1:26">
      <c r="A3573" s="52" t="s">
        <v>349</v>
      </c>
      <c r="B3573" s="52" t="s">
        <v>337</v>
      </c>
      <c r="C3573" s="52" t="s">
        <v>260</v>
      </c>
      <c r="D3573" s="52" t="s">
        <v>7</v>
      </c>
      <c r="E3573" s="52" t="s">
        <v>85</v>
      </c>
      <c r="F3573" s="52" t="s">
        <v>70</v>
      </c>
      <c r="G3573" s="52">
        <v>0</v>
      </c>
      <c r="H3573" s="52">
        <v>0</v>
      </c>
      <c r="I3573" s="52">
        <v>0</v>
      </c>
      <c r="J3573" s="52">
        <v>0</v>
      </c>
      <c r="K3573" s="52">
        <v>0</v>
      </c>
      <c r="L3573" s="52">
        <v>0</v>
      </c>
      <c r="M3573" s="52">
        <v>0</v>
      </c>
      <c r="N3573" s="52">
        <v>0</v>
      </c>
      <c r="O3573" s="52">
        <v>0</v>
      </c>
      <c r="P3573" s="52">
        <v>0</v>
      </c>
      <c r="Q3573" s="52">
        <v>0</v>
      </c>
      <c r="R3573" s="52">
        <v>0</v>
      </c>
      <c r="S3573" s="52">
        <v>0</v>
      </c>
      <c r="T3573" s="52">
        <v>0</v>
      </c>
      <c r="U3573" s="52">
        <v>0</v>
      </c>
      <c r="V3573" s="52">
        <v>0</v>
      </c>
      <c r="W3573" s="52">
        <v>0</v>
      </c>
      <c r="X3573" s="52">
        <v>0</v>
      </c>
      <c r="Y3573" s="52">
        <v>0</v>
      </c>
      <c r="Z3573" s="52">
        <v>0</v>
      </c>
    </row>
    <row r="3574" spans="1:26">
      <c r="A3574" s="52" t="s">
        <v>349</v>
      </c>
      <c r="B3574" s="52" t="s">
        <v>342</v>
      </c>
      <c r="C3574" s="52" t="s">
        <v>260</v>
      </c>
      <c r="D3574" s="52" t="s">
        <v>7</v>
      </c>
      <c r="E3574" s="52" t="s">
        <v>85</v>
      </c>
      <c r="F3574" s="52" t="s">
        <v>71</v>
      </c>
      <c r="G3574" s="52">
        <v>0</v>
      </c>
      <c r="H3574" s="52">
        <v>0</v>
      </c>
      <c r="I3574" s="52">
        <v>0</v>
      </c>
      <c r="J3574" s="52">
        <v>0</v>
      </c>
      <c r="K3574" s="52">
        <v>0</v>
      </c>
      <c r="L3574" s="52">
        <v>0</v>
      </c>
      <c r="M3574" s="52">
        <v>0</v>
      </c>
      <c r="N3574" s="52">
        <v>0</v>
      </c>
      <c r="O3574" s="52">
        <v>0</v>
      </c>
      <c r="P3574" s="52">
        <v>0</v>
      </c>
      <c r="Q3574" s="52">
        <v>0</v>
      </c>
      <c r="R3574" s="52">
        <v>0</v>
      </c>
      <c r="S3574" s="52">
        <v>0</v>
      </c>
      <c r="T3574" s="52">
        <v>0</v>
      </c>
      <c r="U3574" s="52">
        <v>0</v>
      </c>
      <c r="V3574" s="52">
        <v>0</v>
      </c>
      <c r="W3574" s="52">
        <v>0</v>
      </c>
      <c r="X3574" s="52">
        <v>0</v>
      </c>
      <c r="Y3574" s="52">
        <v>0</v>
      </c>
      <c r="Z3574" s="52">
        <v>0</v>
      </c>
    </row>
    <row r="3575" spans="1:26">
      <c r="A3575" s="52" t="s">
        <v>349</v>
      </c>
      <c r="B3575" s="52" t="s">
        <v>342</v>
      </c>
      <c r="C3575" s="52" t="s">
        <v>260</v>
      </c>
      <c r="D3575" s="52" t="s">
        <v>7</v>
      </c>
      <c r="E3575" s="52" t="s">
        <v>85</v>
      </c>
      <c r="F3575" s="52" t="s">
        <v>72</v>
      </c>
      <c r="G3575" s="52">
        <v>188.50511498725444</v>
      </c>
      <c r="H3575" s="52">
        <v>196.07851875738962</v>
      </c>
      <c r="I3575" s="52">
        <v>188.99071322292721</v>
      </c>
      <c r="J3575" s="52">
        <v>179.31901370194799</v>
      </c>
      <c r="K3575" s="52">
        <v>196.52361382287364</v>
      </c>
      <c r="L3575" s="52">
        <v>188.3355236039736</v>
      </c>
      <c r="M3575" s="52">
        <v>202.01721256803603</v>
      </c>
      <c r="N3575" s="52">
        <v>209.34972329034241</v>
      </c>
      <c r="O3575" s="52">
        <v>206.77029944210142</v>
      </c>
      <c r="P3575" s="52">
        <v>191.27928499222693</v>
      </c>
      <c r="Q3575" s="52">
        <v>192.12667353013768</v>
      </c>
      <c r="R3575" s="52">
        <v>218.79745906657269</v>
      </c>
      <c r="S3575" s="52">
        <v>212.55715409053929</v>
      </c>
      <c r="T3575" s="52">
        <v>218.34431271841427</v>
      </c>
      <c r="U3575" s="52">
        <v>216.6545559056855</v>
      </c>
      <c r="V3575" s="52">
        <v>213.0053583037467</v>
      </c>
      <c r="W3575" s="52">
        <v>227.02519553414581</v>
      </c>
      <c r="X3575" s="52">
        <v>187.19797931830908</v>
      </c>
      <c r="Y3575" s="52">
        <v>182.09170014661521</v>
      </c>
      <c r="Z3575" s="52">
        <v>160.49619187689308</v>
      </c>
    </row>
    <row r="3576" spans="1:26">
      <c r="A3576" s="52" t="s">
        <v>349</v>
      </c>
      <c r="B3576" s="52" t="s">
        <v>343</v>
      </c>
      <c r="C3576" s="52" t="s">
        <v>260</v>
      </c>
      <c r="D3576" s="52" t="s">
        <v>7</v>
      </c>
      <c r="E3576" s="52" t="s">
        <v>85</v>
      </c>
      <c r="F3576" s="52" t="s">
        <v>73</v>
      </c>
      <c r="G3576" s="52">
        <v>419.49089942400002</v>
      </c>
      <c r="H3576" s="52">
        <v>361.50569978040005</v>
      </c>
      <c r="I3576" s="52">
        <v>452.43540092520004</v>
      </c>
      <c r="J3576" s="52">
        <v>462.88439768520004</v>
      </c>
      <c r="K3576" s="52">
        <v>472.60439720279999</v>
      </c>
      <c r="L3576" s="52">
        <v>264.83479700480012</v>
      </c>
      <c r="M3576" s="52">
        <v>255.68759929440023</v>
      </c>
      <c r="N3576" s="52">
        <v>259.13240101160028</v>
      </c>
      <c r="O3576" s="52">
        <v>262.23873217102476</v>
      </c>
      <c r="P3576" s="52">
        <v>229.71853434204928</v>
      </c>
      <c r="Q3576" s="52">
        <v>268.69322609334557</v>
      </c>
      <c r="R3576" s="52">
        <v>277.78518649163624</v>
      </c>
      <c r="S3576" s="52">
        <v>302.77103327911612</v>
      </c>
      <c r="T3576" s="52">
        <v>345.06479772120076</v>
      </c>
      <c r="U3576" s="52">
        <v>307.18440301680062</v>
      </c>
      <c r="V3576" s="52">
        <v>334.73910301680075</v>
      </c>
      <c r="W3576" s="52">
        <v>392.36069992080081</v>
      </c>
      <c r="X3576" s="52">
        <v>395.52027242725109</v>
      </c>
      <c r="Y3576" s="52">
        <v>245.88527421477528</v>
      </c>
      <c r="Z3576" s="52">
        <v>254.20737528320092</v>
      </c>
    </row>
    <row r="3577" spans="1:26">
      <c r="A3577" s="52" t="s">
        <v>336</v>
      </c>
      <c r="B3577" s="52" t="s">
        <v>337</v>
      </c>
      <c r="C3577" s="52" t="s">
        <v>261</v>
      </c>
      <c r="D3577" s="52" t="s">
        <v>7</v>
      </c>
      <c r="E3577" s="52" t="s">
        <v>62</v>
      </c>
      <c r="F3577" s="52" t="s">
        <v>63</v>
      </c>
      <c r="G3577" s="52">
        <v>0</v>
      </c>
      <c r="H3577" s="52">
        <v>0</v>
      </c>
      <c r="I3577" s="52">
        <v>0</v>
      </c>
      <c r="J3577" s="52">
        <v>0</v>
      </c>
      <c r="K3577" s="52">
        <v>0</v>
      </c>
      <c r="L3577" s="52">
        <v>0</v>
      </c>
      <c r="M3577" s="52">
        <v>0</v>
      </c>
      <c r="N3577" s="52">
        <v>0</v>
      </c>
      <c r="O3577" s="52">
        <v>0</v>
      </c>
      <c r="P3577" s="52">
        <v>0</v>
      </c>
      <c r="Q3577" s="52">
        <v>0</v>
      </c>
      <c r="R3577" s="52">
        <v>0</v>
      </c>
      <c r="S3577" s="52">
        <v>0</v>
      </c>
      <c r="T3577" s="52">
        <v>0</v>
      </c>
      <c r="U3577" s="52">
        <v>0</v>
      </c>
      <c r="V3577" s="52">
        <v>0</v>
      </c>
      <c r="W3577" s="52">
        <v>0</v>
      </c>
      <c r="X3577" s="52">
        <v>0</v>
      </c>
      <c r="Y3577" s="52">
        <v>0</v>
      </c>
      <c r="Z3577" s="52">
        <v>0</v>
      </c>
    </row>
    <row r="3578" spans="1:26">
      <c r="A3578" s="52" t="s">
        <v>336</v>
      </c>
      <c r="B3578" s="52" t="s">
        <v>338</v>
      </c>
      <c r="C3578" s="52" t="s">
        <v>261</v>
      </c>
      <c r="D3578" s="52" t="s">
        <v>7</v>
      </c>
      <c r="E3578" s="52" t="s">
        <v>62</v>
      </c>
      <c r="F3578" s="52" t="s">
        <v>64</v>
      </c>
      <c r="G3578" s="52">
        <v>0</v>
      </c>
      <c r="H3578" s="52">
        <v>0</v>
      </c>
      <c r="I3578" s="52">
        <v>0</v>
      </c>
      <c r="J3578" s="52">
        <v>0</v>
      </c>
      <c r="K3578" s="52">
        <v>0</v>
      </c>
      <c r="L3578" s="52">
        <v>0</v>
      </c>
      <c r="M3578" s="52">
        <v>0</v>
      </c>
      <c r="N3578" s="52">
        <v>0</v>
      </c>
      <c r="O3578" s="52">
        <v>0</v>
      </c>
      <c r="P3578" s="52">
        <v>0</v>
      </c>
      <c r="Q3578" s="52">
        <v>0</v>
      </c>
      <c r="R3578" s="52">
        <v>0</v>
      </c>
      <c r="S3578" s="52">
        <v>0</v>
      </c>
      <c r="T3578" s="52">
        <v>0</v>
      </c>
      <c r="U3578" s="52">
        <v>0</v>
      </c>
      <c r="V3578" s="52">
        <v>0</v>
      </c>
      <c r="W3578" s="52">
        <v>0</v>
      </c>
      <c r="X3578" s="52">
        <v>0</v>
      </c>
      <c r="Y3578" s="52">
        <v>0</v>
      </c>
      <c r="Z3578" s="52">
        <v>0</v>
      </c>
    </row>
    <row r="3579" spans="1:26">
      <c r="A3579" s="52" t="s">
        <v>336</v>
      </c>
      <c r="B3579" s="52" t="s">
        <v>339</v>
      </c>
      <c r="C3579" s="52" t="s">
        <v>261</v>
      </c>
      <c r="D3579" s="52" t="s">
        <v>7</v>
      </c>
      <c r="E3579" s="52" t="s">
        <v>62</v>
      </c>
      <c r="F3579" s="52" t="s">
        <v>65</v>
      </c>
      <c r="G3579" s="52">
        <v>0</v>
      </c>
      <c r="H3579" s="52">
        <v>0</v>
      </c>
      <c r="I3579" s="52">
        <v>0</v>
      </c>
      <c r="J3579" s="52">
        <v>0</v>
      </c>
      <c r="K3579" s="52">
        <v>0</v>
      </c>
      <c r="L3579" s="52">
        <v>0</v>
      </c>
      <c r="M3579" s="52">
        <v>0</v>
      </c>
      <c r="N3579" s="52">
        <v>0</v>
      </c>
      <c r="O3579" s="52">
        <v>0</v>
      </c>
      <c r="P3579" s="52">
        <v>0</v>
      </c>
      <c r="Q3579" s="52">
        <v>0</v>
      </c>
      <c r="R3579" s="52">
        <v>0</v>
      </c>
      <c r="S3579" s="52">
        <v>0</v>
      </c>
      <c r="T3579" s="52">
        <v>0</v>
      </c>
      <c r="U3579" s="52">
        <v>0</v>
      </c>
      <c r="V3579" s="52">
        <v>0</v>
      </c>
      <c r="W3579" s="52">
        <v>0</v>
      </c>
      <c r="X3579" s="52">
        <v>0</v>
      </c>
      <c r="Y3579" s="52">
        <v>0</v>
      </c>
      <c r="Z3579" s="52">
        <v>0</v>
      </c>
    </row>
    <row r="3580" spans="1:26">
      <c r="A3580" s="52" t="s">
        <v>336</v>
      </c>
      <c r="B3580" s="52" t="s">
        <v>340</v>
      </c>
      <c r="C3580" s="52" t="s">
        <v>261</v>
      </c>
      <c r="D3580" s="52" t="s">
        <v>7</v>
      </c>
      <c r="E3580" s="52" t="s">
        <v>62</v>
      </c>
      <c r="F3580" s="52" t="s">
        <v>66</v>
      </c>
      <c r="G3580" s="52">
        <v>29.988001054800002</v>
      </c>
      <c r="H3580" s="52">
        <v>24.940801094399998</v>
      </c>
      <c r="I3580" s="52">
        <v>23.648398736400001</v>
      </c>
      <c r="J3580" s="52">
        <v>21.877198117200003</v>
      </c>
      <c r="K3580" s="52">
        <v>27.385201472399999</v>
      </c>
      <c r="L3580" s="52">
        <v>27.536399380799999</v>
      </c>
      <c r="M3580" s="52">
        <v>28.043998639200005</v>
      </c>
      <c r="N3580" s="52">
        <v>28.897197303600002</v>
      </c>
      <c r="O3580" s="52">
        <v>29.5559986572</v>
      </c>
      <c r="P3580" s="52">
        <v>27.946802077200001</v>
      </c>
      <c r="Q3580" s="52">
        <v>23.497196641199999</v>
      </c>
      <c r="R3580" s="52">
        <v>23.8967973936</v>
      </c>
      <c r="S3580" s="52">
        <v>25.325999254800003</v>
      </c>
      <c r="T3580" s="52">
        <v>23.252398632000002</v>
      </c>
      <c r="U3580" s="52">
        <v>21.286796515200002</v>
      </c>
      <c r="V3580" s="52">
        <v>21.934800111600001</v>
      </c>
      <c r="W3580" s="52">
        <v>21.474000903600004</v>
      </c>
      <c r="X3580" s="52">
        <v>21.554822890800004</v>
      </c>
      <c r="Y3580" s="52">
        <v>22.452263470800002</v>
      </c>
      <c r="Z3580" s="52">
        <v>22.028873320800002</v>
      </c>
    </row>
    <row r="3581" spans="1:26">
      <c r="A3581" s="52" t="s">
        <v>336</v>
      </c>
      <c r="B3581" s="52" t="s">
        <v>341</v>
      </c>
      <c r="C3581" s="52" t="s">
        <v>261</v>
      </c>
      <c r="D3581" s="52" t="s">
        <v>7</v>
      </c>
      <c r="E3581" s="52" t="s">
        <v>62</v>
      </c>
      <c r="F3581" s="52" t="s">
        <v>67</v>
      </c>
      <c r="G3581" s="52">
        <v>0</v>
      </c>
      <c r="H3581" s="52">
        <v>0</v>
      </c>
      <c r="I3581" s="52">
        <v>0</v>
      </c>
      <c r="J3581" s="52">
        <v>0</v>
      </c>
      <c r="K3581" s="52">
        <v>0</v>
      </c>
      <c r="L3581" s="52">
        <v>0</v>
      </c>
      <c r="M3581" s="52">
        <v>0</v>
      </c>
      <c r="N3581" s="52">
        <v>0</v>
      </c>
      <c r="O3581" s="52">
        <v>0</v>
      </c>
      <c r="P3581" s="52">
        <v>0</v>
      </c>
      <c r="Q3581" s="52">
        <v>0</v>
      </c>
      <c r="R3581" s="52">
        <v>0</v>
      </c>
      <c r="S3581" s="52">
        <v>0</v>
      </c>
      <c r="T3581" s="52">
        <v>0</v>
      </c>
      <c r="U3581" s="52">
        <v>0</v>
      </c>
      <c r="V3581" s="52">
        <v>0</v>
      </c>
      <c r="W3581" s="52">
        <v>0</v>
      </c>
      <c r="X3581" s="52">
        <v>0</v>
      </c>
      <c r="Y3581" s="52">
        <v>0</v>
      </c>
      <c r="Z3581" s="52">
        <v>0</v>
      </c>
    </row>
    <row r="3582" spans="1:26">
      <c r="A3582" s="52" t="s">
        <v>336</v>
      </c>
      <c r="B3582" s="52" t="s">
        <v>337</v>
      </c>
      <c r="C3582" s="52" t="s">
        <v>261</v>
      </c>
      <c r="D3582" s="52" t="s">
        <v>7</v>
      </c>
      <c r="E3582" s="52" t="s">
        <v>62</v>
      </c>
      <c r="F3582" s="52" t="s">
        <v>68</v>
      </c>
      <c r="G3582" s="52">
        <v>35.806530992399999</v>
      </c>
      <c r="H3582" s="52">
        <v>34.315155151200003</v>
      </c>
      <c r="I3582" s="52">
        <v>38.489779936799998</v>
      </c>
      <c r="J3582" s="52">
        <v>40.122250938000008</v>
      </c>
      <c r="K3582" s="52">
        <v>38.154203729999999</v>
      </c>
      <c r="L3582" s="52">
        <v>40.058218018800005</v>
      </c>
      <c r="M3582" s="52">
        <v>42.283297065599996</v>
      </c>
      <c r="N3582" s="52">
        <v>36.809550107999996</v>
      </c>
      <c r="O3582" s="52">
        <v>35.288431239600001</v>
      </c>
      <c r="P3582" s="52">
        <v>27.252488286000002</v>
      </c>
      <c r="Q3582" s="52">
        <v>34.540601770800002</v>
      </c>
      <c r="R3582" s="52">
        <v>36.577911211200004</v>
      </c>
      <c r="S3582" s="52">
        <v>33.687800852400002</v>
      </c>
      <c r="T3582" s="52">
        <v>37.0763288172</v>
      </c>
      <c r="U3582" s="52">
        <v>35.856236682000002</v>
      </c>
      <c r="V3582" s="52">
        <v>33.966210492000002</v>
      </c>
      <c r="W3582" s="52">
        <v>32.868176137200003</v>
      </c>
      <c r="X3582" s="52">
        <v>31.892890384800001</v>
      </c>
      <c r="Y3582" s="52">
        <v>34.2850478724</v>
      </c>
      <c r="Z3582" s="52">
        <v>34.7645034612</v>
      </c>
    </row>
    <row r="3583" spans="1:26">
      <c r="A3583" s="52" t="s">
        <v>336</v>
      </c>
      <c r="B3583" s="52" t="s">
        <v>337</v>
      </c>
      <c r="C3583" s="52" t="s">
        <v>261</v>
      </c>
      <c r="D3583" s="52" t="s">
        <v>7</v>
      </c>
      <c r="E3583" s="52" t="s">
        <v>62</v>
      </c>
      <c r="F3583" s="52" t="s">
        <v>69</v>
      </c>
      <c r="G3583" s="52">
        <v>0</v>
      </c>
      <c r="H3583" s="52">
        <v>0</v>
      </c>
      <c r="I3583" s="52">
        <v>0</v>
      </c>
      <c r="J3583" s="52">
        <v>0</v>
      </c>
      <c r="K3583" s="52">
        <v>0</v>
      </c>
      <c r="L3583" s="52">
        <v>0</v>
      </c>
      <c r="M3583" s="52">
        <v>0</v>
      </c>
      <c r="N3583" s="52">
        <v>0</v>
      </c>
      <c r="O3583" s="52">
        <v>0</v>
      </c>
      <c r="P3583" s="52">
        <v>0</v>
      </c>
      <c r="Q3583" s="52">
        <v>0</v>
      </c>
      <c r="R3583" s="52">
        <v>0</v>
      </c>
      <c r="S3583" s="52">
        <v>0</v>
      </c>
      <c r="T3583" s="52">
        <v>0</v>
      </c>
      <c r="U3583" s="52">
        <v>0</v>
      </c>
      <c r="V3583" s="52">
        <v>0</v>
      </c>
      <c r="W3583" s="52">
        <v>0</v>
      </c>
      <c r="X3583" s="52">
        <v>0</v>
      </c>
      <c r="Y3583" s="52">
        <v>0</v>
      </c>
      <c r="Z3583" s="52">
        <v>0</v>
      </c>
    </row>
    <row r="3584" spans="1:26">
      <c r="A3584" s="52" t="s">
        <v>336</v>
      </c>
      <c r="B3584" s="52" t="s">
        <v>337</v>
      </c>
      <c r="C3584" s="52" t="s">
        <v>261</v>
      </c>
      <c r="D3584" s="52" t="s">
        <v>7</v>
      </c>
      <c r="E3584" s="52" t="s">
        <v>62</v>
      </c>
      <c r="F3584" s="52" t="s">
        <v>70</v>
      </c>
      <c r="G3584" s="52">
        <v>0</v>
      </c>
      <c r="H3584" s="52">
        <v>0</v>
      </c>
      <c r="I3584" s="52">
        <v>0</v>
      </c>
      <c r="J3584" s="52">
        <v>0</v>
      </c>
      <c r="K3584" s="52">
        <v>0</v>
      </c>
      <c r="L3584" s="52">
        <v>0</v>
      </c>
      <c r="M3584" s="52">
        <v>0</v>
      </c>
      <c r="N3584" s="52">
        <v>0</v>
      </c>
      <c r="O3584" s="52">
        <v>0</v>
      </c>
      <c r="P3584" s="52">
        <v>0</v>
      </c>
      <c r="Q3584" s="52">
        <v>0</v>
      </c>
      <c r="R3584" s="52">
        <v>0</v>
      </c>
      <c r="S3584" s="52">
        <v>0</v>
      </c>
      <c r="T3584" s="52">
        <v>0</v>
      </c>
      <c r="U3584" s="52">
        <v>0</v>
      </c>
      <c r="V3584" s="52">
        <v>0</v>
      </c>
      <c r="W3584" s="52">
        <v>0</v>
      </c>
      <c r="X3584" s="52">
        <v>0</v>
      </c>
      <c r="Y3584" s="52">
        <v>0</v>
      </c>
      <c r="Z3584" s="52">
        <v>0</v>
      </c>
    </row>
    <row r="3585" spans="1:26">
      <c r="A3585" s="52" t="s">
        <v>336</v>
      </c>
      <c r="B3585" s="52" t="s">
        <v>342</v>
      </c>
      <c r="C3585" s="52" t="s">
        <v>261</v>
      </c>
      <c r="D3585" s="52" t="s">
        <v>7</v>
      </c>
      <c r="E3585" s="52" t="s">
        <v>62</v>
      </c>
      <c r="F3585" s="52" t="s">
        <v>71</v>
      </c>
      <c r="G3585" s="52">
        <v>0</v>
      </c>
      <c r="H3585" s="52">
        <v>0</v>
      </c>
      <c r="I3585" s="52">
        <v>0</v>
      </c>
      <c r="J3585" s="52">
        <v>0</v>
      </c>
      <c r="K3585" s="52">
        <v>0</v>
      </c>
      <c r="L3585" s="52">
        <v>0</v>
      </c>
      <c r="M3585" s="52">
        <v>0</v>
      </c>
      <c r="N3585" s="52">
        <v>0</v>
      </c>
      <c r="O3585" s="52">
        <v>0</v>
      </c>
      <c r="P3585" s="52">
        <v>0</v>
      </c>
      <c r="Q3585" s="52">
        <v>0</v>
      </c>
      <c r="R3585" s="52">
        <v>0</v>
      </c>
      <c r="S3585" s="52">
        <v>0</v>
      </c>
      <c r="T3585" s="52">
        <v>0</v>
      </c>
      <c r="U3585" s="52">
        <v>0</v>
      </c>
      <c r="V3585" s="52">
        <v>0</v>
      </c>
      <c r="W3585" s="52">
        <v>0</v>
      </c>
      <c r="X3585" s="52">
        <v>0</v>
      </c>
      <c r="Y3585" s="52">
        <v>0</v>
      </c>
      <c r="Z3585" s="52">
        <v>0</v>
      </c>
    </row>
    <row r="3586" spans="1:26">
      <c r="A3586" s="52" t="s">
        <v>336</v>
      </c>
      <c r="B3586" s="52" t="s">
        <v>342</v>
      </c>
      <c r="C3586" s="52" t="s">
        <v>261</v>
      </c>
      <c r="D3586" s="52" t="s">
        <v>7</v>
      </c>
      <c r="E3586" s="52" t="s">
        <v>62</v>
      </c>
      <c r="F3586" s="52" t="s">
        <v>72</v>
      </c>
      <c r="G3586" s="52">
        <v>25.214902516800002</v>
      </c>
      <c r="H3586" s="52">
        <v>16.039505196</v>
      </c>
      <c r="I3586" s="52">
        <v>15.001400696399999</v>
      </c>
      <c r="J3586" s="52">
        <v>16.994401232400001</v>
      </c>
      <c r="K3586" s="52">
        <v>17.648601292800002</v>
      </c>
      <c r="L3586" s="52">
        <v>16.791496343999999</v>
      </c>
      <c r="M3586" s="52">
        <v>16.810299262800001</v>
      </c>
      <c r="N3586" s="52">
        <v>16.477302124800001</v>
      </c>
      <c r="O3586" s="52">
        <v>15.452599572</v>
      </c>
      <c r="P3586" s="52">
        <v>12.1079032164</v>
      </c>
      <c r="Q3586" s="52">
        <v>9.8586998280000007</v>
      </c>
      <c r="R3586" s="52">
        <v>9.2016066888000001</v>
      </c>
      <c r="S3586" s="52">
        <v>8.6485011012000008</v>
      </c>
      <c r="T3586" s="52">
        <v>6.3949015728000003</v>
      </c>
      <c r="U3586" s="52">
        <v>3.9544995888000001</v>
      </c>
      <c r="V3586" s="52">
        <v>4.4244009000000011</v>
      </c>
      <c r="W3586" s="52">
        <v>4.9573972872000001</v>
      </c>
      <c r="X3586" s="52">
        <v>5.9799394512000008</v>
      </c>
      <c r="Y3586" s="52">
        <v>5.6438398944000001</v>
      </c>
      <c r="Z3586" s="52">
        <v>3.8815320384000005</v>
      </c>
    </row>
    <row r="3587" spans="1:26">
      <c r="A3587" s="52" t="s">
        <v>336</v>
      </c>
      <c r="B3587" s="52" t="s">
        <v>343</v>
      </c>
      <c r="C3587" s="52" t="s">
        <v>261</v>
      </c>
      <c r="D3587" s="52" t="s">
        <v>7</v>
      </c>
      <c r="E3587" s="52" t="s">
        <v>62</v>
      </c>
      <c r="F3587" s="52" t="s">
        <v>73</v>
      </c>
      <c r="G3587" s="52">
        <v>84.690900223200003</v>
      </c>
      <c r="H3587" s="52">
        <v>75.718801350000007</v>
      </c>
      <c r="I3587" s="52">
        <v>77.403598977599998</v>
      </c>
      <c r="J3587" s="52">
        <v>85.551300183600006</v>
      </c>
      <c r="K3587" s="52">
        <v>90.71369994600002</v>
      </c>
      <c r="L3587" s="52">
        <v>99.054898300800005</v>
      </c>
      <c r="M3587" s="52">
        <v>104.72220102240001</v>
      </c>
      <c r="N3587" s="52">
        <v>96.00839840159999</v>
      </c>
      <c r="O3587" s="52">
        <v>114.79590140400001</v>
      </c>
      <c r="P3587" s="52">
        <v>83.365200244800008</v>
      </c>
      <c r="Q3587" s="52">
        <v>106.15859999280001</v>
      </c>
      <c r="R3587" s="52">
        <v>112.1778032544</v>
      </c>
      <c r="S3587" s="52">
        <v>110.2365013248</v>
      </c>
      <c r="T3587" s="52">
        <v>110.09250052560002</v>
      </c>
      <c r="U3587" s="52">
        <v>122.1353994852</v>
      </c>
      <c r="V3587" s="52">
        <v>121.20840009720001</v>
      </c>
      <c r="W3587" s="52">
        <v>126.08100212399999</v>
      </c>
      <c r="X3587" s="52">
        <v>133.30476449279999</v>
      </c>
      <c r="Y3587" s="52">
        <v>139.02676356960001</v>
      </c>
      <c r="Z3587" s="52">
        <v>154.65842420400003</v>
      </c>
    </row>
    <row r="3588" spans="1:26">
      <c r="A3588" s="52" t="s">
        <v>344</v>
      </c>
      <c r="B3588" s="52" t="s">
        <v>337</v>
      </c>
      <c r="C3588" s="52" t="s">
        <v>261</v>
      </c>
      <c r="D3588" s="52" t="s">
        <v>7</v>
      </c>
      <c r="E3588" s="52" t="s">
        <v>74</v>
      </c>
      <c r="F3588" s="52" t="s">
        <v>63</v>
      </c>
      <c r="G3588" s="52">
        <v>0</v>
      </c>
      <c r="H3588" s="52">
        <v>0</v>
      </c>
      <c r="I3588" s="52">
        <v>0</v>
      </c>
      <c r="J3588" s="52">
        <v>0</v>
      </c>
      <c r="K3588" s="52">
        <v>0</v>
      </c>
      <c r="L3588" s="52">
        <v>0</v>
      </c>
      <c r="M3588" s="52">
        <v>0</v>
      </c>
      <c r="N3588" s="52">
        <v>0</v>
      </c>
      <c r="O3588" s="52">
        <v>0</v>
      </c>
      <c r="P3588" s="52">
        <v>0</v>
      </c>
      <c r="Q3588" s="52">
        <v>0</v>
      </c>
      <c r="R3588" s="52">
        <v>0</v>
      </c>
      <c r="S3588" s="52">
        <v>0</v>
      </c>
      <c r="T3588" s="52">
        <v>0</v>
      </c>
      <c r="U3588" s="52">
        <v>1.6810002000000001E-2</v>
      </c>
      <c r="V3588" s="52">
        <v>0</v>
      </c>
      <c r="W3588" s="52">
        <v>0</v>
      </c>
      <c r="X3588" s="52">
        <v>0</v>
      </c>
      <c r="Y3588" s="52">
        <v>0</v>
      </c>
      <c r="Z3588" s="52">
        <v>0</v>
      </c>
    </row>
    <row r="3589" spans="1:26">
      <c r="A3589" s="52" t="s">
        <v>344</v>
      </c>
      <c r="B3589" s="52" t="s">
        <v>338</v>
      </c>
      <c r="C3589" s="52" t="s">
        <v>261</v>
      </c>
      <c r="D3589" s="52" t="s">
        <v>7</v>
      </c>
      <c r="E3589" s="52" t="s">
        <v>74</v>
      </c>
      <c r="F3589" s="52" t="s">
        <v>64</v>
      </c>
      <c r="G3589" s="52">
        <v>0</v>
      </c>
      <c r="H3589" s="52">
        <v>0</v>
      </c>
      <c r="I3589" s="52">
        <v>0</v>
      </c>
      <c r="J3589" s="52">
        <v>0</v>
      </c>
      <c r="K3589" s="52">
        <v>0</v>
      </c>
      <c r="L3589" s="52">
        <v>0</v>
      </c>
      <c r="M3589" s="52">
        <v>0</v>
      </c>
      <c r="N3589" s="52">
        <v>0</v>
      </c>
      <c r="O3589" s="52">
        <v>0</v>
      </c>
      <c r="P3589" s="52">
        <v>0</v>
      </c>
      <c r="Q3589" s="52">
        <v>0</v>
      </c>
      <c r="R3589" s="52">
        <v>0</v>
      </c>
      <c r="S3589" s="52">
        <v>0</v>
      </c>
      <c r="T3589" s="52">
        <v>0</v>
      </c>
      <c r="U3589" s="52">
        <v>0</v>
      </c>
      <c r="V3589" s="52">
        <v>0</v>
      </c>
      <c r="W3589" s="52">
        <v>0</v>
      </c>
      <c r="X3589" s="52">
        <v>0</v>
      </c>
      <c r="Y3589" s="52">
        <v>0</v>
      </c>
      <c r="Z3589" s="52">
        <v>0</v>
      </c>
    </row>
    <row r="3590" spans="1:26">
      <c r="A3590" s="52" t="s">
        <v>344</v>
      </c>
      <c r="B3590" s="52" t="s">
        <v>339</v>
      </c>
      <c r="C3590" s="52" t="s">
        <v>261</v>
      </c>
      <c r="D3590" s="52" t="s">
        <v>7</v>
      </c>
      <c r="E3590" s="52" t="s">
        <v>74</v>
      </c>
      <c r="F3590" s="52" t="s">
        <v>65</v>
      </c>
      <c r="G3590" s="52">
        <v>0</v>
      </c>
      <c r="H3590" s="52">
        <v>0</v>
      </c>
      <c r="I3590" s="52">
        <v>0</v>
      </c>
      <c r="J3590" s="52">
        <v>0</v>
      </c>
      <c r="K3590" s="52">
        <v>0</v>
      </c>
      <c r="L3590" s="52">
        <v>0</v>
      </c>
      <c r="M3590" s="52">
        <v>0</v>
      </c>
      <c r="N3590" s="52">
        <v>0</v>
      </c>
      <c r="O3590" s="52">
        <v>0</v>
      </c>
      <c r="P3590" s="52">
        <v>0</v>
      </c>
      <c r="Q3590" s="52">
        <v>0</v>
      </c>
      <c r="R3590" s="52">
        <v>0</v>
      </c>
      <c r="S3590" s="52">
        <v>0</v>
      </c>
      <c r="T3590" s="52">
        <v>0</v>
      </c>
      <c r="U3590" s="52">
        <v>0</v>
      </c>
      <c r="V3590" s="52">
        <v>0</v>
      </c>
      <c r="W3590" s="52">
        <v>0</v>
      </c>
      <c r="X3590" s="52">
        <v>0</v>
      </c>
      <c r="Y3590" s="52">
        <v>0</v>
      </c>
      <c r="Z3590" s="52">
        <v>0</v>
      </c>
    </row>
    <row r="3591" spans="1:26">
      <c r="A3591" s="52" t="s">
        <v>344</v>
      </c>
      <c r="B3591" s="52" t="s">
        <v>340</v>
      </c>
      <c r="C3591" s="52" t="s">
        <v>261</v>
      </c>
      <c r="D3591" s="52" t="s">
        <v>7</v>
      </c>
      <c r="E3591" s="52" t="s">
        <v>74</v>
      </c>
      <c r="F3591" s="52" t="s">
        <v>66</v>
      </c>
      <c r="G3591" s="52">
        <v>23.871597044400001</v>
      </c>
      <c r="H3591" s="52">
        <v>20.350799693999999</v>
      </c>
      <c r="I3591" s="52">
        <v>19.555198837199999</v>
      </c>
      <c r="J3591" s="52">
        <v>24.4871989956</v>
      </c>
      <c r="K3591" s="52">
        <v>23.799600831599999</v>
      </c>
      <c r="L3591" s="52">
        <v>24.616801389600003</v>
      </c>
      <c r="M3591" s="52">
        <v>24.310796551199999</v>
      </c>
      <c r="N3591" s="52">
        <v>24.580803283200002</v>
      </c>
      <c r="O3591" s="52">
        <v>23.223601821599999</v>
      </c>
      <c r="P3591" s="52">
        <v>25.981199960400001</v>
      </c>
      <c r="Q3591" s="52">
        <v>24.501601587600003</v>
      </c>
      <c r="R3591" s="52">
        <v>24.062402080799998</v>
      </c>
      <c r="S3591" s="52">
        <v>22.568401116</v>
      </c>
      <c r="T3591" s="52">
        <v>22.859999175600002</v>
      </c>
      <c r="U3591" s="52">
        <v>25.0235992512</v>
      </c>
      <c r="V3591" s="52">
        <v>21.560399708399999</v>
      </c>
      <c r="W3591" s="52">
        <v>21.3084004032</v>
      </c>
      <c r="X3591" s="52">
        <v>22.173590062800002</v>
      </c>
      <c r="Y3591" s="52">
        <v>21.372496124399998</v>
      </c>
      <c r="Z3591" s="52">
        <v>20.808793745999999</v>
      </c>
    </row>
    <row r="3592" spans="1:26">
      <c r="A3592" s="52" t="s">
        <v>344</v>
      </c>
      <c r="B3592" s="52" t="s">
        <v>341</v>
      </c>
      <c r="C3592" s="52" t="s">
        <v>261</v>
      </c>
      <c r="D3592" s="52" t="s">
        <v>7</v>
      </c>
      <c r="E3592" s="52" t="s">
        <v>74</v>
      </c>
      <c r="F3592" s="52" t="s">
        <v>67</v>
      </c>
      <c r="G3592" s="52">
        <v>0</v>
      </c>
      <c r="H3592" s="52">
        <v>0</v>
      </c>
      <c r="I3592" s="52">
        <v>0</v>
      </c>
      <c r="J3592" s="52">
        <v>0</v>
      </c>
      <c r="K3592" s="52">
        <v>0</v>
      </c>
      <c r="L3592" s="52">
        <v>0</v>
      </c>
      <c r="M3592" s="52">
        <v>0</v>
      </c>
      <c r="N3592" s="52">
        <v>0</v>
      </c>
      <c r="O3592" s="52">
        <v>0</v>
      </c>
      <c r="P3592" s="52">
        <v>0</v>
      </c>
      <c r="Q3592" s="52">
        <v>0</v>
      </c>
      <c r="R3592" s="52">
        <v>0</v>
      </c>
      <c r="S3592" s="52">
        <v>0</v>
      </c>
      <c r="T3592" s="52">
        <v>0</v>
      </c>
      <c r="U3592" s="52">
        <v>0</v>
      </c>
      <c r="V3592" s="52">
        <v>0</v>
      </c>
      <c r="W3592" s="52">
        <v>0</v>
      </c>
      <c r="X3592" s="52">
        <v>0</v>
      </c>
      <c r="Y3592" s="52">
        <v>0</v>
      </c>
      <c r="Z3592" s="52">
        <v>0</v>
      </c>
    </row>
    <row r="3593" spans="1:26">
      <c r="A3593" s="52" t="s">
        <v>344</v>
      </c>
      <c r="B3593" s="52" t="s">
        <v>337</v>
      </c>
      <c r="C3593" s="52" t="s">
        <v>261</v>
      </c>
      <c r="D3593" s="52" t="s">
        <v>7</v>
      </c>
      <c r="E3593" s="52" t="s">
        <v>74</v>
      </c>
      <c r="F3593" s="52" t="s">
        <v>68</v>
      </c>
      <c r="G3593" s="52">
        <v>0</v>
      </c>
      <c r="H3593" s="52">
        <v>0</v>
      </c>
      <c r="I3593" s="52">
        <v>0</v>
      </c>
      <c r="J3593" s="52">
        <v>0</v>
      </c>
      <c r="K3593" s="52">
        <v>0</v>
      </c>
      <c r="L3593" s="52">
        <v>0</v>
      </c>
      <c r="M3593" s="52">
        <v>0</v>
      </c>
      <c r="N3593" s="52">
        <v>0</v>
      </c>
      <c r="O3593" s="52">
        <v>0</v>
      </c>
      <c r="P3593" s="52">
        <v>0</v>
      </c>
      <c r="Q3593" s="52">
        <v>0</v>
      </c>
      <c r="R3593" s="52">
        <v>0</v>
      </c>
      <c r="S3593" s="52">
        <v>0</v>
      </c>
      <c r="T3593" s="52">
        <v>0</v>
      </c>
      <c r="U3593" s="52">
        <v>0</v>
      </c>
      <c r="V3593" s="52">
        <v>0</v>
      </c>
      <c r="W3593" s="52">
        <v>0</v>
      </c>
      <c r="X3593" s="52">
        <v>0</v>
      </c>
      <c r="Y3593" s="52">
        <v>0</v>
      </c>
      <c r="Z3593" s="52">
        <v>0</v>
      </c>
    </row>
    <row r="3594" spans="1:26">
      <c r="A3594" s="52" t="s">
        <v>344</v>
      </c>
      <c r="B3594" s="52" t="s">
        <v>337</v>
      </c>
      <c r="C3594" s="52" t="s">
        <v>261</v>
      </c>
      <c r="D3594" s="52" t="s">
        <v>7</v>
      </c>
      <c r="E3594" s="52" t="s">
        <v>74</v>
      </c>
      <c r="F3594" s="52" t="s">
        <v>69</v>
      </c>
      <c r="G3594" s="52">
        <v>0</v>
      </c>
      <c r="H3594" s="52">
        <v>0</v>
      </c>
      <c r="I3594" s="52">
        <v>0</v>
      </c>
      <c r="J3594" s="52">
        <v>0</v>
      </c>
      <c r="K3594" s="52">
        <v>0</v>
      </c>
      <c r="L3594" s="52">
        <v>0</v>
      </c>
      <c r="M3594" s="52">
        <v>0</v>
      </c>
      <c r="N3594" s="52">
        <v>0</v>
      </c>
      <c r="O3594" s="52">
        <v>0</v>
      </c>
      <c r="P3594" s="52">
        <v>0</v>
      </c>
      <c r="Q3594" s="52">
        <v>0</v>
      </c>
      <c r="R3594" s="52">
        <v>0</v>
      </c>
      <c r="S3594" s="52">
        <v>0</v>
      </c>
      <c r="T3594" s="52">
        <v>0</v>
      </c>
      <c r="U3594" s="52">
        <v>0</v>
      </c>
      <c r="V3594" s="52">
        <v>0</v>
      </c>
      <c r="W3594" s="52">
        <v>0</v>
      </c>
      <c r="X3594" s="52">
        <v>0</v>
      </c>
      <c r="Y3594" s="52">
        <v>0</v>
      </c>
      <c r="Z3594" s="52">
        <v>0</v>
      </c>
    </row>
    <row r="3595" spans="1:26">
      <c r="A3595" s="52" t="s">
        <v>344</v>
      </c>
      <c r="B3595" s="52" t="s">
        <v>337</v>
      </c>
      <c r="C3595" s="52" t="s">
        <v>261</v>
      </c>
      <c r="D3595" s="52" t="s">
        <v>7</v>
      </c>
      <c r="E3595" s="52" t="s">
        <v>74</v>
      </c>
      <c r="F3595" s="52" t="s">
        <v>70</v>
      </c>
      <c r="G3595" s="52">
        <v>0</v>
      </c>
      <c r="H3595" s="52">
        <v>0</v>
      </c>
      <c r="I3595" s="52">
        <v>0</v>
      </c>
      <c r="J3595" s="52">
        <v>0</v>
      </c>
      <c r="K3595" s="52">
        <v>0</v>
      </c>
      <c r="L3595" s="52">
        <v>0</v>
      </c>
      <c r="M3595" s="52">
        <v>0</v>
      </c>
      <c r="N3595" s="52">
        <v>0</v>
      </c>
      <c r="O3595" s="52">
        <v>0</v>
      </c>
      <c r="P3595" s="52">
        <v>0</v>
      </c>
      <c r="Q3595" s="52">
        <v>0</v>
      </c>
      <c r="R3595" s="52">
        <v>0</v>
      </c>
      <c r="S3595" s="52">
        <v>0</v>
      </c>
      <c r="T3595" s="52">
        <v>0</v>
      </c>
      <c r="U3595" s="52">
        <v>0</v>
      </c>
      <c r="V3595" s="52">
        <v>0</v>
      </c>
      <c r="W3595" s="52">
        <v>0</v>
      </c>
      <c r="X3595" s="52">
        <v>0</v>
      </c>
      <c r="Y3595" s="52">
        <v>0</v>
      </c>
      <c r="Z3595" s="52">
        <v>0</v>
      </c>
    </row>
    <row r="3596" spans="1:26">
      <c r="A3596" s="52" t="s">
        <v>344</v>
      </c>
      <c r="B3596" s="52" t="s">
        <v>342</v>
      </c>
      <c r="C3596" s="52" t="s">
        <v>261</v>
      </c>
      <c r="D3596" s="52" t="s">
        <v>7</v>
      </c>
      <c r="E3596" s="52" t="s">
        <v>74</v>
      </c>
      <c r="F3596" s="52" t="s">
        <v>71</v>
      </c>
      <c r="G3596" s="52">
        <v>0</v>
      </c>
      <c r="H3596" s="52">
        <v>0</v>
      </c>
      <c r="I3596" s="52">
        <v>0</v>
      </c>
      <c r="J3596" s="52">
        <v>0</v>
      </c>
      <c r="K3596" s="52">
        <v>0</v>
      </c>
      <c r="L3596" s="52">
        <v>0</v>
      </c>
      <c r="M3596" s="52">
        <v>0</v>
      </c>
      <c r="N3596" s="52">
        <v>0</v>
      </c>
      <c r="O3596" s="52">
        <v>0</v>
      </c>
      <c r="P3596" s="52">
        <v>0</v>
      </c>
      <c r="Q3596" s="52">
        <v>0</v>
      </c>
      <c r="R3596" s="52">
        <v>0</v>
      </c>
      <c r="S3596" s="52">
        <v>0</v>
      </c>
      <c r="T3596" s="52">
        <v>0</v>
      </c>
      <c r="U3596" s="52">
        <v>0</v>
      </c>
      <c r="V3596" s="52">
        <v>0</v>
      </c>
      <c r="W3596" s="52">
        <v>0</v>
      </c>
      <c r="X3596" s="52">
        <v>0</v>
      </c>
      <c r="Y3596" s="52">
        <v>0</v>
      </c>
      <c r="Z3596" s="52">
        <v>0</v>
      </c>
    </row>
    <row r="3597" spans="1:26">
      <c r="A3597" s="52" t="s">
        <v>344</v>
      </c>
      <c r="B3597" s="52" t="s">
        <v>342</v>
      </c>
      <c r="C3597" s="52" t="s">
        <v>261</v>
      </c>
      <c r="D3597" s="52" t="s">
        <v>7</v>
      </c>
      <c r="E3597" s="52" t="s">
        <v>74</v>
      </c>
      <c r="F3597" s="52" t="s">
        <v>72</v>
      </c>
      <c r="G3597" s="52">
        <v>45.913700653199996</v>
      </c>
      <c r="H3597" s="52">
        <v>39.072000531600004</v>
      </c>
      <c r="I3597" s="52">
        <v>35.068996864799999</v>
      </c>
      <c r="J3597" s="52">
        <v>24.767396398800003</v>
      </c>
      <c r="K3597" s="52">
        <v>24.858898912800004</v>
      </c>
      <c r="L3597" s="52">
        <v>32.713101252000008</v>
      </c>
      <c r="M3597" s="52">
        <v>29.712296087999999</v>
      </c>
      <c r="N3597" s="52">
        <v>32.508299743200006</v>
      </c>
      <c r="O3597" s="52">
        <v>29.164202100000004</v>
      </c>
      <c r="P3597" s="52">
        <v>17.802600170399998</v>
      </c>
      <c r="Q3597" s="52">
        <v>13.788601966800002</v>
      </c>
      <c r="R3597" s="52">
        <v>13.466599365600002</v>
      </c>
      <c r="S3597" s="52">
        <v>12.8094978528</v>
      </c>
      <c r="T3597" s="52">
        <v>14.2863957396</v>
      </c>
      <c r="U3597" s="52">
        <v>11.784899970000001</v>
      </c>
      <c r="V3597" s="52">
        <v>12.163298767200001</v>
      </c>
      <c r="W3597" s="52">
        <v>18.385298060400004</v>
      </c>
      <c r="X3597" s="52">
        <v>15.969175329600001</v>
      </c>
      <c r="Y3597" s="52">
        <v>13.660159316400003</v>
      </c>
      <c r="Z3597" s="52">
        <v>9.6212203452000011</v>
      </c>
    </row>
    <row r="3598" spans="1:26">
      <c r="A3598" s="52" t="s">
        <v>344</v>
      </c>
      <c r="B3598" s="52" t="s">
        <v>343</v>
      </c>
      <c r="C3598" s="52" t="s">
        <v>261</v>
      </c>
      <c r="D3598" s="52" t="s">
        <v>7</v>
      </c>
      <c r="E3598" s="52" t="s">
        <v>74</v>
      </c>
      <c r="F3598" s="52" t="s">
        <v>73</v>
      </c>
      <c r="G3598" s="52">
        <v>223.60410102960003</v>
      </c>
      <c r="H3598" s="52">
        <v>188.28359890200002</v>
      </c>
      <c r="I3598" s="52">
        <v>153.50040137880001</v>
      </c>
      <c r="J3598" s="52">
        <v>135.1574988552</v>
      </c>
      <c r="K3598" s="52">
        <v>139.665598074</v>
      </c>
      <c r="L3598" s="52">
        <v>127.55970033480001</v>
      </c>
      <c r="M3598" s="52">
        <v>135.39239926919998</v>
      </c>
      <c r="N3598" s="52">
        <v>142.8525023112</v>
      </c>
      <c r="O3598" s="52">
        <v>147.93029940600002</v>
      </c>
      <c r="P3598" s="52">
        <v>133.07310047520002</v>
      </c>
      <c r="Q3598" s="52">
        <v>155.22390178560002</v>
      </c>
      <c r="R3598" s="52">
        <v>155.7593976924</v>
      </c>
      <c r="S3598" s="52">
        <v>160.9191011556</v>
      </c>
      <c r="T3598" s="52">
        <v>173.05919667719999</v>
      </c>
      <c r="U3598" s="52">
        <v>153.11250273240003</v>
      </c>
      <c r="V3598" s="52">
        <v>126.35370096840002</v>
      </c>
      <c r="W3598" s="52">
        <v>124.556399838</v>
      </c>
      <c r="X3598" s="52">
        <v>121.20047867160001</v>
      </c>
      <c r="Y3598" s="52">
        <v>133.0747835688</v>
      </c>
      <c r="Z3598" s="52">
        <v>114.4943722548</v>
      </c>
    </row>
    <row r="3599" spans="1:26">
      <c r="A3599" s="52" t="s">
        <v>345</v>
      </c>
      <c r="B3599" s="52" t="s">
        <v>337</v>
      </c>
      <c r="C3599" s="52" t="s">
        <v>261</v>
      </c>
      <c r="D3599" s="52" t="s">
        <v>7</v>
      </c>
      <c r="E3599" s="52" t="s">
        <v>75</v>
      </c>
      <c r="F3599" s="52" t="s">
        <v>63</v>
      </c>
      <c r="G3599" s="52">
        <v>0</v>
      </c>
      <c r="H3599" s="52">
        <v>0</v>
      </c>
      <c r="I3599" s="52">
        <v>0</v>
      </c>
      <c r="J3599" s="52">
        <v>0</v>
      </c>
      <c r="K3599" s="52">
        <v>0</v>
      </c>
      <c r="L3599" s="52">
        <v>0</v>
      </c>
      <c r="M3599" s="52">
        <v>0</v>
      </c>
      <c r="N3599" s="52">
        <v>0</v>
      </c>
      <c r="O3599" s="52">
        <v>0</v>
      </c>
      <c r="P3599" s="52">
        <v>0</v>
      </c>
      <c r="Q3599" s="52">
        <v>0</v>
      </c>
      <c r="R3599" s="52">
        <v>0</v>
      </c>
      <c r="S3599" s="52">
        <v>0</v>
      </c>
      <c r="T3599" s="52">
        <v>0</v>
      </c>
      <c r="U3599" s="52">
        <v>0</v>
      </c>
      <c r="V3599" s="52">
        <v>0</v>
      </c>
      <c r="W3599" s="52">
        <v>0</v>
      </c>
      <c r="X3599" s="52">
        <v>0</v>
      </c>
      <c r="Y3599" s="52">
        <v>0</v>
      </c>
      <c r="Z3599" s="52">
        <v>0</v>
      </c>
    </row>
    <row r="3600" spans="1:26">
      <c r="A3600" s="52" t="s">
        <v>345</v>
      </c>
      <c r="B3600" s="52" t="s">
        <v>338</v>
      </c>
      <c r="C3600" s="52" t="s">
        <v>261</v>
      </c>
      <c r="D3600" s="52" t="s">
        <v>7</v>
      </c>
      <c r="E3600" s="52" t="s">
        <v>75</v>
      </c>
      <c r="F3600" s="52" t="s">
        <v>64</v>
      </c>
      <c r="G3600" s="52">
        <v>0</v>
      </c>
      <c r="H3600" s="52">
        <v>0</v>
      </c>
      <c r="I3600" s="52">
        <v>0</v>
      </c>
      <c r="J3600" s="52">
        <v>0</v>
      </c>
      <c r="K3600" s="52">
        <v>0</v>
      </c>
      <c r="L3600" s="52">
        <v>0</v>
      </c>
      <c r="M3600" s="52">
        <v>0</v>
      </c>
      <c r="N3600" s="52">
        <v>0</v>
      </c>
      <c r="O3600" s="52">
        <v>0</v>
      </c>
      <c r="P3600" s="52">
        <v>0</v>
      </c>
      <c r="Q3600" s="52">
        <v>0</v>
      </c>
      <c r="R3600" s="52">
        <v>0</v>
      </c>
      <c r="S3600" s="52">
        <v>0</v>
      </c>
      <c r="T3600" s="52">
        <v>0</v>
      </c>
      <c r="U3600" s="52">
        <v>0</v>
      </c>
      <c r="V3600" s="52">
        <v>0</v>
      </c>
      <c r="W3600" s="52">
        <v>0</v>
      </c>
      <c r="X3600" s="52">
        <v>0</v>
      </c>
      <c r="Y3600" s="52">
        <v>0</v>
      </c>
      <c r="Z3600" s="52">
        <v>0</v>
      </c>
    </row>
    <row r="3601" spans="1:26">
      <c r="A3601" s="52" t="s">
        <v>345</v>
      </c>
      <c r="B3601" s="52" t="s">
        <v>339</v>
      </c>
      <c r="C3601" s="52" t="s">
        <v>261</v>
      </c>
      <c r="D3601" s="52" t="s">
        <v>7</v>
      </c>
      <c r="E3601" s="52" t="s">
        <v>75</v>
      </c>
      <c r="F3601" s="52" t="s">
        <v>65</v>
      </c>
      <c r="G3601" s="52">
        <v>0</v>
      </c>
      <c r="H3601" s="52">
        <v>0</v>
      </c>
      <c r="I3601" s="52">
        <v>0</v>
      </c>
      <c r="J3601" s="52">
        <v>0</v>
      </c>
      <c r="K3601" s="52">
        <v>0</v>
      </c>
      <c r="L3601" s="52">
        <v>0</v>
      </c>
      <c r="M3601" s="52">
        <v>0</v>
      </c>
      <c r="N3601" s="52">
        <v>0</v>
      </c>
      <c r="O3601" s="52">
        <v>0</v>
      </c>
      <c r="P3601" s="52">
        <v>0</v>
      </c>
      <c r="Q3601" s="52">
        <v>0</v>
      </c>
      <c r="R3601" s="52">
        <v>0</v>
      </c>
      <c r="S3601" s="52">
        <v>0</v>
      </c>
      <c r="T3601" s="52">
        <v>0</v>
      </c>
      <c r="U3601" s="52">
        <v>0</v>
      </c>
      <c r="V3601" s="52">
        <v>0</v>
      </c>
      <c r="W3601" s="52">
        <v>0</v>
      </c>
      <c r="X3601" s="52">
        <v>0</v>
      </c>
      <c r="Y3601" s="52">
        <v>0</v>
      </c>
      <c r="Z3601" s="52">
        <v>0</v>
      </c>
    </row>
    <row r="3602" spans="1:26">
      <c r="A3602" s="52" t="s">
        <v>345</v>
      </c>
      <c r="B3602" s="52" t="s">
        <v>340</v>
      </c>
      <c r="C3602" s="52" t="s">
        <v>261</v>
      </c>
      <c r="D3602" s="52" t="s">
        <v>7</v>
      </c>
      <c r="E3602" s="52" t="s">
        <v>75</v>
      </c>
      <c r="F3602" s="52" t="s">
        <v>66</v>
      </c>
      <c r="G3602" s="52">
        <v>4.1652002988000003</v>
      </c>
      <c r="H3602" s="52">
        <v>3.4956011880000002</v>
      </c>
      <c r="I3602" s="52">
        <v>3.3840020340000003</v>
      </c>
      <c r="J3602" s="52">
        <v>3.146401134</v>
      </c>
      <c r="K3602" s="52">
        <v>2.9412018791999999</v>
      </c>
      <c r="L3602" s="52">
        <v>2.9556002844</v>
      </c>
      <c r="M3602" s="52">
        <v>3.0564016812000001</v>
      </c>
      <c r="N3602" s="52">
        <v>3.1607995392000001</v>
      </c>
      <c r="O3602" s="52">
        <v>3.1139994888000002</v>
      </c>
      <c r="P3602" s="52">
        <v>2.9592009323999999</v>
      </c>
      <c r="Q3602" s="52">
        <v>2.552398884</v>
      </c>
      <c r="R3602" s="52">
        <v>3.2039989416000001</v>
      </c>
      <c r="S3602" s="52">
        <v>3.1391998380000001</v>
      </c>
      <c r="T3602" s="52">
        <v>3.0780013824000005</v>
      </c>
      <c r="U3602" s="52">
        <v>3.0131980920000001</v>
      </c>
      <c r="V3602" s="52">
        <v>2.9556002844</v>
      </c>
      <c r="W3602" s="52">
        <v>2.8944018288000004</v>
      </c>
      <c r="X3602" s="52">
        <v>2.9880019296000002</v>
      </c>
      <c r="Y3602" s="52">
        <v>2.7756013788000002</v>
      </c>
      <c r="Z3602" s="52">
        <v>2.7756013788000002</v>
      </c>
    </row>
    <row r="3603" spans="1:26">
      <c r="A3603" s="52" t="s">
        <v>345</v>
      </c>
      <c r="B3603" s="52" t="s">
        <v>341</v>
      </c>
      <c r="C3603" s="52" t="s">
        <v>261</v>
      </c>
      <c r="D3603" s="52" t="s">
        <v>7</v>
      </c>
      <c r="E3603" s="52" t="s">
        <v>75</v>
      </c>
      <c r="F3603" s="52" t="s">
        <v>67</v>
      </c>
      <c r="G3603" s="52">
        <v>0</v>
      </c>
      <c r="H3603" s="52">
        <v>0</v>
      </c>
      <c r="I3603" s="52">
        <v>0</v>
      </c>
      <c r="J3603" s="52">
        <v>0</v>
      </c>
      <c r="K3603" s="52">
        <v>0</v>
      </c>
      <c r="L3603" s="52">
        <v>0</v>
      </c>
      <c r="M3603" s="52">
        <v>0</v>
      </c>
      <c r="N3603" s="52">
        <v>0</v>
      </c>
      <c r="O3603" s="52">
        <v>0</v>
      </c>
      <c r="P3603" s="52">
        <v>0</v>
      </c>
      <c r="Q3603" s="52">
        <v>0</v>
      </c>
      <c r="R3603" s="52">
        <v>0</v>
      </c>
      <c r="S3603" s="52">
        <v>0</v>
      </c>
      <c r="T3603" s="52">
        <v>0</v>
      </c>
      <c r="U3603" s="52">
        <v>0</v>
      </c>
      <c r="V3603" s="52">
        <v>0</v>
      </c>
      <c r="W3603" s="52">
        <v>0</v>
      </c>
      <c r="X3603" s="52">
        <v>0</v>
      </c>
      <c r="Y3603" s="52">
        <v>0</v>
      </c>
      <c r="Z3603" s="52">
        <v>0</v>
      </c>
    </row>
    <row r="3604" spans="1:26">
      <c r="A3604" s="52" t="s">
        <v>345</v>
      </c>
      <c r="B3604" s="52" t="s">
        <v>337</v>
      </c>
      <c r="C3604" s="52" t="s">
        <v>261</v>
      </c>
      <c r="D3604" s="52" t="s">
        <v>7</v>
      </c>
      <c r="E3604" s="52" t="s">
        <v>75</v>
      </c>
      <c r="F3604" s="52" t="s">
        <v>68</v>
      </c>
      <c r="G3604" s="52">
        <v>0</v>
      </c>
      <c r="H3604" s="52">
        <v>0</v>
      </c>
      <c r="I3604" s="52">
        <v>0</v>
      </c>
      <c r="J3604" s="52">
        <v>0</v>
      </c>
      <c r="K3604" s="52">
        <v>0</v>
      </c>
      <c r="L3604" s="52">
        <v>0</v>
      </c>
      <c r="M3604" s="52">
        <v>0</v>
      </c>
      <c r="N3604" s="52">
        <v>0</v>
      </c>
      <c r="O3604" s="52">
        <v>0</v>
      </c>
      <c r="P3604" s="52">
        <v>0</v>
      </c>
      <c r="Q3604" s="52">
        <v>0</v>
      </c>
      <c r="R3604" s="52">
        <v>0</v>
      </c>
      <c r="S3604" s="52">
        <v>0</v>
      </c>
      <c r="T3604" s="52">
        <v>0</v>
      </c>
      <c r="U3604" s="52">
        <v>0</v>
      </c>
      <c r="V3604" s="52">
        <v>0</v>
      </c>
      <c r="W3604" s="52">
        <v>0</v>
      </c>
      <c r="X3604" s="52">
        <v>0</v>
      </c>
      <c r="Y3604" s="52">
        <v>0</v>
      </c>
      <c r="Z3604" s="52">
        <v>0</v>
      </c>
    </row>
    <row r="3605" spans="1:26">
      <c r="A3605" s="52" t="s">
        <v>345</v>
      </c>
      <c r="B3605" s="52" t="s">
        <v>337</v>
      </c>
      <c r="C3605" s="52" t="s">
        <v>261</v>
      </c>
      <c r="D3605" s="52" t="s">
        <v>7</v>
      </c>
      <c r="E3605" s="52" t="s">
        <v>75</v>
      </c>
      <c r="F3605" s="52" t="s">
        <v>69</v>
      </c>
      <c r="G3605" s="52">
        <v>0</v>
      </c>
      <c r="H3605" s="52">
        <v>0</v>
      </c>
      <c r="I3605" s="52">
        <v>0</v>
      </c>
      <c r="J3605" s="52">
        <v>0</v>
      </c>
      <c r="K3605" s="52">
        <v>0</v>
      </c>
      <c r="L3605" s="52">
        <v>0</v>
      </c>
      <c r="M3605" s="52">
        <v>0</v>
      </c>
      <c r="N3605" s="52">
        <v>0</v>
      </c>
      <c r="O3605" s="52">
        <v>0</v>
      </c>
      <c r="P3605" s="52">
        <v>0</v>
      </c>
      <c r="Q3605" s="52">
        <v>0</v>
      </c>
      <c r="R3605" s="52">
        <v>0</v>
      </c>
      <c r="S3605" s="52">
        <v>0</v>
      </c>
      <c r="T3605" s="52">
        <v>0</v>
      </c>
      <c r="U3605" s="52">
        <v>0</v>
      </c>
      <c r="V3605" s="52">
        <v>0</v>
      </c>
      <c r="W3605" s="52">
        <v>0</v>
      </c>
      <c r="X3605" s="52">
        <v>0</v>
      </c>
      <c r="Y3605" s="52">
        <v>0</v>
      </c>
      <c r="Z3605" s="52">
        <v>0</v>
      </c>
    </row>
    <row r="3606" spans="1:26">
      <c r="A3606" s="52" t="s">
        <v>345</v>
      </c>
      <c r="B3606" s="52" t="s">
        <v>337</v>
      </c>
      <c r="C3606" s="52" t="s">
        <v>261</v>
      </c>
      <c r="D3606" s="52" t="s">
        <v>7</v>
      </c>
      <c r="E3606" s="52" t="s">
        <v>75</v>
      </c>
      <c r="F3606" s="52" t="s">
        <v>70</v>
      </c>
      <c r="G3606" s="52">
        <v>0</v>
      </c>
      <c r="H3606" s="52">
        <v>0</v>
      </c>
      <c r="I3606" s="52">
        <v>0</v>
      </c>
      <c r="J3606" s="52">
        <v>0</v>
      </c>
      <c r="K3606" s="52">
        <v>0</v>
      </c>
      <c r="L3606" s="52">
        <v>0</v>
      </c>
      <c r="M3606" s="52">
        <v>0</v>
      </c>
      <c r="N3606" s="52">
        <v>0</v>
      </c>
      <c r="O3606" s="52">
        <v>0</v>
      </c>
      <c r="P3606" s="52">
        <v>0</v>
      </c>
      <c r="Q3606" s="52">
        <v>0</v>
      </c>
      <c r="R3606" s="52">
        <v>0</v>
      </c>
      <c r="S3606" s="52">
        <v>0</v>
      </c>
      <c r="T3606" s="52">
        <v>0</v>
      </c>
      <c r="U3606" s="52">
        <v>0</v>
      </c>
      <c r="V3606" s="52">
        <v>0</v>
      </c>
      <c r="W3606" s="52">
        <v>0</v>
      </c>
      <c r="X3606" s="52">
        <v>0</v>
      </c>
      <c r="Y3606" s="52">
        <v>0</v>
      </c>
      <c r="Z3606" s="52">
        <v>0</v>
      </c>
    </row>
    <row r="3607" spans="1:26">
      <c r="A3607" s="52" t="s">
        <v>345</v>
      </c>
      <c r="B3607" s="52" t="s">
        <v>342</v>
      </c>
      <c r="C3607" s="52" t="s">
        <v>261</v>
      </c>
      <c r="D3607" s="52" t="s">
        <v>7</v>
      </c>
      <c r="E3607" s="52" t="s">
        <v>75</v>
      </c>
      <c r="F3607" s="52" t="s">
        <v>71</v>
      </c>
      <c r="G3607" s="52">
        <v>0</v>
      </c>
      <c r="H3607" s="52">
        <v>0</v>
      </c>
      <c r="I3607" s="52">
        <v>0</v>
      </c>
      <c r="J3607" s="52">
        <v>0</v>
      </c>
      <c r="K3607" s="52">
        <v>0</v>
      </c>
      <c r="L3607" s="52">
        <v>0</v>
      </c>
      <c r="M3607" s="52">
        <v>0</v>
      </c>
      <c r="N3607" s="52">
        <v>0</v>
      </c>
      <c r="O3607" s="52">
        <v>0</v>
      </c>
      <c r="P3607" s="52">
        <v>0</v>
      </c>
      <c r="Q3607" s="52">
        <v>0</v>
      </c>
      <c r="R3607" s="52">
        <v>0</v>
      </c>
      <c r="S3607" s="52">
        <v>0</v>
      </c>
      <c r="T3607" s="52">
        <v>0</v>
      </c>
      <c r="U3607" s="52">
        <v>0</v>
      </c>
      <c r="V3607" s="52">
        <v>0</v>
      </c>
      <c r="W3607" s="52">
        <v>0</v>
      </c>
      <c r="X3607" s="52">
        <v>0</v>
      </c>
      <c r="Y3607" s="52">
        <v>0</v>
      </c>
      <c r="Z3607" s="52">
        <v>0</v>
      </c>
    </row>
    <row r="3608" spans="1:26">
      <c r="A3608" s="52" t="s">
        <v>345</v>
      </c>
      <c r="B3608" s="52" t="s">
        <v>342</v>
      </c>
      <c r="C3608" s="52" t="s">
        <v>261</v>
      </c>
      <c r="D3608" s="52" t="s">
        <v>7</v>
      </c>
      <c r="E3608" s="52" t="s">
        <v>75</v>
      </c>
      <c r="F3608" s="52" t="s">
        <v>72</v>
      </c>
      <c r="G3608" s="52">
        <v>4.72982796E-2</v>
      </c>
      <c r="H3608" s="52">
        <v>4.72982796E-2</v>
      </c>
      <c r="I3608" s="52">
        <v>4.72982796E-2</v>
      </c>
      <c r="J3608" s="52">
        <v>4.72982796E-2</v>
      </c>
      <c r="K3608" s="52">
        <v>4.72982796E-2</v>
      </c>
      <c r="L3608" s="52">
        <v>4.72982796E-2</v>
      </c>
      <c r="M3608" s="52">
        <v>4.72982796E-2</v>
      </c>
      <c r="N3608" s="52">
        <v>4.72982796E-2</v>
      </c>
      <c r="O3608" s="52">
        <v>4.72982796E-2</v>
      </c>
      <c r="P3608" s="52">
        <v>4.72982796E-2</v>
      </c>
      <c r="Q3608" s="52">
        <v>4.72982796E-2</v>
      </c>
      <c r="R3608" s="52">
        <v>0</v>
      </c>
      <c r="S3608" s="52">
        <v>0</v>
      </c>
      <c r="T3608" s="52">
        <v>0</v>
      </c>
      <c r="U3608" s="52">
        <v>0</v>
      </c>
      <c r="V3608" s="52">
        <v>0</v>
      </c>
      <c r="W3608" s="52">
        <v>0</v>
      </c>
      <c r="X3608" s="52">
        <v>0</v>
      </c>
      <c r="Y3608" s="52">
        <v>0</v>
      </c>
      <c r="Z3608" s="52">
        <v>0</v>
      </c>
    </row>
    <row r="3609" spans="1:26">
      <c r="A3609" s="52" t="s">
        <v>345</v>
      </c>
      <c r="B3609" s="52" t="s">
        <v>343</v>
      </c>
      <c r="C3609" s="52" t="s">
        <v>261</v>
      </c>
      <c r="D3609" s="52" t="s">
        <v>7</v>
      </c>
      <c r="E3609" s="52" t="s">
        <v>75</v>
      </c>
      <c r="F3609" s="52" t="s">
        <v>73</v>
      </c>
      <c r="G3609" s="52">
        <v>0</v>
      </c>
      <c r="H3609" s="52">
        <v>0</v>
      </c>
      <c r="I3609" s="52">
        <v>0</v>
      </c>
      <c r="J3609" s="52">
        <v>0</v>
      </c>
      <c r="K3609" s="52">
        <v>0</v>
      </c>
      <c r="L3609" s="52">
        <v>0</v>
      </c>
      <c r="M3609" s="52">
        <v>0</v>
      </c>
      <c r="N3609" s="52">
        <v>0</v>
      </c>
      <c r="O3609" s="52">
        <v>0</v>
      </c>
      <c r="P3609" s="52">
        <v>0</v>
      </c>
      <c r="Q3609" s="52">
        <v>0</v>
      </c>
      <c r="R3609" s="52">
        <v>0</v>
      </c>
      <c r="S3609" s="52">
        <v>0</v>
      </c>
      <c r="T3609" s="52">
        <v>0</v>
      </c>
      <c r="U3609" s="52">
        <v>0</v>
      </c>
      <c r="V3609" s="52">
        <v>0</v>
      </c>
      <c r="W3609" s="52">
        <v>0</v>
      </c>
      <c r="X3609" s="52">
        <v>0</v>
      </c>
      <c r="Y3609" s="52">
        <v>0</v>
      </c>
      <c r="Z3609" s="52">
        <v>0</v>
      </c>
    </row>
    <row r="3610" spans="1:26">
      <c r="A3610" s="52" t="s">
        <v>346</v>
      </c>
      <c r="B3610" s="52" t="s">
        <v>337</v>
      </c>
      <c r="C3610" s="52" t="s">
        <v>261</v>
      </c>
      <c r="D3610" s="52" t="s">
        <v>7</v>
      </c>
      <c r="E3610" s="52" t="s">
        <v>76</v>
      </c>
      <c r="F3610" s="52" t="s">
        <v>63</v>
      </c>
      <c r="G3610" s="52">
        <v>6.6221108352000009</v>
      </c>
      <c r="H3610" s="52">
        <v>7.7033310012000005</v>
      </c>
      <c r="I3610" s="52">
        <v>8.5931097371999989</v>
      </c>
      <c r="J3610" s="52">
        <v>12.2904937512</v>
      </c>
      <c r="K3610" s="52">
        <v>10.451312060400001</v>
      </c>
      <c r="L3610" s="52">
        <v>9.1596758868000006</v>
      </c>
      <c r="M3610" s="52">
        <v>14.945850234000002</v>
      </c>
      <c r="N3610" s="52">
        <v>12.6658278108</v>
      </c>
      <c r="O3610" s="52">
        <v>13.310892273600002</v>
      </c>
      <c r="P3610" s="52">
        <v>5.4977708160000001</v>
      </c>
      <c r="Q3610" s="52">
        <v>6.4912021596000002</v>
      </c>
      <c r="R3610" s="52">
        <v>5.5215685872000009</v>
      </c>
      <c r="S3610" s="52">
        <v>5.6800766484</v>
      </c>
      <c r="T3610" s="52">
        <v>6.0158412612000003</v>
      </c>
      <c r="U3610" s="52">
        <v>6.1552784484000007</v>
      </c>
      <c r="V3610" s="52">
        <v>6.5904083856</v>
      </c>
      <c r="W3610" s="52">
        <v>7.1045013708000004</v>
      </c>
      <c r="X3610" s="52">
        <v>7.3476832752000005</v>
      </c>
      <c r="Y3610" s="52">
        <v>6.7169669760000001</v>
      </c>
      <c r="Z3610" s="52">
        <v>4.4155667520000002</v>
      </c>
    </row>
    <row r="3611" spans="1:26">
      <c r="A3611" s="52" t="s">
        <v>346</v>
      </c>
      <c r="B3611" s="52" t="s">
        <v>338</v>
      </c>
      <c r="C3611" s="52" t="s">
        <v>261</v>
      </c>
      <c r="D3611" s="52" t="s">
        <v>7</v>
      </c>
      <c r="E3611" s="52" t="s">
        <v>76</v>
      </c>
      <c r="F3611" s="52" t="s">
        <v>64</v>
      </c>
      <c r="G3611" s="52">
        <v>0</v>
      </c>
      <c r="H3611" s="52">
        <v>0.27799933320000003</v>
      </c>
      <c r="I3611" s="52">
        <v>0.29599838640000004</v>
      </c>
      <c r="J3611" s="52">
        <v>0.1589979168</v>
      </c>
      <c r="K3611" s="52">
        <v>0.49299988680000001</v>
      </c>
      <c r="L3611" s="52">
        <v>9.1000098000000015E-2</v>
      </c>
      <c r="M3611" s="52">
        <v>9.5999137200000001E-2</v>
      </c>
      <c r="N3611" s="52">
        <v>6.8002005600000012E-2</v>
      </c>
      <c r="O3611" s="52">
        <v>0.1289994948</v>
      </c>
      <c r="P3611" s="52">
        <v>9.6999782400000012E-2</v>
      </c>
      <c r="Q3611" s="52">
        <v>8.5000413599999991E-2</v>
      </c>
      <c r="R3611" s="52">
        <v>0.10099817640000001</v>
      </c>
      <c r="S3611" s="52">
        <v>0.15000048360000001</v>
      </c>
      <c r="T3611" s="52">
        <v>4.0000687200000003E-2</v>
      </c>
      <c r="U3611" s="52">
        <v>0.21039926040000001</v>
      </c>
      <c r="V3611" s="52">
        <v>0.56799803520000003</v>
      </c>
      <c r="W3611" s="52">
        <v>0.42992574480000001</v>
      </c>
      <c r="X3611" s="52">
        <v>1.7584560000000001E-4</v>
      </c>
      <c r="Y3611" s="52">
        <v>1.4067648000000001E-3</v>
      </c>
      <c r="Z3611" s="52">
        <v>0</v>
      </c>
    </row>
    <row r="3612" spans="1:26">
      <c r="A3612" s="52" t="s">
        <v>346</v>
      </c>
      <c r="B3612" s="52" t="s">
        <v>339</v>
      </c>
      <c r="C3612" s="52" t="s">
        <v>261</v>
      </c>
      <c r="D3612" s="52" t="s">
        <v>7</v>
      </c>
      <c r="E3612" s="52" t="s">
        <v>76</v>
      </c>
      <c r="F3612" s="52" t="s">
        <v>65</v>
      </c>
      <c r="G3612" s="52">
        <v>0</v>
      </c>
      <c r="H3612" s="52">
        <v>0</v>
      </c>
      <c r="I3612" s="52">
        <v>0</v>
      </c>
      <c r="J3612" s="52">
        <v>0</v>
      </c>
      <c r="K3612" s="52">
        <v>0</v>
      </c>
      <c r="L3612" s="52">
        <v>0</v>
      </c>
      <c r="M3612" s="52">
        <v>0</v>
      </c>
      <c r="N3612" s="52">
        <v>0</v>
      </c>
      <c r="O3612" s="52">
        <v>0</v>
      </c>
      <c r="P3612" s="52">
        <v>0</v>
      </c>
      <c r="Q3612" s="52">
        <v>0</v>
      </c>
      <c r="R3612" s="52">
        <v>0</v>
      </c>
      <c r="S3612" s="52">
        <v>0</v>
      </c>
      <c r="T3612" s="52">
        <v>0</v>
      </c>
      <c r="U3612" s="52">
        <v>0</v>
      </c>
      <c r="V3612" s="52">
        <v>0</v>
      </c>
      <c r="W3612" s="52">
        <v>0</v>
      </c>
      <c r="X3612" s="52">
        <v>0</v>
      </c>
      <c r="Y3612" s="52">
        <v>0</v>
      </c>
      <c r="Z3612" s="52">
        <v>0</v>
      </c>
    </row>
    <row r="3613" spans="1:26">
      <c r="A3613" s="52" t="s">
        <v>346</v>
      </c>
      <c r="B3613" s="52" t="s">
        <v>340</v>
      </c>
      <c r="C3613" s="52" t="s">
        <v>261</v>
      </c>
      <c r="D3613" s="52" t="s">
        <v>7</v>
      </c>
      <c r="E3613" s="52" t="s">
        <v>76</v>
      </c>
      <c r="F3613" s="52" t="s">
        <v>66</v>
      </c>
      <c r="G3613" s="52">
        <v>39.085197325199999</v>
      </c>
      <c r="H3613" s="52">
        <v>39.319201764000006</v>
      </c>
      <c r="I3613" s="52">
        <v>39.070798920000001</v>
      </c>
      <c r="J3613" s="52">
        <v>38.635200061200003</v>
      </c>
      <c r="K3613" s="52">
        <v>38.977203006000003</v>
      </c>
      <c r="L3613" s="52">
        <v>38.898001310400005</v>
      </c>
      <c r="M3613" s="52">
        <v>39.232798772400002</v>
      </c>
      <c r="N3613" s="52">
        <v>39.347998574400002</v>
      </c>
      <c r="O3613" s="52">
        <v>39.456001267200001</v>
      </c>
      <c r="P3613" s="52">
        <v>39.139198671599999</v>
      </c>
      <c r="Q3613" s="52">
        <v>38.001599056800003</v>
      </c>
      <c r="R3613" s="52">
        <v>39.563999773200003</v>
      </c>
      <c r="S3613" s="52">
        <v>39.956403416400001</v>
      </c>
      <c r="T3613" s="52">
        <v>42.379199906400004</v>
      </c>
      <c r="U3613" s="52">
        <v>38.869200313200004</v>
      </c>
      <c r="V3613" s="52">
        <v>41.050799441999999</v>
      </c>
      <c r="W3613" s="52">
        <v>43.225201461600008</v>
      </c>
      <c r="X3613" s="52">
        <v>43.038922356</v>
      </c>
      <c r="Y3613" s="52">
        <v>40.270585075200003</v>
      </c>
      <c r="Z3613" s="52">
        <v>40.643880163200002</v>
      </c>
    </row>
    <row r="3614" spans="1:26">
      <c r="A3614" s="52" t="s">
        <v>346</v>
      </c>
      <c r="B3614" s="52" t="s">
        <v>341</v>
      </c>
      <c r="C3614" s="52" t="s">
        <v>261</v>
      </c>
      <c r="D3614" s="52" t="s">
        <v>7</v>
      </c>
      <c r="E3614" s="52" t="s">
        <v>76</v>
      </c>
      <c r="F3614" s="52" t="s">
        <v>67</v>
      </c>
      <c r="G3614" s="52">
        <v>0</v>
      </c>
      <c r="H3614" s="52">
        <v>0</v>
      </c>
      <c r="I3614" s="52">
        <v>0</v>
      </c>
      <c r="J3614" s="52">
        <v>0</v>
      </c>
      <c r="K3614" s="52">
        <v>0</v>
      </c>
      <c r="L3614" s="52">
        <v>0</v>
      </c>
      <c r="M3614" s="52">
        <v>0</v>
      </c>
      <c r="N3614" s="52">
        <v>0</v>
      </c>
      <c r="O3614" s="52">
        <v>0</v>
      </c>
      <c r="P3614" s="52">
        <v>0</v>
      </c>
      <c r="Q3614" s="52">
        <v>0</v>
      </c>
      <c r="R3614" s="52">
        <v>0</v>
      </c>
      <c r="S3614" s="52">
        <v>0</v>
      </c>
      <c r="T3614" s="52">
        <v>0</v>
      </c>
      <c r="U3614" s="52">
        <v>0</v>
      </c>
      <c r="V3614" s="52">
        <v>0</v>
      </c>
      <c r="W3614" s="52">
        <v>0</v>
      </c>
      <c r="X3614" s="52">
        <v>0</v>
      </c>
      <c r="Y3614" s="52">
        <v>0</v>
      </c>
      <c r="Z3614" s="52">
        <v>0</v>
      </c>
    </row>
    <row r="3615" spans="1:26">
      <c r="A3615" s="52" t="s">
        <v>346</v>
      </c>
      <c r="B3615" s="52" t="s">
        <v>337</v>
      </c>
      <c r="C3615" s="52" t="s">
        <v>261</v>
      </c>
      <c r="D3615" s="52" t="s">
        <v>7</v>
      </c>
      <c r="E3615" s="52" t="s">
        <v>76</v>
      </c>
      <c r="F3615" s="52" t="s">
        <v>68</v>
      </c>
      <c r="G3615" s="52">
        <v>5.5646758800000001E-2</v>
      </c>
      <c r="H3615" s="52">
        <v>0.1669444632</v>
      </c>
      <c r="I3615" s="52">
        <v>8.3472231600000002E-2</v>
      </c>
      <c r="J3615" s="52">
        <v>1.0851348240000001</v>
      </c>
      <c r="K3615" s="52">
        <v>0</v>
      </c>
      <c r="L3615" s="52">
        <v>0</v>
      </c>
      <c r="M3615" s="52">
        <v>0</v>
      </c>
      <c r="N3615" s="52">
        <v>0</v>
      </c>
      <c r="O3615" s="52">
        <v>0</v>
      </c>
      <c r="P3615" s="52">
        <v>0</v>
      </c>
      <c r="Q3615" s="52">
        <v>0</v>
      </c>
      <c r="R3615" s="52">
        <v>0</v>
      </c>
      <c r="S3615" s="52">
        <v>0</v>
      </c>
      <c r="T3615" s="52">
        <v>0</v>
      </c>
      <c r="U3615" s="52">
        <v>0</v>
      </c>
      <c r="V3615" s="52">
        <v>0</v>
      </c>
      <c r="W3615" s="52">
        <v>0</v>
      </c>
      <c r="X3615" s="52">
        <v>0</v>
      </c>
      <c r="Y3615" s="52">
        <v>0</v>
      </c>
      <c r="Z3615" s="52">
        <v>0</v>
      </c>
    </row>
    <row r="3616" spans="1:26">
      <c r="A3616" s="52" t="s">
        <v>346</v>
      </c>
      <c r="B3616" s="52" t="s">
        <v>337</v>
      </c>
      <c r="C3616" s="52" t="s">
        <v>261</v>
      </c>
      <c r="D3616" s="52" t="s">
        <v>7</v>
      </c>
      <c r="E3616" s="52" t="s">
        <v>76</v>
      </c>
      <c r="F3616" s="52" t="s">
        <v>69</v>
      </c>
      <c r="G3616" s="52">
        <v>0</v>
      </c>
      <c r="H3616" s="52">
        <v>0</v>
      </c>
      <c r="I3616" s="52">
        <v>0</v>
      </c>
      <c r="J3616" s="52">
        <v>0</v>
      </c>
      <c r="K3616" s="52">
        <v>0</v>
      </c>
      <c r="L3616" s="52">
        <v>0</v>
      </c>
      <c r="M3616" s="52">
        <v>0</v>
      </c>
      <c r="N3616" s="52">
        <v>0</v>
      </c>
      <c r="O3616" s="52">
        <v>0</v>
      </c>
      <c r="P3616" s="52">
        <v>0</v>
      </c>
      <c r="Q3616" s="52">
        <v>0</v>
      </c>
      <c r="R3616" s="52">
        <v>0</v>
      </c>
      <c r="S3616" s="52">
        <v>0</v>
      </c>
      <c r="T3616" s="52">
        <v>0</v>
      </c>
      <c r="U3616" s="52">
        <v>0</v>
      </c>
      <c r="V3616" s="52">
        <v>0</v>
      </c>
      <c r="W3616" s="52">
        <v>0</v>
      </c>
      <c r="X3616" s="52">
        <v>0</v>
      </c>
      <c r="Y3616" s="52">
        <v>0</v>
      </c>
      <c r="Z3616" s="52">
        <v>0</v>
      </c>
    </row>
    <row r="3617" spans="1:26">
      <c r="A3617" s="52" t="s">
        <v>346</v>
      </c>
      <c r="B3617" s="52" t="s">
        <v>337</v>
      </c>
      <c r="C3617" s="52" t="s">
        <v>261</v>
      </c>
      <c r="D3617" s="52" t="s">
        <v>7</v>
      </c>
      <c r="E3617" s="52" t="s">
        <v>76</v>
      </c>
      <c r="F3617" s="52" t="s">
        <v>70</v>
      </c>
      <c r="G3617" s="52">
        <v>0</v>
      </c>
      <c r="H3617" s="52">
        <v>0</v>
      </c>
      <c r="I3617" s="52">
        <v>0</v>
      </c>
      <c r="J3617" s="52">
        <v>0</v>
      </c>
      <c r="K3617" s="52">
        <v>0</v>
      </c>
      <c r="L3617" s="52">
        <v>0</v>
      </c>
      <c r="M3617" s="52">
        <v>0</v>
      </c>
      <c r="N3617" s="52">
        <v>0</v>
      </c>
      <c r="O3617" s="52">
        <v>0</v>
      </c>
      <c r="P3617" s="52">
        <v>0</v>
      </c>
      <c r="Q3617" s="52">
        <v>0</v>
      </c>
      <c r="R3617" s="52">
        <v>0</v>
      </c>
      <c r="S3617" s="52">
        <v>0</v>
      </c>
      <c r="T3617" s="52">
        <v>0</v>
      </c>
      <c r="U3617" s="52">
        <v>0</v>
      </c>
      <c r="V3617" s="52">
        <v>0</v>
      </c>
      <c r="W3617" s="52">
        <v>0</v>
      </c>
      <c r="X3617" s="52">
        <v>0</v>
      </c>
      <c r="Y3617" s="52">
        <v>0</v>
      </c>
      <c r="Z3617" s="52">
        <v>0</v>
      </c>
    </row>
    <row r="3618" spans="1:26">
      <c r="A3618" s="52" t="s">
        <v>346</v>
      </c>
      <c r="B3618" s="52" t="s">
        <v>342</v>
      </c>
      <c r="C3618" s="52" t="s">
        <v>261</v>
      </c>
      <c r="D3618" s="52" t="s">
        <v>7</v>
      </c>
      <c r="E3618" s="52" t="s">
        <v>76</v>
      </c>
      <c r="F3618" s="52" t="s">
        <v>71</v>
      </c>
      <c r="G3618" s="52">
        <v>0</v>
      </c>
      <c r="H3618" s="52">
        <v>0</v>
      </c>
      <c r="I3618" s="52">
        <v>0</v>
      </c>
      <c r="J3618" s="52">
        <v>0</v>
      </c>
      <c r="K3618" s="52">
        <v>0</v>
      </c>
      <c r="L3618" s="52">
        <v>0</v>
      </c>
      <c r="M3618" s="52">
        <v>0</v>
      </c>
      <c r="N3618" s="52">
        <v>0</v>
      </c>
      <c r="O3618" s="52">
        <v>0</v>
      </c>
      <c r="P3618" s="52">
        <v>0</v>
      </c>
      <c r="Q3618" s="52">
        <v>0</v>
      </c>
      <c r="R3618" s="52">
        <v>0</v>
      </c>
      <c r="S3618" s="52">
        <v>0</v>
      </c>
      <c r="T3618" s="52">
        <v>0</v>
      </c>
      <c r="U3618" s="52">
        <v>0</v>
      </c>
      <c r="V3618" s="52">
        <v>0</v>
      </c>
      <c r="W3618" s="52">
        <v>0</v>
      </c>
      <c r="X3618" s="52">
        <v>0</v>
      </c>
      <c r="Y3618" s="52">
        <v>0</v>
      </c>
      <c r="Z3618" s="52">
        <v>0</v>
      </c>
    </row>
    <row r="3619" spans="1:26">
      <c r="A3619" s="52" t="s">
        <v>346</v>
      </c>
      <c r="B3619" s="52" t="s">
        <v>342</v>
      </c>
      <c r="C3619" s="52" t="s">
        <v>261</v>
      </c>
      <c r="D3619" s="52" t="s">
        <v>7</v>
      </c>
      <c r="E3619" s="52" t="s">
        <v>76</v>
      </c>
      <c r="F3619" s="52" t="s">
        <v>72</v>
      </c>
      <c r="G3619" s="52">
        <v>91.702500688800001</v>
      </c>
      <c r="H3619" s="52">
        <v>94.239098589600019</v>
      </c>
      <c r="I3619" s="52">
        <v>95.377200620400018</v>
      </c>
      <c r="J3619" s="52">
        <v>89.16680294999999</v>
      </c>
      <c r="K3619" s="52">
        <v>117.79649722800001</v>
      </c>
      <c r="L3619" s="52">
        <v>123.45500348280002</v>
      </c>
      <c r="M3619" s="52">
        <v>135.06669972360001</v>
      </c>
      <c r="N3619" s="52">
        <v>151.14249610200002</v>
      </c>
      <c r="O3619" s="52">
        <v>128.40320237039998</v>
      </c>
      <c r="P3619" s="52">
        <v>126.0166007664</v>
      </c>
      <c r="Q3619" s="52">
        <v>114.35609899800001</v>
      </c>
      <c r="R3619" s="52">
        <v>121.72589695080003</v>
      </c>
      <c r="S3619" s="52">
        <v>112.823499924</v>
      </c>
      <c r="T3619" s="52">
        <v>111.70629421200002</v>
      </c>
      <c r="U3619" s="52">
        <v>125.30059935119999</v>
      </c>
      <c r="V3619" s="52">
        <v>134.51239671120001</v>
      </c>
      <c r="W3619" s="52">
        <v>137.75130100440001</v>
      </c>
      <c r="X3619" s="52">
        <v>129.23447895000001</v>
      </c>
      <c r="Y3619" s="52">
        <v>114.1320465828</v>
      </c>
      <c r="Z3619" s="52">
        <v>140.80892941800002</v>
      </c>
    </row>
    <row r="3620" spans="1:26">
      <c r="A3620" s="52" t="s">
        <v>346</v>
      </c>
      <c r="B3620" s="52" t="s">
        <v>343</v>
      </c>
      <c r="C3620" s="52" t="s">
        <v>261</v>
      </c>
      <c r="D3620" s="52" t="s">
        <v>7</v>
      </c>
      <c r="E3620" s="52" t="s">
        <v>76</v>
      </c>
      <c r="F3620" s="52" t="s">
        <v>73</v>
      </c>
      <c r="G3620" s="52">
        <v>36.305099323200004</v>
      </c>
      <c r="H3620" s="52">
        <v>37.931403168000003</v>
      </c>
      <c r="I3620" s="52">
        <v>40.985100176399996</v>
      </c>
      <c r="J3620" s="52">
        <v>37.159198149600002</v>
      </c>
      <c r="K3620" s="52">
        <v>34.973098210800003</v>
      </c>
      <c r="L3620" s="52">
        <v>39.312900630000009</v>
      </c>
      <c r="M3620" s="52">
        <v>44.4663029592</v>
      </c>
      <c r="N3620" s="52">
        <v>38.134797912000003</v>
      </c>
      <c r="O3620" s="52">
        <v>47.978098689600003</v>
      </c>
      <c r="P3620" s="52">
        <v>43.217100003600002</v>
      </c>
      <c r="Q3620" s="52">
        <v>46.110601670400001</v>
      </c>
      <c r="R3620" s="52">
        <v>49.439698009200008</v>
      </c>
      <c r="S3620" s="52">
        <v>55.459801432799999</v>
      </c>
      <c r="T3620" s="52">
        <v>50.819399334000003</v>
      </c>
      <c r="U3620" s="52">
        <v>53.216999661599999</v>
      </c>
      <c r="V3620" s="52">
        <v>53.926201713600008</v>
      </c>
      <c r="W3620" s="52">
        <v>56.709900363599999</v>
      </c>
      <c r="X3620" s="52">
        <v>46.971148168799999</v>
      </c>
      <c r="Y3620" s="52">
        <v>48.194891193600007</v>
      </c>
      <c r="Z3620" s="52">
        <v>49.243458506400003</v>
      </c>
    </row>
    <row r="3621" spans="1:26">
      <c r="A3621" s="52" t="s">
        <v>347</v>
      </c>
      <c r="B3621" s="52" t="s">
        <v>337</v>
      </c>
      <c r="C3621" s="52" t="s">
        <v>261</v>
      </c>
      <c r="D3621" s="52" t="s">
        <v>7</v>
      </c>
      <c r="E3621" s="52" t="s">
        <v>77</v>
      </c>
      <c r="F3621" s="52" t="s">
        <v>63</v>
      </c>
      <c r="G3621" s="52">
        <v>0</v>
      </c>
      <c r="H3621" s="52">
        <v>0</v>
      </c>
      <c r="I3621" s="52">
        <v>0</v>
      </c>
      <c r="J3621" s="52">
        <v>0</v>
      </c>
      <c r="K3621" s="52">
        <v>0</v>
      </c>
      <c r="L3621" s="52">
        <v>0</v>
      </c>
      <c r="M3621" s="52">
        <v>0</v>
      </c>
      <c r="N3621" s="52">
        <v>0</v>
      </c>
      <c r="O3621" s="52">
        <v>0</v>
      </c>
      <c r="P3621" s="52">
        <v>0</v>
      </c>
      <c r="Q3621" s="52">
        <v>0</v>
      </c>
      <c r="R3621" s="52">
        <v>0</v>
      </c>
      <c r="S3621" s="52">
        <v>0</v>
      </c>
      <c r="T3621" s="52">
        <v>0</v>
      </c>
      <c r="U3621" s="52">
        <v>0</v>
      </c>
      <c r="V3621" s="52">
        <v>0</v>
      </c>
      <c r="W3621" s="52">
        <v>0</v>
      </c>
      <c r="X3621" s="52">
        <v>0</v>
      </c>
      <c r="Y3621" s="52">
        <v>0</v>
      </c>
      <c r="Z3621" s="52">
        <v>0</v>
      </c>
    </row>
    <row r="3622" spans="1:26">
      <c r="A3622" s="52" t="s">
        <v>347</v>
      </c>
      <c r="B3622" s="52" t="s">
        <v>338</v>
      </c>
      <c r="C3622" s="52" t="s">
        <v>261</v>
      </c>
      <c r="D3622" s="52" t="s">
        <v>7</v>
      </c>
      <c r="E3622" s="52" t="s">
        <v>77</v>
      </c>
      <c r="F3622" s="52" t="s">
        <v>64</v>
      </c>
      <c r="G3622" s="52">
        <v>0</v>
      </c>
      <c r="H3622" s="52">
        <v>0</v>
      </c>
      <c r="I3622" s="52">
        <v>0</v>
      </c>
      <c r="J3622" s="52">
        <v>0</v>
      </c>
      <c r="K3622" s="52">
        <v>0</v>
      </c>
      <c r="L3622" s="52">
        <v>0</v>
      </c>
      <c r="M3622" s="52">
        <v>0</v>
      </c>
      <c r="N3622" s="52">
        <v>0</v>
      </c>
      <c r="O3622" s="52">
        <v>0</v>
      </c>
      <c r="P3622" s="52">
        <v>0</v>
      </c>
      <c r="Q3622" s="52">
        <v>0</v>
      </c>
      <c r="R3622" s="52">
        <v>0</v>
      </c>
      <c r="S3622" s="52">
        <v>0</v>
      </c>
      <c r="T3622" s="52">
        <v>0</v>
      </c>
      <c r="U3622" s="52">
        <v>0</v>
      </c>
      <c r="V3622" s="52">
        <v>0</v>
      </c>
      <c r="W3622" s="52">
        <v>0</v>
      </c>
      <c r="X3622" s="52">
        <v>0</v>
      </c>
      <c r="Y3622" s="52">
        <v>0</v>
      </c>
      <c r="Z3622" s="52">
        <v>0</v>
      </c>
    </row>
    <row r="3623" spans="1:26">
      <c r="A3623" s="52" t="s">
        <v>347</v>
      </c>
      <c r="B3623" s="52" t="s">
        <v>339</v>
      </c>
      <c r="C3623" s="52" t="s">
        <v>261</v>
      </c>
      <c r="D3623" s="52" t="s">
        <v>7</v>
      </c>
      <c r="E3623" s="52" t="s">
        <v>77</v>
      </c>
      <c r="F3623" s="52" t="s">
        <v>65</v>
      </c>
      <c r="G3623" s="52">
        <v>0</v>
      </c>
      <c r="H3623" s="52">
        <v>0</v>
      </c>
      <c r="I3623" s="52">
        <v>0</v>
      </c>
      <c r="J3623" s="52">
        <v>0</v>
      </c>
      <c r="K3623" s="52">
        <v>0</v>
      </c>
      <c r="L3623" s="52">
        <v>0</v>
      </c>
      <c r="M3623" s="52">
        <v>0</v>
      </c>
      <c r="N3623" s="52">
        <v>0</v>
      </c>
      <c r="O3623" s="52">
        <v>0</v>
      </c>
      <c r="P3623" s="52">
        <v>0</v>
      </c>
      <c r="Q3623" s="52">
        <v>0</v>
      </c>
      <c r="R3623" s="52">
        <v>0</v>
      </c>
      <c r="S3623" s="52">
        <v>0</v>
      </c>
      <c r="T3623" s="52">
        <v>0</v>
      </c>
      <c r="U3623" s="52">
        <v>0</v>
      </c>
      <c r="V3623" s="52">
        <v>0</v>
      </c>
      <c r="W3623" s="52">
        <v>0</v>
      </c>
      <c r="X3623" s="52">
        <v>0</v>
      </c>
      <c r="Y3623" s="52">
        <v>0</v>
      </c>
      <c r="Z3623" s="52">
        <v>0</v>
      </c>
    </row>
    <row r="3624" spans="1:26">
      <c r="A3624" s="52" t="s">
        <v>347</v>
      </c>
      <c r="B3624" s="52" t="s">
        <v>340</v>
      </c>
      <c r="C3624" s="52" t="s">
        <v>261</v>
      </c>
      <c r="D3624" s="52" t="s">
        <v>7</v>
      </c>
      <c r="E3624" s="52" t="s">
        <v>77</v>
      </c>
      <c r="F3624" s="52" t="s">
        <v>66</v>
      </c>
      <c r="G3624" s="52">
        <v>4.7484006048000005</v>
      </c>
      <c r="H3624" s="52">
        <v>5.3459993160000003</v>
      </c>
      <c r="I3624" s="52">
        <v>5.3387980200000005</v>
      </c>
      <c r="J3624" s="52">
        <v>5.8032020628000005</v>
      </c>
      <c r="K3624" s="52">
        <v>5.9075999208000001</v>
      </c>
      <c r="L3624" s="52">
        <v>6.2567999748000007</v>
      </c>
      <c r="M3624" s="52">
        <v>6.5339996292000011</v>
      </c>
      <c r="N3624" s="52">
        <v>6.7571979371999999</v>
      </c>
      <c r="O3624" s="52">
        <v>7.0560014795999999</v>
      </c>
      <c r="P3624" s="52">
        <v>6.667198484400001</v>
      </c>
      <c r="Q3624" s="52">
        <v>7.1387996363999999</v>
      </c>
      <c r="R3624" s="52">
        <v>7.6104007884000007</v>
      </c>
      <c r="S3624" s="52">
        <v>7.6536001908000006</v>
      </c>
      <c r="T3624" s="52">
        <v>7.8767984988000004</v>
      </c>
      <c r="U3624" s="52">
        <v>8.5283985564000009</v>
      </c>
      <c r="V3624" s="52">
        <v>9.2087996111999999</v>
      </c>
      <c r="W3624" s="52">
        <v>9.622798768800001</v>
      </c>
      <c r="X3624" s="52">
        <v>9.5868006624</v>
      </c>
      <c r="Y3624" s="52">
        <v>9.8999984232000013</v>
      </c>
      <c r="Z3624" s="52">
        <v>10.2095997228</v>
      </c>
    </row>
    <row r="3625" spans="1:26">
      <c r="A3625" s="52" t="s">
        <v>347</v>
      </c>
      <c r="B3625" s="52" t="s">
        <v>341</v>
      </c>
      <c r="C3625" s="52" t="s">
        <v>261</v>
      </c>
      <c r="D3625" s="52" t="s">
        <v>7</v>
      </c>
      <c r="E3625" s="52" t="s">
        <v>77</v>
      </c>
      <c r="F3625" s="52" t="s">
        <v>67</v>
      </c>
      <c r="G3625" s="52">
        <v>0</v>
      </c>
      <c r="H3625" s="52">
        <v>0</v>
      </c>
      <c r="I3625" s="52">
        <v>0</v>
      </c>
      <c r="J3625" s="52">
        <v>0</v>
      </c>
      <c r="K3625" s="52">
        <v>0</v>
      </c>
      <c r="L3625" s="52">
        <v>0</v>
      </c>
      <c r="M3625" s="52">
        <v>0</v>
      </c>
      <c r="N3625" s="52">
        <v>0</v>
      </c>
      <c r="O3625" s="52">
        <v>0</v>
      </c>
      <c r="P3625" s="52">
        <v>0</v>
      </c>
      <c r="Q3625" s="52">
        <v>0</v>
      </c>
      <c r="R3625" s="52">
        <v>0</v>
      </c>
      <c r="S3625" s="52">
        <v>0</v>
      </c>
      <c r="T3625" s="52">
        <v>0</v>
      </c>
      <c r="U3625" s="52">
        <v>0</v>
      </c>
      <c r="V3625" s="52">
        <v>0</v>
      </c>
      <c r="W3625" s="52">
        <v>0</v>
      </c>
      <c r="X3625" s="52">
        <v>0</v>
      </c>
      <c r="Y3625" s="52">
        <v>0</v>
      </c>
      <c r="Z3625" s="52">
        <v>0</v>
      </c>
    </row>
    <row r="3626" spans="1:26">
      <c r="A3626" s="52" t="s">
        <v>347</v>
      </c>
      <c r="B3626" s="52" t="s">
        <v>337</v>
      </c>
      <c r="C3626" s="52" t="s">
        <v>261</v>
      </c>
      <c r="D3626" s="52" t="s">
        <v>7</v>
      </c>
      <c r="E3626" s="52" t="s">
        <v>77</v>
      </c>
      <c r="F3626" s="52" t="s">
        <v>68</v>
      </c>
      <c r="G3626" s="52">
        <v>0</v>
      </c>
      <c r="H3626" s="52">
        <v>0</v>
      </c>
      <c r="I3626" s="52">
        <v>0</v>
      </c>
      <c r="J3626" s="52">
        <v>0</v>
      </c>
      <c r="K3626" s="52">
        <v>0</v>
      </c>
      <c r="L3626" s="52">
        <v>0</v>
      </c>
      <c r="M3626" s="52">
        <v>0</v>
      </c>
      <c r="N3626" s="52">
        <v>0</v>
      </c>
      <c r="O3626" s="52">
        <v>0</v>
      </c>
      <c r="P3626" s="52">
        <v>0</v>
      </c>
      <c r="Q3626" s="52">
        <v>0</v>
      </c>
      <c r="R3626" s="52">
        <v>0</v>
      </c>
      <c r="S3626" s="52">
        <v>0</v>
      </c>
      <c r="T3626" s="52">
        <v>0</v>
      </c>
      <c r="U3626" s="52">
        <v>0</v>
      </c>
      <c r="V3626" s="52">
        <v>0</v>
      </c>
      <c r="W3626" s="52">
        <v>0</v>
      </c>
      <c r="X3626" s="52">
        <v>0</v>
      </c>
      <c r="Y3626" s="52">
        <v>0</v>
      </c>
      <c r="Z3626" s="52">
        <v>0</v>
      </c>
    </row>
    <row r="3627" spans="1:26">
      <c r="A3627" s="52" t="s">
        <v>347</v>
      </c>
      <c r="B3627" s="52" t="s">
        <v>337</v>
      </c>
      <c r="C3627" s="52" t="s">
        <v>261</v>
      </c>
      <c r="D3627" s="52" t="s">
        <v>7</v>
      </c>
      <c r="E3627" s="52" t="s">
        <v>77</v>
      </c>
      <c r="F3627" s="52" t="s">
        <v>69</v>
      </c>
      <c r="G3627" s="52">
        <v>0</v>
      </c>
      <c r="H3627" s="52">
        <v>0</v>
      </c>
      <c r="I3627" s="52">
        <v>0</v>
      </c>
      <c r="J3627" s="52">
        <v>0</v>
      </c>
      <c r="K3627" s="52">
        <v>0</v>
      </c>
      <c r="L3627" s="52">
        <v>0</v>
      </c>
      <c r="M3627" s="52">
        <v>0</v>
      </c>
      <c r="N3627" s="52">
        <v>0</v>
      </c>
      <c r="O3627" s="52">
        <v>0</v>
      </c>
      <c r="P3627" s="52">
        <v>0</v>
      </c>
      <c r="Q3627" s="52">
        <v>0</v>
      </c>
      <c r="R3627" s="52">
        <v>0</v>
      </c>
      <c r="S3627" s="52">
        <v>0</v>
      </c>
      <c r="T3627" s="52">
        <v>0</v>
      </c>
      <c r="U3627" s="52">
        <v>0</v>
      </c>
      <c r="V3627" s="52">
        <v>0</v>
      </c>
      <c r="W3627" s="52">
        <v>0</v>
      </c>
      <c r="X3627" s="52">
        <v>0</v>
      </c>
      <c r="Y3627" s="52">
        <v>0</v>
      </c>
      <c r="Z3627" s="52">
        <v>0</v>
      </c>
    </row>
    <row r="3628" spans="1:26">
      <c r="A3628" s="52" t="s">
        <v>347</v>
      </c>
      <c r="B3628" s="52" t="s">
        <v>337</v>
      </c>
      <c r="C3628" s="52" t="s">
        <v>261</v>
      </c>
      <c r="D3628" s="52" t="s">
        <v>7</v>
      </c>
      <c r="E3628" s="52" t="s">
        <v>77</v>
      </c>
      <c r="F3628" s="52" t="s">
        <v>70</v>
      </c>
      <c r="G3628" s="52">
        <v>0</v>
      </c>
      <c r="H3628" s="52">
        <v>0</v>
      </c>
      <c r="I3628" s="52">
        <v>0</v>
      </c>
      <c r="J3628" s="52">
        <v>0</v>
      </c>
      <c r="K3628" s="52">
        <v>0</v>
      </c>
      <c r="L3628" s="52">
        <v>0</v>
      </c>
      <c r="M3628" s="52">
        <v>0</v>
      </c>
      <c r="N3628" s="52">
        <v>0</v>
      </c>
      <c r="O3628" s="52">
        <v>0</v>
      </c>
      <c r="P3628" s="52">
        <v>0</v>
      </c>
      <c r="Q3628" s="52">
        <v>0</v>
      </c>
      <c r="R3628" s="52">
        <v>0</v>
      </c>
      <c r="S3628" s="52">
        <v>0</v>
      </c>
      <c r="T3628" s="52">
        <v>0</v>
      </c>
      <c r="U3628" s="52">
        <v>0</v>
      </c>
      <c r="V3628" s="52">
        <v>0</v>
      </c>
      <c r="W3628" s="52">
        <v>0</v>
      </c>
      <c r="X3628" s="52">
        <v>0</v>
      </c>
      <c r="Y3628" s="52">
        <v>0</v>
      </c>
      <c r="Z3628" s="52">
        <v>0</v>
      </c>
    </row>
    <row r="3629" spans="1:26">
      <c r="A3629" s="52" t="s">
        <v>347</v>
      </c>
      <c r="B3629" s="52" t="s">
        <v>342</v>
      </c>
      <c r="C3629" s="52" t="s">
        <v>261</v>
      </c>
      <c r="D3629" s="52" t="s">
        <v>7</v>
      </c>
      <c r="E3629" s="52" t="s">
        <v>77</v>
      </c>
      <c r="F3629" s="52" t="s">
        <v>71</v>
      </c>
      <c r="G3629" s="52">
        <v>0</v>
      </c>
      <c r="H3629" s="52">
        <v>0</v>
      </c>
      <c r="I3629" s="52">
        <v>0</v>
      </c>
      <c r="J3629" s="52">
        <v>0</v>
      </c>
      <c r="K3629" s="52">
        <v>0</v>
      </c>
      <c r="L3629" s="52">
        <v>0</v>
      </c>
      <c r="M3629" s="52">
        <v>0</v>
      </c>
      <c r="N3629" s="52">
        <v>0</v>
      </c>
      <c r="O3629" s="52">
        <v>0</v>
      </c>
      <c r="P3629" s="52">
        <v>0</v>
      </c>
      <c r="Q3629" s="52">
        <v>0</v>
      </c>
      <c r="R3629" s="52">
        <v>0</v>
      </c>
      <c r="S3629" s="52">
        <v>0</v>
      </c>
      <c r="T3629" s="52">
        <v>0</v>
      </c>
      <c r="U3629" s="52">
        <v>0</v>
      </c>
      <c r="V3629" s="52">
        <v>0</v>
      </c>
      <c r="W3629" s="52">
        <v>0</v>
      </c>
      <c r="X3629" s="52">
        <v>0</v>
      </c>
      <c r="Y3629" s="52">
        <v>0</v>
      </c>
      <c r="Z3629" s="52">
        <v>0</v>
      </c>
    </row>
    <row r="3630" spans="1:26">
      <c r="A3630" s="52" t="s">
        <v>347</v>
      </c>
      <c r="B3630" s="52" t="s">
        <v>342</v>
      </c>
      <c r="C3630" s="52" t="s">
        <v>261</v>
      </c>
      <c r="D3630" s="52" t="s">
        <v>7</v>
      </c>
      <c r="E3630" s="52" t="s">
        <v>77</v>
      </c>
      <c r="F3630" s="52" t="s">
        <v>72</v>
      </c>
      <c r="G3630" s="52">
        <v>0.34080133320000006</v>
      </c>
      <c r="H3630" s="52">
        <v>4.2600690000000004E-2</v>
      </c>
      <c r="I3630" s="52">
        <v>0</v>
      </c>
      <c r="J3630" s="52">
        <v>0.38340202320000005</v>
      </c>
      <c r="K3630" s="52">
        <v>0.34080133320000006</v>
      </c>
      <c r="L3630" s="52">
        <v>0.42599852640000002</v>
      </c>
      <c r="M3630" s="52">
        <v>0.55380059640000001</v>
      </c>
      <c r="N3630" s="52">
        <v>0.55380059640000001</v>
      </c>
      <c r="O3630" s="52">
        <v>0.59640128640000001</v>
      </c>
      <c r="P3630" s="52">
        <v>0.55380059640000001</v>
      </c>
      <c r="Q3630" s="52">
        <v>0.59640128640000001</v>
      </c>
      <c r="R3630" s="52">
        <v>0.6390019764</v>
      </c>
      <c r="S3630" s="52">
        <v>0.68159847959999997</v>
      </c>
      <c r="T3630" s="52">
        <v>0.80940054960000007</v>
      </c>
      <c r="U3630" s="52">
        <v>0.93719843280000004</v>
      </c>
      <c r="V3630" s="52">
        <v>0.89460192960000007</v>
      </c>
      <c r="W3630" s="52">
        <v>0.93719843280000004</v>
      </c>
      <c r="X3630" s="52">
        <v>0.93719843280000004</v>
      </c>
      <c r="Y3630" s="52">
        <v>0.93719843280000004</v>
      </c>
      <c r="Z3630" s="52">
        <v>0.66749733720000004</v>
      </c>
    </row>
    <row r="3631" spans="1:26">
      <c r="A3631" s="52" t="s">
        <v>347</v>
      </c>
      <c r="B3631" s="52" t="s">
        <v>343</v>
      </c>
      <c r="C3631" s="52" t="s">
        <v>261</v>
      </c>
      <c r="D3631" s="52" t="s">
        <v>7</v>
      </c>
      <c r="E3631" s="52" t="s">
        <v>77</v>
      </c>
      <c r="F3631" s="52" t="s">
        <v>73</v>
      </c>
      <c r="G3631" s="52">
        <v>1.8162003456</v>
      </c>
      <c r="H3631" s="52">
        <v>1.7909999964000001</v>
      </c>
      <c r="I3631" s="52">
        <v>1.6776005184000002</v>
      </c>
      <c r="J3631" s="52">
        <v>1.4508015624000001</v>
      </c>
      <c r="K3631" s="52">
        <v>1.3572014616000003</v>
      </c>
      <c r="L3631" s="52">
        <v>1.6937992476000001</v>
      </c>
      <c r="M3631" s="52">
        <v>2.0808019188000002</v>
      </c>
      <c r="N3631" s="52">
        <v>1.9070999604000001</v>
      </c>
      <c r="O3631" s="52">
        <v>2.2940984447999999</v>
      </c>
      <c r="P3631" s="52">
        <v>2.2328999891999999</v>
      </c>
      <c r="Q3631" s="52">
        <v>2.2419016092000001</v>
      </c>
      <c r="R3631" s="52">
        <v>3.3840020340000003</v>
      </c>
      <c r="S3631" s="52">
        <v>4.1066981424</v>
      </c>
      <c r="T3631" s="52">
        <v>4.4667001404000004</v>
      </c>
      <c r="U3631" s="52">
        <v>4.7727007920000002</v>
      </c>
      <c r="V3631" s="52">
        <v>4.7384988228000005</v>
      </c>
      <c r="W3631" s="52">
        <v>4.8393002196000001</v>
      </c>
      <c r="X3631" s="52">
        <v>4.9526996976</v>
      </c>
      <c r="Y3631" s="52">
        <v>5.5386004896000012</v>
      </c>
      <c r="Z3631" s="52">
        <v>6.5105996039999994</v>
      </c>
    </row>
    <row r="3632" spans="1:26">
      <c r="A3632" s="52" t="s">
        <v>347</v>
      </c>
      <c r="B3632" s="52" t="s">
        <v>337</v>
      </c>
      <c r="C3632" s="52" t="s">
        <v>261</v>
      </c>
      <c r="D3632" s="52" t="s">
        <v>7</v>
      </c>
      <c r="E3632" s="52" t="s">
        <v>78</v>
      </c>
      <c r="F3632" s="52" t="s">
        <v>63</v>
      </c>
      <c r="G3632" s="52">
        <v>0</v>
      </c>
      <c r="H3632" s="52">
        <v>0</v>
      </c>
      <c r="I3632" s="52">
        <v>0</v>
      </c>
      <c r="J3632" s="52">
        <v>0</v>
      </c>
      <c r="K3632" s="52">
        <v>0</v>
      </c>
      <c r="L3632" s="52">
        <v>0</v>
      </c>
      <c r="M3632" s="52">
        <v>0</v>
      </c>
      <c r="N3632" s="52">
        <v>0</v>
      </c>
      <c r="O3632" s="52">
        <v>0</v>
      </c>
      <c r="P3632" s="52">
        <v>0</v>
      </c>
      <c r="Q3632" s="52">
        <v>0</v>
      </c>
      <c r="R3632" s="52">
        <v>0</v>
      </c>
      <c r="S3632" s="52">
        <v>0</v>
      </c>
      <c r="T3632" s="52">
        <v>0</v>
      </c>
      <c r="U3632" s="52">
        <v>0</v>
      </c>
      <c r="V3632" s="52">
        <v>0</v>
      </c>
      <c r="W3632" s="52">
        <v>0</v>
      </c>
      <c r="X3632" s="52">
        <v>0</v>
      </c>
      <c r="Y3632" s="52">
        <v>0</v>
      </c>
      <c r="Z3632" s="52">
        <v>0</v>
      </c>
    </row>
    <row r="3633" spans="1:26">
      <c r="A3633" s="52" t="s">
        <v>347</v>
      </c>
      <c r="B3633" s="52" t="s">
        <v>338</v>
      </c>
      <c r="C3633" s="52" t="s">
        <v>261</v>
      </c>
      <c r="D3633" s="52" t="s">
        <v>7</v>
      </c>
      <c r="E3633" s="52" t="s">
        <v>78</v>
      </c>
      <c r="F3633" s="52" t="s">
        <v>64</v>
      </c>
      <c r="G3633" s="52">
        <v>0</v>
      </c>
      <c r="H3633" s="52">
        <v>0</v>
      </c>
      <c r="I3633" s="52">
        <v>0</v>
      </c>
      <c r="J3633" s="52">
        <v>0</v>
      </c>
      <c r="K3633" s="52">
        <v>0</v>
      </c>
      <c r="L3633" s="52">
        <v>0</v>
      </c>
      <c r="M3633" s="52">
        <v>0</v>
      </c>
      <c r="N3633" s="52">
        <v>0</v>
      </c>
      <c r="O3633" s="52">
        <v>0</v>
      </c>
      <c r="P3633" s="52">
        <v>0</v>
      </c>
      <c r="Q3633" s="52">
        <v>0</v>
      </c>
      <c r="R3633" s="52">
        <v>0</v>
      </c>
      <c r="S3633" s="52">
        <v>0</v>
      </c>
      <c r="T3633" s="52">
        <v>0</v>
      </c>
      <c r="U3633" s="52">
        <v>0</v>
      </c>
      <c r="V3633" s="52">
        <v>0</v>
      </c>
      <c r="W3633" s="52">
        <v>0</v>
      </c>
      <c r="X3633" s="52">
        <v>0</v>
      </c>
      <c r="Y3633" s="52">
        <v>0</v>
      </c>
      <c r="Z3633" s="52">
        <v>0</v>
      </c>
    </row>
    <row r="3634" spans="1:26">
      <c r="A3634" s="52" t="s">
        <v>347</v>
      </c>
      <c r="B3634" s="52" t="s">
        <v>339</v>
      </c>
      <c r="C3634" s="52" t="s">
        <v>261</v>
      </c>
      <c r="D3634" s="52" t="s">
        <v>7</v>
      </c>
      <c r="E3634" s="52" t="s">
        <v>78</v>
      </c>
      <c r="F3634" s="52" t="s">
        <v>65</v>
      </c>
      <c r="G3634" s="52">
        <v>0</v>
      </c>
      <c r="H3634" s="52">
        <v>0</v>
      </c>
      <c r="I3634" s="52">
        <v>0</v>
      </c>
      <c r="J3634" s="52">
        <v>0</v>
      </c>
      <c r="K3634" s="52">
        <v>0</v>
      </c>
      <c r="L3634" s="52">
        <v>0</v>
      </c>
      <c r="M3634" s="52">
        <v>0</v>
      </c>
      <c r="N3634" s="52">
        <v>0</v>
      </c>
      <c r="O3634" s="52">
        <v>0</v>
      </c>
      <c r="P3634" s="52">
        <v>0</v>
      </c>
      <c r="Q3634" s="52">
        <v>0</v>
      </c>
      <c r="R3634" s="52">
        <v>0</v>
      </c>
      <c r="S3634" s="52">
        <v>0</v>
      </c>
      <c r="T3634" s="52">
        <v>0</v>
      </c>
      <c r="U3634" s="52">
        <v>0</v>
      </c>
      <c r="V3634" s="52">
        <v>0</v>
      </c>
      <c r="W3634" s="52">
        <v>0</v>
      </c>
      <c r="X3634" s="52">
        <v>0</v>
      </c>
      <c r="Y3634" s="52">
        <v>0</v>
      </c>
      <c r="Z3634" s="52">
        <v>0</v>
      </c>
    </row>
    <row r="3635" spans="1:26">
      <c r="A3635" s="52" t="s">
        <v>347</v>
      </c>
      <c r="B3635" s="52" t="s">
        <v>340</v>
      </c>
      <c r="C3635" s="52" t="s">
        <v>261</v>
      </c>
      <c r="D3635" s="52" t="s">
        <v>7</v>
      </c>
      <c r="E3635" s="52" t="s">
        <v>78</v>
      </c>
      <c r="F3635" s="52" t="s">
        <v>66</v>
      </c>
      <c r="G3635" s="52">
        <v>0</v>
      </c>
      <c r="H3635" s="52">
        <v>0</v>
      </c>
      <c r="I3635" s="52">
        <v>0</v>
      </c>
      <c r="J3635" s="52">
        <v>0</v>
      </c>
      <c r="K3635" s="52">
        <v>0</v>
      </c>
      <c r="L3635" s="52">
        <v>0</v>
      </c>
      <c r="M3635" s="52">
        <v>0</v>
      </c>
      <c r="N3635" s="52">
        <v>0</v>
      </c>
      <c r="O3635" s="52">
        <v>0</v>
      </c>
      <c r="P3635" s="52">
        <v>0</v>
      </c>
      <c r="Q3635" s="52">
        <v>0</v>
      </c>
      <c r="R3635" s="52">
        <v>0</v>
      </c>
      <c r="S3635" s="52">
        <v>0</v>
      </c>
      <c r="T3635" s="52">
        <v>0</v>
      </c>
      <c r="U3635" s="52">
        <v>0</v>
      </c>
      <c r="V3635" s="52">
        <v>0</v>
      </c>
      <c r="W3635" s="52">
        <v>0</v>
      </c>
      <c r="X3635" s="52">
        <v>0</v>
      </c>
      <c r="Y3635" s="52">
        <v>0</v>
      </c>
      <c r="Z3635" s="52">
        <v>0</v>
      </c>
    </row>
    <row r="3636" spans="1:26">
      <c r="A3636" s="52" t="s">
        <v>347</v>
      </c>
      <c r="B3636" s="52" t="s">
        <v>341</v>
      </c>
      <c r="C3636" s="52" t="s">
        <v>261</v>
      </c>
      <c r="D3636" s="52" t="s">
        <v>7</v>
      </c>
      <c r="E3636" s="52" t="s">
        <v>78</v>
      </c>
      <c r="F3636" s="52" t="s">
        <v>67</v>
      </c>
      <c r="G3636" s="52">
        <v>0</v>
      </c>
      <c r="H3636" s="52">
        <v>0</v>
      </c>
      <c r="I3636" s="52">
        <v>0</v>
      </c>
      <c r="J3636" s="52">
        <v>0</v>
      </c>
      <c r="K3636" s="52">
        <v>0</v>
      </c>
      <c r="L3636" s="52">
        <v>0</v>
      </c>
      <c r="M3636" s="52">
        <v>0</v>
      </c>
      <c r="N3636" s="52">
        <v>0</v>
      </c>
      <c r="O3636" s="52">
        <v>0</v>
      </c>
      <c r="P3636" s="52">
        <v>0</v>
      </c>
      <c r="Q3636" s="52">
        <v>0</v>
      </c>
      <c r="R3636" s="52">
        <v>0</v>
      </c>
      <c r="S3636" s="52">
        <v>0</v>
      </c>
      <c r="T3636" s="52">
        <v>0</v>
      </c>
      <c r="U3636" s="52">
        <v>0</v>
      </c>
      <c r="V3636" s="52">
        <v>0</v>
      </c>
      <c r="W3636" s="52">
        <v>0</v>
      </c>
      <c r="X3636" s="52">
        <v>0</v>
      </c>
      <c r="Y3636" s="52">
        <v>0</v>
      </c>
      <c r="Z3636" s="52">
        <v>0</v>
      </c>
    </row>
    <row r="3637" spans="1:26">
      <c r="A3637" s="52" t="s">
        <v>347</v>
      </c>
      <c r="B3637" s="52" t="s">
        <v>337</v>
      </c>
      <c r="C3637" s="52" t="s">
        <v>261</v>
      </c>
      <c r="D3637" s="52" t="s">
        <v>7</v>
      </c>
      <c r="E3637" s="52" t="s">
        <v>78</v>
      </c>
      <c r="F3637" s="52" t="s">
        <v>68</v>
      </c>
      <c r="G3637" s="52">
        <v>0</v>
      </c>
      <c r="H3637" s="52">
        <v>0</v>
      </c>
      <c r="I3637" s="52">
        <v>0</v>
      </c>
      <c r="J3637" s="52">
        <v>0</v>
      </c>
      <c r="K3637" s="52">
        <v>0</v>
      </c>
      <c r="L3637" s="52">
        <v>0</v>
      </c>
      <c r="M3637" s="52">
        <v>0</v>
      </c>
      <c r="N3637" s="52">
        <v>0</v>
      </c>
      <c r="O3637" s="52">
        <v>0</v>
      </c>
      <c r="P3637" s="52">
        <v>0</v>
      </c>
      <c r="Q3637" s="52">
        <v>0</v>
      </c>
      <c r="R3637" s="52">
        <v>0</v>
      </c>
      <c r="S3637" s="52">
        <v>0</v>
      </c>
      <c r="T3637" s="52">
        <v>0</v>
      </c>
      <c r="U3637" s="52">
        <v>0</v>
      </c>
      <c r="V3637" s="52">
        <v>0</v>
      </c>
      <c r="W3637" s="52">
        <v>0</v>
      </c>
      <c r="X3637" s="52">
        <v>0</v>
      </c>
      <c r="Y3637" s="52">
        <v>0</v>
      </c>
      <c r="Z3637" s="52">
        <v>0</v>
      </c>
    </row>
    <row r="3638" spans="1:26">
      <c r="A3638" s="52" t="s">
        <v>347</v>
      </c>
      <c r="B3638" s="52" t="s">
        <v>337</v>
      </c>
      <c r="C3638" s="52" t="s">
        <v>261</v>
      </c>
      <c r="D3638" s="52" t="s">
        <v>7</v>
      </c>
      <c r="E3638" s="52" t="s">
        <v>78</v>
      </c>
      <c r="F3638" s="52" t="s">
        <v>69</v>
      </c>
      <c r="G3638" s="52">
        <v>0</v>
      </c>
      <c r="H3638" s="52">
        <v>0</v>
      </c>
      <c r="I3638" s="52">
        <v>0</v>
      </c>
      <c r="J3638" s="52">
        <v>0</v>
      </c>
      <c r="K3638" s="52">
        <v>0</v>
      </c>
      <c r="L3638" s="52">
        <v>0</v>
      </c>
      <c r="M3638" s="52">
        <v>0</v>
      </c>
      <c r="N3638" s="52">
        <v>0</v>
      </c>
      <c r="O3638" s="52">
        <v>0</v>
      </c>
      <c r="P3638" s="52">
        <v>0</v>
      </c>
      <c r="Q3638" s="52">
        <v>0</v>
      </c>
      <c r="R3638" s="52">
        <v>0</v>
      </c>
      <c r="S3638" s="52">
        <v>0</v>
      </c>
      <c r="T3638" s="52">
        <v>0</v>
      </c>
      <c r="U3638" s="52">
        <v>0</v>
      </c>
      <c r="V3638" s="52">
        <v>0</v>
      </c>
      <c r="W3638" s="52">
        <v>0</v>
      </c>
      <c r="X3638" s="52">
        <v>0</v>
      </c>
      <c r="Y3638" s="52">
        <v>0</v>
      </c>
      <c r="Z3638" s="52">
        <v>0</v>
      </c>
    </row>
    <row r="3639" spans="1:26">
      <c r="A3639" s="52" t="s">
        <v>347</v>
      </c>
      <c r="B3639" s="52" t="s">
        <v>337</v>
      </c>
      <c r="C3639" s="52" t="s">
        <v>261</v>
      </c>
      <c r="D3639" s="52" t="s">
        <v>7</v>
      </c>
      <c r="E3639" s="52" t="s">
        <v>78</v>
      </c>
      <c r="F3639" s="52" t="s">
        <v>70</v>
      </c>
      <c r="G3639" s="52">
        <v>0</v>
      </c>
      <c r="H3639" s="52">
        <v>0</v>
      </c>
      <c r="I3639" s="52">
        <v>0</v>
      </c>
      <c r="J3639" s="52">
        <v>0</v>
      </c>
      <c r="K3639" s="52">
        <v>0</v>
      </c>
      <c r="L3639" s="52">
        <v>0</v>
      </c>
      <c r="M3639" s="52">
        <v>0</v>
      </c>
      <c r="N3639" s="52">
        <v>0</v>
      </c>
      <c r="O3639" s="52">
        <v>0</v>
      </c>
      <c r="P3639" s="52">
        <v>0</v>
      </c>
      <c r="Q3639" s="52">
        <v>0</v>
      </c>
      <c r="R3639" s="52">
        <v>0</v>
      </c>
      <c r="S3639" s="52">
        <v>0</v>
      </c>
      <c r="T3639" s="52">
        <v>0</v>
      </c>
      <c r="U3639" s="52">
        <v>0</v>
      </c>
      <c r="V3639" s="52">
        <v>0</v>
      </c>
      <c r="W3639" s="52">
        <v>0</v>
      </c>
      <c r="X3639" s="52">
        <v>0</v>
      </c>
      <c r="Y3639" s="52">
        <v>0</v>
      </c>
      <c r="Z3639" s="52">
        <v>0</v>
      </c>
    </row>
    <row r="3640" spans="1:26">
      <c r="A3640" s="52" t="s">
        <v>347</v>
      </c>
      <c r="B3640" s="52" t="s">
        <v>342</v>
      </c>
      <c r="C3640" s="52" t="s">
        <v>261</v>
      </c>
      <c r="D3640" s="52" t="s">
        <v>7</v>
      </c>
      <c r="E3640" s="52" t="s">
        <v>78</v>
      </c>
      <c r="F3640" s="52" t="s">
        <v>71</v>
      </c>
      <c r="G3640" s="52">
        <v>0</v>
      </c>
      <c r="H3640" s="52">
        <v>0</v>
      </c>
      <c r="I3640" s="52">
        <v>0</v>
      </c>
      <c r="J3640" s="52">
        <v>0</v>
      </c>
      <c r="K3640" s="52">
        <v>0</v>
      </c>
      <c r="L3640" s="52">
        <v>0</v>
      </c>
      <c r="M3640" s="52">
        <v>0</v>
      </c>
      <c r="N3640" s="52">
        <v>0</v>
      </c>
      <c r="O3640" s="52">
        <v>0</v>
      </c>
      <c r="P3640" s="52">
        <v>0</v>
      </c>
      <c r="Q3640" s="52">
        <v>0</v>
      </c>
      <c r="R3640" s="52">
        <v>0</v>
      </c>
      <c r="S3640" s="52">
        <v>0</v>
      </c>
      <c r="T3640" s="52">
        <v>0</v>
      </c>
      <c r="U3640" s="52">
        <v>0</v>
      </c>
      <c r="V3640" s="52">
        <v>0</v>
      </c>
      <c r="W3640" s="52">
        <v>0</v>
      </c>
      <c r="X3640" s="52">
        <v>0</v>
      </c>
      <c r="Y3640" s="52">
        <v>0</v>
      </c>
      <c r="Z3640" s="52">
        <v>0</v>
      </c>
    </row>
    <row r="3641" spans="1:26">
      <c r="A3641" s="52" t="s">
        <v>347</v>
      </c>
      <c r="B3641" s="52" t="s">
        <v>342</v>
      </c>
      <c r="C3641" s="52" t="s">
        <v>261</v>
      </c>
      <c r="D3641" s="52" t="s">
        <v>7</v>
      </c>
      <c r="E3641" s="52" t="s">
        <v>78</v>
      </c>
      <c r="F3641" s="52" t="s">
        <v>72</v>
      </c>
      <c r="G3641" s="52">
        <v>3.1260993408000006</v>
      </c>
      <c r="H3641" s="52">
        <v>2.8715000327999998</v>
      </c>
      <c r="I3641" s="52">
        <v>2.7060000155999999</v>
      </c>
      <c r="J3641" s="52">
        <v>2.9619977148000003</v>
      </c>
      <c r="K3641" s="52">
        <v>0.8444984940000001</v>
      </c>
      <c r="L3641" s="52">
        <v>2.2204986876000001</v>
      </c>
      <c r="M3641" s="52">
        <v>2.3805014363999999</v>
      </c>
      <c r="N3641" s="52">
        <v>1.836497952</v>
      </c>
      <c r="O3641" s="52">
        <v>1.9965007008000002</v>
      </c>
      <c r="P3641" s="52">
        <v>0.46049775840000001</v>
      </c>
      <c r="Q3641" s="52">
        <v>0.46049775840000001</v>
      </c>
      <c r="R3641" s="52">
        <v>2.121702768</v>
      </c>
      <c r="S3641" s="52">
        <v>2.2177019052000002</v>
      </c>
      <c r="T3641" s="52">
        <v>2.0243010528000003</v>
      </c>
      <c r="U3641" s="52">
        <v>0.83889655559999998</v>
      </c>
      <c r="V3641" s="52">
        <v>1.974201804</v>
      </c>
      <c r="W3641" s="52">
        <v>2.1662000784000002</v>
      </c>
      <c r="X3641" s="52">
        <v>2.3902022519999999</v>
      </c>
      <c r="Y3641" s="52">
        <v>1.6450020936</v>
      </c>
      <c r="Z3641" s="52">
        <v>2.2354413768000003</v>
      </c>
    </row>
    <row r="3642" spans="1:26">
      <c r="A3642" s="52" t="s">
        <v>347</v>
      </c>
      <c r="B3642" s="52" t="s">
        <v>343</v>
      </c>
      <c r="C3642" s="52" t="s">
        <v>261</v>
      </c>
      <c r="D3642" s="52" t="s">
        <v>7</v>
      </c>
      <c r="E3642" s="52" t="s">
        <v>78</v>
      </c>
      <c r="F3642" s="52" t="s">
        <v>73</v>
      </c>
      <c r="G3642" s="52">
        <v>0</v>
      </c>
      <c r="H3642" s="52">
        <v>0</v>
      </c>
      <c r="I3642" s="52">
        <v>0</v>
      </c>
      <c r="J3642" s="52">
        <v>0</v>
      </c>
      <c r="K3642" s="52">
        <v>0</v>
      </c>
      <c r="L3642" s="52">
        <v>0</v>
      </c>
      <c r="M3642" s="52">
        <v>0</v>
      </c>
      <c r="N3642" s="52">
        <v>0</v>
      </c>
      <c r="O3642" s="52">
        <v>0</v>
      </c>
      <c r="P3642" s="52">
        <v>0</v>
      </c>
      <c r="Q3642" s="52">
        <v>0</v>
      </c>
      <c r="R3642" s="52">
        <v>0</v>
      </c>
      <c r="S3642" s="52">
        <v>0</v>
      </c>
      <c r="T3642" s="52">
        <v>0</v>
      </c>
      <c r="U3642" s="52">
        <v>0</v>
      </c>
      <c r="V3642" s="52">
        <v>0</v>
      </c>
      <c r="W3642" s="52">
        <v>0</v>
      </c>
      <c r="X3642" s="52">
        <v>0</v>
      </c>
      <c r="Y3642" s="52">
        <v>0</v>
      </c>
      <c r="Z3642" s="52">
        <v>0</v>
      </c>
    </row>
    <row r="3643" spans="1:26">
      <c r="A3643" s="52" t="s">
        <v>113</v>
      </c>
      <c r="B3643" s="52" t="s">
        <v>337</v>
      </c>
      <c r="C3643" s="52" t="s">
        <v>261</v>
      </c>
      <c r="D3643" s="52" t="s">
        <v>7</v>
      </c>
      <c r="E3643" s="52" t="s">
        <v>79</v>
      </c>
      <c r="F3643" s="52" t="s">
        <v>63</v>
      </c>
      <c r="G3643" s="52">
        <v>7.0648670788415995</v>
      </c>
      <c r="H3643" s="52">
        <v>5.5996877186712002</v>
      </c>
      <c r="I3643" s="52">
        <v>5.0859295434936005</v>
      </c>
      <c r="J3643" s="52">
        <v>7.2665772219936002</v>
      </c>
      <c r="K3643" s="52">
        <v>6.5573733445488003</v>
      </c>
      <c r="L3643" s="52">
        <v>4.9606886395368006</v>
      </c>
      <c r="M3643" s="52">
        <v>4.2620390484983997</v>
      </c>
      <c r="N3643" s="52">
        <v>6.5936731350096007</v>
      </c>
      <c r="O3643" s="52">
        <v>5.4967008266113133</v>
      </c>
      <c r="P3643" s="52">
        <v>4.1844681279156744</v>
      </c>
      <c r="Q3643" s="52">
        <v>4.7102815447346504</v>
      </c>
      <c r="R3643" s="52">
        <v>4.6707601955257783</v>
      </c>
      <c r="S3643" s="52">
        <v>4.7021199017737949</v>
      </c>
      <c r="T3643" s="52">
        <v>2.9010012555528002</v>
      </c>
      <c r="U3643" s="52">
        <v>4.2672804866711997</v>
      </c>
      <c r="V3643" s="52">
        <v>5.5142960821056004</v>
      </c>
      <c r="W3643" s="52">
        <v>3.4844948301456</v>
      </c>
      <c r="X3643" s="52">
        <v>3.3895118628000001</v>
      </c>
      <c r="Y3643" s="52">
        <v>2.2328916155999998</v>
      </c>
      <c r="Z3643" s="52">
        <v>1.2458283948000002</v>
      </c>
    </row>
    <row r="3644" spans="1:26">
      <c r="A3644" s="52" t="s">
        <v>113</v>
      </c>
      <c r="B3644" s="52" t="s">
        <v>338</v>
      </c>
      <c r="C3644" s="52" t="s">
        <v>261</v>
      </c>
      <c r="D3644" s="52" t="s">
        <v>7</v>
      </c>
      <c r="E3644" s="52" t="s">
        <v>79</v>
      </c>
      <c r="F3644" s="52" t="s">
        <v>64</v>
      </c>
      <c r="G3644" s="52">
        <v>1.6998408000000003E-2</v>
      </c>
      <c r="H3644" s="52">
        <v>8.0009747999999995E-3</v>
      </c>
      <c r="I3644" s="52">
        <v>8.0009747999999995E-3</v>
      </c>
      <c r="J3644" s="52">
        <v>8.0009747999999995E-3</v>
      </c>
      <c r="K3644" s="52">
        <v>0</v>
      </c>
      <c r="L3644" s="52">
        <v>0</v>
      </c>
      <c r="M3644" s="52">
        <v>0</v>
      </c>
      <c r="N3644" s="52">
        <v>0</v>
      </c>
      <c r="O3644" s="52">
        <v>0</v>
      </c>
      <c r="P3644" s="52">
        <v>0</v>
      </c>
      <c r="Q3644" s="52">
        <v>0</v>
      </c>
      <c r="R3644" s="52">
        <v>0</v>
      </c>
      <c r="S3644" s="52">
        <v>0</v>
      </c>
      <c r="T3644" s="52">
        <v>0</v>
      </c>
      <c r="U3644" s="52">
        <v>0</v>
      </c>
      <c r="V3644" s="52">
        <v>3.7999396800000002E-2</v>
      </c>
      <c r="W3644" s="52">
        <v>0</v>
      </c>
      <c r="X3644" s="52">
        <v>8.9212338613659348E-2</v>
      </c>
      <c r="Y3644" s="52">
        <v>0.12218326351998889</v>
      </c>
      <c r="Z3644" s="52">
        <v>0.12143040181775999</v>
      </c>
    </row>
    <row r="3645" spans="1:26">
      <c r="A3645" s="52" t="s">
        <v>113</v>
      </c>
      <c r="B3645" s="52" t="s">
        <v>339</v>
      </c>
      <c r="C3645" s="52" t="s">
        <v>261</v>
      </c>
      <c r="D3645" s="52" t="s">
        <v>7</v>
      </c>
      <c r="E3645" s="52" t="s">
        <v>79</v>
      </c>
      <c r="F3645" s="52" t="s">
        <v>65</v>
      </c>
      <c r="G3645" s="52">
        <v>0</v>
      </c>
      <c r="H3645" s="52">
        <v>0</v>
      </c>
      <c r="I3645" s="52">
        <v>0</v>
      </c>
      <c r="J3645" s="52">
        <v>0</v>
      </c>
      <c r="K3645" s="52">
        <v>0</v>
      </c>
      <c r="L3645" s="52">
        <v>0</v>
      </c>
      <c r="M3645" s="52">
        <v>0</v>
      </c>
      <c r="N3645" s="52">
        <v>0</v>
      </c>
      <c r="O3645" s="52">
        <v>0</v>
      </c>
      <c r="P3645" s="52">
        <v>0.2670407619418797</v>
      </c>
      <c r="Q3645" s="52">
        <v>0.28613045433389961</v>
      </c>
      <c r="R3645" s="52">
        <v>0.72539735490320856</v>
      </c>
      <c r="S3645" s="52">
        <v>0.71638251222306482</v>
      </c>
      <c r="T3645" s="52">
        <v>0.77016542805060351</v>
      </c>
      <c r="U3645" s="52">
        <v>0.76626139732851706</v>
      </c>
      <c r="V3645" s="52">
        <v>0.77304075957121754</v>
      </c>
      <c r="W3645" s="52">
        <v>0.46889947310935021</v>
      </c>
      <c r="X3645" s="52">
        <v>0.97599725724084374</v>
      </c>
      <c r="Y3645" s="52">
        <v>0.90571332843569352</v>
      </c>
      <c r="Z3645" s="52">
        <v>1.0521936720907146</v>
      </c>
    </row>
    <row r="3646" spans="1:26">
      <c r="A3646" s="52" t="s">
        <v>113</v>
      </c>
      <c r="B3646" s="52" t="s">
        <v>340</v>
      </c>
      <c r="C3646" s="52" t="s">
        <v>261</v>
      </c>
      <c r="D3646" s="52" t="s">
        <v>7</v>
      </c>
      <c r="E3646" s="52" t="s">
        <v>79</v>
      </c>
      <c r="F3646" s="52" t="s">
        <v>66</v>
      </c>
      <c r="G3646" s="52">
        <v>85.033998537344957</v>
      </c>
      <c r="H3646" s="52">
        <v>88.044599707513385</v>
      </c>
      <c r="I3646" s="52">
        <v>90.730999624921338</v>
      </c>
      <c r="J3646" s="52">
        <v>97.79899914987385</v>
      </c>
      <c r="K3646" s="52">
        <v>104.03020144695364</v>
      </c>
      <c r="L3646" s="52">
        <v>104.77600010778561</v>
      </c>
      <c r="M3646" s="52">
        <v>107.26159978385023</v>
      </c>
      <c r="N3646" s="52">
        <v>116.04339948935069</v>
      </c>
      <c r="O3646" s="52">
        <v>120.99064964620774</v>
      </c>
      <c r="P3646" s="52">
        <v>122.05839544200373</v>
      </c>
      <c r="Q3646" s="52">
        <v>133.7968663139888</v>
      </c>
      <c r="R3646" s="52">
        <v>137.94753111778732</v>
      </c>
      <c r="S3646" s="52">
        <v>150.73058658885151</v>
      </c>
      <c r="T3646" s="52">
        <v>156.92600327067333</v>
      </c>
      <c r="U3646" s="52">
        <v>166.13279725213425</v>
      </c>
      <c r="V3646" s="52">
        <v>168.44519988780266</v>
      </c>
      <c r="W3646" s="52">
        <v>180.85419814385838</v>
      </c>
      <c r="X3646" s="52">
        <v>188.80427651729497</v>
      </c>
      <c r="Y3646" s="52">
        <v>197.23918173114947</v>
      </c>
      <c r="Z3646" s="52">
        <v>196.35949301910503</v>
      </c>
    </row>
    <row r="3647" spans="1:26">
      <c r="A3647" s="52" t="s">
        <v>113</v>
      </c>
      <c r="B3647" s="52" t="s">
        <v>341</v>
      </c>
      <c r="C3647" s="52" t="s">
        <v>261</v>
      </c>
      <c r="D3647" s="52" t="s">
        <v>7</v>
      </c>
      <c r="E3647" s="52" t="s">
        <v>79</v>
      </c>
      <c r="F3647" s="52" t="s">
        <v>67</v>
      </c>
      <c r="G3647" s="52">
        <v>0</v>
      </c>
      <c r="H3647" s="52">
        <v>0</v>
      </c>
      <c r="I3647" s="52">
        <v>0</v>
      </c>
      <c r="J3647" s="52">
        <v>0</v>
      </c>
      <c r="K3647" s="52">
        <v>0</v>
      </c>
      <c r="L3647" s="52">
        <v>0</v>
      </c>
      <c r="M3647" s="52">
        <v>0</v>
      </c>
      <c r="N3647" s="52">
        <v>0</v>
      </c>
      <c r="O3647" s="52">
        <v>0</v>
      </c>
      <c r="P3647" s="52">
        <v>0</v>
      </c>
      <c r="Q3647" s="52">
        <v>0</v>
      </c>
      <c r="R3647" s="52">
        <v>0</v>
      </c>
      <c r="S3647" s="52">
        <v>0</v>
      </c>
      <c r="T3647" s="52">
        <v>0</v>
      </c>
      <c r="U3647" s="52">
        <v>0</v>
      </c>
      <c r="V3647" s="52">
        <v>0</v>
      </c>
      <c r="W3647" s="52">
        <v>0</v>
      </c>
      <c r="X3647" s="52">
        <v>0</v>
      </c>
      <c r="Y3647" s="52">
        <v>0</v>
      </c>
      <c r="Z3647" s="52">
        <v>0</v>
      </c>
    </row>
    <row r="3648" spans="1:26">
      <c r="A3648" s="52" t="s">
        <v>113</v>
      </c>
      <c r="B3648" s="52" t="s">
        <v>337</v>
      </c>
      <c r="C3648" s="52" t="s">
        <v>261</v>
      </c>
      <c r="D3648" s="52" t="s">
        <v>7</v>
      </c>
      <c r="E3648" s="52" t="s">
        <v>79</v>
      </c>
      <c r="F3648" s="52" t="s">
        <v>68</v>
      </c>
      <c r="G3648" s="52">
        <v>0.22259122200000001</v>
      </c>
      <c r="H3648" s="52">
        <v>0.1669444632</v>
      </c>
      <c r="I3648" s="52">
        <v>0.30606345360000003</v>
      </c>
      <c r="J3648" s="52">
        <v>0.55648014840000004</v>
      </c>
      <c r="K3648" s="52">
        <v>0.35650602000000003</v>
      </c>
      <c r="L3648" s="52">
        <v>0.3231121032</v>
      </c>
      <c r="M3648" s="52">
        <v>0.17209841400000001</v>
      </c>
      <c r="N3648" s="52">
        <v>0.4089582504</v>
      </c>
      <c r="O3648" s="52">
        <v>0.51964886880000005</v>
      </c>
      <c r="P3648" s="52">
        <v>0.34264771199999999</v>
      </c>
      <c r="Q3648" s="52">
        <v>0.3965778828</v>
      </c>
      <c r="R3648" s="52">
        <v>0.28592913240000001</v>
      </c>
      <c r="S3648" s="52">
        <v>0.36987447240000004</v>
      </c>
      <c r="T3648" s="52">
        <v>0.59938228800000004</v>
      </c>
      <c r="U3648" s="52">
        <v>8.5774971600000013E-2</v>
      </c>
      <c r="V3648" s="52">
        <v>0.14295409920000002</v>
      </c>
      <c r="W3648" s="52">
        <v>0.14295409920000002</v>
      </c>
      <c r="X3648" s="52">
        <v>0.18852741720000002</v>
      </c>
      <c r="Y3648" s="52">
        <v>4.8089584800000008E-2</v>
      </c>
      <c r="Z3648" s="52">
        <v>0.16320146400000002</v>
      </c>
    </row>
    <row r="3649" spans="1:26">
      <c r="A3649" s="52" t="s">
        <v>113</v>
      </c>
      <c r="B3649" s="52" t="s">
        <v>337</v>
      </c>
      <c r="C3649" s="52" t="s">
        <v>261</v>
      </c>
      <c r="D3649" s="52" t="s">
        <v>7</v>
      </c>
      <c r="E3649" s="52" t="s">
        <v>79</v>
      </c>
      <c r="F3649" s="52" t="s">
        <v>69</v>
      </c>
      <c r="G3649" s="52">
        <v>0</v>
      </c>
      <c r="H3649" s="52">
        <v>0</v>
      </c>
      <c r="I3649" s="52">
        <v>0</v>
      </c>
      <c r="J3649" s="52">
        <v>0</v>
      </c>
      <c r="K3649" s="52">
        <v>0</v>
      </c>
      <c r="L3649" s="52">
        <v>0</v>
      </c>
      <c r="M3649" s="52">
        <v>0</v>
      </c>
      <c r="N3649" s="52">
        <v>0</v>
      </c>
      <c r="O3649" s="52">
        <v>0</v>
      </c>
      <c r="P3649" s="52">
        <v>0</v>
      </c>
      <c r="Q3649" s="52">
        <v>0</v>
      </c>
      <c r="R3649" s="52">
        <v>0</v>
      </c>
      <c r="S3649" s="52">
        <v>0</v>
      </c>
      <c r="T3649" s="52">
        <v>0</v>
      </c>
      <c r="U3649" s="52">
        <v>0</v>
      </c>
      <c r="V3649" s="52">
        <v>0</v>
      </c>
      <c r="W3649" s="52">
        <v>0</v>
      </c>
      <c r="X3649" s="52">
        <v>0</v>
      </c>
      <c r="Y3649" s="52">
        <v>0</v>
      </c>
      <c r="Z3649" s="52">
        <v>0</v>
      </c>
    </row>
    <row r="3650" spans="1:26">
      <c r="A3650" s="52" t="s">
        <v>113</v>
      </c>
      <c r="B3650" s="52" t="s">
        <v>337</v>
      </c>
      <c r="C3650" s="52" t="s">
        <v>261</v>
      </c>
      <c r="D3650" s="52" t="s">
        <v>7</v>
      </c>
      <c r="E3650" s="52" t="s">
        <v>79</v>
      </c>
      <c r="F3650" s="52" t="s">
        <v>70</v>
      </c>
      <c r="G3650" s="52">
        <v>0</v>
      </c>
      <c r="H3650" s="52">
        <v>0</v>
      </c>
      <c r="I3650" s="52">
        <v>0</v>
      </c>
      <c r="J3650" s="52">
        <v>0</v>
      </c>
      <c r="K3650" s="52">
        <v>0</v>
      </c>
      <c r="L3650" s="52">
        <v>0</v>
      </c>
      <c r="M3650" s="52">
        <v>0</v>
      </c>
      <c r="N3650" s="52">
        <v>0</v>
      </c>
      <c r="O3650" s="52">
        <v>0</v>
      </c>
      <c r="P3650" s="52">
        <v>0</v>
      </c>
      <c r="Q3650" s="52">
        <v>0</v>
      </c>
      <c r="R3650" s="52">
        <v>0</v>
      </c>
      <c r="S3650" s="52">
        <v>0</v>
      </c>
      <c r="T3650" s="52">
        <v>0</v>
      </c>
      <c r="U3650" s="52">
        <v>0</v>
      </c>
      <c r="V3650" s="52">
        <v>0</v>
      </c>
      <c r="W3650" s="52">
        <v>0</v>
      </c>
      <c r="X3650" s="52">
        <v>0</v>
      </c>
      <c r="Y3650" s="52">
        <v>0</v>
      </c>
      <c r="Z3650" s="52">
        <v>0</v>
      </c>
    </row>
    <row r="3651" spans="1:26">
      <c r="A3651" s="52" t="s">
        <v>113</v>
      </c>
      <c r="B3651" s="52" t="s">
        <v>342</v>
      </c>
      <c r="C3651" s="52" t="s">
        <v>261</v>
      </c>
      <c r="D3651" s="52" t="s">
        <v>7</v>
      </c>
      <c r="E3651" s="52" t="s">
        <v>79</v>
      </c>
      <c r="F3651" s="52" t="s">
        <v>71</v>
      </c>
      <c r="G3651" s="52">
        <v>0</v>
      </c>
      <c r="H3651" s="52">
        <v>0</v>
      </c>
      <c r="I3651" s="52">
        <v>0</v>
      </c>
      <c r="J3651" s="52">
        <v>0</v>
      </c>
      <c r="K3651" s="52">
        <v>0</v>
      </c>
      <c r="L3651" s="52">
        <v>0</v>
      </c>
      <c r="M3651" s="52">
        <v>0</v>
      </c>
      <c r="N3651" s="52">
        <v>0</v>
      </c>
      <c r="O3651" s="52">
        <v>0</v>
      </c>
      <c r="P3651" s="52">
        <v>0</v>
      </c>
      <c r="Q3651" s="52">
        <v>0</v>
      </c>
      <c r="R3651" s="52">
        <v>0</v>
      </c>
      <c r="S3651" s="52">
        <v>0</v>
      </c>
      <c r="T3651" s="52">
        <v>0</v>
      </c>
      <c r="U3651" s="52">
        <v>0</v>
      </c>
      <c r="V3651" s="52">
        <v>0</v>
      </c>
      <c r="W3651" s="52">
        <v>0</v>
      </c>
      <c r="X3651" s="52">
        <v>0</v>
      </c>
      <c r="Y3651" s="52">
        <v>0</v>
      </c>
      <c r="Z3651" s="52">
        <v>0</v>
      </c>
    </row>
    <row r="3652" spans="1:26">
      <c r="A3652" s="52" t="s">
        <v>113</v>
      </c>
      <c r="B3652" s="52" t="s">
        <v>342</v>
      </c>
      <c r="C3652" s="52" t="s">
        <v>261</v>
      </c>
      <c r="D3652" s="52" t="s">
        <v>7</v>
      </c>
      <c r="E3652" s="52" t="s">
        <v>79</v>
      </c>
      <c r="F3652" s="52" t="s">
        <v>72</v>
      </c>
      <c r="G3652" s="52">
        <v>92.336012497612813</v>
      </c>
      <c r="H3652" s="52">
        <v>87.796805103604797</v>
      </c>
      <c r="I3652" s="52">
        <v>87.957008592717614</v>
      </c>
      <c r="J3652" s="52">
        <v>77.195011169714405</v>
      </c>
      <c r="K3652" s="52">
        <v>80.101714160231992</v>
      </c>
      <c r="L3652" s="52">
        <v>80.962108300980006</v>
      </c>
      <c r="M3652" s="52">
        <v>83.548108850795998</v>
      </c>
      <c r="N3652" s="52">
        <v>93.347606372205604</v>
      </c>
      <c r="O3652" s="52">
        <v>93.951208033192771</v>
      </c>
      <c r="P3652" s="52">
        <v>97.879858020699189</v>
      </c>
      <c r="Q3652" s="52">
        <v>104.78814803076216</v>
      </c>
      <c r="R3652" s="52">
        <v>100.22954532934074</v>
      </c>
      <c r="S3652" s="52">
        <v>97.535963195691878</v>
      </c>
      <c r="T3652" s="52">
        <v>102.44162110913226</v>
      </c>
      <c r="U3652" s="52">
        <v>111.82355061678226</v>
      </c>
      <c r="V3652" s="52">
        <v>126.75659834120144</v>
      </c>
      <c r="W3652" s="52">
        <v>116.02628324201562</v>
      </c>
      <c r="X3652" s="52">
        <v>123.06078943638292</v>
      </c>
      <c r="Y3652" s="52">
        <v>125.12552956822628</v>
      </c>
      <c r="Z3652" s="52">
        <v>123.87529859879761</v>
      </c>
    </row>
    <row r="3653" spans="1:26">
      <c r="A3653" s="52" t="s">
        <v>113</v>
      </c>
      <c r="B3653" s="52" t="s">
        <v>343</v>
      </c>
      <c r="C3653" s="52" t="s">
        <v>261</v>
      </c>
      <c r="D3653" s="52" t="s">
        <v>7</v>
      </c>
      <c r="E3653" s="52" t="s">
        <v>79</v>
      </c>
      <c r="F3653" s="52" t="s">
        <v>73</v>
      </c>
      <c r="G3653" s="52">
        <v>9.4275012960000009</v>
      </c>
      <c r="H3653" s="52">
        <v>10.544401371600001</v>
      </c>
      <c r="I3653" s="52">
        <v>12.899698272000002</v>
      </c>
      <c r="J3653" s="52">
        <v>15.004800378000001</v>
      </c>
      <c r="K3653" s="52">
        <v>16.021799218800002</v>
      </c>
      <c r="L3653" s="52">
        <v>18.181399989200006</v>
      </c>
      <c r="M3653" s="52">
        <v>16.176200698400027</v>
      </c>
      <c r="N3653" s="52">
        <v>11.318302966400031</v>
      </c>
      <c r="O3653" s="52">
        <v>10.384790473973878</v>
      </c>
      <c r="P3653" s="52">
        <v>12.289192735899265</v>
      </c>
      <c r="Q3653" s="52">
        <v>43.599235452276645</v>
      </c>
      <c r="R3653" s="52">
        <v>41.553424666469084</v>
      </c>
      <c r="S3653" s="52">
        <v>18.016668146996818</v>
      </c>
      <c r="T3653" s="52">
        <v>19.084000432000064</v>
      </c>
      <c r="U3653" s="52">
        <v>16.436201144800069</v>
      </c>
      <c r="V3653" s="52">
        <v>18.38129975520004</v>
      </c>
      <c r="W3653" s="52">
        <v>15.910200064800001</v>
      </c>
      <c r="X3653" s="52">
        <v>24.783175857366803</v>
      </c>
      <c r="Y3653" s="52">
        <v>21.226954905917371</v>
      </c>
      <c r="Z3653" s="52">
        <v>21.788012200000033</v>
      </c>
    </row>
    <row r="3654" spans="1:26">
      <c r="A3654" s="52" t="s">
        <v>347</v>
      </c>
      <c r="B3654" s="52" t="s">
        <v>337</v>
      </c>
      <c r="C3654" s="52" t="s">
        <v>261</v>
      </c>
      <c r="D3654" s="52" t="s">
        <v>7</v>
      </c>
      <c r="E3654" s="52" t="s">
        <v>80</v>
      </c>
      <c r="F3654" s="52" t="s">
        <v>63</v>
      </c>
      <c r="G3654" s="52">
        <v>0</v>
      </c>
      <c r="H3654" s="52">
        <v>0</v>
      </c>
      <c r="I3654" s="52">
        <v>0</v>
      </c>
      <c r="J3654" s="52">
        <v>0</v>
      </c>
      <c r="K3654" s="52">
        <v>0</v>
      </c>
      <c r="L3654" s="52">
        <v>0</v>
      </c>
      <c r="M3654" s="52">
        <v>0</v>
      </c>
      <c r="N3654" s="52">
        <v>0</v>
      </c>
      <c r="O3654" s="52">
        <v>0</v>
      </c>
      <c r="P3654" s="52">
        <v>0</v>
      </c>
      <c r="Q3654" s="52">
        <v>0</v>
      </c>
      <c r="R3654" s="52">
        <v>0</v>
      </c>
      <c r="S3654" s="52">
        <v>0</v>
      </c>
      <c r="T3654" s="52">
        <v>0</v>
      </c>
      <c r="U3654" s="52">
        <v>1.7144150508</v>
      </c>
      <c r="V3654" s="52">
        <v>1.7144150508</v>
      </c>
      <c r="W3654" s="52">
        <v>1.9329199560000001</v>
      </c>
      <c r="X3654" s="52">
        <v>3.6572409756000002</v>
      </c>
      <c r="Y3654" s="52">
        <v>2.3731033608000001</v>
      </c>
      <c r="Z3654" s="52">
        <v>2.1833575848000004</v>
      </c>
    </row>
    <row r="3655" spans="1:26">
      <c r="A3655" s="52" t="s">
        <v>347</v>
      </c>
      <c r="B3655" s="52" t="s">
        <v>338</v>
      </c>
      <c r="C3655" s="52" t="s">
        <v>261</v>
      </c>
      <c r="D3655" s="52" t="s">
        <v>7</v>
      </c>
      <c r="E3655" s="52" t="s">
        <v>80</v>
      </c>
      <c r="F3655" s="52" t="s">
        <v>64</v>
      </c>
      <c r="G3655" s="52">
        <v>54.569001117599996</v>
      </c>
      <c r="H3655" s="52">
        <v>44.315000380800001</v>
      </c>
      <c r="I3655" s="52">
        <v>41.417002090800004</v>
      </c>
      <c r="J3655" s="52">
        <v>41.839998681600001</v>
      </c>
      <c r="K3655" s="52">
        <v>42.924999528000008</v>
      </c>
      <c r="L3655" s="52">
        <v>55.868998330800011</v>
      </c>
      <c r="M3655" s="52">
        <v>51.964999923600004</v>
      </c>
      <c r="N3655" s="52">
        <v>45.768000013199995</v>
      </c>
      <c r="O3655" s="52">
        <v>51.306998248799999</v>
      </c>
      <c r="P3655" s="52">
        <v>38.312000035200008</v>
      </c>
      <c r="Q3655" s="52">
        <v>31.547998547999999</v>
      </c>
      <c r="R3655" s="52">
        <v>38.1099994956</v>
      </c>
      <c r="S3655" s="52">
        <v>37.075998060000003</v>
      </c>
      <c r="T3655" s="52">
        <v>57.800000732400001</v>
      </c>
      <c r="U3655" s="52">
        <v>32.024000026800003</v>
      </c>
      <c r="V3655" s="52">
        <v>32.931999716400007</v>
      </c>
      <c r="W3655" s="52">
        <v>33.173000297999998</v>
      </c>
      <c r="X3655" s="52">
        <v>68.719811526000001</v>
      </c>
      <c r="Y3655" s="52">
        <v>51.82761845520001</v>
      </c>
      <c r="Z3655" s="52">
        <v>54.129860225999998</v>
      </c>
    </row>
    <row r="3656" spans="1:26">
      <c r="A3656" s="52" t="s">
        <v>347</v>
      </c>
      <c r="B3656" s="52" t="s">
        <v>339</v>
      </c>
      <c r="C3656" s="52" t="s">
        <v>261</v>
      </c>
      <c r="D3656" s="52" t="s">
        <v>7</v>
      </c>
      <c r="E3656" s="52" t="s">
        <v>80</v>
      </c>
      <c r="F3656" s="52" t="s">
        <v>65</v>
      </c>
      <c r="G3656" s="52">
        <v>0</v>
      </c>
      <c r="H3656" s="52">
        <v>0</v>
      </c>
      <c r="I3656" s="52">
        <v>0</v>
      </c>
      <c r="J3656" s="52">
        <v>0</v>
      </c>
      <c r="K3656" s="52">
        <v>0</v>
      </c>
      <c r="L3656" s="52">
        <v>0</v>
      </c>
      <c r="M3656" s="52">
        <v>0</v>
      </c>
      <c r="N3656" s="52">
        <v>0</v>
      </c>
      <c r="O3656" s="52">
        <v>0</v>
      </c>
      <c r="P3656" s="52">
        <v>0</v>
      </c>
      <c r="Q3656" s="52">
        <v>0</v>
      </c>
      <c r="R3656" s="52">
        <v>0</v>
      </c>
      <c r="S3656" s="52">
        <v>0</v>
      </c>
      <c r="T3656" s="52">
        <v>0</v>
      </c>
      <c r="U3656" s="52">
        <v>0</v>
      </c>
      <c r="V3656" s="52">
        <v>0</v>
      </c>
      <c r="W3656" s="52">
        <v>0</v>
      </c>
      <c r="X3656" s="52">
        <v>0</v>
      </c>
      <c r="Y3656" s="52">
        <v>0</v>
      </c>
      <c r="Z3656" s="52">
        <v>0</v>
      </c>
    </row>
    <row r="3657" spans="1:26">
      <c r="A3657" s="52" t="s">
        <v>347</v>
      </c>
      <c r="B3657" s="52" t="s">
        <v>340</v>
      </c>
      <c r="C3657" s="52" t="s">
        <v>261</v>
      </c>
      <c r="D3657" s="52" t="s">
        <v>7</v>
      </c>
      <c r="E3657" s="52" t="s">
        <v>80</v>
      </c>
      <c r="F3657" s="52" t="s">
        <v>66</v>
      </c>
      <c r="G3657" s="52">
        <v>4.0716001980000005</v>
      </c>
      <c r="H3657" s="52">
        <v>4.1004011952000008</v>
      </c>
      <c r="I3657" s="52">
        <v>5.1767981676000003</v>
      </c>
      <c r="J3657" s="52">
        <v>5.4216003636000005</v>
      </c>
      <c r="K3657" s="52">
        <v>5.5836002159999998</v>
      </c>
      <c r="L3657" s="52">
        <v>5.8932015156000004</v>
      </c>
      <c r="M3657" s="52">
        <v>6.2424015696000001</v>
      </c>
      <c r="N3657" s="52">
        <v>6.4547979336000001</v>
      </c>
      <c r="O3657" s="52">
        <v>6.5051986319999999</v>
      </c>
      <c r="P3657" s="52">
        <v>6.2099999243999999</v>
      </c>
      <c r="Q3657" s="52">
        <v>6.2711983800000004</v>
      </c>
      <c r="R3657" s="52">
        <v>6.1200004716</v>
      </c>
      <c r="S3657" s="52">
        <v>6.919201976400001</v>
      </c>
      <c r="T3657" s="52">
        <v>6.9876017279999996</v>
      </c>
      <c r="U3657" s="52">
        <v>7.2144006840000001</v>
      </c>
      <c r="V3657" s="52">
        <v>7.5168006876</v>
      </c>
      <c r="W3657" s="52">
        <v>8.2259985528000001</v>
      </c>
      <c r="X3657" s="52">
        <v>8.3340012456000014</v>
      </c>
      <c r="Y3657" s="52">
        <v>8.7659994563999994</v>
      </c>
      <c r="Z3657" s="52">
        <v>9.1367992116000014</v>
      </c>
    </row>
    <row r="3658" spans="1:26">
      <c r="A3658" s="52" t="s">
        <v>347</v>
      </c>
      <c r="B3658" s="52" t="s">
        <v>341</v>
      </c>
      <c r="C3658" s="52" t="s">
        <v>261</v>
      </c>
      <c r="D3658" s="52" t="s">
        <v>7</v>
      </c>
      <c r="E3658" s="52" t="s">
        <v>80</v>
      </c>
      <c r="F3658" s="52" t="s">
        <v>67</v>
      </c>
      <c r="G3658" s="52">
        <v>0</v>
      </c>
      <c r="H3658" s="52">
        <v>0</v>
      </c>
      <c r="I3658" s="52">
        <v>0</v>
      </c>
      <c r="J3658" s="52">
        <v>0</v>
      </c>
      <c r="K3658" s="52">
        <v>0</v>
      </c>
      <c r="L3658" s="52">
        <v>0</v>
      </c>
      <c r="M3658" s="52">
        <v>0</v>
      </c>
      <c r="N3658" s="52">
        <v>0</v>
      </c>
      <c r="O3658" s="52">
        <v>0</v>
      </c>
      <c r="P3658" s="52">
        <v>0</v>
      </c>
      <c r="Q3658" s="52">
        <v>0</v>
      </c>
      <c r="R3658" s="52">
        <v>0</v>
      </c>
      <c r="S3658" s="52">
        <v>0</v>
      </c>
      <c r="T3658" s="52">
        <v>0</v>
      </c>
      <c r="U3658" s="52">
        <v>0</v>
      </c>
      <c r="V3658" s="52">
        <v>0</v>
      </c>
      <c r="W3658" s="52">
        <v>0</v>
      </c>
      <c r="X3658" s="52">
        <v>0</v>
      </c>
      <c r="Y3658" s="52">
        <v>0</v>
      </c>
      <c r="Z3658" s="52">
        <v>0</v>
      </c>
    </row>
    <row r="3659" spans="1:26">
      <c r="A3659" s="52" t="s">
        <v>347</v>
      </c>
      <c r="B3659" s="52" t="s">
        <v>337</v>
      </c>
      <c r="C3659" s="52" t="s">
        <v>261</v>
      </c>
      <c r="D3659" s="52" t="s">
        <v>7</v>
      </c>
      <c r="E3659" s="52" t="s">
        <v>80</v>
      </c>
      <c r="F3659" s="52" t="s">
        <v>68</v>
      </c>
      <c r="G3659" s="52">
        <v>0</v>
      </c>
      <c r="H3659" s="52">
        <v>0</v>
      </c>
      <c r="I3659" s="52">
        <v>0</v>
      </c>
      <c r="J3659" s="52">
        <v>0</v>
      </c>
      <c r="K3659" s="52">
        <v>0</v>
      </c>
      <c r="L3659" s="52">
        <v>0</v>
      </c>
      <c r="M3659" s="52">
        <v>0</v>
      </c>
      <c r="N3659" s="52">
        <v>0</v>
      </c>
      <c r="O3659" s="52">
        <v>0</v>
      </c>
      <c r="P3659" s="52">
        <v>0</v>
      </c>
      <c r="Q3659" s="52">
        <v>0</v>
      </c>
      <c r="R3659" s="52">
        <v>0</v>
      </c>
      <c r="S3659" s="52">
        <v>0</v>
      </c>
      <c r="T3659" s="52">
        <v>0</v>
      </c>
      <c r="U3659" s="52">
        <v>0.1715457564</v>
      </c>
      <c r="V3659" s="52">
        <v>0.1715457564</v>
      </c>
      <c r="W3659" s="52">
        <v>0.1715457564</v>
      </c>
      <c r="X3659" s="52">
        <v>0.164310966</v>
      </c>
      <c r="Y3659" s="52">
        <v>0.45883559880000002</v>
      </c>
      <c r="Z3659" s="52">
        <v>0.11449641960000001</v>
      </c>
    </row>
    <row r="3660" spans="1:26">
      <c r="A3660" s="52" t="s">
        <v>347</v>
      </c>
      <c r="B3660" s="52" t="s">
        <v>337</v>
      </c>
      <c r="C3660" s="52" t="s">
        <v>261</v>
      </c>
      <c r="D3660" s="52" t="s">
        <v>7</v>
      </c>
      <c r="E3660" s="52" t="s">
        <v>80</v>
      </c>
      <c r="F3660" s="52" t="s">
        <v>69</v>
      </c>
      <c r="G3660" s="52">
        <v>0</v>
      </c>
      <c r="H3660" s="52">
        <v>0</v>
      </c>
      <c r="I3660" s="52">
        <v>0</v>
      </c>
      <c r="J3660" s="52">
        <v>0</v>
      </c>
      <c r="K3660" s="52">
        <v>0</v>
      </c>
      <c r="L3660" s="52">
        <v>0</v>
      </c>
      <c r="M3660" s="52">
        <v>0</v>
      </c>
      <c r="N3660" s="52">
        <v>0</v>
      </c>
      <c r="O3660" s="52">
        <v>0</v>
      </c>
      <c r="P3660" s="52">
        <v>0</v>
      </c>
      <c r="Q3660" s="52">
        <v>0</v>
      </c>
      <c r="R3660" s="52">
        <v>0</v>
      </c>
      <c r="S3660" s="52">
        <v>0</v>
      </c>
      <c r="T3660" s="52">
        <v>0</v>
      </c>
      <c r="U3660" s="52">
        <v>0</v>
      </c>
      <c r="V3660" s="52">
        <v>0</v>
      </c>
      <c r="W3660" s="52">
        <v>0</v>
      </c>
      <c r="X3660" s="52">
        <v>0</v>
      </c>
      <c r="Y3660" s="52">
        <v>0</v>
      </c>
      <c r="Z3660" s="52">
        <v>0</v>
      </c>
    </row>
    <row r="3661" spans="1:26">
      <c r="A3661" s="52" t="s">
        <v>347</v>
      </c>
      <c r="B3661" s="52" t="s">
        <v>337</v>
      </c>
      <c r="C3661" s="52" t="s">
        <v>261</v>
      </c>
      <c r="D3661" s="52" t="s">
        <v>7</v>
      </c>
      <c r="E3661" s="52" t="s">
        <v>80</v>
      </c>
      <c r="F3661" s="52" t="s">
        <v>70</v>
      </c>
      <c r="G3661" s="52">
        <v>0</v>
      </c>
      <c r="H3661" s="52">
        <v>0</v>
      </c>
      <c r="I3661" s="52">
        <v>0</v>
      </c>
      <c r="J3661" s="52">
        <v>0</v>
      </c>
      <c r="K3661" s="52">
        <v>0</v>
      </c>
      <c r="L3661" s="52">
        <v>0</v>
      </c>
      <c r="M3661" s="52">
        <v>0</v>
      </c>
      <c r="N3661" s="52">
        <v>0</v>
      </c>
      <c r="O3661" s="52">
        <v>0</v>
      </c>
      <c r="P3661" s="52">
        <v>0</v>
      </c>
      <c r="Q3661" s="52">
        <v>0</v>
      </c>
      <c r="R3661" s="52">
        <v>0</v>
      </c>
      <c r="S3661" s="52">
        <v>0</v>
      </c>
      <c r="T3661" s="52">
        <v>0</v>
      </c>
      <c r="U3661" s="52">
        <v>0</v>
      </c>
      <c r="V3661" s="52">
        <v>0</v>
      </c>
      <c r="W3661" s="52">
        <v>0</v>
      </c>
      <c r="X3661" s="52">
        <v>0</v>
      </c>
      <c r="Y3661" s="52">
        <v>0</v>
      </c>
      <c r="Z3661" s="52">
        <v>0</v>
      </c>
    </row>
    <row r="3662" spans="1:26">
      <c r="A3662" s="52" t="s">
        <v>347</v>
      </c>
      <c r="B3662" s="52" t="s">
        <v>342</v>
      </c>
      <c r="C3662" s="52" t="s">
        <v>261</v>
      </c>
      <c r="D3662" s="52" t="s">
        <v>7</v>
      </c>
      <c r="E3662" s="52" t="s">
        <v>80</v>
      </c>
      <c r="F3662" s="52" t="s">
        <v>71</v>
      </c>
      <c r="G3662" s="52">
        <v>0</v>
      </c>
      <c r="H3662" s="52">
        <v>0</v>
      </c>
      <c r="I3662" s="52">
        <v>0</v>
      </c>
      <c r="J3662" s="52">
        <v>0</v>
      </c>
      <c r="K3662" s="52">
        <v>0</v>
      </c>
      <c r="L3662" s="52">
        <v>0</v>
      </c>
      <c r="M3662" s="52">
        <v>0</v>
      </c>
      <c r="N3662" s="52">
        <v>0</v>
      </c>
      <c r="O3662" s="52">
        <v>0</v>
      </c>
      <c r="P3662" s="52">
        <v>0</v>
      </c>
      <c r="Q3662" s="52">
        <v>0</v>
      </c>
      <c r="R3662" s="52">
        <v>0</v>
      </c>
      <c r="S3662" s="52">
        <v>0</v>
      </c>
      <c r="T3662" s="52">
        <v>0</v>
      </c>
      <c r="U3662" s="52">
        <v>0</v>
      </c>
      <c r="V3662" s="52">
        <v>0</v>
      </c>
      <c r="W3662" s="52">
        <v>0</v>
      </c>
      <c r="X3662" s="52">
        <v>0</v>
      </c>
      <c r="Y3662" s="52">
        <v>0</v>
      </c>
      <c r="Z3662" s="52">
        <v>0</v>
      </c>
    </row>
    <row r="3663" spans="1:26">
      <c r="A3663" s="52" t="s">
        <v>347</v>
      </c>
      <c r="B3663" s="52" t="s">
        <v>342</v>
      </c>
      <c r="C3663" s="52" t="s">
        <v>261</v>
      </c>
      <c r="D3663" s="52" t="s">
        <v>7</v>
      </c>
      <c r="E3663" s="52" t="s">
        <v>80</v>
      </c>
      <c r="F3663" s="52" t="s">
        <v>72</v>
      </c>
      <c r="G3663" s="52">
        <v>37.622702030400006</v>
      </c>
      <c r="H3663" s="52">
        <v>38.561399337600001</v>
      </c>
      <c r="I3663" s="52">
        <v>36.078400850400001</v>
      </c>
      <c r="J3663" s="52">
        <v>37.625000583600006</v>
      </c>
      <c r="K3663" s="52">
        <v>38.178298764000004</v>
      </c>
      <c r="L3663" s="52">
        <v>30.862100224800002</v>
      </c>
      <c r="M3663" s="52">
        <v>26.001099820800004</v>
      </c>
      <c r="N3663" s="52">
        <v>26.358200366400002</v>
      </c>
      <c r="O3663" s="52">
        <v>19.1174982048</v>
      </c>
      <c r="P3663" s="52">
        <v>15.974601422399999</v>
      </c>
      <c r="Q3663" s="52">
        <v>14.530297773600001</v>
      </c>
      <c r="R3663" s="52">
        <v>12.593601324000002</v>
      </c>
      <c r="S3663" s="52">
        <v>13.579802064000003</v>
      </c>
      <c r="T3663" s="52">
        <v>11.978204526000001</v>
      </c>
      <c r="U3663" s="52">
        <v>9.6229997352000005</v>
      </c>
      <c r="V3663" s="52">
        <v>8.2702990836000012</v>
      </c>
      <c r="W3663" s="52">
        <v>9.0319994208000018</v>
      </c>
      <c r="X3663" s="52">
        <v>8.5163740668000028</v>
      </c>
      <c r="Y3663" s="52">
        <v>7.2940294331999995</v>
      </c>
      <c r="Z3663" s="52">
        <v>5.4343198619999997</v>
      </c>
    </row>
    <row r="3664" spans="1:26">
      <c r="A3664" s="52" t="s">
        <v>347</v>
      </c>
      <c r="B3664" s="52" t="s">
        <v>343</v>
      </c>
      <c r="C3664" s="52" t="s">
        <v>261</v>
      </c>
      <c r="D3664" s="52" t="s">
        <v>7</v>
      </c>
      <c r="E3664" s="52" t="s">
        <v>80</v>
      </c>
      <c r="F3664" s="52" t="s">
        <v>73</v>
      </c>
      <c r="G3664" s="52">
        <v>8.0118018648000007</v>
      </c>
      <c r="H3664" s="52">
        <v>8.3322009216000001</v>
      </c>
      <c r="I3664" s="52">
        <v>6.7491006660000004</v>
      </c>
      <c r="J3664" s="52">
        <v>5.8517982503999999</v>
      </c>
      <c r="K3664" s="52">
        <v>5.4368989308000009</v>
      </c>
      <c r="L3664" s="52">
        <v>6.1704011699999999</v>
      </c>
      <c r="M3664" s="52">
        <v>7.5581997659999995</v>
      </c>
      <c r="N3664" s="52">
        <v>5.8905010296000011</v>
      </c>
      <c r="O3664" s="52">
        <v>7.6608014868000005</v>
      </c>
      <c r="P3664" s="52">
        <v>7.0595979408000007</v>
      </c>
      <c r="Q3664" s="52">
        <v>7.4861993664000002</v>
      </c>
      <c r="R3664" s="52">
        <v>8.259300360000001</v>
      </c>
      <c r="S3664" s="52">
        <v>9.6902983584000015</v>
      </c>
      <c r="T3664" s="52">
        <v>15.657300597600001</v>
      </c>
      <c r="U3664" s="52">
        <v>14.284800568800001</v>
      </c>
      <c r="V3664" s="52">
        <v>14.248802462400002</v>
      </c>
      <c r="W3664" s="52">
        <v>15.556499200800001</v>
      </c>
      <c r="X3664" s="52">
        <v>16.8816214008</v>
      </c>
      <c r="Y3664" s="52">
        <v>18.341257111200001</v>
      </c>
      <c r="Z3664" s="52">
        <v>20.739171448800001</v>
      </c>
    </row>
    <row r="3665" spans="1:26">
      <c r="A3665" s="52" t="s">
        <v>348</v>
      </c>
      <c r="B3665" s="52" t="s">
        <v>337</v>
      </c>
      <c r="C3665" s="52" t="s">
        <v>261</v>
      </c>
      <c r="D3665" s="52" t="s">
        <v>7</v>
      </c>
      <c r="E3665" s="52" t="s">
        <v>81</v>
      </c>
      <c r="F3665" s="52" t="s">
        <v>63</v>
      </c>
      <c r="G3665" s="52">
        <v>1.0851348240000001</v>
      </c>
      <c r="H3665" s="52">
        <v>0</v>
      </c>
      <c r="I3665" s="52">
        <v>0</v>
      </c>
      <c r="J3665" s="52">
        <v>0</v>
      </c>
      <c r="K3665" s="52">
        <v>0</v>
      </c>
      <c r="L3665" s="52">
        <v>0</v>
      </c>
      <c r="M3665" s="52">
        <v>0</v>
      </c>
      <c r="N3665" s="52">
        <v>2.6728531199999999E-2</v>
      </c>
      <c r="O3665" s="52">
        <v>0.30493301760000002</v>
      </c>
      <c r="P3665" s="52">
        <v>0.22272938640000001</v>
      </c>
      <c r="Q3665" s="52">
        <v>0</v>
      </c>
      <c r="R3665" s="52">
        <v>0</v>
      </c>
      <c r="S3665" s="52">
        <v>0</v>
      </c>
      <c r="T3665" s="52">
        <v>0.16807908600000002</v>
      </c>
      <c r="U3665" s="52">
        <v>0.15127327080000003</v>
      </c>
      <c r="V3665" s="52">
        <v>0</v>
      </c>
      <c r="W3665" s="52">
        <v>0.21850490519999999</v>
      </c>
      <c r="X3665" s="52">
        <v>1.7207747999999998E-2</v>
      </c>
      <c r="Y3665" s="52">
        <v>0</v>
      </c>
      <c r="Z3665" s="52">
        <v>0</v>
      </c>
    </row>
    <row r="3666" spans="1:26">
      <c r="A3666" s="52" t="s">
        <v>348</v>
      </c>
      <c r="B3666" s="52" t="s">
        <v>338</v>
      </c>
      <c r="C3666" s="52" t="s">
        <v>261</v>
      </c>
      <c r="D3666" s="52" t="s">
        <v>7</v>
      </c>
      <c r="E3666" s="52" t="s">
        <v>81</v>
      </c>
      <c r="F3666" s="52" t="s">
        <v>64</v>
      </c>
      <c r="G3666" s="52">
        <v>33.335000150399999</v>
      </c>
      <c r="H3666" s="52">
        <v>23.775999840000004</v>
      </c>
      <c r="I3666" s="52">
        <v>26.624003551200001</v>
      </c>
      <c r="J3666" s="52">
        <v>15.9290029836</v>
      </c>
      <c r="K3666" s="52">
        <v>25.669999303200001</v>
      </c>
      <c r="L3666" s="52">
        <v>29.509998285600002</v>
      </c>
      <c r="M3666" s="52">
        <v>37.074000956399999</v>
      </c>
      <c r="N3666" s="52">
        <v>45.457000322399999</v>
      </c>
      <c r="O3666" s="52">
        <v>49.489998224400004</v>
      </c>
      <c r="P3666" s="52">
        <v>48.371000562000006</v>
      </c>
      <c r="Q3666" s="52">
        <v>30.501001285200005</v>
      </c>
      <c r="R3666" s="52">
        <v>53.662998531599996</v>
      </c>
      <c r="S3666" s="52">
        <v>55.530001508400005</v>
      </c>
      <c r="T3666" s="52">
        <v>57.769001665200001</v>
      </c>
      <c r="U3666" s="52">
        <v>66.300000224399994</v>
      </c>
      <c r="V3666" s="52">
        <v>61.684999441199999</v>
      </c>
      <c r="W3666" s="52">
        <v>62.663998885200002</v>
      </c>
      <c r="X3666" s="52">
        <v>60.2176014036</v>
      </c>
      <c r="Y3666" s="52">
        <v>62.193921728400007</v>
      </c>
      <c r="Z3666" s="52">
        <v>63.646799943600001</v>
      </c>
    </row>
    <row r="3667" spans="1:26">
      <c r="A3667" s="52" t="s">
        <v>348</v>
      </c>
      <c r="B3667" s="52" t="s">
        <v>339</v>
      </c>
      <c r="C3667" s="52" t="s">
        <v>261</v>
      </c>
      <c r="D3667" s="52" t="s">
        <v>7</v>
      </c>
      <c r="E3667" s="52" t="s">
        <v>81</v>
      </c>
      <c r="F3667" s="52" t="s">
        <v>65</v>
      </c>
      <c r="G3667" s="52">
        <v>0</v>
      </c>
      <c r="H3667" s="52">
        <v>0</v>
      </c>
      <c r="I3667" s="52">
        <v>0</v>
      </c>
      <c r="J3667" s="52">
        <v>0</v>
      </c>
      <c r="K3667" s="52">
        <v>0</v>
      </c>
      <c r="L3667" s="52">
        <v>0</v>
      </c>
      <c r="M3667" s="52">
        <v>0</v>
      </c>
      <c r="N3667" s="52">
        <v>0</v>
      </c>
      <c r="O3667" s="52">
        <v>0</v>
      </c>
      <c r="P3667" s="52">
        <v>0</v>
      </c>
      <c r="Q3667" s="52">
        <v>0</v>
      </c>
      <c r="R3667" s="52">
        <v>0</v>
      </c>
      <c r="S3667" s="52">
        <v>0</v>
      </c>
      <c r="T3667" s="52">
        <v>0</v>
      </c>
      <c r="U3667" s="52">
        <v>0</v>
      </c>
      <c r="V3667" s="52">
        <v>0</v>
      </c>
      <c r="W3667" s="52">
        <v>0</v>
      </c>
      <c r="X3667" s="52">
        <v>0</v>
      </c>
      <c r="Y3667" s="52">
        <v>0</v>
      </c>
      <c r="Z3667" s="52">
        <v>0</v>
      </c>
    </row>
    <row r="3668" spans="1:26">
      <c r="A3668" s="52" t="s">
        <v>348</v>
      </c>
      <c r="B3668" s="52" t="s">
        <v>340</v>
      </c>
      <c r="C3668" s="52" t="s">
        <v>261</v>
      </c>
      <c r="D3668" s="52" t="s">
        <v>7</v>
      </c>
      <c r="E3668" s="52" t="s">
        <v>81</v>
      </c>
      <c r="F3668" s="52" t="s">
        <v>66</v>
      </c>
      <c r="G3668" s="52">
        <v>20.264400889200001</v>
      </c>
      <c r="H3668" s="52">
        <v>22.1436000144</v>
      </c>
      <c r="I3668" s="52">
        <v>23.900402228400001</v>
      </c>
      <c r="J3668" s="52">
        <v>24.166799938800004</v>
      </c>
      <c r="K3668" s="52">
        <v>25.181998455600002</v>
      </c>
      <c r="L3668" s="52">
        <v>26.7228036576</v>
      </c>
      <c r="M3668" s="52">
        <v>28.249197894000002</v>
      </c>
      <c r="N3668" s="52">
        <v>28.540800140400002</v>
      </c>
      <c r="O3668" s="52">
        <v>28.267201134000004</v>
      </c>
      <c r="P3668" s="52">
        <v>28.853997901200003</v>
      </c>
      <c r="Q3668" s="52">
        <v>25.415998707600004</v>
      </c>
      <c r="R3668" s="52">
        <v>29.0375974548</v>
      </c>
      <c r="S3668" s="52">
        <v>35.038801663200005</v>
      </c>
      <c r="T3668" s="52">
        <v>36.291596893200001</v>
      </c>
      <c r="U3668" s="52">
        <v>28.058397044400003</v>
      </c>
      <c r="V3668" s="52">
        <v>28.1627990892</v>
      </c>
      <c r="W3668" s="52">
        <v>31.849201126800001</v>
      </c>
      <c r="X3668" s="52">
        <v>31.251351207600003</v>
      </c>
      <c r="Y3668" s="52">
        <v>32.283229935600005</v>
      </c>
      <c r="Z3668" s="52">
        <v>32.942508584400002</v>
      </c>
    </row>
    <row r="3669" spans="1:26">
      <c r="A3669" s="52" t="s">
        <v>348</v>
      </c>
      <c r="B3669" s="52" t="s">
        <v>341</v>
      </c>
      <c r="C3669" s="52" t="s">
        <v>261</v>
      </c>
      <c r="D3669" s="52" t="s">
        <v>7</v>
      </c>
      <c r="E3669" s="52" t="s">
        <v>81</v>
      </c>
      <c r="F3669" s="52" t="s">
        <v>67</v>
      </c>
      <c r="G3669" s="52">
        <v>0</v>
      </c>
      <c r="H3669" s="52">
        <v>0</v>
      </c>
      <c r="I3669" s="52">
        <v>0</v>
      </c>
      <c r="J3669" s="52">
        <v>0</v>
      </c>
      <c r="K3669" s="52">
        <v>0</v>
      </c>
      <c r="L3669" s="52">
        <v>0</v>
      </c>
      <c r="M3669" s="52">
        <v>0</v>
      </c>
      <c r="N3669" s="52">
        <v>0</v>
      </c>
      <c r="O3669" s="52">
        <v>0</v>
      </c>
      <c r="P3669" s="52">
        <v>0</v>
      </c>
      <c r="Q3669" s="52">
        <v>0</v>
      </c>
      <c r="R3669" s="52">
        <v>0</v>
      </c>
      <c r="S3669" s="52">
        <v>0</v>
      </c>
      <c r="T3669" s="52">
        <v>0</v>
      </c>
      <c r="U3669" s="52">
        <v>0</v>
      </c>
      <c r="V3669" s="52">
        <v>0</v>
      </c>
      <c r="W3669" s="52">
        <v>0</v>
      </c>
      <c r="X3669" s="52">
        <v>0</v>
      </c>
      <c r="Y3669" s="52">
        <v>0</v>
      </c>
      <c r="Z3669" s="52">
        <v>0</v>
      </c>
    </row>
    <row r="3670" spans="1:26">
      <c r="A3670" s="52" t="s">
        <v>348</v>
      </c>
      <c r="B3670" s="52" t="s">
        <v>337</v>
      </c>
      <c r="C3670" s="52" t="s">
        <v>261</v>
      </c>
      <c r="D3670" s="52" t="s">
        <v>7</v>
      </c>
      <c r="E3670" s="52" t="s">
        <v>81</v>
      </c>
      <c r="F3670" s="52" t="s">
        <v>68</v>
      </c>
      <c r="G3670" s="52">
        <v>0</v>
      </c>
      <c r="H3670" s="52">
        <v>0</v>
      </c>
      <c r="I3670" s="52">
        <v>0</v>
      </c>
      <c r="J3670" s="52">
        <v>0</v>
      </c>
      <c r="K3670" s="52">
        <v>0</v>
      </c>
      <c r="L3670" s="52">
        <v>0</v>
      </c>
      <c r="M3670" s="52">
        <v>0</v>
      </c>
      <c r="N3670" s="52">
        <v>0</v>
      </c>
      <c r="O3670" s="52">
        <v>0</v>
      </c>
      <c r="P3670" s="52">
        <v>0</v>
      </c>
      <c r="Q3670" s="52">
        <v>0</v>
      </c>
      <c r="R3670" s="52">
        <v>0</v>
      </c>
      <c r="S3670" s="52">
        <v>0</v>
      </c>
      <c r="T3670" s="52">
        <v>0</v>
      </c>
      <c r="U3670" s="52">
        <v>0</v>
      </c>
      <c r="V3670" s="52">
        <v>0</v>
      </c>
      <c r="W3670" s="52">
        <v>0</v>
      </c>
      <c r="X3670" s="52">
        <v>0</v>
      </c>
      <c r="Y3670" s="52">
        <v>0</v>
      </c>
      <c r="Z3670" s="52">
        <v>0</v>
      </c>
    </row>
    <row r="3671" spans="1:26">
      <c r="A3671" s="52" t="s">
        <v>348</v>
      </c>
      <c r="B3671" s="52" t="s">
        <v>337</v>
      </c>
      <c r="C3671" s="52" t="s">
        <v>261</v>
      </c>
      <c r="D3671" s="52" t="s">
        <v>7</v>
      </c>
      <c r="E3671" s="52" t="s">
        <v>81</v>
      </c>
      <c r="F3671" s="52" t="s">
        <v>69</v>
      </c>
      <c r="G3671" s="52">
        <v>0</v>
      </c>
      <c r="H3671" s="52">
        <v>0</v>
      </c>
      <c r="I3671" s="52">
        <v>0</v>
      </c>
      <c r="J3671" s="52">
        <v>0</v>
      </c>
      <c r="K3671" s="52">
        <v>0</v>
      </c>
      <c r="L3671" s="52">
        <v>0</v>
      </c>
      <c r="M3671" s="52">
        <v>0</v>
      </c>
      <c r="N3671" s="52">
        <v>0</v>
      </c>
      <c r="O3671" s="52">
        <v>0</v>
      </c>
      <c r="P3671" s="52">
        <v>0</v>
      </c>
      <c r="Q3671" s="52">
        <v>0</v>
      </c>
      <c r="R3671" s="52">
        <v>0</v>
      </c>
      <c r="S3671" s="52">
        <v>0</v>
      </c>
      <c r="T3671" s="52">
        <v>0</v>
      </c>
      <c r="U3671" s="52">
        <v>0</v>
      </c>
      <c r="V3671" s="52">
        <v>0</v>
      </c>
      <c r="W3671" s="52">
        <v>0</v>
      </c>
      <c r="X3671" s="52">
        <v>0</v>
      </c>
      <c r="Y3671" s="52">
        <v>0</v>
      </c>
      <c r="Z3671" s="52">
        <v>0</v>
      </c>
    </row>
    <row r="3672" spans="1:26">
      <c r="A3672" s="52" t="s">
        <v>348</v>
      </c>
      <c r="B3672" s="52" t="s">
        <v>337</v>
      </c>
      <c r="C3672" s="52" t="s">
        <v>261</v>
      </c>
      <c r="D3672" s="52" t="s">
        <v>7</v>
      </c>
      <c r="E3672" s="52" t="s">
        <v>81</v>
      </c>
      <c r="F3672" s="52" t="s">
        <v>70</v>
      </c>
      <c r="G3672" s="52">
        <v>0</v>
      </c>
      <c r="H3672" s="52">
        <v>0</v>
      </c>
      <c r="I3672" s="52">
        <v>0</v>
      </c>
      <c r="J3672" s="52">
        <v>0</v>
      </c>
      <c r="K3672" s="52">
        <v>0</v>
      </c>
      <c r="L3672" s="52">
        <v>0</v>
      </c>
      <c r="M3672" s="52">
        <v>0</v>
      </c>
      <c r="N3672" s="52">
        <v>0</v>
      </c>
      <c r="O3672" s="52">
        <v>0</v>
      </c>
      <c r="P3672" s="52">
        <v>0</v>
      </c>
      <c r="Q3672" s="52">
        <v>0</v>
      </c>
      <c r="R3672" s="52">
        <v>0</v>
      </c>
      <c r="S3672" s="52">
        <v>0</v>
      </c>
      <c r="T3672" s="52">
        <v>0</v>
      </c>
      <c r="U3672" s="52">
        <v>0</v>
      </c>
      <c r="V3672" s="52">
        <v>0</v>
      </c>
      <c r="W3672" s="52">
        <v>0</v>
      </c>
      <c r="X3672" s="52">
        <v>0</v>
      </c>
      <c r="Y3672" s="52">
        <v>0</v>
      </c>
      <c r="Z3672" s="52">
        <v>0</v>
      </c>
    </row>
    <row r="3673" spans="1:26">
      <c r="A3673" s="52" t="s">
        <v>348</v>
      </c>
      <c r="B3673" s="52" t="s">
        <v>342</v>
      </c>
      <c r="C3673" s="52" t="s">
        <v>261</v>
      </c>
      <c r="D3673" s="52" t="s">
        <v>7</v>
      </c>
      <c r="E3673" s="52" t="s">
        <v>81</v>
      </c>
      <c r="F3673" s="52" t="s">
        <v>71</v>
      </c>
      <c r="G3673" s="52">
        <v>0</v>
      </c>
      <c r="H3673" s="52">
        <v>0</v>
      </c>
      <c r="I3673" s="52">
        <v>0</v>
      </c>
      <c r="J3673" s="52">
        <v>0</v>
      </c>
      <c r="K3673" s="52">
        <v>0</v>
      </c>
      <c r="L3673" s="52">
        <v>0</v>
      </c>
      <c r="M3673" s="52">
        <v>0</v>
      </c>
      <c r="N3673" s="52">
        <v>0</v>
      </c>
      <c r="O3673" s="52">
        <v>0</v>
      </c>
      <c r="P3673" s="52">
        <v>0</v>
      </c>
      <c r="Q3673" s="52">
        <v>0</v>
      </c>
      <c r="R3673" s="52">
        <v>0</v>
      </c>
      <c r="S3673" s="52">
        <v>0</v>
      </c>
      <c r="T3673" s="52">
        <v>0</v>
      </c>
      <c r="U3673" s="52">
        <v>0</v>
      </c>
      <c r="V3673" s="52">
        <v>0</v>
      </c>
      <c r="W3673" s="52">
        <v>0</v>
      </c>
      <c r="X3673" s="52">
        <v>0</v>
      </c>
      <c r="Y3673" s="52">
        <v>0</v>
      </c>
      <c r="Z3673" s="52">
        <v>0</v>
      </c>
    </row>
    <row r="3674" spans="1:26">
      <c r="A3674" s="52" t="s">
        <v>348</v>
      </c>
      <c r="B3674" s="52" t="s">
        <v>342</v>
      </c>
      <c r="C3674" s="52" t="s">
        <v>261</v>
      </c>
      <c r="D3674" s="52" t="s">
        <v>7</v>
      </c>
      <c r="E3674" s="52" t="s">
        <v>81</v>
      </c>
      <c r="F3674" s="52" t="s">
        <v>72</v>
      </c>
      <c r="G3674" s="52">
        <v>22.772302462800003</v>
      </c>
      <c r="H3674" s="52">
        <v>20.778598544400001</v>
      </c>
      <c r="I3674" s="52">
        <v>19.549504789200004</v>
      </c>
      <c r="J3674" s="52">
        <v>18.824999983200001</v>
      </c>
      <c r="K3674" s="52">
        <v>18.142497154800001</v>
      </c>
      <c r="L3674" s="52">
        <v>20.7682990164</v>
      </c>
      <c r="M3674" s="52">
        <v>18.895903441200002</v>
      </c>
      <c r="N3674" s="52">
        <v>23.736204306000005</v>
      </c>
      <c r="O3674" s="52">
        <v>22.1021046396</v>
      </c>
      <c r="P3674" s="52">
        <v>22.913100360000001</v>
      </c>
      <c r="Q3674" s="52">
        <v>14.627900455200002</v>
      </c>
      <c r="R3674" s="52">
        <v>12.403097737200001</v>
      </c>
      <c r="S3674" s="52">
        <v>16.426101747600001</v>
      </c>
      <c r="T3674" s="52">
        <v>15.1785986328</v>
      </c>
      <c r="U3674" s="52">
        <v>16.5871009548</v>
      </c>
      <c r="V3674" s="52">
        <v>14.3627001696</v>
      </c>
      <c r="W3674" s="52">
        <v>19.595701940400001</v>
      </c>
      <c r="X3674" s="52">
        <v>19.194740478</v>
      </c>
      <c r="Y3674" s="52">
        <v>14.251059147599999</v>
      </c>
      <c r="Z3674" s="52">
        <v>14.517511286400001</v>
      </c>
    </row>
    <row r="3675" spans="1:26">
      <c r="A3675" s="52" t="s">
        <v>348</v>
      </c>
      <c r="B3675" s="52" t="s">
        <v>343</v>
      </c>
      <c r="C3675" s="52" t="s">
        <v>261</v>
      </c>
      <c r="D3675" s="52" t="s">
        <v>7</v>
      </c>
      <c r="E3675" s="52" t="s">
        <v>81</v>
      </c>
      <c r="F3675" s="52" t="s">
        <v>73</v>
      </c>
      <c r="G3675" s="52">
        <v>23.061597782400003</v>
      </c>
      <c r="H3675" s="52">
        <v>22.112098531200001</v>
      </c>
      <c r="I3675" s="52">
        <v>23.0760003744</v>
      </c>
      <c r="J3675" s="52">
        <v>23.118299614800002</v>
      </c>
      <c r="K3675" s="52">
        <v>22.309200514800004</v>
      </c>
      <c r="L3675" s="52">
        <v>23.210099391600004</v>
      </c>
      <c r="M3675" s="52">
        <v>27.892800730799998</v>
      </c>
      <c r="N3675" s="52">
        <v>23.776200806400002</v>
      </c>
      <c r="O3675" s="52">
        <v>26.898301753200002</v>
      </c>
      <c r="P3675" s="52">
        <v>25.479901836</v>
      </c>
      <c r="Q3675" s="52">
        <v>27.567900863999999</v>
      </c>
      <c r="R3675" s="52">
        <v>28.467903765599999</v>
      </c>
      <c r="S3675" s="52">
        <v>34.6500028548</v>
      </c>
      <c r="T3675" s="52">
        <v>33.8174995428</v>
      </c>
      <c r="U3675" s="52">
        <v>27.833402599199999</v>
      </c>
      <c r="V3675" s="52">
        <v>31.256099038800002</v>
      </c>
      <c r="W3675" s="52">
        <v>35.701203664800005</v>
      </c>
      <c r="X3675" s="52">
        <v>35.126025267600006</v>
      </c>
      <c r="Y3675" s="52">
        <v>35.891075044800004</v>
      </c>
      <c r="Z3675" s="52">
        <v>38.4708890952</v>
      </c>
    </row>
    <row r="3676" spans="1:26">
      <c r="A3676" s="52" t="s">
        <v>347</v>
      </c>
      <c r="B3676" s="52" t="s">
        <v>337</v>
      </c>
      <c r="C3676" s="52" t="s">
        <v>261</v>
      </c>
      <c r="D3676" s="52" t="s">
        <v>7</v>
      </c>
      <c r="E3676" s="52" t="s">
        <v>82</v>
      </c>
      <c r="F3676" s="52" t="s">
        <v>63</v>
      </c>
      <c r="G3676" s="52">
        <v>0</v>
      </c>
      <c r="H3676" s="52">
        <v>0</v>
      </c>
      <c r="I3676" s="52">
        <v>0</v>
      </c>
      <c r="J3676" s="52">
        <v>0</v>
      </c>
      <c r="K3676" s="52">
        <v>0</v>
      </c>
      <c r="L3676" s="52">
        <v>0</v>
      </c>
      <c r="M3676" s="52">
        <v>0</v>
      </c>
      <c r="N3676" s="52">
        <v>0</v>
      </c>
      <c r="O3676" s="52">
        <v>0</v>
      </c>
      <c r="P3676" s="52">
        <v>0</v>
      </c>
      <c r="Q3676" s="52">
        <v>0</v>
      </c>
      <c r="R3676" s="52">
        <v>0</v>
      </c>
      <c r="S3676" s="52">
        <v>0</v>
      </c>
      <c r="T3676" s="52">
        <v>0</v>
      </c>
      <c r="U3676" s="52">
        <v>0</v>
      </c>
      <c r="V3676" s="52">
        <v>0</v>
      </c>
      <c r="W3676" s="52">
        <v>0</v>
      </c>
      <c r="X3676" s="52">
        <v>0</v>
      </c>
      <c r="Y3676" s="52">
        <v>0</v>
      </c>
      <c r="Z3676" s="52">
        <v>0</v>
      </c>
    </row>
    <row r="3677" spans="1:26">
      <c r="A3677" s="52" t="s">
        <v>347</v>
      </c>
      <c r="B3677" s="52" t="s">
        <v>338</v>
      </c>
      <c r="C3677" s="52" t="s">
        <v>261</v>
      </c>
      <c r="D3677" s="52" t="s">
        <v>7</v>
      </c>
      <c r="E3677" s="52" t="s">
        <v>82</v>
      </c>
      <c r="F3677" s="52" t="s">
        <v>64</v>
      </c>
      <c r="G3677" s="52">
        <v>0</v>
      </c>
      <c r="H3677" s="52">
        <v>0</v>
      </c>
      <c r="I3677" s="52">
        <v>0</v>
      </c>
      <c r="J3677" s="52">
        <v>0</v>
      </c>
      <c r="K3677" s="52">
        <v>0</v>
      </c>
      <c r="L3677" s="52">
        <v>0</v>
      </c>
      <c r="M3677" s="52">
        <v>0</v>
      </c>
      <c r="N3677" s="52">
        <v>0</v>
      </c>
      <c r="O3677" s="52">
        <v>0</v>
      </c>
      <c r="P3677" s="52">
        <v>0</v>
      </c>
      <c r="Q3677" s="52">
        <v>0</v>
      </c>
      <c r="R3677" s="52">
        <v>0</v>
      </c>
      <c r="S3677" s="52">
        <v>0</v>
      </c>
      <c r="T3677" s="52">
        <v>0</v>
      </c>
      <c r="U3677" s="52">
        <v>0</v>
      </c>
      <c r="V3677" s="52">
        <v>0</v>
      </c>
      <c r="W3677" s="52">
        <v>0</v>
      </c>
      <c r="X3677" s="52">
        <v>0</v>
      </c>
      <c r="Y3677" s="52">
        <v>0</v>
      </c>
      <c r="Z3677" s="52">
        <v>0</v>
      </c>
    </row>
    <row r="3678" spans="1:26">
      <c r="A3678" s="52" t="s">
        <v>347</v>
      </c>
      <c r="B3678" s="52" t="s">
        <v>339</v>
      </c>
      <c r="C3678" s="52" t="s">
        <v>261</v>
      </c>
      <c r="D3678" s="52" t="s">
        <v>7</v>
      </c>
      <c r="E3678" s="52" t="s">
        <v>82</v>
      </c>
      <c r="F3678" s="52" t="s">
        <v>65</v>
      </c>
      <c r="G3678" s="52">
        <v>0</v>
      </c>
      <c r="H3678" s="52">
        <v>0</v>
      </c>
      <c r="I3678" s="52">
        <v>0</v>
      </c>
      <c r="J3678" s="52">
        <v>0</v>
      </c>
      <c r="K3678" s="52">
        <v>0</v>
      </c>
      <c r="L3678" s="52">
        <v>0</v>
      </c>
      <c r="M3678" s="52">
        <v>0</v>
      </c>
      <c r="N3678" s="52">
        <v>0</v>
      </c>
      <c r="O3678" s="52">
        <v>0</v>
      </c>
      <c r="P3678" s="52">
        <v>0</v>
      </c>
      <c r="Q3678" s="52">
        <v>0</v>
      </c>
      <c r="R3678" s="52">
        <v>0</v>
      </c>
      <c r="S3678" s="52">
        <v>0</v>
      </c>
      <c r="T3678" s="52">
        <v>0</v>
      </c>
      <c r="U3678" s="52">
        <v>0</v>
      </c>
      <c r="V3678" s="52">
        <v>0</v>
      </c>
      <c r="W3678" s="52">
        <v>0</v>
      </c>
      <c r="X3678" s="52">
        <v>0</v>
      </c>
      <c r="Y3678" s="52">
        <v>0</v>
      </c>
      <c r="Z3678" s="52">
        <v>0</v>
      </c>
    </row>
    <row r="3679" spans="1:26">
      <c r="A3679" s="52" t="s">
        <v>347</v>
      </c>
      <c r="B3679" s="52" t="s">
        <v>340</v>
      </c>
      <c r="C3679" s="52" t="s">
        <v>261</v>
      </c>
      <c r="D3679" s="52" t="s">
        <v>7</v>
      </c>
      <c r="E3679" s="52" t="s">
        <v>82</v>
      </c>
      <c r="F3679" s="52" t="s">
        <v>66</v>
      </c>
      <c r="G3679" s="52">
        <v>0.28440095040000002</v>
      </c>
      <c r="H3679" s="52">
        <v>0.27359900640000001</v>
      </c>
      <c r="I3679" s="52">
        <v>0.29879935560000004</v>
      </c>
      <c r="J3679" s="52">
        <v>0.62279906039999999</v>
      </c>
      <c r="K3679" s="52">
        <v>0</v>
      </c>
      <c r="L3679" s="52">
        <v>6.4799103600000005E-2</v>
      </c>
      <c r="M3679" s="52">
        <v>8.9999452800000004E-2</v>
      </c>
      <c r="N3679" s="52">
        <v>5.4001346400000004E-2</v>
      </c>
      <c r="O3679" s="52">
        <v>0.18359955360000002</v>
      </c>
      <c r="P3679" s="52">
        <v>0.27000254520000005</v>
      </c>
      <c r="Q3679" s="52">
        <v>0.24120154800000002</v>
      </c>
      <c r="R3679" s="52">
        <v>0.22319830800000004</v>
      </c>
      <c r="S3679" s="52">
        <v>0.23039960400000001</v>
      </c>
      <c r="T3679" s="52">
        <v>0.24120154800000002</v>
      </c>
      <c r="U3679" s="52">
        <v>0.24839865720000001</v>
      </c>
      <c r="V3679" s="52">
        <v>0</v>
      </c>
      <c r="W3679" s="52">
        <v>0</v>
      </c>
      <c r="X3679" s="52">
        <v>0</v>
      </c>
      <c r="Y3679" s="52">
        <v>0</v>
      </c>
      <c r="Z3679" s="52">
        <v>0</v>
      </c>
    </row>
    <row r="3680" spans="1:26">
      <c r="A3680" s="52" t="s">
        <v>347</v>
      </c>
      <c r="B3680" s="52" t="s">
        <v>341</v>
      </c>
      <c r="C3680" s="52" t="s">
        <v>261</v>
      </c>
      <c r="D3680" s="52" t="s">
        <v>7</v>
      </c>
      <c r="E3680" s="52" t="s">
        <v>82</v>
      </c>
      <c r="F3680" s="52" t="s">
        <v>67</v>
      </c>
      <c r="G3680" s="52">
        <v>0</v>
      </c>
      <c r="H3680" s="52">
        <v>0</v>
      </c>
      <c r="I3680" s="52">
        <v>0</v>
      </c>
      <c r="J3680" s="52">
        <v>0</v>
      </c>
      <c r="K3680" s="52">
        <v>0</v>
      </c>
      <c r="L3680" s="52">
        <v>0</v>
      </c>
      <c r="M3680" s="52">
        <v>0</v>
      </c>
      <c r="N3680" s="52">
        <v>0</v>
      </c>
      <c r="O3680" s="52">
        <v>0</v>
      </c>
      <c r="P3680" s="52">
        <v>0</v>
      </c>
      <c r="Q3680" s="52">
        <v>0</v>
      </c>
      <c r="R3680" s="52">
        <v>0</v>
      </c>
      <c r="S3680" s="52">
        <v>0</v>
      </c>
      <c r="T3680" s="52">
        <v>0</v>
      </c>
      <c r="U3680" s="52">
        <v>0</v>
      </c>
      <c r="V3680" s="52">
        <v>0</v>
      </c>
      <c r="W3680" s="52">
        <v>0</v>
      </c>
      <c r="X3680" s="52">
        <v>0</v>
      </c>
      <c r="Y3680" s="52">
        <v>0</v>
      </c>
      <c r="Z3680" s="52">
        <v>0</v>
      </c>
    </row>
    <row r="3681" spans="1:26">
      <c r="A3681" s="52" t="s">
        <v>347</v>
      </c>
      <c r="B3681" s="52" t="s">
        <v>337</v>
      </c>
      <c r="C3681" s="52" t="s">
        <v>261</v>
      </c>
      <c r="D3681" s="52" t="s">
        <v>7</v>
      </c>
      <c r="E3681" s="52" t="s">
        <v>82</v>
      </c>
      <c r="F3681" s="52" t="s">
        <v>68</v>
      </c>
      <c r="G3681" s="52">
        <v>0</v>
      </c>
      <c r="H3681" s="52">
        <v>0</v>
      </c>
      <c r="I3681" s="52">
        <v>0</v>
      </c>
      <c r="J3681" s="52">
        <v>0</v>
      </c>
      <c r="K3681" s="52">
        <v>0</v>
      </c>
      <c r="L3681" s="52">
        <v>0</v>
      </c>
      <c r="M3681" s="52">
        <v>0</v>
      </c>
      <c r="N3681" s="52">
        <v>0</v>
      </c>
      <c r="O3681" s="52">
        <v>0</v>
      </c>
      <c r="P3681" s="52">
        <v>0</v>
      </c>
      <c r="Q3681" s="52">
        <v>0</v>
      </c>
      <c r="R3681" s="52">
        <v>0</v>
      </c>
      <c r="S3681" s="52">
        <v>0</v>
      </c>
      <c r="T3681" s="52">
        <v>0</v>
      </c>
      <c r="U3681" s="52">
        <v>0</v>
      </c>
      <c r="V3681" s="52">
        <v>0</v>
      </c>
      <c r="W3681" s="52">
        <v>0</v>
      </c>
      <c r="X3681" s="52">
        <v>0</v>
      </c>
      <c r="Y3681" s="52">
        <v>0</v>
      </c>
      <c r="Z3681" s="52">
        <v>0</v>
      </c>
    </row>
    <row r="3682" spans="1:26">
      <c r="A3682" s="52" t="s">
        <v>347</v>
      </c>
      <c r="B3682" s="52" t="s">
        <v>337</v>
      </c>
      <c r="C3682" s="52" t="s">
        <v>261</v>
      </c>
      <c r="D3682" s="52" t="s">
        <v>7</v>
      </c>
      <c r="E3682" s="52" t="s">
        <v>82</v>
      </c>
      <c r="F3682" s="52" t="s">
        <v>69</v>
      </c>
      <c r="G3682" s="52">
        <v>0</v>
      </c>
      <c r="H3682" s="52">
        <v>0</v>
      </c>
      <c r="I3682" s="52">
        <v>0</v>
      </c>
      <c r="J3682" s="52">
        <v>0</v>
      </c>
      <c r="K3682" s="52">
        <v>0</v>
      </c>
      <c r="L3682" s="52">
        <v>0</v>
      </c>
      <c r="M3682" s="52">
        <v>0</v>
      </c>
      <c r="N3682" s="52">
        <v>0</v>
      </c>
      <c r="O3682" s="52">
        <v>0</v>
      </c>
      <c r="P3682" s="52">
        <v>0</v>
      </c>
      <c r="Q3682" s="52">
        <v>0</v>
      </c>
      <c r="R3682" s="52">
        <v>0</v>
      </c>
      <c r="S3682" s="52">
        <v>0</v>
      </c>
      <c r="T3682" s="52">
        <v>0</v>
      </c>
      <c r="U3682" s="52">
        <v>0</v>
      </c>
      <c r="V3682" s="52">
        <v>0</v>
      </c>
      <c r="W3682" s="52">
        <v>0</v>
      </c>
      <c r="X3682" s="52">
        <v>0</v>
      </c>
      <c r="Y3682" s="52">
        <v>0</v>
      </c>
      <c r="Z3682" s="52">
        <v>0</v>
      </c>
    </row>
    <row r="3683" spans="1:26">
      <c r="A3683" s="52" t="s">
        <v>347</v>
      </c>
      <c r="B3683" s="52" t="s">
        <v>337</v>
      </c>
      <c r="C3683" s="52" t="s">
        <v>261</v>
      </c>
      <c r="D3683" s="52" t="s">
        <v>7</v>
      </c>
      <c r="E3683" s="52" t="s">
        <v>82</v>
      </c>
      <c r="F3683" s="52" t="s">
        <v>70</v>
      </c>
      <c r="G3683" s="52">
        <v>0</v>
      </c>
      <c r="H3683" s="52">
        <v>0</v>
      </c>
      <c r="I3683" s="52">
        <v>0</v>
      </c>
      <c r="J3683" s="52">
        <v>0</v>
      </c>
      <c r="K3683" s="52">
        <v>0</v>
      </c>
      <c r="L3683" s="52">
        <v>0</v>
      </c>
      <c r="M3683" s="52">
        <v>0</v>
      </c>
      <c r="N3683" s="52">
        <v>0</v>
      </c>
      <c r="O3683" s="52">
        <v>0</v>
      </c>
      <c r="P3683" s="52">
        <v>0</v>
      </c>
      <c r="Q3683" s="52">
        <v>0</v>
      </c>
      <c r="R3683" s="52">
        <v>0</v>
      </c>
      <c r="S3683" s="52">
        <v>0</v>
      </c>
      <c r="T3683" s="52">
        <v>0</v>
      </c>
      <c r="U3683" s="52">
        <v>0</v>
      </c>
      <c r="V3683" s="52">
        <v>0</v>
      </c>
      <c r="W3683" s="52">
        <v>0</v>
      </c>
      <c r="X3683" s="52">
        <v>0</v>
      </c>
      <c r="Y3683" s="52">
        <v>0</v>
      </c>
      <c r="Z3683" s="52">
        <v>0</v>
      </c>
    </row>
    <row r="3684" spans="1:26">
      <c r="A3684" s="52" t="s">
        <v>347</v>
      </c>
      <c r="B3684" s="52" t="s">
        <v>342</v>
      </c>
      <c r="C3684" s="52" t="s">
        <v>261</v>
      </c>
      <c r="D3684" s="52" t="s">
        <v>7</v>
      </c>
      <c r="E3684" s="52" t="s">
        <v>82</v>
      </c>
      <c r="F3684" s="52" t="s">
        <v>71</v>
      </c>
      <c r="G3684" s="52">
        <v>0</v>
      </c>
      <c r="H3684" s="52">
        <v>0</v>
      </c>
      <c r="I3684" s="52">
        <v>0</v>
      </c>
      <c r="J3684" s="52">
        <v>0</v>
      </c>
      <c r="K3684" s="52">
        <v>0</v>
      </c>
      <c r="L3684" s="52">
        <v>0</v>
      </c>
      <c r="M3684" s="52">
        <v>0</v>
      </c>
      <c r="N3684" s="52">
        <v>0</v>
      </c>
      <c r="O3684" s="52">
        <v>0</v>
      </c>
      <c r="P3684" s="52">
        <v>0</v>
      </c>
      <c r="Q3684" s="52">
        <v>0</v>
      </c>
      <c r="R3684" s="52">
        <v>0</v>
      </c>
      <c r="S3684" s="52">
        <v>0</v>
      </c>
      <c r="T3684" s="52">
        <v>0</v>
      </c>
      <c r="U3684" s="52">
        <v>0</v>
      </c>
      <c r="V3684" s="52">
        <v>0</v>
      </c>
      <c r="W3684" s="52">
        <v>0</v>
      </c>
      <c r="X3684" s="52">
        <v>0</v>
      </c>
      <c r="Y3684" s="52">
        <v>0</v>
      </c>
      <c r="Z3684" s="52">
        <v>0</v>
      </c>
    </row>
    <row r="3685" spans="1:26">
      <c r="A3685" s="52" t="s">
        <v>347</v>
      </c>
      <c r="B3685" s="52" t="s">
        <v>342</v>
      </c>
      <c r="C3685" s="52" t="s">
        <v>261</v>
      </c>
      <c r="D3685" s="52" t="s">
        <v>7</v>
      </c>
      <c r="E3685" s="52" t="s">
        <v>82</v>
      </c>
      <c r="F3685" s="52" t="s">
        <v>72</v>
      </c>
      <c r="G3685" s="52">
        <v>0</v>
      </c>
      <c r="H3685" s="52">
        <v>0</v>
      </c>
      <c r="I3685" s="52">
        <v>0</v>
      </c>
      <c r="J3685" s="52">
        <v>0</v>
      </c>
      <c r="K3685" s="52">
        <v>0</v>
      </c>
      <c r="L3685" s="52">
        <v>0</v>
      </c>
      <c r="M3685" s="52">
        <v>0</v>
      </c>
      <c r="N3685" s="52">
        <v>0</v>
      </c>
      <c r="O3685" s="52">
        <v>0</v>
      </c>
      <c r="P3685" s="52">
        <v>0</v>
      </c>
      <c r="Q3685" s="52">
        <v>0</v>
      </c>
      <c r="R3685" s="52">
        <v>0</v>
      </c>
      <c r="S3685" s="52">
        <v>0</v>
      </c>
      <c r="T3685" s="52">
        <v>0</v>
      </c>
      <c r="U3685" s="52">
        <v>0.25979931360000003</v>
      </c>
      <c r="V3685" s="52">
        <v>0</v>
      </c>
      <c r="W3685" s="52">
        <v>0</v>
      </c>
      <c r="X3685" s="52">
        <v>0</v>
      </c>
      <c r="Y3685" s="52">
        <v>0</v>
      </c>
      <c r="Z3685" s="52">
        <v>0</v>
      </c>
    </row>
    <row r="3686" spans="1:26">
      <c r="A3686" s="52" t="s">
        <v>347</v>
      </c>
      <c r="B3686" s="52" t="s">
        <v>343</v>
      </c>
      <c r="C3686" s="52" t="s">
        <v>261</v>
      </c>
      <c r="D3686" s="52" t="s">
        <v>7</v>
      </c>
      <c r="E3686" s="52" t="s">
        <v>82</v>
      </c>
      <c r="F3686" s="52" t="s">
        <v>73</v>
      </c>
      <c r="G3686" s="52">
        <v>0</v>
      </c>
      <c r="H3686" s="52">
        <v>0</v>
      </c>
      <c r="I3686" s="52">
        <v>0</v>
      </c>
      <c r="J3686" s="52">
        <v>0</v>
      </c>
      <c r="K3686" s="52">
        <v>0</v>
      </c>
      <c r="L3686" s="52">
        <v>0</v>
      </c>
      <c r="M3686" s="52">
        <v>0</v>
      </c>
      <c r="N3686" s="52">
        <v>0</v>
      </c>
      <c r="O3686" s="52">
        <v>0</v>
      </c>
      <c r="P3686" s="52">
        <v>0</v>
      </c>
      <c r="Q3686" s="52">
        <v>0</v>
      </c>
      <c r="R3686" s="52">
        <v>0</v>
      </c>
      <c r="S3686" s="52">
        <v>0</v>
      </c>
      <c r="T3686" s="52">
        <v>0</v>
      </c>
      <c r="U3686" s="52">
        <v>0</v>
      </c>
      <c r="V3686" s="52">
        <v>0</v>
      </c>
      <c r="W3686" s="52">
        <v>0</v>
      </c>
      <c r="X3686" s="52">
        <v>0</v>
      </c>
      <c r="Y3686" s="52">
        <v>0</v>
      </c>
      <c r="Z3686" s="52">
        <v>0</v>
      </c>
    </row>
    <row r="3687" spans="1:26">
      <c r="A3687" s="52" t="s">
        <v>347</v>
      </c>
      <c r="B3687" s="52" t="s">
        <v>337</v>
      </c>
      <c r="C3687" s="52" t="s">
        <v>261</v>
      </c>
      <c r="D3687" s="52" t="s">
        <v>7</v>
      </c>
      <c r="E3687" s="52" t="s">
        <v>83</v>
      </c>
      <c r="F3687" s="52" t="s">
        <v>63</v>
      </c>
      <c r="G3687" s="52">
        <v>0</v>
      </c>
      <c r="H3687" s="52">
        <v>0</v>
      </c>
      <c r="I3687" s="52">
        <v>0</v>
      </c>
      <c r="J3687" s="52">
        <v>0</v>
      </c>
      <c r="K3687" s="52">
        <v>0</v>
      </c>
      <c r="L3687" s="52">
        <v>0</v>
      </c>
      <c r="M3687" s="52">
        <v>0</v>
      </c>
      <c r="N3687" s="52">
        <v>0</v>
      </c>
      <c r="O3687" s="52">
        <v>0</v>
      </c>
      <c r="P3687" s="52">
        <v>0</v>
      </c>
      <c r="Q3687" s="52">
        <v>0</v>
      </c>
      <c r="R3687" s="52">
        <v>0</v>
      </c>
      <c r="S3687" s="52">
        <v>0</v>
      </c>
      <c r="T3687" s="52">
        <v>0</v>
      </c>
      <c r="U3687" s="52">
        <v>0</v>
      </c>
      <c r="V3687" s="52">
        <v>0</v>
      </c>
      <c r="W3687" s="52">
        <v>0</v>
      </c>
      <c r="X3687" s="52">
        <v>0</v>
      </c>
      <c r="Y3687" s="52">
        <v>0</v>
      </c>
      <c r="Z3687" s="52">
        <v>0</v>
      </c>
    </row>
    <row r="3688" spans="1:26">
      <c r="A3688" s="52" t="s">
        <v>347</v>
      </c>
      <c r="B3688" s="52" t="s">
        <v>338</v>
      </c>
      <c r="C3688" s="52" t="s">
        <v>261</v>
      </c>
      <c r="D3688" s="52" t="s">
        <v>7</v>
      </c>
      <c r="E3688" s="52" t="s">
        <v>83</v>
      </c>
      <c r="F3688" s="52" t="s">
        <v>64</v>
      </c>
      <c r="G3688" s="52">
        <v>0</v>
      </c>
      <c r="H3688" s="52">
        <v>0</v>
      </c>
      <c r="I3688" s="52">
        <v>0</v>
      </c>
      <c r="J3688" s="52">
        <v>0</v>
      </c>
      <c r="K3688" s="52">
        <v>0</v>
      </c>
      <c r="L3688" s="52">
        <v>0</v>
      </c>
      <c r="M3688" s="52">
        <v>0</v>
      </c>
      <c r="N3688" s="52">
        <v>0</v>
      </c>
      <c r="O3688" s="52">
        <v>0</v>
      </c>
      <c r="P3688" s="52">
        <v>0</v>
      </c>
      <c r="Q3688" s="52">
        <v>0</v>
      </c>
      <c r="R3688" s="52">
        <v>0</v>
      </c>
      <c r="S3688" s="52">
        <v>0</v>
      </c>
      <c r="T3688" s="52">
        <v>0</v>
      </c>
      <c r="U3688" s="52">
        <v>0</v>
      </c>
      <c r="V3688" s="52">
        <v>0</v>
      </c>
      <c r="W3688" s="52">
        <v>0</v>
      </c>
      <c r="X3688" s="52">
        <v>0</v>
      </c>
      <c r="Y3688" s="52">
        <v>0</v>
      </c>
      <c r="Z3688" s="52">
        <v>0</v>
      </c>
    </row>
    <row r="3689" spans="1:26">
      <c r="A3689" s="52" t="s">
        <v>347</v>
      </c>
      <c r="B3689" s="52" t="s">
        <v>339</v>
      </c>
      <c r="C3689" s="52" t="s">
        <v>261</v>
      </c>
      <c r="D3689" s="52" t="s">
        <v>7</v>
      </c>
      <c r="E3689" s="52" t="s">
        <v>83</v>
      </c>
      <c r="F3689" s="52" t="s">
        <v>65</v>
      </c>
      <c r="G3689" s="52">
        <v>0</v>
      </c>
      <c r="H3689" s="52">
        <v>0</v>
      </c>
      <c r="I3689" s="52">
        <v>0</v>
      </c>
      <c r="J3689" s="52">
        <v>0</v>
      </c>
      <c r="K3689" s="52">
        <v>0</v>
      </c>
      <c r="L3689" s="52">
        <v>0</v>
      </c>
      <c r="M3689" s="52">
        <v>0</v>
      </c>
      <c r="N3689" s="52">
        <v>0</v>
      </c>
      <c r="O3689" s="52">
        <v>0</v>
      </c>
      <c r="P3689" s="52">
        <v>0</v>
      </c>
      <c r="Q3689" s="52">
        <v>0</v>
      </c>
      <c r="R3689" s="52">
        <v>0</v>
      </c>
      <c r="S3689" s="52">
        <v>0</v>
      </c>
      <c r="T3689" s="52">
        <v>0</v>
      </c>
      <c r="U3689" s="52">
        <v>0</v>
      </c>
      <c r="V3689" s="52">
        <v>0</v>
      </c>
      <c r="W3689" s="52">
        <v>0</v>
      </c>
      <c r="X3689" s="52">
        <v>0</v>
      </c>
      <c r="Y3689" s="52">
        <v>0</v>
      </c>
      <c r="Z3689" s="52">
        <v>0</v>
      </c>
    </row>
    <row r="3690" spans="1:26">
      <c r="A3690" s="52" t="s">
        <v>347</v>
      </c>
      <c r="B3690" s="52" t="s">
        <v>340</v>
      </c>
      <c r="C3690" s="52" t="s">
        <v>261</v>
      </c>
      <c r="D3690" s="52" t="s">
        <v>7</v>
      </c>
      <c r="E3690" s="52" t="s">
        <v>83</v>
      </c>
      <c r="F3690" s="52" t="s">
        <v>66</v>
      </c>
      <c r="G3690" s="52">
        <v>1.4220005652000003</v>
      </c>
      <c r="H3690" s="52">
        <v>1.3572014616000003</v>
      </c>
      <c r="I3690" s="52">
        <v>1.3788011628000001</v>
      </c>
      <c r="J3690" s="52">
        <v>1.4256012132000002</v>
      </c>
      <c r="K3690" s="52">
        <v>1.5011980740000002</v>
      </c>
      <c r="L3690" s="52">
        <v>1.5515987724000002</v>
      </c>
      <c r="M3690" s="52">
        <v>1.6596014652000002</v>
      </c>
      <c r="N3690" s="52">
        <v>1.7171992728000001</v>
      </c>
      <c r="O3690" s="52">
        <v>1.7064015156000001</v>
      </c>
      <c r="P3690" s="52">
        <v>1.638001764</v>
      </c>
      <c r="Q3690" s="52">
        <v>1.6524001692000001</v>
      </c>
      <c r="R3690" s="52">
        <v>1.7207999208</v>
      </c>
      <c r="S3690" s="52">
        <v>1.7855990244</v>
      </c>
      <c r="T3690" s="52">
        <v>1.7712006192</v>
      </c>
      <c r="U3690" s="52">
        <v>1.8432010188000001</v>
      </c>
      <c r="V3690" s="52">
        <v>1.868401368</v>
      </c>
      <c r="W3690" s="52">
        <v>1.9979995752000002</v>
      </c>
      <c r="X3690" s="52">
        <v>2.289091032</v>
      </c>
      <c r="Y3690" s="52">
        <v>2.6239764168000002</v>
      </c>
      <c r="Z3690" s="52">
        <v>2.7085748976000001</v>
      </c>
    </row>
    <row r="3691" spans="1:26">
      <c r="A3691" s="52" t="s">
        <v>347</v>
      </c>
      <c r="B3691" s="52" t="s">
        <v>341</v>
      </c>
      <c r="C3691" s="52" t="s">
        <v>261</v>
      </c>
      <c r="D3691" s="52" t="s">
        <v>7</v>
      </c>
      <c r="E3691" s="52" t="s">
        <v>83</v>
      </c>
      <c r="F3691" s="52" t="s">
        <v>67</v>
      </c>
      <c r="G3691" s="52">
        <v>0</v>
      </c>
      <c r="H3691" s="52">
        <v>0</v>
      </c>
      <c r="I3691" s="52">
        <v>0</v>
      </c>
      <c r="J3691" s="52">
        <v>0</v>
      </c>
      <c r="K3691" s="52">
        <v>0</v>
      </c>
      <c r="L3691" s="52">
        <v>0</v>
      </c>
      <c r="M3691" s="52">
        <v>0</v>
      </c>
      <c r="N3691" s="52">
        <v>0</v>
      </c>
      <c r="O3691" s="52">
        <v>0</v>
      </c>
      <c r="P3691" s="52">
        <v>0</v>
      </c>
      <c r="Q3691" s="52">
        <v>0</v>
      </c>
      <c r="R3691" s="52">
        <v>0</v>
      </c>
      <c r="S3691" s="52">
        <v>0</v>
      </c>
      <c r="T3691" s="52">
        <v>0</v>
      </c>
      <c r="U3691" s="52">
        <v>0</v>
      </c>
      <c r="V3691" s="52">
        <v>0</v>
      </c>
      <c r="W3691" s="52">
        <v>0</v>
      </c>
      <c r="X3691" s="52">
        <v>0</v>
      </c>
      <c r="Y3691" s="52">
        <v>0</v>
      </c>
      <c r="Z3691" s="52">
        <v>0</v>
      </c>
    </row>
    <row r="3692" spans="1:26">
      <c r="A3692" s="52" t="s">
        <v>347</v>
      </c>
      <c r="B3692" s="52" t="s">
        <v>337</v>
      </c>
      <c r="C3692" s="52" t="s">
        <v>261</v>
      </c>
      <c r="D3692" s="52" t="s">
        <v>7</v>
      </c>
      <c r="E3692" s="52" t="s">
        <v>83</v>
      </c>
      <c r="F3692" s="52" t="s">
        <v>68</v>
      </c>
      <c r="G3692" s="52">
        <v>0</v>
      </c>
      <c r="H3692" s="52">
        <v>0</v>
      </c>
      <c r="I3692" s="52">
        <v>0</v>
      </c>
      <c r="J3692" s="52">
        <v>0</v>
      </c>
      <c r="K3692" s="52">
        <v>0</v>
      </c>
      <c r="L3692" s="52">
        <v>0</v>
      </c>
      <c r="M3692" s="52">
        <v>0</v>
      </c>
      <c r="N3692" s="52">
        <v>0</v>
      </c>
      <c r="O3692" s="52">
        <v>0</v>
      </c>
      <c r="P3692" s="52">
        <v>0</v>
      </c>
      <c r="Q3692" s="52">
        <v>0</v>
      </c>
      <c r="R3692" s="52">
        <v>0</v>
      </c>
      <c r="S3692" s="52">
        <v>0</v>
      </c>
      <c r="T3692" s="52">
        <v>0</v>
      </c>
      <c r="U3692" s="52">
        <v>0</v>
      </c>
      <c r="V3692" s="52">
        <v>0</v>
      </c>
      <c r="W3692" s="52">
        <v>0</v>
      </c>
      <c r="X3692" s="52">
        <v>0</v>
      </c>
      <c r="Y3692" s="52">
        <v>0</v>
      </c>
      <c r="Z3692" s="52">
        <v>0</v>
      </c>
    </row>
    <row r="3693" spans="1:26">
      <c r="A3693" s="52" t="s">
        <v>347</v>
      </c>
      <c r="B3693" s="52" t="s">
        <v>337</v>
      </c>
      <c r="C3693" s="52" t="s">
        <v>261</v>
      </c>
      <c r="D3693" s="52" t="s">
        <v>7</v>
      </c>
      <c r="E3693" s="52" t="s">
        <v>83</v>
      </c>
      <c r="F3693" s="52" t="s">
        <v>69</v>
      </c>
      <c r="G3693" s="52">
        <v>0</v>
      </c>
      <c r="H3693" s="52">
        <v>0</v>
      </c>
      <c r="I3693" s="52">
        <v>0</v>
      </c>
      <c r="J3693" s="52">
        <v>0</v>
      </c>
      <c r="K3693" s="52">
        <v>0</v>
      </c>
      <c r="L3693" s="52">
        <v>0</v>
      </c>
      <c r="M3693" s="52">
        <v>0</v>
      </c>
      <c r="N3693" s="52">
        <v>0</v>
      </c>
      <c r="O3693" s="52">
        <v>0</v>
      </c>
      <c r="P3693" s="52">
        <v>0</v>
      </c>
      <c r="Q3693" s="52">
        <v>0</v>
      </c>
      <c r="R3693" s="52">
        <v>0</v>
      </c>
      <c r="S3693" s="52">
        <v>0</v>
      </c>
      <c r="T3693" s="52">
        <v>0</v>
      </c>
      <c r="U3693" s="52">
        <v>0</v>
      </c>
      <c r="V3693" s="52">
        <v>0</v>
      </c>
      <c r="W3693" s="52">
        <v>0</v>
      </c>
      <c r="X3693" s="52">
        <v>0</v>
      </c>
      <c r="Y3693" s="52">
        <v>0</v>
      </c>
      <c r="Z3693" s="52">
        <v>0</v>
      </c>
    </row>
    <row r="3694" spans="1:26">
      <c r="A3694" s="52" t="s">
        <v>347</v>
      </c>
      <c r="B3694" s="52" t="s">
        <v>337</v>
      </c>
      <c r="C3694" s="52" t="s">
        <v>261</v>
      </c>
      <c r="D3694" s="52" t="s">
        <v>7</v>
      </c>
      <c r="E3694" s="52" t="s">
        <v>83</v>
      </c>
      <c r="F3694" s="52" t="s">
        <v>70</v>
      </c>
      <c r="G3694" s="52">
        <v>0</v>
      </c>
      <c r="H3694" s="52">
        <v>0</v>
      </c>
      <c r="I3694" s="52">
        <v>0</v>
      </c>
      <c r="J3694" s="52">
        <v>0</v>
      </c>
      <c r="K3694" s="52">
        <v>0</v>
      </c>
      <c r="L3694" s="52">
        <v>0</v>
      </c>
      <c r="M3694" s="52">
        <v>0</v>
      </c>
      <c r="N3694" s="52">
        <v>0</v>
      </c>
      <c r="O3694" s="52">
        <v>0</v>
      </c>
      <c r="P3694" s="52">
        <v>0</v>
      </c>
      <c r="Q3694" s="52">
        <v>0</v>
      </c>
      <c r="R3694" s="52">
        <v>0</v>
      </c>
      <c r="S3694" s="52">
        <v>0</v>
      </c>
      <c r="T3694" s="52">
        <v>0</v>
      </c>
      <c r="U3694" s="52">
        <v>0</v>
      </c>
      <c r="V3694" s="52">
        <v>0</v>
      </c>
      <c r="W3694" s="52">
        <v>0</v>
      </c>
      <c r="X3694" s="52">
        <v>0</v>
      </c>
      <c r="Y3694" s="52">
        <v>0</v>
      </c>
      <c r="Z3694" s="52">
        <v>0</v>
      </c>
    </row>
    <row r="3695" spans="1:26">
      <c r="A3695" s="52" t="s">
        <v>347</v>
      </c>
      <c r="B3695" s="52" t="s">
        <v>342</v>
      </c>
      <c r="C3695" s="52" t="s">
        <v>261</v>
      </c>
      <c r="D3695" s="52" t="s">
        <v>7</v>
      </c>
      <c r="E3695" s="52" t="s">
        <v>83</v>
      </c>
      <c r="F3695" s="52" t="s">
        <v>71</v>
      </c>
      <c r="G3695" s="52">
        <v>0</v>
      </c>
      <c r="H3695" s="52">
        <v>0</v>
      </c>
      <c r="I3695" s="52">
        <v>0</v>
      </c>
      <c r="J3695" s="52">
        <v>0</v>
      </c>
      <c r="K3695" s="52">
        <v>0</v>
      </c>
      <c r="L3695" s="52">
        <v>0</v>
      </c>
      <c r="M3695" s="52">
        <v>0</v>
      </c>
      <c r="N3695" s="52">
        <v>0</v>
      </c>
      <c r="O3695" s="52">
        <v>0</v>
      </c>
      <c r="P3695" s="52">
        <v>0</v>
      </c>
      <c r="Q3695" s="52">
        <v>0</v>
      </c>
      <c r="R3695" s="52">
        <v>0</v>
      </c>
      <c r="S3695" s="52">
        <v>0</v>
      </c>
      <c r="T3695" s="52">
        <v>0</v>
      </c>
      <c r="U3695" s="52">
        <v>0</v>
      </c>
      <c r="V3695" s="52">
        <v>0</v>
      </c>
      <c r="W3695" s="52">
        <v>0</v>
      </c>
      <c r="X3695" s="52">
        <v>0</v>
      </c>
      <c r="Y3695" s="52">
        <v>0</v>
      </c>
      <c r="Z3695" s="52">
        <v>0</v>
      </c>
    </row>
    <row r="3696" spans="1:26">
      <c r="A3696" s="52" t="s">
        <v>347</v>
      </c>
      <c r="B3696" s="52" t="s">
        <v>342</v>
      </c>
      <c r="C3696" s="52" t="s">
        <v>261</v>
      </c>
      <c r="D3696" s="52" t="s">
        <v>7</v>
      </c>
      <c r="E3696" s="52" t="s">
        <v>83</v>
      </c>
      <c r="F3696" s="52" t="s">
        <v>72</v>
      </c>
      <c r="G3696" s="52">
        <v>6.517800900000001</v>
      </c>
      <c r="H3696" s="52">
        <v>6.3899988300000006</v>
      </c>
      <c r="I3696" s="52">
        <v>6.3048016368000006</v>
      </c>
      <c r="J3696" s="52">
        <v>6.517800900000001</v>
      </c>
      <c r="K3696" s="52">
        <v>6.6455987831999996</v>
      </c>
      <c r="L3696" s="52">
        <v>7.2846007596</v>
      </c>
      <c r="M3696" s="52">
        <v>10.010998864800001</v>
      </c>
      <c r="N3696" s="52">
        <v>10.437001578</v>
      </c>
      <c r="O3696" s="52">
        <v>10.394400888</v>
      </c>
      <c r="P3696" s="52">
        <v>10.7777987244</v>
      </c>
      <c r="Q3696" s="52">
        <v>10.7351980344</v>
      </c>
      <c r="R3696" s="52">
        <v>10.053599554800002</v>
      </c>
      <c r="S3696" s="52">
        <v>10.564799461200002</v>
      </c>
      <c r="T3696" s="52">
        <v>11.033398677600001</v>
      </c>
      <c r="U3696" s="52">
        <v>10.309199508000001</v>
      </c>
      <c r="V3696" s="52">
        <v>10.9482014844</v>
      </c>
      <c r="W3696" s="52">
        <v>11.374200010799999</v>
      </c>
      <c r="X3696" s="52">
        <v>18.484772241600002</v>
      </c>
      <c r="Y3696" s="52">
        <v>15.6708909504</v>
      </c>
      <c r="Z3696" s="52">
        <v>15.263540431200003</v>
      </c>
    </row>
    <row r="3697" spans="1:26">
      <c r="A3697" s="52" t="s">
        <v>347</v>
      </c>
      <c r="B3697" s="52" t="s">
        <v>343</v>
      </c>
      <c r="C3697" s="52" t="s">
        <v>261</v>
      </c>
      <c r="D3697" s="52" t="s">
        <v>7</v>
      </c>
      <c r="E3697" s="52" t="s">
        <v>83</v>
      </c>
      <c r="F3697" s="52" t="s">
        <v>73</v>
      </c>
      <c r="G3697" s="52">
        <v>0</v>
      </c>
      <c r="H3697" s="52">
        <v>0</v>
      </c>
      <c r="I3697" s="52">
        <v>0</v>
      </c>
      <c r="J3697" s="52">
        <v>0</v>
      </c>
      <c r="K3697" s="52">
        <v>0</v>
      </c>
      <c r="L3697" s="52">
        <v>0</v>
      </c>
      <c r="M3697" s="52">
        <v>0</v>
      </c>
      <c r="N3697" s="52">
        <v>0</v>
      </c>
      <c r="O3697" s="52">
        <v>0</v>
      </c>
      <c r="P3697" s="52">
        <v>0</v>
      </c>
      <c r="Q3697" s="52">
        <v>0</v>
      </c>
      <c r="R3697" s="52">
        <v>0</v>
      </c>
      <c r="S3697" s="52">
        <v>0</v>
      </c>
      <c r="T3697" s="52">
        <v>0</v>
      </c>
      <c r="U3697" s="52">
        <v>0</v>
      </c>
      <c r="V3697" s="52">
        <v>0</v>
      </c>
      <c r="W3697" s="52">
        <v>0</v>
      </c>
      <c r="X3697" s="52">
        <v>1.7223615972000001</v>
      </c>
      <c r="Y3697" s="52">
        <v>1.7033200308000003</v>
      </c>
      <c r="Z3697" s="52">
        <v>1.7547925500000001</v>
      </c>
    </row>
    <row r="3698" spans="1:26">
      <c r="A3698" s="52" t="s">
        <v>347</v>
      </c>
      <c r="B3698" s="52" t="s">
        <v>337</v>
      </c>
      <c r="C3698" s="52" t="s">
        <v>261</v>
      </c>
      <c r="D3698" s="52" t="s">
        <v>7</v>
      </c>
      <c r="E3698" s="52" t="s">
        <v>84</v>
      </c>
      <c r="F3698" s="52" t="s">
        <v>63</v>
      </c>
      <c r="G3698" s="52">
        <v>0</v>
      </c>
      <c r="H3698" s="52">
        <v>0</v>
      </c>
      <c r="I3698" s="52">
        <v>0</v>
      </c>
      <c r="J3698" s="52">
        <v>0</v>
      </c>
      <c r="K3698" s="52">
        <v>0</v>
      </c>
      <c r="L3698" s="52">
        <v>0</v>
      </c>
      <c r="M3698" s="52">
        <v>0</v>
      </c>
      <c r="N3698" s="52">
        <v>0</v>
      </c>
      <c r="O3698" s="52">
        <v>0</v>
      </c>
      <c r="P3698" s="52">
        <v>0</v>
      </c>
      <c r="Q3698" s="52">
        <v>0</v>
      </c>
      <c r="R3698" s="52">
        <v>0</v>
      </c>
      <c r="S3698" s="52">
        <v>0</v>
      </c>
      <c r="T3698" s="52">
        <v>0</v>
      </c>
      <c r="U3698" s="52">
        <v>0</v>
      </c>
      <c r="V3698" s="52">
        <v>0</v>
      </c>
      <c r="W3698" s="52">
        <v>0</v>
      </c>
      <c r="X3698" s="52">
        <v>0</v>
      </c>
      <c r="Y3698" s="52">
        <v>0</v>
      </c>
      <c r="Z3698" s="52">
        <v>0</v>
      </c>
    </row>
    <row r="3699" spans="1:26">
      <c r="A3699" s="52" t="s">
        <v>347</v>
      </c>
      <c r="B3699" s="52" t="s">
        <v>338</v>
      </c>
      <c r="C3699" s="52" t="s">
        <v>261</v>
      </c>
      <c r="D3699" s="52" t="s">
        <v>7</v>
      </c>
      <c r="E3699" s="52" t="s">
        <v>84</v>
      </c>
      <c r="F3699" s="52" t="s">
        <v>64</v>
      </c>
      <c r="G3699" s="52">
        <v>0</v>
      </c>
      <c r="H3699" s="52">
        <v>0</v>
      </c>
      <c r="I3699" s="52">
        <v>0</v>
      </c>
      <c r="J3699" s="52">
        <v>0</v>
      </c>
      <c r="K3699" s="52">
        <v>0</v>
      </c>
      <c r="L3699" s="52">
        <v>0</v>
      </c>
      <c r="M3699" s="52">
        <v>0</v>
      </c>
      <c r="N3699" s="52">
        <v>0</v>
      </c>
      <c r="O3699" s="52">
        <v>0</v>
      </c>
      <c r="P3699" s="52">
        <v>0</v>
      </c>
      <c r="Q3699" s="52">
        <v>0</v>
      </c>
      <c r="R3699" s="52">
        <v>0</v>
      </c>
      <c r="S3699" s="52">
        <v>0</v>
      </c>
      <c r="T3699" s="52">
        <v>0</v>
      </c>
      <c r="U3699" s="52">
        <v>0</v>
      </c>
      <c r="V3699" s="52">
        <v>0</v>
      </c>
      <c r="W3699" s="52">
        <v>0</v>
      </c>
      <c r="X3699" s="52">
        <v>0</v>
      </c>
      <c r="Y3699" s="52">
        <v>0</v>
      </c>
      <c r="Z3699" s="52">
        <v>0</v>
      </c>
    </row>
    <row r="3700" spans="1:26">
      <c r="A3700" s="52" t="s">
        <v>347</v>
      </c>
      <c r="B3700" s="52" t="s">
        <v>339</v>
      </c>
      <c r="C3700" s="52" t="s">
        <v>261</v>
      </c>
      <c r="D3700" s="52" t="s">
        <v>7</v>
      </c>
      <c r="E3700" s="52" t="s">
        <v>84</v>
      </c>
      <c r="F3700" s="52" t="s">
        <v>65</v>
      </c>
      <c r="G3700" s="52">
        <v>0</v>
      </c>
      <c r="H3700" s="52">
        <v>0</v>
      </c>
      <c r="I3700" s="52">
        <v>0</v>
      </c>
      <c r="J3700" s="52">
        <v>0</v>
      </c>
      <c r="K3700" s="52">
        <v>0</v>
      </c>
      <c r="L3700" s="52">
        <v>0</v>
      </c>
      <c r="M3700" s="52">
        <v>0</v>
      </c>
      <c r="N3700" s="52">
        <v>0</v>
      </c>
      <c r="O3700" s="52">
        <v>0</v>
      </c>
      <c r="P3700" s="52">
        <v>0</v>
      </c>
      <c r="Q3700" s="52">
        <v>0</v>
      </c>
      <c r="R3700" s="52">
        <v>0</v>
      </c>
      <c r="S3700" s="52">
        <v>0</v>
      </c>
      <c r="T3700" s="52">
        <v>0</v>
      </c>
      <c r="U3700" s="52">
        <v>0</v>
      </c>
      <c r="V3700" s="52">
        <v>0</v>
      </c>
      <c r="W3700" s="52">
        <v>0</v>
      </c>
      <c r="X3700" s="52">
        <v>0</v>
      </c>
      <c r="Y3700" s="52">
        <v>0</v>
      </c>
      <c r="Z3700" s="52">
        <v>0</v>
      </c>
    </row>
    <row r="3701" spans="1:26">
      <c r="A3701" s="52" t="s">
        <v>347</v>
      </c>
      <c r="B3701" s="52" t="s">
        <v>340</v>
      </c>
      <c r="C3701" s="52" t="s">
        <v>261</v>
      </c>
      <c r="D3701" s="52" t="s">
        <v>7</v>
      </c>
      <c r="E3701" s="52" t="s">
        <v>84</v>
      </c>
      <c r="F3701" s="52" t="s">
        <v>66</v>
      </c>
      <c r="G3701" s="52">
        <v>0</v>
      </c>
      <c r="H3701" s="52">
        <v>0</v>
      </c>
      <c r="I3701" s="52">
        <v>0</v>
      </c>
      <c r="J3701" s="52">
        <v>0</v>
      </c>
      <c r="K3701" s="52">
        <v>0</v>
      </c>
      <c r="L3701" s="52">
        <v>0</v>
      </c>
      <c r="M3701" s="52">
        <v>0</v>
      </c>
      <c r="N3701" s="52">
        <v>0</v>
      </c>
      <c r="O3701" s="52">
        <v>0</v>
      </c>
      <c r="P3701" s="52">
        <v>0.26280124920000003</v>
      </c>
      <c r="Q3701" s="52">
        <v>0.24120154800000002</v>
      </c>
      <c r="R3701" s="52">
        <v>0.22319830800000004</v>
      </c>
      <c r="S3701" s="52">
        <v>0.23039960400000001</v>
      </c>
      <c r="T3701" s="52">
        <v>0.24120154800000002</v>
      </c>
      <c r="U3701" s="52">
        <v>0.24839865720000001</v>
      </c>
      <c r="V3701" s="52">
        <v>0.25920060119999999</v>
      </c>
      <c r="W3701" s="52">
        <v>0.26999835840000003</v>
      </c>
      <c r="X3701" s="52">
        <v>0.28080030240000003</v>
      </c>
      <c r="Y3701" s="52">
        <v>0.28080030240000003</v>
      </c>
      <c r="Z3701" s="52">
        <v>0.28080030240000003</v>
      </c>
    </row>
    <row r="3702" spans="1:26">
      <c r="A3702" s="52" t="s">
        <v>347</v>
      </c>
      <c r="B3702" s="52" t="s">
        <v>341</v>
      </c>
      <c r="C3702" s="52" t="s">
        <v>261</v>
      </c>
      <c r="D3702" s="52" t="s">
        <v>7</v>
      </c>
      <c r="E3702" s="52" t="s">
        <v>84</v>
      </c>
      <c r="F3702" s="52" t="s">
        <v>67</v>
      </c>
      <c r="G3702" s="52">
        <v>0</v>
      </c>
      <c r="H3702" s="52">
        <v>0</v>
      </c>
      <c r="I3702" s="52">
        <v>0</v>
      </c>
      <c r="J3702" s="52">
        <v>0</v>
      </c>
      <c r="K3702" s="52">
        <v>0</v>
      </c>
      <c r="L3702" s="52">
        <v>0</v>
      </c>
      <c r="M3702" s="52">
        <v>0</v>
      </c>
      <c r="N3702" s="52">
        <v>0</v>
      </c>
      <c r="O3702" s="52">
        <v>0</v>
      </c>
      <c r="P3702" s="52">
        <v>0</v>
      </c>
      <c r="Q3702" s="52">
        <v>0</v>
      </c>
      <c r="R3702" s="52">
        <v>0</v>
      </c>
      <c r="S3702" s="52">
        <v>0</v>
      </c>
      <c r="T3702" s="52">
        <v>0</v>
      </c>
      <c r="U3702" s="52">
        <v>0</v>
      </c>
      <c r="V3702" s="52">
        <v>0</v>
      </c>
      <c r="W3702" s="52">
        <v>0</v>
      </c>
      <c r="X3702" s="52">
        <v>0</v>
      </c>
      <c r="Y3702" s="52">
        <v>0</v>
      </c>
      <c r="Z3702" s="52">
        <v>0</v>
      </c>
    </row>
    <row r="3703" spans="1:26">
      <c r="A3703" s="52" t="s">
        <v>347</v>
      </c>
      <c r="B3703" s="52" t="s">
        <v>337</v>
      </c>
      <c r="C3703" s="52" t="s">
        <v>261</v>
      </c>
      <c r="D3703" s="52" t="s">
        <v>7</v>
      </c>
      <c r="E3703" s="52" t="s">
        <v>84</v>
      </c>
      <c r="F3703" s="52" t="s">
        <v>68</v>
      </c>
      <c r="G3703" s="52">
        <v>0</v>
      </c>
      <c r="H3703" s="52">
        <v>0</v>
      </c>
      <c r="I3703" s="52">
        <v>0</v>
      </c>
      <c r="J3703" s="52">
        <v>0</v>
      </c>
      <c r="K3703" s="52">
        <v>0</v>
      </c>
      <c r="L3703" s="52">
        <v>0</v>
      </c>
      <c r="M3703" s="52">
        <v>0</v>
      </c>
      <c r="N3703" s="52">
        <v>0</v>
      </c>
      <c r="O3703" s="52">
        <v>0</v>
      </c>
      <c r="P3703" s="52">
        <v>0</v>
      </c>
      <c r="Q3703" s="52">
        <v>0</v>
      </c>
      <c r="R3703" s="52">
        <v>0</v>
      </c>
      <c r="S3703" s="52">
        <v>0</v>
      </c>
      <c r="T3703" s="52">
        <v>0</v>
      </c>
      <c r="U3703" s="52">
        <v>0</v>
      </c>
      <c r="V3703" s="52">
        <v>0</v>
      </c>
      <c r="W3703" s="52">
        <v>0</v>
      </c>
      <c r="X3703" s="52">
        <v>0</v>
      </c>
      <c r="Y3703" s="52">
        <v>0</v>
      </c>
      <c r="Z3703" s="52">
        <v>0</v>
      </c>
    </row>
    <row r="3704" spans="1:26">
      <c r="A3704" s="52" t="s">
        <v>347</v>
      </c>
      <c r="B3704" s="52" t="s">
        <v>337</v>
      </c>
      <c r="C3704" s="52" t="s">
        <v>261</v>
      </c>
      <c r="D3704" s="52" t="s">
        <v>7</v>
      </c>
      <c r="E3704" s="52" t="s">
        <v>84</v>
      </c>
      <c r="F3704" s="52" t="s">
        <v>69</v>
      </c>
      <c r="G3704" s="52">
        <v>0</v>
      </c>
      <c r="H3704" s="52">
        <v>0</v>
      </c>
      <c r="I3704" s="52">
        <v>0</v>
      </c>
      <c r="J3704" s="52">
        <v>0</v>
      </c>
      <c r="K3704" s="52">
        <v>0</v>
      </c>
      <c r="L3704" s="52">
        <v>0</v>
      </c>
      <c r="M3704" s="52">
        <v>0</v>
      </c>
      <c r="N3704" s="52">
        <v>0</v>
      </c>
      <c r="O3704" s="52">
        <v>0</v>
      </c>
      <c r="P3704" s="52">
        <v>0</v>
      </c>
      <c r="Q3704" s="52">
        <v>0</v>
      </c>
      <c r="R3704" s="52">
        <v>0</v>
      </c>
      <c r="S3704" s="52">
        <v>0</v>
      </c>
      <c r="T3704" s="52">
        <v>0</v>
      </c>
      <c r="U3704" s="52">
        <v>0</v>
      </c>
      <c r="V3704" s="52">
        <v>0</v>
      </c>
      <c r="W3704" s="52">
        <v>0</v>
      </c>
      <c r="X3704" s="52">
        <v>0</v>
      </c>
      <c r="Y3704" s="52">
        <v>0</v>
      </c>
      <c r="Z3704" s="52">
        <v>0</v>
      </c>
    </row>
    <row r="3705" spans="1:26">
      <c r="A3705" s="52" t="s">
        <v>347</v>
      </c>
      <c r="B3705" s="52" t="s">
        <v>337</v>
      </c>
      <c r="C3705" s="52" t="s">
        <v>261</v>
      </c>
      <c r="D3705" s="52" t="s">
        <v>7</v>
      </c>
      <c r="E3705" s="52" t="s">
        <v>84</v>
      </c>
      <c r="F3705" s="52" t="s">
        <v>70</v>
      </c>
      <c r="G3705" s="52">
        <v>0</v>
      </c>
      <c r="H3705" s="52">
        <v>0</v>
      </c>
      <c r="I3705" s="52">
        <v>0</v>
      </c>
      <c r="J3705" s="52">
        <v>0</v>
      </c>
      <c r="K3705" s="52">
        <v>0</v>
      </c>
      <c r="L3705" s="52">
        <v>0</v>
      </c>
      <c r="M3705" s="52">
        <v>0</v>
      </c>
      <c r="N3705" s="52">
        <v>0</v>
      </c>
      <c r="O3705" s="52">
        <v>0</v>
      </c>
      <c r="P3705" s="52">
        <v>0</v>
      </c>
      <c r="Q3705" s="52">
        <v>0</v>
      </c>
      <c r="R3705" s="52">
        <v>0</v>
      </c>
      <c r="S3705" s="52">
        <v>0</v>
      </c>
      <c r="T3705" s="52">
        <v>0</v>
      </c>
      <c r="U3705" s="52">
        <v>0</v>
      </c>
      <c r="V3705" s="52">
        <v>0</v>
      </c>
      <c r="W3705" s="52">
        <v>0</v>
      </c>
      <c r="X3705" s="52">
        <v>0</v>
      </c>
      <c r="Y3705" s="52">
        <v>0</v>
      </c>
      <c r="Z3705" s="52">
        <v>0</v>
      </c>
    </row>
    <row r="3706" spans="1:26">
      <c r="A3706" s="52" t="s">
        <v>347</v>
      </c>
      <c r="B3706" s="52" t="s">
        <v>342</v>
      </c>
      <c r="C3706" s="52" t="s">
        <v>261</v>
      </c>
      <c r="D3706" s="52" t="s">
        <v>7</v>
      </c>
      <c r="E3706" s="52" t="s">
        <v>84</v>
      </c>
      <c r="F3706" s="52" t="s">
        <v>71</v>
      </c>
      <c r="G3706" s="52">
        <v>0</v>
      </c>
      <c r="H3706" s="52">
        <v>0</v>
      </c>
      <c r="I3706" s="52">
        <v>0</v>
      </c>
      <c r="J3706" s="52">
        <v>0</v>
      </c>
      <c r="K3706" s="52">
        <v>0</v>
      </c>
      <c r="L3706" s="52">
        <v>0</v>
      </c>
      <c r="M3706" s="52">
        <v>0</v>
      </c>
      <c r="N3706" s="52">
        <v>0</v>
      </c>
      <c r="O3706" s="52">
        <v>0</v>
      </c>
      <c r="P3706" s="52">
        <v>0</v>
      </c>
      <c r="Q3706" s="52">
        <v>0</v>
      </c>
      <c r="R3706" s="52">
        <v>0</v>
      </c>
      <c r="S3706" s="52">
        <v>0</v>
      </c>
      <c r="T3706" s="52">
        <v>0</v>
      </c>
      <c r="U3706" s="52">
        <v>0</v>
      </c>
      <c r="V3706" s="52">
        <v>0</v>
      </c>
      <c r="W3706" s="52">
        <v>0</v>
      </c>
      <c r="X3706" s="52">
        <v>0</v>
      </c>
      <c r="Y3706" s="52">
        <v>0</v>
      </c>
      <c r="Z3706" s="52">
        <v>0</v>
      </c>
    </row>
    <row r="3707" spans="1:26">
      <c r="A3707" s="52" t="s">
        <v>347</v>
      </c>
      <c r="B3707" s="52" t="s">
        <v>342</v>
      </c>
      <c r="C3707" s="52" t="s">
        <v>261</v>
      </c>
      <c r="D3707" s="52" t="s">
        <v>7</v>
      </c>
      <c r="E3707" s="52" t="s">
        <v>84</v>
      </c>
      <c r="F3707" s="52" t="s">
        <v>72</v>
      </c>
      <c r="G3707" s="52">
        <v>0</v>
      </c>
      <c r="H3707" s="52">
        <v>0</v>
      </c>
      <c r="I3707" s="52">
        <v>0</v>
      </c>
      <c r="J3707" s="52">
        <v>0</v>
      </c>
      <c r="K3707" s="52">
        <v>0</v>
      </c>
      <c r="L3707" s="52">
        <v>0</v>
      </c>
      <c r="M3707" s="52">
        <v>0</v>
      </c>
      <c r="N3707" s="52">
        <v>0</v>
      </c>
      <c r="O3707" s="52">
        <v>0</v>
      </c>
      <c r="P3707" s="52">
        <v>0</v>
      </c>
      <c r="Q3707" s="52">
        <v>0</v>
      </c>
      <c r="R3707" s="52">
        <v>0</v>
      </c>
      <c r="S3707" s="52">
        <v>0</v>
      </c>
      <c r="T3707" s="52">
        <v>0</v>
      </c>
      <c r="U3707" s="52">
        <v>0</v>
      </c>
      <c r="V3707" s="52">
        <v>0</v>
      </c>
      <c r="W3707" s="52">
        <v>0</v>
      </c>
      <c r="X3707" s="52">
        <v>0</v>
      </c>
      <c r="Y3707" s="52">
        <v>0</v>
      </c>
      <c r="Z3707" s="52">
        <v>0</v>
      </c>
    </row>
    <row r="3708" spans="1:26">
      <c r="A3708" s="52" t="s">
        <v>347</v>
      </c>
      <c r="B3708" s="52" t="s">
        <v>343</v>
      </c>
      <c r="C3708" s="52" t="s">
        <v>261</v>
      </c>
      <c r="D3708" s="52" t="s">
        <v>7</v>
      </c>
      <c r="E3708" s="52" t="s">
        <v>84</v>
      </c>
      <c r="F3708" s="52" t="s">
        <v>73</v>
      </c>
      <c r="G3708" s="52">
        <v>0</v>
      </c>
      <c r="H3708" s="52">
        <v>0</v>
      </c>
      <c r="I3708" s="52">
        <v>0</v>
      </c>
      <c r="J3708" s="52">
        <v>0</v>
      </c>
      <c r="K3708" s="52">
        <v>0</v>
      </c>
      <c r="L3708" s="52">
        <v>0</v>
      </c>
      <c r="M3708" s="52">
        <v>0</v>
      </c>
      <c r="N3708" s="52">
        <v>0</v>
      </c>
      <c r="O3708" s="52">
        <v>0</v>
      </c>
      <c r="P3708" s="52">
        <v>0</v>
      </c>
      <c r="Q3708" s="52">
        <v>0</v>
      </c>
      <c r="R3708" s="52">
        <v>0</v>
      </c>
      <c r="S3708" s="52">
        <v>0</v>
      </c>
      <c r="T3708" s="52">
        <v>0</v>
      </c>
      <c r="U3708" s="52">
        <v>0</v>
      </c>
      <c r="V3708" s="52">
        <v>0</v>
      </c>
      <c r="W3708" s="52">
        <v>0</v>
      </c>
      <c r="X3708" s="52">
        <v>0</v>
      </c>
      <c r="Y3708" s="52">
        <v>0</v>
      </c>
      <c r="Z3708" s="52">
        <v>0</v>
      </c>
    </row>
    <row r="3709" spans="1:26">
      <c r="A3709" s="52" t="s">
        <v>349</v>
      </c>
      <c r="B3709" s="52" t="s">
        <v>337</v>
      </c>
      <c r="C3709" s="52" t="s">
        <v>261</v>
      </c>
      <c r="D3709" s="52" t="s">
        <v>7</v>
      </c>
      <c r="E3709" s="52" t="s">
        <v>85</v>
      </c>
      <c r="F3709" s="52" t="s">
        <v>63</v>
      </c>
      <c r="G3709" s="52">
        <v>20.992468695494402</v>
      </c>
      <c r="H3709" s="52">
        <v>28.987261894634404</v>
      </c>
      <c r="I3709" s="52">
        <v>36.556000598232004</v>
      </c>
      <c r="J3709" s="52">
        <v>78.694699550623199</v>
      </c>
      <c r="K3709" s="52">
        <v>81.6996661426152</v>
      </c>
      <c r="L3709" s="52">
        <v>102.84687620282162</v>
      </c>
      <c r="M3709" s="52">
        <v>142.0457525754048</v>
      </c>
      <c r="N3709" s="52">
        <v>91.924663291336799</v>
      </c>
      <c r="O3709" s="52">
        <v>128.63614374038437</v>
      </c>
      <c r="P3709" s="52">
        <v>77.363691332545699</v>
      </c>
      <c r="Q3709" s="52">
        <v>158.77223988128199</v>
      </c>
      <c r="R3709" s="52">
        <v>193.22469274422554</v>
      </c>
      <c r="S3709" s="52">
        <v>109.3576818083625</v>
      </c>
      <c r="T3709" s="52">
        <v>134.84139288450481</v>
      </c>
      <c r="U3709" s="52">
        <v>87.254984934921595</v>
      </c>
      <c r="V3709" s="52">
        <v>147.59002779510959</v>
      </c>
      <c r="W3709" s="52">
        <v>59.902462784671201</v>
      </c>
      <c r="X3709" s="52">
        <v>124.55340079883956</v>
      </c>
      <c r="Y3709" s="52">
        <v>89.095322100054545</v>
      </c>
      <c r="Z3709" s="52">
        <v>91.446563675591278</v>
      </c>
    </row>
    <row r="3710" spans="1:26">
      <c r="A3710" s="52" t="s">
        <v>349</v>
      </c>
      <c r="B3710" s="52" t="s">
        <v>338</v>
      </c>
      <c r="C3710" s="52" t="s">
        <v>261</v>
      </c>
      <c r="D3710" s="52" t="s">
        <v>7</v>
      </c>
      <c r="E3710" s="52" t="s">
        <v>85</v>
      </c>
      <c r="F3710" s="52" t="s">
        <v>64</v>
      </c>
      <c r="G3710" s="52">
        <v>17.247998798258401</v>
      </c>
      <c r="H3710" s="52">
        <v>18.333001604080799</v>
      </c>
      <c r="I3710" s="52">
        <v>17.724997748664002</v>
      </c>
      <c r="J3710" s="52">
        <v>19.778000939942402</v>
      </c>
      <c r="K3710" s="52">
        <v>19.903996573214403</v>
      </c>
      <c r="L3710" s="52">
        <v>17.365998355286401</v>
      </c>
      <c r="M3710" s="52">
        <v>19.746998020886402</v>
      </c>
      <c r="N3710" s="52">
        <v>23.081000644519197</v>
      </c>
      <c r="O3710" s="52">
        <v>19.302958357566368</v>
      </c>
      <c r="P3710" s="52">
        <v>17.601575678929368</v>
      </c>
      <c r="Q3710" s="52">
        <v>21.193752345785832</v>
      </c>
      <c r="R3710" s="52">
        <v>19.584993708200685</v>
      </c>
      <c r="S3710" s="52">
        <v>18.642877620934378</v>
      </c>
      <c r="T3710" s="52">
        <v>34.122999386131205</v>
      </c>
      <c r="U3710" s="52">
        <v>30.627996910531202</v>
      </c>
      <c r="V3710" s="52">
        <v>23.2760012313312</v>
      </c>
      <c r="W3710" s="52">
        <v>23.2586218245312</v>
      </c>
      <c r="X3710" s="52">
        <v>40.192467571608105</v>
      </c>
      <c r="Y3710" s="52">
        <v>50.192176936183017</v>
      </c>
      <c r="Z3710" s="52">
        <v>47.470216304711528</v>
      </c>
    </row>
    <row r="3711" spans="1:26">
      <c r="A3711" s="52" t="s">
        <v>349</v>
      </c>
      <c r="B3711" s="52" t="s">
        <v>339</v>
      </c>
      <c r="C3711" s="52" t="s">
        <v>261</v>
      </c>
      <c r="D3711" s="52" t="s">
        <v>7</v>
      </c>
      <c r="E3711" s="52" t="s">
        <v>85</v>
      </c>
      <c r="F3711" s="52" t="s">
        <v>65</v>
      </c>
      <c r="G3711" s="52">
        <v>0</v>
      </c>
      <c r="H3711" s="52">
        <v>0</v>
      </c>
      <c r="I3711" s="52">
        <v>0</v>
      </c>
      <c r="J3711" s="52">
        <v>0</v>
      </c>
      <c r="K3711" s="52">
        <v>0</v>
      </c>
      <c r="L3711" s="52">
        <v>0</v>
      </c>
      <c r="M3711" s="52">
        <v>0</v>
      </c>
      <c r="N3711" s="52">
        <v>0</v>
      </c>
      <c r="O3711" s="52">
        <v>0</v>
      </c>
      <c r="P3711" s="52">
        <v>0.24129511434620052</v>
      </c>
      <c r="Q3711" s="52">
        <v>0.2721519492473401</v>
      </c>
      <c r="R3711" s="52">
        <v>0.69887444293414214</v>
      </c>
      <c r="S3711" s="52">
        <v>0.73471043873143205</v>
      </c>
      <c r="T3711" s="52">
        <v>0.77822209405841358</v>
      </c>
      <c r="U3711" s="52">
        <v>0.84941781779982928</v>
      </c>
      <c r="V3711" s="52">
        <v>0.78182807757270767</v>
      </c>
      <c r="W3711" s="52">
        <v>1.0408502689269989</v>
      </c>
      <c r="X3711" s="52">
        <v>0.35037372834984454</v>
      </c>
      <c r="Y3711" s="52">
        <v>0.60445442726395282</v>
      </c>
      <c r="Z3711" s="52">
        <v>0.63435817632967739</v>
      </c>
    </row>
    <row r="3712" spans="1:26">
      <c r="A3712" s="52" t="s">
        <v>349</v>
      </c>
      <c r="B3712" s="52" t="s">
        <v>340</v>
      </c>
      <c r="C3712" s="52" t="s">
        <v>261</v>
      </c>
      <c r="D3712" s="52" t="s">
        <v>7</v>
      </c>
      <c r="E3712" s="52" t="s">
        <v>85</v>
      </c>
      <c r="F3712" s="52" t="s">
        <v>66</v>
      </c>
      <c r="G3712" s="52">
        <v>212.47959776045968</v>
      </c>
      <c r="H3712" s="52">
        <v>221.65460239382125</v>
      </c>
      <c r="I3712" s="52">
        <v>229.79839864276244</v>
      </c>
      <c r="J3712" s="52">
        <v>287.35439871852049</v>
      </c>
      <c r="K3712" s="52">
        <v>303.09759994265988</v>
      </c>
      <c r="L3712" s="52">
        <v>316.77020069162637</v>
      </c>
      <c r="M3712" s="52">
        <v>334.39040218578731</v>
      </c>
      <c r="N3712" s="52">
        <v>349.37159979575591</v>
      </c>
      <c r="O3712" s="52">
        <v>359.96106279271339</v>
      </c>
      <c r="P3712" s="52">
        <v>336.79514878319316</v>
      </c>
      <c r="Q3712" s="52">
        <v>367.96575301176836</v>
      </c>
      <c r="R3712" s="52">
        <v>415.98591388693387</v>
      </c>
      <c r="S3712" s="52">
        <v>455.49157056028537</v>
      </c>
      <c r="T3712" s="52">
        <v>420.39959919663414</v>
      </c>
      <c r="U3712" s="52">
        <v>446.3406007447291</v>
      </c>
      <c r="V3712" s="52">
        <v>437.52439631723269</v>
      </c>
      <c r="W3712" s="52">
        <v>454.43040084191682</v>
      </c>
      <c r="X3712" s="52">
        <v>445.85897328698212</v>
      </c>
      <c r="Y3712" s="52">
        <v>448.21444216555926</v>
      </c>
      <c r="Z3712" s="52">
        <v>478.10321313062815</v>
      </c>
    </row>
    <row r="3713" spans="1:26">
      <c r="A3713" s="52" t="s">
        <v>349</v>
      </c>
      <c r="B3713" s="52" t="s">
        <v>341</v>
      </c>
      <c r="C3713" s="52" t="s">
        <v>261</v>
      </c>
      <c r="D3713" s="52" t="s">
        <v>7</v>
      </c>
      <c r="E3713" s="52" t="s">
        <v>85</v>
      </c>
      <c r="F3713" s="52" t="s">
        <v>67</v>
      </c>
      <c r="G3713" s="52">
        <v>0</v>
      </c>
      <c r="H3713" s="52">
        <v>0</v>
      </c>
      <c r="I3713" s="52">
        <v>0</v>
      </c>
      <c r="J3713" s="52">
        <v>0</v>
      </c>
      <c r="K3713" s="52">
        <v>0</v>
      </c>
      <c r="L3713" s="52">
        <v>0</v>
      </c>
      <c r="M3713" s="52">
        <v>0</v>
      </c>
      <c r="N3713" s="52">
        <v>0</v>
      </c>
      <c r="O3713" s="52">
        <v>0</v>
      </c>
      <c r="P3713" s="52">
        <v>0</v>
      </c>
      <c r="Q3713" s="52">
        <v>0</v>
      </c>
      <c r="R3713" s="52">
        <v>0</v>
      </c>
      <c r="S3713" s="52">
        <v>0</v>
      </c>
      <c r="T3713" s="52">
        <v>0</v>
      </c>
      <c r="U3713" s="52">
        <v>0</v>
      </c>
      <c r="V3713" s="52">
        <v>0</v>
      </c>
      <c r="W3713" s="52">
        <v>0</v>
      </c>
      <c r="X3713" s="52">
        <v>0</v>
      </c>
      <c r="Y3713" s="52">
        <v>0</v>
      </c>
      <c r="Z3713" s="52">
        <v>0</v>
      </c>
    </row>
    <row r="3714" spans="1:26">
      <c r="A3714" s="52" t="s">
        <v>349</v>
      </c>
      <c r="B3714" s="52" t="s">
        <v>337</v>
      </c>
      <c r="C3714" s="52" t="s">
        <v>261</v>
      </c>
      <c r="D3714" s="52" t="s">
        <v>7</v>
      </c>
      <c r="E3714" s="52" t="s">
        <v>85</v>
      </c>
      <c r="F3714" s="52" t="s">
        <v>68</v>
      </c>
      <c r="G3714" s="52">
        <v>1.3065913980791999</v>
      </c>
      <c r="H3714" s="52">
        <v>1.5358894466255999</v>
      </c>
      <c r="I3714" s="52">
        <v>1.5518894535504</v>
      </c>
      <c r="J3714" s="52">
        <v>2.1642689085264002</v>
      </c>
      <c r="K3714" s="52">
        <v>1.1979629712720001</v>
      </c>
      <c r="L3714" s="52">
        <v>1.4656184801280001</v>
      </c>
      <c r="M3714" s="52">
        <v>1.49709898746</v>
      </c>
      <c r="N3714" s="52">
        <v>1.5491119220567999</v>
      </c>
      <c r="O3714" s="52">
        <v>1.7218442408744934</v>
      </c>
      <c r="P3714" s="52">
        <v>1.6512397085560113</v>
      </c>
      <c r="Q3714" s="52">
        <v>1.9809639298007999</v>
      </c>
      <c r="R3714" s="52">
        <v>0.28592913240000001</v>
      </c>
      <c r="S3714" s="52">
        <v>0.31961579025600001</v>
      </c>
      <c r="T3714" s="52">
        <v>1.2877949353247999</v>
      </c>
      <c r="U3714" s="52">
        <v>2.5781857285175995</v>
      </c>
      <c r="V3714" s="52">
        <v>1.2281851442375999</v>
      </c>
      <c r="W3714" s="52">
        <v>2.6061847860456</v>
      </c>
      <c r="X3714" s="52">
        <v>2.1822399636617633</v>
      </c>
      <c r="Y3714" s="52">
        <v>2.1525244728223139</v>
      </c>
      <c r="Z3714" s="52">
        <v>1.62896918345136</v>
      </c>
    </row>
    <row r="3715" spans="1:26">
      <c r="A3715" s="52" t="s">
        <v>349</v>
      </c>
      <c r="B3715" s="52" t="s">
        <v>337</v>
      </c>
      <c r="C3715" s="52" t="s">
        <v>261</v>
      </c>
      <c r="D3715" s="52" t="s">
        <v>7</v>
      </c>
      <c r="E3715" s="52" t="s">
        <v>85</v>
      </c>
      <c r="F3715" s="52" t="s">
        <v>69</v>
      </c>
      <c r="G3715" s="52">
        <v>0</v>
      </c>
      <c r="H3715" s="52">
        <v>0</v>
      </c>
      <c r="I3715" s="52">
        <v>0</v>
      </c>
      <c r="J3715" s="52">
        <v>0</v>
      </c>
      <c r="K3715" s="52">
        <v>0</v>
      </c>
      <c r="L3715" s="52">
        <v>0</v>
      </c>
      <c r="M3715" s="52">
        <v>0</v>
      </c>
      <c r="N3715" s="52">
        <v>0</v>
      </c>
      <c r="O3715" s="52">
        <v>0</v>
      </c>
      <c r="P3715" s="52">
        <v>0</v>
      </c>
      <c r="Q3715" s="52">
        <v>0</v>
      </c>
      <c r="R3715" s="52">
        <v>0</v>
      </c>
      <c r="S3715" s="52">
        <v>0</v>
      </c>
      <c r="T3715" s="52">
        <v>0</v>
      </c>
      <c r="U3715" s="52">
        <v>0</v>
      </c>
      <c r="V3715" s="52">
        <v>0</v>
      </c>
      <c r="W3715" s="52">
        <v>0</v>
      </c>
      <c r="X3715" s="52">
        <v>0</v>
      </c>
      <c r="Y3715" s="52">
        <v>0</v>
      </c>
      <c r="Z3715" s="52">
        <v>0</v>
      </c>
    </row>
    <row r="3716" spans="1:26">
      <c r="A3716" s="52" t="s">
        <v>349</v>
      </c>
      <c r="B3716" s="52" t="s">
        <v>337</v>
      </c>
      <c r="C3716" s="52" t="s">
        <v>261</v>
      </c>
      <c r="D3716" s="52" t="s">
        <v>7</v>
      </c>
      <c r="E3716" s="52" t="s">
        <v>85</v>
      </c>
      <c r="F3716" s="52" t="s">
        <v>70</v>
      </c>
      <c r="G3716" s="52">
        <v>0</v>
      </c>
      <c r="H3716" s="52">
        <v>0</v>
      </c>
      <c r="I3716" s="52">
        <v>0</v>
      </c>
      <c r="J3716" s="52">
        <v>0</v>
      </c>
      <c r="K3716" s="52">
        <v>0</v>
      </c>
      <c r="L3716" s="52">
        <v>0</v>
      </c>
      <c r="M3716" s="52">
        <v>0</v>
      </c>
      <c r="N3716" s="52">
        <v>0</v>
      </c>
      <c r="O3716" s="52">
        <v>0</v>
      </c>
      <c r="P3716" s="52">
        <v>0</v>
      </c>
      <c r="Q3716" s="52">
        <v>0</v>
      </c>
      <c r="R3716" s="52">
        <v>0</v>
      </c>
      <c r="S3716" s="52">
        <v>0</v>
      </c>
      <c r="T3716" s="52">
        <v>0</v>
      </c>
      <c r="U3716" s="52">
        <v>0</v>
      </c>
      <c r="V3716" s="52">
        <v>0</v>
      </c>
      <c r="W3716" s="52">
        <v>0</v>
      </c>
      <c r="X3716" s="52">
        <v>0</v>
      </c>
      <c r="Y3716" s="52">
        <v>0</v>
      </c>
      <c r="Z3716" s="52">
        <v>0</v>
      </c>
    </row>
    <row r="3717" spans="1:26">
      <c r="A3717" s="52" t="s">
        <v>349</v>
      </c>
      <c r="B3717" s="52" t="s">
        <v>342</v>
      </c>
      <c r="C3717" s="52" t="s">
        <v>261</v>
      </c>
      <c r="D3717" s="52" t="s">
        <v>7</v>
      </c>
      <c r="E3717" s="52" t="s">
        <v>85</v>
      </c>
      <c r="F3717" s="52" t="s">
        <v>71</v>
      </c>
      <c r="G3717" s="52">
        <v>0</v>
      </c>
      <c r="H3717" s="52">
        <v>0</v>
      </c>
      <c r="I3717" s="52">
        <v>0</v>
      </c>
      <c r="J3717" s="52">
        <v>0</v>
      </c>
      <c r="K3717" s="52">
        <v>0</v>
      </c>
      <c r="L3717" s="52">
        <v>0</v>
      </c>
      <c r="M3717" s="52">
        <v>0</v>
      </c>
      <c r="N3717" s="52">
        <v>0</v>
      </c>
      <c r="O3717" s="52">
        <v>0</v>
      </c>
      <c r="P3717" s="52">
        <v>0</v>
      </c>
      <c r="Q3717" s="52">
        <v>0</v>
      </c>
      <c r="R3717" s="52">
        <v>0</v>
      </c>
      <c r="S3717" s="52">
        <v>0</v>
      </c>
      <c r="T3717" s="52">
        <v>0</v>
      </c>
      <c r="U3717" s="52">
        <v>0</v>
      </c>
      <c r="V3717" s="52">
        <v>0</v>
      </c>
      <c r="W3717" s="52">
        <v>0</v>
      </c>
      <c r="X3717" s="52">
        <v>0</v>
      </c>
      <c r="Y3717" s="52">
        <v>0</v>
      </c>
      <c r="Z3717" s="52">
        <v>0</v>
      </c>
    </row>
    <row r="3718" spans="1:26">
      <c r="A3718" s="52" t="s">
        <v>349</v>
      </c>
      <c r="B3718" s="52" t="s">
        <v>342</v>
      </c>
      <c r="C3718" s="52" t="s">
        <v>261</v>
      </c>
      <c r="D3718" s="52" t="s">
        <v>7</v>
      </c>
      <c r="E3718" s="52" t="s">
        <v>85</v>
      </c>
      <c r="F3718" s="52" t="s">
        <v>72</v>
      </c>
      <c r="G3718" s="52">
        <v>143.44381750645442</v>
      </c>
      <c r="H3718" s="52">
        <v>148.92142224018963</v>
      </c>
      <c r="I3718" s="52">
        <v>148.29931706652721</v>
      </c>
      <c r="J3718" s="52">
        <v>139.33381347514799</v>
      </c>
      <c r="K3718" s="52">
        <v>152.32221388647361</v>
      </c>
      <c r="L3718" s="52">
        <v>145.14951896397361</v>
      </c>
      <c r="M3718" s="52">
        <v>162.113814039636</v>
      </c>
      <c r="N3718" s="52">
        <v>168.70132138314241</v>
      </c>
      <c r="O3718" s="52">
        <v>168.2427043277014</v>
      </c>
      <c r="P3718" s="52">
        <v>148.46768494222692</v>
      </c>
      <c r="Q3718" s="52">
        <v>141.51607409893768</v>
      </c>
      <c r="R3718" s="52">
        <v>156.62925685057269</v>
      </c>
      <c r="S3718" s="52">
        <v>147.09095508613927</v>
      </c>
      <c r="T3718" s="52">
        <v>158.31711441841426</v>
      </c>
      <c r="U3718" s="52">
        <v>160.3863587552855</v>
      </c>
      <c r="V3718" s="52">
        <v>162.68035306094669</v>
      </c>
      <c r="W3718" s="52">
        <v>178.36139530094579</v>
      </c>
      <c r="X3718" s="52">
        <v>134.73217949950907</v>
      </c>
      <c r="Y3718" s="52">
        <v>129.5383124718152</v>
      </c>
      <c r="Z3718" s="52">
        <v>108.03699464169308</v>
      </c>
    </row>
    <row r="3719" spans="1:26">
      <c r="A3719" s="52" t="s">
        <v>349</v>
      </c>
      <c r="B3719" s="52" t="s">
        <v>343</v>
      </c>
      <c r="C3719" s="52" t="s">
        <v>261</v>
      </c>
      <c r="D3719" s="52" t="s">
        <v>7</v>
      </c>
      <c r="E3719" s="52" t="s">
        <v>85</v>
      </c>
      <c r="F3719" s="52" t="s">
        <v>73</v>
      </c>
      <c r="G3719" s="52">
        <v>106.66259860320002</v>
      </c>
      <c r="H3719" s="52">
        <v>70.111801108799995</v>
      </c>
      <c r="I3719" s="52">
        <v>142.18199885160001</v>
      </c>
      <c r="J3719" s="52">
        <v>134.91809763120003</v>
      </c>
      <c r="K3719" s="52">
        <v>142.5077988804</v>
      </c>
      <c r="L3719" s="52">
        <v>143.47069818920014</v>
      </c>
      <c r="M3719" s="52">
        <v>150.16800127800019</v>
      </c>
      <c r="N3719" s="52">
        <v>151.43660065160032</v>
      </c>
      <c r="O3719" s="52">
        <v>150.10953347782478</v>
      </c>
      <c r="P3719" s="52">
        <v>138.68533550124926</v>
      </c>
      <c r="Q3719" s="52">
        <v>169.51862718054556</v>
      </c>
      <c r="R3719" s="52">
        <v>185.08428472763623</v>
      </c>
      <c r="S3719" s="52">
        <v>195.4046335959161</v>
      </c>
      <c r="T3719" s="52">
        <v>228.35639957160078</v>
      </c>
      <c r="U3719" s="52">
        <v>194.55570233640063</v>
      </c>
      <c r="V3719" s="52">
        <v>226.09020275760074</v>
      </c>
      <c r="W3719" s="52">
        <v>237.19079948160083</v>
      </c>
      <c r="X3719" s="52">
        <v>278.89872107005112</v>
      </c>
      <c r="Y3719" s="52">
        <v>145.02407316357528</v>
      </c>
      <c r="Z3719" s="52">
        <v>150.24657733520093</v>
      </c>
    </row>
    <row r="3720" spans="1:26">
      <c r="A3720" s="52" t="s">
        <v>336</v>
      </c>
      <c r="B3720" s="52" t="s">
        <v>337</v>
      </c>
      <c r="C3720" s="52" t="s">
        <v>262</v>
      </c>
      <c r="D3720" s="52" t="s">
        <v>7</v>
      </c>
      <c r="E3720" s="52" t="s">
        <v>62</v>
      </c>
      <c r="F3720" s="52" t="s">
        <v>63</v>
      </c>
      <c r="G3720" s="52">
        <v>2.6471001132</v>
      </c>
      <c r="H3720" s="52">
        <v>2.0303007372000001</v>
      </c>
      <c r="I3720" s="52">
        <v>2.1845005812</v>
      </c>
      <c r="J3720" s="52">
        <v>3.0069011448000005</v>
      </c>
      <c r="K3720" s="52">
        <v>4.7287980072000009</v>
      </c>
      <c r="L3720" s="52">
        <v>3.9321002088000006</v>
      </c>
      <c r="M3720" s="52">
        <v>1.8246995496</v>
      </c>
      <c r="N3720" s="52">
        <v>1.8761008932000001</v>
      </c>
      <c r="O3720" s="52">
        <v>1.4391999395999999</v>
      </c>
      <c r="P3720" s="52">
        <v>3.0325997232000002</v>
      </c>
      <c r="Q3720" s="52">
        <v>2.3387004251999999</v>
      </c>
      <c r="R3720" s="52">
        <v>2.9811983796000003</v>
      </c>
      <c r="S3720" s="52">
        <v>3.2895980676000001</v>
      </c>
      <c r="T3720" s="52">
        <v>2.3457007548000002</v>
      </c>
      <c r="U3720" s="52">
        <v>2.0650009356000001</v>
      </c>
      <c r="V3720" s="52">
        <v>1.319700294</v>
      </c>
      <c r="W3720" s="52">
        <v>0.88579708920000011</v>
      </c>
      <c r="X3720" s="52">
        <v>0.52600024440000004</v>
      </c>
      <c r="Y3720" s="52">
        <v>0.62879874479999998</v>
      </c>
      <c r="Z3720" s="52">
        <v>0.55069817760000006</v>
      </c>
    </row>
    <row r="3721" spans="1:26">
      <c r="A3721" s="52" t="s">
        <v>336</v>
      </c>
      <c r="B3721" s="52" t="s">
        <v>338</v>
      </c>
      <c r="C3721" s="52" t="s">
        <v>262</v>
      </c>
      <c r="D3721" s="52" t="s">
        <v>7</v>
      </c>
      <c r="E3721" s="52" t="s">
        <v>62</v>
      </c>
      <c r="F3721" s="52" t="s">
        <v>64</v>
      </c>
      <c r="G3721" s="52">
        <v>0</v>
      </c>
      <c r="H3721" s="52">
        <v>0</v>
      </c>
      <c r="I3721" s="52">
        <v>0</v>
      </c>
      <c r="J3721" s="52">
        <v>0</v>
      </c>
      <c r="K3721" s="52">
        <v>0</v>
      </c>
      <c r="L3721" s="52">
        <v>0</v>
      </c>
      <c r="M3721" s="52">
        <v>0</v>
      </c>
      <c r="N3721" s="52">
        <v>0</v>
      </c>
      <c r="O3721" s="52">
        <v>0</v>
      </c>
      <c r="P3721" s="52">
        <v>0</v>
      </c>
      <c r="Q3721" s="52">
        <v>0</v>
      </c>
      <c r="R3721" s="52">
        <v>0</v>
      </c>
      <c r="S3721" s="52">
        <v>0</v>
      </c>
      <c r="T3721" s="52">
        <v>0</v>
      </c>
      <c r="U3721" s="52">
        <v>0</v>
      </c>
      <c r="V3721" s="52">
        <v>0</v>
      </c>
      <c r="W3721" s="52">
        <v>0</v>
      </c>
      <c r="X3721" s="52">
        <v>0</v>
      </c>
      <c r="Y3721" s="52">
        <v>0</v>
      </c>
      <c r="Z3721" s="52">
        <v>0</v>
      </c>
    </row>
    <row r="3722" spans="1:26">
      <c r="A3722" s="52" t="s">
        <v>336</v>
      </c>
      <c r="B3722" s="52" t="s">
        <v>339</v>
      </c>
      <c r="C3722" s="52" t="s">
        <v>262</v>
      </c>
      <c r="D3722" s="52" t="s">
        <v>7</v>
      </c>
      <c r="E3722" s="52" t="s">
        <v>62</v>
      </c>
      <c r="F3722" s="52" t="s">
        <v>65</v>
      </c>
      <c r="G3722" s="52">
        <v>0</v>
      </c>
      <c r="H3722" s="52">
        <v>0</v>
      </c>
      <c r="I3722" s="52">
        <v>0</v>
      </c>
      <c r="J3722" s="52">
        <v>0</v>
      </c>
      <c r="K3722" s="52">
        <v>0</v>
      </c>
      <c r="L3722" s="52">
        <v>0</v>
      </c>
      <c r="M3722" s="52">
        <v>0</v>
      </c>
      <c r="N3722" s="52">
        <v>0</v>
      </c>
      <c r="O3722" s="52">
        <v>0</v>
      </c>
      <c r="P3722" s="52">
        <v>0</v>
      </c>
      <c r="Q3722" s="52">
        <v>0</v>
      </c>
      <c r="R3722" s="52">
        <v>0</v>
      </c>
      <c r="S3722" s="52">
        <v>0</v>
      </c>
      <c r="T3722" s="52">
        <v>0</v>
      </c>
      <c r="U3722" s="52">
        <v>0</v>
      </c>
      <c r="V3722" s="52">
        <v>0</v>
      </c>
      <c r="W3722" s="52">
        <v>0</v>
      </c>
      <c r="X3722" s="52">
        <v>0</v>
      </c>
      <c r="Y3722" s="52">
        <v>0</v>
      </c>
      <c r="Z3722" s="52">
        <v>0</v>
      </c>
    </row>
    <row r="3723" spans="1:26">
      <c r="A3723" s="52" t="s">
        <v>336</v>
      </c>
      <c r="B3723" s="52" t="s">
        <v>340</v>
      </c>
      <c r="C3723" s="52" t="s">
        <v>262</v>
      </c>
      <c r="D3723" s="52" t="s">
        <v>7</v>
      </c>
      <c r="E3723" s="52" t="s">
        <v>62</v>
      </c>
      <c r="F3723" s="52" t="s">
        <v>66</v>
      </c>
      <c r="G3723" s="52">
        <v>23.565399613200004</v>
      </c>
      <c r="H3723" s="52">
        <v>26.802846900000002</v>
      </c>
      <c r="I3723" s="52">
        <v>26.5029547896</v>
      </c>
      <c r="J3723" s="52">
        <v>16.242431018400001</v>
      </c>
      <c r="K3723" s="52">
        <v>16.826221663200002</v>
      </c>
      <c r="L3723" s="52">
        <v>18.871913077200002</v>
      </c>
      <c r="M3723" s="52">
        <v>18.247409989200001</v>
      </c>
      <c r="N3723" s="52">
        <v>19.186785558</v>
      </c>
      <c r="O3723" s="52">
        <v>18.868777164000001</v>
      </c>
      <c r="P3723" s="52">
        <v>17.6892425604</v>
      </c>
      <c r="Q3723" s="52">
        <v>18.050860663200002</v>
      </c>
      <c r="R3723" s="52">
        <v>20.253841779600002</v>
      </c>
      <c r="S3723" s="52">
        <v>17.781067458000003</v>
      </c>
      <c r="T3723" s="52">
        <v>18.1010980764</v>
      </c>
      <c r="U3723" s="52">
        <v>17.4013079508</v>
      </c>
      <c r="V3723" s="52">
        <v>17.623279526400001</v>
      </c>
      <c r="W3723" s="52">
        <v>16.630580872800003</v>
      </c>
      <c r="X3723" s="52">
        <v>17.1590597028</v>
      </c>
      <c r="Y3723" s="52">
        <v>17.598636021600001</v>
      </c>
      <c r="Z3723" s="52">
        <v>17.211800822400001</v>
      </c>
    </row>
    <row r="3724" spans="1:26">
      <c r="A3724" s="52" t="s">
        <v>336</v>
      </c>
      <c r="B3724" s="52" t="s">
        <v>341</v>
      </c>
      <c r="C3724" s="52" t="s">
        <v>262</v>
      </c>
      <c r="D3724" s="52" t="s">
        <v>7</v>
      </c>
      <c r="E3724" s="52" t="s">
        <v>62</v>
      </c>
      <c r="F3724" s="52" t="s">
        <v>67</v>
      </c>
      <c r="G3724" s="52">
        <v>0</v>
      </c>
      <c r="H3724" s="52">
        <v>0</v>
      </c>
      <c r="I3724" s="52">
        <v>0</v>
      </c>
      <c r="J3724" s="52">
        <v>0</v>
      </c>
      <c r="K3724" s="52">
        <v>0</v>
      </c>
      <c r="L3724" s="52">
        <v>0</v>
      </c>
      <c r="M3724" s="52">
        <v>0</v>
      </c>
      <c r="N3724" s="52">
        <v>0</v>
      </c>
      <c r="O3724" s="52">
        <v>0</v>
      </c>
      <c r="P3724" s="52">
        <v>0</v>
      </c>
      <c r="Q3724" s="52">
        <v>0</v>
      </c>
      <c r="R3724" s="52">
        <v>0</v>
      </c>
      <c r="S3724" s="52">
        <v>0</v>
      </c>
      <c r="T3724" s="52">
        <v>0</v>
      </c>
      <c r="U3724" s="52">
        <v>0</v>
      </c>
      <c r="V3724" s="52">
        <v>0</v>
      </c>
      <c r="W3724" s="52">
        <v>0</v>
      </c>
      <c r="X3724" s="52">
        <v>0</v>
      </c>
      <c r="Y3724" s="52">
        <v>0</v>
      </c>
      <c r="Z3724" s="52">
        <v>0</v>
      </c>
    </row>
    <row r="3725" spans="1:26">
      <c r="A3725" s="52" t="s">
        <v>336</v>
      </c>
      <c r="B3725" s="52" t="s">
        <v>337</v>
      </c>
      <c r="C3725" s="52" t="s">
        <v>262</v>
      </c>
      <c r="D3725" s="52" t="s">
        <v>7</v>
      </c>
      <c r="E3725" s="52" t="s">
        <v>62</v>
      </c>
      <c r="F3725" s="52" t="s">
        <v>68</v>
      </c>
      <c r="G3725" s="52">
        <v>51.570435891600006</v>
      </c>
      <c r="H3725" s="52">
        <v>47.895045138</v>
      </c>
      <c r="I3725" s="52">
        <v>23.167155384000004</v>
      </c>
      <c r="J3725" s="52">
        <v>33.990895864800002</v>
      </c>
      <c r="K3725" s="52">
        <v>41.496212159999999</v>
      </c>
      <c r="L3725" s="52">
        <v>40.8192442812</v>
      </c>
      <c r="M3725" s="52">
        <v>36.037064574000006</v>
      </c>
      <c r="N3725" s="52">
        <v>37.8779879736</v>
      </c>
      <c r="O3725" s="52">
        <v>38.711864556000009</v>
      </c>
      <c r="P3725" s="52">
        <v>34.881223071599997</v>
      </c>
      <c r="Q3725" s="52">
        <v>11.4225031224</v>
      </c>
      <c r="R3725" s="52">
        <v>13.893343142399999</v>
      </c>
      <c r="S3725" s="52">
        <v>15.261287932800002</v>
      </c>
      <c r="T3725" s="52">
        <v>11.460644870400001</v>
      </c>
      <c r="U3725" s="52">
        <v>13.869612360000001</v>
      </c>
      <c r="V3725" s="52">
        <v>13.4424833976</v>
      </c>
      <c r="W3725" s="52">
        <v>10.5369991092</v>
      </c>
      <c r="X3725" s="52">
        <v>11.28154194</v>
      </c>
      <c r="Y3725" s="52">
        <v>14.3670209472</v>
      </c>
      <c r="Z3725" s="52">
        <v>12.607941114000001</v>
      </c>
    </row>
    <row r="3726" spans="1:26">
      <c r="A3726" s="52" t="s">
        <v>336</v>
      </c>
      <c r="B3726" s="52" t="s">
        <v>337</v>
      </c>
      <c r="C3726" s="52" t="s">
        <v>262</v>
      </c>
      <c r="D3726" s="52" t="s">
        <v>7</v>
      </c>
      <c r="E3726" s="52" t="s">
        <v>62</v>
      </c>
      <c r="F3726" s="52" t="s">
        <v>69</v>
      </c>
      <c r="G3726" s="52">
        <v>0</v>
      </c>
      <c r="H3726" s="52">
        <v>0</v>
      </c>
      <c r="I3726" s="52">
        <v>0</v>
      </c>
      <c r="J3726" s="52">
        <v>0</v>
      </c>
      <c r="K3726" s="52">
        <v>0</v>
      </c>
      <c r="L3726" s="52">
        <v>0</v>
      </c>
      <c r="M3726" s="52">
        <v>0</v>
      </c>
      <c r="N3726" s="52">
        <v>0</v>
      </c>
      <c r="O3726" s="52">
        <v>0</v>
      </c>
      <c r="P3726" s="52">
        <v>0</v>
      </c>
      <c r="Q3726" s="52">
        <v>0</v>
      </c>
      <c r="R3726" s="52">
        <v>0</v>
      </c>
      <c r="S3726" s="52">
        <v>0</v>
      </c>
      <c r="T3726" s="52">
        <v>0</v>
      </c>
      <c r="U3726" s="52">
        <v>0</v>
      </c>
      <c r="V3726" s="52">
        <v>0</v>
      </c>
      <c r="W3726" s="52">
        <v>0</v>
      </c>
      <c r="X3726" s="52">
        <v>0</v>
      </c>
      <c r="Y3726" s="52">
        <v>0</v>
      </c>
      <c r="Z3726" s="52">
        <v>0</v>
      </c>
    </row>
    <row r="3727" spans="1:26">
      <c r="A3727" s="52" t="s">
        <v>336</v>
      </c>
      <c r="B3727" s="52" t="s">
        <v>337</v>
      </c>
      <c r="C3727" s="52" t="s">
        <v>262</v>
      </c>
      <c r="D3727" s="52" t="s">
        <v>7</v>
      </c>
      <c r="E3727" s="52" t="s">
        <v>62</v>
      </c>
      <c r="F3727" s="52" t="s">
        <v>70</v>
      </c>
      <c r="G3727" s="52">
        <v>0</v>
      </c>
      <c r="H3727" s="52">
        <v>0</v>
      </c>
      <c r="I3727" s="52">
        <v>0</v>
      </c>
      <c r="J3727" s="52">
        <v>0</v>
      </c>
      <c r="K3727" s="52">
        <v>0</v>
      </c>
      <c r="L3727" s="52">
        <v>0</v>
      </c>
      <c r="M3727" s="52">
        <v>0</v>
      </c>
      <c r="N3727" s="52">
        <v>0</v>
      </c>
      <c r="O3727" s="52">
        <v>0</v>
      </c>
      <c r="P3727" s="52">
        <v>0</v>
      </c>
      <c r="Q3727" s="52">
        <v>0</v>
      </c>
      <c r="R3727" s="52">
        <v>0</v>
      </c>
      <c r="S3727" s="52">
        <v>0</v>
      </c>
      <c r="T3727" s="52">
        <v>0</v>
      </c>
      <c r="U3727" s="52">
        <v>0</v>
      </c>
      <c r="V3727" s="52">
        <v>0</v>
      </c>
      <c r="W3727" s="52">
        <v>0</v>
      </c>
      <c r="X3727" s="52">
        <v>0</v>
      </c>
      <c r="Y3727" s="52">
        <v>0</v>
      </c>
      <c r="Z3727" s="52">
        <v>0</v>
      </c>
    </row>
    <row r="3728" spans="1:26">
      <c r="A3728" s="52" t="s">
        <v>336</v>
      </c>
      <c r="B3728" s="52" t="s">
        <v>342</v>
      </c>
      <c r="C3728" s="52" t="s">
        <v>262</v>
      </c>
      <c r="D3728" s="52" t="s">
        <v>7</v>
      </c>
      <c r="E3728" s="52" t="s">
        <v>62</v>
      </c>
      <c r="F3728" s="52" t="s">
        <v>71</v>
      </c>
      <c r="G3728" s="52">
        <v>0</v>
      </c>
      <c r="H3728" s="52">
        <v>0</v>
      </c>
      <c r="I3728" s="52">
        <v>0</v>
      </c>
      <c r="J3728" s="52">
        <v>0</v>
      </c>
      <c r="K3728" s="52">
        <v>0</v>
      </c>
      <c r="L3728" s="52">
        <v>0</v>
      </c>
      <c r="M3728" s="52">
        <v>0</v>
      </c>
      <c r="N3728" s="52">
        <v>0</v>
      </c>
      <c r="O3728" s="52">
        <v>0</v>
      </c>
      <c r="P3728" s="52">
        <v>0</v>
      </c>
      <c r="Q3728" s="52">
        <v>0</v>
      </c>
      <c r="R3728" s="52">
        <v>0</v>
      </c>
      <c r="S3728" s="52">
        <v>0</v>
      </c>
      <c r="T3728" s="52">
        <v>0</v>
      </c>
      <c r="U3728" s="52">
        <v>0</v>
      </c>
      <c r="V3728" s="52">
        <v>0</v>
      </c>
      <c r="W3728" s="52">
        <v>0</v>
      </c>
      <c r="X3728" s="52">
        <v>0</v>
      </c>
      <c r="Y3728" s="52">
        <v>0</v>
      </c>
      <c r="Z3728" s="52">
        <v>0</v>
      </c>
    </row>
    <row r="3729" spans="1:26">
      <c r="A3729" s="52" t="s">
        <v>336</v>
      </c>
      <c r="B3729" s="52" t="s">
        <v>342</v>
      </c>
      <c r="C3729" s="52" t="s">
        <v>262</v>
      </c>
      <c r="D3729" s="52" t="s">
        <v>7</v>
      </c>
      <c r="E3729" s="52" t="s">
        <v>62</v>
      </c>
      <c r="F3729" s="52" t="s">
        <v>72</v>
      </c>
      <c r="G3729" s="52">
        <v>1.2674992716000002</v>
      </c>
      <c r="H3729" s="52">
        <v>1.2674992716000002</v>
      </c>
      <c r="I3729" s="52">
        <v>1.4364031572000002</v>
      </c>
      <c r="J3729" s="52">
        <v>0.64410149880000001</v>
      </c>
      <c r="K3729" s="52">
        <v>0.72929869199999986</v>
      </c>
      <c r="L3729" s="52">
        <v>0.72929869199999986</v>
      </c>
      <c r="M3729" s="52">
        <v>0.86220028440000007</v>
      </c>
      <c r="N3729" s="52">
        <v>0.90480097440000007</v>
      </c>
      <c r="O3729" s="52">
        <v>0.94740166440000007</v>
      </c>
      <c r="P3729" s="52">
        <v>0.55890011880000001</v>
      </c>
      <c r="Q3729" s="52">
        <v>0.9771028236</v>
      </c>
      <c r="R3729" s="52">
        <v>0.9315253188</v>
      </c>
      <c r="S3729" s="52">
        <v>0.82667109959999996</v>
      </c>
      <c r="T3729" s="52">
        <v>0.79485560640000008</v>
      </c>
      <c r="U3729" s="52">
        <v>0.79671873240000002</v>
      </c>
      <c r="V3729" s="52">
        <v>0.82582117919999998</v>
      </c>
      <c r="W3729" s="52">
        <v>0.73848034439999999</v>
      </c>
      <c r="X3729" s="52">
        <v>0.75171900600000019</v>
      </c>
      <c r="Y3729" s="52">
        <v>0.80307429480000003</v>
      </c>
      <c r="Z3729" s="52">
        <v>0.87116422320000009</v>
      </c>
    </row>
    <row r="3730" spans="1:26">
      <c r="A3730" s="52" t="s">
        <v>336</v>
      </c>
      <c r="B3730" s="52" t="s">
        <v>343</v>
      </c>
      <c r="C3730" s="52" t="s">
        <v>262</v>
      </c>
      <c r="D3730" s="52" t="s">
        <v>7</v>
      </c>
      <c r="E3730" s="52" t="s">
        <v>62</v>
      </c>
      <c r="F3730" s="52" t="s">
        <v>73</v>
      </c>
      <c r="G3730" s="52">
        <v>26.3592010116</v>
      </c>
      <c r="H3730" s="52">
        <v>40.386601303200003</v>
      </c>
      <c r="I3730" s="52">
        <v>39.976198606800004</v>
      </c>
      <c r="J3730" s="52">
        <v>49.428000089999998</v>
      </c>
      <c r="K3730" s="52">
        <v>48.914999859600002</v>
      </c>
      <c r="L3730" s="52">
        <v>22.0365016704</v>
      </c>
      <c r="M3730" s="52">
        <v>21.026699938800004</v>
      </c>
      <c r="N3730" s="52">
        <v>22.6151969796</v>
      </c>
      <c r="O3730" s="52">
        <v>22.965297195600002</v>
      </c>
      <c r="P3730" s="52">
        <v>16.069499431200001</v>
      </c>
      <c r="Q3730" s="52">
        <v>14.6115007596</v>
      </c>
      <c r="R3730" s="52">
        <v>12.7071012852</v>
      </c>
      <c r="S3730" s="52">
        <v>12.8303983584</v>
      </c>
      <c r="T3730" s="52">
        <v>12.863700165600001</v>
      </c>
      <c r="U3730" s="52">
        <v>11.156398488000001</v>
      </c>
      <c r="V3730" s="52">
        <v>10.584000125999999</v>
      </c>
      <c r="W3730" s="52">
        <v>10.736998358400001</v>
      </c>
      <c r="X3730" s="52">
        <v>10.1066295636</v>
      </c>
      <c r="Y3730" s="52">
        <v>10.5814796724</v>
      </c>
      <c r="Z3730" s="52">
        <v>8.4237662376000007</v>
      </c>
    </row>
    <row r="3731" spans="1:26">
      <c r="A3731" s="52" t="s">
        <v>344</v>
      </c>
      <c r="B3731" s="52" t="s">
        <v>337</v>
      </c>
      <c r="C3731" s="52" t="s">
        <v>262</v>
      </c>
      <c r="D3731" s="52" t="s">
        <v>7</v>
      </c>
      <c r="E3731" s="52" t="s">
        <v>74</v>
      </c>
      <c r="F3731" s="52" t="s">
        <v>63</v>
      </c>
      <c r="G3731" s="52">
        <v>2.1845005812</v>
      </c>
      <c r="H3731" s="52">
        <v>2.3130018468000002</v>
      </c>
      <c r="I3731" s="52">
        <v>3.9064016304000004</v>
      </c>
      <c r="J3731" s="52">
        <v>4.6003009284000003</v>
      </c>
      <c r="K3731" s="52">
        <v>4.6003009284000003</v>
      </c>
      <c r="L3731" s="52">
        <v>4.9858005384000004</v>
      </c>
      <c r="M3731" s="52">
        <v>5.4740986488000001</v>
      </c>
      <c r="N3731" s="52">
        <v>5.4740986488000001</v>
      </c>
      <c r="O3731" s="52">
        <v>5.5511985708000005</v>
      </c>
      <c r="P3731" s="52">
        <v>5.833899680400001</v>
      </c>
      <c r="Q3731" s="52">
        <v>5.833899680400001</v>
      </c>
      <c r="R3731" s="52">
        <v>5.6025999143999998</v>
      </c>
      <c r="S3731" s="52">
        <v>6.2964992123999997</v>
      </c>
      <c r="T3731" s="52">
        <v>6.3514970171999998</v>
      </c>
      <c r="U3731" s="52">
        <v>5.9648125428000007</v>
      </c>
      <c r="V3731" s="52">
        <v>6.3756129852000001</v>
      </c>
      <c r="W3731" s="52">
        <v>5.6297513123999998</v>
      </c>
      <c r="X3731" s="52">
        <v>5.8864649544000009</v>
      </c>
      <c r="Y3731" s="52">
        <v>5.8091221979999998</v>
      </c>
      <c r="Z3731" s="52">
        <v>6.1071469956000008</v>
      </c>
    </row>
    <row r="3732" spans="1:26">
      <c r="A3732" s="52" t="s">
        <v>344</v>
      </c>
      <c r="B3732" s="52" t="s">
        <v>338</v>
      </c>
      <c r="C3732" s="52" t="s">
        <v>262</v>
      </c>
      <c r="D3732" s="52" t="s">
        <v>7</v>
      </c>
      <c r="E3732" s="52" t="s">
        <v>74</v>
      </c>
      <c r="F3732" s="52" t="s">
        <v>64</v>
      </c>
      <c r="G3732" s="52">
        <v>2.1579981372000003</v>
      </c>
      <c r="H3732" s="52">
        <v>2.3000018328000005</v>
      </c>
      <c r="I3732" s="52">
        <v>2.3029995816</v>
      </c>
      <c r="J3732" s="52">
        <v>0.23999993640000003</v>
      </c>
      <c r="K3732" s="52">
        <v>0.23999993640000003</v>
      </c>
      <c r="L3732" s="52">
        <v>0.23799864600000001</v>
      </c>
      <c r="M3732" s="52">
        <v>0.20800022400000001</v>
      </c>
      <c r="N3732" s="52">
        <v>0.21500055360000003</v>
      </c>
      <c r="O3732" s="52">
        <v>0.2069995788</v>
      </c>
      <c r="P3732" s="52">
        <v>0.19299891960000001</v>
      </c>
      <c r="Q3732" s="52">
        <v>2.0089982987999999</v>
      </c>
      <c r="R3732" s="52">
        <v>2.1919991400000001</v>
      </c>
      <c r="S3732" s="52">
        <v>2.0130008796000003</v>
      </c>
      <c r="T3732" s="52">
        <v>0.54600058800000006</v>
      </c>
      <c r="U3732" s="52">
        <v>0.5119995852</v>
      </c>
      <c r="V3732" s="52">
        <v>0.49899957120000005</v>
      </c>
      <c r="W3732" s="52">
        <v>0.484998912</v>
      </c>
      <c r="X3732" s="52">
        <v>0.44499822480000006</v>
      </c>
      <c r="Y3732" s="52">
        <v>0.45299919960000001</v>
      </c>
      <c r="Z3732" s="52">
        <v>0.45000145080000004</v>
      </c>
    </row>
    <row r="3733" spans="1:26">
      <c r="A3733" s="52" t="s">
        <v>344</v>
      </c>
      <c r="B3733" s="52" t="s">
        <v>339</v>
      </c>
      <c r="C3733" s="52" t="s">
        <v>262</v>
      </c>
      <c r="D3733" s="52" t="s">
        <v>7</v>
      </c>
      <c r="E3733" s="52" t="s">
        <v>74</v>
      </c>
      <c r="F3733" s="52" t="s">
        <v>65</v>
      </c>
      <c r="G3733" s="52">
        <v>7.3299982320000012</v>
      </c>
      <c r="H3733" s="52">
        <v>5.8069994904</v>
      </c>
      <c r="I3733" s="52">
        <v>6.1499988936000003</v>
      </c>
      <c r="J3733" s="52">
        <v>6.1699992371999999</v>
      </c>
      <c r="K3733" s="52">
        <v>6.4289988720000002</v>
      </c>
      <c r="L3733" s="52">
        <v>4.2050000196000008</v>
      </c>
      <c r="M3733" s="52">
        <v>4.2149980980000006</v>
      </c>
      <c r="N3733" s="52">
        <v>4.1049983016000002</v>
      </c>
      <c r="O3733" s="52">
        <v>4.1969990448000001</v>
      </c>
      <c r="P3733" s="52">
        <v>3.6449987724000001</v>
      </c>
      <c r="Q3733" s="52">
        <v>4.0029994800000006</v>
      </c>
      <c r="R3733" s="52">
        <v>4.1129992764000001</v>
      </c>
      <c r="S3733" s="52">
        <v>4.3630014780000002</v>
      </c>
      <c r="T3733" s="52">
        <v>4.431999942</v>
      </c>
      <c r="U3733" s="52">
        <v>4.0060014156000001</v>
      </c>
      <c r="V3733" s="52">
        <v>3.7159985268</v>
      </c>
      <c r="W3733" s="52">
        <v>3.7359988704</v>
      </c>
      <c r="X3733" s="52">
        <v>3.5876982276000007</v>
      </c>
      <c r="Y3733" s="52">
        <v>3.6150003503999999</v>
      </c>
      <c r="Z3733" s="52">
        <v>3.4470008136000003</v>
      </c>
    </row>
    <row r="3734" spans="1:26">
      <c r="A3734" s="52" t="s">
        <v>344</v>
      </c>
      <c r="B3734" s="52" t="s">
        <v>340</v>
      </c>
      <c r="C3734" s="52" t="s">
        <v>262</v>
      </c>
      <c r="D3734" s="52" t="s">
        <v>7</v>
      </c>
      <c r="E3734" s="52" t="s">
        <v>74</v>
      </c>
      <c r="F3734" s="52" t="s">
        <v>66</v>
      </c>
      <c r="G3734" s="52">
        <v>18.356032328400001</v>
      </c>
      <c r="H3734" s="52">
        <v>20.484953139599998</v>
      </c>
      <c r="I3734" s="52">
        <v>16.454752020000001</v>
      </c>
      <c r="J3734" s="52">
        <v>22.859563748399999</v>
      </c>
      <c r="K3734" s="52">
        <v>21.688905160800001</v>
      </c>
      <c r="L3734" s="52">
        <v>21.931408803600004</v>
      </c>
      <c r="M3734" s="52">
        <v>22.743195829199998</v>
      </c>
      <c r="N3734" s="52">
        <v>24.219151686000004</v>
      </c>
      <c r="O3734" s="52">
        <v>22.741562977200001</v>
      </c>
      <c r="P3734" s="52">
        <v>18.576211953600001</v>
      </c>
      <c r="Q3734" s="52">
        <v>19.215414896400002</v>
      </c>
      <c r="R3734" s="52">
        <v>17.312363571599999</v>
      </c>
      <c r="S3734" s="52">
        <v>17.117354988000002</v>
      </c>
      <c r="T3734" s="52">
        <v>17.2108420452</v>
      </c>
      <c r="U3734" s="52">
        <v>16.3123840728</v>
      </c>
      <c r="V3734" s="52">
        <v>16.716221866799998</v>
      </c>
      <c r="W3734" s="52">
        <v>15.871823856000002</v>
      </c>
      <c r="X3734" s="52">
        <v>15.988170841200001</v>
      </c>
      <c r="Y3734" s="52">
        <v>15.596818084800001</v>
      </c>
      <c r="Z3734" s="52">
        <v>15.539747814000002</v>
      </c>
    </row>
    <row r="3735" spans="1:26">
      <c r="A3735" s="52" t="s">
        <v>344</v>
      </c>
      <c r="B3735" s="52" t="s">
        <v>341</v>
      </c>
      <c r="C3735" s="52" t="s">
        <v>262</v>
      </c>
      <c r="D3735" s="52" t="s">
        <v>7</v>
      </c>
      <c r="E3735" s="52" t="s">
        <v>74</v>
      </c>
      <c r="F3735" s="52" t="s">
        <v>67</v>
      </c>
      <c r="G3735" s="52">
        <v>0</v>
      </c>
      <c r="H3735" s="52">
        <v>0</v>
      </c>
      <c r="I3735" s="52">
        <v>0</v>
      </c>
      <c r="J3735" s="52">
        <v>0</v>
      </c>
      <c r="K3735" s="52">
        <v>0</v>
      </c>
      <c r="L3735" s="52">
        <v>0</v>
      </c>
      <c r="M3735" s="52">
        <v>0</v>
      </c>
      <c r="N3735" s="52">
        <v>0</v>
      </c>
      <c r="O3735" s="52">
        <v>0</v>
      </c>
      <c r="P3735" s="52">
        <v>0</v>
      </c>
      <c r="Q3735" s="52">
        <v>0</v>
      </c>
      <c r="R3735" s="52">
        <v>0</v>
      </c>
      <c r="S3735" s="52">
        <v>0</v>
      </c>
      <c r="T3735" s="52">
        <v>0</v>
      </c>
      <c r="U3735" s="52">
        <v>0</v>
      </c>
      <c r="V3735" s="52">
        <v>0</v>
      </c>
      <c r="W3735" s="52">
        <v>0</v>
      </c>
      <c r="X3735" s="52">
        <v>0</v>
      </c>
      <c r="Y3735" s="52">
        <v>0</v>
      </c>
      <c r="Z3735" s="52">
        <v>0</v>
      </c>
    </row>
    <row r="3736" spans="1:26">
      <c r="A3736" s="52" t="s">
        <v>344</v>
      </c>
      <c r="B3736" s="52" t="s">
        <v>337</v>
      </c>
      <c r="C3736" s="52" t="s">
        <v>262</v>
      </c>
      <c r="D3736" s="52" t="s">
        <v>7</v>
      </c>
      <c r="E3736" s="52" t="s">
        <v>74</v>
      </c>
      <c r="F3736" s="52" t="s">
        <v>68</v>
      </c>
      <c r="G3736" s="52">
        <v>3.9472396776000003</v>
      </c>
      <c r="H3736" s="52">
        <v>4.004268080400001</v>
      </c>
      <c r="I3736" s="52">
        <v>2.3876524907999999</v>
      </c>
      <c r="J3736" s="52">
        <v>2.3859317160000004</v>
      </c>
      <c r="K3736" s="52">
        <v>1.9870301592000001</v>
      </c>
      <c r="L3736" s="52">
        <v>2.2558562136000004</v>
      </c>
      <c r="M3736" s="52">
        <v>2.0881665000000003</v>
      </c>
      <c r="N3736" s="52">
        <v>2.0399010695999999</v>
      </c>
      <c r="O3736" s="52">
        <v>2.0249123255999999</v>
      </c>
      <c r="P3736" s="52">
        <v>1.5357977892000001</v>
      </c>
      <c r="Q3736" s="52">
        <v>1.2838570992</v>
      </c>
      <c r="R3736" s="52">
        <v>1.2838570992</v>
      </c>
      <c r="S3736" s="52">
        <v>1.3108577724000001</v>
      </c>
      <c r="T3736" s="52">
        <v>1.2568564260000001</v>
      </c>
      <c r="U3736" s="52">
        <v>0.60885701640000012</v>
      </c>
      <c r="V3736" s="52">
        <v>0.60885701640000012</v>
      </c>
      <c r="W3736" s="52">
        <v>0.57313942559999997</v>
      </c>
      <c r="X3736" s="52">
        <v>0.54613875239999998</v>
      </c>
      <c r="Y3736" s="52">
        <v>0.54613875239999998</v>
      </c>
      <c r="Z3736" s="52">
        <v>0.54613875239999998</v>
      </c>
    </row>
    <row r="3737" spans="1:26">
      <c r="A3737" s="52" t="s">
        <v>344</v>
      </c>
      <c r="B3737" s="52" t="s">
        <v>337</v>
      </c>
      <c r="C3737" s="52" t="s">
        <v>262</v>
      </c>
      <c r="D3737" s="52" t="s">
        <v>7</v>
      </c>
      <c r="E3737" s="52" t="s">
        <v>74</v>
      </c>
      <c r="F3737" s="52" t="s">
        <v>69</v>
      </c>
      <c r="G3737" s="52">
        <v>0</v>
      </c>
      <c r="H3737" s="52">
        <v>0</v>
      </c>
      <c r="I3737" s="52">
        <v>0</v>
      </c>
      <c r="J3737" s="52">
        <v>0</v>
      </c>
      <c r="K3737" s="52">
        <v>0</v>
      </c>
      <c r="L3737" s="52">
        <v>0</v>
      </c>
      <c r="M3737" s="52">
        <v>0</v>
      </c>
      <c r="N3737" s="52">
        <v>0</v>
      </c>
      <c r="O3737" s="52">
        <v>0</v>
      </c>
      <c r="P3737" s="52">
        <v>0</v>
      </c>
      <c r="Q3737" s="52">
        <v>0</v>
      </c>
      <c r="R3737" s="52">
        <v>0</v>
      </c>
      <c r="S3737" s="52">
        <v>0</v>
      </c>
      <c r="T3737" s="52">
        <v>0</v>
      </c>
      <c r="U3737" s="52">
        <v>0</v>
      </c>
      <c r="V3737" s="52">
        <v>0</v>
      </c>
      <c r="W3737" s="52">
        <v>0</v>
      </c>
      <c r="X3737" s="52">
        <v>0</v>
      </c>
      <c r="Y3737" s="52">
        <v>0</v>
      </c>
      <c r="Z3737" s="52">
        <v>0</v>
      </c>
    </row>
    <row r="3738" spans="1:26">
      <c r="A3738" s="52" t="s">
        <v>344</v>
      </c>
      <c r="B3738" s="52" t="s">
        <v>337</v>
      </c>
      <c r="C3738" s="52" t="s">
        <v>262</v>
      </c>
      <c r="D3738" s="52" t="s">
        <v>7</v>
      </c>
      <c r="E3738" s="52" t="s">
        <v>74</v>
      </c>
      <c r="F3738" s="52" t="s">
        <v>70</v>
      </c>
      <c r="G3738" s="52">
        <v>0</v>
      </c>
      <c r="H3738" s="52">
        <v>0</v>
      </c>
      <c r="I3738" s="52">
        <v>0</v>
      </c>
      <c r="J3738" s="52">
        <v>0</v>
      </c>
      <c r="K3738" s="52">
        <v>0</v>
      </c>
      <c r="L3738" s="52">
        <v>0</v>
      </c>
      <c r="M3738" s="52">
        <v>0</v>
      </c>
      <c r="N3738" s="52">
        <v>0</v>
      </c>
      <c r="O3738" s="52">
        <v>0</v>
      </c>
      <c r="P3738" s="52">
        <v>0</v>
      </c>
      <c r="Q3738" s="52">
        <v>0</v>
      </c>
      <c r="R3738" s="52">
        <v>0</v>
      </c>
      <c r="S3738" s="52">
        <v>0</v>
      </c>
      <c r="T3738" s="52">
        <v>0</v>
      </c>
      <c r="U3738" s="52">
        <v>0</v>
      </c>
      <c r="V3738" s="52">
        <v>0</v>
      </c>
      <c r="W3738" s="52">
        <v>0</v>
      </c>
      <c r="X3738" s="52">
        <v>0</v>
      </c>
      <c r="Y3738" s="52">
        <v>0</v>
      </c>
      <c r="Z3738" s="52">
        <v>0</v>
      </c>
    </row>
    <row r="3739" spans="1:26">
      <c r="A3739" s="52" t="s">
        <v>344</v>
      </c>
      <c r="B3739" s="52" t="s">
        <v>342</v>
      </c>
      <c r="C3739" s="52" t="s">
        <v>262</v>
      </c>
      <c r="D3739" s="52" t="s">
        <v>7</v>
      </c>
      <c r="E3739" s="52" t="s">
        <v>74</v>
      </c>
      <c r="F3739" s="52" t="s">
        <v>71</v>
      </c>
      <c r="G3739" s="52">
        <v>0</v>
      </c>
      <c r="H3739" s="52">
        <v>0</v>
      </c>
      <c r="I3739" s="52">
        <v>0</v>
      </c>
      <c r="J3739" s="52">
        <v>0</v>
      </c>
      <c r="K3739" s="52">
        <v>0</v>
      </c>
      <c r="L3739" s="52">
        <v>0</v>
      </c>
      <c r="M3739" s="52">
        <v>0</v>
      </c>
      <c r="N3739" s="52">
        <v>0</v>
      </c>
      <c r="O3739" s="52">
        <v>0</v>
      </c>
      <c r="P3739" s="52">
        <v>0</v>
      </c>
      <c r="Q3739" s="52">
        <v>0</v>
      </c>
      <c r="R3739" s="52">
        <v>0</v>
      </c>
      <c r="S3739" s="52">
        <v>0</v>
      </c>
      <c r="T3739" s="52">
        <v>0</v>
      </c>
      <c r="U3739" s="52">
        <v>0</v>
      </c>
      <c r="V3739" s="52">
        <v>0</v>
      </c>
      <c r="W3739" s="52">
        <v>0</v>
      </c>
      <c r="X3739" s="52">
        <v>0</v>
      </c>
      <c r="Y3739" s="52">
        <v>0</v>
      </c>
      <c r="Z3739" s="52">
        <v>0</v>
      </c>
    </row>
    <row r="3740" spans="1:26">
      <c r="A3740" s="52" t="s">
        <v>344</v>
      </c>
      <c r="B3740" s="52" t="s">
        <v>342</v>
      </c>
      <c r="C3740" s="52" t="s">
        <v>262</v>
      </c>
      <c r="D3740" s="52" t="s">
        <v>7</v>
      </c>
      <c r="E3740" s="52" t="s">
        <v>74</v>
      </c>
      <c r="F3740" s="52" t="s">
        <v>72</v>
      </c>
      <c r="G3740" s="52">
        <v>5.9219983260000006</v>
      </c>
      <c r="H3740" s="52">
        <v>5.3042987880000005</v>
      </c>
      <c r="I3740" s="52">
        <v>6.6599971884000011</v>
      </c>
      <c r="J3740" s="52">
        <v>8.8959995964000012</v>
      </c>
      <c r="K3740" s="52">
        <v>9.0452004012000007</v>
      </c>
      <c r="L3740" s="52">
        <v>8.8905023280000002</v>
      </c>
      <c r="M3740" s="52">
        <v>14.124303777600002</v>
      </c>
      <c r="N3740" s="52">
        <v>8.0247013955999993</v>
      </c>
      <c r="O3740" s="52">
        <v>9.5185013939999994</v>
      </c>
      <c r="P3740" s="52">
        <v>7.4489033520000003</v>
      </c>
      <c r="Q3740" s="52">
        <v>7.6660014924000004</v>
      </c>
      <c r="R3740" s="52">
        <v>6.1995078036000004</v>
      </c>
      <c r="S3740" s="52">
        <v>6.7799364480000008</v>
      </c>
      <c r="T3740" s="52">
        <v>8.1358358148000001</v>
      </c>
      <c r="U3740" s="52">
        <v>8.4101926320000011</v>
      </c>
      <c r="V3740" s="52">
        <v>6.2148273047999991</v>
      </c>
      <c r="W3740" s="52">
        <v>4.0225267152000006</v>
      </c>
      <c r="X3740" s="52">
        <v>4.396286538</v>
      </c>
      <c r="Y3740" s="52">
        <v>4.4232746507999998</v>
      </c>
      <c r="Z3740" s="52">
        <v>4.4374553424000007</v>
      </c>
    </row>
    <row r="3741" spans="1:26">
      <c r="A3741" s="52" t="s">
        <v>344</v>
      </c>
      <c r="B3741" s="52" t="s">
        <v>343</v>
      </c>
      <c r="C3741" s="52" t="s">
        <v>262</v>
      </c>
      <c r="D3741" s="52" t="s">
        <v>7</v>
      </c>
      <c r="E3741" s="52" t="s">
        <v>74</v>
      </c>
      <c r="F3741" s="52" t="s">
        <v>73</v>
      </c>
      <c r="G3741" s="52">
        <v>78.509697109200005</v>
      </c>
      <c r="H3741" s="52">
        <v>81.695701184400008</v>
      </c>
      <c r="I3741" s="52">
        <v>103.27229962200001</v>
      </c>
      <c r="J3741" s="52">
        <v>84.203100342000013</v>
      </c>
      <c r="K3741" s="52">
        <v>86.146202595600002</v>
      </c>
      <c r="L3741" s="52">
        <v>70.267495640400014</v>
      </c>
      <c r="M3741" s="52">
        <v>66.418197775200014</v>
      </c>
      <c r="N3741" s="52">
        <v>66.122098905599998</v>
      </c>
      <c r="O3741" s="52">
        <v>73.673101562400007</v>
      </c>
      <c r="P3741" s="52">
        <v>65.826900198000004</v>
      </c>
      <c r="Q3741" s="52">
        <v>75.628797710399994</v>
      </c>
      <c r="R3741" s="52">
        <v>72.938699161200006</v>
      </c>
      <c r="S3741" s="52">
        <v>72.414001011600007</v>
      </c>
      <c r="T3741" s="52">
        <v>61.751699352000003</v>
      </c>
      <c r="U3741" s="52">
        <v>74.160001281600003</v>
      </c>
      <c r="V3741" s="52">
        <v>69.347701735200005</v>
      </c>
      <c r="W3741" s="52">
        <v>66.3200968644</v>
      </c>
      <c r="X3741" s="52">
        <v>64.823018601599998</v>
      </c>
      <c r="Y3741" s="52">
        <v>60.113504995200003</v>
      </c>
      <c r="Z3741" s="52">
        <v>61.201574766000007</v>
      </c>
    </row>
    <row r="3742" spans="1:26">
      <c r="A3742" s="52" t="s">
        <v>345</v>
      </c>
      <c r="B3742" s="52" t="s">
        <v>337</v>
      </c>
      <c r="C3742" s="52" t="s">
        <v>262</v>
      </c>
      <c r="D3742" s="52" t="s">
        <v>7</v>
      </c>
      <c r="E3742" s="52" t="s">
        <v>75</v>
      </c>
      <c r="F3742" s="52" t="s">
        <v>63</v>
      </c>
      <c r="G3742" s="52">
        <v>52.618839919199999</v>
      </c>
      <c r="H3742" s="52">
        <v>40.115535310800006</v>
      </c>
      <c r="I3742" s="52">
        <v>40.339370012400003</v>
      </c>
      <c r="J3742" s="52">
        <v>34.857379245600001</v>
      </c>
      <c r="K3742" s="52">
        <v>35.478444970800005</v>
      </c>
      <c r="L3742" s="52">
        <v>39.774817713600008</v>
      </c>
      <c r="M3742" s="52">
        <v>39.211341422400004</v>
      </c>
      <c r="N3742" s="52">
        <v>41.177014714800002</v>
      </c>
      <c r="O3742" s="52">
        <v>43.686976194000003</v>
      </c>
      <c r="P3742" s="52">
        <v>41.746875876000004</v>
      </c>
      <c r="Q3742" s="52">
        <v>38.976524744400002</v>
      </c>
      <c r="R3742" s="52">
        <v>32.705728297200004</v>
      </c>
      <c r="S3742" s="52">
        <v>33.280584310800002</v>
      </c>
      <c r="T3742" s="52">
        <v>39.390356430000004</v>
      </c>
      <c r="U3742" s="52">
        <v>42.678815688</v>
      </c>
      <c r="V3742" s="52">
        <v>42.169600324800001</v>
      </c>
      <c r="W3742" s="52">
        <v>56.188807048800008</v>
      </c>
      <c r="X3742" s="52">
        <v>59.677767972000005</v>
      </c>
      <c r="Y3742" s="52">
        <v>63.022711348800001</v>
      </c>
      <c r="Z3742" s="52">
        <v>60.678291754800007</v>
      </c>
    </row>
    <row r="3743" spans="1:26">
      <c r="A3743" s="52" t="s">
        <v>345</v>
      </c>
      <c r="B3743" s="52" t="s">
        <v>338</v>
      </c>
      <c r="C3743" s="52" t="s">
        <v>262</v>
      </c>
      <c r="D3743" s="52" t="s">
        <v>7</v>
      </c>
      <c r="E3743" s="52" t="s">
        <v>75</v>
      </c>
      <c r="F3743" s="52" t="s">
        <v>64</v>
      </c>
      <c r="G3743" s="52">
        <v>0.8289989604000001</v>
      </c>
      <c r="H3743" s="52">
        <v>0.8759999772</v>
      </c>
      <c r="I3743" s="52">
        <v>2.3640012576</v>
      </c>
      <c r="J3743" s="52">
        <v>2.2520001708000001</v>
      </c>
      <c r="K3743" s="52">
        <v>2.3050008720000004</v>
      </c>
      <c r="L3743" s="52">
        <v>2.3180008860000001</v>
      </c>
      <c r="M3743" s="52">
        <v>2.3240005704000004</v>
      </c>
      <c r="N3743" s="52">
        <v>2.3419996236</v>
      </c>
      <c r="O3743" s="52">
        <v>2.4049984032</v>
      </c>
      <c r="P3743" s="52">
        <v>2.0109995892000003</v>
      </c>
      <c r="Q3743" s="52">
        <v>1.4259989592</v>
      </c>
      <c r="R3743" s="52">
        <v>1.404001512</v>
      </c>
      <c r="S3743" s="52">
        <v>1.5130006632000002</v>
      </c>
      <c r="T3743" s="52">
        <v>2.3110005564000002</v>
      </c>
      <c r="U3743" s="52">
        <v>2.2749982632000001</v>
      </c>
      <c r="V3743" s="52">
        <v>1.9990002204000001</v>
      </c>
      <c r="W3743" s="52">
        <v>1.9370020860000001</v>
      </c>
      <c r="X3743" s="52">
        <v>2.6740003032000002</v>
      </c>
      <c r="Y3743" s="52">
        <v>1.8939994632000001</v>
      </c>
      <c r="Z3743" s="52">
        <v>1.8700007256000002</v>
      </c>
    </row>
    <row r="3744" spans="1:26">
      <c r="A3744" s="52" t="s">
        <v>345</v>
      </c>
      <c r="B3744" s="52" t="s">
        <v>339</v>
      </c>
      <c r="C3744" s="52" t="s">
        <v>262</v>
      </c>
      <c r="D3744" s="52" t="s">
        <v>7</v>
      </c>
      <c r="E3744" s="52" t="s">
        <v>75</v>
      </c>
      <c r="F3744" s="52" t="s">
        <v>65</v>
      </c>
      <c r="G3744" s="52">
        <v>0</v>
      </c>
      <c r="H3744" s="52">
        <v>0</v>
      </c>
      <c r="I3744" s="52">
        <v>0</v>
      </c>
      <c r="J3744" s="52">
        <v>0</v>
      </c>
      <c r="K3744" s="52">
        <v>0</v>
      </c>
      <c r="L3744" s="52">
        <v>0</v>
      </c>
      <c r="M3744" s="52">
        <v>0</v>
      </c>
      <c r="N3744" s="52">
        <v>0</v>
      </c>
      <c r="O3744" s="52">
        <v>0</v>
      </c>
      <c r="P3744" s="52">
        <v>0</v>
      </c>
      <c r="Q3744" s="52">
        <v>0</v>
      </c>
      <c r="R3744" s="52">
        <v>0</v>
      </c>
      <c r="S3744" s="52">
        <v>0</v>
      </c>
      <c r="T3744" s="52">
        <v>0</v>
      </c>
      <c r="U3744" s="52">
        <v>0</v>
      </c>
      <c r="V3744" s="52">
        <v>0</v>
      </c>
      <c r="W3744" s="52">
        <v>0</v>
      </c>
      <c r="X3744" s="52">
        <v>0</v>
      </c>
      <c r="Y3744" s="52">
        <v>0</v>
      </c>
      <c r="Z3744" s="52">
        <v>0</v>
      </c>
    </row>
    <row r="3745" spans="1:26">
      <c r="A3745" s="52" t="s">
        <v>345</v>
      </c>
      <c r="B3745" s="52" t="s">
        <v>340</v>
      </c>
      <c r="C3745" s="52" t="s">
        <v>262</v>
      </c>
      <c r="D3745" s="52" t="s">
        <v>7</v>
      </c>
      <c r="E3745" s="52" t="s">
        <v>75</v>
      </c>
      <c r="F3745" s="52" t="s">
        <v>66</v>
      </c>
      <c r="G3745" s="52">
        <v>146.92187094479999</v>
      </c>
      <c r="H3745" s="52">
        <v>161.08267943160001</v>
      </c>
      <c r="I3745" s="52">
        <v>169.17872389920001</v>
      </c>
      <c r="J3745" s="52">
        <v>151.70335564320001</v>
      </c>
      <c r="K3745" s="52">
        <v>153.29390002920002</v>
      </c>
      <c r="L3745" s="52">
        <v>158.43425210280003</v>
      </c>
      <c r="M3745" s="52">
        <v>155.32130768760001</v>
      </c>
      <c r="N3745" s="52">
        <v>162.170485434</v>
      </c>
      <c r="O3745" s="52">
        <v>158.88411957599999</v>
      </c>
      <c r="P3745" s="52">
        <v>165.2794607628</v>
      </c>
      <c r="Q3745" s="52">
        <v>174.89361797640001</v>
      </c>
      <c r="R3745" s="52">
        <v>164.05964914320001</v>
      </c>
      <c r="S3745" s="52">
        <v>161.94065104800001</v>
      </c>
      <c r="T3745" s="52">
        <v>155.84601421080001</v>
      </c>
      <c r="U3745" s="52">
        <v>155.28670797240002</v>
      </c>
      <c r="V3745" s="52">
        <v>139.7805550416</v>
      </c>
      <c r="W3745" s="52">
        <v>141.20919168480003</v>
      </c>
      <c r="X3745" s="52">
        <v>133.11087797160002</v>
      </c>
      <c r="Y3745" s="52">
        <v>135.1244231352</v>
      </c>
      <c r="Z3745" s="52">
        <v>135.09488526120001</v>
      </c>
    </row>
    <row r="3746" spans="1:26">
      <c r="A3746" s="52" t="s">
        <v>345</v>
      </c>
      <c r="B3746" s="52" t="s">
        <v>341</v>
      </c>
      <c r="C3746" s="52" t="s">
        <v>262</v>
      </c>
      <c r="D3746" s="52" t="s">
        <v>7</v>
      </c>
      <c r="E3746" s="52" t="s">
        <v>75</v>
      </c>
      <c r="F3746" s="52" t="s">
        <v>67</v>
      </c>
      <c r="G3746" s="52">
        <v>0</v>
      </c>
      <c r="H3746" s="52">
        <v>0</v>
      </c>
      <c r="I3746" s="52">
        <v>0</v>
      </c>
      <c r="J3746" s="52">
        <v>0</v>
      </c>
      <c r="K3746" s="52">
        <v>0</v>
      </c>
      <c r="L3746" s="52">
        <v>0</v>
      </c>
      <c r="M3746" s="52">
        <v>0</v>
      </c>
      <c r="N3746" s="52">
        <v>0</v>
      </c>
      <c r="O3746" s="52">
        <v>0</v>
      </c>
      <c r="P3746" s="52">
        <v>0</v>
      </c>
      <c r="Q3746" s="52">
        <v>0</v>
      </c>
      <c r="R3746" s="52">
        <v>0</v>
      </c>
      <c r="S3746" s="52">
        <v>0</v>
      </c>
      <c r="T3746" s="52">
        <v>0</v>
      </c>
      <c r="U3746" s="52">
        <v>0</v>
      </c>
      <c r="V3746" s="52">
        <v>0</v>
      </c>
      <c r="W3746" s="52">
        <v>0</v>
      </c>
      <c r="X3746" s="52">
        <v>0</v>
      </c>
      <c r="Y3746" s="52">
        <v>0</v>
      </c>
      <c r="Z3746" s="52">
        <v>0</v>
      </c>
    </row>
    <row r="3747" spans="1:26">
      <c r="A3747" s="52" t="s">
        <v>345</v>
      </c>
      <c r="B3747" s="52" t="s">
        <v>337</v>
      </c>
      <c r="C3747" s="52" t="s">
        <v>262</v>
      </c>
      <c r="D3747" s="52" t="s">
        <v>7</v>
      </c>
      <c r="E3747" s="52" t="s">
        <v>75</v>
      </c>
      <c r="F3747" s="52" t="s">
        <v>68</v>
      </c>
      <c r="G3747" s="52">
        <v>4.9410017784000004</v>
      </c>
      <c r="H3747" s="52">
        <v>5.5079991683999996</v>
      </c>
      <c r="I3747" s="52">
        <v>6.4260011232000007</v>
      </c>
      <c r="J3747" s="52">
        <v>3.8794177044000002</v>
      </c>
      <c r="K3747" s="52">
        <v>3.9334190508</v>
      </c>
      <c r="L3747" s="52">
        <v>4.0144168836</v>
      </c>
      <c r="M3747" s="52">
        <v>3.9961331280000003</v>
      </c>
      <c r="N3747" s="52">
        <v>3.7174178520000001</v>
      </c>
      <c r="O3747" s="52">
        <v>3.9508486991999998</v>
      </c>
      <c r="P3747" s="52">
        <v>3.9961331280000003</v>
      </c>
      <c r="Q3747" s="52">
        <v>3.7269930636000006</v>
      </c>
      <c r="R3747" s="52">
        <v>3.5085551472000001</v>
      </c>
      <c r="S3747" s="52">
        <v>3.5475635628000002</v>
      </c>
      <c r="T3747" s="52">
        <v>4.0875644663999999</v>
      </c>
      <c r="U3747" s="52">
        <v>4.2312805632000003</v>
      </c>
      <c r="V3747" s="52">
        <v>4.1677040052000009</v>
      </c>
      <c r="W3747" s="52">
        <v>4.0597054992000006</v>
      </c>
      <c r="X3747" s="52">
        <v>6.5079912275999998</v>
      </c>
      <c r="Y3747" s="52">
        <v>3.8619922428</v>
      </c>
      <c r="Z3747" s="52">
        <v>4.1128485516</v>
      </c>
    </row>
    <row r="3748" spans="1:26">
      <c r="A3748" s="52" t="s">
        <v>345</v>
      </c>
      <c r="B3748" s="52" t="s">
        <v>337</v>
      </c>
      <c r="C3748" s="52" t="s">
        <v>262</v>
      </c>
      <c r="D3748" s="52" t="s">
        <v>7</v>
      </c>
      <c r="E3748" s="52" t="s">
        <v>75</v>
      </c>
      <c r="F3748" s="52" t="s">
        <v>69</v>
      </c>
      <c r="G3748" s="52">
        <v>0</v>
      </c>
      <c r="H3748" s="52">
        <v>0</v>
      </c>
      <c r="I3748" s="52">
        <v>0</v>
      </c>
      <c r="J3748" s="52">
        <v>0</v>
      </c>
      <c r="K3748" s="52">
        <v>0</v>
      </c>
      <c r="L3748" s="52">
        <v>0</v>
      </c>
      <c r="M3748" s="52">
        <v>0</v>
      </c>
      <c r="N3748" s="52">
        <v>0</v>
      </c>
      <c r="O3748" s="52">
        <v>0</v>
      </c>
      <c r="P3748" s="52">
        <v>0</v>
      </c>
      <c r="Q3748" s="52">
        <v>0</v>
      </c>
      <c r="R3748" s="52">
        <v>0</v>
      </c>
      <c r="S3748" s="52">
        <v>0</v>
      </c>
      <c r="T3748" s="52">
        <v>0</v>
      </c>
      <c r="U3748" s="52">
        <v>0</v>
      </c>
      <c r="V3748" s="52">
        <v>0</v>
      </c>
      <c r="W3748" s="52">
        <v>0</v>
      </c>
      <c r="X3748" s="52">
        <v>0</v>
      </c>
      <c r="Y3748" s="52">
        <v>0</v>
      </c>
      <c r="Z3748" s="52">
        <v>0</v>
      </c>
    </row>
    <row r="3749" spans="1:26">
      <c r="A3749" s="52" t="s">
        <v>345</v>
      </c>
      <c r="B3749" s="52" t="s">
        <v>337</v>
      </c>
      <c r="C3749" s="52" t="s">
        <v>262</v>
      </c>
      <c r="D3749" s="52" t="s">
        <v>7</v>
      </c>
      <c r="E3749" s="52" t="s">
        <v>75</v>
      </c>
      <c r="F3749" s="52" t="s">
        <v>70</v>
      </c>
      <c r="G3749" s="52">
        <v>0</v>
      </c>
      <c r="H3749" s="52">
        <v>0</v>
      </c>
      <c r="I3749" s="52">
        <v>0</v>
      </c>
      <c r="J3749" s="52">
        <v>0</v>
      </c>
      <c r="K3749" s="52">
        <v>0</v>
      </c>
      <c r="L3749" s="52">
        <v>0</v>
      </c>
      <c r="M3749" s="52">
        <v>0</v>
      </c>
      <c r="N3749" s="52">
        <v>0</v>
      </c>
      <c r="O3749" s="52">
        <v>0</v>
      </c>
      <c r="P3749" s="52">
        <v>0</v>
      </c>
      <c r="Q3749" s="52">
        <v>0</v>
      </c>
      <c r="R3749" s="52">
        <v>0</v>
      </c>
      <c r="S3749" s="52">
        <v>0</v>
      </c>
      <c r="T3749" s="52">
        <v>0</v>
      </c>
      <c r="U3749" s="52">
        <v>0</v>
      </c>
      <c r="V3749" s="52">
        <v>0</v>
      </c>
      <c r="W3749" s="52">
        <v>0</v>
      </c>
      <c r="X3749" s="52">
        <v>0</v>
      </c>
      <c r="Y3749" s="52">
        <v>0</v>
      </c>
      <c r="Z3749" s="52">
        <v>0</v>
      </c>
    </row>
    <row r="3750" spans="1:26">
      <c r="A3750" s="52" t="s">
        <v>345</v>
      </c>
      <c r="B3750" s="52" t="s">
        <v>342</v>
      </c>
      <c r="C3750" s="52" t="s">
        <v>262</v>
      </c>
      <c r="D3750" s="52" t="s">
        <v>7</v>
      </c>
      <c r="E3750" s="52" t="s">
        <v>75</v>
      </c>
      <c r="F3750" s="52" t="s">
        <v>71</v>
      </c>
      <c r="G3750" s="52">
        <v>0</v>
      </c>
      <c r="H3750" s="52">
        <v>0</v>
      </c>
      <c r="I3750" s="52">
        <v>0</v>
      </c>
      <c r="J3750" s="52">
        <v>0</v>
      </c>
      <c r="K3750" s="52">
        <v>0</v>
      </c>
      <c r="L3750" s="52">
        <v>0</v>
      </c>
      <c r="M3750" s="52">
        <v>0</v>
      </c>
      <c r="N3750" s="52">
        <v>0</v>
      </c>
      <c r="O3750" s="52">
        <v>0</v>
      </c>
      <c r="P3750" s="52">
        <v>0</v>
      </c>
      <c r="Q3750" s="52">
        <v>0</v>
      </c>
      <c r="R3750" s="52">
        <v>0</v>
      </c>
      <c r="S3750" s="52">
        <v>0</v>
      </c>
      <c r="T3750" s="52">
        <v>0</v>
      </c>
      <c r="U3750" s="52">
        <v>0</v>
      </c>
      <c r="V3750" s="52">
        <v>0</v>
      </c>
      <c r="W3750" s="52">
        <v>0</v>
      </c>
      <c r="X3750" s="52">
        <v>0</v>
      </c>
      <c r="Y3750" s="52">
        <v>0</v>
      </c>
      <c r="Z3750" s="52">
        <v>0</v>
      </c>
    </row>
    <row r="3751" spans="1:26">
      <c r="A3751" s="52" t="s">
        <v>345</v>
      </c>
      <c r="B3751" s="52" t="s">
        <v>342</v>
      </c>
      <c r="C3751" s="52" t="s">
        <v>262</v>
      </c>
      <c r="D3751" s="52" t="s">
        <v>7</v>
      </c>
      <c r="E3751" s="52" t="s">
        <v>75</v>
      </c>
      <c r="F3751" s="52" t="s">
        <v>72</v>
      </c>
      <c r="G3751" s="52">
        <v>40.158002023199998</v>
      </c>
      <c r="H3751" s="52">
        <v>33.602699955600002</v>
      </c>
      <c r="I3751" s="52">
        <v>31.7279974536</v>
      </c>
      <c r="J3751" s="52">
        <v>40.280599900800006</v>
      </c>
      <c r="K3751" s="52">
        <v>39.4407948096</v>
      </c>
      <c r="L3751" s="52">
        <v>39.025598227200007</v>
      </c>
      <c r="M3751" s="52">
        <v>38.97199881360001</v>
      </c>
      <c r="N3751" s="52">
        <v>38.265995476800001</v>
      </c>
      <c r="O3751" s="52">
        <v>45.7088991444</v>
      </c>
      <c r="P3751" s="52">
        <v>36.134399300399998</v>
      </c>
      <c r="Q3751" s="52">
        <v>34.766998794000003</v>
      </c>
      <c r="R3751" s="52">
        <v>54.177820019999999</v>
      </c>
      <c r="S3751" s="52">
        <v>56.434367055599999</v>
      </c>
      <c r="T3751" s="52">
        <v>47.346662260799995</v>
      </c>
      <c r="U3751" s="52">
        <v>39.565427471999996</v>
      </c>
      <c r="V3751" s="52">
        <v>19.617335136000001</v>
      </c>
      <c r="W3751" s="52">
        <v>15.063867752400002</v>
      </c>
      <c r="X3751" s="52">
        <v>10.939706467199999</v>
      </c>
      <c r="Y3751" s="52">
        <v>12.763242086400002</v>
      </c>
      <c r="Z3751" s="52">
        <v>11.7753373188</v>
      </c>
    </row>
    <row r="3752" spans="1:26">
      <c r="A3752" s="52" t="s">
        <v>345</v>
      </c>
      <c r="B3752" s="52" t="s">
        <v>343</v>
      </c>
      <c r="C3752" s="52" t="s">
        <v>262</v>
      </c>
      <c r="D3752" s="52" t="s">
        <v>7</v>
      </c>
      <c r="E3752" s="52" t="s">
        <v>75</v>
      </c>
      <c r="F3752" s="52" t="s">
        <v>73</v>
      </c>
      <c r="G3752" s="52">
        <v>111.00869796960001</v>
      </c>
      <c r="H3752" s="52">
        <v>114.0659998128</v>
      </c>
      <c r="I3752" s="52">
        <v>108.36269898480001</v>
      </c>
      <c r="J3752" s="52">
        <v>112.00679759519998</v>
      </c>
      <c r="K3752" s="52">
        <v>116.45999949240002</v>
      </c>
      <c r="L3752" s="52">
        <v>125.86499673840001</v>
      </c>
      <c r="M3752" s="52">
        <v>128.1995982864</v>
      </c>
      <c r="N3752" s="52">
        <v>132.48809984520003</v>
      </c>
      <c r="O3752" s="52">
        <v>127.54170128160001</v>
      </c>
      <c r="P3752" s="52">
        <v>119.71079848440002</v>
      </c>
      <c r="Q3752" s="52">
        <v>112.1228975592</v>
      </c>
      <c r="R3752" s="52">
        <v>113.49630193680001</v>
      </c>
      <c r="S3752" s="52">
        <v>122.9057999928</v>
      </c>
      <c r="T3752" s="52">
        <v>132.66180180360001</v>
      </c>
      <c r="U3752" s="52">
        <v>136.0260002736</v>
      </c>
      <c r="V3752" s="52">
        <v>119.9808010296</v>
      </c>
      <c r="W3752" s="52">
        <v>116.2377013464</v>
      </c>
      <c r="X3752" s="52">
        <v>115.03529844120001</v>
      </c>
      <c r="Y3752" s="52">
        <v>112.6287006804</v>
      </c>
      <c r="Z3752" s="52">
        <v>114.86236685400002</v>
      </c>
    </row>
    <row r="3753" spans="1:26">
      <c r="A3753" s="52" t="s">
        <v>346</v>
      </c>
      <c r="B3753" s="52" t="s">
        <v>337</v>
      </c>
      <c r="C3753" s="52" t="s">
        <v>262</v>
      </c>
      <c r="D3753" s="52" t="s">
        <v>7</v>
      </c>
      <c r="E3753" s="52" t="s">
        <v>76</v>
      </c>
      <c r="F3753" s="52" t="s">
        <v>63</v>
      </c>
      <c r="G3753" s="52">
        <v>20.1781276884</v>
      </c>
      <c r="H3753" s="52">
        <v>24.108193112400002</v>
      </c>
      <c r="I3753" s="52">
        <v>19.881727369200004</v>
      </c>
      <c r="J3753" s="52">
        <v>27.234187783200007</v>
      </c>
      <c r="K3753" s="52">
        <v>28.068960340800004</v>
      </c>
      <c r="L3753" s="52">
        <v>26.643409369200004</v>
      </c>
      <c r="M3753" s="52">
        <v>26.791102926000008</v>
      </c>
      <c r="N3753" s="52">
        <v>27.503876318400003</v>
      </c>
      <c r="O3753" s="52">
        <v>28.364347454400004</v>
      </c>
      <c r="P3753" s="52">
        <v>27.002042283599998</v>
      </c>
      <c r="Q3753" s="52">
        <v>25.0481255256</v>
      </c>
      <c r="R3753" s="52">
        <v>24.631296091200003</v>
      </c>
      <c r="S3753" s="52">
        <v>23.543335177199999</v>
      </c>
      <c r="T3753" s="52">
        <v>24.839400985200001</v>
      </c>
      <c r="U3753" s="52">
        <v>22.134167154</v>
      </c>
      <c r="V3753" s="52">
        <v>20.8937564784</v>
      </c>
      <c r="W3753" s="52">
        <v>18.239622541199999</v>
      </c>
      <c r="X3753" s="52">
        <v>18.3976239996</v>
      </c>
      <c r="Y3753" s="52">
        <v>22.974060168000001</v>
      </c>
      <c r="Z3753" s="52">
        <v>23.271385770000002</v>
      </c>
    </row>
    <row r="3754" spans="1:26">
      <c r="A3754" s="52" t="s">
        <v>346</v>
      </c>
      <c r="B3754" s="52" t="s">
        <v>338</v>
      </c>
      <c r="C3754" s="52" t="s">
        <v>262</v>
      </c>
      <c r="D3754" s="52" t="s">
        <v>7</v>
      </c>
      <c r="E3754" s="52" t="s">
        <v>76</v>
      </c>
      <c r="F3754" s="52" t="s">
        <v>64</v>
      </c>
      <c r="G3754" s="52">
        <v>0</v>
      </c>
      <c r="H3754" s="52">
        <v>0</v>
      </c>
      <c r="I3754" s="52">
        <v>0</v>
      </c>
      <c r="J3754" s="52">
        <v>1.0710001872000001</v>
      </c>
      <c r="K3754" s="52">
        <v>1.1409992964000002</v>
      </c>
      <c r="L3754" s="52">
        <v>1.1380015476000001</v>
      </c>
      <c r="M3754" s="52">
        <v>1.0559988828000002</v>
      </c>
      <c r="N3754" s="52">
        <v>1.0609979220000001</v>
      </c>
      <c r="O3754" s="52">
        <v>1.0670017932</v>
      </c>
      <c r="P3754" s="52">
        <v>1.0699995420000001</v>
      </c>
      <c r="Q3754" s="52">
        <v>1.7460002700000001</v>
      </c>
      <c r="R3754" s="52">
        <v>1.6560008172</v>
      </c>
      <c r="S3754" s="52">
        <v>1.7720002980000003</v>
      </c>
      <c r="T3754" s="52">
        <v>1.5010012944</v>
      </c>
      <c r="U3754" s="52">
        <v>1.8079984044000001</v>
      </c>
      <c r="V3754" s="52">
        <v>1.7540012448</v>
      </c>
      <c r="W3754" s="52">
        <v>2.1950010756</v>
      </c>
      <c r="X3754" s="52">
        <v>1.8315700884000001</v>
      </c>
      <c r="Y3754" s="52">
        <v>2.5099991604</v>
      </c>
      <c r="Z3754" s="52">
        <v>2.9540009268</v>
      </c>
    </row>
    <row r="3755" spans="1:26">
      <c r="A3755" s="52" t="s">
        <v>346</v>
      </c>
      <c r="B3755" s="52" t="s">
        <v>339</v>
      </c>
      <c r="C3755" s="52" t="s">
        <v>262</v>
      </c>
      <c r="D3755" s="52" t="s">
        <v>7</v>
      </c>
      <c r="E3755" s="52" t="s">
        <v>76</v>
      </c>
      <c r="F3755" s="52" t="s">
        <v>65</v>
      </c>
      <c r="G3755" s="52">
        <v>0</v>
      </c>
      <c r="H3755" s="52">
        <v>0</v>
      </c>
      <c r="I3755" s="52">
        <v>0</v>
      </c>
      <c r="J3755" s="52">
        <v>0</v>
      </c>
      <c r="K3755" s="52">
        <v>0</v>
      </c>
      <c r="L3755" s="52">
        <v>3.59981064E-2</v>
      </c>
      <c r="M3755" s="52">
        <v>3.1999712399999998E-2</v>
      </c>
      <c r="N3755" s="52">
        <v>3.3000357600000002E-2</v>
      </c>
      <c r="O3755" s="52">
        <v>3.4001002800000006E-2</v>
      </c>
      <c r="P3755" s="52">
        <v>3.1999712399999998E-2</v>
      </c>
      <c r="Q3755" s="52">
        <v>3.0999067200000001E-2</v>
      </c>
      <c r="R3755" s="52">
        <v>2.9998422000000004E-2</v>
      </c>
      <c r="S3755" s="52">
        <v>2.9998422000000004E-2</v>
      </c>
      <c r="T3755" s="52">
        <v>0</v>
      </c>
      <c r="U3755" s="52">
        <v>4.7001016800000003E-2</v>
      </c>
      <c r="V3755" s="52">
        <v>0.19100181600000002</v>
      </c>
      <c r="W3755" s="52">
        <v>0.29599838640000004</v>
      </c>
      <c r="X3755" s="52">
        <v>0.24246177480000003</v>
      </c>
      <c r="Y3755" s="52">
        <v>0.19700150040000003</v>
      </c>
      <c r="Z3755" s="52">
        <v>0.16199985240000001</v>
      </c>
    </row>
    <row r="3756" spans="1:26">
      <c r="A3756" s="52" t="s">
        <v>346</v>
      </c>
      <c r="B3756" s="52" t="s">
        <v>340</v>
      </c>
      <c r="C3756" s="52" t="s">
        <v>262</v>
      </c>
      <c r="D3756" s="52" t="s">
        <v>7</v>
      </c>
      <c r="E3756" s="52" t="s">
        <v>76</v>
      </c>
      <c r="F3756" s="52" t="s">
        <v>66</v>
      </c>
      <c r="G3756" s="52">
        <v>13.509689911200001</v>
      </c>
      <c r="H3756" s="52">
        <v>14.300450827200002</v>
      </c>
      <c r="I3756" s="52">
        <v>14.633276306400001</v>
      </c>
      <c r="J3756" s="52">
        <v>17.4412123416</v>
      </c>
      <c r="K3756" s="52">
        <v>17.364267331200001</v>
      </c>
      <c r="L3756" s="52">
        <v>16.002493884000003</v>
      </c>
      <c r="M3756" s="52">
        <v>15.332898960000001</v>
      </c>
      <c r="N3756" s="52">
        <v>16.976125850399999</v>
      </c>
      <c r="O3756" s="52">
        <v>17.7033060216</v>
      </c>
      <c r="P3756" s="52">
        <v>16.979990266800002</v>
      </c>
      <c r="Q3756" s="52">
        <v>17.479341529200003</v>
      </c>
      <c r="R3756" s="52">
        <v>13.529229706800001</v>
      </c>
      <c r="S3756" s="52">
        <v>13.905874234800002</v>
      </c>
      <c r="T3756" s="52">
        <v>14.325726538800001</v>
      </c>
      <c r="U3756" s="52">
        <v>13.5534712788</v>
      </c>
      <c r="V3756" s="52">
        <v>12.9582548568</v>
      </c>
      <c r="W3756" s="52">
        <v>13.363784118</v>
      </c>
      <c r="X3756" s="52">
        <v>12.594782001600002</v>
      </c>
      <c r="Y3756" s="52">
        <v>12.416541552000002</v>
      </c>
      <c r="Z3756" s="52">
        <v>12.5791484904</v>
      </c>
    </row>
    <row r="3757" spans="1:26">
      <c r="A3757" s="52" t="s">
        <v>346</v>
      </c>
      <c r="B3757" s="52" t="s">
        <v>341</v>
      </c>
      <c r="C3757" s="52" t="s">
        <v>262</v>
      </c>
      <c r="D3757" s="52" t="s">
        <v>7</v>
      </c>
      <c r="E3757" s="52" t="s">
        <v>76</v>
      </c>
      <c r="F3757" s="52" t="s">
        <v>67</v>
      </c>
      <c r="G3757" s="52">
        <v>0</v>
      </c>
      <c r="H3757" s="52">
        <v>0</v>
      </c>
      <c r="I3757" s="52">
        <v>0</v>
      </c>
      <c r="J3757" s="52">
        <v>0</v>
      </c>
      <c r="K3757" s="52">
        <v>0</v>
      </c>
      <c r="L3757" s="52">
        <v>0</v>
      </c>
      <c r="M3757" s="52">
        <v>0</v>
      </c>
      <c r="N3757" s="52">
        <v>0</v>
      </c>
      <c r="O3757" s="52">
        <v>0</v>
      </c>
      <c r="P3757" s="52">
        <v>0</v>
      </c>
      <c r="Q3757" s="52">
        <v>0</v>
      </c>
      <c r="R3757" s="52">
        <v>0</v>
      </c>
      <c r="S3757" s="52">
        <v>0</v>
      </c>
      <c r="T3757" s="52">
        <v>0</v>
      </c>
      <c r="U3757" s="52">
        <v>0</v>
      </c>
      <c r="V3757" s="52">
        <v>0</v>
      </c>
      <c r="W3757" s="52">
        <v>0</v>
      </c>
      <c r="X3757" s="52">
        <v>0</v>
      </c>
      <c r="Y3757" s="52">
        <v>0</v>
      </c>
      <c r="Z3757" s="52">
        <v>0</v>
      </c>
    </row>
    <row r="3758" spans="1:26">
      <c r="A3758" s="52" t="s">
        <v>346</v>
      </c>
      <c r="B3758" s="52" t="s">
        <v>337</v>
      </c>
      <c r="C3758" s="52" t="s">
        <v>262</v>
      </c>
      <c r="D3758" s="52" t="s">
        <v>7</v>
      </c>
      <c r="E3758" s="52" t="s">
        <v>76</v>
      </c>
      <c r="F3758" s="52" t="s">
        <v>68</v>
      </c>
      <c r="G3758" s="52">
        <v>8.1002019600000003E-2</v>
      </c>
      <c r="H3758" s="52">
        <v>8.1002019600000003E-2</v>
      </c>
      <c r="I3758" s="52">
        <v>0.29699903160000002</v>
      </c>
      <c r="J3758" s="52">
        <v>0.57419868600000012</v>
      </c>
      <c r="K3758" s="52">
        <v>0.48770358480000003</v>
      </c>
      <c r="L3758" s="52">
        <v>0.57829756320000014</v>
      </c>
      <c r="M3758" s="52">
        <v>0.63239939280000002</v>
      </c>
      <c r="N3758" s="52">
        <v>0.63869634000000008</v>
      </c>
      <c r="O3758" s="52">
        <v>0.65669958000000006</v>
      </c>
      <c r="P3758" s="52">
        <v>0.53789913</v>
      </c>
      <c r="Q3758" s="52">
        <v>0.13499917920000001</v>
      </c>
      <c r="R3758" s="52">
        <v>0.10799850600000001</v>
      </c>
      <c r="S3758" s="52">
        <v>0.10799850600000001</v>
      </c>
      <c r="T3758" s="52">
        <v>0.24300187200000004</v>
      </c>
      <c r="U3758" s="52">
        <v>0.51300023040000009</v>
      </c>
      <c r="V3758" s="52">
        <v>0.10799850600000001</v>
      </c>
      <c r="W3758" s="52">
        <v>0.10799850600000001</v>
      </c>
      <c r="X3758" s="52">
        <v>0.10799850600000001</v>
      </c>
      <c r="Y3758" s="52">
        <v>0.10799850600000001</v>
      </c>
      <c r="Z3758" s="52">
        <v>0.10799850600000001</v>
      </c>
    </row>
    <row r="3759" spans="1:26">
      <c r="A3759" s="52" t="s">
        <v>346</v>
      </c>
      <c r="B3759" s="52" t="s">
        <v>337</v>
      </c>
      <c r="C3759" s="52" t="s">
        <v>262</v>
      </c>
      <c r="D3759" s="52" t="s">
        <v>7</v>
      </c>
      <c r="E3759" s="52" t="s">
        <v>76</v>
      </c>
      <c r="F3759" s="52" t="s">
        <v>69</v>
      </c>
      <c r="G3759" s="52">
        <v>0</v>
      </c>
      <c r="H3759" s="52">
        <v>0</v>
      </c>
      <c r="I3759" s="52">
        <v>0</v>
      </c>
      <c r="J3759" s="52">
        <v>0</v>
      </c>
      <c r="K3759" s="52">
        <v>0</v>
      </c>
      <c r="L3759" s="52">
        <v>0</v>
      </c>
      <c r="M3759" s="52">
        <v>0</v>
      </c>
      <c r="N3759" s="52">
        <v>0</v>
      </c>
      <c r="O3759" s="52">
        <v>0</v>
      </c>
      <c r="P3759" s="52">
        <v>0</v>
      </c>
      <c r="Q3759" s="52">
        <v>0</v>
      </c>
      <c r="R3759" s="52">
        <v>0</v>
      </c>
      <c r="S3759" s="52">
        <v>0</v>
      </c>
      <c r="T3759" s="52">
        <v>0</v>
      </c>
      <c r="U3759" s="52">
        <v>0</v>
      </c>
      <c r="V3759" s="52">
        <v>0</v>
      </c>
      <c r="W3759" s="52">
        <v>0</v>
      </c>
      <c r="X3759" s="52">
        <v>0</v>
      </c>
      <c r="Y3759" s="52">
        <v>0</v>
      </c>
      <c r="Z3759" s="52">
        <v>0</v>
      </c>
    </row>
    <row r="3760" spans="1:26">
      <c r="A3760" s="52" t="s">
        <v>346</v>
      </c>
      <c r="B3760" s="52" t="s">
        <v>337</v>
      </c>
      <c r="C3760" s="52" t="s">
        <v>262</v>
      </c>
      <c r="D3760" s="52" t="s">
        <v>7</v>
      </c>
      <c r="E3760" s="52" t="s">
        <v>76</v>
      </c>
      <c r="F3760" s="52" t="s">
        <v>70</v>
      </c>
      <c r="G3760" s="52">
        <v>0</v>
      </c>
      <c r="H3760" s="52">
        <v>0</v>
      </c>
      <c r="I3760" s="52">
        <v>0</v>
      </c>
      <c r="J3760" s="52">
        <v>0</v>
      </c>
      <c r="K3760" s="52">
        <v>0</v>
      </c>
      <c r="L3760" s="52">
        <v>0</v>
      </c>
      <c r="M3760" s="52">
        <v>0</v>
      </c>
      <c r="N3760" s="52">
        <v>0</v>
      </c>
      <c r="O3760" s="52">
        <v>0</v>
      </c>
      <c r="P3760" s="52">
        <v>0</v>
      </c>
      <c r="Q3760" s="52">
        <v>0</v>
      </c>
      <c r="R3760" s="52">
        <v>0</v>
      </c>
      <c r="S3760" s="52">
        <v>0</v>
      </c>
      <c r="T3760" s="52">
        <v>0</v>
      </c>
      <c r="U3760" s="52">
        <v>0</v>
      </c>
      <c r="V3760" s="52">
        <v>0</v>
      </c>
      <c r="W3760" s="52">
        <v>0</v>
      </c>
      <c r="X3760" s="52">
        <v>0</v>
      </c>
      <c r="Y3760" s="52">
        <v>0</v>
      </c>
      <c r="Z3760" s="52">
        <v>0</v>
      </c>
    </row>
    <row r="3761" spans="1:26">
      <c r="A3761" s="52" t="s">
        <v>346</v>
      </c>
      <c r="B3761" s="52" t="s">
        <v>342</v>
      </c>
      <c r="C3761" s="52" t="s">
        <v>262</v>
      </c>
      <c r="D3761" s="52" t="s">
        <v>7</v>
      </c>
      <c r="E3761" s="52" t="s">
        <v>76</v>
      </c>
      <c r="F3761" s="52" t="s">
        <v>71</v>
      </c>
      <c r="G3761" s="52">
        <v>0</v>
      </c>
      <c r="H3761" s="52">
        <v>0</v>
      </c>
      <c r="I3761" s="52">
        <v>0</v>
      </c>
      <c r="J3761" s="52">
        <v>0</v>
      </c>
      <c r="K3761" s="52">
        <v>0</v>
      </c>
      <c r="L3761" s="52">
        <v>0</v>
      </c>
      <c r="M3761" s="52">
        <v>0</v>
      </c>
      <c r="N3761" s="52">
        <v>0</v>
      </c>
      <c r="O3761" s="52">
        <v>0</v>
      </c>
      <c r="P3761" s="52">
        <v>0</v>
      </c>
      <c r="Q3761" s="52">
        <v>0</v>
      </c>
      <c r="R3761" s="52">
        <v>0</v>
      </c>
      <c r="S3761" s="52">
        <v>0</v>
      </c>
      <c r="T3761" s="52">
        <v>0</v>
      </c>
      <c r="U3761" s="52">
        <v>0</v>
      </c>
      <c r="V3761" s="52">
        <v>0</v>
      </c>
      <c r="W3761" s="52">
        <v>0</v>
      </c>
      <c r="X3761" s="52">
        <v>0</v>
      </c>
      <c r="Y3761" s="52">
        <v>0</v>
      </c>
      <c r="Z3761" s="52">
        <v>0</v>
      </c>
    </row>
    <row r="3762" spans="1:26">
      <c r="A3762" s="52" t="s">
        <v>346</v>
      </c>
      <c r="B3762" s="52" t="s">
        <v>342</v>
      </c>
      <c r="C3762" s="52" t="s">
        <v>262</v>
      </c>
      <c r="D3762" s="52" t="s">
        <v>7</v>
      </c>
      <c r="E3762" s="52" t="s">
        <v>76</v>
      </c>
      <c r="F3762" s="52" t="s">
        <v>72</v>
      </c>
      <c r="G3762" s="52">
        <v>4.1904969443999995</v>
      </c>
      <c r="H3762" s="52">
        <v>4.0653953604000002</v>
      </c>
      <c r="I3762" s="52">
        <v>4.0227988572000015</v>
      </c>
      <c r="J3762" s="52">
        <v>7.4248962407999999</v>
      </c>
      <c r="K3762" s="52">
        <v>7.6516993836000005</v>
      </c>
      <c r="L3762" s="52">
        <v>8.4825949644000005</v>
      </c>
      <c r="M3762" s="52">
        <v>9.4552932744000007</v>
      </c>
      <c r="N3762" s="52">
        <v>8.9280956052000011</v>
      </c>
      <c r="O3762" s="52">
        <v>11.678597118000003</v>
      </c>
      <c r="P3762" s="52">
        <v>10.120697211600001</v>
      </c>
      <c r="Q3762" s="52">
        <v>9.5220978552000002</v>
      </c>
      <c r="R3762" s="52">
        <v>10.8614342412</v>
      </c>
      <c r="S3762" s="52">
        <v>11.268784760400001</v>
      </c>
      <c r="T3762" s="52">
        <v>6.9081781320000015</v>
      </c>
      <c r="U3762" s="52">
        <v>6.7554059868000005</v>
      </c>
      <c r="V3762" s="52">
        <v>8.3660260788000009</v>
      </c>
      <c r="W3762" s="52">
        <v>8.4912867612000014</v>
      </c>
      <c r="X3762" s="52">
        <v>6.5121277860000006</v>
      </c>
      <c r="Y3762" s="52">
        <v>6.7593038975999997</v>
      </c>
      <c r="Z3762" s="52">
        <v>7.1895729600000005</v>
      </c>
    </row>
    <row r="3763" spans="1:26">
      <c r="A3763" s="52" t="s">
        <v>346</v>
      </c>
      <c r="B3763" s="52" t="s">
        <v>343</v>
      </c>
      <c r="C3763" s="52" t="s">
        <v>262</v>
      </c>
      <c r="D3763" s="52" t="s">
        <v>7</v>
      </c>
      <c r="E3763" s="52" t="s">
        <v>76</v>
      </c>
      <c r="F3763" s="52" t="s">
        <v>73</v>
      </c>
      <c r="G3763" s="52">
        <v>49.605298509600004</v>
      </c>
      <c r="H3763" s="52">
        <v>47.539799344800002</v>
      </c>
      <c r="I3763" s="52">
        <v>47.955603013200005</v>
      </c>
      <c r="J3763" s="52">
        <v>54.401399326800004</v>
      </c>
      <c r="K3763" s="52">
        <v>54.978302685599999</v>
      </c>
      <c r="L3763" s="52">
        <v>51.990300756000003</v>
      </c>
      <c r="M3763" s="52">
        <v>48.517199431199998</v>
      </c>
      <c r="N3763" s="52">
        <v>59.459401231200005</v>
      </c>
      <c r="O3763" s="52">
        <v>55.240199586000003</v>
      </c>
      <c r="P3763" s="52">
        <v>57.437097282000003</v>
      </c>
      <c r="Q3763" s="52">
        <v>57.99150077760001</v>
      </c>
      <c r="R3763" s="52">
        <v>61.577097231600007</v>
      </c>
      <c r="S3763" s="52">
        <v>53.639100277200001</v>
      </c>
      <c r="T3763" s="52">
        <v>53.104500345600002</v>
      </c>
      <c r="U3763" s="52">
        <v>50.553901785600004</v>
      </c>
      <c r="V3763" s="52">
        <v>50.480997037200012</v>
      </c>
      <c r="W3763" s="52">
        <v>50.752799906400007</v>
      </c>
      <c r="X3763" s="52">
        <v>47.329584303600001</v>
      </c>
      <c r="Y3763" s="52">
        <v>47.816551011600005</v>
      </c>
      <c r="Z3763" s="52">
        <v>48.089559679200001</v>
      </c>
    </row>
    <row r="3764" spans="1:26">
      <c r="A3764" s="52" t="s">
        <v>347</v>
      </c>
      <c r="B3764" s="52" t="s">
        <v>337</v>
      </c>
      <c r="C3764" s="52" t="s">
        <v>262</v>
      </c>
      <c r="D3764" s="52" t="s">
        <v>7</v>
      </c>
      <c r="E3764" s="52" t="s">
        <v>77</v>
      </c>
      <c r="F3764" s="52" t="s">
        <v>63</v>
      </c>
      <c r="G3764" s="52">
        <v>0</v>
      </c>
      <c r="H3764" s="52">
        <v>0</v>
      </c>
      <c r="I3764" s="52">
        <v>0</v>
      </c>
      <c r="J3764" s="52">
        <v>0</v>
      </c>
      <c r="K3764" s="52">
        <v>0</v>
      </c>
      <c r="L3764" s="52">
        <v>0</v>
      </c>
      <c r="M3764" s="52">
        <v>0</v>
      </c>
      <c r="N3764" s="52">
        <v>0</v>
      </c>
      <c r="O3764" s="52">
        <v>0</v>
      </c>
      <c r="P3764" s="52">
        <v>0</v>
      </c>
      <c r="Q3764" s="52">
        <v>0</v>
      </c>
      <c r="R3764" s="52">
        <v>0</v>
      </c>
      <c r="S3764" s="52">
        <v>0</v>
      </c>
      <c r="T3764" s="52">
        <v>0</v>
      </c>
      <c r="U3764" s="52">
        <v>0</v>
      </c>
      <c r="V3764" s="52">
        <v>0</v>
      </c>
      <c r="W3764" s="52">
        <v>0</v>
      </c>
      <c r="X3764" s="52">
        <v>0</v>
      </c>
      <c r="Y3764" s="52">
        <v>0</v>
      </c>
      <c r="Z3764" s="52">
        <v>0</v>
      </c>
    </row>
    <row r="3765" spans="1:26">
      <c r="A3765" s="52" t="s">
        <v>347</v>
      </c>
      <c r="B3765" s="52" t="s">
        <v>338</v>
      </c>
      <c r="C3765" s="52" t="s">
        <v>262</v>
      </c>
      <c r="D3765" s="52" t="s">
        <v>7</v>
      </c>
      <c r="E3765" s="52" t="s">
        <v>77</v>
      </c>
      <c r="F3765" s="52" t="s">
        <v>64</v>
      </c>
      <c r="G3765" s="52">
        <v>0</v>
      </c>
      <c r="H3765" s="52">
        <v>0</v>
      </c>
      <c r="I3765" s="52">
        <v>0</v>
      </c>
      <c r="J3765" s="52">
        <v>0</v>
      </c>
      <c r="K3765" s="52">
        <v>0</v>
      </c>
      <c r="L3765" s="52">
        <v>0</v>
      </c>
      <c r="M3765" s="52">
        <v>0</v>
      </c>
      <c r="N3765" s="52">
        <v>0</v>
      </c>
      <c r="O3765" s="52">
        <v>0</v>
      </c>
      <c r="P3765" s="52">
        <v>0</v>
      </c>
      <c r="Q3765" s="52">
        <v>0</v>
      </c>
      <c r="R3765" s="52">
        <v>0</v>
      </c>
      <c r="S3765" s="52">
        <v>0</v>
      </c>
      <c r="T3765" s="52">
        <v>0</v>
      </c>
      <c r="U3765" s="52">
        <v>0</v>
      </c>
      <c r="V3765" s="52">
        <v>0</v>
      </c>
      <c r="W3765" s="52">
        <v>0</v>
      </c>
      <c r="X3765" s="52">
        <v>0</v>
      </c>
      <c r="Y3765" s="52">
        <v>0</v>
      </c>
      <c r="Z3765" s="52">
        <v>0</v>
      </c>
    </row>
    <row r="3766" spans="1:26">
      <c r="A3766" s="52" t="s">
        <v>347</v>
      </c>
      <c r="B3766" s="52" t="s">
        <v>339</v>
      </c>
      <c r="C3766" s="52" t="s">
        <v>262</v>
      </c>
      <c r="D3766" s="52" t="s">
        <v>7</v>
      </c>
      <c r="E3766" s="52" t="s">
        <v>77</v>
      </c>
      <c r="F3766" s="52" t="s">
        <v>65</v>
      </c>
      <c r="G3766" s="52">
        <v>0</v>
      </c>
      <c r="H3766" s="52">
        <v>0</v>
      </c>
      <c r="I3766" s="52">
        <v>0</v>
      </c>
      <c r="J3766" s="52">
        <v>0</v>
      </c>
      <c r="K3766" s="52">
        <v>0</v>
      </c>
      <c r="L3766" s="52">
        <v>0</v>
      </c>
      <c r="M3766" s="52">
        <v>0</v>
      </c>
      <c r="N3766" s="52">
        <v>0</v>
      </c>
      <c r="O3766" s="52">
        <v>0</v>
      </c>
      <c r="P3766" s="52">
        <v>0</v>
      </c>
      <c r="Q3766" s="52">
        <v>0</v>
      </c>
      <c r="R3766" s="52">
        <v>0</v>
      </c>
      <c r="S3766" s="52">
        <v>0</v>
      </c>
      <c r="T3766" s="52">
        <v>0</v>
      </c>
      <c r="U3766" s="52">
        <v>0</v>
      </c>
      <c r="V3766" s="52">
        <v>0</v>
      </c>
      <c r="W3766" s="52">
        <v>0</v>
      </c>
      <c r="X3766" s="52">
        <v>0</v>
      </c>
      <c r="Y3766" s="52">
        <v>0</v>
      </c>
      <c r="Z3766" s="52">
        <v>0</v>
      </c>
    </row>
    <row r="3767" spans="1:26">
      <c r="A3767" s="52" t="s">
        <v>347</v>
      </c>
      <c r="B3767" s="52" t="s">
        <v>340</v>
      </c>
      <c r="C3767" s="52" t="s">
        <v>262</v>
      </c>
      <c r="D3767" s="52" t="s">
        <v>7</v>
      </c>
      <c r="E3767" s="52" t="s">
        <v>77</v>
      </c>
      <c r="F3767" s="52" t="s">
        <v>66</v>
      </c>
      <c r="G3767" s="52">
        <v>11.353065044399999</v>
      </c>
      <c r="H3767" s="52">
        <v>8.9198392356000014</v>
      </c>
      <c r="I3767" s="52">
        <v>0.27596873520000004</v>
      </c>
      <c r="J3767" s="52">
        <v>0.30579549840000003</v>
      </c>
      <c r="K3767" s="52">
        <v>0.30961804680000005</v>
      </c>
      <c r="L3767" s="52">
        <v>0.22809267720000001</v>
      </c>
      <c r="M3767" s="52">
        <v>0.13895570520000003</v>
      </c>
      <c r="N3767" s="52">
        <v>0.115890624</v>
      </c>
      <c r="O3767" s="52">
        <v>0.121019454</v>
      </c>
      <c r="P3767" s="52">
        <v>0.12261043800000002</v>
      </c>
      <c r="Q3767" s="52">
        <v>0.10045807920000001</v>
      </c>
      <c r="R3767" s="52">
        <v>7.917657480000001E-2</v>
      </c>
      <c r="S3767" s="52">
        <v>0.13232800080000001</v>
      </c>
      <c r="T3767" s="52">
        <v>8.924582880000001E-2</v>
      </c>
      <c r="U3767" s="52">
        <v>7.6434220799999994E-2</v>
      </c>
      <c r="V3767" s="52">
        <v>9.6430377600000006E-2</v>
      </c>
      <c r="W3767" s="52">
        <v>0.10301202720000001</v>
      </c>
      <c r="X3767" s="52">
        <v>0.1107450468</v>
      </c>
      <c r="Y3767" s="52">
        <v>0.10971090720000001</v>
      </c>
      <c r="Z3767" s="52">
        <v>0.10225840320000001</v>
      </c>
    </row>
    <row r="3768" spans="1:26">
      <c r="A3768" s="52" t="s">
        <v>347</v>
      </c>
      <c r="B3768" s="52" t="s">
        <v>341</v>
      </c>
      <c r="C3768" s="52" t="s">
        <v>262</v>
      </c>
      <c r="D3768" s="52" t="s">
        <v>7</v>
      </c>
      <c r="E3768" s="52" t="s">
        <v>77</v>
      </c>
      <c r="F3768" s="52" t="s">
        <v>67</v>
      </c>
      <c r="G3768" s="52">
        <v>0</v>
      </c>
      <c r="H3768" s="52">
        <v>0</v>
      </c>
      <c r="I3768" s="52">
        <v>0</v>
      </c>
      <c r="J3768" s="52">
        <v>0</v>
      </c>
      <c r="K3768" s="52">
        <v>0</v>
      </c>
      <c r="L3768" s="52">
        <v>0</v>
      </c>
      <c r="M3768" s="52">
        <v>0</v>
      </c>
      <c r="N3768" s="52">
        <v>0</v>
      </c>
      <c r="O3768" s="52">
        <v>0</v>
      </c>
      <c r="P3768" s="52">
        <v>0</v>
      </c>
      <c r="Q3768" s="52">
        <v>0</v>
      </c>
      <c r="R3768" s="52">
        <v>0</v>
      </c>
      <c r="S3768" s="52">
        <v>0</v>
      </c>
      <c r="T3768" s="52">
        <v>0</v>
      </c>
      <c r="U3768" s="52">
        <v>0</v>
      </c>
      <c r="V3768" s="52">
        <v>0</v>
      </c>
      <c r="W3768" s="52">
        <v>0</v>
      </c>
      <c r="X3768" s="52">
        <v>0</v>
      </c>
      <c r="Y3768" s="52">
        <v>0</v>
      </c>
      <c r="Z3768" s="52">
        <v>0</v>
      </c>
    </row>
    <row r="3769" spans="1:26">
      <c r="A3769" s="52" t="s">
        <v>347</v>
      </c>
      <c r="B3769" s="52" t="s">
        <v>337</v>
      </c>
      <c r="C3769" s="52" t="s">
        <v>262</v>
      </c>
      <c r="D3769" s="52" t="s">
        <v>7</v>
      </c>
      <c r="E3769" s="52" t="s">
        <v>77</v>
      </c>
      <c r="F3769" s="52" t="s">
        <v>68</v>
      </c>
      <c r="G3769" s="52">
        <v>2.0996801999999998E-2</v>
      </c>
      <c r="H3769" s="52">
        <v>2.0996801999999998E-2</v>
      </c>
      <c r="I3769" s="52">
        <v>0</v>
      </c>
      <c r="J3769" s="52">
        <v>0</v>
      </c>
      <c r="K3769" s="52">
        <v>0</v>
      </c>
      <c r="L3769" s="52">
        <v>0</v>
      </c>
      <c r="M3769" s="52">
        <v>0</v>
      </c>
      <c r="N3769" s="52">
        <v>0</v>
      </c>
      <c r="O3769" s="52">
        <v>0</v>
      </c>
      <c r="P3769" s="52">
        <v>0</v>
      </c>
      <c r="Q3769" s="52">
        <v>0</v>
      </c>
      <c r="R3769" s="52">
        <v>0</v>
      </c>
      <c r="S3769" s="52">
        <v>0</v>
      </c>
      <c r="T3769" s="52">
        <v>0</v>
      </c>
      <c r="U3769" s="52">
        <v>0</v>
      </c>
      <c r="V3769" s="52">
        <v>0</v>
      </c>
      <c r="W3769" s="52">
        <v>0</v>
      </c>
      <c r="X3769" s="52">
        <v>0</v>
      </c>
      <c r="Y3769" s="52">
        <v>0</v>
      </c>
      <c r="Z3769" s="52">
        <v>0</v>
      </c>
    </row>
    <row r="3770" spans="1:26">
      <c r="A3770" s="52" t="s">
        <v>347</v>
      </c>
      <c r="B3770" s="52" t="s">
        <v>337</v>
      </c>
      <c r="C3770" s="52" t="s">
        <v>262</v>
      </c>
      <c r="D3770" s="52" t="s">
        <v>7</v>
      </c>
      <c r="E3770" s="52" t="s">
        <v>77</v>
      </c>
      <c r="F3770" s="52" t="s">
        <v>69</v>
      </c>
      <c r="G3770" s="52">
        <v>0</v>
      </c>
      <c r="H3770" s="52">
        <v>0</v>
      </c>
      <c r="I3770" s="52">
        <v>0</v>
      </c>
      <c r="J3770" s="52">
        <v>0</v>
      </c>
      <c r="K3770" s="52">
        <v>0</v>
      </c>
      <c r="L3770" s="52">
        <v>0</v>
      </c>
      <c r="M3770" s="52">
        <v>0</v>
      </c>
      <c r="N3770" s="52">
        <v>0</v>
      </c>
      <c r="O3770" s="52">
        <v>0</v>
      </c>
      <c r="P3770" s="52">
        <v>0</v>
      </c>
      <c r="Q3770" s="52">
        <v>0</v>
      </c>
      <c r="R3770" s="52">
        <v>0</v>
      </c>
      <c r="S3770" s="52">
        <v>0</v>
      </c>
      <c r="T3770" s="52">
        <v>0</v>
      </c>
      <c r="U3770" s="52">
        <v>0</v>
      </c>
      <c r="V3770" s="52">
        <v>0</v>
      </c>
      <c r="W3770" s="52">
        <v>0</v>
      </c>
      <c r="X3770" s="52">
        <v>0</v>
      </c>
      <c r="Y3770" s="52">
        <v>0</v>
      </c>
      <c r="Z3770" s="52">
        <v>0</v>
      </c>
    </row>
    <row r="3771" spans="1:26">
      <c r="A3771" s="52" t="s">
        <v>347</v>
      </c>
      <c r="B3771" s="52" t="s">
        <v>337</v>
      </c>
      <c r="C3771" s="52" t="s">
        <v>262</v>
      </c>
      <c r="D3771" s="52" t="s">
        <v>7</v>
      </c>
      <c r="E3771" s="52" t="s">
        <v>77</v>
      </c>
      <c r="F3771" s="52" t="s">
        <v>70</v>
      </c>
      <c r="G3771" s="52">
        <v>0</v>
      </c>
      <c r="H3771" s="52">
        <v>0</v>
      </c>
      <c r="I3771" s="52">
        <v>0</v>
      </c>
      <c r="J3771" s="52">
        <v>0</v>
      </c>
      <c r="K3771" s="52">
        <v>0</v>
      </c>
      <c r="L3771" s="52">
        <v>0</v>
      </c>
      <c r="M3771" s="52">
        <v>0</v>
      </c>
      <c r="N3771" s="52">
        <v>0</v>
      </c>
      <c r="O3771" s="52">
        <v>0</v>
      </c>
      <c r="P3771" s="52">
        <v>0</v>
      </c>
      <c r="Q3771" s="52">
        <v>0</v>
      </c>
      <c r="R3771" s="52">
        <v>0</v>
      </c>
      <c r="S3771" s="52">
        <v>0</v>
      </c>
      <c r="T3771" s="52">
        <v>0</v>
      </c>
      <c r="U3771" s="52">
        <v>0</v>
      </c>
      <c r="V3771" s="52">
        <v>0</v>
      </c>
      <c r="W3771" s="52">
        <v>0</v>
      </c>
      <c r="X3771" s="52">
        <v>0</v>
      </c>
      <c r="Y3771" s="52">
        <v>0</v>
      </c>
      <c r="Z3771" s="52">
        <v>0</v>
      </c>
    </row>
    <row r="3772" spans="1:26">
      <c r="A3772" s="52" t="s">
        <v>347</v>
      </c>
      <c r="B3772" s="52" t="s">
        <v>342</v>
      </c>
      <c r="C3772" s="52" t="s">
        <v>262</v>
      </c>
      <c r="D3772" s="52" t="s">
        <v>7</v>
      </c>
      <c r="E3772" s="52" t="s">
        <v>77</v>
      </c>
      <c r="F3772" s="52" t="s">
        <v>71</v>
      </c>
      <c r="G3772" s="52">
        <v>0</v>
      </c>
      <c r="H3772" s="52">
        <v>0</v>
      </c>
      <c r="I3772" s="52">
        <v>0</v>
      </c>
      <c r="J3772" s="52">
        <v>0</v>
      </c>
      <c r="K3772" s="52">
        <v>0</v>
      </c>
      <c r="L3772" s="52">
        <v>0</v>
      </c>
      <c r="M3772" s="52">
        <v>0</v>
      </c>
      <c r="N3772" s="52">
        <v>0</v>
      </c>
      <c r="O3772" s="52">
        <v>0</v>
      </c>
      <c r="P3772" s="52">
        <v>0</v>
      </c>
      <c r="Q3772" s="52">
        <v>0</v>
      </c>
      <c r="R3772" s="52">
        <v>0</v>
      </c>
      <c r="S3772" s="52">
        <v>0</v>
      </c>
      <c r="T3772" s="52">
        <v>0</v>
      </c>
      <c r="U3772" s="52">
        <v>0</v>
      </c>
      <c r="V3772" s="52">
        <v>0</v>
      </c>
      <c r="W3772" s="52">
        <v>0</v>
      </c>
      <c r="X3772" s="52">
        <v>0</v>
      </c>
      <c r="Y3772" s="52">
        <v>0</v>
      </c>
      <c r="Z3772" s="52">
        <v>0</v>
      </c>
    </row>
    <row r="3773" spans="1:26">
      <c r="A3773" s="52" t="s">
        <v>347</v>
      </c>
      <c r="B3773" s="52" t="s">
        <v>342</v>
      </c>
      <c r="C3773" s="52" t="s">
        <v>262</v>
      </c>
      <c r="D3773" s="52" t="s">
        <v>7</v>
      </c>
      <c r="E3773" s="52" t="s">
        <v>77</v>
      </c>
      <c r="F3773" s="52" t="s">
        <v>72</v>
      </c>
      <c r="G3773" s="52">
        <v>0.80070037920000015</v>
      </c>
      <c r="H3773" s="52">
        <v>0.80070037920000015</v>
      </c>
      <c r="I3773" s="52">
        <v>0</v>
      </c>
      <c r="J3773" s="52">
        <v>0</v>
      </c>
      <c r="K3773" s="52">
        <v>0</v>
      </c>
      <c r="L3773" s="52">
        <v>0</v>
      </c>
      <c r="M3773" s="52">
        <v>0</v>
      </c>
      <c r="N3773" s="52">
        <v>0</v>
      </c>
      <c r="O3773" s="52">
        <v>0</v>
      </c>
      <c r="P3773" s="52">
        <v>0</v>
      </c>
      <c r="Q3773" s="52">
        <v>0</v>
      </c>
      <c r="R3773" s="52">
        <v>0</v>
      </c>
      <c r="S3773" s="52">
        <v>0</v>
      </c>
      <c r="T3773" s="52">
        <v>0</v>
      </c>
      <c r="U3773" s="52">
        <v>0</v>
      </c>
      <c r="V3773" s="52">
        <v>0</v>
      </c>
      <c r="W3773" s="52">
        <v>0</v>
      </c>
      <c r="X3773" s="52">
        <v>0</v>
      </c>
      <c r="Y3773" s="52">
        <v>0</v>
      </c>
      <c r="Z3773" s="52">
        <v>7.1359819199999994E-2</v>
      </c>
    </row>
    <row r="3774" spans="1:26">
      <c r="A3774" s="52" t="s">
        <v>347</v>
      </c>
      <c r="B3774" s="52" t="s">
        <v>343</v>
      </c>
      <c r="C3774" s="52" t="s">
        <v>262</v>
      </c>
      <c r="D3774" s="52" t="s">
        <v>7</v>
      </c>
      <c r="E3774" s="52" t="s">
        <v>77</v>
      </c>
      <c r="F3774" s="52" t="s">
        <v>73</v>
      </c>
      <c r="G3774" s="52">
        <v>0</v>
      </c>
      <c r="H3774" s="52">
        <v>0</v>
      </c>
      <c r="I3774" s="52">
        <v>0</v>
      </c>
      <c r="J3774" s="52">
        <v>0</v>
      </c>
      <c r="K3774" s="52">
        <v>0</v>
      </c>
      <c r="L3774" s="52">
        <v>0</v>
      </c>
      <c r="M3774" s="52">
        <v>0</v>
      </c>
      <c r="N3774" s="52">
        <v>0</v>
      </c>
      <c r="O3774" s="52">
        <v>0</v>
      </c>
      <c r="P3774" s="52">
        <v>0</v>
      </c>
      <c r="Q3774" s="52">
        <v>0</v>
      </c>
      <c r="R3774" s="52">
        <v>0</v>
      </c>
      <c r="S3774" s="52">
        <v>0</v>
      </c>
      <c r="T3774" s="52">
        <v>0</v>
      </c>
      <c r="U3774" s="52">
        <v>0</v>
      </c>
      <c r="V3774" s="52">
        <v>0</v>
      </c>
      <c r="W3774" s="52">
        <v>0</v>
      </c>
      <c r="X3774" s="52">
        <v>0</v>
      </c>
      <c r="Y3774" s="52">
        <v>0</v>
      </c>
      <c r="Z3774" s="52">
        <v>6.5996528400000004E-2</v>
      </c>
    </row>
    <row r="3775" spans="1:26">
      <c r="A3775" s="52" t="s">
        <v>347</v>
      </c>
      <c r="B3775" s="52" t="s">
        <v>337</v>
      </c>
      <c r="C3775" s="52" t="s">
        <v>262</v>
      </c>
      <c r="D3775" s="52" t="s">
        <v>7</v>
      </c>
      <c r="E3775" s="52" t="s">
        <v>78</v>
      </c>
      <c r="F3775" s="52" t="s">
        <v>63</v>
      </c>
      <c r="G3775" s="52">
        <v>0</v>
      </c>
      <c r="H3775" s="52">
        <v>0</v>
      </c>
      <c r="I3775" s="52">
        <v>0</v>
      </c>
      <c r="J3775" s="52">
        <v>0</v>
      </c>
      <c r="K3775" s="52">
        <v>0</v>
      </c>
      <c r="L3775" s="52">
        <v>0</v>
      </c>
      <c r="M3775" s="52">
        <v>0</v>
      </c>
      <c r="N3775" s="52">
        <v>0</v>
      </c>
      <c r="O3775" s="52">
        <v>0</v>
      </c>
      <c r="P3775" s="52">
        <v>1.18025892E-2</v>
      </c>
      <c r="Q3775" s="52">
        <v>1.9652839200000001E-2</v>
      </c>
      <c r="R3775" s="52">
        <v>2.5120800000000002E-2</v>
      </c>
      <c r="S3775" s="52">
        <v>2.5845116400000003E-2</v>
      </c>
      <c r="T3775" s="52">
        <v>5.1359475599999996E-2</v>
      </c>
      <c r="U3775" s="52">
        <v>1.5533028000000002E-3</v>
      </c>
      <c r="V3775" s="52">
        <v>1.8505656000000002E-3</v>
      </c>
      <c r="W3775" s="52">
        <v>1.3523364000000001E-3</v>
      </c>
      <c r="X3775" s="52">
        <v>1.7911130400000003E-2</v>
      </c>
      <c r="Y3775" s="52">
        <v>1.088568E-4</v>
      </c>
      <c r="Z3775" s="52">
        <v>0</v>
      </c>
    </row>
    <row r="3776" spans="1:26">
      <c r="A3776" s="52" t="s">
        <v>347</v>
      </c>
      <c r="B3776" s="52" t="s">
        <v>338</v>
      </c>
      <c r="C3776" s="52" t="s">
        <v>262</v>
      </c>
      <c r="D3776" s="52" t="s">
        <v>7</v>
      </c>
      <c r="E3776" s="52" t="s">
        <v>78</v>
      </c>
      <c r="F3776" s="52" t="s">
        <v>64</v>
      </c>
      <c r="G3776" s="52">
        <v>0</v>
      </c>
      <c r="H3776" s="52">
        <v>0</v>
      </c>
      <c r="I3776" s="52">
        <v>0</v>
      </c>
      <c r="J3776" s="52">
        <v>0</v>
      </c>
      <c r="K3776" s="52">
        <v>0</v>
      </c>
      <c r="L3776" s="52">
        <v>0</v>
      </c>
      <c r="M3776" s="52">
        <v>0</v>
      </c>
      <c r="N3776" s="52">
        <v>0</v>
      </c>
      <c r="O3776" s="52">
        <v>0</v>
      </c>
      <c r="P3776" s="52">
        <v>0</v>
      </c>
      <c r="Q3776" s="52">
        <v>0</v>
      </c>
      <c r="R3776" s="52">
        <v>0</v>
      </c>
      <c r="S3776" s="52">
        <v>0</v>
      </c>
      <c r="T3776" s="52">
        <v>0</v>
      </c>
      <c r="U3776" s="52">
        <v>0</v>
      </c>
      <c r="V3776" s="52">
        <v>0</v>
      </c>
      <c r="W3776" s="52">
        <v>0</v>
      </c>
      <c r="X3776" s="52">
        <v>0</v>
      </c>
      <c r="Y3776" s="52">
        <v>0</v>
      </c>
      <c r="Z3776" s="52">
        <v>0</v>
      </c>
    </row>
    <row r="3777" spans="1:26">
      <c r="A3777" s="52" t="s">
        <v>347</v>
      </c>
      <c r="B3777" s="52" t="s">
        <v>339</v>
      </c>
      <c r="C3777" s="52" t="s">
        <v>262</v>
      </c>
      <c r="D3777" s="52" t="s">
        <v>7</v>
      </c>
      <c r="E3777" s="52" t="s">
        <v>78</v>
      </c>
      <c r="F3777" s="52" t="s">
        <v>65</v>
      </c>
      <c r="G3777" s="52">
        <v>0</v>
      </c>
      <c r="H3777" s="52">
        <v>0</v>
      </c>
      <c r="I3777" s="52">
        <v>0</v>
      </c>
      <c r="J3777" s="52">
        <v>0</v>
      </c>
      <c r="K3777" s="52">
        <v>0</v>
      </c>
      <c r="L3777" s="52">
        <v>0</v>
      </c>
      <c r="M3777" s="52">
        <v>0</v>
      </c>
      <c r="N3777" s="52">
        <v>0</v>
      </c>
      <c r="O3777" s="52">
        <v>0</v>
      </c>
      <c r="P3777" s="52">
        <v>0</v>
      </c>
      <c r="Q3777" s="52">
        <v>0</v>
      </c>
      <c r="R3777" s="52">
        <v>0</v>
      </c>
      <c r="S3777" s="52">
        <v>0</v>
      </c>
      <c r="T3777" s="52">
        <v>0</v>
      </c>
      <c r="U3777" s="52">
        <v>0</v>
      </c>
      <c r="V3777" s="52">
        <v>0</v>
      </c>
      <c r="W3777" s="52">
        <v>0</v>
      </c>
      <c r="X3777" s="52">
        <v>0</v>
      </c>
      <c r="Y3777" s="52">
        <v>0</v>
      </c>
      <c r="Z3777" s="52">
        <v>0</v>
      </c>
    </row>
    <row r="3778" spans="1:26">
      <c r="A3778" s="52" t="s">
        <v>347</v>
      </c>
      <c r="B3778" s="52" t="s">
        <v>340</v>
      </c>
      <c r="C3778" s="52" t="s">
        <v>262</v>
      </c>
      <c r="D3778" s="52" t="s">
        <v>7</v>
      </c>
      <c r="E3778" s="52" t="s">
        <v>78</v>
      </c>
      <c r="F3778" s="52" t="s">
        <v>66</v>
      </c>
      <c r="G3778" s="52">
        <v>7.3506014748000004</v>
      </c>
      <c r="H3778" s="52">
        <v>14.0534714952</v>
      </c>
      <c r="I3778" s="52">
        <v>9.9503321328000016</v>
      </c>
      <c r="J3778" s="52">
        <v>11.173819762800001</v>
      </c>
      <c r="K3778" s="52">
        <v>11.5346256264</v>
      </c>
      <c r="L3778" s="52">
        <v>11.084992614000001</v>
      </c>
      <c r="M3778" s="52">
        <v>10.712145513600001</v>
      </c>
      <c r="N3778" s="52">
        <v>11.065670532</v>
      </c>
      <c r="O3778" s="52">
        <v>10.6209653832</v>
      </c>
      <c r="P3778" s="52">
        <v>10.178839303200002</v>
      </c>
      <c r="Q3778" s="52">
        <v>9.584820306000001</v>
      </c>
      <c r="R3778" s="52">
        <v>8.4053359440000008</v>
      </c>
      <c r="S3778" s="52">
        <v>8.5240359108000021</v>
      </c>
      <c r="T3778" s="52">
        <v>7.9437663648000001</v>
      </c>
      <c r="U3778" s="52">
        <v>7.5810764412000005</v>
      </c>
      <c r="V3778" s="52">
        <v>7.6850765532</v>
      </c>
      <c r="W3778" s="52">
        <v>7.2629633772000002</v>
      </c>
      <c r="X3778" s="52">
        <v>6.4504897163999999</v>
      </c>
      <c r="Y3778" s="52">
        <v>5.8492610495999999</v>
      </c>
      <c r="Z3778" s="52">
        <v>5.2428826188000004</v>
      </c>
    </row>
    <row r="3779" spans="1:26">
      <c r="A3779" s="52" t="s">
        <v>347</v>
      </c>
      <c r="B3779" s="52" t="s">
        <v>341</v>
      </c>
      <c r="C3779" s="52" t="s">
        <v>262</v>
      </c>
      <c r="D3779" s="52" t="s">
        <v>7</v>
      </c>
      <c r="E3779" s="52" t="s">
        <v>78</v>
      </c>
      <c r="F3779" s="52" t="s">
        <v>67</v>
      </c>
      <c r="G3779" s="52">
        <v>0</v>
      </c>
      <c r="H3779" s="52">
        <v>0</v>
      </c>
      <c r="I3779" s="52">
        <v>0</v>
      </c>
      <c r="J3779" s="52">
        <v>0</v>
      </c>
      <c r="K3779" s="52">
        <v>0</v>
      </c>
      <c r="L3779" s="52">
        <v>0</v>
      </c>
      <c r="M3779" s="52">
        <v>0</v>
      </c>
      <c r="N3779" s="52">
        <v>0</v>
      </c>
      <c r="O3779" s="52">
        <v>0</v>
      </c>
      <c r="P3779" s="52">
        <v>0</v>
      </c>
      <c r="Q3779" s="52">
        <v>0</v>
      </c>
      <c r="R3779" s="52">
        <v>0</v>
      </c>
      <c r="S3779" s="52">
        <v>0</v>
      </c>
      <c r="T3779" s="52">
        <v>0</v>
      </c>
      <c r="U3779" s="52">
        <v>0</v>
      </c>
      <c r="V3779" s="52">
        <v>0</v>
      </c>
      <c r="W3779" s="52">
        <v>0</v>
      </c>
      <c r="X3779" s="52">
        <v>0</v>
      </c>
      <c r="Y3779" s="52">
        <v>0</v>
      </c>
      <c r="Z3779" s="52">
        <v>0</v>
      </c>
    </row>
    <row r="3780" spans="1:26">
      <c r="A3780" s="52" t="s">
        <v>347</v>
      </c>
      <c r="B3780" s="52" t="s">
        <v>337</v>
      </c>
      <c r="C3780" s="52" t="s">
        <v>262</v>
      </c>
      <c r="D3780" s="52" t="s">
        <v>7</v>
      </c>
      <c r="E3780" s="52" t="s">
        <v>78</v>
      </c>
      <c r="F3780" s="52" t="s">
        <v>68</v>
      </c>
      <c r="G3780" s="52">
        <v>0</v>
      </c>
      <c r="H3780" s="52">
        <v>0</v>
      </c>
      <c r="I3780" s="52">
        <v>2.0996801999999998E-2</v>
      </c>
      <c r="J3780" s="52">
        <v>0</v>
      </c>
      <c r="K3780" s="52">
        <v>0</v>
      </c>
      <c r="L3780" s="52">
        <v>0</v>
      </c>
      <c r="M3780" s="52">
        <v>0</v>
      </c>
      <c r="N3780" s="52">
        <v>0</v>
      </c>
      <c r="O3780" s="52">
        <v>0</v>
      </c>
      <c r="P3780" s="52">
        <v>0</v>
      </c>
      <c r="Q3780" s="52">
        <v>0</v>
      </c>
      <c r="R3780" s="52">
        <v>0</v>
      </c>
      <c r="S3780" s="52">
        <v>0</v>
      </c>
      <c r="T3780" s="52">
        <v>0</v>
      </c>
      <c r="U3780" s="52">
        <v>0</v>
      </c>
      <c r="V3780" s="52">
        <v>0</v>
      </c>
      <c r="W3780" s="52">
        <v>0</v>
      </c>
      <c r="X3780" s="52">
        <v>0</v>
      </c>
      <c r="Y3780" s="52">
        <v>0</v>
      </c>
      <c r="Z3780" s="52">
        <v>0</v>
      </c>
    </row>
    <row r="3781" spans="1:26">
      <c r="A3781" s="52" t="s">
        <v>347</v>
      </c>
      <c r="B3781" s="52" t="s">
        <v>337</v>
      </c>
      <c r="C3781" s="52" t="s">
        <v>262</v>
      </c>
      <c r="D3781" s="52" t="s">
        <v>7</v>
      </c>
      <c r="E3781" s="52" t="s">
        <v>78</v>
      </c>
      <c r="F3781" s="52" t="s">
        <v>69</v>
      </c>
      <c r="G3781" s="52">
        <v>0</v>
      </c>
      <c r="H3781" s="52">
        <v>0</v>
      </c>
      <c r="I3781" s="52">
        <v>0</v>
      </c>
      <c r="J3781" s="52">
        <v>0</v>
      </c>
      <c r="K3781" s="52">
        <v>0</v>
      </c>
      <c r="L3781" s="52">
        <v>0</v>
      </c>
      <c r="M3781" s="52">
        <v>0</v>
      </c>
      <c r="N3781" s="52">
        <v>0</v>
      </c>
      <c r="O3781" s="52">
        <v>0</v>
      </c>
      <c r="P3781" s="52">
        <v>0</v>
      </c>
      <c r="Q3781" s="52">
        <v>0</v>
      </c>
      <c r="R3781" s="52">
        <v>0</v>
      </c>
      <c r="S3781" s="52">
        <v>0</v>
      </c>
      <c r="T3781" s="52">
        <v>0</v>
      </c>
      <c r="U3781" s="52">
        <v>0</v>
      </c>
      <c r="V3781" s="52">
        <v>0</v>
      </c>
      <c r="W3781" s="52">
        <v>0</v>
      </c>
      <c r="X3781" s="52">
        <v>0</v>
      </c>
      <c r="Y3781" s="52">
        <v>0</v>
      </c>
      <c r="Z3781" s="52">
        <v>0</v>
      </c>
    </row>
    <row r="3782" spans="1:26">
      <c r="A3782" s="52" t="s">
        <v>347</v>
      </c>
      <c r="B3782" s="52" t="s">
        <v>337</v>
      </c>
      <c r="C3782" s="52" t="s">
        <v>262</v>
      </c>
      <c r="D3782" s="52" t="s">
        <v>7</v>
      </c>
      <c r="E3782" s="52" t="s">
        <v>78</v>
      </c>
      <c r="F3782" s="52" t="s">
        <v>70</v>
      </c>
      <c r="G3782" s="52">
        <v>0</v>
      </c>
      <c r="H3782" s="52">
        <v>0</v>
      </c>
      <c r="I3782" s="52">
        <v>0</v>
      </c>
      <c r="J3782" s="52">
        <v>0</v>
      </c>
      <c r="K3782" s="52">
        <v>0</v>
      </c>
      <c r="L3782" s="52">
        <v>0</v>
      </c>
      <c r="M3782" s="52">
        <v>0</v>
      </c>
      <c r="N3782" s="52">
        <v>0</v>
      </c>
      <c r="O3782" s="52">
        <v>0</v>
      </c>
      <c r="P3782" s="52">
        <v>0</v>
      </c>
      <c r="Q3782" s="52">
        <v>0</v>
      </c>
      <c r="R3782" s="52">
        <v>0</v>
      </c>
      <c r="S3782" s="52">
        <v>0</v>
      </c>
      <c r="T3782" s="52">
        <v>0</v>
      </c>
      <c r="U3782" s="52">
        <v>0</v>
      </c>
      <c r="V3782" s="52">
        <v>0</v>
      </c>
      <c r="W3782" s="52">
        <v>0</v>
      </c>
      <c r="X3782" s="52">
        <v>0</v>
      </c>
      <c r="Y3782" s="52">
        <v>0</v>
      </c>
      <c r="Z3782" s="52">
        <v>0</v>
      </c>
    </row>
    <row r="3783" spans="1:26">
      <c r="A3783" s="52" t="s">
        <v>347</v>
      </c>
      <c r="B3783" s="52" t="s">
        <v>342</v>
      </c>
      <c r="C3783" s="52" t="s">
        <v>262</v>
      </c>
      <c r="D3783" s="52" t="s">
        <v>7</v>
      </c>
      <c r="E3783" s="52" t="s">
        <v>78</v>
      </c>
      <c r="F3783" s="52" t="s">
        <v>71</v>
      </c>
      <c r="G3783" s="52">
        <v>0</v>
      </c>
      <c r="H3783" s="52">
        <v>0</v>
      </c>
      <c r="I3783" s="52">
        <v>0</v>
      </c>
      <c r="J3783" s="52">
        <v>0</v>
      </c>
      <c r="K3783" s="52">
        <v>0</v>
      </c>
      <c r="L3783" s="52">
        <v>0</v>
      </c>
      <c r="M3783" s="52">
        <v>0</v>
      </c>
      <c r="N3783" s="52">
        <v>0</v>
      </c>
      <c r="O3783" s="52">
        <v>0</v>
      </c>
      <c r="P3783" s="52">
        <v>0</v>
      </c>
      <c r="Q3783" s="52">
        <v>0</v>
      </c>
      <c r="R3783" s="52">
        <v>0</v>
      </c>
      <c r="S3783" s="52">
        <v>0</v>
      </c>
      <c r="T3783" s="52">
        <v>0</v>
      </c>
      <c r="U3783" s="52">
        <v>0</v>
      </c>
      <c r="V3783" s="52">
        <v>0</v>
      </c>
      <c r="W3783" s="52">
        <v>0</v>
      </c>
      <c r="X3783" s="52">
        <v>0</v>
      </c>
      <c r="Y3783" s="52">
        <v>0</v>
      </c>
      <c r="Z3783" s="52">
        <v>0</v>
      </c>
    </row>
    <row r="3784" spans="1:26">
      <c r="A3784" s="52" t="s">
        <v>347</v>
      </c>
      <c r="B3784" s="52" t="s">
        <v>342</v>
      </c>
      <c r="C3784" s="52" t="s">
        <v>262</v>
      </c>
      <c r="D3784" s="52" t="s">
        <v>7</v>
      </c>
      <c r="E3784" s="52" t="s">
        <v>78</v>
      </c>
      <c r="F3784" s="52" t="s">
        <v>72</v>
      </c>
      <c r="G3784" s="52">
        <v>1.1346018660000001</v>
      </c>
      <c r="H3784" s="52">
        <v>1.1346018660000001</v>
      </c>
      <c r="I3784" s="52">
        <v>0.56219931720000005</v>
      </c>
      <c r="J3784" s="52">
        <v>0.84330106920000003</v>
      </c>
      <c r="K3784" s="52">
        <v>1.5675002387999999</v>
      </c>
      <c r="L3784" s="52">
        <v>1.5675002387999999</v>
      </c>
      <c r="M3784" s="52">
        <v>1.5198000264</v>
      </c>
      <c r="N3784" s="52">
        <v>1.5198000264</v>
      </c>
      <c r="O3784" s="52">
        <v>1.5198000264</v>
      </c>
      <c r="P3784" s="52">
        <v>3.3039001764000004</v>
      </c>
      <c r="Q3784" s="52">
        <v>1.4741011044000001</v>
      </c>
      <c r="R3784" s="52">
        <v>1.5405246864</v>
      </c>
      <c r="S3784" s="52">
        <v>1.7965433196000002</v>
      </c>
      <c r="T3784" s="52">
        <v>1.4210920296</v>
      </c>
      <c r="U3784" s="52">
        <v>1.3598558928</v>
      </c>
      <c r="V3784" s="52">
        <v>1.0954176048000002</v>
      </c>
      <c r="W3784" s="52">
        <v>1.0665286848000002</v>
      </c>
      <c r="X3784" s="52">
        <v>0.95782679640000001</v>
      </c>
      <c r="Y3784" s="52">
        <v>0.8279313264</v>
      </c>
      <c r="Z3784" s="52">
        <v>0.73081012680000013</v>
      </c>
    </row>
    <row r="3785" spans="1:26">
      <c r="A3785" s="52" t="s">
        <v>347</v>
      </c>
      <c r="B3785" s="52" t="s">
        <v>343</v>
      </c>
      <c r="C3785" s="52" t="s">
        <v>262</v>
      </c>
      <c r="D3785" s="52" t="s">
        <v>7</v>
      </c>
      <c r="E3785" s="52" t="s">
        <v>78</v>
      </c>
      <c r="F3785" s="52" t="s">
        <v>73</v>
      </c>
      <c r="G3785" s="52">
        <v>9.2555996616000016</v>
      </c>
      <c r="H3785" s="52">
        <v>9.4482008351999998</v>
      </c>
      <c r="I3785" s="52">
        <v>5.5512027576000005</v>
      </c>
      <c r="J3785" s="52">
        <v>5.0526009324000007</v>
      </c>
      <c r="K3785" s="52">
        <v>5.0597980415999997</v>
      </c>
      <c r="L3785" s="52">
        <v>5.1929968968000004</v>
      </c>
      <c r="M3785" s="52">
        <v>4.7033966916000001</v>
      </c>
      <c r="N3785" s="52">
        <v>4.9014030240000004</v>
      </c>
      <c r="O3785" s="52">
        <v>4.8510023255999997</v>
      </c>
      <c r="P3785" s="52">
        <v>5.0669993376000004</v>
      </c>
      <c r="Q3785" s="52">
        <v>5.8778987616000009</v>
      </c>
      <c r="R3785" s="52">
        <v>6.2504988408000006</v>
      </c>
      <c r="S3785" s="52">
        <v>5.7653994456000008</v>
      </c>
      <c r="T3785" s="52">
        <v>5.3325010728000004</v>
      </c>
      <c r="U3785" s="52">
        <v>3.8096991108</v>
      </c>
      <c r="V3785" s="52">
        <v>3.1293022428000001</v>
      </c>
      <c r="W3785" s="52">
        <v>2.6909987111999998</v>
      </c>
      <c r="X3785" s="52">
        <v>2.3783619815999999</v>
      </c>
      <c r="Y3785" s="52">
        <v>1.20768246</v>
      </c>
      <c r="Z3785" s="52">
        <v>0.57649305240000004</v>
      </c>
    </row>
    <row r="3786" spans="1:26">
      <c r="A3786" s="52" t="s">
        <v>113</v>
      </c>
      <c r="B3786" s="52" t="s">
        <v>337</v>
      </c>
      <c r="C3786" s="52" t="s">
        <v>262</v>
      </c>
      <c r="D3786" s="52" t="s">
        <v>7</v>
      </c>
      <c r="E3786" s="52" t="s">
        <v>79</v>
      </c>
      <c r="F3786" s="52" t="s">
        <v>63</v>
      </c>
      <c r="G3786" s="52">
        <v>6.5978567027999997</v>
      </c>
      <c r="H3786" s="52">
        <v>6.3993981959999999</v>
      </c>
      <c r="I3786" s="52">
        <v>4.7795545836000004</v>
      </c>
      <c r="J3786" s="52">
        <v>0</v>
      </c>
      <c r="K3786" s="52">
        <v>0</v>
      </c>
      <c r="L3786" s="52">
        <v>0</v>
      </c>
      <c r="M3786" s="52">
        <v>0</v>
      </c>
      <c r="N3786" s="52">
        <v>0</v>
      </c>
      <c r="O3786" s="52">
        <v>0</v>
      </c>
      <c r="P3786" s="52">
        <v>0.12817469519999999</v>
      </c>
      <c r="Q3786" s="52">
        <v>1.33684524E-2</v>
      </c>
      <c r="R3786" s="52">
        <v>3.9713765796000007</v>
      </c>
      <c r="S3786" s="52">
        <v>3.4385727852000003</v>
      </c>
      <c r="T3786" s="52">
        <v>2.2074233111999999</v>
      </c>
      <c r="U3786" s="52">
        <v>2.2266197891999999</v>
      </c>
      <c r="V3786" s="52">
        <v>0.95974853760000012</v>
      </c>
      <c r="W3786" s="52">
        <v>2.2458162671999999</v>
      </c>
      <c r="X3786" s="52">
        <v>2.6681052888000001</v>
      </c>
      <c r="Y3786" s="52">
        <v>4.2921105804000002</v>
      </c>
      <c r="Z3786" s="52">
        <v>4.0611331980000003</v>
      </c>
    </row>
    <row r="3787" spans="1:26">
      <c r="A3787" s="52" t="s">
        <v>113</v>
      </c>
      <c r="B3787" s="52" t="s">
        <v>338</v>
      </c>
      <c r="C3787" s="52" t="s">
        <v>262</v>
      </c>
      <c r="D3787" s="52" t="s">
        <v>7</v>
      </c>
      <c r="E3787" s="52" t="s">
        <v>79</v>
      </c>
      <c r="F3787" s="52" t="s">
        <v>64</v>
      </c>
      <c r="G3787" s="52">
        <v>0</v>
      </c>
      <c r="H3787" s="52">
        <v>0</v>
      </c>
      <c r="I3787" s="52">
        <v>0</v>
      </c>
      <c r="J3787" s="52">
        <v>0</v>
      </c>
      <c r="K3787" s="52">
        <v>0</v>
      </c>
      <c r="L3787" s="52">
        <v>0</v>
      </c>
      <c r="M3787" s="52">
        <v>0</v>
      </c>
      <c r="N3787" s="52">
        <v>0</v>
      </c>
      <c r="O3787" s="52">
        <v>0</v>
      </c>
      <c r="P3787" s="52">
        <v>9.9980784000000007E-3</v>
      </c>
      <c r="Q3787" s="52">
        <v>7.0003295999999998E-3</v>
      </c>
      <c r="R3787" s="52">
        <v>1.0006452000000002E-3</v>
      </c>
      <c r="S3787" s="52">
        <v>2.0012904000000003E-3</v>
      </c>
      <c r="T3787" s="52">
        <v>0</v>
      </c>
      <c r="U3787" s="52">
        <v>3.0019356000000001E-3</v>
      </c>
      <c r="V3787" s="52">
        <v>8.0009747999999995E-3</v>
      </c>
      <c r="W3787" s="52">
        <v>5.9996844000000009E-3</v>
      </c>
      <c r="X3787" s="52">
        <v>7.7874480000000006E-3</v>
      </c>
      <c r="Y3787" s="52">
        <v>1.5001304400000002E-2</v>
      </c>
      <c r="Z3787" s="52">
        <v>1.5001304400000002E-2</v>
      </c>
    </row>
    <row r="3788" spans="1:26">
      <c r="A3788" s="52" t="s">
        <v>113</v>
      </c>
      <c r="B3788" s="52" t="s">
        <v>339</v>
      </c>
      <c r="C3788" s="52" t="s">
        <v>262</v>
      </c>
      <c r="D3788" s="52" t="s">
        <v>7</v>
      </c>
      <c r="E3788" s="52" t="s">
        <v>79</v>
      </c>
      <c r="F3788" s="52" t="s">
        <v>65</v>
      </c>
      <c r="G3788" s="52">
        <v>0</v>
      </c>
      <c r="H3788" s="52">
        <v>0</v>
      </c>
      <c r="I3788" s="52">
        <v>0</v>
      </c>
      <c r="J3788" s="52">
        <v>0</v>
      </c>
      <c r="K3788" s="52">
        <v>0</v>
      </c>
      <c r="L3788" s="52">
        <v>0</v>
      </c>
      <c r="M3788" s="52">
        <v>0</v>
      </c>
      <c r="N3788" s="52">
        <v>0</v>
      </c>
      <c r="O3788" s="52">
        <v>0</v>
      </c>
      <c r="P3788" s="52">
        <v>0</v>
      </c>
      <c r="Q3788" s="52">
        <v>0</v>
      </c>
      <c r="R3788" s="52">
        <v>0</v>
      </c>
      <c r="S3788" s="52">
        <v>0</v>
      </c>
      <c r="T3788" s="52">
        <v>0</v>
      </c>
      <c r="U3788" s="52">
        <v>0</v>
      </c>
      <c r="V3788" s="52">
        <v>0</v>
      </c>
      <c r="W3788" s="52">
        <v>0</v>
      </c>
      <c r="X3788" s="52">
        <v>0</v>
      </c>
      <c r="Y3788" s="52">
        <v>0</v>
      </c>
      <c r="Z3788" s="52">
        <v>0</v>
      </c>
    </row>
    <row r="3789" spans="1:26">
      <c r="A3789" s="52" t="s">
        <v>113</v>
      </c>
      <c r="B3789" s="52" t="s">
        <v>340</v>
      </c>
      <c r="C3789" s="52" t="s">
        <v>262</v>
      </c>
      <c r="D3789" s="52" t="s">
        <v>7</v>
      </c>
      <c r="E3789" s="52" t="s">
        <v>79</v>
      </c>
      <c r="F3789" s="52" t="s">
        <v>66</v>
      </c>
      <c r="G3789" s="52">
        <v>33.523376842799998</v>
      </c>
      <c r="H3789" s="52">
        <v>36.130036654800001</v>
      </c>
      <c r="I3789" s="52">
        <v>52.281756464399997</v>
      </c>
      <c r="J3789" s="52">
        <v>28.780703780400003</v>
      </c>
      <c r="K3789" s="52">
        <v>31.024899756</v>
      </c>
      <c r="L3789" s="52">
        <v>30.487754250000002</v>
      </c>
      <c r="M3789" s="52">
        <v>38.988025884000002</v>
      </c>
      <c r="N3789" s="52">
        <v>37.970231551200001</v>
      </c>
      <c r="O3789" s="52">
        <v>38.170921622400009</v>
      </c>
      <c r="P3789" s="52">
        <v>43.473068395200002</v>
      </c>
      <c r="Q3789" s="52">
        <v>44.129680052400005</v>
      </c>
      <c r="R3789" s="52">
        <v>51.304507102800002</v>
      </c>
      <c r="S3789" s="52">
        <v>51.383872083599996</v>
      </c>
      <c r="T3789" s="52">
        <v>57.258861019200005</v>
      </c>
      <c r="U3789" s="52">
        <v>61.083138567600002</v>
      </c>
      <c r="V3789" s="52">
        <v>61.782292299600002</v>
      </c>
      <c r="W3789" s="52">
        <v>66.447371397600008</v>
      </c>
      <c r="X3789" s="52">
        <v>68.769157150799998</v>
      </c>
      <c r="Y3789" s="52">
        <v>71.021601122400014</v>
      </c>
      <c r="Z3789" s="52">
        <v>75.596567723999996</v>
      </c>
    </row>
    <row r="3790" spans="1:26">
      <c r="A3790" s="52" t="s">
        <v>113</v>
      </c>
      <c r="B3790" s="52" t="s">
        <v>341</v>
      </c>
      <c r="C3790" s="52" t="s">
        <v>262</v>
      </c>
      <c r="D3790" s="52" t="s">
        <v>7</v>
      </c>
      <c r="E3790" s="52" t="s">
        <v>79</v>
      </c>
      <c r="F3790" s="52" t="s">
        <v>67</v>
      </c>
      <c r="G3790" s="52">
        <v>0</v>
      </c>
      <c r="H3790" s="52">
        <v>0</v>
      </c>
      <c r="I3790" s="52">
        <v>0</v>
      </c>
      <c r="J3790" s="52">
        <v>0</v>
      </c>
      <c r="K3790" s="52">
        <v>0</v>
      </c>
      <c r="L3790" s="52">
        <v>0</v>
      </c>
      <c r="M3790" s="52">
        <v>0</v>
      </c>
      <c r="N3790" s="52">
        <v>0</v>
      </c>
      <c r="O3790" s="52">
        <v>0</v>
      </c>
      <c r="P3790" s="52">
        <v>0</v>
      </c>
      <c r="Q3790" s="52">
        <v>0</v>
      </c>
      <c r="R3790" s="52">
        <v>0</v>
      </c>
      <c r="S3790" s="52">
        <v>0</v>
      </c>
      <c r="T3790" s="52">
        <v>0</v>
      </c>
      <c r="U3790" s="52">
        <v>0</v>
      </c>
      <c r="V3790" s="52">
        <v>0</v>
      </c>
      <c r="W3790" s="52">
        <v>0</v>
      </c>
      <c r="X3790" s="52">
        <v>0</v>
      </c>
      <c r="Y3790" s="52">
        <v>0</v>
      </c>
      <c r="Z3790" s="52">
        <v>0</v>
      </c>
    </row>
    <row r="3791" spans="1:26">
      <c r="A3791" s="52" t="s">
        <v>113</v>
      </c>
      <c r="B3791" s="52" t="s">
        <v>337</v>
      </c>
      <c r="C3791" s="52" t="s">
        <v>262</v>
      </c>
      <c r="D3791" s="52" t="s">
        <v>7</v>
      </c>
      <c r="E3791" s="52" t="s">
        <v>79</v>
      </c>
      <c r="F3791" s="52" t="s">
        <v>68</v>
      </c>
      <c r="G3791" s="52">
        <v>1.0422033768000001</v>
      </c>
      <c r="H3791" s="52">
        <v>1.2869971992000002</v>
      </c>
      <c r="I3791" s="52">
        <v>1.3859982720000001</v>
      </c>
      <c r="J3791" s="52">
        <v>0.26999835840000003</v>
      </c>
      <c r="K3791" s="52">
        <v>0.26999835840000003</v>
      </c>
      <c r="L3791" s="52">
        <v>0.24300187200000004</v>
      </c>
      <c r="M3791" s="52">
        <v>0.24300187200000004</v>
      </c>
      <c r="N3791" s="52">
        <v>0.24300187200000004</v>
      </c>
      <c r="O3791" s="52">
        <v>0.24300187200000004</v>
      </c>
      <c r="P3791" s="52">
        <v>0.37800105119999999</v>
      </c>
      <c r="Q3791" s="52">
        <v>0.1890005256</v>
      </c>
      <c r="R3791" s="52">
        <v>0.351000378</v>
      </c>
      <c r="S3791" s="52">
        <v>2.7000673200000002E-2</v>
      </c>
      <c r="T3791" s="52">
        <v>0.24300187200000004</v>
      </c>
      <c r="U3791" s="52">
        <v>0.26999835840000003</v>
      </c>
      <c r="V3791" s="52">
        <v>1.1880003132000001</v>
      </c>
      <c r="W3791" s="52">
        <v>1.75500189</v>
      </c>
      <c r="X3791" s="52">
        <v>1.4579986716000002</v>
      </c>
      <c r="Y3791" s="52">
        <v>1.0260004608000002</v>
      </c>
      <c r="Z3791" s="52">
        <v>1.2420016596000001</v>
      </c>
    </row>
    <row r="3792" spans="1:26">
      <c r="A3792" s="52" t="s">
        <v>113</v>
      </c>
      <c r="B3792" s="52" t="s">
        <v>337</v>
      </c>
      <c r="C3792" s="52" t="s">
        <v>262</v>
      </c>
      <c r="D3792" s="52" t="s">
        <v>7</v>
      </c>
      <c r="E3792" s="52" t="s">
        <v>79</v>
      </c>
      <c r="F3792" s="52" t="s">
        <v>69</v>
      </c>
      <c r="G3792" s="52">
        <v>0</v>
      </c>
      <c r="H3792" s="52">
        <v>0</v>
      </c>
      <c r="I3792" s="52">
        <v>0</v>
      </c>
      <c r="J3792" s="52">
        <v>0</v>
      </c>
      <c r="K3792" s="52">
        <v>0</v>
      </c>
      <c r="L3792" s="52">
        <v>0</v>
      </c>
      <c r="M3792" s="52">
        <v>0</v>
      </c>
      <c r="N3792" s="52">
        <v>0</v>
      </c>
      <c r="O3792" s="52">
        <v>0</v>
      </c>
      <c r="P3792" s="52">
        <v>0</v>
      </c>
      <c r="Q3792" s="52">
        <v>0</v>
      </c>
      <c r="R3792" s="52">
        <v>0</v>
      </c>
      <c r="S3792" s="52">
        <v>0</v>
      </c>
      <c r="T3792" s="52">
        <v>0</v>
      </c>
      <c r="U3792" s="52">
        <v>0</v>
      </c>
      <c r="V3792" s="52">
        <v>0</v>
      </c>
      <c r="W3792" s="52">
        <v>0</v>
      </c>
      <c r="X3792" s="52">
        <v>0</v>
      </c>
      <c r="Y3792" s="52">
        <v>0</v>
      </c>
      <c r="Z3792" s="52">
        <v>0</v>
      </c>
    </row>
    <row r="3793" spans="1:26">
      <c r="A3793" s="52" t="s">
        <v>113</v>
      </c>
      <c r="B3793" s="52" t="s">
        <v>337</v>
      </c>
      <c r="C3793" s="52" t="s">
        <v>262</v>
      </c>
      <c r="D3793" s="52" t="s">
        <v>7</v>
      </c>
      <c r="E3793" s="52" t="s">
        <v>79</v>
      </c>
      <c r="F3793" s="52" t="s">
        <v>70</v>
      </c>
      <c r="G3793" s="52">
        <v>0</v>
      </c>
      <c r="H3793" s="52">
        <v>0</v>
      </c>
      <c r="I3793" s="52">
        <v>0</v>
      </c>
      <c r="J3793" s="52">
        <v>0</v>
      </c>
      <c r="K3793" s="52">
        <v>0</v>
      </c>
      <c r="L3793" s="52">
        <v>0</v>
      </c>
      <c r="M3793" s="52">
        <v>0</v>
      </c>
      <c r="N3793" s="52">
        <v>0</v>
      </c>
      <c r="O3793" s="52">
        <v>0</v>
      </c>
      <c r="P3793" s="52">
        <v>0</v>
      </c>
      <c r="Q3793" s="52">
        <v>0</v>
      </c>
      <c r="R3793" s="52">
        <v>0</v>
      </c>
      <c r="S3793" s="52">
        <v>0</v>
      </c>
      <c r="T3793" s="52">
        <v>0</v>
      </c>
      <c r="U3793" s="52">
        <v>0</v>
      </c>
      <c r="V3793" s="52">
        <v>0</v>
      </c>
      <c r="W3793" s="52">
        <v>0</v>
      </c>
      <c r="X3793" s="52">
        <v>0</v>
      </c>
      <c r="Y3793" s="52">
        <v>0</v>
      </c>
      <c r="Z3793" s="52">
        <v>0</v>
      </c>
    </row>
    <row r="3794" spans="1:26">
      <c r="A3794" s="52" t="s">
        <v>113</v>
      </c>
      <c r="B3794" s="52" t="s">
        <v>342</v>
      </c>
      <c r="C3794" s="52" t="s">
        <v>262</v>
      </c>
      <c r="D3794" s="52" t="s">
        <v>7</v>
      </c>
      <c r="E3794" s="52" t="s">
        <v>79</v>
      </c>
      <c r="F3794" s="52" t="s">
        <v>71</v>
      </c>
      <c r="G3794" s="52">
        <v>0</v>
      </c>
      <c r="H3794" s="52">
        <v>0</v>
      </c>
      <c r="I3794" s="52">
        <v>0</v>
      </c>
      <c r="J3794" s="52">
        <v>0</v>
      </c>
      <c r="K3794" s="52">
        <v>0</v>
      </c>
      <c r="L3794" s="52">
        <v>0</v>
      </c>
      <c r="M3794" s="52">
        <v>0</v>
      </c>
      <c r="N3794" s="52">
        <v>0</v>
      </c>
      <c r="O3794" s="52">
        <v>0</v>
      </c>
      <c r="P3794" s="52">
        <v>0</v>
      </c>
      <c r="Q3794" s="52">
        <v>0</v>
      </c>
      <c r="R3794" s="52">
        <v>0</v>
      </c>
      <c r="S3794" s="52">
        <v>0</v>
      </c>
      <c r="T3794" s="52">
        <v>0</v>
      </c>
      <c r="U3794" s="52">
        <v>0</v>
      </c>
      <c r="V3794" s="52">
        <v>1.7354286E-2</v>
      </c>
      <c r="W3794" s="52">
        <v>0</v>
      </c>
      <c r="X3794" s="52">
        <v>0</v>
      </c>
      <c r="Y3794" s="52">
        <v>0</v>
      </c>
      <c r="Z3794" s="52">
        <v>0</v>
      </c>
    </row>
    <row r="3795" spans="1:26">
      <c r="A3795" s="52" t="s">
        <v>113</v>
      </c>
      <c r="B3795" s="52" t="s">
        <v>342</v>
      </c>
      <c r="C3795" s="52" t="s">
        <v>262</v>
      </c>
      <c r="D3795" s="52" t="s">
        <v>7</v>
      </c>
      <c r="E3795" s="52" t="s">
        <v>79</v>
      </c>
      <c r="F3795" s="52" t="s">
        <v>72</v>
      </c>
      <c r="G3795" s="52">
        <v>42.6306004992</v>
      </c>
      <c r="H3795" s="52">
        <v>43.653000312000003</v>
      </c>
      <c r="I3795" s="52">
        <v>48.051003437999995</v>
      </c>
      <c r="J3795" s="52">
        <v>47.154802150800016</v>
      </c>
      <c r="K3795" s="52">
        <v>44.343198478800012</v>
      </c>
      <c r="L3795" s="52">
        <v>46.361901780000004</v>
      </c>
      <c r="M3795" s="52">
        <v>45.352698760800003</v>
      </c>
      <c r="N3795" s="52">
        <v>47.890900205999998</v>
      </c>
      <c r="O3795" s="52">
        <v>52.897504953600013</v>
      </c>
      <c r="P3795" s="52">
        <v>58.014398386799996</v>
      </c>
      <c r="Q3795" s="52">
        <v>57.207798806399992</v>
      </c>
      <c r="R3795" s="52">
        <v>67.189377027599988</v>
      </c>
      <c r="S3795" s="52">
        <v>86.034176388000006</v>
      </c>
      <c r="T3795" s="52">
        <v>103.7415771</v>
      </c>
      <c r="U3795" s="52">
        <v>106.16368276800002</v>
      </c>
      <c r="V3795" s="52">
        <v>99.86579353800002</v>
      </c>
      <c r="W3795" s="52">
        <v>96.7481222256</v>
      </c>
      <c r="X3795" s="52">
        <v>101.71695785040001</v>
      </c>
      <c r="Y3795" s="52">
        <v>110.80588100400003</v>
      </c>
      <c r="Z3795" s="52">
        <v>115.06802665680001</v>
      </c>
    </row>
    <row r="3796" spans="1:26">
      <c r="A3796" s="52" t="s">
        <v>113</v>
      </c>
      <c r="B3796" s="52" t="s">
        <v>343</v>
      </c>
      <c r="C3796" s="52" t="s">
        <v>262</v>
      </c>
      <c r="D3796" s="52" t="s">
        <v>7</v>
      </c>
      <c r="E3796" s="52" t="s">
        <v>79</v>
      </c>
      <c r="F3796" s="52" t="s">
        <v>73</v>
      </c>
      <c r="G3796" s="52">
        <v>8.9568003060000017</v>
      </c>
      <c r="H3796" s="52">
        <v>8.936100766800001</v>
      </c>
      <c r="I3796" s="52">
        <v>12.816900115200001</v>
      </c>
      <c r="J3796" s="52">
        <v>2.7188995463999999</v>
      </c>
      <c r="K3796" s="52">
        <v>2.5839003672</v>
      </c>
      <c r="L3796" s="52">
        <v>1.751401242</v>
      </c>
      <c r="M3796" s="52">
        <v>2.0835024047999999</v>
      </c>
      <c r="N3796" s="52">
        <v>2.3841020843999998</v>
      </c>
      <c r="O3796" s="52">
        <v>2.5793995572000004</v>
      </c>
      <c r="P3796" s="52">
        <v>2.2526993664000003</v>
      </c>
      <c r="Q3796" s="52">
        <v>1.7639993232</v>
      </c>
      <c r="R3796" s="52">
        <v>2.1806989668000001</v>
      </c>
      <c r="S3796" s="52">
        <v>4.9167015911999998</v>
      </c>
      <c r="T3796" s="52">
        <v>8.3078965475999986</v>
      </c>
      <c r="U3796" s="52">
        <v>7.6995000792000008</v>
      </c>
      <c r="V3796" s="52">
        <v>5.9858972676000004</v>
      </c>
      <c r="W3796" s="52">
        <v>4.8725978400000001</v>
      </c>
      <c r="X3796" s="52">
        <v>5.5030671180000006</v>
      </c>
      <c r="Y3796" s="52">
        <v>4.8140538156000003</v>
      </c>
      <c r="Z3796" s="52">
        <v>5.223841052400001</v>
      </c>
    </row>
    <row r="3797" spans="1:26">
      <c r="A3797" s="52" t="s">
        <v>347</v>
      </c>
      <c r="B3797" s="52" t="s">
        <v>337</v>
      </c>
      <c r="C3797" s="52" t="s">
        <v>262</v>
      </c>
      <c r="D3797" s="52" t="s">
        <v>7</v>
      </c>
      <c r="E3797" s="52" t="s">
        <v>80</v>
      </c>
      <c r="F3797" s="52" t="s">
        <v>63</v>
      </c>
      <c r="G3797" s="52">
        <v>11.2051998288</v>
      </c>
      <c r="H3797" s="52">
        <v>11.5906994388</v>
      </c>
      <c r="I3797" s="52">
        <v>5.5769013360000006</v>
      </c>
      <c r="J3797" s="52">
        <v>10.716901718400001</v>
      </c>
      <c r="K3797" s="52">
        <v>10.4856019524</v>
      </c>
      <c r="L3797" s="52">
        <v>10.382799265200001</v>
      </c>
      <c r="M3797" s="52">
        <v>10.5627018744</v>
      </c>
      <c r="N3797" s="52">
        <v>10.665500374800001</v>
      </c>
      <c r="O3797" s="52">
        <v>11.307998329200002</v>
      </c>
      <c r="P3797" s="52">
        <v>21.9522339468</v>
      </c>
      <c r="Q3797" s="52">
        <v>23.734039730399999</v>
      </c>
      <c r="R3797" s="52">
        <v>23.166355705200004</v>
      </c>
      <c r="S3797" s="52">
        <v>21.692748643199998</v>
      </c>
      <c r="T3797" s="52">
        <v>20.714172066000003</v>
      </c>
      <c r="U3797" s="52">
        <v>22.242915097200001</v>
      </c>
      <c r="V3797" s="52">
        <v>24.272428716</v>
      </c>
      <c r="W3797" s="52">
        <v>23.509530953999999</v>
      </c>
      <c r="X3797" s="52">
        <v>21.672007236000002</v>
      </c>
      <c r="Y3797" s="52">
        <v>24.205297564800002</v>
      </c>
      <c r="Z3797" s="52">
        <v>25.216966609200004</v>
      </c>
    </row>
    <row r="3798" spans="1:26">
      <c r="A3798" s="52" t="s">
        <v>347</v>
      </c>
      <c r="B3798" s="52" t="s">
        <v>338</v>
      </c>
      <c r="C3798" s="52" t="s">
        <v>262</v>
      </c>
      <c r="D3798" s="52" t="s">
        <v>7</v>
      </c>
      <c r="E3798" s="52" t="s">
        <v>80</v>
      </c>
      <c r="F3798" s="52" t="s">
        <v>64</v>
      </c>
      <c r="G3798" s="52">
        <v>73.826999956800009</v>
      </c>
      <c r="H3798" s="52">
        <v>74.354000846399998</v>
      </c>
      <c r="I3798" s="52">
        <v>78.956998073999998</v>
      </c>
      <c r="J3798" s="52">
        <v>33.759001573200003</v>
      </c>
      <c r="K3798" s="52">
        <v>35.550998028000002</v>
      </c>
      <c r="L3798" s="52">
        <v>37.789998184800005</v>
      </c>
      <c r="M3798" s="52">
        <v>37.984001936400006</v>
      </c>
      <c r="N3798" s="52">
        <v>38.7020004552</v>
      </c>
      <c r="O3798" s="52">
        <v>38.426998870799999</v>
      </c>
      <c r="P3798" s="52">
        <v>49.641999998399996</v>
      </c>
      <c r="Q3798" s="52">
        <v>78.874999595999995</v>
      </c>
      <c r="R3798" s="52">
        <v>74.083998301199998</v>
      </c>
      <c r="S3798" s="52">
        <v>74.91300144840001</v>
      </c>
      <c r="T3798" s="52">
        <v>89.237999483999999</v>
      </c>
      <c r="U3798" s="52">
        <v>80.957999584800007</v>
      </c>
      <c r="V3798" s="52">
        <v>90.974998134000018</v>
      </c>
      <c r="W3798" s="52">
        <v>88.0330007628</v>
      </c>
      <c r="X3798" s="52">
        <v>96.537141000000005</v>
      </c>
      <c r="Y3798" s="52">
        <v>86.205002014800016</v>
      </c>
      <c r="Z3798" s="52">
        <v>79.674000134400004</v>
      </c>
    </row>
    <row r="3799" spans="1:26">
      <c r="A3799" s="52" t="s">
        <v>347</v>
      </c>
      <c r="B3799" s="52" t="s">
        <v>339</v>
      </c>
      <c r="C3799" s="52" t="s">
        <v>262</v>
      </c>
      <c r="D3799" s="52" t="s">
        <v>7</v>
      </c>
      <c r="E3799" s="52" t="s">
        <v>80</v>
      </c>
      <c r="F3799" s="52" t="s">
        <v>65</v>
      </c>
      <c r="G3799" s="52">
        <v>0.20542952880000001</v>
      </c>
      <c r="H3799" s="52">
        <v>0.11943265680000001</v>
      </c>
      <c r="I3799" s="52">
        <v>7.44329304E-2</v>
      </c>
      <c r="J3799" s="52">
        <v>0.1594291572</v>
      </c>
      <c r="K3799" s="52">
        <v>0.16543302839999999</v>
      </c>
      <c r="L3799" s="52">
        <v>0.25843441680000001</v>
      </c>
      <c r="M3799" s="52">
        <v>0.35643065760000003</v>
      </c>
      <c r="N3799" s="52">
        <v>0.35243226360000002</v>
      </c>
      <c r="O3799" s="52">
        <v>0.3634309872</v>
      </c>
      <c r="P3799" s="52">
        <v>0.28143250920000001</v>
      </c>
      <c r="Q3799" s="52">
        <v>0.42943170239999995</v>
      </c>
      <c r="R3799" s="52">
        <v>0.79743048839999997</v>
      </c>
      <c r="S3799" s="52">
        <v>0.78043208040000001</v>
      </c>
      <c r="T3799" s="52">
        <v>0.71442717840000003</v>
      </c>
      <c r="U3799" s="52">
        <v>0.65743227000000004</v>
      </c>
      <c r="V3799" s="52">
        <v>0.7814327256000001</v>
      </c>
      <c r="W3799" s="52">
        <v>0.98842811760000004</v>
      </c>
      <c r="X3799" s="52">
        <v>0.93679231320000012</v>
      </c>
      <c r="Y3799" s="52">
        <v>0.97142970960000008</v>
      </c>
      <c r="Z3799" s="52">
        <v>1.0104297516</v>
      </c>
    </row>
    <row r="3800" spans="1:26">
      <c r="A3800" s="52" t="s">
        <v>347</v>
      </c>
      <c r="B3800" s="52" t="s">
        <v>340</v>
      </c>
      <c r="C3800" s="52" t="s">
        <v>262</v>
      </c>
      <c r="D3800" s="52" t="s">
        <v>7</v>
      </c>
      <c r="E3800" s="52" t="s">
        <v>80</v>
      </c>
      <c r="F3800" s="52" t="s">
        <v>66</v>
      </c>
      <c r="G3800" s="52">
        <v>26.863048897200002</v>
      </c>
      <c r="H3800" s="52">
        <v>26.942112428400002</v>
      </c>
      <c r="I3800" s="52">
        <v>30.3957241992</v>
      </c>
      <c r="J3800" s="52">
        <v>26.462070687600004</v>
      </c>
      <c r="K3800" s="52">
        <v>27.127658844000003</v>
      </c>
      <c r="L3800" s="52">
        <v>26.937213872400001</v>
      </c>
      <c r="M3800" s="52">
        <v>27.314821364400004</v>
      </c>
      <c r="N3800" s="52">
        <v>27.7368508044</v>
      </c>
      <c r="O3800" s="52">
        <v>28.141203574800002</v>
      </c>
      <c r="P3800" s="52">
        <v>26.968895388</v>
      </c>
      <c r="Q3800" s="52">
        <v>27.362513203199999</v>
      </c>
      <c r="R3800" s="52">
        <v>32.087095102799999</v>
      </c>
      <c r="S3800" s="52">
        <v>31.085072445600002</v>
      </c>
      <c r="T3800" s="52">
        <v>31.958832484799998</v>
      </c>
      <c r="U3800" s="52">
        <v>32.018406462000002</v>
      </c>
      <c r="V3800" s="52">
        <v>33.334091614800002</v>
      </c>
      <c r="W3800" s="52">
        <v>33.54041293200001</v>
      </c>
      <c r="X3800" s="52">
        <v>32.726277111599998</v>
      </c>
      <c r="Y3800" s="52">
        <v>32.544733276800002</v>
      </c>
      <c r="Z3800" s="52">
        <v>31.784833263600007</v>
      </c>
    </row>
    <row r="3801" spans="1:26">
      <c r="A3801" s="52" t="s">
        <v>347</v>
      </c>
      <c r="B3801" s="52" t="s">
        <v>341</v>
      </c>
      <c r="C3801" s="52" t="s">
        <v>262</v>
      </c>
      <c r="D3801" s="52" t="s">
        <v>7</v>
      </c>
      <c r="E3801" s="52" t="s">
        <v>80</v>
      </c>
      <c r="F3801" s="52" t="s">
        <v>67</v>
      </c>
      <c r="G3801" s="52">
        <v>0</v>
      </c>
      <c r="H3801" s="52">
        <v>0</v>
      </c>
      <c r="I3801" s="52">
        <v>0</v>
      </c>
      <c r="J3801" s="52">
        <v>0</v>
      </c>
      <c r="K3801" s="52">
        <v>0</v>
      </c>
      <c r="L3801" s="52">
        <v>0</v>
      </c>
      <c r="M3801" s="52">
        <v>0</v>
      </c>
      <c r="N3801" s="52">
        <v>0</v>
      </c>
      <c r="O3801" s="52">
        <v>0</v>
      </c>
      <c r="P3801" s="52">
        <v>0</v>
      </c>
      <c r="Q3801" s="52">
        <v>0</v>
      </c>
      <c r="R3801" s="52">
        <v>0</v>
      </c>
      <c r="S3801" s="52">
        <v>0</v>
      </c>
      <c r="T3801" s="52">
        <v>0</v>
      </c>
      <c r="U3801" s="52">
        <v>0</v>
      </c>
      <c r="V3801" s="52">
        <v>0</v>
      </c>
      <c r="W3801" s="52">
        <v>0</v>
      </c>
      <c r="X3801" s="52">
        <v>0</v>
      </c>
      <c r="Y3801" s="52">
        <v>0</v>
      </c>
      <c r="Z3801" s="52">
        <v>0</v>
      </c>
    </row>
    <row r="3802" spans="1:26">
      <c r="A3802" s="52" t="s">
        <v>347</v>
      </c>
      <c r="B3802" s="52" t="s">
        <v>337</v>
      </c>
      <c r="C3802" s="52" t="s">
        <v>262</v>
      </c>
      <c r="D3802" s="52" t="s">
        <v>7</v>
      </c>
      <c r="E3802" s="52" t="s">
        <v>80</v>
      </c>
      <c r="F3802" s="52" t="s">
        <v>68</v>
      </c>
      <c r="G3802" s="52">
        <v>2.2674620232000002</v>
      </c>
      <c r="H3802" s="52">
        <v>2.5613879436000002</v>
      </c>
      <c r="I3802" s="52">
        <v>0.37790894159999999</v>
      </c>
      <c r="J3802" s="52">
        <v>6.2712276876000015</v>
      </c>
      <c r="K3802" s="52">
        <v>3.1639689467999998</v>
      </c>
      <c r="L3802" s="52">
        <v>7.0141292928000007</v>
      </c>
      <c r="M3802" s="52">
        <v>6.2310427812000002</v>
      </c>
      <c r="N3802" s="52">
        <v>2.6663635800000001</v>
      </c>
      <c r="O3802" s="52">
        <v>2.3934302748</v>
      </c>
      <c r="P3802" s="52">
        <v>2.0995001676</v>
      </c>
      <c r="Q3802" s="52">
        <v>1.931538312</v>
      </c>
      <c r="R3802" s="52">
        <v>1.9525351140000002</v>
      </c>
      <c r="S3802" s="52">
        <v>1.8895488948000003</v>
      </c>
      <c r="T3802" s="52">
        <v>1.7845732584000003</v>
      </c>
      <c r="U3802" s="52">
        <v>1.5956187876000001</v>
      </c>
      <c r="V3802" s="52">
        <v>0.14696505360000001</v>
      </c>
      <c r="W3802" s="52">
        <v>2.0996801999999998E-2</v>
      </c>
      <c r="X3802" s="52">
        <v>2.0996801999999998E-2</v>
      </c>
      <c r="Y3802" s="52">
        <v>0</v>
      </c>
      <c r="Z3802" s="52">
        <v>0</v>
      </c>
    </row>
    <row r="3803" spans="1:26">
      <c r="A3803" s="52" t="s">
        <v>347</v>
      </c>
      <c r="B3803" s="52" t="s">
        <v>337</v>
      </c>
      <c r="C3803" s="52" t="s">
        <v>262</v>
      </c>
      <c r="D3803" s="52" t="s">
        <v>7</v>
      </c>
      <c r="E3803" s="52" t="s">
        <v>80</v>
      </c>
      <c r="F3803" s="52" t="s">
        <v>69</v>
      </c>
      <c r="G3803" s="52">
        <v>0</v>
      </c>
      <c r="H3803" s="52">
        <v>0</v>
      </c>
      <c r="I3803" s="52">
        <v>0</v>
      </c>
      <c r="J3803" s="52">
        <v>0</v>
      </c>
      <c r="K3803" s="52">
        <v>0</v>
      </c>
      <c r="L3803" s="52">
        <v>0</v>
      </c>
      <c r="M3803" s="52">
        <v>0</v>
      </c>
      <c r="N3803" s="52">
        <v>0</v>
      </c>
      <c r="O3803" s="52">
        <v>0</v>
      </c>
      <c r="P3803" s="52">
        <v>0</v>
      </c>
      <c r="Q3803" s="52">
        <v>0</v>
      </c>
      <c r="R3803" s="52">
        <v>0</v>
      </c>
      <c r="S3803" s="52">
        <v>0</v>
      </c>
      <c r="T3803" s="52">
        <v>0</v>
      </c>
      <c r="U3803" s="52">
        <v>0</v>
      </c>
      <c r="V3803" s="52">
        <v>0</v>
      </c>
      <c r="W3803" s="52">
        <v>0</v>
      </c>
      <c r="X3803" s="52">
        <v>0</v>
      </c>
      <c r="Y3803" s="52">
        <v>0</v>
      </c>
      <c r="Z3803" s="52">
        <v>0</v>
      </c>
    </row>
    <row r="3804" spans="1:26">
      <c r="A3804" s="52" t="s">
        <v>347</v>
      </c>
      <c r="B3804" s="52" t="s">
        <v>337</v>
      </c>
      <c r="C3804" s="52" t="s">
        <v>262</v>
      </c>
      <c r="D3804" s="52" t="s">
        <v>7</v>
      </c>
      <c r="E3804" s="52" t="s">
        <v>80</v>
      </c>
      <c r="F3804" s="52" t="s">
        <v>70</v>
      </c>
      <c r="G3804" s="52">
        <v>0</v>
      </c>
      <c r="H3804" s="52">
        <v>0</v>
      </c>
      <c r="I3804" s="52">
        <v>0</v>
      </c>
      <c r="J3804" s="52">
        <v>0</v>
      </c>
      <c r="K3804" s="52">
        <v>0</v>
      </c>
      <c r="L3804" s="52">
        <v>0</v>
      </c>
      <c r="M3804" s="52">
        <v>0</v>
      </c>
      <c r="N3804" s="52">
        <v>0</v>
      </c>
      <c r="O3804" s="52">
        <v>0</v>
      </c>
      <c r="P3804" s="52">
        <v>0</v>
      </c>
      <c r="Q3804" s="52">
        <v>0</v>
      </c>
      <c r="R3804" s="52">
        <v>0</v>
      </c>
      <c r="S3804" s="52">
        <v>0</v>
      </c>
      <c r="T3804" s="52">
        <v>0</v>
      </c>
      <c r="U3804" s="52">
        <v>0</v>
      </c>
      <c r="V3804" s="52">
        <v>0</v>
      </c>
      <c r="W3804" s="52">
        <v>0</v>
      </c>
      <c r="X3804" s="52">
        <v>0</v>
      </c>
      <c r="Y3804" s="52">
        <v>0</v>
      </c>
      <c r="Z3804" s="52">
        <v>0</v>
      </c>
    </row>
    <row r="3805" spans="1:26">
      <c r="A3805" s="52" t="s">
        <v>347</v>
      </c>
      <c r="B3805" s="52" t="s">
        <v>342</v>
      </c>
      <c r="C3805" s="52" t="s">
        <v>262</v>
      </c>
      <c r="D3805" s="52" t="s">
        <v>7</v>
      </c>
      <c r="E3805" s="52" t="s">
        <v>80</v>
      </c>
      <c r="F3805" s="52" t="s">
        <v>71</v>
      </c>
      <c r="G3805" s="52">
        <v>0</v>
      </c>
      <c r="H3805" s="52">
        <v>0</v>
      </c>
      <c r="I3805" s="52">
        <v>0</v>
      </c>
      <c r="J3805" s="52">
        <v>0.12984522840000001</v>
      </c>
      <c r="K3805" s="52">
        <v>0.12984522840000001</v>
      </c>
      <c r="L3805" s="52">
        <v>0.17312836680000002</v>
      </c>
      <c r="M3805" s="52">
        <v>0.17312836680000002</v>
      </c>
      <c r="N3805" s="52">
        <v>0.17312836680000002</v>
      </c>
      <c r="O3805" s="52">
        <v>0.17312836680000002</v>
      </c>
      <c r="P3805" s="52">
        <v>0.17312836680000002</v>
      </c>
      <c r="Q3805" s="52">
        <v>0.12984522840000001</v>
      </c>
      <c r="R3805" s="52">
        <v>0.1568961432</v>
      </c>
      <c r="S3805" s="52">
        <v>0.17546460120000001</v>
      </c>
      <c r="T3805" s="52">
        <v>0.16079405400000002</v>
      </c>
      <c r="U3805" s="52">
        <v>0.16118342640000002</v>
      </c>
      <c r="V3805" s="52">
        <v>0.1592784324</v>
      </c>
      <c r="W3805" s="52">
        <v>0.15564010320000002</v>
      </c>
      <c r="X3805" s="52">
        <v>0.14953993560000001</v>
      </c>
      <c r="Y3805" s="52">
        <v>0.16031675880000001</v>
      </c>
      <c r="Z3805" s="52">
        <v>0.16118342640000002</v>
      </c>
    </row>
    <row r="3806" spans="1:26">
      <c r="A3806" s="52" t="s">
        <v>347</v>
      </c>
      <c r="B3806" s="52" t="s">
        <v>342</v>
      </c>
      <c r="C3806" s="52" t="s">
        <v>262</v>
      </c>
      <c r="D3806" s="52" t="s">
        <v>7</v>
      </c>
      <c r="E3806" s="52" t="s">
        <v>80</v>
      </c>
      <c r="F3806" s="52" t="s">
        <v>72</v>
      </c>
      <c r="G3806" s="52">
        <v>6.2067007260000011</v>
      </c>
      <c r="H3806" s="52">
        <v>6.1266030552000013</v>
      </c>
      <c r="I3806" s="52">
        <v>2.5149019032000002</v>
      </c>
      <c r="J3806" s="52">
        <v>2.7282026159999999</v>
      </c>
      <c r="K3806" s="52">
        <v>2.7759028283999996</v>
      </c>
      <c r="L3806" s="52">
        <v>2.8613972843999997</v>
      </c>
      <c r="M3806" s="52">
        <v>2.9619014184000001</v>
      </c>
      <c r="N3806" s="52">
        <v>2.9465986644000002</v>
      </c>
      <c r="O3806" s="52">
        <v>2.9465986643999997</v>
      </c>
      <c r="P3806" s="52">
        <v>2.8712990664000002</v>
      </c>
      <c r="Q3806" s="52">
        <v>2.3536012464000002</v>
      </c>
      <c r="R3806" s="52">
        <v>5.4961463376000008</v>
      </c>
      <c r="S3806" s="52">
        <v>6.0653836656000006</v>
      </c>
      <c r="T3806" s="52">
        <v>5.7617820503999999</v>
      </c>
      <c r="U3806" s="52">
        <v>5.7803505084000006</v>
      </c>
      <c r="V3806" s="52">
        <v>5.0709767976000002</v>
      </c>
      <c r="W3806" s="52">
        <v>4.9155376608000001</v>
      </c>
      <c r="X3806" s="52">
        <v>4.4840251188</v>
      </c>
      <c r="Y3806" s="52">
        <v>4.7729059451999998</v>
      </c>
      <c r="Z3806" s="52">
        <v>4.8992300748000011</v>
      </c>
    </row>
    <row r="3807" spans="1:26">
      <c r="A3807" s="52" t="s">
        <v>347</v>
      </c>
      <c r="B3807" s="52" t="s">
        <v>343</v>
      </c>
      <c r="C3807" s="52" t="s">
        <v>262</v>
      </c>
      <c r="D3807" s="52" t="s">
        <v>7</v>
      </c>
      <c r="E3807" s="52" t="s">
        <v>80</v>
      </c>
      <c r="F3807" s="52" t="s">
        <v>73</v>
      </c>
      <c r="G3807" s="52">
        <v>35.099099956800003</v>
      </c>
      <c r="H3807" s="52">
        <v>36.280799136000006</v>
      </c>
      <c r="I3807" s="52">
        <v>31.014001515600004</v>
      </c>
      <c r="J3807" s="52">
        <v>34.631099452800001</v>
      </c>
      <c r="K3807" s="52">
        <v>35.630099240400007</v>
      </c>
      <c r="L3807" s="52">
        <v>36.864899604000001</v>
      </c>
      <c r="M3807" s="52">
        <v>35.078400417600001</v>
      </c>
      <c r="N3807" s="52">
        <v>36.857698308000003</v>
      </c>
      <c r="O3807" s="52">
        <v>35.045998772399997</v>
      </c>
      <c r="P3807" s="52">
        <v>37.528201767600002</v>
      </c>
      <c r="Q3807" s="52">
        <v>41.597997454799994</v>
      </c>
      <c r="R3807" s="52">
        <v>42.950698106400004</v>
      </c>
      <c r="S3807" s="52">
        <v>40.767298653600001</v>
      </c>
      <c r="T3807" s="52">
        <v>41.859002566800001</v>
      </c>
      <c r="U3807" s="52">
        <v>44.6957982144</v>
      </c>
      <c r="V3807" s="52">
        <v>48.332699715600008</v>
      </c>
      <c r="W3807" s="52">
        <v>45.947701656000007</v>
      </c>
      <c r="X3807" s="52">
        <v>45.517093462800005</v>
      </c>
      <c r="Y3807" s="52">
        <v>44.0770687236</v>
      </c>
      <c r="Z3807" s="52">
        <v>49.099738222799999</v>
      </c>
    </row>
    <row r="3808" spans="1:26">
      <c r="A3808" s="52" t="s">
        <v>348</v>
      </c>
      <c r="B3808" s="52" t="s">
        <v>337</v>
      </c>
      <c r="C3808" s="52" t="s">
        <v>262</v>
      </c>
      <c r="D3808" s="52" t="s">
        <v>7</v>
      </c>
      <c r="E3808" s="52" t="s">
        <v>81</v>
      </c>
      <c r="F3808" s="52" t="s">
        <v>63</v>
      </c>
      <c r="G3808" s="52">
        <v>8.3782012932000001</v>
      </c>
      <c r="H3808" s="52">
        <v>7.5300979644000003</v>
      </c>
      <c r="I3808" s="52">
        <v>5.7584995992000003</v>
      </c>
      <c r="J3808" s="52">
        <v>5.4513810720000002</v>
      </c>
      <c r="K3808" s="52">
        <v>5.9696441100000008</v>
      </c>
      <c r="L3808" s="52">
        <v>6.5454965820000002</v>
      </c>
      <c r="M3808" s="52">
        <v>6.7374446148000002</v>
      </c>
      <c r="N3808" s="52">
        <v>5.6241368135999998</v>
      </c>
      <c r="O3808" s="52">
        <v>5.3554070555999997</v>
      </c>
      <c r="P3808" s="52">
        <v>4.2804838368000002</v>
      </c>
      <c r="Q3808" s="52">
        <v>3.8389983372000001</v>
      </c>
      <c r="R3808" s="52">
        <v>2.6873017668000005</v>
      </c>
      <c r="S3808" s="52">
        <v>2.4377643</v>
      </c>
      <c r="T3808" s="52">
        <v>1.919501262</v>
      </c>
      <c r="U3808" s="52">
        <v>1.8427195368</v>
      </c>
      <c r="V3808" s="52">
        <v>2.7448870140000006</v>
      </c>
      <c r="W3808" s="52">
        <v>2.7448870140000006</v>
      </c>
      <c r="X3808" s="52">
        <v>1.9386935532000003</v>
      </c>
      <c r="Y3808" s="52">
        <v>1.7659419984000002</v>
      </c>
      <c r="Z3808" s="52">
        <v>1.7659419984000002</v>
      </c>
    </row>
    <row r="3809" spans="1:26">
      <c r="A3809" s="52" t="s">
        <v>348</v>
      </c>
      <c r="B3809" s="52" t="s">
        <v>338</v>
      </c>
      <c r="C3809" s="52" t="s">
        <v>262</v>
      </c>
      <c r="D3809" s="52" t="s">
        <v>7</v>
      </c>
      <c r="E3809" s="52" t="s">
        <v>81</v>
      </c>
      <c r="F3809" s="52" t="s">
        <v>64</v>
      </c>
      <c r="G3809" s="52">
        <v>18.729000846000002</v>
      </c>
      <c r="H3809" s="52">
        <v>16.4229993288</v>
      </c>
      <c r="I3809" s="52">
        <v>16.8340007376</v>
      </c>
      <c r="J3809" s="52">
        <v>23.4870017832</v>
      </c>
      <c r="K3809" s="52">
        <v>23.204999869200002</v>
      </c>
      <c r="L3809" s="52">
        <v>22.896001468799998</v>
      </c>
      <c r="M3809" s="52">
        <v>23.564001222000002</v>
      </c>
      <c r="N3809" s="52">
        <v>25.581000495600001</v>
      </c>
      <c r="O3809" s="52">
        <v>26.594000942400001</v>
      </c>
      <c r="P3809" s="52">
        <v>13.4359980444</v>
      </c>
      <c r="Q3809" s="52">
        <v>9.0670010687999998</v>
      </c>
      <c r="R3809" s="52">
        <v>9.5559983747999997</v>
      </c>
      <c r="S3809" s="52">
        <v>9.5920006680000007</v>
      </c>
      <c r="T3809" s="52">
        <v>6.9289990884000003</v>
      </c>
      <c r="U3809" s="52">
        <v>7.2009987371999999</v>
      </c>
      <c r="V3809" s="52">
        <v>7.0449985691999997</v>
      </c>
      <c r="W3809" s="52">
        <v>7.3749979583999998</v>
      </c>
      <c r="X3809" s="52">
        <v>7.8218006940000011</v>
      </c>
      <c r="Y3809" s="52">
        <v>7.6239995148000004</v>
      </c>
      <c r="Z3809" s="52">
        <v>7.3239985476000005</v>
      </c>
    </row>
    <row r="3810" spans="1:26">
      <c r="A3810" s="52" t="s">
        <v>348</v>
      </c>
      <c r="B3810" s="52" t="s">
        <v>339</v>
      </c>
      <c r="C3810" s="52" t="s">
        <v>262</v>
      </c>
      <c r="D3810" s="52" t="s">
        <v>7</v>
      </c>
      <c r="E3810" s="52" t="s">
        <v>81</v>
      </c>
      <c r="F3810" s="52" t="s">
        <v>65</v>
      </c>
      <c r="G3810" s="52">
        <v>0</v>
      </c>
      <c r="H3810" s="52">
        <v>0</v>
      </c>
      <c r="I3810" s="52">
        <v>0</v>
      </c>
      <c r="J3810" s="52">
        <v>3.4001002800000006E-2</v>
      </c>
      <c r="K3810" s="52">
        <v>3.4001002800000006E-2</v>
      </c>
      <c r="L3810" s="52">
        <v>3.7999396800000002E-2</v>
      </c>
      <c r="M3810" s="52">
        <v>4.0000687200000003E-2</v>
      </c>
      <c r="N3810" s="52">
        <v>4.10013324E-2</v>
      </c>
      <c r="O3810" s="52">
        <v>4.2001977600000004E-2</v>
      </c>
      <c r="P3810" s="52">
        <v>4.2001977600000004E-2</v>
      </c>
      <c r="Q3810" s="52">
        <v>7.2000399600000001E-2</v>
      </c>
      <c r="R3810" s="52">
        <v>7.3001044800000012E-2</v>
      </c>
      <c r="S3810" s="52">
        <v>7.2000399600000001E-2</v>
      </c>
      <c r="T3810" s="52">
        <v>2.9998422000000004E-2</v>
      </c>
      <c r="U3810" s="52">
        <v>4.10013324E-2</v>
      </c>
      <c r="V3810" s="52">
        <v>4.3999081199999998E-2</v>
      </c>
      <c r="W3810" s="52">
        <v>3.4001002800000006E-2</v>
      </c>
      <c r="X3810" s="52">
        <v>3.1116297600000002E-2</v>
      </c>
      <c r="Y3810" s="52">
        <v>3.4001002800000006E-2</v>
      </c>
      <c r="Z3810" s="52">
        <v>3.9000041999999999E-2</v>
      </c>
    </row>
    <row r="3811" spans="1:26">
      <c r="A3811" s="52" t="s">
        <v>348</v>
      </c>
      <c r="B3811" s="52" t="s">
        <v>340</v>
      </c>
      <c r="C3811" s="52" t="s">
        <v>262</v>
      </c>
      <c r="D3811" s="52" t="s">
        <v>7</v>
      </c>
      <c r="E3811" s="52" t="s">
        <v>81</v>
      </c>
      <c r="F3811" s="52" t="s">
        <v>66</v>
      </c>
      <c r="G3811" s="52">
        <v>32.529493324800001</v>
      </c>
      <c r="H3811" s="52">
        <v>32.245042132800002</v>
      </c>
      <c r="I3811" s="52">
        <v>32.671086713999998</v>
      </c>
      <c r="J3811" s="52">
        <v>25.626485890800001</v>
      </c>
      <c r="K3811" s="52">
        <v>27.193303681200003</v>
      </c>
      <c r="L3811" s="52">
        <v>26.324530120800002</v>
      </c>
      <c r="M3811" s="52">
        <v>22.536937314000003</v>
      </c>
      <c r="N3811" s="52">
        <v>23.924765217599997</v>
      </c>
      <c r="O3811" s="52">
        <v>24.434579293199999</v>
      </c>
      <c r="P3811" s="52">
        <v>20.644131088800002</v>
      </c>
      <c r="Q3811" s="52">
        <v>21.622678358400002</v>
      </c>
      <c r="R3811" s="52">
        <v>22.683274347600001</v>
      </c>
      <c r="S3811" s="52">
        <v>22.1855475636</v>
      </c>
      <c r="T3811" s="52">
        <v>19.4539996944</v>
      </c>
      <c r="U3811" s="52">
        <v>18.898181060400002</v>
      </c>
      <c r="V3811" s="52">
        <v>18.949029746400001</v>
      </c>
      <c r="W3811" s="52">
        <v>19.032062364000002</v>
      </c>
      <c r="X3811" s="52">
        <v>18.815428958400002</v>
      </c>
      <c r="Y3811" s="52">
        <v>18.549161038800001</v>
      </c>
      <c r="Z3811" s="52">
        <v>18.1000764972</v>
      </c>
    </row>
    <row r="3812" spans="1:26">
      <c r="A3812" s="52" t="s">
        <v>348</v>
      </c>
      <c r="B3812" s="52" t="s">
        <v>341</v>
      </c>
      <c r="C3812" s="52" t="s">
        <v>262</v>
      </c>
      <c r="D3812" s="52" t="s">
        <v>7</v>
      </c>
      <c r="E3812" s="52" t="s">
        <v>81</v>
      </c>
      <c r="F3812" s="52" t="s">
        <v>67</v>
      </c>
      <c r="G3812" s="52">
        <v>0</v>
      </c>
      <c r="H3812" s="52">
        <v>0</v>
      </c>
      <c r="I3812" s="52">
        <v>0</v>
      </c>
      <c r="J3812" s="52">
        <v>0</v>
      </c>
      <c r="K3812" s="52">
        <v>0</v>
      </c>
      <c r="L3812" s="52">
        <v>0</v>
      </c>
      <c r="M3812" s="52">
        <v>0</v>
      </c>
      <c r="N3812" s="52">
        <v>0</v>
      </c>
      <c r="O3812" s="52">
        <v>0</v>
      </c>
      <c r="P3812" s="52">
        <v>0</v>
      </c>
      <c r="Q3812" s="52">
        <v>0</v>
      </c>
      <c r="R3812" s="52">
        <v>0</v>
      </c>
      <c r="S3812" s="52">
        <v>0</v>
      </c>
      <c r="T3812" s="52">
        <v>0</v>
      </c>
      <c r="U3812" s="52">
        <v>0</v>
      </c>
      <c r="V3812" s="52">
        <v>0</v>
      </c>
      <c r="W3812" s="52">
        <v>0</v>
      </c>
      <c r="X3812" s="52">
        <v>0</v>
      </c>
      <c r="Y3812" s="52">
        <v>0</v>
      </c>
      <c r="Z3812" s="52">
        <v>0</v>
      </c>
    </row>
    <row r="3813" spans="1:26">
      <c r="A3813" s="52" t="s">
        <v>348</v>
      </c>
      <c r="B3813" s="52" t="s">
        <v>337</v>
      </c>
      <c r="C3813" s="52" t="s">
        <v>262</v>
      </c>
      <c r="D3813" s="52" t="s">
        <v>7</v>
      </c>
      <c r="E3813" s="52" t="s">
        <v>81</v>
      </c>
      <c r="F3813" s="52" t="s">
        <v>68</v>
      </c>
      <c r="G3813" s="52">
        <v>0</v>
      </c>
      <c r="H3813" s="52">
        <v>0</v>
      </c>
      <c r="I3813" s="52">
        <v>0</v>
      </c>
      <c r="J3813" s="52">
        <v>0</v>
      </c>
      <c r="K3813" s="52">
        <v>0</v>
      </c>
      <c r="L3813" s="52">
        <v>0</v>
      </c>
      <c r="M3813" s="52">
        <v>0</v>
      </c>
      <c r="N3813" s="52">
        <v>0</v>
      </c>
      <c r="O3813" s="52">
        <v>0</v>
      </c>
      <c r="P3813" s="52">
        <v>0</v>
      </c>
      <c r="Q3813" s="52">
        <v>0</v>
      </c>
      <c r="R3813" s="52">
        <v>0</v>
      </c>
      <c r="S3813" s="52">
        <v>0</v>
      </c>
      <c r="T3813" s="52">
        <v>0</v>
      </c>
      <c r="U3813" s="52">
        <v>0</v>
      </c>
      <c r="V3813" s="52">
        <v>0</v>
      </c>
      <c r="W3813" s="52">
        <v>0</v>
      </c>
      <c r="X3813" s="52">
        <v>0</v>
      </c>
      <c r="Y3813" s="52">
        <v>0</v>
      </c>
      <c r="Z3813" s="52">
        <v>0</v>
      </c>
    </row>
    <row r="3814" spans="1:26">
      <c r="A3814" s="52" t="s">
        <v>348</v>
      </c>
      <c r="B3814" s="52" t="s">
        <v>337</v>
      </c>
      <c r="C3814" s="52" t="s">
        <v>262</v>
      </c>
      <c r="D3814" s="52" t="s">
        <v>7</v>
      </c>
      <c r="E3814" s="52" t="s">
        <v>81</v>
      </c>
      <c r="F3814" s="52" t="s">
        <v>69</v>
      </c>
      <c r="G3814" s="52">
        <v>0</v>
      </c>
      <c r="H3814" s="52">
        <v>0</v>
      </c>
      <c r="I3814" s="52">
        <v>0</v>
      </c>
      <c r="J3814" s="52">
        <v>0</v>
      </c>
      <c r="K3814" s="52">
        <v>0</v>
      </c>
      <c r="L3814" s="52">
        <v>0</v>
      </c>
      <c r="M3814" s="52">
        <v>0</v>
      </c>
      <c r="N3814" s="52">
        <v>0</v>
      </c>
      <c r="O3814" s="52">
        <v>0</v>
      </c>
      <c r="P3814" s="52">
        <v>0</v>
      </c>
      <c r="Q3814" s="52">
        <v>0</v>
      </c>
      <c r="R3814" s="52">
        <v>0</v>
      </c>
      <c r="S3814" s="52">
        <v>0</v>
      </c>
      <c r="T3814" s="52">
        <v>0</v>
      </c>
      <c r="U3814" s="52">
        <v>0</v>
      </c>
      <c r="V3814" s="52">
        <v>0</v>
      </c>
      <c r="W3814" s="52">
        <v>0</v>
      </c>
      <c r="X3814" s="52">
        <v>0</v>
      </c>
      <c r="Y3814" s="52">
        <v>0</v>
      </c>
      <c r="Z3814" s="52">
        <v>0</v>
      </c>
    </row>
    <row r="3815" spans="1:26">
      <c r="A3815" s="52" t="s">
        <v>348</v>
      </c>
      <c r="B3815" s="52" t="s">
        <v>337</v>
      </c>
      <c r="C3815" s="52" t="s">
        <v>262</v>
      </c>
      <c r="D3815" s="52" t="s">
        <v>7</v>
      </c>
      <c r="E3815" s="52" t="s">
        <v>81</v>
      </c>
      <c r="F3815" s="52" t="s">
        <v>70</v>
      </c>
      <c r="G3815" s="52">
        <v>0</v>
      </c>
      <c r="H3815" s="52">
        <v>0</v>
      </c>
      <c r="I3815" s="52">
        <v>0</v>
      </c>
      <c r="J3815" s="52">
        <v>0</v>
      </c>
      <c r="K3815" s="52">
        <v>0</v>
      </c>
      <c r="L3815" s="52">
        <v>0</v>
      </c>
      <c r="M3815" s="52">
        <v>0</v>
      </c>
      <c r="N3815" s="52">
        <v>0</v>
      </c>
      <c r="O3815" s="52">
        <v>0</v>
      </c>
      <c r="P3815" s="52">
        <v>0</v>
      </c>
      <c r="Q3815" s="52">
        <v>0</v>
      </c>
      <c r="R3815" s="52">
        <v>0</v>
      </c>
      <c r="S3815" s="52">
        <v>0</v>
      </c>
      <c r="T3815" s="52">
        <v>0</v>
      </c>
      <c r="U3815" s="52">
        <v>0</v>
      </c>
      <c r="V3815" s="52">
        <v>0</v>
      </c>
      <c r="W3815" s="52">
        <v>0</v>
      </c>
      <c r="X3815" s="52">
        <v>0</v>
      </c>
      <c r="Y3815" s="52">
        <v>0</v>
      </c>
      <c r="Z3815" s="52">
        <v>0</v>
      </c>
    </row>
    <row r="3816" spans="1:26">
      <c r="A3816" s="52" t="s">
        <v>348</v>
      </c>
      <c r="B3816" s="52" t="s">
        <v>342</v>
      </c>
      <c r="C3816" s="52" t="s">
        <v>262</v>
      </c>
      <c r="D3816" s="52" t="s">
        <v>7</v>
      </c>
      <c r="E3816" s="52" t="s">
        <v>81</v>
      </c>
      <c r="F3816" s="52" t="s">
        <v>71</v>
      </c>
      <c r="G3816" s="52">
        <v>0</v>
      </c>
      <c r="H3816" s="52">
        <v>0</v>
      </c>
      <c r="I3816" s="52">
        <v>0</v>
      </c>
      <c r="J3816" s="52">
        <v>0</v>
      </c>
      <c r="K3816" s="52">
        <v>0</v>
      </c>
      <c r="L3816" s="52">
        <v>0</v>
      </c>
      <c r="M3816" s="52">
        <v>0</v>
      </c>
      <c r="N3816" s="52">
        <v>0</v>
      </c>
      <c r="O3816" s="52">
        <v>0</v>
      </c>
      <c r="P3816" s="52">
        <v>0</v>
      </c>
      <c r="Q3816" s="52">
        <v>0</v>
      </c>
      <c r="R3816" s="52">
        <v>0</v>
      </c>
      <c r="S3816" s="52">
        <v>0</v>
      </c>
      <c r="T3816" s="52">
        <v>0</v>
      </c>
      <c r="U3816" s="52">
        <v>0</v>
      </c>
      <c r="V3816" s="52">
        <v>0</v>
      </c>
      <c r="W3816" s="52">
        <v>0</v>
      </c>
      <c r="X3816" s="52">
        <v>0</v>
      </c>
      <c r="Y3816" s="52">
        <v>0</v>
      </c>
      <c r="Z3816" s="52">
        <v>0</v>
      </c>
    </row>
    <row r="3817" spans="1:26">
      <c r="A3817" s="52" t="s">
        <v>348</v>
      </c>
      <c r="B3817" s="52" t="s">
        <v>342</v>
      </c>
      <c r="C3817" s="52" t="s">
        <v>262</v>
      </c>
      <c r="D3817" s="52" t="s">
        <v>7</v>
      </c>
      <c r="E3817" s="52" t="s">
        <v>81</v>
      </c>
      <c r="F3817" s="52" t="s">
        <v>72</v>
      </c>
      <c r="G3817" s="52">
        <v>1.4550009228</v>
      </c>
      <c r="H3817" s="52">
        <v>1.8009017783999999</v>
      </c>
      <c r="I3817" s="52">
        <v>1.1859027264000002</v>
      </c>
      <c r="J3817" s="52">
        <v>0.59370080039999995</v>
      </c>
      <c r="K3817" s="52">
        <v>0.64140101279999995</v>
      </c>
      <c r="L3817" s="52">
        <v>0.68910122520000006</v>
      </c>
      <c r="M3817" s="52">
        <v>0.734301918</v>
      </c>
      <c r="N3817" s="52">
        <v>0.64140101279999995</v>
      </c>
      <c r="O3817" s="52">
        <v>0.55620381960000009</v>
      </c>
      <c r="P3817" s="52">
        <v>0.12770158680000002</v>
      </c>
      <c r="Q3817" s="52">
        <v>0.13800111480000002</v>
      </c>
      <c r="R3817" s="52">
        <v>0.21142502639999999</v>
      </c>
      <c r="S3817" s="52">
        <v>0.26005470840000006</v>
      </c>
      <c r="T3817" s="52">
        <v>1.8436992480000001</v>
      </c>
      <c r="U3817" s="52">
        <v>1.9957763843999998</v>
      </c>
      <c r="V3817" s="52">
        <v>2.1434196995999999</v>
      </c>
      <c r="W3817" s="52">
        <v>2.1056505768</v>
      </c>
      <c r="X3817" s="52">
        <v>2.198949228</v>
      </c>
      <c r="Y3817" s="52">
        <v>2.3242140972000001</v>
      </c>
      <c r="Z3817" s="52">
        <v>2.1882393936</v>
      </c>
    </row>
    <row r="3818" spans="1:26">
      <c r="A3818" s="52" t="s">
        <v>348</v>
      </c>
      <c r="B3818" s="52" t="s">
        <v>343</v>
      </c>
      <c r="C3818" s="52" t="s">
        <v>262</v>
      </c>
      <c r="D3818" s="52" t="s">
        <v>7</v>
      </c>
      <c r="E3818" s="52" t="s">
        <v>81</v>
      </c>
      <c r="F3818" s="52" t="s">
        <v>73</v>
      </c>
      <c r="G3818" s="52">
        <v>26.633700180000002</v>
      </c>
      <c r="H3818" s="52">
        <v>27.0737998488</v>
      </c>
      <c r="I3818" s="52">
        <v>17.077500838799999</v>
      </c>
      <c r="J3818" s="52">
        <v>20.707201044000001</v>
      </c>
      <c r="K3818" s="52">
        <v>22.702500133200001</v>
      </c>
      <c r="L3818" s="52">
        <v>23.979599737200004</v>
      </c>
      <c r="M3818" s="52">
        <v>23.547601526400001</v>
      </c>
      <c r="N3818" s="52">
        <v>24.1604988048</v>
      </c>
      <c r="O3818" s="52">
        <v>23.466599506800002</v>
      </c>
      <c r="P3818" s="52">
        <v>16.1036972136</v>
      </c>
      <c r="Q3818" s="52">
        <v>16.205402959200001</v>
      </c>
      <c r="R3818" s="52">
        <v>15.961500925200003</v>
      </c>
      <c r="S3818" s="52">
        <v>14.467499960400001</v>
      </c>
      <c r="T3818" s="52">
        <v>12.4875036252</v>
      </c>
      <c r="U3818" s="52">
        <v>12.164399895600003</v>
      </c>
      <c r="V3818" s="52">
        <v>11.986201314000001</v>
      </c>
      <c r="W3818" s="52">
        <v>12.241801267200001</v>
      </c>
      <c r="X3818" s="52">
        <v>12.2149094508</v>
      </c>
      <c r="Y3818" s="52">
        <v>12.786809583600002</v>
      </c>
      <c r="Z3818" s="52">
        <v>13.156721737200002</v>
      </c>
    </row>
    <row r="3819" spans="1:26">
      <c r="A3819" s="52" t="s">
        <v>347</v>
      </c>
      <c r="B3819" s="52" t="s">
        <v>337</v>
      </c>
      <c r="C3819" s="52" t="s">
        <v>262</v>
      </c>
      <c r="D3819" s="52" t="s">
        <v>7</v>
      </c>
      <c r="E3819" s="52" t="s">
        <v>82</v>
      </c>
      <c r="F3819" s="52" t="s">
        <v>63</v>
      </c>
      <c r="G3819" s="52">
        <v>0.23129976599999999</v>
      </c>
      <c r="H3819" s="52">
        <v>0</v>
      </c>
      <c r="I3819" s="52">
        <v>0</v>
      </c>
      <c r="J3819" s="52">
        <v>0</v>
      </c>
      <c r="K3819" s="52">
        <v>0</v>
      </c>
      <c r="L3819" s="52">
        <v>0</v>
      </c>
      <c r="M3819" s="52">
        <v>0</v>
      </c>
      <c r="N3819" s="52">
        <v>0</v>
      </c>
      <c r="O3819" s="52">
        <v>0</v>
      </c>
      <c r="P3819" s="52">
        <v>1.1950173900000003</v>
      </c>
      <c r="Q3819" s="52">
        <v>1.4476363416</v>
      </c>
      <c r="R3819" s="52">
        <v>1.0805628384000001</v>
      </c>
      <c r="S3819" s="52">
        <v>1.0738639584</v>
      </c>
      <c r="T3819" s="52">
        <v>0.83331973800000014</v>
      </c>
      <c r="U3819" s="52">
        <v>0.64866929760000003</v>
      </c>
      <c r="V3819" s="52">
        <v>0.55867821839999998</v>
      </c>
      <c r="W3819" s="52">
        <v>0.70097080320000005</v>
      </c>
      <c r="X3819" s="52">
        <v>0.69824519640000005</v>
      </c>
      <c r="Y3819" s="52">
        <v>0.58016487600000011</v>
      </c>
      <c r="Z3819" s="52">
        <v>0.61725992400000007</v>
      </c>
    </row>
    <row r="3820" spans="1:26">
      <c r="A3820" s="52" t="s">
        <v>347</v>
      </c>
      <c r="B3820" s="52" t="s">
        <v>338</v>
      </c>
      <c r="C3820" s="52" t="s">
        <v>262</v>
      </c>
      <c r="D3820" s="52" t="s">
        <v>7</v>
      </c>
      <c r="E3820" s="52" t="s">
        <v>82</v>
      </c>
      <c r="F3820" s="52" t="s">
        <v>64</v>
      </c>
      <c r="G3820" s="52">
        <v>0</v>
      </c>
      <c r="H3820" s="52">
        <v>0</v>
      </c>
      <c r="I3820" s="52">
        <v>0</v>
      </c>
      <c r="J3820" s="52">
        <v>0</v>
      </c>
      <c r="K3820" s="52">
        <v>0</v>
      </c>
      <c r="L3820" s="52">
        <v>0</v>
      </c>
      <c r="M3820" s="52">
        <v>0</v>
      </c>
      <c r="N3820" s="52">
        <v>0</v>
      </c>
      <c r="O3820" s="52">
        <v>0</v>
      </c>
      <c r="P3820" s="52">
        <v>13.4460003096</v>
      </c>
      <c r="Q3820" s="52">
        <v>13.099998970800002</v>
      </c>
      <c r="R3820" s="52">
        <v>13.494001971600001</v>
      </c>
      <c r="S3820" s="52">
        <v>12.3289997508</v>
      </c>
      <c r="T3820" s="52">
        <v>11.960000319600001</v>
      </c>
      <c r="U3820" s="52">
        <v>12.570000332400001</v>
      </c>
      <c r="V3820" s="52">
        <v>12.864998073600001</v>
      </c>
      <c r="W3820" s="52">
        <v>14.303000588400002</v>
      </c>
      <c r="X3820" s="52">
        <v>12.9564042912</v>
      </c>
      <c r="Y3820" s="52">
        <v>13.2819991668</v>
      </c>
      <c r="Z3820" s="52">
        <v>10.976001836400002</v>
      </c>
    </row>
    <row r="3821" spans="1:26">
      <c r="A3821" s="52" t="s">
        <v>347</v>
      </c>
      <c r="B3821" s="52" t="s">
        <v>339</v>
      </c>
      <c r="C3821" s="52" t="s">
        <v>262</v>
      </c>
      <c r="D3821" s="52" t="s">
        <v>7</v>
      </c>
      <c r="E3821" s="52" t="s">
        <v>82</v>
      </c>
      <c r="F3821" s="52" t="s">
        <v>65</v>
      </c>
      <c r="G3821" s="52">
        <v>0</v>
      </c>
      <c r="H3821" s="52">
        <v>0</v>
      </c>
      <c r="I3821" s="52">
        <v>0</v>
      </c>
      <c r="J3821" s="52">
        <v>0</v>
      </c>
      <c r="K3821" s="52">
        <v>0</v>
      </c>
      <c r="L3821" s="52">
        <v>0</v>
      </c>
      <c r="M3821" s="52">
        <v>0</v>
      </c>
      <c r="N3821" s="52">
        <v>0</v>
      </c>
      <c r="O3821" s="52">
        <v>0</v>
      </c>
      <c r="P3821" s="52">
        <v>0</v>
      </c>
      <c r="Q3821" s="52">
        <v>0</v>
      </c>
      <c r="R3821" s="52">
        <v>0</v>
      </c>
      <c r="S3821" s="52">
        <v>0</v>
      </c>
      <c r="T3821" s="52">
        <v>0</v>
      </c>
      <c r="U3821" s="52">
        <v>0</v>
      </c>
      <c r="V3821" s="52">
        <v>0</v>
      </c>
      <c r="W3821" s="52">
        <v>0</v>
      </c>
      <c r="X3821" s="52">
        <v>0</v>
      </c>
      <c r="Y3821" s="52">
        <v>0</v>
      </c>
      <c r="Z3821" s="52">
        <v>0</v>
      </c>
    </row>
    <row r="3822" spans="1:26">
      <c r="A3822" s="52" t="s">
        <v>347</v>
      </c>
      <c r="B3822" s="52" t="s">
        <v>340</v>
      </c>
      <c r="C3822" s="52" t="s">
        <v>262</v>
      </c>
      <c r="D3822" s="52" t="s">
        <v>7</v>
      </c>
      <c r="E3822" s="52" t="s">
        <v>82</v>
      </c>
      <c r="F3822" s="52" t="s">
        <v>66</v>
      </c>
      <c r="G3822" s="52">
        <v>2.5360578035999999</v>
      </c>
      <c r="H3822" s="52">
        <v>3.0304518948000005</v>
      </c>
      <c r="I3822" s="52">
        <v>3.3849356904000003</v>
      </c>
      <c r="J3822" s="52">
        <v>3.1379437979999998</v>
      </c>
      <c r="K3822" s="52">
        <v>3.6251617139999999</v>
      </c>
      <c r="L3822" s="52">
        <v>3.8854592568000004</v>
      </c>
      <c r="M3822" s="52">
        <v>6.5067435612000004</v>
      </c>
      <c r="N3822" s="52">
        <v>5.7864004344000008</v>
      </c>
      <c r="O3822" s="52">
        <v>5.0789107836000005</v>
      </c>
      <c r="P3822" s="52">
        <v>9.9036158184000005</v>
      </c>
      <c r="Q3822" s="52">
        <v>9.9307588427999995</v>
      </c>
      <c r="R3822" s="52">
        <v>9.6912152676000005</v>
      </c>
      <c r="S3822" s="52">
        <v>7.9741206648000009</v>
      </c>
      <c r="T3822" s="52">
        <v>7.5462631992000002</v>
      </c>
      <c r="U3822" s="52">
        <v>8.2130278464000011</v>
      </c>
      <c r="V3822" s="52">
        <v>8.1610110432000003</v>
      </c>
      <c r="W3822" s="52">
        <v>8.3979964836000001</v>
      </c>
      <c r="X3822" s="52">
        <v>8.1036728171999997</v>
      </c>
      <c r="Y3822" s="52">
        <v>8.5265144964000008</v>
      </c>
      <c r="Z3822" s="52">
        <v>7.685352882000001</v>
      </c>
    </row>
    <row r="3823" spans="1:26">
      <c r="A3823" s="52" t="s">
        <v>347</v>
      </c>
      <c r="B3823" s="52" t="s">
        <v>341</v>
      </c>
      <c r="C3823" s="52" t="s">
        <v>262</v>
      </c>
      <c r="D3823" s="52" t="s">
        <v>7</v>
      </c>
      <c r="E3823" s="52" t="s">
        <v>82</v>
      </c>
      <c r="F3823" s="52" t="s">
        <v>67</v>
      </c>
      <c r="G3823" s="52">
        <v>0</v>
      </c>
      <c r="H3823" s="52">
        <v>0</v>
      </c>
      <c r="I3823" s="52">
        <v>0</v>
      </c>
      <c r="J3823" s="52">
        <v>0</v>
      </c>
      <c r="K3823" s="52">
        <v>0</v>
      </c>
      <c r="L3823" s="52">
        <v>0</v>
      </c>
      <c r="M3823" s="52">
        <v>0</v>
      </c>
      <c r="N3823" s="52">
        <v>0</v>
      </c>
      <c r="O3823" s="52">
        <v>0</v>
      </c>
      <c r="P3823" s="52">
        <v>0</v>
      </c>
      <c r="Q3823" s="52">
        <v>0</v>
      </c>
      <c r="R3823" s="52">
        <v>0</v>
      </c>
      <c r="S3823" s="52">
        <v>0</v>
      </c>
      <c r="T3823" s="52">
        <v>0</v>
      </c>
      <c r="U3823" s="52">
        <v>0</v>
      </c>
      <c r="V3823" s="52">
        <v>0</v>
      </c>
      <c r="W3823" s="52">
        <v>0</v>
      </c>
      <c r="X3823" s="52">
        <v>0</v>
      </c>
      <c r="Y3823" s="52">
        <v>0</v>
      </c>
      <c r="Z3823" s="52">
        <v>0</v>
      </c>
    </row>
    <row r="3824" spans="1:26">
      <c r="A3824" s="52" t="s">
        <v>347</v>
      </c>
      <c r="B3824" s="52" t="s">
        <v>337</v>
      </c>
      <c r="C3824" s="52" t="s">
        <v>262</v>
      </c>
      <c r="D3824" s="52" t="s">
        <v>7</v>
      </c>
      <c r="E3824" s="52" t="s">
        <v>82</v>
      </c>
      <c r="F3824" s="52" t="s">
        <v>68</v>
      </c>
      <c r="G3824" s="52">
        <v>0</v>
      </c>
      <c r="H3824" s="52">
        <v>0</v>
      </c>
      <c r="I3824" s="52">
        <v>0</v>
      </c>
      <c r="J3824" s="52">
        <v>0</v>
      </c>
      <c r="K3824" s="52">
        <v>0</v>
      </c>
      <c r="L3824" s="52">
        <v>0</v>
      </c>
      <c r="M3824" s="52">
        <v>0</v>
      </c>
      <c r="N3824" s="52">
        <v>0</v>
      </c>
      <c r="O3824" s="52">
        <v>0</v>
      </c>
      <c r="P3824" s="52">
        <v>0</v>
      </c>
      <c r="Q3824" s="52">
        <v>0</v>
      </c>
      <c r="R3824" s="52">
        <v>0</v>
      </c>
      <c r="S3824" s="52">
        <v>4.1989417199999997E-2</v>
      </c>
      <c r="T3824" s="52">
        <v>8.3978834399999994E-2</v>
      </c>
      <c r="U3824" s="52">
        <v>8.3978834399999994E-2</v>
      </c>
      <c r="V3824" s="52">
        <v>8.3978834399999994E-2</v>
      </c>
      <c r="W3824" s="52">
        <v>0</v>
      </c>
      <c r="X3824" s="52">
        <v>0</v>
      </c>
      <c r="Y3824" s="52">
        <v>0</v>
      </c>
      <c r="Z3824" s="52">
        <v>0</v>
      </c>
    </row>
    <row r="3825" spans="1:26">
      <c r="A3825" s="52" t="s">
        <v>347</v>
      </c>
      <c r="B3825" s="52" t="s">
        <v>337</v>
      </c>
      <c r="C3825" s="52" t="s">
        <v>262</v>
      </c>
      <c r="D3825" s="52" t="s">
        <v>7</v>
      </c>
      <c r="E3825" s="52" t="s">
        <v>82</v>
      </c>
      <c r="F3825" s="52" t="s">
        <v>69</v>
      </c>
      <c r="G3825" s="52">
        <v>0</v>
      </c>
      <c r="H3825" s="52">
        <v>0</v>
      </c>
      <c r="I3825" s="52">
        <v>0</v>
      </c>
      <c r="J3825" s="52">
        <v>0</v>
      </c>
      <c r="K3825" s="52">
        <v>0</v>
      </c>
      <c r="L3825" s="52">
        <v>0</v>
      </c>
      <c r="M3825" s="52">
        <v>0</v>
      </c>
      <c r="N3825" s="52">
        <v>0</v>
      </c>
      <c r="O3825" s="52">
        <v>0</v>
      </c>
      <c r="P3825" s="52">
        <v>0</v>
      </c>
      <c r="Q3825" s="52">
        <v>0</v>
      </c>
      <c r="R3825" s="52">
        <v>0</v>
      </c>
      <c r="S3825" s="52">
        <v>0</v>
      </c>
      <c r="T3825" s="52">
        <v>0</v>
      </c>
      <c r="U3825" s="52">
        <v>0</v>
      </c>
      <c r="V3825" s="52">
        <v>0</v>
      </c>
      <c r="W3825" s="52">
        <v>0</v>
      </c>
      <c r="X3825" s="52">
        <v>0</v>
      </c>
      <c r="Y3825" s="52">
        <v>0</v>
      </c>
      <c r="Z3825" s="52">
        <v>0</v>
      </c>
    </row>
    <row r="3826" spans="1:26">
      <c r="A3826" s="52" t="s">
        <v>347</v>
      </c>
      <c r="B3826" s="52" t="s">
        <v>337</v>
      </c>
      <c r="C3826" s="52" t="s">
        <v>262</v>
      </c>
      <c r="D3826" s="52" t="s">
        <v>7</v>
      </c>
      <c r="E3826" s="52" t="s">
        <v>82</v>
      </c>
      <c r="F3826" s="52" t="s">
        <v>70</v>
      </c>
      <c r="G3826" s="52">
        <v>0</v>
      </c>
      <c r="H3826" s="52">
        <v>0</v>
      </c>
      <c r="I3826" s="52">
        <v>0</v>
      </c>
      <c r="J3826" s="52">
        <v>0</v>
      </c>
      <c r="K3826" s="52">
        <v>0</v>
      </c>
      <c r="L3826" s="52">
        <v>0</v>
      </c>
      <c r="M3826" s="52">
        <v>0</v>
      </c>
      <c r="N3826" s="52">
        <v>0</v>
      </c>
      <c r="O3826" s="52">
        <v>0</v>
      </c>
      <c r="P3826" s="52">
        <v>0</v>
      </c>
      <c r="Q3826" s="52">
        <v>0</v>
      </c>
      <c r="R3826" s="52">
        <v>0</v>
      </c>
      <c r="S3826" s="52">
        <v>0</v>
      </c>
      <c r="T3826" s="52">
        <v>0</v>
      </c>
      <c r="U3826" s="52">
        <v>0</v>
      </c>
      <c r="V3826" s="52">
        <v>0</v>
      </c>
      <c r="W3826" s="52">
        <v>0</v>
      </c>
      <c r="X3826" s="52">
        <v>0</v>
      </c>
      <c r="Y3826" s="52">
        <v>0</v>
      </c>
      <c r="Z3826" s="52">
        <v>0</v>
      </c>
    </row>
    <row r="3827" spans="1:26">
      <c r="A3827" s="52" t="s">
        <v>347</v>
      </c>
      <c r="B3827" s="52" t="s">
        <v>342</v>
      </c>
      <c r="C3827" s="52" t="s">
        <v>262</v>
      </c>
      <c r="D3827" s="52" t="s">
        <v>7</v>
      </c>
      <c r="E3827" s="52" t="s">
        <v>82</v>
      </c>
      <c r="F3827" s="52" t="s">
        <v>71</v>
      </c>
      <c r="G3827" s="52">
        <v>0</v>
      </c>
      <c r="H3827" s="52">
        <v>0</v>
      </c>
      <c r="I3827" s="52">
        <v>0</v>
      </c>
      <c r="J3827" s="52">
        <v>0</v>
      </c>
      <c r="K3827" s="52">
        <v>0</v>
      </c>
      <c r="L3827" s="52">
        <v>0</v>
      </c>
      <c r="M3827" s="52">
        <v>0</v>
      </c>
      <c r="N3827" s="52">
        <v>0</v>
      </c>
      <c r="O3827" s="52">
        <v>0</v>
      </c>
      <c r="P3827" s="52">
        <v>0</v>
      </c>
      <c r="Q3827" s="52">
        <v>0</v>
      </c>
      <c r="R3827" s="52">
        <v>0</v>
      </c>
      <c r="S3827" s="52">
        <v>0</v>
      </c>
      <c r="T3827" s="52">
        <v>0</v>
      </c>
      <c r="U3827" s="52">
        <v>0</v>
      </c>
      <c r="V3827" s="52">
        <v>0</v>
      </c>
      <c r="W3827" s="52">
        <v>0</v>
      </c>
      <c r="X3827" s="52">
        <v>0</v>
      </c>
      <c r="Y3827" s="52">
        <v>0</v>
      </c>
      <c r="Z3827" s="52">
        <v>0</v>
      </c>
    </row>
    <row r="3828" spans="1:26">
      <c r="A3828" s="52" t="s">
        <v>347</v>
      </c>
      <c r="B3828" s="52" t="s">
        <v>342</v>
      </c>
      <c r="C3828" s="52" t="s">
        <v>262</v>
      </c>
      <c r="D3828" s="52" t="s">
        <v>7</v>
      </c>
      <c r="E3828" s="52" t="s">
        <v>82</v>
      </c>
      <c r="F3828" s="52" t="s">
        <v>72</v>
      </c>
      <c r="G3828" s="52">
        <v>1.1076011928</v>
      </c>
      <c r="H3828" s="52">
        <v>1.1502018828</v>
      </c>
      <c r="I3828" s="52">
        <v>0.55380059640000001</v>
      </c>
      <c r="J3828" s="52">
        <v>4.2600690000000004E-2</v>
      </c>
      <c r="K3828" s="52">
        <v>4.2600690000000004E-2</v>
      </c>
      <c r="L3828" s="52">
        <v>8.5201380000000007E-2</v>
      </c>
      <c r="M3828" s="52">
        <v>8.5201380000000007E-2</v>
      </c>
      <c r="N3828" s="52">
        <v>8.5201380000000007E-2</v>
      </c>
      <c r="O3828" s="52">
        <v>8.5201380000000007E-2</v>
      </c>
      <c r="P3828" s="52">
        <v>0.3459008556</v>
      </c>
      <c r="Q3828" s="52">
        <v>0.3459008556</v>
      </c>
      <c r="R3828" s="52">
        <v>0.27439031159999999</v>
      </c>
      <c r="S3828" s="52">
        <v>0.34992437039999996</v>
      </c>
      <c r="T3828" s="52">
        <v>0.36540296999999999</v>
      </c>
      <c r="U3828" s="52">
        <v>0.36910410119999998</v>
      </c>
      <c r="V3828" s="52">
        <v>0.38083970160000002</v>
      </c>
      <c r="W3828" s="52">
        <v>0.35956238400000007</v>
      </c>
      <c r="X3828" s="52">
        <v>0.40587676560000002</v>
      </c>
      <c r="Y3828" s="52">
        <v>0.36761778720000005</v>
      </c>
      <c r="Z3828" s="52">
        <v>0.33679875240000001</v>
      </c>
    </row>
    <row r="3829" spans="1:26">
      <c r="A3829" s="52" t="s">
        <v>347</v>
      </c>
      <c r="B3829" s="52" t="s">
        <v>343</v>
      </c>
      <c r="C3829" s="52" t="s">
        <v>262</v>
      </c>
      <c r="D3829" s="52" t="s">
        <v>7</v>
      </c>
      <c r="E3829" s="52" t="s">
        <v>82</v>
      </c>
      <c r="F3829" s="52" t="s">
        <v>73</v>
      </c>
      <c r="G3829" s="52">
        <v>2.0681996508</v>
      </c>
      <c r="H3829" s="52">
        <v>2.0349020304000001</v>
      </c>
      <c r="I3829" s="52">
        <v>2.0079013572000002</v>
      </c>
      <c r="J3829" s="52">
        <v>1.9539000108000002</v>
      </c>
      <c r="K3829" s="52">
        <v>2.0609983548000002</v>
      </c>
      <c r="L3829" s="52">
        <v>2.0772012708000003</v>
      </c>
      <c r="M3829" s="52">
        <v>1.6964997336000003</v>
      </c>
      <c r="N3829" s="52">
        <v>1.4688006156</v>
      </c>
      <c r="O3829" s="52">
        <v>1.404001512</v>
      </c>
      <c r="P3829" s="52">
        <v>3.5018981352000003</v>
      </c>
      <c r="Q3829" s="52">
        <v>3.4370990315999999</v>
      </c>
      <c r="R3829" s="52">
        <v>3.2112002376</v>
      </c>
      <c r="S3829" s="52">
        <v>3.3372019836</v>
      </c>
      <c r="T3829" s="52">
        <v>3.1085985167999999</v>
      </c>
      <c r="U3829" s="52">
        <v>3.2759993412000004</v>
      </c>
      <c r="V3829" s="52">
        <v>3.5874009648</v>
      </c>
      <c r="W3829" s="52">
        <v>3.5388005904000002</v>
      </c>
      <c r="X3829" s="52">
        <v>3.8187258516000004</v>
      </c>
      <c r="Y3829" s="52">
        <v>3.5527677552000005</v>
      </c>
      <c r="Z3829" s="52">
        <v>2.8217106072</v>
      </c>
    </row>
    <row r="3830" spans="1:26">
      <c r="A3830" s="52" t="s">
        <v>347</v>
      </c>
      <c r="B3830" s="52" t="s">
        <v>337</v>
      </c>
      <c r="C3830" s="52" t="s">
        <v>262</v>
      </c>
      <c r="D3830" s="52" t="s">
        <v>7</v>
      </c>
      <c r="E3830" s="52" t="s">
        <v>83</v>
      </c>
      <c r="F3830" s="52" t="s">
        <v>63</v>
      </c>
      <c r="G3830" s="52">
        <v>0</v>
      </c>
      <c r="H3830" s="52">
        <v>0</v>
      </c>
      <c r="I3830" s="52">
        <v>0</v>
      </c>
      <c r="J3830" s="52">
        <v>0</v>
      </c>
      <c r="K3830" s="52">
        <v>0</v>
      </c>
      <c r="L3830" s="52">
        <v>0</v>
      </c>
      <c r="M3830" s="52">
        <v>0</v>
      </c>
      <c r="N3830" s="52">
        <v>0</v>
      </c>
      <c r="O3830" s="52">
        <v>0</v>
      </c>
      <c r="P3830" s="52">
        <v>7.9632936000000008E-3</v>
      </c>
      <c r="Q3830" s="52">
        <v>7.7979150000000011E-2</v>
      </c>
      <c r="R3830" s="52">
        <v>3.0438036000000001E-3</v>
      </c>
      <c r="S3830" s="52">
        <v>3.2393271600000002E-2</v>
      </c>
      <c r="T3830" s="52">
        <v>1.4653800000000001E-4</v>
      </c>
      <c r="U3830" s="52">
        <v>0.51840957600000004</v>
      </c>
      <c r="V3830" s="52">
        <v>7.6781725200000012E-2</v>
      </c>
      <c r="W3830" s="52">
        <v>0</v>
      </c>
      <c r="X3830" s="52">
        <v>0</v>
      </c>
      <c r="Y3830" s="52">
        <v>0</v>
      </c>
      <c r="Z3830" s="52">
        <v>0</v>
      </c>
    </row>
    <row r="3831" spans="1:26">
      <c r="A3831" s="52" t="s">
        <v>347</v>
      </c>
      <c r="B3831" s="52" t="s">
        <v>338</v>
      </c>
      <c r="C3831" s="52" t="s">
        <v>262</v>
      </c>
      <c r="D3831" s="52" t="s">
        <v>7</v>
      </c>
      <c r="E3831" s="52" t="s">
        <v>83</v>
      </c>
      <c r="F3831" s="52" t="s">
        <v>64</v>
      </c>
      <c r="G3831" s="52">
        <v>0</v>
      </c>
      <c r="H3831" s="52">
        <v>0</v>
      </c>
      <c r="I3831" s="52">
        <v>0</v>
      </c>
      <c r="J3831" s="52">
        <v>0</v>
      </c>
      <c r="K3831" s="52">
        <v>0</v>
      </c>
      <c r="L3831" s="52">
        <v>0</v>
      </c>
      <c r="M3831" s="52">
        <v>0</v>
      </c>
      <c r="N3831" s="52">
        <v>0</v>
      </c>
      <c r="O3831" s="52">
        <v>0</v>
      </c>
      <c r="P3831" s="52">
        <v>0</v>
      </c>
      <c r="Q3831" s="52">
        <v>0</v>
      </c>
      <c r="R3831" s="52">
        <v>0</v>
      </c>
      <c r="S3831" s="52">
        <v>0</v>
      </c>
      <c r="T3831" s="52">
        <v>0</v>
      </c>
      <c r="U3831" s="52">
        <v>0</v>
      </c>
      <c r="V3831" s="52">
        <v>0</v>
      </c>
      <c r="W3831" s="52">
        <v>0</v>
      </c>
      <c r="X3831" s="52">
        <v>0</v>
      </c>
      <c r="Y3831" s="52">
        <v>0</v>
      </c>
      <c r="Z3831" s="52">
        <v>0</v>
      </c>
    </row>
    <row r="3832" spans="1:26">
      <c r="A3832" s="52" t="s">
        <v>347</v>
      </c>
      <c r="B3832" s="52" t="s">
        <v>339</v>
      </c>
      <c r="C3832" s="52" t="s">
        <v>262</v>
      </c>
      <c r="D3832" s="52" t="s">
        <v>7</v>
      </c>
      <c r="E3832" s="52" t="s">
        <v>83</v>
      </c>
      <c r="F3832" s="52" t="s">
        <v>65</v>
      </c>
      <c r="G3832" s="52">
        <v>0</v>
      </c>
      <c r="H3832" s="52">
        <v>0</v>
      </c>
      <c r="I3832" s="52">
        <v>0</v>
      </c>
      <c r="J3832" s="52">
        <v>0</v>
      </c>
      <c r="K3832" s="52">
        <v>0</v>
      </c>
      <c r="L3832" s="52">
        <v>0</v>
      </c>
      <c r="M3832" s="52">
        <v>0</v>
      </c>
      <c r="N3832" s="52">
        <v>0</v>
      </c>
      <c r="O3832" s="52">
        <v>0</v>
      </c>
      <c r="P3832" s="52">
        <v>0</v>
      </c>
      <c r="Q3832" s="52">
        <v>0</v>
      </c>
      <c r="R3832" s="52">
        <v>0</v>
      </c>
      <c r="S3832" s="52">
        <v>0</v>
      </c>
      <c r="T3832" s="52">
        <v>0</v>
      </c>
      <c r="U3832" s="52">
        <v>0</v>
      </c>
      <c r="V3832" s="52">
        <v>0</v>
      </c>
      <c r="W3832" s="52">
        <v>0</v>
      </c>
      <c r="X3832" s="52">
        <v>0</v>
      </c>
      <c r="Y3832" s="52">
        <v>0</v>
      </c>
      <c r="Z3832" s="52">
        <v>0</v>
      </c>
    </row>
    <row r="3833" spans="1:26">
      <c r="A3833" s="52" t="s">
        <v>347</v>
      </c>
      <c r="B3833" s="52" t="s">
        <v>340</v>
      </c>
      <c r="C3833" s="52" t="s">
        <v>262</v>
      </c>
      <c r="D3833" s="52" t="s">
        <v>7</v>
      </c>
      <c r="E3833" s="52" t="s">
        <v>83</v>
      </c>
      <c r="F3833" s="52" t="s">
        <v>66</v>
      </c>
      <c r="G3833" s="52">
        <v>0.91913239079999998</v>
      </c>
      <c r="H3833" s="52">
        <v>0.98509123799999998</v>
      </c>
      <c r="I3833" s="52">
        <v>0.90269501399999996</v>
      </c>
      <c r="J3833" s="52">
        <v>1.1658814488</v>
      </c>
      <c r="K3833" s="52">
        <v>1.1837925791999999</v>
      </c>
      <c r="L3833" s="52">
        <v>1.1469780467999999</v>
      </c>
      <c r="M3833" s="52">
        <v>1.1249177976000002</v>
      </c>
      <c r="N3833" s="52">
        <v>1.0954720332000001</v>
      </c>
      <c r="O3833" s="52">
        <v>1.008223308</v>
      </c>
      <c r="P3833" s="52">
        <v>0.99201620520000011</v>
      </c>
      <c r="Q3833" s="52">
        <v>0.91142449200000009</v>
      </c>
      <c r="R3833" s="52">
        <v>0.86348563199999995</v>
      </c>
      <c r="S3833" s="52">
        <v>0.96296818680000007</v>
      </c>
      <c r="T3833" s="52">
        <v>1.4212762488000001</v>
      </c>
      <c r="U3833" s="52">
        <v>1.8727095852</v>
      </c>
      <c r="V3833" s="52">
        <v>1.9723763592000001</v>
      </c>
      <c r="W3833" s="52">
        <v>2.1088618524000005</v>
      </c>
      <c r="X3833" s="52">
        <v>2.1699933192</v>
      </c>
      <c r="Y3833" s="52">
        <v>2.317979952</v>
      </c>
      <c r="Z3833" s="52">
        <v>2.2451254452000002</v>
      </c>
    </row>
    <row r="3834" spans="1:26">
      <c r="A3834" s="52" t="s">
        <v>347</v>
      </c>
      <c r="B3834" s="52" t="s">
        <v>341</v>
      </c>
      <c r="C3834" s="52" t="s">
        <v>262</v>
      </c>
      <c r="D3834" s="52" t="s">
        <v>7</v>
      </c>
      <c r="E3834" s="52" t="s">
        <v>83</v>
      </c>
      <c r="F3834" s="52" t="s">
        <v>67</v>
      </c>
      <c r="G3834" s="52">
        <v>0</v>
      </c>
      <c r="H3834" s="52">
        <v>0</v>
      </c>
      <c r="I3834" s="52">
        <v>0</v>
      </c>
      <c r="J3834" s="52">
        <v>0</v>
      </c>
      <c r="K3834" s="52">
        <v>0</v>
      </c>
      <c r="L3834" s="52">
        <v>0</v>
      </c>
      <c r="M3834" s="52">
        <v>0</v>
      </c>
      <c r="N3834" s="52">
        <v>0</v>
      </c>
      <c r="O3834" s="52">
        <v>0</v>
      </c>
      <c r="P3834" s="52">
        <v>0</v>
      </c>
      <c r="Q3834" s="52">
        <v>0</v>
      </c>
      <c r="R3834" s="52">
        <v>0</v>
      </c>
      <c r="S3834" s="52">
        <v>0</v>
      </c>
      <c r="T3834" s="52">
        <v>0</v>
      </c>
      <c r="U3834" s="52">
        <v>0</v>
      </c>
      <c r="V3834" s="52">
        <v>0</v>
      </c>
      <c r="W3834" s="52">
        <v>0</v>
      </c>
      <c r="X3834" s="52">
        <v>0</v>
      </c>
      <c r="Y3834" s="52">
        <v>0</v>
      </c>
      <c r="Z3834" s="52">
        <v>0</v>
      </c>
    </row>
    <row r="3835" spans="1:26">
      <c r="A3835" s="52" t="s">
        <v>347</v>
      </c>
      <c r="B3835" s="52" t="s">
        <v>337</v>
      </c>
      <c r="C3835" s="52" t="s">
        <v>262</v>
      </c>
      <c r="D3835" s="52" t="s">
        <v>7</v>
      </c>
      <c r="E3835" s="52" t="s">
        <v>83</v>
      </c>
      <c r="F3835" s="52" t="s">
        <v>68</v>
      </c>
      <c r="G3835" s="52">
        <v>0</v>
      </c>
      <c r="H3835" s="52">
        <v>0</v>
      </c>
      <c r="I3835" s="52">
        <v>0</v>
      </c>
      <c r="J3835" s="52">
        <v>0</v>
      </c>
      <c r="K3835" s="52">
        <v>0</v>
      </c>
      <c r="L3835" s="52">
        <v>0</v>
      </c>
      <c r="M3835" s="52">
        <v>0</v>
      </c>
      <c r="N3835" s="52">
        <v>0</v>
      </c>
      <c r="O3835" s="52">
        <v>0</v>
      </c>
      <c r="P3835" s="52">
        <v>0</v>
      </c>
      <c r="Q3835" s="52">
        <v>0</v>
      </c>
      <c r="R3835" s="52">
        <v>0</v>
      </c>
      <c r="S3835" s="52">
        <v>0</v>
      </c>
      <c r="T3835" s="52">
        <v>0</v>
      </c>
      <c r="U3835" s="52">
        <v>0</v>
      </c>
      <c r="V3835" s="52">
        <v>0</v>
      </c>
      <c r="W3835" s="52">
        <v>0</v>
      </c>
      <c r="X3835" s="52">
        <v>0</v>
      </c>
      <c r="Y3835" s="52">
        <v>0</v>
      </c>
      <c r="Z3835" s="52">
        <v>0</v>
      </c>
    </row>
    <row r="3836" spans="1:26">
      <c r="A3836" s="52" t="s">
        <v>347</v>
      </c>
      <c r="B3836" s="52" t="s">
        <v>337</v>
      </c>
      <c r="C3836" s="52" t="s">
        <v>262</v>
      </c>
      <c r="D3836" s="52" t="s">
        <v>7</v>
      </c>
      <c r="E3836" s="52" t="s">
        <v>83</v>
      </c>
      <c r="F3836" s="52" t="s">
        <v>69</v>
      </c>
      <c r="G3836" s="52">
        <v>0</v>
      </c>
      <c r="H3836" s="52">
        <v>0</v>
      </c>
      <c r="I3836" s="52">
        <v>0</v>
      </c>
      <c r="J3836" s="52">
        <v>0</v>
      </c>
      <c r="K3836" s="52">
        <v>0</v>
      </c>
      <c r="L3836" s="52">
        <v>0</v>
      </c>
      <c r="M3836" s="52">
        <v>0</v>
      </c>
      <c r="N3836" s="52">
        <v>0</v>
      </c>
      <c r="O3836" s="52">
        <v>0</v>
      </c>
      <c r="P3836" s="52">
        <v>0</v>
      </c>
      <c r="Q3836" s="52">
        <v>0</v>
      </c>
      <c r="R3836" s="52">
        <v>0</v>
      </c>
      <c r="S3836" s="52">
        <v>0</v>
      </c>
      <c r="T3836" s="52">
        <v>0</v>
      </c>
      <c r="U3836" s="52">
        <v>0</v>
      </c>
      <c r="V3836" s="52">
        <v>0</v>
      </c>
      <c r="W3836" s="52">
        <v>0</v>
      </c>
      <c r="X3836" s="52">
        <v>0</v>
      </c>
      <c r="Y3836" s="52">
        <v>0</v>
      </c>
      <c r="Z3836" s="52">
        <v>0</v>
      </c>
    </row>
    <row r="3837" spans="1:26">
      <c r="A3837" s="52" t="s">
        <v>347</v>
      </c>
      <c r="B3837" s="52" t="s">
        <v>337</v>
      </c>
      <c r="C3837" s="52" t="s">
        <v>262</v>
      </c>
      <c r="D3837" s="52" t="s">
        <v>7</v>
      </c>
      <c r="E3837" s="52" t="s">
        <v>83</v>
      </c>
      <c r="F3837" s="52" t="s">
        <v>70</v>
      </c>
      <c r="G3837" s="52">
        <v>0</v>
      </c>
      <c r="H3837" s="52">
        <v>0</v>
      </c>
      <c r="I3837" s="52">
        <v>0</v>
      </c>
      <c r="J3837" s="52">
        <v>0</v>
      </c>
      <c r="K3837" s="52">
        <v>0</v>
      </c>
      <c r="L3837" s="52">
        <v>0</v>
      </c>
      <c r="M3837" s="52">
        <v>0</v>
      </c>
      <c r="N3837" s="52">
        <v>0</v>
      </c>
      <c r="O3837" s="52">
        <v>0</v>
      </c>
      <c r="P3837" s="52">
        <v>0</v>
      </c>
      <c r="Q3837" s="52">
        <v>0</v>
      </c>
      <c r="R3837" s="52">
        <v>0</v>
      </c>
      <c r="S3837" s="52">
        <v>0</v>
      </c>
      <c r="T3837" s="52">
        <v>0</v>
      </c>
      <c r="U3837" s="52">
        <v>0</v>
      </c>
      <c r="V3837" s="52">
        <v>0</v>
      </c>
      <c r="W3837" s="52">
        <v>0</v>
      </c>
      <c r="X3837" s="52">
        <v>0</v>
      </c>
      <c r="Y3837" s="52">
        <v>0</v>
      </c>
      <c r="Z3837" s="52">
        <v>0</v>
      </c>
    </row>
    <row r="3838" spans="1:26">
      <c r="A3838" s="52" t="s">
        <v>347</v>
      </c>
      <c r="B3838" s="52" t="s">
        <v>342</v>
      </c>
      <c r="C3838" s="52" t="s">
        <v>262</v>
      </c>
      <c r="D3838" s="52" t="s">
        <v>7</v>
      </c>
      <c r="E3838" s="52" t="s">
        <v>83</v>
      </c>
      <c r="F3838" s="52" t="s">
        <v>71</v>
      </c>
      <c r="G3838" s="52">
        <v>0</v>
      </c>
      <c r="H3838" s="52">
        <v>0</v>
      </c>
      <c r="I3838" s="52">
        <v>0</v>
      </c>
      <c r="J3838" s="52">
        <v>0</v>
      </c>
      <c r="K3838" s="52">
        <v>0</v>
      </c>
      <c r="L3838" s="52">
        <v>0</v>
      </c>
      <c r="M3838" s="52">
        <v>0</v>
      </c>
      <c r="N3838" s="52">
        <v>0</v>
      </c>
      <c r="O3838" s="52">
        <v>0</v>
      </c>
      <c r="P3838" s="52">
        <v>0</v>
      </c>
      <c r="Q3838" s="52">
        <v>0</v>
      </c>
      <c r="R3838" s="52">
        <v>0</v>
      </c>
      <c r="S3838" s="52">
        <v>0</v>
      </c>
      <c r="T3838" s="52">
        <v>0</v>
      </c>
      <c r="U3838" s="52">
        <v>0</v>
      </c>
      <c r="V3838" s="52">
        <v>0</v>
      </c>
      <c r="W3838" s="52">
        <v>0</v>
      </c>
      <c r="X3838" s="52">
        <v>0</v>
      </c>
      <c r="Y3838" s="52">
        <v>0</v>
      </c>
      <c r="Z3838" s="52">
        <v>0</v>
      </c>
    </row>
    <row r="3839" spans="1:26">
      <c r="A3839" s="52" t="s">
        <v>347</v>
      </c>
      <c r="B3839" s="52" t="s">
        <v>342</v>
      </c>
      <c r="C3839" s="52" t="s">
        <v>262</v>
      </c>
      <c r="D3839" s="52" t="s">
        <v>7</v>
      </c>
      <c r="E3839" s="52" t="s">
        <v>83</v>
      </c>
      <c r="F3839" s="52" t="s">
        <v>72</v>
      </c>
      <c r="G3839" s="52">
        <v>48.657201836399999</v>
      </c>
      <c r="H3839" s="52">
        <v>48.4865018136</v>
      </c>
      <c r="I3839" s="52">
        <v>26.610501121199999</v>
      </c>
      <c r="J3839" s="52">
        <v>26.605405785600002</v>
      </c>
      <c r="K3839" s="52">
        <v>26.733203668799998</v>
      </c>
      <c r="L3839" s="52">
        <v>27.164305904400003</v>
      </c>
      <c r="M3839" s="52">
        <v>25.6733026884</v>
      </c>
      <c r="N3839" s="52">
        <v>25.034300712</v>
      </c>
      <c r="O3839" s="52">
        <v>25.459997788799996</v>
      </c>
      <c r="P3839" s="52">
        <v>25.245298684800005</v>
      </c>
      <c r="Q3839" s="52">
        <v>24.606903794400004</v>
      </c>
      <c r="R3839" s="52">
        <v>24.364668106800003</v>
      </c>
      <c r="S3839" s="52">
        <v>24.221466986400003</v>
      </c>
      <c r="T3839" s="52">
        <v>23.540086220400003</v>
      </c>
      <c r="U3839" s="52">
        <v>23.372430001200001</v>
      </c>
      <c r="V3839" s="52">
        <v>23.901691762800006</v>
      </c>
      <c r="W3839" s="52">
        <v>23.541886544399997</v>
      </c>
      <c r="X3839" s="52">
        <v>24.292692827999996</v>
      </c>
      <c r="Y3839" s="52">
        <v>25.581528032400001</v>
      </c>
      <c r="Z3839" s="52">
        <v>24.369964408800005</v>
      </c>
    </row>
    <row r="3840" spans="1:26">
      <c r="A3840" s="52" t="s">
        <v>347</v>
      </c>
      <c r="B3840" s="52" t="s">
        <v>343</v>
      </c>
      <c r="C3840" s="52" t="s">
        <v>262</v>
      </c>
      <c r="D3840" s="52" t="s">
        <v>7</v>
      </c>
      <c r="E3840" s="52" t="s">
        <v>83</v>
      </c>
      <c r="F3840" s="52" t="s">
        <v>73</v>
      </c>
      <c r="G3840" s="52">
        <v>1.6280999820000002</v>
      </c>
      <c r="H3840" s="52">
        <v>1.7253007308000001</v>
      </c>
      <c r="I3840" s="52">
        <v>2.2175972352</v>
      </c>
      <c r="J3840" s="52">
        <v>2.3633983584</v>
      </c>
      <c r="K3840" s="52">
        <v>2.4326982720000001</v>
      </c>
      <c r="L3840" s="52">
        <v>2.8656008316000001</v>
      </c>
      <c r="M3840" s="52">
        <v>2.8611000216000004</v>
      </c>
      <c r="N3840" s="52">
        <v>2.9340005832</v>
      </c>
      <c r="O3840" s="52">
        <v>2.9088002340000005</v>
      </c>
      <c r="P3840" s="52">
        <v>2.7908999460000001</v>
      </c>
      <c r="Q3840" s="52">
        <v>2.7369027864000004</v>
      </c>
      <c r="R3840" s="52">
        <v>2.7332979516000004</v>
      </c>
      <c r="S3840" s="52">
        <v>2.6927990352000002</v>
      </c>
      <c r="T3840" s="52">
        <v>2.8115994852000004</v>
      </c>
      <c r="U3840" s="52">
        <v>3.0689997624000003</v>
      </c>
      <c r="V3840" s="52">
        <v>3.0114019548000002</v>
      </c>
      <c r="W3840" s="52">
        <v>3.0555015191999999</v>
      </c>
      <c r="X3840" s="52">
        <v>3.0789517860000002</v>
      </c>
      <c r="Y3840" s="52">
        <v>3.3992084916</v>
      </c>
      <c r="Z3840" s="52">
        <v>2.9902376808000004</v>
      </c>
    </row>
    <row r="3841" spans="1:26">
      <c r="A3841" s="52" t="s">
        <v>347</v>
      </c>
      <c r="B3841" s="52" t="s">
        <v>337</v>
      </c>
      <c r="C3841" s="52" t="s">
        <v>262</v>
      </c>
      <c r="D3841" s="52" t="s">
        <v>7</v>
      </c>
      <c r="E3841" s="52" t="s">
        <v>84</v>
      </c>
      <c r="F3841" s="52" t="s">
        <v>63</v>
      </c>
      <c r="G3841" s="52">
        <v>0.48829811040000004</v>
      </c>
      <c r="H3841" s="52">
        <v>0.51400087560000007</v>
      </c>
      <c r="I3841" s="52">
        <v>0.51400087560000007</v>
      </c>
      <c r="J3841" s="52">
        <v>0.51400087560000007</v>
      </c>
      <c r="K3841" s="52">
        <v>0.51400087560000007</v>
      </c>
      <c r="L3841" s="52">
        <v>0.51400087560000007</v>
      </c>
      <c r="M3841" s="52">
        <v>0.51400087560000007</v>
      </c>
      <c r="N3841" s="52">
        <v>0.51400087560000007</v>
      </c>
      <c r="O3841" s="52">
        <v>0.48829811040000004</v>
      </c>
      <c r="P3841" s="52">
        <v>0.54653649840000007</v>
      </c>
      <c r="Q3841" s="52">
        <v>0.55614520440000004</v>
      </c>
      <c r="R3841" s="52">
        <v>0.50576962680000004</v>
      </c>
      <c r="S3841" s="52">
        <v>0.49194900000000008</v>
      </c>
      <c r="T3841" s="52">
        <v>0.50076221400000009</v>
      </c>
      <c r="U3841" s="52">
        <v>0.49534449480000003</v>
      </c>
      <c r="V3841" s="52">
        <v>0.53548753320000009</v>
      </c>
      <c r="W3841" s="52">
        <v>0.49087717920000001</v>
      </c>
      <c r="X3841" s="52">
        <v>0.45322528680000002</v>
      </c>
      <c r="Y3841" s="52">
        <v>0.66843099360000013</v>
      </c>
      <c r="Z3841" s="52">
        <v>0.6944938236</v>
      </c>
    </row>
    <row r="3842" spans="1:26">
      <c r="A3842" s="52" t="s">
        <v>347</v>
      </c>
      <c r="B3842" s="52" t="s">
        <v>338</v>
      </c>
      <c r="C3842" s="52" t="s">
        <v>262</v>
      </c>
      <c r="D3842" s="52" t="s">
        <v>7</v>
      </c>
      <c r="E3842" s="52" t="s">
        <v>84</v>
      </c>
      <c r="F3842" s="52" t="s">
        <v>64</v>
      </c>
      <c r="G3842" s="52">
        <v>0</v>
      </c>
      <c r="H3842" s="52">
        <v>0</v>
      </c>
      <c r="I3842" s="52">
        <v>0</v>
      </c>
      <c r="J3842" s="52">
        <v>0</v>
      </c>
      <c r="K3842" s="52">
        <v>0</v>
      </c>
      <c r="L3842" s="52">
        <v>0</v>
      </c>
      <c r="M3842" s="52">
        <v>0</v>
      </c>
      <c r="N3842" s="52">
        <v>0</v>
      </c>
      <c r="O3842" s="52">
        <v>0</v>
      </c>
      <c r="P3842" s="52">
        <v>0</v>
      </c>
      <c r="Q3842" s="52">
        <v>0</v>
      </c>
      <c r="R3842" s="52">
        <v>0</v>
      </c>
      <c r="S3842" s="52">
        <v>0</v>
      </c>
      <c r="T3842" s="52">
        <v>0</v>
      </c>
      <c r="U3842" s="52">
        <v>0</v>
      </c>
      <c r="V3842" s="52">
        <v>0</v>
      </c>
      <c r="W3842" s="52">
        <v>0</v>
      </c>
      <c r="X3842" s="52">
        <v>0</v>
      </c>
      <c r="Y3842" s="52">
        <v>0</v>
      </c>
      <c r="Z3842" s="52">
        <v>0</v>
      </c>
    </row>
    <row r="3843" spans="1:26">
      <c r="A3843" s="52" t="s">
        <v>347</v>
      </c>
      <c r="B3843" s="52" t="s">
        <v>339</v>
      </c>
      <c r="C3843" s="52" t="s">
        <v>262</v>
      </c>
      <c r="D3843" s="52" t="s">
        <v>7</v>
      </c>
      <c r="E3843" s="52" t="s">
        <v>84</v>
      </c>
      <c r="F3843" s="52" t="s">
        <v>65</v>
      </c>
      <c r="G3843" s="52">
        <v>0</v>
      </c>
      <c r="H3843" s="52">
        <v>0</v>
      </c>
      <c r="I3843" s="52">
        <v>0</v>
      </c>
      <c r="J3843" s="52">
        <v>0</v>
      </c>
      <c r="K3843" s="52">
        <v>0</v>
      </c>
      <c r="L3843" s="52">
        <v>0</v>
      </c>
      <c r="M3843" s="52">
        <v>0</v>
      </c>
      <c r="N3843" s="52">
        <v>0</v>
      </c>
      <c r="O3843" s="52">
        <v>0</v>
      </c>
      <c r="P3843" s="52">
        <v>0</v>
      </c>
      <c r="Q3843" s="52">
        <v>0</v>
      </c>
      <c r="R3843" s="52">
        <v>0</v>
      </c>
      <c r="S3843" s="52">
        <v>0</v>
      </c>
      <c r="T3843" s="52">
        <v>0</v>
      </c>
      <c r="U3843" s="52">
        <v>0</v>
      </c>
      <c r="V3843" s="52">
        <v>0</v>
      </c>
      <c r="W3843" s="52">
        <v>0</v>
      </c>
      <c r="X3843" s="52">
        <v>0</v>
      </c>
      <c r="Y3843" s="52">
        <v>0</v>
      </c>
      <c r="Z3843" s="52">
        <v>0</v>
      </c>
    </row>
    <row r="3844" spans="1:26">
      <c r="A3844" s="52" t="s">
        <v>347</v>
      </c>
      <c r="B3844" s="52" t="s">
        <v>340</v>
      </c>
      <c r="C3844" s="52" t="s">
        <v>262</v>
      </c>
      <c r="D3844" s="52" t="s">
        <v>7</v>
      </c>
      <c r="E3844" s="52" t="s">
        <v>84</v>
      </c>
      <c r="F3844" s="52" t="s">
        <v>66</v>
      </c>
      <c r="G3844" s="52">
        <v>8.140257075600001</v>
      </c>
      <c r="H3844" s="52">
        <v>8.1612078227999998</v>
      </c>
      <c r="I3844" s="52">
        <v>3.7960082748000006</v>
      </c>
      <c r="J3844" s="52">
        <v>4.1116260059999998</v>
      </c>
      <c r="K3844" s="52">
        <v>4.0688034155999997</v>
      </c>
      <c r="L3844" s="52">
        <v>3.9567772080000005</v>
      </c>
      <c r="M3844" s="52">
        <v>3.8824782552000001</v>
      </c>
      <c r="N3844" s="52">
        <v>3.9090518748000003</v>
      </c>
      <c r="O3844" s="52">
        <v>3.6544860612000001</v>
      </c>
      <c r="P3844" s="52">
        <v>3.2481068796000003</v>
      </c>
      <c r="Q3844" s="52">
        <v>3.0304267740000004</v>
      </c>
      <c r="R3844" s="52">
        <v>1.5598342080000003</v>
      </c>
      <c r="S3844" s="52">
        <v>1.227339486</v>
      </c>
      <c r="T3844" s="52">
        <v>1.2644512812000002</v>
      </c>
      <c r="U3844" s="52">
        <v>1.2436428852000001</v>
      </c>
      <c r="V3844" s="52">
        <v>1.4471129916000001</v>
      </c>
      <c r="W3844" s="52">
        <v>1.3578043608000001</v>
      </c>
      <c r="X3844" s="52">
        <v>1.12645854</v>
      </c>
      <c r="Y3844" s="52">
        <v>1.1379429324000001</v>
      </c>
      <c r="Z3844" s="52">
        <v>1.0274658408000001</v>
      </c>
    </row>
    <row r="3845" spans="1:26">
      <c r="A3845" s="52" t="s">
        <v>347</v>
      </c>
      <c r="B3845" s="52" t="s">
        <v>341</v>
      </c>
      <c r="C3845" s="52" t="s">
        <v>262</v>
      </c>
      <c r="D3845" s="52" t="s">
        <v>7</v>
      </c>
      <c r="E3845" s="52" t="s">
        <v>84</v>
      </c>
      <c r="F3845" s="52" t="s">
        <v>67</v>
      </c>
      <c r="G3845" s="52">
        <v>0</v>
      </c>
      <c r="H3845" s="52">
        <v>0</v>
      </c>
      <c r="I3845" s="52">
        <v>0</v>
      </c>
      <c r="J3845" s="52">
        <v>0</v>
      </c>
      <c r="K3845" s="52">
        <v>0</v>
      </c>
      <c r="L3845" s="52">
        <v>0</v>
      </c>
      <c r="M3845" s="52">
        <v>0</v>
      </c>
      <c r="N3845" s="52">
        <v>0</v>
      </c>
      <c r="O3845" s="52">
        <v>0</v>
      </c>
      <c r="P3845" s="52">
        <v>0</v>
      </c>
      <c r="Q3845" s="52">
        <v>0</v>
      </c>
      <c r="R3845" s="52">
        <v>0</v>
      </c>
      <c r="S3845" s="52">
        <v>0</v>
      </c>
      <c r="T3845" s="52">
        <v>0</v>
      </c>
      <c r="U3845" s="52">
        <v>0</v>
      </c>
      <c r="V3845" s="52">
        <v>0</v>
      </c>
      <c r="W3845" s="52">
        <v>0</v>
      </c>
      <c r="X3845" s="52">
        <v>0</v>
      </c>
      <c r="Y3845" s="52">
        <v>0</v>
      </c>
      <c r="Z3845" s="52">
        <v>0</v>
      </c>
    </row>
    <row r="3846" spans="1:26">
      <c r="A3846" s="52" t="s">
        <v>347</v>
      </c>
      <c r="B3846" s="52" t="s">
        <v>337</v>
      </c>
      <c r="C3846" s="52" t="s">
        <v>262</v>
      </c>
      <c r="D3846" s="52" t="s">
        <v>7</v>
      </c>
      <c r="E3846" s="52" t="s">
        <v>84</v>
      </c>
      <c r="F3846" s="52" t="s">
        <v>68</v>
      </c>
      <c r="G3846" s="52">
        <v>0.33591952440000006</v>
      </c>
      <c r="H3846" s="52">
        <v>0.48288457800000001</v>
      </c>
      <c r="I3846" s="52">
        <v>0.48288457800000001</v>
      </c>
      <c r="J3846" s="52">
        <v>0.48288457800000001</v>
      </c>
      <c r="K3846" s="52">
        <v>0.23094388800000001</v>
      </c>
      <c r="L3846" s="52">
        <v>0.31492690919999999</v>
      </c>
      <c r="M3846" s="52">
        <v>0.25194069000000002</v>
      </c>
      <c r="N3846" s="52">
        <v>0.20995127280000001</v>
      </c>
      <c r="O3846" s="52">
        <v>0.1889544708</v>
      </c>
      <c r="P3846" s="52">
        <v>0.14696505360000001</v>
      </c>
      <c r="Q3846" s="52">
        <v>0</v>
      </c>
      <c r="R3846" s="52">
        <v>0</v>
      </c>
      <c r="S3846" s="52">
        <v>0</v>
      </c>
      <c r="T3846" s="52">
        <v>0</v>
      </c>
      <c r="U3846" s="52">
        <v>0</v>
      </c>
      <c r="V3846" s="52">
        <v>0</v>
      </c>
      <c r="W3846" s="52">
        <v>0</v>
      </c>
      <c r="X3846" s="52">
        <v>0</v>
      </c>
      <c r="Y3846" s="52">
        <v>0</v>
      </c>
      <c r="Z3846" s="52">
        <v>0</v>
      </c>
    </row>
    <row r="3847" spans="1:26">
      <c r="A3847" s="52" t="s">
        <v>347</v>
      </c>
      <c r="B3847" s="52" t="s">
        <v>337</v>
      </c>
      <c r="C3847" s="52" t="s">
        <v>262</v>
      </c>
      <c r="D3847" s="52" t="s">
        <v>7</v>
      </c>
      <c r="E3847" s="52" t="s">
        <v>84</v>
      </c>
      <c r="F3847" s="52" t="s">
        <v>69</v>
      </c>
      <c r="G3847" s="52">
        <v>0</v>
      </c>
      <c r="H3847" s="52">
        <v>0</v>
      </c>
      <c r="I3847" s="52">
        <v>0</v>
      </c>
      <c r="J3847" s="52">
        <v>0</v>
      </c>
      <c r="K3847" s="52">
        <v>0</v>
      </c>
      <c r="L3847" s="52">
        <v>0</v>
      </c>
      <c r="M3847" s="52">
        <v>0</v>
      </c>
      <c r="N3847" s="52">
        <v>0</v>
      </c>
      <c r="O3847" s="52">
        <v>0</v>
      </c>
      <c r="P3847" s="52">
        <v>0</v>
      </c>
      <c r="Q3847" s="52">
        <v>0</v>
      </c>
      <c r="R3847" s="52">
        <v>0</v>
      </c>
      <c r="S3847" s="52">
        <v>0</v>
      </c>
      <c r="T3847" s="52">
        <v>0</v>
      </c>
      <c r="U3847" s="52">
        <v>0</v>
      </c>
      <c r="V3847" s="52">
        <v>0</v>
      </c>
      <c r="W3847" s="52">
        <v>0</v>
      </c>
      <c r="X3847" s="52">
        <v>0</v>
      </c>
      <c r="Y3847" s="52">
        <v>0</v>
      </c>
      <c r="Z3847" s="52">
        <v>0</v>
      </c>
    </row>
    <row r="3848" spans="1:26">
      <c r="A3848" s="52" t="s">
        <v>347</v>
      </c>
      <c r="B3848" s="52" t="s">
        <v>337</v>
      </c>
      <c r="C3848" s="52" t="s">
        <v>262</v>
      </c>
      <c r="D3848" s="52" t="s">
        <v>7</v>
      </c>
      <c r="E3848" s="52" t="s">
        <v>84</v>
      </c>
      <c r="F3848" s="52" t="s">
        <v>70</v>
      </c>
      <c r="G3848" s="52">
        <v>0</v>
      </c>
      <c r="H3848" s="52">
        <v>0</v>
      </c>
      <c r="I3848" s="52">
        <v>0</v>
      </c>
      <c r="J3848" s="52">
        <v>0</v>
      </c>
      <c r="K3848" s="52">
        <v>0</v>
      </c>
      <c r="L3848" s="52">
        <v>0</v>
      </c>
      <c r="M3848" s="52">
        <v>0</v>
      </c>
      <c r="N3848" s="52">
        <v>0</v>
      </c>
      <c r="O3848" s="52">
        <v>0</v>
      </c>
      <c r="P3848" s="52">
        <v>0</v>
      </c>
      <c r="Q3848" s="52">
        <v>0</v>
      </c>
      <c r="R3848" s="52">
        <v>0</v>
      </c>
      <c r="S3848" s="52">
        <v>0</v>
      </c>
      <c r="T3848" s="52">
        <v>0</v>
      </c>
      <c r="U3848" s="52">
        <v>0</v>
      </c>
      <c r="V3848" s="52">
        <v>0</v>
      </c>
      <c r="W3848" s="52">
        <v>0</v>
      </c>
      <c r="X3848" s="52">
        <v>0</v>
      </c>
      <c r="Y3848" s="52">
        <v>0</v>
      </c>
      <c r="Z3848" s="52">
        <v>0</v>
      </c>
    </row>
    <row r="3849" spans="1:26">
      <c r="A3849" s="52" t="s">
        <v>347</v>
      </c>
      <c r="B3849" s="52" t="s">
        <v>342</v>
      </c>
      <c r="C3849" s="52" t="s">
        <v>262</v>
      </c>
      <c r="D3849" s="52" t="s">
        <v>7</v>
      </c>
      <c r="E3849" s="52" t="s">
        <v>84</v>
      </c>
      <c r="F3849" s="52" t="s">
        <v>71</v>
      </c>
      <c r="G3849" s="52">
        <v>0</v>
      </c>
      <c r="H3849" s="52">
        <v>0</v>
      </c>
      <c r="I3849" s="52">
        <v>0</v>
      </c>
      <c r="J3849" s="52">
        <v>0</v>
      </c>
      <c r="K3849" s="52">
        <v>0</v>
      </c>
      <c r="L3849" s="52">
        <v>0.51938510040000008</v>
      </c>
      <c r="M3849" s="52">
        <v>0.51938510040000008</v>
      </c>
      <c r="N3849" s="52">
        <v>0.56266405200000003</v>
      </c>
      <c r="O3849" s="52">
        <v>0.51938510040000008</v>
      </c>
      <c r="P3849" s="52">
        <v>0.47610196199999999</v>
      </c>
      <c r="Q3849" s="52">
        <v>0.43281882360000001</v>
      </c>
      <c r="R3849" s="52">
        <v>0.45103977720000005</v>
      </c>
      <c r="S3849" s="52">
        <v>0.45407102040000002</v>
      </c>
      <c r="T3849" s="52">
        <v>0.44225587080000006</v>
      </c>
      <c r="U3849" s="52">
        <v>0.45575830080000002</v>
      </c>
      <c r="V3849" s="52">
        <v>0.45558664200000004</v>
      </c>
      <c r="W3849" s="52">
        <v>0.45861788520000007</v>
      </c>
      <c r="X3849" s="52">
        <v>0.46874575440000005</v>
      </c>
      <c r="Y3849" s="52">
        <v>0.49899957120000005</v>
      </c>
      <c r="Z3849" s="52">
        <v>0.46627554239999996</v>
      </c>
    </row>
    <row r="3850" spans="1:26">
      <c r="A3850" s="52" t="s">
        <v>347</v>
      </c>
      <c r="B3850" s="52" t="s">
        <v>342</v>
      </c>
      <c r="C3850" s="52" t="s">
        <v>262</v>
      </c>
      <c r="D3850" s="52" t="s">
        <v>7</v>
      </c>
      <c r="E3850" s="52" t="s">
        <v>84</v>
      </c>
      <c r="F3850" s="52" t="s">
        <v>72</v>
      </c>
      <c r="G3850" s="52">
        <v>0.79560085680000014</v>
      </c>
      <c r="H3850" s="52">
        <v>0.79560085680000014</v>
      </c>
      <c r="I3850" s="52">
        <v>0.36630313200000003</v>
      </c>
      <c r="J3850" s="52">
        <v>0.36630313200000003</v>
      </c>
      <c r="K3850" s="52">
        <v>0.36630313200000003</v>
      </c>
      <c r="L3850" s="52">
        <v>0.36630313200000003</v>
      </c>
      <c r="M3850" s="52">
        <v>0.36630313200000003</v>
      </c>
      <c r="N3850" s="52">
        <v>0.36630313200000003</v>
      </c>
      <c r="O3850" s="52">
        <v>0.31860291960000003</v>
      </c>
      <c r="P3850" s="52">
        <v>0.31860291960000003</v>
      </c>
      <c r="Q3850" s="52">
        <v>0.31860291960000003</v>
      </c>
      <c r="R3850" s="52">
        <v>0.30591272880000003</v>
      </c>
      <c r="S3850" s="52">
        <v>0.30778422839999997</v>
      </c>
      <c r="T3850" s="52">
        <v>0.43869709080000002</v>
      </c>
      <c r="U3850" s="52">
        <v>0.40497660360000004</v>
      </c>
      <c r="V3850" s="52">
        <v>0.33445833120000001</v>
      </c>
      <c r="W3850" s="52">
        <v>0.33494400000000002</v>
      </c>
      <c r="X3850" s="52">
        <v>0.31331917800000003</v>
      </c>
      <c r="Y3850" s="52">
        <v>0.33220583279999999</v>
      </c>
      <c r="Z3850" s="52">
        <v>0.31120484400000004</v>
      </c>
    </row>
    <row r="3851" spans="1:26">
      <c r="A3851" s="52" t="s">
        <v>347</v>
      </c>
      <c r="B3851" s="52" t="s">
        <v>343</v>
      </c>
      <c r="C3851" s="52" t="s">
        <v>262</v>
      </c>
      <c r="D3851" s="52" t="s">
        <v>7</v>
      </c>
      <c r="E3851" s="52" t="s">
        <v>84</v>
      </c>
      <c r="F3851" s="52" t="s">
        <v>73</v>
      </c>
      <c r="G3851" s="52">
        <v>6.7778974764000006</v>
      </c>
      <c r="H3851" s="52">
        <v>6.7113022355999998</v>
      </c>
      <c r="I3851" s="52">
        <v>6.769800205200001</v>
      </c>
      <c r="J3851" s="52">
        <v>6.7095019116000003</v>
      </c>
      <c r="K3851" s="52">
        <v>6.7293012888000012</v>
      </c>
      <c r="L3851" s="52">
        <v>6.6320963531999997</v>
      </c>
      <c r="M3851" s="52">
        <v>6.4565982576000005</v>
      </c>
      <c r="N3851" s="52">
        <v>6.4098023940000006</v>
      </c>
      <c r="O3851" s="52">
        <v>6.0893991504000002</v>
      </c>
      <c r="P3851" s="52">
        <v>5.4098982576000001</v>
      </c>
      <c r="Q3851" s="52">
        <v>4.9563003455999999</v>
      </c>
      <c r="R3851" s="52">
        <v>4.9679982648000003</v>
      </c>
      <c r="S3851" s="52">
        <v>5.0183989632000001</v>
      </c>
      <c r="T3851" s="52">
        <v>4.9779000468000003</v>
      </c>
      <c r="U3851" s="52">
        <v>5.0075970192000003</v>
      </c>
      <c r="V3851" s="52">
        <v>4.9563003455999999</v>
      </c>
      <c r="W3851" s="52">
        <v>5.0354978544</v>
      </c>
      <c r="X3851" s="52">
        <v>5.0642737308000001</v>
      </c>
      <c r="Y3851" s="52">
        <v>5.3154356760000008</v>
      </c>
      <c r="Z3851" s="52">
        <v>5.2452439739999992</v>
      </c>
    </row>
    <row r="3852" spans="1:26">
      <c r="A3852" s="52" t="s">
        <v>349</v>
      </c>
      <c r="B3852" s="52" t="s">
        <v>337</v>
      </c>
      <c r="C3852" s="52" t="s">
        <v>262</v>
      </c>
      <c r="D3852" s="52" t="s">
        <v>7</v>
      </c>
      <c r="E3852" s="52" t="s">
        <v>85</v>
      </c>
      <c r="F3852" s="52" t="s">
        <v>63</v>
      </c>
      <c r="G3852" s="52">
        <v>16.652008915200003</v>
      </c>
      <c r="H3852" s="52">
        <v>21.524238316799998</v>
      </c>
      <c r="I3852" s="52">
        <v>22.079437304399999</v>
      </c>
      <c r="J3852" s="52">
        <v>27.679596314400001</v>
      </c>
      <c r="K3852" s="52">
        <v>21.022299612000005</v>
      </c>
      <c r="L3852" s="52">
        <v>19.329995052000001</v>
      </c>
      <c r="M3852" s="52">
        <v>20.208502922400001</v>
      </c>
      <c r="N3852" s="52">
        <v>22.789702803600004</v>
      </c>
      <c r="O3852" s="52">
        <v>23.7103466292</v>
      </c>
      <c r="P3852" s="52">
        <v>4.1755082003999995</v>
      </c>
      <c r="Q3852" s="52">
        <v>2.3767877448000001</v>
      </c>
      <c r="R3852" s="52">
        <v>1.6665766740000001</v>
      </c>
      <c r="S3852" s="52">
        <v>0.73269000000000006</v>
      </c>
      <c r="T3852" s="52">
        <v>2.6232981552000001</v>
      </c>
      <c r="U3852" s="52">
        <v>2.6893239912000002</v>
      </c>
      <c r="V3852" s="52">
        <v>1.1594798316000001</v>
      </c>
      <c r="W3852" s="52">
        <v>1.9436297904000002</v>
      </c>
      <c r="X3852" s="52">
        <v>2.2800601044000004</v>
      </c>
      <c r="Y3852" s="52">
        <v>3.5919980711999995</v>
      </c>
      <c r="Z3852" s="52">
        <v>4.7477683979999998</v>
      </c>
    </row>
    <row r="3853" spans="1:26">
      <c r="A3853" s="52" t="s">
        <v>349</v>
      </c>
      <c r="B3853" s="52" t="s">
        <v>338</v>
      </c>
      <c r="C3853" s="52" t="s">
        <v>262</v>
      </c>
      <c r="D3853" s="52" t="s">
        <v>7</v>
      </c>
      <c r="E3853" s="52" t="s">
        <v>85</v>
      </c>
      <c r="F3853" s="52" t="s">
        <v>64</v>
      </c>
      <c r="G3853" s="52">
        <v>35.651450879300157</v>
      </c>
      <c r="H3853" s="52">
        <v>36.211431331650203</v>
      </c>
      <c r="I3853" s="52">
        <v>40.910896707467636</v>
      </c>
      <c r="J3853" s="52">
        <v>41.583773024494832</v>
      </c>
      <c r="K3853" s="52">
        <v>44.670851329300476</v>
      </c>
      <c r="L3853" s="52">
        <v>44.210989078967323</v>
      </c>
      <c r="M3853" s="52">
        <v>43.546346324870555</v>
      </c>
      <c r="N3853" s="52">
        <v>41.256600147905992</v>
      </c>
      <c r="O3853" s="52">
        <v>37.838819738305986</v>
      </c>
      <c r="P3853" s="52">
        <v>34.070386681034883</v>
      </c>
      <c r="Q3853" s="52">
        <v>39.309368227004462</v>
      </c>
      <c r="R3853" s="52">
        <v>40.097342297007437</v>
      </c>
      <c r="S3853" s="52">
        <v>39.887288463467691</v>
      </c>
      <c r="T3853" s="52">
        <v>37.556170772173573</v>
      </c>
      <c r="U3853" s="52">
        <v>38.415132231319291</v>
      </c>
      <c r="V3853" s="52">
        <v>38.663208170990785</v>
      </c>
      <c r="W3853" s="52">
        <v>38.315031672921108</v>
      </c>
      <c r="X3853" s="52">
        <v>38.817708757723068</v>
      </c>
      <c r="Y3853" s="52">
        <v>37.635209630568411</v>
      </c>
      <c r="Z3853" s="52">
        <v>37.251987564758565</v>
      </c>
    </row>
    <row r="3854" spans="1:26">
      <c r="A3854" s="52" t="s">
        <v>349</v>
      </c>
      <c r="B3854" s="52" t="s">
        <v>339</v>
      </c>
      <c r="C3854" s="52" t="s">
        <v>262</v>
      </c>
      <c r="D3854" s="52" t="s">
        <v>7</v>
      </c>
      <c r="E3854" s="52" t="s">
        <v>85</v>
      </c>
      <c r="F3854" s="52" t="s">
        <v>65</v>
      </c>
      <c r="G3854" s="52">
        <v>0</v>
      </c>
      <c r="H3854" s="52">
        <v>0</v>
      </c>
      <c r="I3854" s="52">
        <v>0</v>
      </c>
      <c r="J3854" s="52">
        <v>0</v>
      </c>
      <c r="K3854" s="52">
        <v>0</v>
      </c>
      <c r="L3854" s="52">
        <v>0</v>
      </c>
      <c r="M3854" s="52">
        <v>0</v>
      </c>
      <c r="N3854" s="52">
        <v>0</v>
      </c>
      <c r="O3854" s="52">
        <v>0</v>
      </c>
      <c r="P3854" s="52">
        <v>0</v>
      </c>
      <c r="Q3854" s="52">
        <v>0</v>
      </c>
      <c r="R3854" s="52">
        <v>0</v>
      </c>
      <c r="S3854" s="52">
        <v>0</v>
      </c>
      <c r="T3854" s="52">
        <v>0</v>
      </c>
      <c r="U3854" s="52">
        <v>0</v>
      </c>
      <c r="V3854" s="52">
        <v>0</v>
      </c>
      <c r="W3854" s="52">
        <v>0</v>
      </c>
      <c r="X3854" s="52">
        <v>0</v>
      </c>
      <c r="Y3854" s="52">
        <v>0</v>
      </c>
      <c r="Z3854" s="52">
        <v>0</v>
      </c>
    </row>
    <row r="3855" spans="1:26">
      <c r="A3855" s="52" t="s">
        <v>349</v>
      </c>
      <c r="B3855" s="52" t="s">
        <v>340</v>
      </c>
      <c r="C3855" s="52" t="s">
        <v>262</v>
      </c>
      <c r="D3855" s="52" t="s">
        <v>7</v>
      </c>
      <c r="E3855" s="52" t="s">
        <v>85</v>
      </c>
      <c r="F3855" s="52" t="s">
        <v>66</v>
      </c>
      <c r="G3855" s="52">
        <v>7.6322954338864752</v>
      </c>
      <c r="H3855" s="52">
        <v>7.9924423197030716</v>
      </c>
      <c r="I3855" s="52">
        <v>15.089622668380802</v>
      </c>
      <c r="J3855" s="52">
        <v>9.6945934354742533</v>
      </c>
      <c r="K3855" s="52">
        <v>9.8425234627588605</v>
      </c>
      <c r="L3855" s="52">
        <v>10.921229633555129</v>
      </c>
      <c r="M3855" s="52">
        <v>11.404003307173557</v>
      </c>
      <c r="N3855" s="52">
        <v>12.448310407746648</v>
      </c>
      <c r="O3855" s="52">
        <v>13.564883198567712</v>
      </c>
      <c r="P3855" s="52">
        <v>14.066810267596885</v>
      </c>
      <c r="Q3855" s="52">
        <v>13.917057983858776</v>
      </c>
      <c r="R3855" s="52">
        <v>13.993152116720148</v>
      </c>
      <c r="S3855" s="52">
        <v>13.260386287917065</v>
      </c>
      <c r="T3855" s="52">
        <v>13.313429031434524</v>
      </c>
      <c r="U3855" s="52">
        <v>13.37758556378159</v>
      </c>
      <c r="V3855" s="52">
        <v>12.51017120596299</v>
      </c>
      <c r="W3855" s="52">
        <v>12.634838474752337</v>
      </c>
      <c r="X3855" s="52">
        <v>12.846693457742004</v>
      </c>
      <c r="Y3855" s="52">
        <v>12.882114136386294</v>
      </c>
      <c r="Z3855" s="52">
        <v>13.155069980982926</v>
      </c>
    </row>
    <row r="3856" spans="1:26">
      <c r="A3856" s="52" t="s">
        <v>349</v>
      </c>
      <c r="B3856" s="52" t="s">
        <v>341</v>
      </c>
      <c r="C3856" s="52" t="s">
        <v>262</v>
      </c>
      <c r="D3856" s="52" t="s">
        <v>7</v>
      </c>
      <c r="E3856" s="52" t="s">
        <v>85</v>
      </c>
      <c r="F3856" s="52" t="s">
        <v>67</v>
      </c>
      <c r="G3856" s="52">
        <v>0</v>
      </c>
      <c r="H3856" s="52">
        <v>0</v>
      </c>
      <c r="I3856" s="52">
        <v>0</v>
      </c>
      <c r="J3856" s="52">
        <v>0</v>
      </c>
      <c r="K3856" s="52">
        <v>0</v>
      </c>
      <c r="L3856" s="52">
        <v>0</v>
      </c>
      <c r="M3856" s="52">
        <v>0</v>
      </c>
      <c r="N3856" s="52">
        <v>0</v>
      </c>
      <c r="O3856" s="52">
        <v>0</v>
      </c>
      <c r="P3856" s="52">
        <v>0</v>
      </c>
      <c r="Q3856" s="52">
        <v>0</v>
      </c>
      <c r="R3856" s="52">
        <v>0</v>
      </c>
      <c r="S3856" s="52">
        <v>0</v>
      </c>
      <c r="T3856" s="52">
        <v>0</v>
      </c>
      <c r="U3856" s="52">
        <v>0</v>
      </c>
      <c r="V3856" s="52">
        <v>0</v>
      </c>
      <c r="W3856" s="52">
        <v>0</v>
      </c>
      <c r="X3856" s="52">
        <v>0</v>
      </c>
      <c r="Y3856" s="52">
        <v>0</v>
      </c>
      <c r="Z3856" s="52">
        <v>0</v>
      </c>
    </row>
    <row r="3857" spans="1:26">
      <c r="A3857" s="52" t="s">
        <v>349</v>
      </c>
      <c r="B3857" s="52" t="s">
        <v>337</v>
      </c>
      <c r="C3857" s="52" t="s">
        <v>262</v>
      </c>
      <c r="D3857" s="52" t="s">
        <v>7</v>
      </c>
      <c r="E3857" s="52" t="s">
        <v>85</v>
      </c>
      <c r="F3857" s="52" t="s">
        <v>68</v>
      </c>
      <c r="G3857" s="52">
        <v>0</v>
      </c>
      <c r="H3857" s="52">
        <v>0</v>
      </c>
      <c r="I3857" s="52">
        <v>0</v>
      </c>
      <c r="J3857" s="52">
        <v>0</v>
      </c>
      <c r="K3857" s="52">
        <v>0</v>
      </c>
      <c r="L3857" s="52">
        <v>0</v>
      </c>
      <c r="M3857" s="52">
        <v>0</v>
      </c>
      <c r="N3857" s="52">
        <v>0</v>
      </c>
      <c r="O3857" s="52">
        <v>0</v>
      </c>
      <c r="P3857" s="52">
        <v>0</v>
      </c>
      <c r="Q3857" s="52">
        <v>0</v>
      </c>
      <c r="R3857" s="52">
        <v>0</v>
      </c>
      <c r="S3857" s="52">
        <v>0</v>
      </c>
      <c r="T3857" s="52">
        <v>0</v>
      </c>
      <c r="U3857" s="52">
        <v>0</v>
      </c>
      <c r="V3857" s="52">
        <v>0</v>
      </c>
      <c r="W3857" s="52">
        <v>4.4285374584000001</v>
      </c>
      <c r="X3857" s="52">
        <v>4.4999642664000001</v>
      </c>
      <c r="Y3857" s="52">
        <v>4.3213930596000001</v>
      </c>
      <c r="Z3857" s="52">
        <v>3.714256818</v>
      </c>
    </row>
    <row r="3858" spans="1:26">
      <c r="A3858" s="52" t="s">
        <v>349</v>
      </c>
      <c r="B3858" s="52" t="s">
        <v>337</v>
      </c>
      <c r="C3858" s="52" t="s">
        <v>262</v>
      </c>
      <c r="D3858" s="52" t="s">
        <v>7</v>
      </c>
      <c r="E3858" s="52" t="s">
        <v>85</v>
      </c>
      <c r="F3858" s="52" t="s">
        <v>69</v>
      </c>
      <c r="G3858" s="52">
        <v>0</v>
      </c>
      <c r="H3858" s="52">
        <v>0</v>
      </c>
      <c r="I3858" s="52">
        <v>0</v>
      </c>
      <c r="J3858" s="52">
        <v>0</v>
      </c>
      <c r="K3858" s="52">
        <v>0</v>
      </c>
      <c r="L3858" s="52">
        <v>0</v>
      </c>
      <c r="M3858" s="52">
        <v>0</v>
      </c>
      <c r="N3858" s="52">
        <v>0</v>
      </c>
      <c r="O3858" s="52">
        <v>0</v>
      </c>
      <c r="P3858" s="52">
        <v>0</v>
      </c>
      <c r="Q3858" s="52">
        <v>0</v>
      </c>
      <c r="R3858" s="52">
        <v>0</v>
      </c>
      <c r="S3858" s="52">
        <v>0</v>
      </c>
      <c r="T3858" s="52">
        <v>0</v>
      </c>
      <c r="U3858" s="52">
        <v>0</v>
      </c>
      <c r="V3858" s="52">
        <v>0</v>
      </c>
      <c r="W3858" s="52">
        <v>0</v>
      </c>
      <c r="X3858" s="52">
        <v>0</v>
      </c>
      <c r="Y3858" s="52">
        <v>0</v>
      </c>
      <c r="Z3858" s="52">
        <v>0</v>
      </c>
    </row>
    <row r="3859" spans="1:26">
      <c r="A3859" s="52" t="s">
        <v>349</v>
      </c>
      <c r="B3859" s="52" t="s">
        <v>337</v>
      </c>
      <c r="C3859" s="52" t="s">
        <v>262</v>
      </c>
      <c r="D3859" s="52" t="s">
        <v>7</v>
      </c>
      <c r="E3859" s="52" t="s">
        <v>85</v>
      </c>
      <c r="F3859" s="52" t="s">
        <v>70</v>
      </c>
      <c r="G3859" s="52">
        <v>0</v>
      </c>
      <c r="H3859" s="52">
        <v>0</v>
      </c>
      <c r="I3859" s="52">
        <v>0</v>
      </c>
      <c r="J3859" s="52">
        <v>0</v>
      </c>
      <c r="K3859" s="52">
        <v>0</v>
      </c>
      <c r="L3859" s="52">
        <v>0</v>
      </c>
      <c r="M3859" s="52">
        <v>0</v>
      </c>
      <c r="N3859" s="52">
        <v>0</v>
      </c>
      <c r="O3859" s="52">
        <v>0</v>
      </c>
      <c r="P3859" s="52">
        <v>0</v>
      </c>
      <c r="Q3859" s="52">
        <v>0</v>
      </c>
      <c r="R3859" s="52">
        <v>0</v>
      </c>
      <c r="S3859" s="52">
        <v>0</v>
      </c>
      <c r="T3859" s="52">
        <v>0</v>
      </c>
      <c r="U3859" s="52">
        <v>0</v>
      </c>
      <c r="V3859" s="52">
        <v>0</v>
      </c>
      <c r="W3859" s="52">
        <v>0</v>
      </c>
      <c r="X3859" s="52">
        <v>0</v>
      </c>
      <c r="Y3859" s="52">
        <v>0</v>
      </c>
      <c r="Z3859" s="52">
        <v>0</v>
      </c>
    </row>
    <row r="3860" spans="1:26">
      <c r="A3860" s="52" t="s">
        <v>349</v>
      </c>
      <c r="B3860" s="52" t="s">
        <v>342</v>
      </c>
      <c r="C3860" s="52" t="s">
        <v>262</v>
      </c>
      <c r="D3860" s="52" t="s">
        <v>7</v>
      </c>
      <c r="E3860" s="52" t="s">
        <v>85</v>
      </c>
      <c r="F3860" s="52" t="s">
        <v>71</v>
      </c>
      <c r="G3860" s="52">
        <v>0</v>
      </c>
      <c r="H3860" s="52">
        <v>0</v>
      </c>
      <c r="I3860" s="52">
        <v>0</v>
      </c>
      <c r="J3860" s="52">
        <v>0</v>
      </c>
      <c r="K3860" s="52">
        <v>0</v>
      </c>
      <c r="L3860" s="52">
        <v>0</v>
      </c>
      <c r="M3860" s="52">
        <v>0</v>
      </c>
      <c r="N3860" s="52">
        <v>0</v>
      </c>
      <c r="O3860" s="52">
        <v>0</v>
      </c>
      <c r="P3860" s="52">
        <v>0</v>
      </c>
      <c r="Q3860" s="52">
        <v>0</v>
      </c>
      <c r="R3860" s="52">
        <v>0</v>
      </c>
      <c r="S3860" s="52">
        <v>0</v>
      </c>
      <c r="T3860" s="52">
        <v>0</v>
      </c>
      <c r="U3860" s="52">
        <v>0</v>
      </c>
      <c r="V3860" s="52">
        <v>0</v>
      </c>
      <c r="W3860" s="52">
        <v>0</v>
      </c>
      <c r="X3860" s="52">
        <v>0</v>
      </c>
      <c r="Y3860" s="52">
        <v>0</v>
      </c>
      <c r="Z3860" s="52">
        <v>0</v>
      </c>
    </row>
    <row r="3861" spans="1:26">
      <c r="A3861" s="52" t="s">
        <v>349</v>
      </c>
      <c r="B3861" s="52" t="s">
        <v>342</v>
      </c>
      <c r="C3861" s="52" t="s">
        <v>262</v>
      </c>
      <c r="D3861" s="52" t="s">
        <v>7</v>
      </c>
      <c r="E3861" s="52" t="s">
        <v>85</v>
      </c>
      <c r="F3861" s="52" t="s">
        <v>72</v>
      </c>
      <c r="G3861" s="52">
        <v>20.294636786744313</v>
      </c>
      <c r="H3861" s="52">
        <v>23.323370434191499</v>
      </c>
      <c r="I3861" s="52">
        <v>23.511045813226648</v>
      </c>
      <c r="J3861" s="52">
        <v>23.427645348734956</v>
      </c>
      <c r="K3861" s="52">
        <v>25.831440758113487</v>
      </c>
      <c r="L3861" s="52">
        <v>26.094269945908074</v>
      </c>
      <c r="M3861" s="52">
        <v>27.134350519613335</v>
      </c>
      <c r="N3861" s="52">
        <v>29.251902565871443</v>
      </c>
      <c r="O3861" s="52">
        <v>28.681063173694895</v>
      </c>
      <c r="P3861" s="52">
        <v>25.773113838983924</v>
      </c>
      <c r="Q3861" s="52">
        <v>26.036167209942082</v>
      </c>
      <c r="R3861" s="52">
        <v>25.684738795573715</v>
      </c>
      <c r="S3861" s="52">
        <v>27.368165294372275</v>
      </c>
      <c r="T3861" s="52">
        <v>30.005733014967955</v>
      </c>
      <c r="U3861" s="52">
        <v>33.329698102271124</v>
      </c>
      <c r="V3861" s="52">
        <v>34.555236574165534</v>
      </c>
      <c r="W3861" s="52">
        <v>35.932160262601229</v>
      </c>
      <c r="X3861" s="52">
        <v>34.895801362456652</v>
      </c>
      <c r="Y3861" s="52">
        <v>35.039866156274961</v>
      </c>
      <c r="Z3861" s="52">
        <v>36.40854689068518</v>
      </c>
    </row>
    <row r="3862" spans="1:26">
      <c r="A3862" s="52" t="s">
        <v>349</v>
      </c>
      <c r="B3862" s="52" t="s">
        <v>343</v>
      </c>
      <c r="C3862" s="52" t="s">
        <v>262</v>
      </c>
      <c r="D3862" s="52" t="s">
        <v>7</v>
      </c>
      <c r="E3862" s="52" t="s">
        <v>85</v>
      </c>
      <c r="F3862" s="52" t="s">
        <v>73</v>
      </c>
      <c r="G3862" s="52">
        <v>0.16560050039999999</v>
      </c>
      <c r="H3862" s="52">
        <v>0.15839920440000002</v>
      </c>
      <c r="I3862" s="52">
        <v>0.17280179640000001</v>
      </c>
      <c r="J3862" s="52">
        <v>0.53820057960000001</v>
      </c>
      <c r="K3862" s="52">
        <v>0.50130231120000002</v>
      </c>
      <c r="L3862" s="52">
        <v>0.45090161280000002</v>
      </c>
      <c r="M3862" s="52">
        <v>0.42300077759999999</v>
      </c>
      <c r="N3862" s="52">
        <v>0.40590188640000002</v>
      </c>
      <c r="O3862" s="52">
        <v>0.42209642880000003</v>
      </c>
      <c r="P3862" s="52">
        <v>0.49049618039999998</v>
      </c>
      <c r="Q3862" s="52">
        <v>0.53910074159999999</v>
      </c>
      <c r="R3862" s="52">
        <v>0.54899833679999999</v>
      </c>
      <c r="S3862" s="52">
        <v>0.46349969400000007</v>
      </c>
      <c r="T3862" s="52">
        <v>0.13499917919999999</v>
      </c>
      <c r="U3862" s="52">
        <v>0.2196018468</v>
      </c>
      <c r="V3862" s="52">
        <v>0.22409847000000002</v>
      </c>
      <c r="W3862" s="52">
        <v>0.18359955360000002</v>
      </c>
      <c r="X3862" s="52">
        <v>0.20316865680000001</v>
      </c>
      <c r="Y3862" s="52">
        <v>0.1919354724</v>
      </c>
      <c r="Z3862" s="52">
        <v>0.28023927120000003</v>
      </c>
    </row>
    <row r="3863" spans="1:26">
      <c r="A3863" s="52" t="s">
        <v>336</v>
      </c>
      <c r="B3863" s="52" t="s">
        <v>337</v>
      </c>
      <c r="C3863" s="52" t="s">
        <v>263</v>
      </c>
      <c r="D3863" s="52" t="s">
        <v>7</v>
      </c>
      <c r="E3863" s="52" t="s">
        <v>62</v>
      </c>
      <c r="F3863" s="52" t="s">
        <v>63</v>
      </c>
      <c r="G3863" s="52">
        <v>1213.1739872937135</v>
      </c>
      <c r="H3863" s="52">
        <v>1109.6473365795591</v>
      </c>
      <c r="I3863" s="52">
        <v>1118.2573843423074</v>
      </c>
      <c r="J3863" s="52">
        <v>1092.1653554760921</v>
      </c>
      <c r="K3863" s="52">
        <v>1456.6633704714409</v>
      </c>
      <c r="L3863" s="52">
        <v>1459.5134612022568</v>
      </c>
      <c r="M3863" s="52">
        <v>1630.4810298337291</v>
      </c>
      <c r="N3863" s="52">
        <v>1887.6617641589285</v>
      </c>
      <c r="O3863" s="52">
        <v>2075.6474832077988</v>
      </c>
      <c r="P3863" s="52">
        <v>2378.8069834729126</v>
      </c>
      <c r="Q3863" s="52">
        <v>2627.5150110338805</v>
      </c>
      <c r="R3863" s="52">
        <v>2775.1274840621841</v>
      </c>
      <c r="S3863" s="52">
        <v>3392.6905241235986</v>
      </c>
      <c r="T3863" s="52">
        <v>3510.2322376690026</v>
      </c>
      <c r="U3863" s="52">
        <v>3464.5066687098492</v>
      </c>
      <c r="V3863" s="52">
        <v>3371.3414092126563</v>
      </c>
      <c r="W3863" s="52">
        <v>3280.2253023143926</v>
      </c>
      <c r="X3863" s="52">
        <v>2745.0435083592415</v>
      </c>
      <c r="Y3863" s="52">
        <v>2669.6991752241743</v>
      </c>
      <c r="Z3863" s="52">
        <v>2495.2849043336287</v>
      </c>
    </row>
    <row r="3864" spans="1:26">
      <c r="A3864" s="52" t="s">
        <v>336</v>
      </c>
      <c r="B3864" s="52" t="s">
        <v>338</v>
      </c>
      <c r="C3864" s="52" t="s">
        <v>263</v>
      </c>
      <c r="D3864" s="52" t="s">
        <v>7</v>
      </c>
      <c r="E3864" s="52" t="s">
        <v>62</v>
      </c>
      <c r="F3864" s="52" t="s">
        <v>64</v>
      </c>
      <c r="G3864" s="52">
        <v>22.423320122400003</v>
      </c>
      <c r="H3864" s="52">
        <v>41.105749582345787</v>
      </c>
      <c r="I3864" s="52">
        <v>60.421073683646441</v>
      </c>
      <c r="J3864" s="52">
        <v>68.257098950400021</v>
      </c>
      <c r="K3864" s="52">
        <v>24.114903897697523</v>
      </c>
      <c r="L3864" s="52">
        <v>27.383359939466608</v>
      </c>
      <c r="M3864" s="52">
        <v>34.011478173600011</v>
      </c>
      <c r="N3864" s="52">
        <v>38.52264701808901</v>
      </c>
      <c r="O3864" s="52">
        <v>34.529581024987877</v>
      </c>
      <c r="P3864" s="52">
        <v>28.640952209155476</v>
      </c>
      <c r="Q3864" s="52">
        <v>31.041062331386513</v>
      </c>
      <c r="R3864" s="52">
        <v>37.941928636661999</v>
      </c>
      <c r="S3864" s="52">
        <v>48.166215130512008</v>
      </c>
      <c r="T3864" s="52">
        <v>49.343146214400008</v>
      </c>
      <c r="U3864" s="52">
        <v>47.532866004000006</v>
      </c>
      <c r="V3864" s="52">
        <v>44.113669729199998</v>
      </c>
      <c r="W3864" s="52">
        <v>30.376871038800004</v>
      </c>
      <c r="X3864" s="52">
        <v>26.387667064800006</v>
      </c>
      <c r="Y3864" s="52">
        <v>30.345758928000006</v>
      </c>
      <c r="Z3864" s="52">
        <v>21.903227452800003</v>
      </c>
    </row>
    <row r="3865" spans="1:26">
      <c r="A3865" s="52" t="s">
        <v>336</v>
      </c>
      <c r="B3865" s="52" t="s">
        <v>339</v>
      </c>
      <c r="C3865" s="52" t="s">
        <v>263</v>
      </c>
      <c r="D3865" s="52" t="s">
        <v>7</v>
      </c>
      <c r="E3865" s="52" t="s">
        <v>62</v>
      </c>
      <c r="F3865" s="52" t="s">
        <v>65</v>
      </c>
      <c r="G3865" s="52">
        <v>0.49199924160000003</v>
      </c>
      <c r="H3865" s="52">
        <v>5.6570031936000014</v>
      </c>
      <c r="I3865" s="52">
        <v>5.7089990628000002</v>
      </c>
      <c r="J3865" s="52">
        <v>5.4380000591999993</v>
      </c>
      <c r="K3865" s="52">
        <v>5.523996931200001</v>
      </c>
      <c r="L3865" s="52">
        <v>7.0560014796000008</v>
      </c>
      <c r="M3865" s="52">
        <v>6.3839991455999998</v>
      </c>
      <c r="N3865" s="52">
        <v>5.6980003392000009</v>
      </c>
      <c r="O3865" s="52">
        <v>10.347214255706024</v>
      </c>
      <c r="P3865" s="52">
        <v>6.4119207212345781</v>
      </c>
      <c r="Q3865" s="52">
        <v>7.3265882693128246</v>
      </c>
      <c r="R3865" s="52">
        <v>3.4193064654073453</v>
      </c>
      <c r="S3865" s="52">
        <v>4.6234829505615203</v>
      </c>
      <c r="T3865" s="52">
        <v>5.3452675740778082</v>
      </c>
      <c r="U3865" s="52">
        <v>6.3691494461567837</v>
      </c>
      <c r="V3865" s="52">
        <v>8.1013452881459909</v>
      </c>
      <c r="W3865" s="52">
        <v>18.338105934258085</v>
      </c>
      <c r="X3865" s="52">
        <v>20.198707083040755</v>
      </c>
      <c r="Y3865" s="52">
        <v>22.458859688411099</v>
      </c>
      <c r="Z3865" s="52">
        <v>37.282838700420029</v>
      </c>
    </row>
    <row r="3866" spans="1:26">
      <c r="A3866" s="52" t="s">
        <v>336</v>
      </c>
      <c r="B3866" s="52" t="s">
        <v>340</v>
      </c>
      <c r="C3866" s="52" t="s">
        <v>263</v>
      </c>
      <c r="D3866" s="52" t="s">
        <v>7</v>
      </c>
      <c r="E3866" s="52" t="s">
        <v>62</v>
      </c>
      <c r="F3866" s="52" t="s">
        <v>66</v>
      </c>
      <c r="G3866" s="52">
        <v>1347.4222547916409</v>
      </c>
      <c r="H3866" s="52">
        <v>1472.6617984649097</v>
      </c>
      <c r="I3866" s="52">
        <v>1476.8237781024441</v>
      </c>
      <c r="J3866" s="52">
        <v>1491.4956893457386</v>
      </c>
      <c r="K3866" s="52">
        <v>1597.535505865786</v>
      </c>
      <c r="L3866" s="52">
        <v>1848.021898854689</v>
      </c>
      <c r="M3866" s="52">
        <v>1959.5054834751327</v>
      </c>
      <c r="N3866" s="52">
        <v>2142.7914109462527</v>
      </c>
      <c r="O3866" s="52">
        <v>2411.032223214977</v>
      </c>
      <c r="P3866" s="52">
        <v>2375.245597430292</v>
      </c>
      <c r="Q3866" s="52">
        <v>2339.6161745141062</v>
      </c>
      <c r="R3866" s="52">
        <v>2697.0963777937131</v>
      </c>
      <c r="S3866" s="52">
        <v>2970.1385938299677</v>
      </c>
      <c r="T3866" s="52">
        <v>2964.25018294655</v>
      </c>
      <c r="U3866" s="52">
        <v>3140.0647901093107</v>
      </c>
      <c r="V3866" s="52">
        <v>3197.1308572695298</v>
      </c>
      <c r="W3866" s="52">
        <v>3031.9131468242563</v>
      </c>
      <c r="X3866" s="52">
        <v>2925.818391504627</v>
      </c>
      <c r="Y3866" s="52">
        <v>3117.8497832389198</v>
      </c>
      <c r="Z3866" s="52">
        <v>3355.2219657492501</v>
      </c>
    </row>
    <row r="3867" spans="1:26">
      <c r="A3867" s="52" t="s">
        <v>336</v>
      </c>
      <c r="B3867" s="52" t="s">
        <v>341</v>
      </c>
      <c r="C3867" s="52" t="s">
        <v>263</v>
      </c>
      <c r="D3867" s="52" t="s">
        <v>7</v>
      </c>
      <c r="E3867" s="52" t="s">
        <v>62</v>
      </c>
      <c r="F3867" s="52" t="s">
        <v>67</v>
      </c>
      <c r="G3867" s="52">
        <v>364.85613423469931</v>
      </c>
      <c r="H3867" s="52">
        <v>378.12204427630166</v>
      </c>
      <c r="I3867" s="52">
        <v>383.58715222643337</v>
      </c>
      <c r="J3867" s="52">
        <v>374.89293900484171</v>
      </c>
      <c r="K3867" s="52">
        <v>370.40543690297403</v>
      </c>
      <c r="L3867" s="52">
        <v>353.09551370604856</v>
      </c>
      <c r="M3867" s="52">
        <v>480.81246964631697</v>
      </c>
      <c r="N3867" s="52">
        <v>509.42453798603805</v>
      </c>
      <c r="O3867" s="52">
        <v>525.65377152016174</v>
      </c>
      <c r="P3867" s="52">
        <v>494.23038041755774</v>
      </c>
      <c r="Q3867" s="52">
        <v>520.83851975993741</v>
      </c>
      <c r="R3867" s="52">
        <v>589.4215468390563</v>
      </c>
      <c r="S3867" s="52">
        <v>636.30556763462596</v>
      </c>
      <c r="T3867" s="52">
        <v>652.91813222110602</v>
      </c>
      <c r="U3867" s="52">
        <v>574.26521608439498</v>
      </c>
      <c r="V3867" s="52">
        <v>544.43992529179275</v>
      </c>
      <c r="W3867" s="52">
        <v>526.6731186130711</v>
      </c>
      <c r="X3867" s="52">
        <v>498.58900425479055</v>
      </c>
      <c r="Y3867" s="52">
        <v>477.43460678818701</v>
      </c>
      <c r="Z3867" s="52">
        <v>458.07924170634408</v>
      </c>
    </row>
    <row r="3868" spans="1:26">
      <c r="A3868" s="52" t="s">
        <v>336</v>
      </c>
      <c r="B3868" s="52" t="s">
        <v>337</v>
      </c>
      <c r="C3868" s="52" t="s">
        <v>263</v>
      </c>
      <c r="D3868" s="52" t="s">
        <v>7</v>
      </c>
      <c r="E3868" s="52" t="s">
        <v>62</v>
      </c>
      <c r="F3868" s="52" t="s">
        <v>68</v>
      </c>
      <c r="G3868" s="52">
        <v>1161.1594229697255</v>
      </c>
      <c r="H3868" s="52">
        <v>1195.4685451419723</v>
      </c>
      <c r="I3868" s="52">
        <v>1121.624893347011</v>
      </c>
      <c r="J3868" s="52">
        <v>1076.5461185498925</v>
      </c>
      <c r="K3868" s="52">
        <v>1120.8364071183253</v>
      </c>
      <c r="L3868" s="52">
        <v>1199.4995435315566</v>
      </c>
      <c r="M3868" s="52">
        <v>1134.4953392094658</v>
      </c>
      <c r="N3868" s="52">
        <v>1241.8364707332157</v>
      </c>
      <c r="O3868" s="52">
        <v>1313.6869810282117</v>
      </c>
      <c r="P3868" s="52">
        <v>1313.6230941025121</v>
      </c>
      <c r="Q3868" s="52">
        <v>1227.3975275213145</v>
      </c>
      <c r="R3868" s="52">
        <v>1404.428460626347</v>
      </c>
      <c r="S3868" s="52">
        <v>1438.5296121015203</v>
      </c>
      <c r="T3868" s="52">
        <v>1804.5334962427592</v>
      </c>
      <c r="U3868" s="52">
        <v>1776.6780124484733</v>
      </c>
      <c r="V3868" s="52">
        <v>1922.6745795247839</v>
      </c>
      <c r="W3868" s="52">
        <v>1938.9291952727094</v>
      </c>
      <c r="X3868" s="52">
        <v>1882.1986157146403</v>
      </c>
      <c r="Y3868" s="52">
        <v>1900.6405847371911</v>
      </c>
      <c r="Z3868" s="52">
        <v>1939.3670155527018</v>
      </c>
    </row>
    <row r="3869" spans="1:26">
      <c r="A3869" s="52" t="s">
        <v>336</v>
      </c>
      <c r="B3869" s="52" t="s">
        <v>337</v>
      </c>
      <c r="C3869" s="52" t="s">
        <v>263</v>
      </c>
      <c r="D3869" s="52" t="s">
        <v>7</v>
      </c>
      <c r="E3869" s="52" t="s">
        <v>62</v>
      </c>
      <c r="F3869" s="52" t="s">
        <v>69</v>
      </c>
      <c r="G3869" s="52">
        <v>0</v>
      </c>
      <c r="H3869" s="52">
        <v>0</v>
      </c>
      <c r="I3869" s="52">
        <v>0</v>
      </c>
      <c r="J3869" s="52">
        <v>0</v>
      </c>
      <c r="K3869" s="52">
        <v>0</v>
      </c>
      <c r="L3869" s="52">
        <v>0</v>
      </c>
      <c r="M3869" s="52">
        <v>0</v>
      </c>
      <c r="N3869" s="52">
        <v>0</v>
      </c>
      <c r="O3869" s="52">
        <v>0</v>
      </c>
      <c r="P3869" s="52">
        <v>0</v>
      </c>
      <c r="Q3869" s="52">
        <v>0</v>
      </c>
      <c r="R3869" s="52">
        <v>0</v>
      </c>
      <c r="S3869" s="52">
        <v>0</v>
      </c>
      <c r="T3869" s="52">
        <v>0</v>
      </c>
      <c r="U3869" s="52">
        <v>0</v>
      </c>
      <c r="V3869" s="52">
        <v>0</v>
      </c>
      <c r="W3869" s="52">
        <v>0</v>
      </c>
      <c r="X3869" s="52">
        <v>0</v>
      </c>
      <c r="Y3869" s="52">
        <v>0</v>
      </c>
      <c r="Z3869" s="52">
        <v>0</v>
      </c>
    </row>
    <row r="3870" spans="1:26">
      <c r="A3870" s="52" t="s">
        <v>336</v>
      </c>
      <c r="B3870" s="52" t="s">
        <v>337</v>
      </c>
      <c r="C3870" s="52" t="s">
        <v>263</v>
      </c>
      <c r="D3870" s="52" t="s">
        <v>7</v>
      </c>
      <c r="E3870" s="52" t="s">
        <v>62</v>
      </c>
      <c r="F3870" s="52" t="s">
        <v>70</v>
      </c>
      <c r="G3870" s="52">
        <v>0</v>
      </c>
      <c r="H3870" s="52">
        <v>5.2753680000000004E-2</v>
      </c>
      <c r="I3870" s="52">
        <v>3.5169119999999998E-2</v>
      </c>
      <c r="J3870" s="52">
        <v>0</v>
      </c>
      <c r="K3870" s="52">
        <v>0</v>
      </c>
      <c r="L3870" s="52">
        <v>0</v>
      </c>
      <c r="M3870" s="52">
        <v>0</v>
      </c>
      <c r="N3870" s="52">
        <v>0</v>
      </c>
      <c r="O3870" s="52">
        <v>0</v>
      </c>
      <c r="P3870" s="52">
        <v>0</v>
      </c>
      <c r="Q3870" s="52">
        <v>0</v>
      </c>
      <c r="R3870" s="52">
        <v>0</v>
      </c>
      <c r="S3870" s="52">
        <v>0</v>
      </c>
      <c r="T3870" s="52">
        <v>0</v>
      </c>
      <c r="U3870" s="52">
        <v>0</v>
      </c>
      <c r="V3870" s="52">
        <v>0</v>
      </c>
      <c r="W3870" s="52">
        <v>0</v>
      </c>
      <c r="X3870" s="52">
        <v>0</v>
      </c>
      <c r="Y3870" s="52">
        <v>0</v>
      </c>
      <c r="Z3870" s="52">
        <v>0</v>
      </c>
    </row>
    <row r="3871" spans="1:26">
      <c r="A3871" s="52" t="s">
        <v>336</v>
      </c>
      <c r="B3871" s="52" t="s">
        <v>342</v>
      </c>
      <c r="C3871" s="52" t="s">
        <v>263</v>
      </c>
      <c r="D3871" s="52" t="s">
        <v>7</v>
      </c>
      <c r="E3871" s="52" t="s">
        <v>62</v>
      </c>
      <c r="F3871" s="52" t="s">
        <v>71</v>
      </c>
      <c r="G3871" s="52">
        <v>3.8099880000000002</v>
      </c>
      <c r="H3871" s="52">
        <v>4.2914700000000003</v>
      </c>
      <c r="I3871" s="52">
        <v>4.1239980000000003</v>
      </c>
      <c r="J3871" s="52">
        <v>5.6824738522796361</v>
      </c>
      <c r="K3871" s="52">
        <v>4.4370976412612331</v>
      </c>
      <c r="L3871" s="52">
        <v>1.4342770785617442</v>
      </c>
      <c r="M3871" s="52">
        <v>9.7217496000000014E-2</v>
      </c>
      <c r="N3871" s="52">
        <v>9.7217496000000014E-2</v>
      </c>
      <c r="O3871" s="52">
        <v>8.3945340000000007E-2</v>
      </c>
      <c r="P3871" s="52">
        <v>0.10487933999999999</v>
      </c>
      <c r="Q3871" s="52">
        <v>0.1050509988</v>
      </c>
      <c r="R3871" s="52">
        <v>0.18416895840000003</v>
      </c>
      <c r="S3871" s="52">
        <v>7.5362399999999996E-2</v>
      </c>
      <c r="T3871" s="52">
        <v>4.1868000000000001E-3</v>
      </c>
      <c r="U3871" s="52">
        <v>8.3736000000000001E-3</v>
      </c>
      <c r="V3871" s="52">
        <v>8.3736000000000001E-3</v>
      </c>
      <c r="W3871" s="52">
        <v>8.3736000000000001E-3</v>
      </c>
      <c r="X3871" s="52">
        <v>8.3736000000000001E-3</v>
      </c>
      <c r="Y3871" s="52">
        <v>4.1868000000000001E-3</v>
      </c>
      <c r="Z3871" s="52">
        <v>0</v>
      </c>
    </row>
    <row r="3872" spans="1:26">
      <c r="A3872" s="52" t="s">
        <v>336</v>
      </c>
      <c r="B3872" s="52" t="s">
        <v>342</v>
      </c>
      <c r="C3872" s="52" t="s">
        <v>263</v>
      </c>
      <c r="D3872" s="52" t="s">
        <v>7</v>
      </c>
      <c r="E3872" s="52" t="s">
        <v>62</v>
      </c>
      <c r="F3872" s="52" t="s">
        <v>72</v>
      </c>
      <c r="G3872" s="52">
        <v>467.16174821955167</v>
      </c>
      <c r="H3872" s="52">
        <v>501.97681099901666</v>
      </c>
      <c r="I3872" s="52">
        <v>456.04319754945197</v>
      </c>
      <c r="J3872" s="52">
        <v>426.85159948875292</v>
      </c>
      <c r="K3872" s="52">
        <v>438.77454474305671</v>
      </c>
      <c r="L3872" s="52">
        <v>433.3230300383733</v>
      </c>
      <c r="M3872" s="52">
        <v>409.37164309369768</v>
      </c>
      <c r="N3872" s="52">
        <v>384.82675988714419</v>
      </c>
      <c r="O3872" s="52">
        <v>369.9160746327633</v>
      </c>
      <c r="P3872" s="52">
        <v>348.65492827353899</v>
      </c>
      <c r="Q3872" s="52">
        <v>274.03110095877167</v>
      </c>
      <c r="R3872" s="52">
        <v>282.08908448575187</v>
      </c>
      <c r="S3872" s="52">
        <v>248.08966759771292</v>
      </c>
      <c r="T3872" s="52">
        <v>226.13909551017406</v>
      </c>
      <c r="U3872" s="52">
        <v>200.90056923340541</v>
      </c>
      <c r="V3872" s="52">
        <v>195.58379212632991</v>
      </c>
      <c r="W3872" s="52">
        <v>176.0307358655478</v>
      </c>
      <c r="X3872" s="52">
        <v>167.29246740023575</v>
      </c>
      <c r="Y3872" s="52">
        <v>166.4230562428215</v>
      </c>
      <c r="Z3872" s="52">
        <v>151.02135197544777</v>
      </c>
    </row>
    <row r="3873" spans="1:26">
      <c r="A3873" s="52" t="s">
        <v>336</v>
      </c>
      <c r="B3873" s="52" t="s">
        <v>343</v>
      </c>
      <c r="C3873" s="52" t="s">
        <v>263</v>
      </c>
      <c r="D3873" s="52" t="s">
        <v>7</v>
      </c>
      <c r="E3873" s="52" t="s">
        <v>62</v>
      </c>
      <c r="F3873" s="52" t="s">
        <v>73</v>
      </c>
      <c r="G3873" s="52">
        <v>1154.7352812951663</v>
      </c>
      <c r="H3873" s="52">
        <v>1694.384806724265</v>
      </c>
      <c r="I3873" s="52">
        <v>1731.5273794239768</v>
      </c>
      <c r="J3873" s="52">
        <v>1658.9030385532399</v>
      </c>
      <c r="K3873" s="52">
        <v>1728.3467226937673</v>
      </c>
      <c r="L3873" s="52">
        <v>1905.9875470608722</v>
      </c>
      <c r="M3873" s="52">
        <v>2051.3651127864641</v>
      </c>
      <c r="N3873" s="52">
        <v>2186.652112619799</v>
      </c>
      <c r="O3873" s="52">
        <v>2556.9134264851286</v>
      </c>
      <c r="P3873" s="52">
        <v>2671.014131970685</v>
      </c>
      <c r="Q3873" s="52">
        <v>2771.7291446533936</v>
      </c>
      <c r="R3873" s="52">
        <v>1364.0505355813693</v>
      </c>
      <c r="S3873" s="52">
        <v>1406.9035010772679</v>
      </c>
      <c r="T3873" s="52">
        <v>1471.5398429433576</v>
      </c>
      <c r="U3873" s="52">
        <v>1499.0282556117484</v>
      </c>
      <c r="V3873" s="52">
        <v>1552.731247597362</v>
      </c>
      <c r="W3873" s="52">
        <v>1495.7000901006891</v>
      </c>
      <c r="X3873" s="52">
        <v>1531.0218209349541</v>
      </c>
      <c r="Y3873" s="52">
        <v>1565.9199808379926</v>
      </c>
      <c r="Z3873" s="52">
        <v>1794.0139656800945</v>
      </c>
    </row>
    <row r="3874" spans="1:26">
      <c r="A3874" s="52" t="s">
        <v>344</v>
      </c>
      <c r="B3874" s="52" t="s">
        <v>337</v>
      </c>
      <c r="C3874" s="52" t="s">
        <v>263</v>
      </c>
      <c r="D3874" s="52" t="s">
        <v>7</v>
      </c>
      <c r="E3874" s="52" t="s">
        <v>74</v>
      </c>
      <c r="F3874" s="52" t="s">
        <v>63</v>
      </c>
      <c r="G3874" s="52">
        <v>996.05880965220319</v>
      </c>
      <c r="H3874" s="52">
        <v>788.26965402688597</v>
      </c>
      <c r="I3874" s="52">
        <v>841.86388467102142</v>
      </c>
      <c r="J3874" s="52">
        <v>886.82404814703432</v>
      </c>
      <c r="K3874" s="52">
        <v>1065.6285155283124</v>
      </c>
      <c r="L3874" s="52">
        <v>1398.278156145509</v>
      </c>
      <c r="M3874" s="52">
        <v>1539.9041100926543</v>
      </c>
      <c r="N3874" s="52">
        <v>1549.3773247233596</v>
      </c>
      <c r="O3874" s="52">
        <v>1785.5089878969211</v>
      </c>
      <c r="P3874" s="52">
        <v>1801.5656553481056</v>
      </c>
      <c r="Q3874" s="52">
        <v>1789.9862592425848</v>
      </c>
      <c r="R3874" s="52">
        <v>2196.2727338049804</v>
      </c>
      <c r="S3874" s="52">
        <v>2228.0418621650733</v>
      </c>
      <c r="T3874" s="52">
        <v>2030.2174891334039</v>
      </c>
      <c r="U3874" s="52">
        <v>2077.5617197975193</v>
      </c>
      <c r="V3874" s="52">
        <v>4932.4822247782668</v>
      </c>
      <c r="W3874" s="52">
        <v>5449.2287008547401</v>
      </c>
      <c r="X3874" s="52">
        <v>4573.4386761984524</v>
      </c>
      <c r="Y3874" s="52">
        <v>3914.6548347163089</v>
      </c>
      <c r="Z3874" s="52">
        <v>3624.9392217985533</v>
      </c>
    </row>
    <row r="3875" spans="1:26">
      <c r="A3875" s="52" t="s">
        <v>344</v>
      </c>
      <c r="B3875" s="52" t="s">
        <v>338</v>
      </c>
      <c r="C3875" s="52" t="s">
        <v>263</v>
      </c>
      <c r="D3875" s="52" t="s">
        <v>7</v>
      </c>
      <c r="E3875" s="52" t="s">
        <v>74</v>
      </c>
      <c r="F3875" s="52" t="s">
        <v>64</v>
      </c>
      <c r="G3875" s="52">
        <v>64.74857311080001</v>
      </c>
      <c r="H3875" s="52">
        <v>73.552264608241302</v>
      </c>
      <c r="I3875" s="52">
        <v>89.244405792786253</v>
      </c>
      <c r="J3875" s="52">
        <v>60.698967261768011</v>
      </c>
      <c r="K3875" s="52">
        <v>51.944013648088955</v>
      </c>
      <c r="L3875" s="52">
        <v>63.345683121851401</v>
      </c>
      <c r="M3875" s="52">
        <v>79.956119278800003</v>
      </c>
      <c r="N3875" s="52">
        <v>91.643107533211818</v>
      </c>
      <c r="O3875" s="52">
        <v>65.89112112779442</v>
      </c>
      <c r="P3875" s="52">
        <v>68.111066628021874</v>
      </c>
      <c r="Q3875" s="52">
        <v>69.489223721754271</v>
      </c>
      <c r="R3875" s="52">
        <v>85.287691157009959</v>
      </c>
      <c r="S3875" s="52">
        <v>85.150424209543289</v>
      </c>
      <c r="T3875" s="52">
        <v>95.399528824800029</v>
      </c>
      <c r="U3875" s="52">
        <v>87.514381846800021</v>
      </c>
      <c r="V3875" s="52">
        <v>104.02355788719395</v>
      </c>
      <c r="W3875" s="52">
        <v>77.458245091200013</v>
      </c>
      <c r="X3875" s="52">
        <v>64.91225187000002</v>
      </c>
      <c r="Y3875" s="52">
        <v>54.3146572044</v>
      </c>
      <c r="Z3875" s="52">
        <v>52.239484003943993</v>
      </c>
    </row>
    <row r="3876" spans="1:26">
      <c r="A3876" s="52" t="s">
        <v>344</v>
      </c>
      <c r="B3876" s="52" t="s">
        <v>339</v>
      </c>
      <c r="C3876" s="52" t="s">
        <v>263</v>
      </c>
      <c r="D3876" s="52" t="s">
        <v>7</v>
      </c>
      <c r="E3876" s="52" t="s">
        <v>74</v>
      </c>
      <c r="F3876" s="52" t="s">
        <v>65</v>
      </c>
      <c r="G3876" s="52">
        <v>79.319629382399995</v>
      </c>
      <c r="H3876" s="52">
        <v>77.161995496799989</v>
      </c>
      <c r="I3876" s="52">
        <v>64.247999302799997</v>
      </c>
      <c r="J3876" s="52">
        <v>61.245000255600004</v>
      </c>
      <c r="K3876" s="52">
        <v>67.025329830000004</v>
      </c>
      <c r="L3876" s="52">
        <v>50.906740168799999</v>
      </c>
      <c r="M3876" s="52">
        <v>43.911334245600003</v>
      </c>
      <c r="N3876" s="52">
        <v>51.445709026200007</v>
      </c>
      <c r="O3876" s="52">
        <v>50.721714677656138</v>
      </c>
      <c r="P3876" s="52">
        <v>19.720437013739701</v>
      </c>
      <c r="Q3876" s="52">
        <v>19.294345374038027</v>
      </c>
      <c r="R3876" s="52">
        <v>20.469653285004714</v>
      </c>
      <c r="S3876" s="52">
        <v>21.359773897920626</v>
      </c>
      <c r="T3876" s="52">
        <v>21.430200403893725</v>
      </c>
      <c r="U3876" s="52">
        <v>29.018162294007553</v>
      </c>
      <c r="V3876" s="52">
        <v>26.299192682999823</v>
      </c>
      <c r="W3876" s="52">
        <v>32.835670760911711</v>
      </c>
      <c r="X3876" s="52">
        <v>38.83428918757199</v>
      </c>
      <c r="Y3876" s="52">
        <v>44.269494395476656</v>
      </c>
      <c r="Z3876" s="52">
        <v>47.02272944335477</v>
      </c>
    </row>
    <row r="3877" spans="1:26">
      <c r="A3877" s="52" t="s">
        <v>344</v>
      </c>
      <c r="B3877" s="52" t="s">
        <v>340</v>
      </c>
      <c r="C3877" s="52" t="s">
        <v>263</v>
      </c>
      <c r="D3877" s="52" t="s">
        <v>7</v>
      </c>
      <c r="E3877" s="52" t="s">
        <v>74</v>
      </c>
      <c r="F3877" s="52" t="s">
        <v>66</v>
      </c>
      <c r="G3877" s="52">
        <v>1963.5292606831495</v>
      </c>
      <c r="H3877" s="52">
        <v>2132.6207184428995</v>
      </c>
      <c r="I3877" s="52">
        <v>2139.064923842277</v>
      </c>
      <c r="J3877" s="52">
        <v>1758.5852309929487</v>
      </c>
      <c r="K3877" s="52">
        <v>1888.6020518721505</v>
      </c>
      <c r="L3877" s="52">
        <v>2019.0647770035521</v>
      </c>
      <c r="M3877" s="52">
        <v>2108.1505011396193</v>
      </c>
      <c r="N3877" s="52">
        <v>2187.9146420729039</v>
      </c>
      <c r="O3877" s="52">
        <v>2363.8641731003568</v>
      </c>
      <c r="P3877" s="52">
        <v>2275.9643984255581</v>
      </c>
      <c r="Q3877" s="52">
        <v>2285.0129860931065</v>
      </c>
      <c r="R3877" s="52">
        <v>2439.5322800450576</v>
      </c>
      <c r="S3877" s="52">
        <v>2566.5424836130865</v>
      </c>
      <c r="T3877" s="52">
        <v>2697.362447399385</v>
      </c>
      <c r="U3877" s="52">
        <v>2824.4276911973393</v>
      </c>
      <c r="V3877" s="52">
        <v>3585.7214228464263</v>
      </c>
      <c r="W3877" s="52">
        <v>3658.1454654415534</v>
      </c>
      <c r="X3877" s="52">
        <v>3793.3884583055165</v>
      </c>
      <c r="Y3877" s="52">
        <v>4032.0566673212106</v>
      </c>
      <c r="Z3877" s="52">
        <v>4107.5442222128149</v>
      </c>
    </row>
    <row r="3878" spans="1:26">
      <c r="A3878" s="52" t="s">
        <v>344</v>
      </c>
      <c r="B3878" s="52" t="s">
        <v>341</v>
      </c>
      <c r="C3878" s="52" t="s">
        <v>263</v>
      </c>
      <c r="D3878" s="52" t="s">
        <v>7</v>
      </c>
      <c r="E3878" s="52" t="s">
        <v>74</v>
      </c>
      <c r="F3878" s="52" t="s">
        <v>67</v>
      </c>
      <c r="G3878" s="52">
        <v>854.36177351139349</v>
      </c>
      <c r="H3878" s="52">
        <v>939.75622301863427</v>
      </c>
      <c r="I3878" s="52">
        <v>941.93967422832247</v>
      </c>
      <c r="J3878" s="52">
        <v>987.28548486537977</v>
      </c>
      <c r="K3878" s="52">
        <v>1070.0171518672673</v>
      </c>
      <c r="L3878" s="52">
        <v>1140.8625408807015</v>
      </c>
      <c r="M3878" s="52">
        <v>1198.1148277754482</v>
      </c>
      <c r="N3878" s="52">
        <v>1314.2301145416359</v>
      </c>
      <c r="O3878" s="52">
        <v>1358.1813524792778</v>
      </c>
      <c r="P3878" s="52">
        <v>1254.1830866564489</v>
      </c>
      <c r="Q3878" s="52">
        <v>1219.1878286791436</v>
      </c>
      <c r="R3878" s="52">
        <v>1481.2670509750392</v>
      </c>
      <c r="S3878" s="52">
        <v>1532.4808338074793</v>
      </c>
      <c r="T3878" s="52">
        <v>1622.3751752957319</v>
      </c>
      <c r="U3878" s="52">
        <v>1529.8976688738894</v>
      </c>
      <c r="V3878" s="52">
        <v>1795.1725200344649</v>
      </c>
      <c r="W3878" s="52">
        <v>1888.7473571570224</v>
      </c>
      <c r="X3878" s="52">
        <v>2116.2433410603817</v>
      </c>
      <c r="Y3878" s="52">
        <v>2169.7811372976171</v>
      </c>
      <c r="Z3878" s="52">
        <v>2425.1863562200028</v>
      </c>
    </row>
    <row r="3879" spans="1:26">
      <c r="A3879" s="52" t="s">
        <v>344</v>
      </c>
      <c r="B3879" s="52" t="s">
        <v>337</v>
      </c>
      <c r="C3879" s="52" t="s">
        <v>263</v>
      </c>
      <c r="D3879" s="52" t="s">
        <v>7</v>
      </c>
      <c r="E3879" s="52" t="s">
        <v>74</v>
      </c>
      <c r="F3879" s="52" t="s">
        <v>68</v>
      </c>
      <c r="G3879" s="52">
        <v>169.9639118672979</v>
      </c>
      <c r="H3879" s="52">
        <v>213.25133787723919</v>
      </c>
      <c r="I3879" s="52">
        <v>223.07343287768973</v>
      </c>
      <c r="J3879" s="52">
        <v>236.95566484572541</v>
      </c>
      <c r="K3879" s="52">
        <v>204.59767656408468</v>
      </c>
      <c r="L3879" s="52">
        <v>174.18019966092879</v>
      </c>
      <c r="M3879" s="52">
        <v>246.61888134876304</v>
      </c>
      <c r="N3879" s="52">
        <v>367.05851410901175</v>
      </c>
      <c r="O3879" s="52">
        <v>480.67544737316581</v>
      </c>
      <c r="P3879" s="52">
        <v>404.07414990980334</v>
      </c>
      <c r="Q3879" s="52">
        <v>359.71301996967838</v>
      </c>
      <c r="R3879" s="52">
        <v>251.56648001181964</v>
      </c>
      <c r="S3879" s="52">
        <v>500.59700302051471</v>
      </c>
      <c r="T3879" s="52">
        <v>787.60664651190689</v>
      </c>
      <c r="U3879" s="52">
        <v>480.39147826253964</v>
      </c>
      <c r="V3879" s="52">
        <v>578.87383849469825</v>
      </c>
      <c r="W3879" s="52">
        <v>637.60059747099706</v>
      </c>
      <c r="X3879" s="52">
        <v>537.40685064252114</v>
      </c>
      <c r="Y3879" s="52">
        <v>757.3451127478304</v>
      </c>
      <c r="Z3879" s="52">
        <v>845.28354843439752</v>
      </c>
    </row>
    <row r="3880" spans="1:26">
      <c r="A3880" s="52" t="s">
        <v>344</v>
      </c>
      <c r="B3880" s="52" t="s">
        <v>337</v>
      </c>
      <c r="C3880" s="52" t="s">
        <v>263</v>
      </c>
      <c r="D3880" s="52" t="s">
        <v>7</v>
      </c>
      <c r="E3880" s="52" t="s">
        <v>74</v>
      </c>
      <c r="F3880" s="52" t="s">
        <v>69</v>
      </c>
      <c r="G3880" s="52">
        <v>0</v>
      </c>
      <c r="H3880" s="52">
        <v>0</v>
      </c>
      <c r="I3880" s="52">
        <v>0</v>
      </c>
      <c r="J3880" s="52">
        <v>0</v>
      </c>
      <c r="K3880" s="52">
        <v>0</v>
      </c>
      <c r="L3880" s="52">
        <v>0</v>
      </c>
      <c r="M3880" s="52">
        <v>0</v>
      </c>
      <c r="N3880" s="52">
        <v>0</v>
      </c>
      <c r="O3880" s="52">
        <v>0</v>
      </c>
      <c r="P3880" s="52">
        <v>9.9645840000000003E-3</v>
      </c>
      <c r="Q3880" s="52">
        <v>9.9645840000000003E-3</v>
      </c>
      <c r="R3880" s="52">
        <v>2.9893751999999999E-2</v>
      </c>
      <c r="S3880" s="52">
        <v>2.9893751999999999E-2</v>
      </c>
      <c r="T3880" s="52">
        <v>2.9893751999999999E-2</v>
      </c>
      <c r="U3880" s="52">
        <v>0</v>
      </c>
      <c r="V3880" s="52">
        <v>0</v>
      </c>
      <c r="W3880" s="52">
        <v>0</v>
      </c>
      <c r="X3880" s="52">
        <v>0</v>
      </c>
      <c r="Y3880" s="52">
        <v>0</v>
      </c>
      <c r="Z3880" s="52">
        <v>0</v>
      </c>
    </row>
    <row r="3881" spans="1:26">
      <c r="A3881" s="52" t="s">
        <v>344</v>
      </c>
      <c r="B3881" s="52" t="s">
        <v>337</v>
      </c>
      <c r="C3881" s="52" t="s">
        <v>263</v>
      </c>
      <c r="D3881" s="52" t="s">
        <v>7</v>
      </c>
      <c r="E3881" s="52" t="s">
        <v>74</v>
      </c>
      <c r="F3881" s="52" t="s">
        <v>70</v>
      </c>
      <c r="G3881" s="52">
        <v>0</v>
      </c>
      <c r="H3881" s="52">
        <v>0</v>
      </c>
      <c r="I3881" s="52">
        <v>0</v>
      </c>
      <c r="J3881" s="52">
        <v>0</v>
      </c>
      <c r="K3881" s="52">
        <v>0</v>
      </c>
      <c r="L3881" s="52">
        <v>0</v>
      </c>
      <c r="M3881" s="52">
        <v>0</v>
      </c>
      <c r="N3881" s="52">
        <v>0</v>
      </c>
      <c r="O3881" s="52">
        <v>0</v>
      </c>
      <c r="P3881" s="52">
        <v>0</v>
      </c>
      <c r="Q3881" s="52">
        <v>0</v>
      </c>
      <c r="R3881" s="52">
        <v>0</v>
      </c>
      <c r="S3881" s="52">
        <v>0</v>
      </c>
      <c r="T3881" s="52">
        <v>0</v>
      </c>
      <c r="U3881" s="52">
        <v>0</v>
      </c>
      <c r="V3881" s="52">
        <v>0</v>
      </c>
      <c r="W3881" s="52">
        <v>0</v>
      </c>
      <c r="X3881" s="52">
        <v>0</v>
      </c>
      <c r="Y3881" s="52">
        <v>0</v>
      </c>
      <c r="Z3881" s="52">
        <v>0</v>
      </c>
    </row>
    <row r="3882" spans="1:26">
      <c r="A3882" s="52" t="s">
        <v>344</v>
      </c>
      <c r="B3882" s="52" t="s">
        <v>342</v>
      </c>
      <c r="C3882" s="52" t="s">
        <v>263</v>
      </c>
      <c r="D3882" s="52" t="s">
        <v>7</v>
      </c>
      <c r="E3882" s="52" t="s">
        <v>74</v>
      </c>
      <c r="F3882" s="52" t="s">
        <v>71</v>
      </c>
      <c r="G3882" s="52">
        <v>30.428725394160004</v>
      </c>
      <c r="H3882" s="52">
        <v>37.636996686695987</v>
      </c>
      <c r="I3882" s="52">
        <v>39.383632680407985</v>
      </c>
      <c r="J3882" s="52">
        <v>38.582625128290566</v>
      </c>
      <c r="K3882" s="52">
        <v>45.120735426314667</v>
      </c>
      <c r="L3882" s="52">
        <v>88.845371401634964</v>
      </c>
      <c r="M3882" s="52">
        <v>93.234027045021236</v>
      </c>
      <c r="N3882" s="52">
        <v>79.076606576399996</v>
      </c>
      <c r="O3882" s="52">
        <v>89.959699971360024</v>
      </c>
      <c r="P3882" s="52">
        <v>48.872620037535128</v>
      </c>
      <c r="Q3882" s="52">
        <v>65.616360515258776</v>
      </c>
      <c r="R3882" s="52">
        <v>71.220520177200015</v>
      </c>
      <c r="S3882" s="52">
        <v>31.291356081600004</v>
      </c>
      <c r="T3882" s="52">
        <v>21.354865509599996</v>
      </c>
      <c r="U3882" s="52">
        <v>25.173335966400007</v>
      </c>
      <c r="V3882" s="52">
        <v>133.0362105804</v>
      </c>
      <c r="W3882" s="52">
        <v>114.69553124760002</v>
      </c>
      <c r="X3882" s="52">
        <v>102.66434276759999</v>
      </c>
      <c r="Y3882" s="52">
        <v>2.3119970148000002</v>
      </c>
      <c r="Z3882" s="52">
        <v>2.0515864284000003</v>
      </c>
    </row>
    <row r="3883" spans="1:26">
      <c r="A3883" s="52" t="s">
        <v>344</v>
      </c>
      <c r="B3883" s="52" t="s">
        <v>342</v>
      </c>
      <c r="C3883" s="52" t="s">
        <v>263</v>
      </c>
      <c r="D3883" s="52" t="s">
        <v>7</v>
      </c>
      <c r="E3883" s="52" t="s">
        <v>74</v>
      </c>
      <c r="F3883" s="52" t="s">
        <v>72</v>
      </c>
      <c r="G3883" s="52">
        <v>1943.8895330937203</v>
      </c>
      <c r="H3883" s="52">
        <v>2384.9794120088818</v>
      </c>
      <c r="I3883" s="52">
        <v>2335.1080080548322</v>
      </c>
      <c r="J3883" s="52">
        <v>2372.3362099437304</v>
      </c>
      <c r="K3883" s="52">
        <v>2523.9526038868075</v>
      </c>
      <c r="L3883" s="52">
        <v>2771.9868929169102</v>
      </c>
      <c r="M3883" s="52">
        <v>2647.8096341779215</v>
      </c>
      <c r="N3883" s="52">
        <v>2582.9584723829921</v>
      </c>
      <c r="O3883" s="52">
        <v>2502.3085334174439</v>
      </c>
      <c r="P3883" s="52">
        <v>2557.59625054964</v>
      </c>
      <c r="Q3883" s="52">
        <v>2589.5260768697058</v>
      </c>
      <c r="R3883" s="52">
        <v>2780.224524681857</v>
      </c>
      <c r="S3883" s="52">
        <v>2452.1687854793859</v>
      </c>
      <c r="T3883" s="52">
        <v>2227.5485384738449</v>
      </c>
      <c r="U3883" s="52">
        <v>2238.214014432534</v>
      </c>
      <c r="V3883" s="52">
        <v>1919.2726429294462</v>
      </c>
      <c r="W3883" s="52">
        <v>2021.9970092470746</v>
      </c>
      <c r="X3883" s="52">
        <v>2029.7059679987799</v>
      </c>
      <c r="Y3883" s="52">
        <v>2226.0481134189208</v>
      </c>
      <c r="Z3883" s="52">
        <v>1932.3822006331945</v>
      </c>
    </row>
    <row r="3884" spans="1:26">
      <c r="A3884" s="52" t="s">
        <v>344</v>
      </c>
      <c r="B3884" s="52" t="s">
        <v>343</v>
      </c>
      <c r="C3884" s="52" t="s">
        <v>263</v>
      </c>
      <c r="D3884" s="52" t="s">
        <v>7</v>
      </c>
      <c r="E3884" s="52" t="s">
        <v>74</v>
      </c>
      <c r="F3884" s="52" t="s">
        <v>73</v>
      </c>
      <c r="G3884" s="52">
        <v>2134.9318076661193</v>
      </c>
      <c r="H3884" s="52">
        <v>3147.5704043772193</v>
      </c>
      <c r="I3884" s="52">
        <v>2881.5488918400524</v>
      </c>
      <c r="J3884" s="52">
        <v>2137.868969851238</v>
      </c>
      <c r="K3884" s="52">
        <v>2091.605280911077</v>
      </c>
      <c r="L3884" s="52">
        <v>2255.939529726305</v>
      </c>
      <c r="M3884" s="52">
        <v>2252.0376045006487</v>
      </c>
      <c r="N3884" s="52">
        <v>2035.20310182822</v>
      </c>
      <c r="O3884" s="52">
        <v>2201.7782395634144</v>
      </c>
      <c r="P3884" s="52">
        <v>2227.9885939877158</v>
      </c>
      <c r="Q3884" s="52">
        <v>2339.9097321350855</v>
      </c>
      <c r="R3884" s="52">
        <v>3265.5300183855629</v>
      </c>
      <c r="S3884" s="52">
        <v>3436.5196894756896</v>
      </c>
      <c r="T3884" s="52">
        <v>3565.4738790321389</v>
      </c>
      <c r="U3884" s="52">
        <v>3572.2199980328951</v>
      </c>
      <c r="V3884" s="52">
        <v>3807.3483333207091</v>
      </c>
      <c r="W3884" s="52">
        <v>3907.3603702573259</v>
      </c>
      <c r="X3884" s="52">
        <v>3861.0222970972568</v>
      </c>
      <c r="Y3884" s="52">
        <v>4121.3886591194714</v>
      </c>
      <c r="Z3884" s="52">
        <v>4386.4183543741283</v>
      </c>
    </row>
    <row r="3885" spans="1:26">
      <c r="A3885" s="52" t="s">
        <v>345</v>
      </c>
      <c r="B3885" s="52" t="s">
        <v>337</v>
      </c>
      <c r="C3885" s="52" t="s">
        <v>263</v>
      </c>
      <c r="D3885" s="52" t="s">
        <v>7</v>
      </c>
      <c r="E3885" s="52" t="s">
        <v>75</v>
      </c>
      <c r="F3885" s="52" t="s">
        <v>63</v>
      </c>
      <c r="G3885" s="52">
        <v>412.37175197280703</v>
      </c>
      <c r="H3885" s="52">
        <v>391.64979789753033</v>
      </c>
      <c r="I3885" s="52">
        <v>323.27861131000083</v>
      </c>
      <c r="J3885" s="52">
        <v>350.51304397066269</v>
      </c>
      <c r="K3885" s="52">
        <v>364.37062746782465</v>
      </c>
      <c r="L3885" s="52">
        <v>432.48814345089721</v>
      </c>
      <c r="M3885" s="52">
        <v>440.0935802289149</v>
      </c>
      <c r="N3885" s="52">
        <v>555.63780240368692</v>
      </c>
      <c r="O3885" s="52">
        <v>596.31267652530414</v>
      </c>
      <c r="P3885" s="52">
        <v>621.46496006784071</v>
      </c>
      <c r="Q3885" s="52">
        <v>612.34949120019701</v>
      </c>
      <c r="R3885" s="52">
        <v>744.31741029939428</v>
      </c>
      <c r="S3885" s="52">
        <v>766.64030189182836</v>
      </c>
      <c r="T3885" s="52">
        <v>759.73814150522458</v>
      </c>
      <c r="U3885" s="52">
        <v>735.40340521332314</v>
      </c>
      <c r="V3885" s="52">
        <v>593.48272005507692</v>
      </c>
      <c r="W3885" s="52">
        <v>560.04502321686959</v>
      </c>
      <c r="X3885" s="52">
        <v>540.01092177504006</v>
      </c>
      <c r="Y3885" s="52">
        <v>574.71350320111696</v>
      </c>
      <c r="Z3885" s="52">
        <v>637.63748463940567</v>
      </c>
    </row>
    <row r="3886" spans="1:26">
      <c r="A3886" s="52" t="s">
        <v>345</v>
      </c>
      <c r="B3886" s="52" t="s">
        <v>338</v>
      </c>
      <c r="C3886" s="52" t="s">
        <v>263</v>
      </c>
      <c r="D3886" s="52" t="s">
        <v>7</v>
      </c>
      <c r="E3886" s="52" t="s">
        <v>75</v>
      </c>
      <c r="F3886" s="52" t="s">
        <v>64</v>
      </c>
      <c r="G3886" s="52">
        <v>4.4426051064000003</v>
      </c>
      <c r="H3886" s="52">
        <v>5.032197929139044</v>
      </c>
      <c r="I3886" s="52">
        <v>6.711066823626938</v>
      </c>
      <c r="J3886" s="52">
        <v>10.306394519472001</v>
      </c>
      <c r="K3886" s="52">
        <v>11.969346937291244</v>
      </c>
      <c r="L3886" s="52">
        <v>12.952962303489791</v>
      </c>
      <c r="M3886" s="52">
        <v>14.709610044000003</v>
      </c>
      <c r="N3886" s="52">
        <v>14.329501898195883</v>
      </c>
      <c r="O3886" s="52">
        <v>12.814091804714154</v>
      </c>
      <c r="P3886" s="52">
        <v>16.22040077641428</v>
      </c>
      <c r="Q3886" s="52">
        <v>15.564313117121586</v>
      </c>
      <c r="R3886" s="52">
        <v>15.760127696582167</v>
      </c>
      <c r="S3886" s="52">
        <v>15.614321165125137</v>
      </c>
      <c r="T3886" s="52">
        <v>10.100855966400001</v>
      </c>
      <c r="U3886" s="52">
        <v>14.797599832800001</v>
      </c>
      <c r="V3886" s="52">
        <v>15.176932286400001</v>
      </c>
      <c r="W3886" s="52">
        <v>11.600391880800004</v>
      </c>
      <c r="X3886" s="52">
        <v>8.5075357320000009</v>
      </c>
      <c r="Y3886" s="52">
        <v>8.9528354064000002</v>
      </c>
      <c r="Z3886" s="52">
        <v>6.6894513264000004</v>
      </c>
    </row>
    <row r="3887" spans="1:26">
      <c r="A3887" s="52" t="s">
        <v>345</v>
      </c>
      <c r="B3887" s="52" t="s">
        <v>339</v>
      </c>
      <c r="C3887" s="52" t="s">
        <v>263</v>
      </c>
      <c r="D3887" s="52" t="s">
        <v>7</v>
      </c>
      <c r="E3887" s="52" t="s">
        <v>75</v>
      </c>
      <c r="F3887" s="52" t="s">
        <v>65</v>
      </c>
      <c r="G3887" s="52">
        <v>0.79557992280000001</v>
      </c>
      <c r="H3887" s="52">
        <v>1.5648918624000001</v>
      </c>
      <c r="I3887" s="52">
        <v>0.67439299679999998</v>
      </c>
      <c r="J3887" s="52">
        <v>0.78700116960000011</v>
      </c>
      <c r="K3887" s="52">
        <v>0.90900033480000009</v>
      </c>
      <c r="L3887" s="52">
        <v>1.0770040584</v>
      </c>
      <c r="M3887" s="52">
        <v>0.90599839920000003</v>
      </c>
      <c r="N3887" s="52">
        <v>0.93799811160000013</v>
      </c>
      <c r="O3887" s="52">
        <v>0.93799811160000013</v>
      </c>
      <c r="P3887" s="52">
        <v>5.9000385600000003E-2</v>
      </c>
      <c r="Q3887" s="52">
        <v>0.74999823119999998</v>
      </c>
      <c r="R3887" s="52">
        <v>0.83004984719999997</v>
      </c>
      <c r="S3887" s="52">
        <v>0.68161522680000008</v>
      </c>
      <c r="T3887" s="52">
        <v>0.69308705879999999</v>
      </c>
      <c r="U3887" s="52">
        <v>0.79460021160000005</v>
      </c>
      <c r="V3887" s="52">
        <v>0.94495238640000012</v>
      </c>
      <c r="W3887" s="52">
        <v>1.4269033080000002</v>
      </c>
      <c r="X3887" s="52">
        <v>1.4630730732000001</v>
      </c>
      <c r="Y3887" s="52">
        <v>1.3757113044</v>
      </c>
      <c r="Z3887" s="52">
        <v>1.3890671964000001</v>
      </c>
    </row>
    <row r="3888" spans="1:26">
      <c r="A3888" s="52" t="s">
        <v>345</v>
      </c>
      <c r="B3888" s="52" t="s">
        <v>340</v>
      </c>
      <c r="C3888" s="52" t="s">
        <v>263</v>
      </c>
      <c r="D3888" s="52" t="s">
        <v>7</v>
      </c>
      <c r="E3888" s="52" t="s">
        <v>75</v>
      </c>
      <c r="F3888" s="52" t="s">
        <v>66</v>
      </c>
      <c r="G3888" s="52">
        <v>1380.2435605054743</v>
      </c>
      <c r="H3888" s="52">
        <v>1474.3779014288286</v>
      </c>
      <c r="I3888" s="52">
        <v>1518.9336241856115</v>
      </c>
      <c r="J3888" s="52">
        <v>1527.1753044733296</v>
      </c>
      <c r="K3888" s="52">
        <v>1594.0701532560308</v>
      </c>
      <c r="L3888" s="52">
        <v>1651.0809090160303</v>
      </c>
      <c r="M3888" s="52">
        <v>1676.7260254041298</v>
      </c>
      <c r="N3888" s="52">
        <v>1761.3154063954466</v>
      </c>
      <c r="O3888" s="52">
        <v>2070.0877785808048</v>
      </c>
      <c r="P3888" s="52">
        <v>2096.4096229224915</v>
      </c>
      <c r="Q3888" s="52">
        <v>2035.0984634978563</v>
      </c>
      <c r="R3888" s="52">
        <v>2208.229489679386</v>
      </c>
      <c r="S3888" s="52">
        <v>2438.4386766729863</v>
      </c>
      <c r="T3888" s="52">
        <v>2544.4671299993174</v>
      </c>
      <c r="U3888" s="52">
        <v>2617.1507129603638</v>
      </c>
      <c r="V3888" s="52">
        <v>3190.1387887542537</v>
      </c>
      <c r="W3888" s="52">
        <v>3115.6525285829584</v>
      </c>
      <c r="X3888" s="52">
        <v>3208.4089413017405</v>
      </c>
      <c r="Y3888" s="52">
        <v>3372.9246654721996</v>
      </c>
      <c r="Z3888" s="52">
        <v>3515.5302319340221</v>
      </c>
    </row>
    <row r="3889" spans="1:26">
      <c r="A3889" s="52" t="s">
        <v>345</v>
      </c>
      <c r="B3889" s="52" t="s">
        <v>341</v>
      </c>
      <c r="C3889" s="52" t="s">
        <v>263</v>
      </c>
      <c r="D3889" s="52" t="s">
        <v>7</v>
      </c>
      <c r="E3889" s="52" t="s">
        <v>75</v>
      </c>
      <c r="F3889" s="52" t="s">
        <v>67</v>
      </c>
      <c r="G3889" s="52">
        <v>236.63476350530377</v>
      </c>
      <c r="H3889" s="52">
        <v>252.42049406603141</v>
      </c>
      <c r="I3889" s="52">
        <v>277.93527595278971</v>
      </c>
      <c r="J3889" s="52">
        <v>286.97648859481427</v>
      </c>
      <c r="K3889" s="52">
        <v>293.77620518717686</v>
      </c>
      <c r="L3889" s="52">
        <v>273.54188235731726</v>
      </c>
      <c r="M3889" s="52">
        <v>79.139003865943721</v>
      </c>
      <c r="N3889" s="52">
        <v>93.211070246876091</v>
      </c>
      <c r="O3889" s="52">
        <v>94.565552688858347</v>
      </c>
      <c r="P3889" s="52">
        <v>93.943063088767104</v>
      </c>
      <c r="Q3889" s="52">
        <v>85.59591806464995</v>
      </c>
      <c r="R3889" s="52">
        <v>101.79963495138887</v>
      </c>
      <c r="S3889" s="52">
        <v>117.17166735522432</v>
      </c>
      <c r="T3889" s="52">
        <v>118.34207309236163</v>
      </c>
      <c r="U3889" s="52">
        <v>128.36107769231077</v>
      </c>
      <c r="V3889" s="52">
        <v>124.26391739066186</v>
      </c>
      <c r="W3889" s="52">
        <v>150.35734325698064</v>
      </c>
      <c r="X3889" s="52">
        <v>156.84003669026029</v>
      </c>
      <c r="Y3889" s="52">
        <v>186.80422769545797</v>
      </c>
      <c r="Z3889" s="52">
        <v>239.14677335442639</v>
      </c>
    </row>
    <row r="3890" spans="1:26">
      <c r="A3890" s="52" t="s">
        <v>345</v>
      </c>
      <c r="B3890" s="52" t="s">
        <v>337</v>
      </c>
      <c r="C3890" s="52" t="s">
        <v>263</v>
      </c>
      <c r="D3890" s="52" t="s">
        <v>7</v>
      </c>
      <c r="E3890" s="52" t="s">
        <v>75</v>
      </c>
      <c r="F3890" s="52" t="s">
        <v>68</v>
      </c>
      <c r="G3890" s="52">
        <v>109.07244808352763</v>
      </c>
      <c r="H3890" s="52">
        <v>112.09376573804903</v>
      </c>
      <c r="I3890" s="52">
        <v>119.1031672626747</v>
      </c>
      <c r="J3890" s="52">
        <v>115.62502096821191</v>
      </c>
      <c r="K3890" s="52">
        <v>119.91256240662111</v>
      </c>
      <c r="L3890" s="52">
        <v>129.43207719190977</v>
      </c>
      <c r="M3890" s="52">
        <v>124.58650721301194</v>
      </c>
      <c r="N3890" s="52">
        <v>123.29756823467162</v>
      </c>
      <c r="O3890" s="52">
        <v>159.58424493532661</v>
      </c>
      <c r="P3890" s="52">
        <v>161.02622362561635</v>
      </c>
      <c r="Q3890" s="52">
        <v>196.32713821846673</v>
      </c>
      <c r="R3890" s="52">
        <v>178.436098512792</v>
      </c>
      <c r="S3890" s="52">
        <v>204.78622846959652</v>
      </c>
      <c r="T3890" s="52">
        <v>186.54579680508004</v>
      </c>
      <c r="U3890" s="52">
        <v>181.69825419979202</v>
      </c>
      <c r="V3890" s="52">
        <v>188.90305501547132</v>
      </c>
      <c r="W3890" s="52">
        <v>181.79220711467934</v>
      </c>
      <c r="X3890" s="52">
        <v>174.85724468589453</v>
      </c>
      <c r="Y3890" s="52">
        <v>178.00621438077638</v>
      </c>
      <c r="Z3890" s="52">
        <v>137.3918424842206</v>
      </c>
    </row>
    <row r="3891" spans="1:26">
      <c r="A3891" s="52" t="s">
        <v>345</v>
      </c>
      <c r="B3891" s="52" t="s">
        <v>337</v>
      </c>
      <c r="C3891" s="52" t="s">
        <v>263</v>
      </c>
      <c r="D3891" s="52" t="s">
        <v>7</v>
      </c>
      <c r="E3891" s="52" t="s">
        <v>75</v>
      </c>
      <c r="F3891" s="52" t="s">
        <v>69</v>
      </c>
      <c r="G3891" s="52">
        <v>0</v>
      </c>
      <c r="H3891" s="52">
        <v>0</v>
      </c>
      <c r="I3891" s="52">
        <v>0</v>
      </c>
      <c r="J3891" s="52">
        <v>0</v>
      </c>
      <c r="K3891" s="52">
        <v>0</v>
      </c>
      <c r="L3891" s="52">
        <v>0</v>
      </c>
      <c r="M3891" s="52">
        <v>0</v>
      </c>
      <c r="N3891" s="52">
        <v>0</v>
      </c>
      <c r="O3891" s="52">
        <v>0</v>
      </c>
      <c r="P3891" s="52">
        <v>3.9858336000000001E-2</v>
      </c>
      <c r="Q3891" s="52">
        <v>0</v>
      </c>
      <c r="R3891" s="52">
        <v>0</v>
      </c>
      <c r="S3891" s="52">
        <v>0</v>
      </c>
      <c r="T3891" s="52">
        <v>0</v>
      </c>
      <c r="U3891" s="52">
        <v>0</v>
      </c>
      <c r="V3891" s="52">
        <v>0</v>
      </c>
      <c r="W3891" s="52">
        <v>0</v>
      </c>
      <c r="X3891" s="52">
        <v>0</v>
      </c>
      <c r="Y3891" s="52">
        <v>0</v>
      </c>
      <c r="Z3891" s="52">
        <v>0</v>
      </c>
    </row>
    <row r="3892" spans="1:26">
      <c r="A3892" s="52" t="s">
        <v>345</v>
      </c>
      <c r="B3892" s="52" t="s">
        <v>337</v>
      </c>
      <c r="C3892" s="52" t="s">
        <v>263</v>
      </c>
      <c r="D3892" s="52" t="s">
        <v>7</v>
      </c>
      <c r="E3892" s="52" t="s">
        <v>75</v>
      </c>
      <c r="F3892" s="52" t="s">
        <v>70</v>
      </c>
      <c r="G3892" s="52">
        <v>0</v>
      </c>
      <c r="H3892" s="52">
        <v>0</v>
      </c>
      <c r="I3892" s="52">
        <v>0</v>
      </c>
      <c r="J3892" s="52">
        <v>0</v>
      </c>
      <c r="K3892" s="52">
        <v>0.56271848040000005</v>
      </c>
      <c r="L3892" s="52">
        <v>0</v>
      </c>
      <c r="M3892" s="52">
        <v>0</v>
      </c>
      <c r="N3892" s="52">
        <v>0</v>
      </c>
      <c r="O3892" s="52">
        <v>0</v>
      </c>
      <c r="P3892" s="52">
        <v>0</v>
      </c>
      <c r="Q3892" s="52">
        <v>0</v>
      </c>
      <c r="R3892" s="52">
        <v>0</v>
      </c>
      <c r="S3892" s="52">
        <v>0</v>
      </c>
      <c r="T3892" s="52">
        <v>0</v>
      </c>
      <c r="U3892" s="52">
        <v>0</v>
      </c>
      <c r="V3892" s="52">
        <v>0</v>
      </c>
      <c r="W3892" s="52">
        <v>0</v>
      </c>
      <c r="X3892" s="52">
        <v>0</v>
      </c>
      <c r="Y3892" s="52">
        <v>0</v>
      </c>
      <c r="Z3892" s="52">
        <v>0</v>
      </c>
    </row>
    <row r="3893" spans="1:26">
      <c r="A3893" s="52" t="s">
        <v>345</v>
      </c>
      <c r="B3893" s="52" t="s">
        <v>342</v>
      </c>
      <c r="C3893" s="52" t="s">
        <v>263</v>
      </c>
      <c r="D3893" s="52" t="s">
        <v>7</v>
      </c>
      <c r="E3893" s="52" t="s">
        <v>75</v>
      </c>
      <c r="F3893" s="52" t="s">
        <v>71</v>
      </c>
      <c r="G3893" s="52">
        <v>0.36467028000000001</v>
      </c>
      <c r="H3893" s="52">
        <v>0.41909868</v>
      </c>
      <c r="I3893" s="52">
        <v>0.32238360000000005</v>
      </c>
      <c r="J3893" s="52">
        <v>0.42186145896656535</v>
      </c>
      <c r="K3893" s="52">
        <v>0.50283351211626015</v>
      </c>
      <c r="L3893" s="52">
        <v>2.0762465940856654</v>
      </c>
      <c r="M3893" s="52">
        <v>0.13029321599999999</v>
      </c>
      <c r="N3893" s="52">
        <v>0.13029321599999999</v>
      </c>
      <c r="O3893" s="52">
        <v>0.13072529376000003</v>
      </c>
      <c r="P3893" s="52">
        <v>0.1594848583872</v>
      </c>
      <c r="Q3893" s="52">
        <v>0.39385933661952</v>
      </c>
      <c r="R3893" s="52">
        <v>0.48127684680000005</v>
      </c>
      <c r="S3893" s="52">
        <v>0.25958160000000002</v>
      </c>
      <c r="T3893" s="52">
        <v>9.6296400000000018E-2</v>
      </c>
      <c r="U3893" s="52">
        <v>0.10048320000000001</v>
      </c>
      <c r="V3893" s="52">
        <v>2.5120800000000002E-2</v>
      </c>
      <c r="W3893" s="52">
        <v>4.1868000000000001E-3</v>
      </c>
      <c r="X3893" s="52">
        <v>4.1868000000000001E-3</v>
      </c>
      <c r="Y3893" s="52">
        <v>0</v>
      </c>
      <c r="Z3893" s="52">
        <v>0.15072479999999999</v>
      </c>
    </row>
    <row r="3894" spans="1:26">
      <c r="A3894" s="52" t="s">
        <v>345</v>
      </c>
      <c r="B3894" s="52" t="s">
        <v>342</v>
      </c>
      <c r="C3894" s="52" t="s">
        <v>263</v>
      </c>
      <c r="D3894" s="52" t="s">
        <v>7</v>
      </c>
      <c r="E3894" s="52" t="s">
        <v>75</v>
      </c>
      <c r="F3894" s="52" t="s">
        <v>72</v>
      </c>
      <c r="G3894" s="52">
        <v>316.87059982475972</v>
      </c>
      <c r="H3894" s="52">
        <v>292.37542094995933</v>
      </c>
      <c r="I3894" s="52">
        <v>257.86389294884327</v>
      </c>
      <c r="J3894" s="52">
        <v>259.03916830766792</v>
      </c>
      <c r="K3894" s="52">
        <v>271.03796383764256</v>
      </c>
      <c r="L3894" s="52">
        <v>283.52082669974646</v>
      </c>
      <c r="M3894" s="52">
        <v>233.39202111066626</v>
      </c>
      <c r="N3894" s="52">
        <v>231.27637620252662</v>
      </c>
      <c r="O3894" s="52">
        <v>226.79735981605779</v>
      </c>
      <c r="P3894" s="52">
        <v>238.12042642785818</v>
      </c>
      <c r="Q3894" s="52">
        <v>202.77754387817231</v>
      </c>
      <c r="R3894" s="52">
        <v>241.25318982654025</v>
      </c>
      <c r="S3894" s="52">
        <v>269.24122443486414</v>
      </c>
      <c r="T3894" s="52">
        <v>278.42086182109671</v>
      </c>
      <c r="U3894" s="52">
        <v>223.52718878476185</v>
      </c>
      <c r="V3894" s="52">
        <v>193.04269925386137</v>
      </c>
      <c r="W3894" s="52">
        <v>145.00644559188302</v>
      </c>
      <c r="X3894" s="52">
        <v>119.91599853149184</v>
      </c>
      <c r="Y3894" s="52">
        <v>101.17375866590707</v>
      </c>
      <c r="Z3894" s="52">
        <v>109.24697480202342</v>
      </c>
    </row>
    <row r="3895" spans="1:26">
      <c r="A3895" s="52" t="s">
        <v>345</v>
      </c>
      <c r="B3895" s="52" t="s">
        <v>343</v>
      </c>
      <c r="C3895" s="52" t="s">
        <v>263</v>
      </c>
      <c r="D3895" s="52" t="s">
        <v>7</v>
      </c>
      <c r="E3895" s="52" t="s">
        <v>75</v>
      </c>
      <c r="F3895" s="52" t="s">
        <v>73</v>
      </c>
      <c r="G3895" s="52">
        <v>715.34536175619724</v>
      </c>
      <c r="H3895" s="52">
        <v>755.35561123498508</v>
      </c>
      <c r="I3895" s="52">
        <v>725.36685389819604</v>
      </c>
      <c r="J3895" s="52">
        <v>545.87199985395398</v>
      </c>
      <c r="K3895" s="52">
        <v>541.55310684012443</v>
      </c>
      <c r="L3895" s="52">
        <v>546.2166728469241</v>
      </c>
      <c r="M3895" s="52">
        <v>490.14461228744847</v>
      </c>
      <c r="N3895" s="52">
        <v>474.74031043377403</v>
      </c>
      <c r="O3895" s="52">
        <v>509.74523446131468</v>
      </c>
      <c r="P3895" s="52">
        <v>500.74383787816907</v>
      </c>
      <c r="Q3895" s="52">
        <v>443.37932303337766</v>
      </c>
      <c r="R3895" s="52">
        <v>453.12244517658291</v>
      </c>
      <c r="S3895" s="52">
        <v>488.765193417055</v>
      </c>
      <c r="T3895" s="52">
        <v>554.30325284210085</v>
      </c>
      <c r="U3895" s="52">
        <v>619.52504346751994</v>
      </c>
      <c r="V3895" s="52">
        <v>704.85960666711833</v>
      </c>
      <c r="W3895" s="52">
        <v>685.98529022599314</v>
      </c>
      <c r="X3895" s="52">
        <v>695.11334580636446</v>
      </c>
      <c r="Y3895" s="52">
        <v>716.18012561397313</v>
      </c>
      <c r="Z3895" s="52">
        <v>794.91796414996611</v>
      </c>
    </row>
    <row r="3896" spans="1:26">
      <c r="A3896" s="52" t="s">
        <v>346</v>
      </c>
      <c r="B3896" s="52" t="s">
        <v>337</v>
      </c>
      <c r="C3896" s="52" t="s">
        <v>263</v>
      </c>
      <c r="D3896" s="52" t="s">
        <v>7</v>
      </c>
      <c r="E3896" s="52" t="s">
        <v>76</v>
      </c>
      <c r="F3896" s="52" t="s">
        <v>63</v>
      </c>
      <c r="G3896" s="52">
        <v>3918.1803381723712</v>
      </c>
      <c r="H3896" s="52">
        <v>3042.70587032616</v>
      </c>
      <c r="I3896" s="52">
        <v>3447.012309635189</v>
      </c>
      <c r="J3896" s="52">
        <v>3466.3946387028627</v>
      </c>
      <c r="K3896" s="52">
        <v>4222.345421864632</v>
      </c>
      <c r="L3896" s="52">
        <v>5576.2357304670022</v>
      </c>
      <c r="M3896" s="52">
        <v>6155.7233017326298</v>
      </c>
      <c r="N3896" s="52">
        <v>6165.0351114256782</v>
      </c>
      <c r="O3896" s="52">
        <v>6701.5953452244248</v>
      </c>
      <c r="P3896" s="52">
        <v>6896.4339563883223</v>
      </c>
      <c r="Q3896" s="52">
        <v>7120.8175982077464</v>
      </c>
      <c r="R3896" s="52">
        <v>7012.0659069280046</v>
      </c>
      <c r="S3896" s="52">
        <v>8196.1651218006828</v>
      </c>
      <c r="T3896" s="52">
        <v>8068.4805056327896</v>
      </c>
      <c r="U3896" s="52">
        <v>7434.5940656580342</v>
      </c>
      <c r="V3896" s="52">
        <v>8002.5872353695795</v>
      </c>
      <c r="W3896" s="52">
        <v>7717.3825558155804</v>
      </c>
      <c r="X3896" s="52">
        <v>7525.2574565943096</v>
      </c>
      <c r="Y3896" s="52">
        <v>6777.7914363487344</v>
      </c>
      <c r="Z3896" s="52">
        <v>6524.3265084516852</v>
      </c>
    </row>
    <row r="3897" spans="1:26">
      <c r="A3897" s="52" t="s">
        <v>346</v>
      </c>
      <c r="B3897" s="52" t="s">
        <v>338</v>
      </c>
      <c r="C3897" s="52" t="s">
        <v>263</v>
      </c>
      <c r="D3897" s="52" t="s">
        <v>7</v>
      </c>
      <c r="E3897" s="52" t="s">
        <v>76</v>
      </c>
      <c r="F3897" s="52" t="s">
        <v>64</v>
      </c>
      <c r="G3897" s="52">
        <v>1.8812422836000005</v>
      </c>
      <c r="H3897" s="52">
        <v>2.2481698278704587</v>
      </c>
      <c r="I3897" s="52">
        <v>3.5782410921446237</v>
      </c>
      <c r="J3897" s="52">
        <v>5.8226120676000015</v>
      </c>
      <c r="K3897" s="52">
        <v>34.548499870361745</v>
      </c>
      <c r="L3897" s="52">
        <v>52.306296172630447</v>
      </c>
      <c r="M3897" s="52">
        <v>67.140946657938343</v>
      </c>
      <c r="N3897" s="52">
        <v>65.38394191065936</v>
      </c>
      <c r="O3897" s="52">
        <v>72.898780088994954</v>
      </c>
      <c r="P3897" s="52">
        <v>68.718960202725469</v>
      </c>
      <c r="Q3897" s="52">
        <v>77.333329189855078</v>
      </c>
      <c r="R3897" s="52">
        <v>91.274903582308042</v>
      </c>
      <c r="S3897" s="52">
        <v>58.235616787910409</v>
      </c>
      <c r="T3897" s="52">
        <v>80.326276889736818</v>
      </c>
      <c r="U3897" s="52">
        <v>69.49467616039864</v>
      </c>
      <c r="V3897" s="52">
        <v>90.007929324763538</v>
      </c>
      <c r="W3897" s="52">
        <v>91.822549006673512</v>
      </c>
      <c r="X3897" s="52">
        <v>82.872636617752761</v>
      </c>
      <c r="Y3897" s="52">
        <v>60.126019314342464</v>
      </c>
      <c r="Z3897" s="52">
        <v>68.005073676584146</v>
      </c>
    </row>
    <row r="3898" spans="1:26">
      <c r="A3898" s="52" t="s">
        <v>346</v>
      </c>
      <c r="B3898" s="52" t="s">
        <v>339</v>
      </c>
      <c r="C3898" s="52" t="s">
        <v>263</v>
      </c>
      <c r="D3898" s="52" t="s">
        <v>7</v>
      </c>
      <c r="E3898" s="52" t="s">
        <v>76</v>
      </c>
      <c r="F3898" s="52" t="s">
        <v>65</v>
      </c>
      <c r="G3898" s="52">
        <v>20.759548604400003</v>
      </c>
      <c r="H3898" s="52">
        <v>37.161329230800007</v>
      </c>
      <c r="I3898" s="52">
        <v>34.888654641599999</v>
      </c>
      <c r="J3898" s="52">
        <v>28.490876737200001</v>
      </c>
      <c r="K3898" s="52">
        <v>36.956360250000003</v>
      </c>
      <c r="L3898" s="52">
        <v>42.311331878400004</v>
      </c>
      <c r="M3898" s="52">
        <v>40.504840722000004</v>
      </c>
      <c r="N3898" s="52">
        <v>44.163346111199999</v>
      </c>
      <c r="O3898" s="52">
        <v>45.431897424722592</v>
      </c>
      <c r="P3898" s="52">
        <v>54.235572672322036</v>
      </c>
      <c r="Q3898" s="52">
        <v>50.710031878242468</v>
      </c>
      <c r="R3898" s="52">
        <v>41.194458982014325</v>
      </c>
      <c r="S3898" s="52">
        <v>52.445496719584469</v>
      </c>
      <c r="T3898" s="52">
        <v>55.050926598420276</v>
      </c>
      <c r="U3898" s="52">
        <v>58.189334715174148</v>
      </c>
      <c r="V3898" s="52">
        <v>62.30985372000081</v>
      </c>
      <c r="W3898" s="52">
        <v>64.569112496286621</v>
      </c>
      <c r="X3898" s="52">
        <v>60.881093098657047</v>
      </c>
      <c r="Y3898" s="52">
        <v>62.745129384312996</v>
      </c>
      <c r="Z3898" s="52">
        <v>68.316740748785875</v>
      </c>
    </row>
    <row r="3899" spans="1:26">
      <c r="A3899" s="52" t="s">
        <v>346</v>
      </c>
      <c r="B3899" s="52" t="s">
        <v>340</v>
      </c>
      <c r="C3899" s="52" t="s">
        <v>263</v>
      </c>
      <c r="D3899" s="52" t="s">
        <v>7</v>
      </c>
      <c r="E3899" s="52" t="s">
        <v>76</v>
      </c>
      <c r="F3899" s="52" t="s">
        <v>66</v>
      </c>
      <c r="G3899" s="52">
        <v>662.30617105530462</v>
      </c>
      <c r="H3899" s="52">
        <v>704.73211486149796</v>
      </c>
      <c r="I3899" s="52">
        <v>732.30983432786797</v>
      </c>
      <c r="J3899" s="52">
        <v>768.55420994712335</v>
      </c>
      <c r="K3899" s="52">
        <v>826.80315470066887</v>
      </c>
      <c r="L3899" s="52">
        <v>895.34267799962379</v>
      </c>
      <c r="M3899" s="52">
        <v>968.57618243139018</v>
      </c>
      <c r="N3899" s="52">
        <v>1077.4626539529595</v>
      </c>
      <c r="O3899" s="52">
        <v>1149.4254468343913</v>
      </c>
      <c r="P3899" s="52">
        <v>1176.1227469068592</v>
      </c>
      <c r="Q3899" s="52">
        <v>1173.2677598104883</v>
      </c>
      <c r="R3899" s="52">
        <v>1324.6685219262806</v>
      </c>
      <c r="S3899" s="52">
        <v>1487.9918265533183</v>
      </c>
      <c r="T3899" s="52">
        <v>1509.137002300773</v>
      </c>
      <c r="U3899" s="52">
        <v>1589.9766786934649</v>
      </c>
      <c r="V3899" s="52">
        <v>1666.7233944692771</v>
      </c>
      <c r="W3899" s="52">
        <v>1598.1340776318036</v>
      </c>
      <c r="X3899" s="52">
        <v>1613.9584401318778</v>
      </c>
      <c r="Y3899" s="52">
        <v>1606.1599668976701</v>
      </c>
      <c r="Z3899" s="52">
        <v>1717.0559441919279</v>
      </c>
    </row>
    <row r="3900" spans="1:26">
      <c r="A3900" s="52" t="s">
        <v>346</v>
      </c>
      <c r="B3900" s="52" t="s">
        <v>341</v>
      </c>
      <c r="C3900" s="52" t="s">
        <v>263</v>
      </c>
      <c r="D3900" s="52" t="s">
        <v>7</v>
      </c>
      <c r="E3900" s="52" t="s">
        <v>76</v>
      </c>
      <c r="F3900" s="52" t="s">
        <v>67</v>
      </c>
      <c r="G3900" s="52">
        <v>107.95856387624323</v>
      </c>
      <c r="H3900" s="52">
        <v>105.91532263708584</v>
      </c>
      <c r="I3900" s="52">
        <v>103.92817396190458</v>
      </c>
      <c r="J3900" s="52">
        <v>102.15546690598468</v>
      </c>
      <c r="K3900" s="52">
        <v>93.773852199606694</v>
      </c>
      <c r="L3900" s="52">
        <v>83.05690956582005</v>
      </c>
      <c r="M3900" s="52">
        <v>91.92452549602703</v>
      </c>
      <c r="N3900" s="52">
        <v>96.723706551776075</v>
      </c>
      <c r="O3900" s="52">
        <v>96.853635164975941</v>
      </c>
      <c r="P3900" s="52">
        <v>96.369240271680013</v>
      </c>
      <c r="Q3900" s="52">
        <v>92.629918756799995</v>
      </c>
      <c r="R3900" s="52">
        <v>106.75370713932001</v>
      </c>
      <c r="S3900" s="52">
        <v>107.28399466692001</v>
      </c>
      <c r="T3900" s="52">
        <v>95.09493075120001</v>
      </c>
      <c r="U3900" s="52">
        <v>93.252459072959994</v>
      </c>
      <c r="V3900" s="52">
        <v>114.7627015436</v>
      </c>
      <c r="W3900" s="52">
        <v>110.1998979976</v>
      </c>
      <c r="X3900" s="52">
        <v>103.71940364680002</v>
      </c>
      <c r="Y3900" s="52">
        <v>110.06631684440002</v>
      </c>
      <c r="Z3900" s="52">
        <v>105.7198562444248</v>
      </c>
    </row>
    <row r="3901" spans="1:26">
      <c r="A3901" s="52" t="s">
        <v>346</v>
      </c>
      <c r="B3901" s="52" t="s">
        <v>337</v>
      </c>
      <c r="C3901" s="52" t="s">
        <v>263</v>
      </c>
      <c r="D3901" s="52" t="s">
        <v>7</v>
      </c>
      <c r="E3901" s="52" t="s">
        <v>76</v>
      </c>
      <c r="F3901" s="52" t="s">
        <v>68</v>
      </c>
      <c r="G3901" s="52">
        <v>117.46181910932957</v>
      </c>
      <c r="H3901" s="52">
        <v>122.583263145925</v>
      </c>
      <c r="I3901" s="52">
        <v>131.15422881703361</v>
      </c>
      <c r="J3901" s="52">
        <v>147.27581966266308</v>
      </c>
      <c r="K3901" s="52">
        <v>140.24678560605179</v>
      </c>
      <c r="L3901" s="52">
        <v>144.28076629156487</v>
      </c>
      <c r="M3901" s="52">
        <v>134.89867369144218</v>
      </c>
      <c r="N3901" s="52">
        <v>210.70736077785483</v>
      </c>
      <c r="O3901" s="52">
        <v>247.49241662749574</v>
      </c>
      <c r="P3901" s="52">
        <v>273.94682030542197</v>
      </c>
      <c r="Q3901" s="52">
        <v>277.35123215077022</v>
      </c>
      <c r="R3901" s="52">
        <v>343.81242379923123</v>
      </c>
      <c r="S3901" s="52">
        <v>469.38567364777498</v>
      </c>
      <c r="T3901" s="52">
        <v>474.5296705547521</v>
      </c>
      <c r="U3901" s="52">
        <v>468.35514865245608</v>
      </c>
      <c r="V3901" s="52">
        <v>500.09850921812568</v>
      </c>
      <c r="W3901" s="52">
        <v>447.50153765390633</v>
      </c>
      <c r="X3901" s="52">
        <v>425.64706625816757</v>
      </c>
      <c r="Y3901" s="52">
        <v>416.44018065716369</v>
      </c>
      <c r="Z3901" s="52">
        <v>503.4624493531378</v>
      </c>
    </row>
    <row r="3902" spans="1:26">
      <c r="A3902" s="52" t="s">
        <v>346</v>
      </c>
      <c r="B3902" s="52" t="s">
        <v>337</v>
      </c>
      <c r="C3902" s="52" t="s">
        <v>263</v>
      </c>
      <c r="D3902" s="52" t="s">
        <v>7</v>
      </c>
      <c r="E3902" s="52" t="s">
        <v>76</v>
      </c>
      <c r="F3902" s="52" t="s">
        <v>69</v>
      </c>
      <c r="G3902" s="52">
        <v>0</v>
      </c>
      <c r="H3902" s="52">
        <v>9.9645840000000003E-3</v>
      </c>
      <c r="I3902" s="52">
        <v>0</v>
      </c>
      <c r="J3902" s="52">
        <v>0</v>
      </c>
      <c r="K3902" s="52">
        <v>9.9645840000000003E-3</v>
      </c>
      <c r="L3902" s="52">
        <v>1.9929168000000001E-2</v>
      </c>
      <c r="M3902" s="52">
        <v>5.9791690799999998E-2</v>
      </c>
      <c r="N3902" s="52">
        <v>2.9893751999999999E-2</v>
      </c>
      <c r="O3902" s="52">
        <v>0</v>
      </c>
      <c r="P3902" s="52">
        <v>0</v>
      </c>
      <c r="Q3902" s="52">
        <v>0</v>
      </c>
      <c r="R3902" s="52">
        <v>1.9929168000000001E-2</v>
      </c>
      <c r="S3902" s="52">
        <v>0</v>
      </c>
      <c r="T3902" s="52">
        <v>0</v>
      </c>
      <c r="U3902" s="52">
        <v>0</v>
      </c>
      <c r="V3902" s="52">
        <v>0</v>
      </c>
      <c r="W3902" s="52">
        <v>0</v>
      </c>
      <c r="X3902" s="52">
        <v>0</v>
      </c>
      <c r="Y3902" s="52">
        <v>0</v>
      </c>
      <c r="Z3902" s="52">
        <v>0</v>
      </c>
    </row>
    <row r="3903" spans="1:26">
      <c r="A3903" s="52" t="s">
        <v>346</v>
      </c>
      <c r="B3903" s="52" t="s">
        <v>337</v>
      </c>
      <c r="C3903" s="52" t="s">
        <v>263</v>
      </c>
      <c r="D3903" s="52" t="s">
        <v>7</v>
      </c>
      <c r="E3903" s="52" t="s">
        <v>76</v>
      </c>
      <c r="F3903" s="52" t="s">
        <v>70</v>
      </c>
      <c r="G3903" s="52">
        <v>0</v>
      </c>
      <c r="H3903" s="52">
        <v>0</v>
      </c>
      <c r="I3903" s="52">
        <v>0</v>
      </c>
      <c r="J3903" s="52">
        <v>0</v>
      </c>
      <c r="K3903" s="52">
        <v>0</v>
      </c>
      <c r="L3903" s="52">
        <v>0</v>
      </c>
      <c r="M3903" s="52">
        <v>0</v>
      </c>
      <c r="N3903" s="52">
        <v>0</v>
      </c>
      <c r="O3903" s="52">
        <v>0</v>
      </c>
      <c r="P3903" s="52">
        <v>0</v>
      </c>
      <c r="Q3903" s="52">
        <v>0</v>
      </c>
      <c r="R3903" s="52">
        <v>0</v>
      </c>
      <c r="S3903" s="52">
        <v>0</v>
      </c>
      <c r="T3903" s="52">
        <v>0</v>
      </c>
      <c r="U3903" s="52">
        <v>0</v>
      </c>
      <c r="V3903" s="52">
        <v>0</v>
      </c>
      <c r="W3903" s="52">
        <v>0</v>
      </c>
      <c r="X3903" s="52">
        <v>0</v>
      </c>
      <c r="Y3903" s="52">
        <v>0</v>
      </c>
      <c r="Z3903" s="52">
        <v>0</v>
      </c>
    </row>
    <row r="3904" spans="1:26">
      <c r="A3904" s="52" t="s">
        <v>346</v>
      </c>
      <c r="B3904" s="52" t="s">
        <v>342</v>
      </c>
      <c r="C3904" s="52" t="s">
        <v>263</v>
      </c>
      <c r="D3904" s="52" t="s">
        <v>7</v>
      </c>
      <c r="E3904" s="52" t="s">
        <v>76</v>
      </c>
      <c r="F3904" s="52" t="s">
        <v>71</v>
      </c>
      <c r="G3904" s="52">
        <v>3.45411</v>
      </c>
      <c r="H3904" s="52">
        <v>4.0410993600000005</v>
      </c>
      <c r="I3904" s="52">
        <v>3.6931762799999999</v>
      </c>
      <c r="J3904" s="52">
        <v>4.2223979806686929</v>
      </c>
      <c r="K3904" s="52">
        <v>4.1978880352250112</v>
      </c>
      <c r="L3904" s="52">
        <v>4.9080694612071696</v>
      </c>
      <c r="M3904" s="52">
        <v>5.9747729399999994</v>
      </c>
      <c r="N3904" s="52">
        <v>6.0989115600000012</v>
      </c>
      <c r="O3904" s="52">
        <v>6.1386819732000006</v>
      </c>
      <c r="P3904" s="52">
        <v>5.3517569531184002</v>
      </c>
      <c r="Q3904" s="52">
        <v>3.9537191441592001</v>
      </c>
      <c r="R3904" s="52">
        <v>2.9848660164000003</v>
      </c>
      <c r="S3904" s="52">
        <v>2.3646920795999997</v>
      </c>
      <c r="T3904" s="52">
        <v>3.2994077400000004</v>
      </c>
      <c r="U3904" s="52">
        <v>0.49425174000000005</v>
      </c>
      <c r="V3904" s="52">
        <v>0.11325294</v>
      </c>
      <c r="W3904" s="52">
        <v>0.13000014000000001</v>
      </c>
      <c r="X3904" s="52">
        <v>0.13000014000000001</v>
      </c>
      <c r="Y3904" s="52">
        <v>0.18005333400000001</v>
      </c>
      <c r="Z3904" s="52">
        <v>0.20521600200000004</v>
      </c>
    </row>
    <row r="3905" spans="1:26">
      <c r="A3905" s="52" t="s">
        <v>346</v>
      </c>
      <c r="B3905" s="52" t="s">
        <v>342</v>
      </c>
      <c r="C3905" s="52" t="s">
        <v>263</v>
      </c>
      <c r="D3905" s="52" t="s">
        <v>7</v>
      </c>
      <c r="E3905" s="52" t="s">
        <v>76</v>
      </c>
      <c r="F3905" s="52" t="s">
        <v>72</v>
      </c>
      <c r="G3905" s="52">
        <v>824.32307054203829</v>
      </c>
      <c r="H3905" s="52">
        <v>817.67408248679726</v>
      </c>
      <c r="I3905" s="52">
        <v>833.36832114736706</v>
      </c>
      <c r="J3905" s="52">
        <v>832.81545795177465</v>
      </c>
      <c r="K3905" s="52">
        <v>821.83596036913571</v>
      </c>
      <c r="L3905" s="52">
        <v>930.27727319108885</v>
      </c>
      <c r="M3905" s="52">
        <v>966.85614590410842</v>
      </c>
      <c r="N3905" s="52">
        <v>1002.3623395746232</v>
      </c>
      <c r="O3905" s="52">
        <v>999.57619116453805</v>
      </c>
      <c r="P3905" s="52">
        <v>975.43771318141137</v>
      </c>
      <c r="Q3905" s="52">
        <v>872.83585119291672</v>
      </c>
      <c r="R3905" s="52">
        <v>909.24417044330471</v>
      </c>
      <c r="S3905" s="52">
        <v>745.28285078430747</v>
      </c>
      <c r="T3905" s="52">
        <v>695.87887823074527</v>
      </c>
      <c r="U3905" s="52">
        <v>663.33074977041611</v>
      </c>
      <c r="V3905" s="52">
        <v>669.99346230813831</v>
      </c>
      <c r="W3905" s="52">
        <v>702.27851751701689</v>
      </c>
      <c r="X3905" s="52">
        <v>699.5118388435784</v>
      </c>
      <c r="Y3905" s="52">
        <v>676.15330065682156</v>
      </c>
      <c r="Z3905" s="52">
        <v>650.19458041248618</v>
      </c>
    </row>
    <row r="3906" spans="1:26">
      <c r="A3906" s="52" t="s">
        <v>346</v>
      </c>
      <c r="B3906" s="52" t="s">
        <v>343</v>
      </c>
      <c r="C3906" s="52" t="s">
        <v>263</v>
      </c>
      <c r="D3906" s="52" t="s">
        <v>7</v>
      </c>
      <c r="E3906" s="52" t="s">
        <v>76</v>
      </c>
      <c r="F3906" s="52" t="s">
        <v>73</v>
      </c>
      <c r="G3906" s="52">
        <v>768.99526107501356</v>
      </c>
      <c r="H3906" s="52">
        <v>881.55788076135332</v>
      </c>
      <c r="I3906" s="52">
        <v>846.33675479564681</v>
      </c>
      <c r="J3906" s="52">
        <v>828.01517358856063</v>
      </c>
      <c r="K3906" s="52">
        <v>881.91239758196707</v>
      </c>
      <c r="L3906" s="52">
        <v>997.23894931834479</v>
      </c>
      <c r="M3906" s="52">
        <v>1145.4904508004165</v>
      </c>
      <c r="N3906" s="52">
        <v>1214.8561386375488</v>
      </c>
      <c r="O3906" s="52">
        <v>1208.307338416321</v>
      </c>
      <c r="P3906" s="52">
        <v>1364.6019729329996</v>
      </c>
      <c r="Q3906" s="52">
        <v>1177.6229778008997</v>
      </c>
      <c r="R3906" s="52">
        <v>1187.4808549622637</v>
      </c>
      <c r="S3906" s="52">
        <v>1314.4634490877365</v>
      </c>
      <c r="T3906" s="52">
        <v>1343.066346357582</v>
      </c>
      <c r="U3906" s="52">
        <v>1393.9402970593164</v>
      </c>
      <c r="V3906" s="52">
        <v>1456.0539783979571</v>
      </c>
      <c r="W3906" s="52">
        <v>1330.0025464439252</v>
      </c>
      <c r="X3906" s="52">
        <v>1305.5023389318546</v>
      </c>
      <c r="Y3906" s="52">
        <v>1379.8876477771223</v>
      </c>
      <c r="Z3906" s="52">
        <v>1569.5288196047859</v>
      </c>
    </row>
    <row r="3907" spans="1:26">
      <c r="A3907" s="52" t="s">
        <v>347</v>
      </c>
      <c r="B3907" s="52" t="s">
        <v>337</v>
      </c>
      <c r="C3907" s="52" t="s">
        <v>263</v>
      </c>
      <c r="D3907" s="52" t="s">
        <v>7</v>
      </c>
      <c r="E3907" s="52" t="s">
        <v>77</v>
      </c>
      <c r="F3907" s="52" t="s">
        <v>63</v>
      </c>
      <c r="G3907" s="52">
        <v>179.82352940124971</v>
      </c>
      <c r="H3907" s="52">
        <v>149.63708809266677</v>
      </c>
      <c r="I3907" s="52">
        <v>127.26757373914991</v>
      </c>
      <c r="J3907" s="52">
        <v>143.04185734140998</v>
      </c>
      <c r="K3907" s="52">
        <v>111.61906870318609</v>
      </c>
      <c r="L3907" s="52">
        <v>107.64764283573092</v>
      </c>
      <c r="M3907" s="52">
        <v>119.00826890089331</v>
      </c>
      <c r="N3907" s="52">
        <v>140.56003084331476</v>
      </c>
      <c r="O3907" s="52">
        <v>135.5919211607798</v>
      </c>
      <c r="P3907" s="52">
        <v>125.02450115769052</v>
      </c>
      <c r="Q3907" s="52">
        <v>122.89902762823002</v>
      </c>
      <c r="R3907" s="52">
        <v>127.26952801419468</v>
      </c>
      <c r="S3907" s="52">
        <v>114.74786106936132</v>
      </c>
      <c r="T3907" s="52">
        <v>117.55357502687508</v>
      </c>
      <c r="U3907" s="52">
        <v>104.08611979615783</v>
      </c>
      <c r="V3907" s="52">
        <v>85.88377084824721</v>
      </c>
      <c r="W3907" s="52">
        <v>74.846799440229603</v>
      </c>
      <c r="X3907" s="52">
        <v>55.699319846015435</v>
      </c>
      <c r="Y3907" s="52">
        <v>56.731516388584325</v>
      </c>
      <c r="Z3907" s="52">
        <v>24.798921171969301</v>
      </c>
    </row>
    <row r="3908" spans="1:26">
      <c r="A3908" s="52" t="s">
        <v>347</v>
      </c>
      <c r="B3908" s="52" t="s">
        <v>338</v>
      </c>
      <c r="C3908" s="52" t="s">
        <v>263</v>
      </c>
      <c r="D3908" s="52" t="s">
        <v>7</v>
      </c>
      <c r="E3908" s="52" t="s">
        <v>77</v>
      </c>
      <c r="F3908" s="52" t="s">
        <v>64</v>
      </c>
      <c r="G3908" s="52">
        <v>0.60080580000000006</v>
      </c>
      <c r="H3908" s="52">
        <v>0</v>
      </c>
      <c r="I3908" s="52">
        <v>0</v>
      </c>
      <c r="J3908" s="52">
        <v>0</v>
      </c>
      <c r="K3908" s="52">
        <v>3.1909171995029895</v>
      </c>
      <c r="L3908" s="52">
        <v>3.6250153597466332</v>
      </c>
      <c r="M3908" s="52">
        <v>4.4198247276000009</v>
      </c>
      <c r="N3908" s="52">
        <v>0.53485709239224011</v>
      </c>
      <c r="O3908" s="52">
        <v>0.60754706967528016</v>
      </c>
      <c r="P3908" s="52">
        <v>0.84637963835434826</v>
      </c>
      <c r="Q3908" s="52">
        <v>0.89525967887356217</v>
      </c>
      <c r="R3908" s="52">
        <v>0.95502019595400012</v>
      </c>
      <c r="S3908" s="52">
        <v>1.4203526470002001</v>
      </c>
      <c r="T3908" s="52">
        <v>1.6822939212000001</v>
      </c>
      <c r="U3908" s="52">
        <v>2.1590071560000004</v>
      </c>
      <c r="V3908" s="52">
        <v>2.5125447348000001</v>
      </c>
      <c r="W3908" s="52">
        <v>1.9103782248000001</v>
      </c>
      <c r="X3908" s="52">
        <v>2.1315584952000006</v>
      </c>
      <c r="Y3908" s="52">
        <v>1.5591266388</v>
      </c>
      <c r="Z3908" s="52">
        <v>1.4700650292000002</v>
      </c>
    </row>
    <row r="3909" spans="1:26">
      <c r="A3909" s="52" t="s">
        <v>347</v>
      </c>
      <c r="B3909" s="52" t="s">
        <v>339</v>
      </c>
      <c r="C3909" s="52" t="s">
        <v>263</v>
      </c>
      <c r="D3909" s="52" t="s">
        <v>7</v>
      </c>
      <c r="E3909" s="52" t="s">
        <v>77</v>
      </c>
      <c r="F3909" s="52" t="s">
        <v>65</v>
      </c>
      <c r="G3909" s="52">
        <v>0.49200342840000005</v>
      </c>
      <c r="H3909" s="52">
        <v>0.32700164040000002</v>
      </c>
      <c r="I3909" s="52">
        <v>0.36099845640000006</v>
      </c>
      <c r="J3909" s="52">
        <v>0.43999918560000001</v>
      </c>
      <c r="K3909" s="52">
        <v>0.50399861040000005</v>
      </c>
      <c r="L3909" s="52">
        <v>0.94300133760000004</v>
      </c>
      <c r="M3909" s="52">
        <v>0.53099928360000004</v>
      </c>
      <c r="N3909" s="52">
        <v>3.6998751600000004E-2</v>
      </c>
      <c r="O3909" s="52">
        <v>5.4001346400000004E-2</v>
      </c>
      <c r="P3909" s="52">
        <v>4.10013324E-2</v>
      </c>
      <c r="Q3909" s="52">
        <v>0.11599948080000001</v>
      </c>
      <c r="R3909" s="52">
        <v>0.12099852</v>
      </c>
      <c r="S3909" s="52">
        <v>0.2168678664</v>
      </c>
      <c r="T3909" s="52">
        <v>0.22700410920000003</v>
      </c>
      <c r="U3909" s="52">
        <v>0.20100408119999999</v>
      </c>
      <c r="V3909" s="52">
        <v>0.98100910800000007</v>
      </c>
      <c r="W3909" s="52">
        <v>0.31900903920000001</v>
      </c>
      <c r="X3909" s="52">
        <v>0.14935990319999998</v>
      </c>
      <c r="Y3909" s="52">
        <v>0.1311012684</v>
      </c>
      <c r="Z3909" s="52">
        <v>0.100880946</v>
      </c>
    </row>
    <row r="3910" spans="1:26">
      <c r="A3910" s="52" t="s">
        <v>347</v>
      </c>
      <c r="B3910" s="52" t="s">
        <v>340</v>
      </c>
      <c r="C3910" s="52" t="s">
        <v>263</v>
      </c>
      <c r="D3910" s="52" t="s">
        <v>7</v>
      </c>
      <c r="E3910" s="52" t="s">
        <v>77</v>
      </c>
      <c r="F3910" s="52" t="s">
        <v>66</v>
      </c>
      <c r="G3910" s="52">
        <v>332.88796448490973</v>
      </c>
      <c r="H3910" s="52">
        <v>448.63634925843326</v>
      </c>
      <c r="I3910" s="52">
        <v>445.58734162475264</v>
      </c>
      <c r="J3910" s="52">
        <v>413.25675506554239</v>
      </c>
      <c r="K3910" s="52">
        <v>432.56164525767122</v>
      </c>
      <c r="L3910" s="52">
        <v>473.79457971095837</v>
      </c>
      <c r="M3910" s="52">
        <v>532.44739718966662</v>
      </c>
      <c r="N3910" s="52">
        <v>577.14456320357544</v>
      </c>
      <c r="O3910" s="52">
        <v>616.02492407935404</v>
      </c>
      <c r="P3910" s="52">
        <v>608.43156606037599</v>
      </c>
      <c r="Q3910" s="52">
        <v>591.5323919455177</v>
      </c>
      <c r="R3910" s="52">
        <v>681.74117534625464</v>
      </c>
      <c r="S3910" s="52">
        <v>721.79366763861003</v>
      </c>
      <c r="T3910" s="52">
        <v>727.20940451691115</v>
      </c>
      <c r="U3910" s="52">
        <v>753.51525985404896</v>
      </c>
      <c r="V3910" s="52">
        <v>771.66715678691196</v>
      </c>
      <c r="W3910" s="52">
        <v>788.14266114110035</v>
      </c>
      <c r="X3910" s="52">
        <v>784.41965073389144</v>
      </c>
      <c r="Y3910" s="52">
        <v>806.70598078432522</v>
      </c>
      <c r="Z3910" s="52">
        <v>843.72324843623085</v>
      </c>
    </row>
    <row r="3911" spans="1:26">
      <c r="A3911" s="52" t="s">
        <v>347</v>
      </c>
      <c r="B3911" s="52" t="s">
        <v>341</v>
      </c>
      <c r="C3911" s="52" t="s">
        <v>263</v>
      </c>
      <c r="D3911" s="52" t="s">
        <v>7</v>
      </c>
      <c r="E3911" s="52" t="s">
        <v>77</v>
      </c>
      <c r="F3911" s="52" t="s">
        <v>67</v>
      </c>
      <c r="G3911" s="52">
        <v>25.387567376293386</v>
      </c>
      <c r="H3911" s="52">
        <v>27.557544812483151</v>
      </c>
      <c r="I3911" s="52">
        <v>29.587829414823307</v>
      </c>
      <c r="J3911" s="52">
        <v>31.911478928795194</v>
      </c>
      <c r="K3911" s="52">
        <v>31.693685348898779</v>
      </c>
      <c r="L3911" s="52">
        <v>21.498010279864904</v>
      </c>
      <c r="M3911" s="52">
        <v>127.65669912035796</v>
      </c>
      <c r="N3911" s="52">
        <v>132.05289834772105</v>
      </c>
      <c r="O3911" s="52">
        <v>124.65942788661347</v>
      </c>
      <c r="P3911" s="52">
        <v>132.81011919360003</v>
      </c>
      <c r="Q3911" s="52">
        <v>127.73279981268001</v>
      </c>
      <c r="R3911" s="52">
        <v>136.98449852805001</v>
      </c>
      <c r="S3911" s="52">
        <v>130.16402111247751</v>
      </c>
      <c r="T3911" s="52">
        <v>133.29966371435998</v>
      </c>
      <c r="U3911" s="52">
        <v>124.27377199740002</v>
      </c>
      <c r="V3911" s="52">
        <v>138.79429844440003</v>
      </c>
      <c r="W3911" s="52">
        <v>130.24340046200001</v>
      </c>
      <c r="X3911" s="52">
        <v>131.66169998160001</v>
      </c>
      <c r="Y3911" s="52">
        <v>133.96803433440004</v>
      </c>
      <c r="Z3911" s="52">
        <v>143.45904493890561</v>
      </c>
    </row>
    <row r="3912" spans="1:26">
      <c r="A3912" s="52" t="s">
        <v>347</v>
      </c>
      <c r="B3912" s="52" t="s">
        <v>337</v>
      </c>
      <c r="C3912" s="52" t="s">
        <v>263</v>
      </c>
      <c r="D3912" s="52" t="s">
        <v>7</v>
      </c>
      <c r="E3912" s="52" t="s">
        <v>77</v>
      </c>
      <c r="F3912" s="52" t="s">
        <v>68</v>
      </c>
      <c r="G3912" s="52">
        <v>15.241685213875472</v>
      </c>
      <c r="H3912" s="52">
        <v>13.350315324205393</v>
      </c>
      <c r="I3912" s="52">
        <v>15.776336098401714</v>
      </c>
      <c r="J3912" s="52">
        <v>16.405616469552069</v>
      </c>
      <c r="K3912" s="52">
        <v>19.723058091971172</v>
      </c>
      <c r="L3912" s="52">
        <v>21.427118624574032</v>
      </c>
      <c r="M3912" s="52">
        <v>32.409870200477357</v>
      </c>
      <c r="N3912" s="52">
        <v>34.372695891041289</v>
      </c>
      <c r="O3912" s="52">
        <v>45.596737790245449</v>
      </c>
      <c r="P3912" s="52">
        <v>58.891953545417174</v>
      </c>
      <c r="Q3912" s="52">
        <v>60.287745948415569</v>
      </c>
      <c r="R3912" s="52">
        <v>53.354381213736005</v>
      </c>
      <c r="S3912" s="52">
        <v>54.872752899650294</v>
      </c>
      <c r="T3912" s="52">
        <v>61.705763792064012</v>
      </c>
      <c r="U3912" s="52">
        <v>63.343135442664007</v>
      </c>
      <c r="V3912" s="52">
        <v>53.455526617844065</v>
      </c>
      <c r="W3912" s="52">
        <v>41.460353334376087</v>
      </c>
      <c r="X3912" s="52">
        <v>38.765372793533956</v>
      </c>
      <c r="Y3912" s="52">
        <v>23.241870188699846</v>
      </c>
      <c r="Z3912" s="52">
        <v>12.342901549665985</v>
      </c>
    </row>
    <row r="3913" spans="1:26">
      <c r="A3913" s="52" t="s">
        <v>347</v>
      </c>
      <c r="B3913" s="52" t="s">
        <v>337</v>
      </c>
      <c r="C3913" s="52" t="s">
        <v>263</v>
      </c>
      <c r="D3913" s="52" t="s">
        <v>7</v>
      </c>
      <c r="E3913" s="52" t="s">
        <v>77</v>
      </c>
      <c r="F3913" s="52" t="s">
        <v>69</v>
      </c>
      <c r="G3913" s="52">
        <v>0</v>
      </c>
      <c r="H3913" s="52">
        <v>0</v>
      </c>
      <c r="I3913" s="52">
        <v>0</v>
      </c>
      <c r="J3913" s="52">
        <v>0</v>
      </c>
      <c r="K3913" s="52">
        <v>0</v>
      </c>
      <c r="L3913" s="52">
        <v>0</v>
      </c>
      <c r="M3913" s="52">
        <v>0</v>
      </c>
      <c r="N3913" s="52">
        <v>0</v>
      </c>
      <c r="O3913" s="52">
        <v>0</v>
      </c>
      <c r="P3913" s="52">
        <v>0</v>
      </c>
      <c r="Q3913" s="52">
        <v>0</v>
      </c>
      <c r="R3913" s="52">
        <v>0</v>
      </c>
      <c r="S3913" s="52">
        <v>0</v>
      </c>
      <c r="T3913" s="52">
        <v>0</v>
      </c>
      <c r="U3913" s="52">
        <v>0</v>
      </c>
      <c r="V3913" s="52">
        <v>0</v>
      </c>
      <c r="W3913" s="52">
        <v>0</v>
      </c>
      <c r="X3913" s="52">
        <v>0</v>
      </c>
      <c r="Y3913" s="52">
        <v>0</v>
      </c>
      <c r="Z3913" s="52">
        <v>0</v>
      </c>
    </row>
    <row r="3914" spans="1:26">
      <c r="A3914" s="52" t="s">
        <v>347</v>
      </c>
      <c r="B3914" s="52" t="s">
        <v>337</v>
      </c>
      <c r="C3914" s="52" t="s">
        <v>263</v>
      </c>
      <c r="D3914" s="52" t="s">
        <v>7</v>
      </c>
      <c r="E3914" s="52" t="s">
        <v>77</v>
      </c>
      <c r="F3914" s="52" t="s">
        <v>70</v>
      </c>
      <c r="G3914" s="52">
        <v>0</v>
      </c>
      <c r="H3914" s="52">
        <v>0</v>
      </c>
      <c r="I3914" s="52">
        <v>0</v>
      </c>
      <c r="J3914" s="52">
        <v>0</v>
      </c>
      <c r="K3914" s="52">
        <v>0</v>
      </c>
      <c r="L3914" s="52">
        <v>0</v>
      </c>
      <c r="M3914" s="52">
        <v>0</v>
      </c>
      <c r="N3914" s="52">
        <v>0</v>
      </c>
      <c r="O3914" s="52">
        <v>0</v>
      </c>
      <c r="P3914" s="52">
        <v>0</v>
      </c>
      <c r="Q3914" s="52">
        <v>0</v>
      </c>
      <c r="R3914" s="52">
        <v>0</v>
      </c>
      <c r="S3914" s="52">
        <v>0</v>
      </c>
      <c r="T3914" s="52">
        <v>0</v>
      </c>
      <c r="U3914" s="52">
        <v>0</v>
      </c>
      <c r="V3914" s="52">
        <v>0</v>
      </c>
      <c r="W3914" s="52">
        <v>0</v>
      </c>
      <c r="X3914" s="52">
        <v>0</v>
      </c>
      <c r="Y3914" s="52">
        <v>0</v>
      </c>
      <c r="Z3914" s="52">
        <v>0</v>
      </c>
    </row>
    <row r="3915" spans="1:26">
      <c r="A3915" s="52" t="s">
        <v>347</v>
      </c>
      <c r="B3915" s="52" t="s">
        <v>342</v>
      </c>
      <c r="C3915" s="52" t="s">
        <v>263</v>
      </c>
      <c r="D3915" s="52" t="s">
        <v>7</v>
      </c>
      <c r="E3915" s="52" t="s">
        <v>77</v>
      </c>
      <c r="F3915" s="52" t="s">
        <v>71</v>
      </c>
      <c r="G3915" s="52">
        <v>2.0934000000000001E-2</v>
      </c>
      <c r="H3915" s="52">
        <v>2.5120800000000002E-2</v>
      </c>
      <c r="I3915" s="52">
        <v>2.9307600000000003E-2</v>
      </c>
      <c r="J3915" s="52">
        <v>2.1093072948328268E-2</v>
      </c>
      <c r="K3915" s="52">
        <v>0.11289375651706297</v>
      </c>
      <c r="L3915" s="52">
        <v>4.3573263063708075E-2</v>
      </c>
      <c r="M3915" s="52">
        <v>6.2801999999999997E-2</v>
      </c>
      <c r="N3915" s="52">
        <v>6.2801999999999997E-2</v>
      </c>
      <c r="O3915" s="52">
        <v>8.8132139999999998E-2</v>
      </c>
      <c r="P3915" s="52">
        <v>5.8721963399999993E-2</v>
      </c>
      <c r="Q3915" s="52">
        <v>0.3150860076</v>
      </c>
      <c r="R3915" s="52">
        <v>0.34719457680000004</v>
      </c>
      <c r="S3915" s="52">
        <v>6.6988800000000001E-2</v>
      </c>
      <c r="T3915" s="52">
        <v>3.3494400000000001E-2</v>
      </c>
      <c r="U3915" s="52">
        <v>9.2109600000000014E-2</v>
      </c>
      <c r="V3915" s="52">
        <v>1.2560400000000001E-2</v>
      </c>
      <c r="W3915" s="52">
        <v>1.2560400000000001E-2</v>
      </c>
      <c r="X3915" s="52">
        <v>1.2560400000000001E-2</v>
      </c>
      <c r="Y3915" s="52">
        <v>2.93076E-2</v>
      </c>
      <c r="Z3915" s="52">
        <v>1.2560400000000001E-2</v>
      </c>
    </row>
    <row r="3916" spans="1:26">
      <c r="A3916" s="52" t="s">
        <v>347</v>
      </c>
      <c r="B3916" s="52" t="s">
        <v>342</v>
      </c>
      <c r="C3916" s="52" t="s">
        <v>263</v>
      </c>
      <c r="D3916" s="52" t="s">
        <v>7</v>
      </c>
      <c r="E3916" s="52" t="s">
        <v>77</v>
      </c>
      <c r="F3916" s="52" t="s">
        <v>72</v>
      </c>
      <c r="G3916" s="52">
        <v>154.41686972834532</v>
      </c>
      <c r="H3916" s="52">
        <v>204.282518589392</v>
      </c>
      <c r="I3916" s="52">
        <v>207.03025066987053</v>
      </c>
      <c r="J3916" s="52">
        <v>196.20288898119693</v>
      </c>
      <c r="K3916" s="52">
        <v>176.12767660789007</v>
      </c>
      <c r="L3916" s="52">
        <v>134.97236238030104</v>
      </c>
      <c r="M3916" s="52">
        <v>131.90433949874495</v>
      </c>
      <c r="N3916" s="52">
        <v>136.76265407293931</v>
      </c>
      <c r="O3916" s="52">
        <v>131.68818004308619</v>
      </c>
      <c r="P3916" s="52">
        <v>148.47436827937082</v>
      </c>
      <c r="Q3916" s="52">
        <v>134.93396516488392</v>
      </c>
      <c r="R3916" s="52">
        <v>154.03648769050957</v>
      </c>
      <c r="S3916" s="52">
        <v>136.25603369152924</v>
      </c>
      <c r="T3916" s="52">
        <v>121.78585096563634</v>
      </c>
      <c r="U3916" s="52">
        <v>110.22308637827908</v>
      </c>
      <c r="V3916" s="52">
        <v>105.59879742403248</v>
      </c>
      <c r="W3916" s="52">
        <v>99.669740800811297</v>
      </c>
      <c r="X3916" s="52">
        <v>98.145600492952966</v>
      </c>
      <c r="Y3916" s="52">
        <v>100.19962985113578</v>
      </c>
      <c r="Z3916" s="52">
        <v>102.29074372363587</v>
      </c>
    </row>
    <row r="3917" spans="1:26">
      <c r="A3917" s="52" t="s">
        <v>347</v>
      </c>
      <c r="B3917" s="52" t="s">
        <v>343</v>
      </c>
      <c r="C3917" s="52" t="s">
        <v>263</v>
      </c>
      <c r="D3917" s="52" t="s">
        <v>7</v>
      </c>
      <c r="E3917" s="52" t="s">
        <v>77</v>
      </c>
      <c r="F3917" s="52" t="s">
        <v>73</v>
      </c>
      <c r="G3917" s="52">
        <v>219.68866793545908</v>
      </c>
      <c r="H3917" s="52">
        <v>260.53247963435081</v>
      </c>
      <c r="I3917" s="52">
        <v>241.18917779165332</v>
      </c>
      <c r="J3917" s="52">
        <v>245.44019770954691</v>
      </c>
      <c r="K3917" s="52">
        <v>231.26099685338443</v>
      </c>
      <c r="L3917" s="52">
        <v>242.98503065801293</v>
      </c>
      <c r="M3917" s="52">
        <v>287.27309652781742</v>
      </c>
      <c r="N3917" s="52">
        <v>347.47945622122523</v>
      </c>
      <c r="O3917" s="52">
        <v>335.71527342485768</v>
      </c>
      <c r="P3917" s="52">
        <v>316.75362966260889</v>
      </c>
      <c r="Q3917" s="52">
        <v>286.87301135916198</v>
      </c>
      <c r="R3917" s="52">
        <v>262.92720373092806</v>
      </c>
      <c r="S3917" s="52">
        <v>323.25999612931923</v>
      </c>
      <c r="T3917" s="52">
        <v>376.62595760797001</v>
      </c>
      <c r="U3917" s="52">
        <v>368.89302179153708</v>
      </c>
      <c r="V3917" s="52">
        <v>394.10976991351549</v>
      </c>
      <c r="W3917" s="52">
        <v>348.66273749623412</v>
      </c>
      <c r="X3917" s="52">
        <v>382.83306198132459</v>
      </c>
      <c r="Y3917" s="52">
        <v>424.15403477556708</v>
      </c>
      <c r="Z3917" s="52">
        <v>690.54108023353729</v>
      </c>
    </row>
    <row r="3918" spans="1:26">
      <c r="A3918" s="52" t="s">
        <v>347</v>
      </c>
      <c r="B3918" s="52" t="s">
        <v>337</v>
      </c>
      <c r="C3918" s="52" t="s">
        <v>263</v>
      </c>
      <c r="D3918" s="52" t="s">
        <v>7</v>
      </c>
      <c r="E3918" s="52" t="s">
        <v>78</v>
      </c>
      <c r="F3918" s="52" t="s">
        <v>63</v>
      </c>
      <c r="G3918" s="52">
        <v>316.17613793585502</v>
      </c>
      <c r="H3918" s="52">
        <v>238.09641435157803</v>
      </c>
      <c r="I3918" s="52">
        <v>230.16008101821132</v>
      </c>
      <c r="J3918" s="52">
        <v>222.43456882564871</v>
      </c>
      <c r="K3918" s="52">
        <v>240.67752851656701</v>
      </c>
      <c r="L3918" s="52">
        <v>304.16123336953359</v>
      </c>
      <c r="M3918" s="52">
        <v>343.42832213331343</v>
      </c>
      <c r="N3918" s="52">
        <v>427.69147812901895</v>
      </c>
      <c r="O3918" s="52">
        <v>459.54935215190642</v>
      </c>
      <c r="P3918" s="52">
        <v>472.78395931467588</v>
      </c>
      <c r="Q3918" s="52">
        <v>459.66053617686572</v>
      </c>
      <c r="R3918" s="52">
        <v>454.33410340419738</v>
      </c>
      <c r="S3918" s="52">
        <v>467.44086864798697</v>
      </c>
      <c r="T3918" s="52">
        <v>319.46215819508592</v>
      </c>
      <c r="U3918" s="52">
        <v>275.13810311363079</v>
      </c>
      <c r="V3918" s="52">
        <v>345.56998140962298</v>
      </c>
      <c r="W3918" s="52">
        <v>300.72815838247817</v>
      </c>
      <c r="X3918" s="52">
        <v>236.1652088088145</v>
      </c>
      <c r="Y3918" s="52">
        <v>157.73005089748546</v>
      </c>
      <c r="Z3918" s="52">
        <v>102.60149316529174</v>
      </c>
    </row>
    <row r="3919" spans="1:26">
      <c r="A3919" s="52" t="s">
        <v>347</v>
      </c>
      <c r="B3919" s="52" t="s">
        <v>338</v>
      </c>
      <c r="C3919" s="52" t="s">
        <v>263</v>
      </c>
      <c r="D3919" s="52" t="s">
        <v>7</v>
      </c>
      <c r="E3919" s="52" t="s">
        <v>78</v>
      </c>
      <c r="F3919" s="52" t="s">
        <v>64</v>
      </c>
      <c r="G3919" s="52">
        <v>0.36680554800000009</v>
      </c>
      <c r="H3919" s="52">
        <v>0.35952409736651125</v>
      </c>
      <c r="I3919" s="52">
        <v>0.39398991510735276</v>
      </c>
      <c r="J3919" s="52">
        <v>0.43933808988000006</v>
      </c>
      <c r="K3919" s="52">
        <v>6.9908243397736749</v>
      </c>
      <c r="L3919" s="52">
        <v>7.9618271943125256</v>
      </c>
      <c r="M3919" s="52">
        <v>9.6842777400000006</v>
      </c>
      <c r="N3919" s="52">
        <v>10.166155417720802</v>
      </c>
      <c r="O3919" s="52">
        <v>3.3054423910128583</v>
      </c>
      <c r="P3919" s="52">
        <v>2.3783154914146687</v>
      </c>
      <c r="Q3919" s="52">
        <v>4.6509097270466526</v>
      </c>
      <c r="R3919" s="52">
        <v>6.2014648168566646</v>
      </c>
      <c r="S3919" s="52">
        <v>6.3845615498610622</v>
      </c>
      <c r="T3919" s="52">
        <v>7.0781789592000015</v>
      </c>
      <c r="U3919" s="52">
        <v>9.7401129048000019</v>
      </c>
      <c r="V3919" s="52">
        <v>11.674879239600003</v>
      </c>
      <c r="W3919" s="52">
        <v>7.4397384468000007</v>
      </c>
      <c r="X3919" s="52">
        <v>6.8192379396000007</v>
      </c>
      <c r="Y3919" s="52">
        <v>8.9094475979999999</v>
      </c>
      <c r="Z3919" s="52">
        <v>8.6608521612000029</v>
      </c>
    </row>
    <row r="3920" spans="1:26">
      <c r="A3920" s="52" t="s">
        <v>347</v>
      </c>
      <c r="B3920" s="52" t="s">
        <v>339</v>
      </c>
      <c r="C3920" s="52" t="s">
        <v>263</v>
      </c>
      <c r="D3920" s="52" t="s">
        <v>7</v>
      </c>
      <c r="E3920" s="52" t="s">
        <v>78</v>
      </c>
      <c r="F3920" s="52" t="s">
        <v>65</v>
      </c>
      <c r="G3920" s="52">
        <v>0.44869935600000005</v>
      </c>
      <c r="H3920" s="52">
        <v>0.39992313600000007</v>
      </c>
      <c r="I3920" s="52">
        <v>0.39597079679999997</v>
      </c>
      <c r="J3920" s="52">
        <v>0.49553290080000001</v>
      </c>
      <c r="K3920" s="52">
        <v>0.54269301599999997</v>
      </c>
      <c r="L3920" s="52">
        <v>0.66188283840000006</v>
      </c>
      <c r="M3920" s="52">
        <v>0.58857197040000009</v>
      </c>
      <c r="N3920" s="52">
        <v>0.57618741600000001</v>
      </c>
      <c r="O3920" s="52">
        <v>0.62643882952629426</v>
      </c>
      <c r="P3920" s="52">
        <v>0.51077742983256202</v>
      </c>
      <c r="Q3920" s="52">
        <v>0.88023128065766776</v>
      </c>
      <c r="R3920" s="52">
        <v>0.95028527020263343</v>
      </c>
      <c r="S3920" s="52">
        <v>1.6703801132670002</v>
      </c>
      <c r="T3920" s="52">
        <v>1.4491700881165728</v>
      </c>
      <c r="U3920" s="52">
        <v>1.5400769275098578</v>
      </c>
      <c r="V3920" s="52">
        <v>0.46036073045994585</v>
      </c>
      <c r="W3920" s="52">
        <v>0.63172240415169933</v>
      </c>
      <c r="X3920" s="52">
        <v>0.48129599240301862</v>
      </c>
      <c r="Y3920" s="52">
        <v>0.54631957594297009</v>
      </c>
      <c r="Z3920" s="52">
        <v>0.23813903589917967</v>
      </c>
    </row>
    <row r="3921" spans="1:26">
      <c r="A3921" s="52" t="s">
        <v>347</v>
      </c>
      <c r="B3921" s="52" t="s">
        <v>340</v>
      </c>
      <c r="C3921" s="52" t="s">
        <v>263</v>
      </c>
      <c r="D3921" s="52" t="s">
        <v>7</v>
      </c>
      <c r="E3921" s="52" t="s">
        <v>78</v>
      </c>
      <c r="F3921" s="52" t="s">
        <v>66</v>
      </c>
      <c r="G3921" s="52">
        <v>1217.4586584187571</v>
      </c>
      <c r="H3921" s="52">
        <v>1324.4200109297258</v>
      </c>
      <c r="I3921" s="52">
        <v>1342.5949055111075</v>
      </c>
      <c r="J3921" s="52">
        <v>1341.2184784566371</v>
      </c>
      <c r="K3921" s="52">
        <v>1428.867280299808</v>
      </c>
      <c r="L3921" s="52">
        <v>1512.9883452553693</v>
      </c>
      <c r="M3921" s="52">
        <v>1558.0469514073422</v>
      </c>
      <c r="N3921" s="52">
        <v>1711.6095281852013</v>
      </c>
      <c r="O3921" s="52">
        <v>1829.1485916774932</v>
      </c>
      <c r="P3921" s="52">
        <v>1874.2719939658798</v>
      </c>
      <c r="Q3921" s="52">
        <v>1810.7775263916205</v>
      </c>
      <c r="R3921" s="52">
        <v>2103.3982808815626</v>
      </c>
      <c r="S3921" s="52">
        <v>2214.5027615418639</v>
      </c>
      <c r="T3921" s="52">
        <v>2256.4655710163947</v>
      </c>
      <c r="U3921" s="52">
        <v>2325.366499725938</v>
      </c>
      <c r="V3921" s="52">
        <v>2837.7025957619003</v>
      </c>
      <c r="W3921" s="52">
        <v>2730.9649548301754</v>
      </c>
      <c r="X3921" s="52">
        <v>2813.8315386952054</v>
      </c>
      <c r="Y3921" s="52">
        <v>3086.9195493513976</v>
      </c>
      <c r="Z3921" s="52">
        <v>3201.179327690304</v>
      </c>
    </row>
    <row r="3922" spans="1:26">
      <c r="A3922" s="52" t="s">
        <v>347</v>
      </c>
      <c r="B3922" s="52" t="s">
        <v>341</v>
      </c>
      <c r="C3922" s="52" t="s">
        <v>263</v>
      </c>
      <c r="D3922" s="52" t="s">
        <v>7</v>
      </c>
      <c r="E3922" s="52" t="s">
        <v>78</v>
      </c>
      <c r="F3922" s="52" t="s">
        <v>67</v>
      </c>
      <c r="G3922" s="52">
        <v>440.08487873020454</v>
      </c>
      <c r="H3922" s="52">
        <v>422.55195918315468</v>
      </c>
      <c r="I3922" s="52">
        <v>424.55928074632277</v>
      </c>
      <c r="J3922" s="52">
        <v>401.19835570747699</v>
      </c>
      <c r="K3922" s="52">
        <v>380.20370101285801</v>
      </c>
      <c r="L3922" s="52">
        <v>379.52906812393991</v>
      </c>
      <c r="M3922" s="52">
        <v>166.92013199712531</v>
      </c>
      <c r="N3922" s="52">
        <v>170.38894820253503</v>
      </c>
      <c r="O3922" s="52">
        <v>179.61750556516643</v>
      </c>
      <c r="P3922" s="52">
        <v>199.73505099483506</v>
      </c>
      <c r="Q3922" s="52">
        <v>194.83287683357622</v>
      </c>
      <c r="R3922" s="52">
        <v>235.99467175148911</v>
      </c>
      <c r="S3922" s="52">
        <v>259.0885282200872</v>
      </c>
      <c r="T3922" s="52">
        <v>264.30718293960621</v>
      </c>
      <c r="U3922" s="52">
        <v>251.31005347207443</v>
      </c>
      <c r="V3922" s="52">
        <v>190.88599113256558</v>
      </c>
      <c r="W3922" s="52">
        <v>180.65053139649041</v>
      </c>
      <c r="X3922" s="52">
        <v>374.31460670915516</v>
      </c>
      <c r="Y3922" s="52">
        <v>335.74273535479125</v>
      </c>
      <c r="Z3922" s="52">
        <v>136.49137550254372</v>
      </c>
    </row>
    <row r="3923" spans="1:26">
      <c r="A3923" s="52" t="s">
        <v>347</v>
      </c>
      <c r="B3923" s="52" t="s">
        <v>337</v>
      </c>
      <c r="C3923" s="52" t="s">
        <v>263</v>
      </c>
      <c r="D3923" s="52" t="s">
        <v>7</v>
      </c>
      <c r="E3923" s="52" t="s">
        <v>78</v>
      </c>
      <c r="F3923" s="52" t="s">
        <v>68</v>
      </c>
      <c r="G3923" s="52">
        <v>94.254331747366024</v>
      </c>
      <c r="H3923" s="52">
        <v>92.99525752283931</v>
      </c>
      <c r="I3923" s="52">
        <v>102.37481116428252</v>
      </c>
      <c r="J3923" s="52">
        <v>101.73036495059941</v>
      </c>
      <c r="K3923" s="52">
        <v>107.31045252932427</v>
      </c>
      <c r="L3923" s="52">
        <v>106.6034039117696</v>
      </c>
      <c r="M3923" s="52">
        <v>159.5986629526644</v>
      </c>
      <c r="N3923" s="52">
        <v>174.89079989156158</v>
      </c>
      <c r="O3923" s="52">
        <v>190.5694880138046</v>
      </c>
      <c r="P3923" s="52">
        <v>211.64898603613074</v>
      </c>
      <c r="Q3923" s="52">
        <v>227.01101932541272</v>
      </c>
      <c r="R3923" s="52">
        <v>240.07183472541601</v>
      </c>
      <c r="S3923" s="52">
        <v>372.31546821713687</v>
      </c>
      <c r="T3923" s="52">
        <v>262.94014428033597</v>
      </c>
      <c r="U3923" s="52">
        <v>224.57707910157603</v>
      </c>
      <c r="V3923" s="52">
        <v>259.89457588647224</v>
      </c>
      <c r="W3923" s="52">
        <v>252.82660904933874</v>
      </c>
      <c r="X3923" s="52">
        <v>242.51070256316024</v>
      </c>
      <c r="Y3923" s="52">
        <v>168.81522704193745</v>
      </c>
      <c r="Z3923" s="52">
        <v>229.81462546306923</v>
      </c>
    </row>
    <row r="3924" spans="1:26">
      <c r="A3924" s="52" t="s">
        <v>347</v>
      </c>
      <c r="B3924" s="52" t="s">
        <v>337</v>
      </c>
      <c r="C3924" s="52" t="s">
        <v>263</v>
      </c>
      <c r="D3924" s="52" t="s">
        <v>7</v>
      </c>
      <c r="E3924" s="52" t="s">
        <v>78</v>
      </c>
      <c r="F3924" s="52" t="s">
        <v>69</v>
      </c>
      <c r="G3924" s="52">
        <v>0</v>
      </c>
      <c r="H3924" s="52">
        <v>9.9645840000000003E-3</v>
      </c>
      <c r="I3924" s="52">
        <v>9.9645840000000003E-3</v>
      </c>
      <c r="J3924" s="52">
        <v>9.9645840000000003E-3</v>
      </c>
      <c r="K3924" s="52">
        <v>0</v>
      </c>
      <c r="L3924" s="52">
        <v>0</v>
      </c>
      <c r="M3924" s="52">
        <v>0</v>
      </c>
      <c r="N3924" s="52">
        <v>0</v>
      </c>
      <c r="O3924" s="52">
        <v>0</v>
      </c>
      <c r="P3924" s="52">
        <v>0</v>
      </c>
      <c r="Q3924" s="52">
        <v>0</v>
      </c>
      <c r="R3924" s="52">
        <v>0</v>
      </c>
      <c r="S3924" s="52">
        <v>0</v>
      </c>
      <c r="T3924" s="52">
        <v>0</v>
      </c>
      <c r="U3924" s="52">
        <v>0</v>
      </c>
      <c r="V3924" s="52">
        <v>0</v>
      </c>
      <c r="W3924" s="52">
        <v>0</v>
      </c>
      <c r="X3924" s="52">
        <v>0</v>
      </c>
      <c r="Y3924" s="52">
        <v>0</v>
      </c>
      <c r="Z3924" s="52">
        <v>0</v>
      </c>
    </row>
    <row r="3925" spans="1:26">
      <c r="A3925" s="52" t="s">
        <v>347</v>
      </c>
      <c r="B3925" s="52" t="s">
        <v>337</v>
      </c>
      <c r="C3925" s="52" t="s">
        <v>263</v>
      </c>
      <c r="D3925" s="52" t="s">
        <v>7</v>
      </c>
      <c r="E3925" s="52" t="s">
        <v>78</v>
      </c>
      <c r="F3925" s="52" t="s">
        <v>70</v>
      </c>
      <c r="G3925" s="52">
        <v>0</v>
      </c>
      <c r="H3925" s="52">
        <v>0</v>
      </c>
      <c r="I3925" s="52">
        <v>0</v>
      </c>
      <c r="J3925" s="52">
        <v>0</v>
      </c>
      <c r="K3925" s="52">
        <v>0</v>
      </c>
      <c r="L3925" s="52">
        <v>7.0338239999999996E-2</v>
      </c>
      <c r="M3925" s="52">
        <v>0</v>
      </c>
      <c r="N3925" s="52">
        <v>0</v>
      </c>
      <c r="O3925" s="52">
        <v>0</v>
      </c>
      <c r="P3925" s="52">
        <v>0</v>
      </c>
      <c r="Q3925" s="52">
        <v>0</v>
      </c>
      <c r="R3925" s="52">
        <v>0</v>
      </c>
      <c r="S3925" s="52">
        <v>0</v>
      </c>
      <c r="T3925" s="52">
        <v>0</v>
      </c>
      <c r="U3925" s="52">
        <v>0</v>
      </c>
      <c r="V3925" s="52">
        <v>0</v>
      </c>
      <c r="W3925" s="52">
        <v>0</v>
      </c>
      <c r="X3925" s="52">
        <v>0</v>
      </c>
      <c r="Y3925" s="52">
        <v>0</v>
      </c>
      <c r="Z3925" s="52">
        <v>0</v>
      </c>
    </row>
    <row r="3926" spans="1:26">
      <c r="A3926" s="52" t="s">
        <v>347</v>
      </c>
      <c r="B3926" s="52" t="s">
        <v>342</v>
      </c>
      <c r="C3926" s="52" t="s">
        <v>263</v>
      </c>
      <c r="D3926" s="52" t="s">
        <v>7</v>
      </c>
      <c r="E3926" s="52" t="s">
        <v>78</v>
      </c>
      <c r="F3926" s="52" t="s">
        <v>71</v>
      </c>
      <c r="G3926" s="52">
        <v>0.41909868</v>
      </c>
      <c r="H3926" s="52">
        <v>0.36843840000000005</v>
      </c>
      <c r="I3926" s="52">
        <v>0.34750440000000005</v>
      </c>
      <c r="J3926" s="52">
        <v>0.35436362553191497</v>
      </c>
      <c r="K3926" s="52">
        <v>0.42155710358238807</v>
      </c>
      <c r="L3926" s="52">
        <v>0.41742794968097002</v>
      </c>
      <c r="M3926" s="52">
        <v>0.44914709239200007</v>
      </c>
      <c r="N3926" s="52">
        <v>0.40706975239200005</v>
      </c>
      <c r="O3926" s="52">
        <v>0.41857233639825664</v>
      </c>
      <c r="P3926" s="52">
        <v>0.22716530100000004</v>
      </c>
      <c r="Q3926" s="52">
        <v>0.62120388960000006</v>
      </c>
      <c r="R3926" s="52">
        <v>0.74468099520000008</v>
      </c>
      <c r="S3926" s="52">
        <v>8.3736000000000005E-2</v>
      </c>
      <c r="T3926" s="52">
        <v>5.8615200000000006E-2</v>
      </c>
      <c r="U3926" s="52">
        <v>0.12560400000000002</v>
      </c>
      <c r="V3926" s="52">
        <v>8.7922800000000009E-2</v>
      </c>
      <c r="W3926" s="52">
        <v>5.8615200000000006E-2</v>
      </c>
      <c r="X3926" s="52">
        <v>5.8615200000000006E-2</v>
      </c>
      <c r="Y3926" s="52">
        <v>5.8615200000000006E-2</v>
      </c>
      <c r="Z3926" s="52">
        <v>1.2560400000000001E-2</v>
      </c>
    </row>
    <row r="3927" spans="1:26">
      <c r="A3927" s="52" t="s">
        <v>347</v>
      </c>
      <c r="B3927" s="52" t="s">
        <v>342</v>
      </c>
      <c r="C3927" s="52" t="s">
        <v>263</v>
      </c>
      <c r="D3927" s="52" t="s">
        <v>7</v>
      </c>
      <c r="E3927" s="52" t="s">
        <v>78</v>
      </c>
      <c r="F3927" s="52" t="s">
        <v>72</v>
      </c>
      <c r="G3927" s="52">
        <v>374.89747616856528</v>
      </c>
      <c r="H3927" s="52">
        <v>376.20996517122882</v>
      </c>
      <c r="I3927" s="52">
        <v>387.0372740584549</v>
      </c>
      <c r="J3927" s="52">
        <v>392.90688400617228</v>
      </c>
      <c r="K3927" s="52">
        <v>372.0711801035701</v>
      </c>
      <c r="L3927" s="52">
        <v>383.6115357071771</v>
      </c>
      <c r="M3927" s="52">
        <v>358.09768010540785</v>
      </c>
      <c r="N3927" s="52">
        <v>407.68527422638692</v>
      </c>
      <c r="O3927" s="52">
        <v>381.6661428245007</v>
      </c>
      <c r="P3927" s="52">
        <v>354.23606210448656</v>
      </c>
      <c r="Q3927" s="52">
        <v>348.19260743004406</v>
      </c>
      <c r="R3927" s="52">
        <v>360.7009907743186</v>
      </c>
      <c r="S3927" s="52">
        <v>286.88124368220042</v>
      </c>
      <c r="T3927" s="52">
        <v>261.02200506505613</v>
      </c>
      <c r="U3927" s="52">
        <v>262.95115217716165</v>
      </c>
      <c r="V3927" s="52">
        <v>288.21110600587144</v>
      </c>
      <c r="W3927" s="52">
        <v>290.69193184740902</v>
      </c>
      <c r="X3927" s="52">
        <v>267.20222248367162</v>
      </c>
      <c r="Y3927" s="52">
        <v>212.8456808595835</v>
      </c>
      <c r="Z3927" s="52">
        <v>187.75544870844649</v>
      </c>
    </row>
    <row r="3928" spans="1:26">
      <c r="A3928" s="52" t="s">
        <v>347</v>
      </c>
      <c r="B3928" s="52" t="s">
        <v>343</v>
      </c>
      <c r="C3928" s="52" t="s">
        <v>263</v>
      </c>
      <c r="D3928" s="52" t="s">
        <v>7</v>
      </c>
      <c r="E3928" s="52" t="s">
        <v>78</v>
      </c>
      <c r="F3928" s="52" t="s">
        <v>73</v>
      </c>
      <c r="G3928" s="52">
        <v>538.70800212086533</v>
      </c>
      <c r="H3928" s="52">
        <v>643.89128900313221</v>
      </c>
      <c r="I3928" s="52">
        <v>607.09366630909858</v>
      </c>
      <c r="J3928" s="52">
        <v>583.02721971056337</v>
      </c>
      <c r="K3928" s="52">
        <v>541.43915460751919</v>
      </c>
      <c r="L3928" s="52">
        <v>548.65397562760108</v>
      </c>
      <c r="M3928" s="52">
        <v>494.83275275113954</v>
      </c>
      <c r="N3928" s="52">
        <v>547.03332527576254</v>
      </c>
      <c r="O3928" s="52">
        <v>591.61918924731367</v>
      </c>
      <c r="P3928" s="52">
        <v>630.6416673487073</v>
      </c>
      <c r="Q3928" s="52">
        <v>540.89536239147378</v>
      </c>
      <c r="R3928" s="52">
        <v>622.75566500785635</v>
      </c>
      <c r="S3928" s="52">
        <v>635.65481615640351</v>
      </c>
      <c r="T3928" s="52">
        <v>659.26687328070875</v>
      </c>
      <c r="U3928" s="52">
        <v>691.84227823873425</v>
      </c>
      <c r="V3928" s="52">
        <v>731.92723276620723</v>
      </c>
      <c r="W3928" s="52">
        <v>619.52951709348054</v>
      </c>
      <c r="X3928" s="52">
        <v>694.51445058338822</v>
      </c>
      <c r="Y3928" s="52">
        <v>698.66197431723788</v>
      </c>
      <c r="Z3928" s="52">
        <v>988.35455100379238</v>
      </c>
    </row>
    <row r="3929" spans="1:26">
      <c r="A3929" s="52" t="s">
        <v>113</v>
      </c>
      <c r="B3929" s="52" t="s">
        <v>337</v>
      </c>
      <c r="C3929" s="52" t="s">
        <v>263</v>
      </c>
      <c r="D3929" s="52" t="s">
        <v>7</v>
      </c>
      <c r="E3929" s="52" t="s">
        <v>79</v>
      </c>
      <c r="F3929" s="52" t="s">
        <v>63</v>
      </c>
      <c r="G3929" s="52">
        <v>131.3750673095347</v>
      </c>
      <c r="H3929" s="52">
        <v>137.30113508866418</v>
      </c>
      <c r="I3929" s="52">
        <v>133.5519183514221</v>
      </c>
      <c r="J3929" s="52">
        <v>133.05343451243101</v>
      </c>
      <c r="K3929" s="52">
        <v>145.61596989676602</v>
      </c>
      <c r="L3929" s="52">
        <v>178.07595376109703</v>
      </c>
      <c r="M3929" s="52">
        <v>200.84083616439096</v>
      </c>
      <c r="N3929" s="52">
        <v>259.15996060396259</v>
      </c>
      <c r="O3929" s="52">
        <v>276.05823751318138</v>
      </c>
      <c r="P3929" s="52">
        <v>285.92639014006102</v>
      </c>
      <c r="Q3929" s="52">
        <v>283.03680000428682</v>
      </c>
      <c r="R3929" s="52">
        <v>279.60166039274958</v>
      </c>
      <c r="S3929" s="52">
        <v>287.75615314757425</v>
      </c>
      <c r="T3929" s="52">
        <v>305.52454407583275</v>
      </c>
      <c r="U3929" s="52">
        <v>264.52541274034604</v>
      </c>
      <c r="V3929" s="52">
        <v>289.90647580599369</v>
      </c>
      <c r="W3929" s="52">
        <v>246.65488455043442</v>
      </c>
      <c r="X3929" s="52">
        <v>206.80864070828954</v>
      </c>
      <c r="Y3929" s="52">
        <v>165.12286578034315</v>
      </c>
      <c r="Z3929" s="52">
        <v>206.53668450493396</v>
      </c>
    </row>
    <row r="3930" spans="1:26">
      <c r="A3930" s="52" t="s">
        <v>113</v>
      </c>
      <c r="B3930" s="52" t="s">
        <v>338</v>
      </c>
      <c r="C3930" s="52" t="s">
        <v>263</v>
      </c>
      <c r="D3930" s="52" t="s">
        <v>7</v>
      </c>
      <c r="E3930" s="52" t="s">
        <v>79</v>
      </c>
      <c r="F3930" s="52" t="s">
        <v>64</v>
      </c>
      <c r="G3930" s="52">
        <v>0.30780516239999933</v>
      </c>
      <c r="H3930" s="52">
        <v>0.20019794785953829</v>
      </c>
      <c r="I3930" s="52">
        <v>0.276900579908679</v>
      </c>
      <c r="J3930" s="52">
        <v>0.31246268432400032</v>
      </c>
      <c r="K3930" s="52">
        <v>1.1986003413515258</v>
      </c>
      <c r="L3930" s="52">
        <v>1.3525706626690706</v>
      </c>
      <c r="M3930" s="52">
        <v>1.7567561591999996</v>
      </c>
      <c r="N3930" s="52">
        <v>2.2041201332466005</v>
      </c>
      <c r="O3930" s="52">
        <v>2.3309269642521002</v>
      </c>
      <c r="P3930" s="52">
        <v>1.7137983895884004</v>
      </c>
      <c r="Q3930" s="52">
        <v>2.4268138941654005</v>
      </c>
      <c r="R3930" s="52">
        <v>2.7659520811459797</v>
      </c>
      <c r="S3930" s="52">
        <v>3.649626159831</v>
      </c>
      <c r="T3930" s="52">
        <v>3.5257838292000003</v>
      </c>
      <c r="U3930" s="52">
        <v>3.877990005600001</v>
      </c>
      <c r="V3930" s="52">
        <v>2.4790210272000004</v>
      </c>
      <c r="W3930" s="52">
        <v>1.611583056</v>
      </c>
      <c r="X3930" s="52">
        <v>1.0928427228000002</v>
      </c>
      <c r="Y3930" s="52">
        <v>1.6742008410136597</v>
      </c>
      <c r="Z3930" s="52">
        <v>1.3814094183199892</v>
      </c>
    </row>
    <row r="3931" spans="1:26">
      <c r="A3931" s="52" t="s">
        <v>113</v>
      </c>
      <c r="B3931" s="52" t="s">
        <v>339</v>
      </c>
      <c r="C3931" s="52" t="s">
        <v>263</v>
      </c>
      <c r="D3931" s="52" t="s">
        <v>7</v>
      </c>
      <c r="E3931" s="52" t="s">
        <v>79</v>
      </c>
      <c r="F3931" s="52" t="s">
        <v>65</v>
      </c>
      <c r="G3931" s="52">
        <v>0</v>
      </c>
      <c r="H3931" s="52">
        <v>0</v>
      </c>
      <c r="I3931" s="52">
        <v>0</v>
      </c>
      <c r="J3931" s="52">
        <v>0</v>
      </c>
      <c r="K3931" s="52">
        <v>0</v>
      </c>
      <c r="L3931" s="52">
        <v>0</v>
      </c>
      <c r="M3931" s="52">
        <v>0.126001746</v>
      </c>
      <c r="N3931" s="52">
        <v>0.11700012600000001</v>
      </c>
      <c r="O3931" s="52">
        <v>2.7036641841653664E-2</v>
      </c>
      <c r="P3931" s="52">
        <v>3.5270480314771729E-2</v>
      </c>
      <c r="Q3931" s="52">
        <v>0.36494881501792542</v>
      </c>
      <c r="R3931" s="52">
        <v>0.41937713518664077</v>
      </c>
      <c r="S3931" s="52">
        <v>3.8503484242380384</v>
      </c>
      <c r="T3931" s="52">
        <v>3.23316794816974</v>
      </c>
      <c r="U3931" s="52">
        <v>3.4238665241151107</v>
      </c>
      <c r="V3931" s="52">
        <v>3.1967189195507615</v>
      </c>
      <c r="W3931" s="52">
        <v>3.8752035451969533</v>
      </c>
      <c r="X3931" s="52">
        <v>3.8674650006786067</v>
      </c>
      <c r="Y3931" s="52">
        <v>6.0773762011597654</v>
      </c>
      <c r="Z3931" s="52">
        <v>5.0824857902203107</v>
      </c>
    </row>
    <row r="3932" spans="1:26">
      <c r="A3932" s="52" t="s">
        <v>113</v>
      </c>
      <c r="B3932" s="52" t="s">
        <v>340</v>
      </c>
      <c r="C3932" s="52" t="s">
        <v>263</v>
      </c>
      <c r="D3932" s="52" t="s">
        <v>7</v>
      </c>
      <c r="E3932" s="52" t="s">
        <v>79</v>
      </c>
      <c r="F3932" s="52" t="s">
        <v>66</v>
      </c>
      <c r="G3932" s="52">
        <v>497.14556068115809</v>
      </c>
      <c r="H3932" s="52">
        <v>512.94678829503391</v>
      </c>
      <c r="I3932" s="52">
        <v>513.37423531843785</v>
      </c>
      <c r="J3932" s="52">
        <v>535.73194990826403</v>
      </c>
      <c r="K3932" s="52">
        <v>534.7251511543675</v>
      </c>
      <c r="L3932" s="52">
        <v>573.33293999885984</v>
      </c>
      <c r="M3932" s="52">
        <v>592.99367401322388</v>
      </c>
      <c r="N3932" s="52">
        <v>675.26395864071378</v>
      </c>
      <c r="O3932" s="52">
        <v>710.48352923803168</v>
      </c>
      <c r="P3932" s="52">
        <v>742.31020271690329</v>
      </c>
      <c r="Q3932" s="52">
        <v>716.88472971904616</v>
      </c>
      <c r="R3932" s="52">
        <v>788.22331431867474</v>
      </c>
      <c r="S3932" s="52">
        <v>888.68073309936324</v>
      </c>
      <c r="T3932" s="52">
        <v>930.70560137472796</v>
      </c>
      <c r="U3932" s="52">
        <v>975.00568297947007</v>
      </c>
      <c r="V3932" s="52">
        <v>1007.4386919532074</v>
      </c>
      <c r="W3932" s="52">
        <v>987.82663391567837</v>
      </c>
      <c r="X3932" s="52">
        <v>997.61782705625808</v>
      </c>
      <c r="Y3932" s="52">
        <v>1076.1094231514708</v>
      </c>
      <c r="Z3932" s="52">
        <v>1162.2152170386339</v>
      </c>
    </row>
    <row r="3933" spans="1:26">
      <c r="A3933" s="52" t="s">
        <v>113</v>
      </c>
      <c r="B3933" s="52" t="s">
        <v>341</v>
      </c>
      <c r="C3933" s="52" t="s">
        <v>263</v>
      </c>
      <c r="D3933" s="52" t="s">
        <v>7</v>
      </c>
      <c r="E3933" s="52" t="s">
        <v>79</v>
      </c>
      <c r="F3933" s="52" t="s">
        <v>67</v>
      </c>
      <c r="G3933" s="52">
        <v>14.276380683734072</v>
      </c>
      <c r="H3933" s="52">
        <v>13.568074510430943</v>
      </c>
      <c r="I3933" s="52">
        <v>14.320153112022819</v>
      </c>
      <c r="J3933" s="52">
        <v>14.505177657424198</v>
      </c>
      <c r="K3933" s="52">
        <v>14.082186118258187</v>
      </c>
      <c r="L3933" s="52">
        <v>9.2678708133915606</v>
      </c>
      <c r="M3933" s="52">
        <v>92.577468167532203</v>
      </c>
      <c r="N3933" s="52">
        <v>95.296723859523937</v>
      </c>
      <c r="O3933" s="52">
        <v>79.222983820356575</v>
      </c>
      <c r="P3933" s="52">
        <v>67.06541878460169</v>
      </c>
      <c r="Q3933" s="52">
        <v>67.138142713049632</v>
      </c>
      <c r="R3933" s="52">
        <v>69.167823100746489</v>
      </c>
      <c r="S3933" s="52">
        <v>81.757999666341078</v>
      </c>
      <c r="T3933" s="52">
        <v>99.588537325065346</v>
      </c>
      <c r="U3933" s="52">
        <v>88.571437348929777</v>
      </c>
      <c r="V3933" s="52">
        <v>81.921501763599991</v>
      </c>
      <c r="W3933" s="52">
        <v>67.592800991200008</v>
      </c>
      <c r="X3933" s="52">
        <v>69.682498200800012</v>
      </c>
      <c r="Y3933" s="52">
        <v>68.342809100000011</v>
      </c>
      <c r="Z3933" s="52">
        <v>63.365241139600002</v>
      </c>
    </row>
    <row r="3934" spans="1:26">
      <c r="A3934" s="52" t="s">
        <v>113</v>
      </c>
      <c r="B3934" s="52" t="s">
        <v>337</v>
      </c>
      <c r="C3934" s="52" t="s">
        <v>263</v>
      </c>
      <c r="D3934" s="52" t="s">
        <v>7</v>
      </c>
      <c r="E3934" s="52" t="s">
        <v>79</v>
      </c>
      <c r="F3934" s="52" t="s">
        <v>68</v>
      </c>
      <c r="G3934" s="52">
        <v>33.217570511108242</v>
      </c>
      <c r="H3934" s="52">
        <v>38.925913592802821</v>
      </c>
      <c r="I3934" s="52">
        <v>38.7681185540984</v>
      </c>
      <c r="J3934" s="52">
        <v>41.731260116415051</v>
      </c>
      <c r="K3934" s="52">
        <v>41.049325558001527</v>
      </c>
      <c r="L3934" s="52">
        <v>29.989195949253851</v>
      </c>
      <c r="M3934" s="52">
        <v>52.615991295331519</v>
      </c>
      <c r="N3934" s="52">
        <v>55.185807050966162</v>
      </c>
      <c r="O3934" s="52">
        <v>51.80369977005337</v>
      </c>
      <c r="P3934" s="52">
        <v>55.698454111388408</v>
      </c>
      <c r="Q3934" s="52">
        <v>46.903272310227969</v>
      </c>
      <c r="R3934" s="52">
        <v>118.871350862184</v>
      </c>
      <c r="S3934" s="52">
        <v>69.861900630999088</v>
      </c>
      <c r="T3934" s="52">
        <v>63.573280321752009</v>
      </c>
      <c r="U3934" s="52">
        <v>65.540131947144019</v>
      </c>
      <c r="V3934" s="52">
        <v>65.695130157089622</v>
      </c>
      <c r="W3934" s="52">
        <v>59.424570503775364</v>
      </c>
      <c r="X3934" s="52">
        <v>56.986287124547118</v>
      </c>
      <c r="Y3934" s="52">
        <v>44.419834998045154</v>
      </c>
      <c r="Z3934" s="52">
        <v>45.97457260318879</v>
      </c>
    </row>
    <row r="3935" spans="1:26">
      <c r="A3935" s="52" t="s">
        <v>113</v>
      </c>
      <c r="B3935" s="52" t="s">
        <v>337</v>
      </c>
      <c r="C3935" s="52" t="s">
        <v>263</v>
      </c>
      <c r="D3935" s="52" t="s">
        <v>7</v>
      </c>
      <c r="E3935" s="52" t="s">
        <v>79</v>
      </c>
      <c r="F3935" s="52" t="s">
        <v>69</v>
      </c>
      <c r="G3935" s="52">
        <v>0</v>
      </c>
      <c r="H3935" s="52">
        <v>0</v>
      </c>
      <c r="I3935" s="52">
        <v>0</v>
      </c>
      <c r="J3935" s="52">
        <v>0</v>
      </c>
      <c r="K3935" s="52">
        <v>0</v>
      </c>
      <c r="L3935" s="52">
        <v>0</v>
      </c>
      <c r="M3935" s="52">
        <v>0</v>
      </c>
      <c r="N3935" s="52">
        <v>0</v>
      </c>
      <c r="O3935" s="52">
        <v>0</v>
      </c>
      <c r="P3935" s="52">
        <v>0</v>
      </c>
      <c r="Q3935" s="52">
        <v>0</v>
      </c>
      <c r="R3935" s="52">
        <v>0</v>
      </c>
      <c r="S3935" s="52">
        <v>0</v>
      </c>
      <c r="T3935" s="52">
        <v>0</v>
      </c>
      <c r="U3935" s="52">
        <v>0</v>
      </c>
      <c r="V3935" s="52">
        <v>0</v>
      </c>
      <c r="W3935" s="52">
        <v>0</v>
      </c>
      <c r="X3935" s="52">
        <v>0</v>
      </c>
      <c r="Y3935" s="52">
        <v>0</v>
      </c>
      <c r="Z3935" s="52">
        <v>0</v>
      </c>
    </row>
    <row r="3936" spans="1:26">
      <c r="A3936" s="52" t="s">
        <v>113</v>
      </c>
      <c r="B3936" s="52" t="s">
        <v>337</v>
      </c>
      <c r="C3936" s="52" t="s">
        <v>263</v>
      </c>
      <c r="D3936" s="52" t="s">
        <v>7</v>
      </c>
      <c r="E3936" s="52" t="s">
        <v>79</v>
      </c>
      <c r="F3936" s="52" t="s">
        <v>70</v>
      </c>
      <c r="G3936" s="52">
        <v>0</v>
      </c>
      <c r="H3936" s="52">
        <v>0</v>
      </c>
      <c r="I3936" s="52">
        <v>0</v>
      </c>
      <c r="J3936" s="52">
        <v>0</v>
      </c>
      <c r="K3936" s="52">
        <v>0</v>
      </c>
      <c r="L3936" s="52">
        <v>0</v>
      </c>
      <c r="M3936" s="52">
        <v>0</v>
      </c>
      <c r="N3936" s="52">
        <v>0</v>
      </c>
      <c r="O3936" s="52">
        <v>0</v>
      </c>
      <c r="P3936" s="52">
        <v>0</v>
      </c>
      <c r="Q3936" s="52">
        <v>0</v>
      </c>
      <c r="R3936" s="52">
        <v>0</v>
      </c>
      <c r="S3936" s="52">
        <v>0</v>
      </c>
      <c r="T3936" s="52">
        <v>0</v>
      </c>
      <c r="U3936" s="52">
        <v>0</v>
      </c>
      <c r="V3936" s="52">
        <v>0</v>
      </c>
      <c r="W3936" s="52">
        <v>0</v>
      </c>
      <c r="X3936" s="52">
        <v>0</v>
      </c>
      <c r="Y3936" s="52">
        <v>0</v>
      </c>
      <c r="Z3936" s="52">
        <v>0</v>
      </c>
    </row>
    <row r="3937" spans="1:26">
      <c r="A3937" s="52" t="s">
        <v>113</v>
      </c>
      <c r="B3937" s="52" t="s">
        <v>342</v>
      </c>
      <c r="C3937" s="52" t="s">
        <v>263</v>
      </c>
      <c r="D3937" s="52" t="s">
        <v>7</v>
      </c>
      <c r="E3937" s="52" t="s">
        <v>79</v>
      </c>
      <c r="F3937" s="52" t="s">
        <v>71</v>
      </c>
      <c r="G3937" s="52">
        <v>0</v>
      </c>
      <c r="H3937" s="52">
        <v>0</v>
      </c>
      <c r="I3937" s="52">
        <v>0</v>
      </c>
      <c r="J3937" s="52">
        <v>0</v>
      </c>
      <c r="K3937" s="52">
        <v>0</v>
      </c>
      <c r="L3937" s="52">
        <v>4.2265745911038884E-2</v>
      </c>
      <c r="M3937" s="52">
        <v>1.8840600000030465E-4</v>
      </c>
      <c r="N3937" s="52">
        <v>0</v>
      </c>
      <c r="O3937" s="52">
        <v>0</v>
      </c>
      <c r="P3937" s="52">
        <v>0</v>
      </c>
      <c r="Q3937" s="52">
        <v>0</v>
      </c>
      <c r="R3937" s="52">
        <v>0</v>
      </c>
      <c r="S3937" s="52">
        <v>2.5120800000000953E-2</v>
      </c>
      <c r="T3937" s="52">
        <v>0.3809987999999867</v>
      </c>
      <c r="U3937" s="52">
        <v>0.33494400000000479</v>
      </c>
      <c r="V3937" s="52">
        <v>0.53591040000000001</v>
      </c>
      <c r="W3937" s="52">
        <v>0.23567497200000001</v>
      </c>
      <c r="X3937" s="52">
        <v>0.58196519999999996</v>
      </c>
      <c r="Y3937" s="52">
        <v>6.6988800000000001E-2</v>
      </c>
      <c r="Z3937" s="52">
        <v>5.0241600000000004E-2</v>
      </c>
    </row>
    <row r="3938" spans="1:26">
      <c r="A3938" s="52" t="s">
        <v>113</v>
      </c>
      <c r="B3938" s="52" t="s">
        <v>342</v>
      </c>
      <c r="C3938" s="52" t="s">
        <v>263</v>
      </c>
      <c r="D3938" s="52" t="s">
        <v>7</v>
      </c>
      <c r="E3938" s="52" t="s">
        <v>79</v>
      </c>
      <c r="F3938" s="52" t="s">
        <v>72</v>
      </c>
      <c r="G3938" s="52">
        <v>322.24950087360429</v>
      </c>
      <c r="H3938" s="52">
        <v>341.6918749493118</v>
      </c>
      <c r="I3938" s="52">
        <v>333.0802529571269</v>
      </c>
      <c r="J3938" s="52">
        <v>336.23710911046726</v>
      </c>
      <c r="K3938" s="52">
        <v>330.61791693478506</v>
      </c>
      <c r="L3938" s="52">
        <v>326.21136033544769</v>
      </c>
      <c r="M3938" s="52">
        <v>325.85971847594175</v>
      </c>
      <c r="N3938" s="52">
        <v>325.91071690720935</v>
      </c>
      <c r="O3938" s="52">
        <v>360.29239527221387</v>
      </c>
      <c r="P3938" s="52">
        <v>392.86688088133803</v>
      </c>
      <c r="Q3938" s="52">
        <v>417.07012584353174</v>
      </c>
      <c r="R3938" s="52">
        <v>438.87155001169896</v>
      </c>
      <c r="S3938" s="52">
        <v>569.22784967508574</v>
      </c>
      <c r="T3938" s="52">
        <v>689.81642062359117</v>
      </c>
      <c r="U3938" s="52">
        <v>701.66977535563933</v>
      </c>
      <c r="V3938" s="52">
        <v>743.53810608175172</v>
      </c>
      <c r="W3938" s="52">
        <v>736.9961104943925</v>
      </c>
      <c r="X3938" s="52">
        <v>701.30633966496316</v>
      </c>
      <c r="Y3938" s="52">
        <v>735.09483461621312</v>
      </c>
      <c r="Z3938" s="52">
        <v>722.9237923052857</v>
      </c>
    </row>
    <row r="3939" spans="1:26">
      <c r="A3939" s="52" t="s">
        <v>113</v>
      </c>
      <c r="B3939" s="52" t="s">
        <v>343</v>
      </c>
      <c r="C3939" s="52" t="s">
        <v>263</v>
      </c>
      <c r="D3939" s="52" t="s">
        <v>7</v>
      </c>
      <c r="E3939" s="52" t="s">
        <v>79</v>
      </c>
      <c r="F3939" s="52" t="s">
        <v>73</v>
      </c>
      <c r="G3939" s="52">
        <v>129.65438217552867</v>
      </c>
      <c r="H3939" s="52">
        <v>147.75272021558283</v>
      </c>
      <c r="I3939" s="52">
        <v>150.80932141678502</v>
      </c>
      <c r="J3939" s="52">
        <v>262.78024171207869</v>
      </c>
      <c r="K3939" s="52">
        <v>315.09691718267851</v>
      </c>
      <c r="L3939" s="52">
        <v>305.25225635193817</v>
      </c>
      <c r="M3939" s="52">
        <v>163.60404804568094</v>
      </c>
      <c r="N3939" s="52">
        <v>275.39843541572435</v>
      </c>
      <c r="O3939" s="52">
        <v>246.03412005601095</v>
      </c>
      <c r="P3939" s="52">
        <v>253.70015297885215</v>
      </c>
      <c r="Q3939" s="52">
        <v>200.85897574241616</v>
      </c>
      <c r="R3939" s="52">
        <v>187.25608216257666</v>
      </c>
      <c r="S3939" s="52">
        <v>196.07597453396909</v>
      </c>
      <c r="T3939" s="52">
        <v>186.23284541694898</v>
      </c>
      <c r="U3939" s="52">
        <v>194.67388087842664</v>
      </c>
      <c r="V3939" s="52">
        <v>192.5673225679266</v>
      </c>
      <c r="W3939" s="52">
        <v>227.76424864365765</v>
      </c>
      <c r="X3939" s="52">
        <v>216.55746169096878</v>
      </c>
      <c r="Y3939" s="52">
        <v>214.69335198585031</v>
      </c>
      <c r="Z3939" s="52">
        <v>243.33731404831761</v>
      </c>
    </row>
    <row r="3940" spans="1:26">
      <c r="A3940" s="52" t="s">
        <v>347</v>
      </c>
      <c r="B3940" s="52" t="s">
        <v>337</v>
      </c>
      <c r="C3940" s="52" t="s">
        <v>263</v>
      </c>
      <c r="D3940" s="52" t="s">
        <v>7</v>
      </c>
      <c r="E3940" s="52" t="s">
        <v>80</v>
      </c>
      <c r="F3940" s="52" t="s">
        <v>63</v>
      </c>
      <c r="G3940" s="52">
        <v>635.25829875728266</v>
      </c>
      <c r="H3940" s="52">
        <v>560.14825804270822</v>
      </c>
      <c r="I3940" s="52">
        <v>625.12062244318486</v>
      </c>
      <c r="J3940" s="52">
        <v>618.17408004077515</v>
      </c>
      <c r="K3940" s="52">
        <v>621.79265596840537</v>
      </c>
      <c r="L3940" s="52">
        <v>873.86217651782363</v>
      </c>
      <c r="M3940" s="52">
        <v>949.29184234630702</v>
      </c>
      <c r="N3940" s="52">
        <v>1013.7329041735208</v>
      </c>
      <c r="O3940" s="52">
        <v>1077.1183775591023</v>
      </c>
      <c r="P3940" s="52">
        <v>1195.6831821544395</v>
      </c>
      <c r="Q3940" s="52">
        <v>1206.5743117902939</v>
      </c>
      <c r="R3940" s="52">
        <v>1177.7975677385896</v>
      </c>
      <c r="S3940" s="52">
        <v>1180.2049470677875</v>
      </c>
      <c r="T3940" s="52">
        <v>1096.7817005408976</v>
      </c>
      <c r="U3940" s="52">
        <v>1089.2156951795298</v>
      </c>
      <c r="V3940" s="52">
        <v>1262.7098604738278</v>
      </c>
      <c r="W3940" s="52">
        <v>1166.8562986126672</v>
      </c>
      <c r="X3940" s="52">
        <v>1097.5815010378876</v>
      </c>
      <c r="Y3940" s="52">
        <v>953.27915676380405</v>
      </c>
      <c r="Z3940" s="52">
        <v>775.51784317354702</v>
      </c>
    </row>
    <row r="3941" spans="1:26">
      <c r="A3941" s="52" t="s">
        <v>347</v>
      </c>
      <c r="B3941" s="52" t="s">
        <v>338</v>
      </c>
      <c r="C3941" s="52" t="s">
        <v>263</v>
      </c>
      <c r="D3941" s="52" t="s">
        <v>7</v>
      </c>
      <c r="E3941" s="52" t="s">
        <v>80</v>
      </c>
      <c r="F3941" s="52" t="s">
        <v>64</v>
      </c>
      <c r="G3941" s="52">
        <v>486.67902311756018</v>
      </c>
      <c r="H3941" s="52">
        <v>480.63040800695734</v>
      </c>
      <c r="I3941" s="52">
        <v>447.1337090201493</v>
      </c>
      <c r="J3941" s="52">
        <v>474.27082528168228</v>
      </c>
      <c r="K3941" s="52">
        <v>408.45313207255845</v>
      </c>
      <c r="L3941" s="52">
        <v>421.99896488806706</v>
      </c>
      <c r="M3941" s="52">
        <v>456.49286667368955</v>
      </c>
      <c r="N3941" s="52">
        <v>499.37294472554248</v>
      </c>
      <c r="O3941" s="52">
        <v>499.25358400783836</v>
      </c>
      <c r="P3941" s="52">
        <v>531.21360513373816</v>
      </c>
      <c r="Q3941" s="52">
        <v>555.2234604033905</v>
      </c>
      <c r="R3941" s="52">
        <v>626.28694400214886</v>
      </c>
      <c r="S3941" s="52">
        <v>626.44680122484147</v>
      </c>
      <c r="T3941" s="52">
        <v>684.4254144202672</v>
      </c>
      <c r="U3941" s="52">
        <v>724.26719561710308</v>
      </c>
      <c r="V3941" s="52">
        <v>764.78877387041007</v>
      </c>
      <c r="W3941" s="52">
        <v>697.95906407620407</v>
      </c>
      <c r="X3941" s="52">
        <v>624.71965313025146</v>
      </c>
      <c r="Y3941" s="52">
        <v>703.60541277742993</v>
      </c>
      <c r="Z3941" s="52">
        <v>721.81653187718473</v>
      </c>
    </row>
    <row r="3942" spans="1:26">
      <c r="A3942" s="52" t="s">
        <v>347</v>
      </c>
      <c r="B3942" s="52" t="s">
        <v>339</v>
      </c>
      <c r="C3942" s="52" t="s">
        <v>263</v>
      </c>
      <c r="D3942" s="52" t="s">
        <v>7</v>
      </c>
      <c r="E3942" s="52" t="s">
        <v>80</v>
      </c>
      <c r="F3942" s="52" t="s">
        <v>65</v>
      </c>
      <c r="G3942" s="52">
        <v>2.4234286967999998</v>
      </c>
      <c r="H3942" s="52">
        <v>2.3624270208000002</v>
      </c>
      <c r="I3942" s="52">
        <v>1.9674275615999999</v>
      </c>
      <c r="J3942" s="52">
        <v>1.8524329128000001</v>
      </c>
      <c r="K3942" s="52">
        <v>2.03342409</v>
      </c>
      <c r="L3942" s="52">
        <v>4.0724375580000007</v>
      </c>
      <c r="M3942" s="52">
        <v>3.2234340672000004</v>
      </c>
      <c r="N3942" s="52">
        <v>3.2054308271999998</v>
      </c>
      <c r="O3942" s="52">
        <v>1.9160776296266468</v>
      </c>
      <c r="P3942" s="52">
        <v>3.6890246222899763</v>
      </c>
      <c r="Q3942" s="52">
        <v>9.7844366554933675</v>
      </c>
      <c r="R3942" s="52">
        <v>14.935405786465715</v>
      </c>
      <c r="S3942" s="52">
        <v>22.828399223584274</v>
      </c>
      <c r="T3942" s="52">
        <v>23.764004103717784</v>
      </c>
      <c r="U3942" s="52">
        <v>23.6548478658131</v>
      </c>
      <c r="V3942" s="52">
        <v>32.422183866812816</v>
      </c>
      <c r="W3942" s="52">
        <v>24.542810512156489</v>
      </c>
      <c r="X3942" s="52">
        <v>29.891617869353762</v>
      </c>
      <c r="Y3942" s="52">
        <v>33.089676973021902</v>
      </c>
      <c r="Z3942" s="52">
        <v>30.267578941441684</v>
      </c>
    </row>
    <row r="3943" spans="1:26">
      <c r="A3943" s="52" t="s">
        <v>347</v>
      </c>
      <c r="B3943" s="52" t="s">
        <v>340</v>
      </c>
      <c r="C3943" s="52" t="s">
        <v>263</v>
      </c>
      <c r="D3943" s="52" t="s">
        <v>7</v>
      </c>
      <c r="E3943" s="52" t="s">
        <v>80</v>
      </c>
      <c r="F3943" s="52" t="s">
        <v>66</v>
      </c>
      <c r="G3943" s="52">
        <v>590.08883427172816</v>
      </c>
      <c r="H3943" s="52">
        <v>613.31171788926542</v>
      </c>
      <c r="I3943" s="52">
        <v>640.05337292144952</v>
      </c>
      <c r="J3943" s="52">
        <v>661.14114198763616</v>
      </c>
      <c r="K3943" s="52">
        <v>654.86979877975068</v>
      </c>
      <c r="L3943" s="52">
        <v>701.38423059110357</v>
      </c>
      <c r="M3943" s="52">
        <v>762.25948025388175</v>
      </c>
      <c r="N3943" s="52">
        <v>812.24073595037203</v>
      </c>
      <c r="O3943" s="52">
        <v>846.7801544578831</v>
      </c>
      <c r="P3943" s="52">
        <v>863.44249404917753</v>
      </c>
      <c r="Q3943" s="52">
        <v>870.75889229351947</v>
      </c>
      <c r="R3943" s="52">
        <v>902.43753280375313</v>
      </c>
      <c r="S3943" s="52">
        <v>905.52786138936722</v>
      </c>
      <c r="T3943" s="52">
        <v>988.02588760345111</v>
      </c>
      <c r="U3943" s="52">
        <v>1012.2396694117156</v>
      </c>
      <c r="V3943" s="52">
        <v>1019.7272654372026</v>
      </c>
      <c r="W3943" s="52">
        <v>1057.5313697157267</v>
      </c>
      <c r="X3943" s="52">
        <v>1148.1811457766671</v>
      </c>
      <c r="Y3943" s="52">
        <v>1169.822847622569</v>
      </c>
      <c r="Z3943" s="52">
        <v>1203.038962789245</v>
      </c>
    </row>
    <row r="3944" spans="1:26">
      <c r="A3944" s="52" t="s">
        <v>347</v>
      </c>
      <c r="B3944" s="52" t="s">
        <v>341</v>
      </c>
      <c r="C3944" s="52" t="s">
        <v>263</v>
      </c>
      <c r="D3944" s="52" t="s">
        <v>7</v>
      </c>
      <c r="E3944" s="52" t="s">
        <v>80</v>
      </c>
      <c r="F3944" s="52" t="s">
        <v>67</v>
      </c>
      <c r="G3944" s="52">
        <v>312.52570602247027</v>
      </c>
      <c r="H3944" s="52">
        <v>287.27162150104277</v>
      </c>
      <c r="I3944" s="52">
        <v>286.32864643351189</v>
      </c>
      <c r="J3944" s="52">
        <v>292.47487654362158</v>
      </c>
      <c r="K3944" s="52">
        <v>287.77093254602852</v>
      </c>
      <c r="L3944" s="52">
        <v>280.63799238613802</v>
      </c>
      <c r="M3944" s="52">
        <v>308.22592773513696</v>
      </c>
      <c r="N3944" s="52">
        <v>353.56697266760233</v>
      </c>
      <c r="O3944" s="52">
        <v>350.85136855673403</v>
      </c>
      <c r="P3944" s="52">
        <v>362.05889538933582</v>
      </c>
      <c r="Q3944" s="52">
        <v>360.43246358934056</v>
      </c>
      <c r="R3944" s="52">
        <v>343.60951211955103</v>
      </c>
      <c r="S3944" s="52">
        <v>382.54592739673751</v>
      </c>
      <c r="T3944" s="52">
        <v>391.72896970505417</v>
      </c>
      <c r="U3944" s="52">
        <v>378.64470278423732</v>
      </c>
      <c r="V3944" s="52">
        <v>341.4440559105376</v>
      </c>
      <c r="W3944" s="52">
        <v>330.1131323951152</v>
      </c>
      <c r="X3944" s="52">
        <v>354.51770860976478</v>
      </c>
      <c r="Y3944" s="52">
        <v>369.14596913113286</v>
      </c>
      <c r="Z3944" s="52">
        <v>396.17004000448975</v>
      </c>
    </row>
    <row r="3945" spans="1:26">
      <c r="A3945" s="52" t="s">
        <v>347</v>
      </c>
      <c r="B3945" s="52" t="s">
        <v>337</v>
      </c>
      <c r="C3945" s="52" t="s">
        <v>263</v>
      </c>
      <c r="D3945" s="52" t="s">
        <v>7</v>
      </c>
      <c r="E3945" s="52" t="s">
        <v>80</v>
      </c>
      <c r="F3945" s="52" t="s">
        <v>68</v>
      </c>
      <c r="G3945" s="52">
        <v>16.226108943327951</v>
      </c>
      <c r="H3945" s="52">
        <v>15.727604685971389</v>
      </c>
      <c r="I3945" s="52">
        <v>17.543917149750587</v>
      </c>
      <c r="J3945" s="52">
        <v>10.953888503425533</v>
      </c>
      <c r="K3945" s="52">
        <v>22.680706430212574</v>
      </c>
      <c r="L3945" s="52">
        <v>19.196780073261955</v>
      </c>
      <c r="M3945" s="52">
        <v>54.287501032643924</v>
      </c>
      <c r="N3945" s="52">
        <v>49.976708998340158</v>
      </c>
      <c r="O3945" s="52">
        <v>71.126409063224884</v>
      </c>
      <c r="P3945" s="52">
        <v>22.962163634544247</v>
      </c>
      <c r="Q3945" s="52">
        <v>19.823675235603478</v>
      </c>
      <c r="R3945" s="52">
        <v>14.412374206992002</v>
      </c>
      <c r="S3945" s="52">
        <v>43.217807938759819</v>
      </c>
      <c r="T3945" s="52">
        <v>43.948677235896</v>
      </c>
      <c r="U3945" s="52">
        <v>38.535307786152003</v>
      </c>
      <c r="V3945" s="52">
        <v>20.264461074837225</v>
      </c>
      <c r="W3945" s="52">
        <v>54.313846059552517</v>
      </c>
      <c r="X3945" s="52">
        <v>58.3312223711781</v>
      </c>
      <c r="Y3945" s="52">
        <v>61.460966073883583</v>
      </c>
      <c r="Z3945" s="52">
        <v>57.414691025553864</v>
      </c>
    </row>
    <row r="3946" spans="1:26">
      <c r="A3946" s="52" t="s">
        <v>347</v>
      </c>
      <c r="B3946" s="52" t="s">
        <v>337</v>
      </c>
      <c r="C3946" s="52" t="s">
        <v>263</v>
      </c>
      <c r="D3946" s="52" t="s">
        <v>7</v>
      </c>
      <c r="E3946" s="52" t="s">
        <v>80</v>
      </c>
      <c r="F3946" s="52" t="s">
        <v>69</v>
      </c>
      <c r="G3946" s="52">
        <v>0</v>
      </c>
      <c r="H3946" s="52">
        <v>0</v>
      </c>
      <c r="I3946" s="52">
        <v>0</v>
      </c>
      <c r="J3946" s="52">
        <v>9.9645840000000003E-3</v>
      </c>
      <c r="K3946" s="52">
        <v>1.9929168000000001E-2</v>
      </c>
      <c r="L3946" s="52">
        <v>0</v>
      </c>
      <c r="M3946" s="52">
        <v>0</v>
      </c>
      <c r="N3946" s="52">
        <v>0</v>
      </c>
      <c r="O3946" s="52">
        <v>0</v>
      </c>
      <c r="P3946" s="52">
        <v>0</v>
      </c>
      <c r="Q3946" s="52">
        <v>0</v>
      </c>
      <c r="R3946" s="52">
        <v>9.9645840000000003E-3</v>
      </c>
      <c r="S3946" s="52">
        <v>0</v>
      </c>
      <c r="T3946" s="52">
        <v>0</v>
      </c>
      <c r="U3946" s="52">
        <v>0</v>
      </c>
      <c r="V3946" s="52">
        <v>0</v>
      </c>
      <c r="W3946" s="52">
        <v>0</v>
      </c>
      <c r="X3946" s="52">
        <v>0</v>
      </c>
      <c r="Y3946" s="52">
        <v>0</v>
      </c>
      <c r="Z3946" s="52">
        <v>0</v>
      </c>
    </row>
    <row r="3947" spans="1:26">
      <c r="A3947" s="52" t="s">
        <v>347</v>
      </c>
      <c r="B3947" s="52" t="s">
        <v>337</v>
      </c>
      <c r="C3947" s="52" t="s">
        <v>263</v>
      </c>
      <c r="D3947" s="52" t="s">
        <v>7</v>
      </c>
      <c r="E3947" s="52" t="s">
        <v>80</v>
      </c>
      <c r="F3947" s="52" t="s">
        <v>70</v>
      </c>
      <c r="G3947" s="52">
        <v>0</v>
      </c>
      <c r="H3947" s="52">
        <v>1.7584559999999999E-2</v>
      </c>
      <c r="I3947" s="52">
        <v>0</v>
      </c>
      <c r="J3947" s="52">
        <v>0</v>
      </c>
      <c r="K3947" s="52">
        <v>1.7584559999999999E-2</v>
      </c>
      <c r="L3947" s="52">
        <v>0</v>
      </c>
      <c r="M3947" s="52">
        <v>0</v>
      </c>
      <c r="N3947" s="52">
        <v>0</v>
      </c>
      <c r="O3947" s="52">
        <v>0</v>
      </c>
      <c r="P3947" s="52">
        <v>0</v>
      </c>
      <c r="Q3947" s="52">
        <v>0</v>
      </c>
      <c r="R3947" s="52">
        <v>0</v>
      </c>
      <c r="S3947" s="52">
        <v>0</v>
      </c>
      <c r="T3947" s="52">
        <v>0</v>
      </c>
      <c r="U3947" s="52">
        <v>0</v>
      </c>
      <c r="V3947" s="52">
        <v>0</v>
      </c>
      <c r="W3947" s="52">
        <v>0</v>
      </c>
      <c r="X3947" s="52">
        <v>0</v>
      </c>
      <c r="Y3947" s="52">
        <v>0</v>
      </c>
      <c r="Z3947" s="52">
        <v>0</v>
      </c>
    </row>
    <row r="3948" spans="1:26">
      <c r="A3948" s="52" t="s">
        <v>347</v>
      </c>
      <c r="B3948" s="52" t="s">
        <v>342</v>
      </c>
      <c r="C3948" s="52" t="s">
        <v>263</v>
      </c>
      <c r="D3948" s="52" t="s">
        <v>7</v>
      </c>
      <c r="E3948" s="52" t="s">
        <v>80</v>
      </c>
      <c r="F3948" s="52" t="s">
        <v>71</v>
      </c>
      <c r="G3948" s="52">
        <v>0.71259335999999995</v>
      </c>
      <c r="H3948" s="52">
        <v>0.67868028000000002</v>
      </c>
      <c r="I3948" s="52">
        <v>0.60729533999999996</v>
      </c>
      <c r="J3948" s="52">
        <v>0.59893446583586629</v>
      </c>
      <c r="K3948" s="52">
        <v>0.90724138912650454</v>
      </c>
      <c r="L3948" s="52">
        <v>0.66785264351624096</v>
      </c>
      <c r="M3948" s="52">
        <v>0.79603335324000002</v>
      </c>
      <c r="N3948" s="52">
        <v>0.69836661360000007</v>
      </c>
      <c r="O3948" s="52">
        <v>0.91049753448000004</v>
      </c>
      <c r="P3948" s="52">
        <v>0.55859531975999999</v>
      </c>
      <c r="Q3948" s="52">
        <v>0.90923479559999998</v>
      </c>
      <c r="R3948" s="52">
        <v>0.79241051520000005</v>
      </c>
      <c r="S3948" s="52">
        <v>0.54071684640000006</v>
      </c>
      <c r="T3948" s="52">
        <v>0.80519281560000011</v>
      </c>
      <c r="U3948" s="52">
        <v>0.84284052119999997</v>
      </c>
      <c r="V3948" s="52">
        <v>0.45697247280000008</v>
      </c>
      <c r="W3948" s="52">
        <v>0.41527194480000001</v>
      </c>
      <c r="X3948" s="52">
        <v>0.44588582640000007</v>
      </c>
      <c r="Y3948" s="52">
        <v>0.46524140280000004</v>
      </c>
      <c r="Z3948" s="52">
        <v>0.42990899760000001</v>
      </c>
    </row>
    <row r="3949" spans="1:26">
      <c r="A3949" s="52" t="s">
        <v>347</v>
      </c>
      <c r="B3949" s="52" t="s">
        <v>342</v>
      </c>
      <c r="C3949" s="52" t="s">
        <v>263</v>
      </c>
      <c r="D3949" s="52" t="s">
        <v>7</v>
      </c>
      <c r="E3949" s="52" t="s">
        <v>80</v>
      </c>
      <c r="F3949" s="52" t="s">
        <v>72</v>
      </c>
      <c r="G3949" s="52">
        <v>470.11298434978823</v>
      </c>
      <c r="H3949" s="52">
        <v>490.11814148754303</v>
      </c>
      <c r="I3949" s="52">
        <v>497.9612333501766</v>
      </c>
      <c r="J3949" s="52">
        <v>482.47393716091545</v>
      </c>
      <c r="K3949" s="52">
        <v>436.29107442904274</v>
      </c>
      <c r="L3949" s="52">
        <v>520.5332725709701</v>
      </c>
      <c r="M3949" s="52">
        <v>489.08190677893066</v>
      </c>
      <c r="N3949" s="52">
        <v>479.67414353059968</v>
      </c>
      <c r="O3949" s="52">
        <v>444.70043755121492</v>
      </c>
      <c r="P3949" s="52">
        <v>404.00514457705651</v>
      </c>
      <c r="Q3949" s="52">
        <v>385.98123578627701</v>
      </c>
      <c r="R3949" s="52">
        <v>410.29772945872975</v>
      </c>
      <c r="S3949" s="52">
        <v>305.09005056768439</v>
      </c>
      <c r="T3949" s="52">
        <v>287.72624491705892</v>
      </c>
      <c r="U3949" s="52">
        <v>280.78631365597681</v>
      </c>
      <c r="V3949" s="52">
        <v>288.52602828105285</v>
      </c>
      <c r="W3949" s="52">
        <v>288.57259872487947</v>
      </c>
      <c r="X3949" s="52">
        <v>281.2548721405343</v>
      </c>
      <c r="Y3949" s="52">
        <v>250.47554915277033</v>
      </c>
      <c r="Z3949" s="52">
        <v>242.57384671947955</v>
      </c>
    </row>
    <row r="3950" spans="1:26">
      <c r="A3950" s="52" t="s">
        <v>347</v>
      </c>
      <c r="B3950" s="52" t="s">
        <v>343</v>
      </c>
      <c r="C3950" s="52" t="s">
        <v>263</v>
      </c>
      <c r="D3950" s="52" t="s">
        <v>7</v>
      </c>
      <c r="E3950" s="52" t="s">
        <v>80</v>
      </c>
      <c r="F3950" s="52" t="s">
        <v>73</v>
      </c>
      <c r="G3950" s="52">
        <v>675.36042126676818</v>
      </c>
      <c r="H3950" s="52">
        <v>765.52805814739315</v>
      </c>
      <c r="I3950" s="52">
        <v>706.94576493566478</v>
      </c>
      <c r="J3950" s="52">
        <v>742.94647604547617</v>
      </c>
      <c r="K3950" s="52">
        <v>742.51974052693402</v>
      </c>
      <c r="L3950" s="52">
        <v>753.42226114468963</v>
      </c>
      <c r="M3950" s="52">
        <v>773.45246764037768</v>
      </c>
      <c r="N3950" s="52">
        <v>843.27624635579571</v>
      </c>
      <c r="O3950" s="52">
        <v>866.22916439064034</v>
      </c>
      <c r="P3950" s="52">
        <v>923.43498066480493</v>
      </c>
      <c r="Q3950" s="52">
        <v>883.43944036040307</v>
      </c>
      <c r="R3950" s="52">
        <v>929.18042906699361</v>
      </c>
      <c r="S3950" s="52">
        <v>958.11080017978247</v>
      </c>
      <c r="T3950" s="52">
        <v>1021.0395364469884</v>
      </c>
      <c r="U3950" s="52">
        <v>1045.5344147195358</v>
      </c>
      <c r="V3950" s="52">
        <v>1097.0987554286864</v>
      </c>
      <c r="W3950" s="52">
        <v>1088.6414825723361</v>
      </c>
      <c r="X3950" s="52">
        <v>1227.4032471694325</v>
      </c>
      <c r="Y3950" s="52">
        <v>1250.0924077178208</v>
      </c>
      <c r="Z3950" s="52">
        <v>1315.826688115061</v>
      </c>
    </row>
    <row r="3951" spans="1:26">
      <c r="A3951" s="52" t="s">
        <v>348</v>
      </c>
      <c r="B3951" s="52" t="s">
        <v>337</v>
      </c>
      <c r="C3951" s="52" t="s">
        <v>263</v>
      </c>
      <c r="D3951" s="52" t="s">
        <v>7</v>
      </c>
      <c r="E3951" s="52" t="s">
        <v>81</v>
      </c>
      <c r="F3951" s="52" t="s">
        <v>63</v>
      </c>
      <c r="G3951" s="52">
        <v>529.7760627561014</v>
      </c>
      <c r="H3951" s="52">
        <v>516.3790614188357</v>
      </c>
      <c r="I3951" s="52">
        <v>549.2593017624331</v>
      </c>
      <c r="J3951" s="52">
        <v>610.69063713751211</v>
      </c>
      <c r="K3951" s="52">
        <v>646.12925540481206</v>
      </c>
      <c r="L3951" s="52">
        <v>726.59566410489583</v>
      </c>
      <c r="M3951" s="52">
        <v>787.67339827440333</v>
      </c>
      <c r="N3951" s="52">
        <v>807.32175329032339</v>
      </c>
      <c r="O3951" s="52">
        <v>828.2736853087082</v>
      </c>
      <c r="P3951" s="52">
        <v>876.01405148524918</v>
      </c>
      <c r="Q3951" s="52">
        <v>899.90103329772774</v>
      </c>
      <c r="R3951" s="52">
        <v>883.30284550130443</v>
      </c>
      <c r="S3951" s="52">
        <v>873.96911537152141</v>
      </c>
      <c r="T3951" s="52">
        <v>799.06289761555513</v>
      </c>
      <c r="U3951" s="52">
        <v>695.99759124913783</v>
      </c>
      <c r="V3951" s="52">
        <v>701.57544563161252</v>
      </c>
      <c r="W3951" s="52">
        <v>723.0789185564322</v>
      </c>
      <c r="X3951" s="52">
        <v>643.47879984962537</v>
      </c>
      <c r="Y3951" s="52">
        <v>597.76741093826899</v>
      </c>
      <c r="Z3951" s="52">
        <v>508.39678629068823</v>
      </c>
    </row>
    <row r="3952" spans="1:26">
      <c r="A3952" s="52" t="s">
        <v>348</v>
      </c>
      <c r="B3952" s="52" t="s">
        <v>338</v>
      </c>
      <c r="C3952" s="52" t="s">
        <v>263</v>
      </c>
      <c r="D3952" s="52" t="s">
        <v>7</v>
      </c>
      <c r="E3952" s="52" t="s">
        <v>81</v>
      </c>
      <c r="F3952" s="52" t="s">
        <v>64</v>
      </c>
      <c r="G3952" s="52">
        <v>1423.0195048758178</v>
      </c>
      <c r="H3952" s="52">
        <v>1472.5087365030874</v>
      </c>
      <c r="I3952" s="52">
        <v>1236.3048283803648</v>
      </c>
      <c r="J3952" s="52">
        <v>1206.1278519335483</v>
      </c>
      <c r="K3952" s="52">
        <v>1290.0649282708273</v>
      </c>
      <c r="L3952" s="52">
        <v>1433.4934448270324</v>
      </c>
      <c r="M3952" s="52">
        <v>1480.4719558730785</v>
      </c>
      <c r="N3952" s="52">
        <v>1622.2114961068323</v>
      </c>
      <c r="O3952" s="52">
        <v>1598.5969795747001</v>
      </c>
      <c r="P3952" s="52">
        <v>1501.1240774731702</v>
      </c>
      <c r="Q3952" s="52">
        <v>1329.1566129491109</v>
      </c>
      <c r="R3952" s="52">
        <v>1537.1584674100045</v>
      </c>
      <c r="S3952" s="52">
        <v>1555.0366407859144</v>
      </c>
      <c r="T3952" s="52">
        <v>1550.8203089760041</v>
      </c>
      <c r="U3952" s="52">
        <v>1562.9147010541953</v>
      </c>
      <c r="V3952" s="52">
        <v>1638.9583321045252</v>
      </c>
      <c r="W3952" s="52">
        <v>1630.0501566266398</v>
      </c>
      <c r="X3952" s="52">
        <v>1591.4357922008946</v>
      </c>
      <c r="Y3952" s="52">
        <v>1592.7473636493196</v>
      </c>
      <c r="Z3952" s="52">
        <v>1696.0704917811154</v>
      </c>
    </row>
    <row r="3953" spans="1:26">
      <c r="A3953" s="52" t="s">
        <v>348</v>
      </c>
      <c r="B3953" s="52" t="s">
        <v>339</v>
      </c>
      <c r="C3953" s="52" t="s">
        <v>263</v>
      </c>
      <c r="D3953" s="52" t="s">
        <v>7</v>
      </c>
      <c r="E3953" s="52" t="s">
        <v>81</v>
      </c>
      <c r="F3953" s="52" t="s">
        <v>65</v>
      </c>
      <c r="G3953" s="52">
        <v>24.8880013596</v>
      </c>
      <c r="H3953" s="52">
        <v>47.567495026799996</v>
      </c>
      <c r="I3953" s="52">
        <v>31.243588880400004</v>
      </c>
      <c r="J3953" s="52">
        <v>36.529059628799999</v>
      </c>
      <c r="K3953" s="52">
        <v>26.975497929732001</v>
      </c>
      <c r="L3953" s="52">
        <v>36.306259611084002</v>
      </c>
      <c r="M3953" s="52">
        <v>34.781989631400002</v>
      </c>
      <c r="N3953" s="52">
        <v>43.081484778648004</v>
      </c>
      <c r="O3953" s="52">
        <v>51.254898410320365</v>
      </c>
      <c r="P3953" s="52">
        <v>39.4589383211068</v>
      </c>
      <c r="Q3953" s="52">
        <v>62.057539384448248</v>
      </c>
      <c r="R3953" s="52">
        <v>52.010943011231149</v>
      </c>
      <c r="S3953" s="52">
        <v>62.840366108307379</v>
      </c>
      <c r="T3953" s="52">
        <v>55.36784003444015</v>
      </c>
      <c r="U3953" s="52">
        <v>59.852143707139177</v>
      </c>
      <c r="V3953" s="52">
        <v>66.318085286392972</v>
      </c>
      <c r="W3953" s="52">
        <v>68.595943585198512</v>
      </c>
      <c r="X3953" s="52">
        <v>53.591686367783723</v>
      </c>
      <c r="Y3953" s="52">
        <v>54.751163844038089</v>
      </c>
      <c r="Z3953" s="52">
        <v>59.318170875154465</v>
      </c>
    </row>
    <row r="3954" spans="1:26">
      <c r="A3954" s="52" t="s">
        <v>348</v>
      </c>
      <c r="B3954" s="52" t="s">
        <v>340</v>
      </c>
      <c r="C3954" s="52" t="s">
        <v>263</v>
      </c>
      <c r="D3954" s="52" t="s">
        <v>7</v>
      </c>
      <c r="E3954" s="52" t="s">
        <v>81</v>
      </c>
      <c r="F3954" s="52" t="s">
        <v>66</v>
      </c>
      <c r="G3954" s="52">
        <v>1093.1557159566387</v>
      </c>
      <c r="H3954" s="52">
        <v>1102.3214159736106</v>
      </c>
      <c r="I3954" s="52">
        <v>1097.6806309441811</v>
      </c>
      <c r="J3954" s="52">
        <v>939.21667652787255</v>
      </c>
      <c r="K3954" s="52">
        <v>949.82275802968229</v>
      </c>
      <c r="L3954" s="52">
        <v>974.23312646364093</v>
      </c>
      <c r="M3954" s="52">
        <v>1038.4689272534465</v>
      </c>
      <c r="N3954" s="52">
        <v>1064.318152647124</v>
      </c>
      <c r="O3954" s="52">
        <v>1061.6889737974075</v>
      </c>
      <c r="P3954" s="52">
        <v>1043.3903369291604</v>
      </c>
      <c r="Q3954" s="52">
        <v>969.25161356226124</v>
      </c>
      <c r="R3954" s="52">
        <v>1000.0505548656707</v>
      </c>
      <c r="S3954" s="52">
        <v>998.85542428094038</v>
      </c>
      <c r="T3954" s="52">
        <v>994.03991347884801</v>
      </c>
      <c r="U3954" s="52">
        <v>992.8334391021757</v>
      </c>
      <c r="V3954" s="52">
        <v>1003.2341109605646</v>
      </c>
      <c r="W3954" s="52">
        <v>1040.1823065619765</v>
      </c>
      <c r="X3954" s="52">
        <v>1077.5489524008622</v>
      </c>
      <c r="Y3954" s="52">
        <v>1096.8647735128284</v>
      </c>
      <c r="Z3954" s="52">
        <v>1106.6673472930811</v>
      </c>
    </row>
    <row r="3955" spans="1:26">
      <c r="A3955" s="52" t="s">
        <v>348</v>
      </c>
      <c r="B3955" s="52" t="s">
        <v>341</v>
      </c>
      <c r="C3955" s="52" t="s">
        <v>263</v>
      </c>
      <c r="D3955" s="52" t="s">
        <v>7</v>
      </c>
      <c r="E3955" s="52" t="s">
        <v>81</v>
      </c>
      <c r="F3955" s="52" t="s">
        <v>67</v>
      </c>
      <c r="G3955" s="52">
        <v>93.193286055048134</v>
      </c>
      <c r="H3955" s="52">
        <v>87.604169234554604</v>
      </c>
      <c r="I3955" s="52">
        <v>85.736460167173988</v>
      </c>
      <c r="J3955" s="52">
        <v>103.24669451830873</v>
      </c>
      <c r="K3955" s="52">
        <v>107.30169691051509</v>
      </c>
      <c r="L3955" s="52">
        <v>120.28613836643048</v>
      </c>
      <c r="M3955" s="52">
        <v>323.63502465083519</v>
      </c>
      <c r="N3955" s="52">
        <v>357.72732307999473</v>
      </c>
      <c r="O3955" s="52">
        <v>343.93024366102196</v>
      </c>
      <c r="P3955" s="52">
        <v>324.8652538318056</v>
      </c>
      <c r="Q3955" s="52">
        <v>315.04508649014184</v>
      </c>
      <c r="R3955" s="52">
        <v>352.22687590823415</v>
      </c>
      <c r="S3955" s="52">
        <v>379.86215522615754</v>
      </c>
      <c r="T3955" s="52">
        <v>383.16527707054155</v>
      </c>
      <c r="U3955" s="52">
        <v>373.74821793987314</v>
      </c>
      <c r="V3955" s="52">
        <v>388.98533520833047</v>
      </c>
      <c r="W3955" s="52">
        <v>396.93393375579683</v>
      </c>
      <c r="X3955" s="52">
        <v>408.6885842103768</v>
      </c>
      <c r="Y3955" s="52">
        <v>415.13344960927765</v>
      </c>
      <c r="Z3955" s="52">
        <v>443.54995150856263</v>
      </c>
    </row>
    <row r="3956" spans="1:26">
      <c r="A3956" s="52" t="s">
        <v>348</v>
      </c>
      <c r="B3956" s="52" t="s">
        <v>337</v>
      </c>
      <c r="C3956" s="52" t="s">
        <v>263</v>
      </c>
      <c r="D3956" s="52" t="s">
        <v>7</v>
      </c>
      <c r="E3956" s="52" t="s">
        <v>81</v>
      </c>
      <c r="F3956" s="52" t="s">
        <v>68</v>
      </c>
      <c r="G3956" s="52">
        <v>0.52182846794601179</v>
      </c>
      <c r="H3956" s="52">
        <v>0.5344853189879285</v>
      </c>
      <c r="I3956" s="52">
        <v>0.57935854162879574</v>
      </c>
      <c r="J3956" s="52">
        <v>0.57070379521444259</v>
      </c>
      <c r="K3956" s="52">
        <v>7.8822773215676483</v>
      </c>
      <c r="L3956" s="52">
        <v>24.638209694871122</v>
      </c>
      <c r="M3956" s="52">
        <v>14.455587060390187</v>
      </c>
      <c r="N3956" s="52">
        <v>21.801816354924718</v>
      </c>
      <c r="O3956" s="52">
        <v>12.044036667574664</v>
      </c>
      <c r="P3956" s="52">
        <v>115.40184383526446</v>
      </c>
      <c r="Q3956" s="52">
        <v>59.128395232849051</v>
      </c>
      <c r="R3956" s="52">
        <v>3.6652573578239998</v>
      </c>
      <c r="S3956" s="52">
        <v>5.8276044025274016</v>
      </c>
      <c r="T3956" s="52">
        <v>6.7336821888480012</v>
      </c>
      <c r="U3956" s="52">
        <v>6.3835375927679996</v>
      </c>
      <c r="V3956" s="52">
        <v>8.7888225592383584</v>
      </c>
      <c r="W3956" s="52">
        <v>8.3180676573425174</v>
      </c>
      <c r="X3956" s="52">
        <v>6.462417119174555</v>
      </c>
      <c r="Y3956" s="52">
        <v>16.91591354095155</v>
      </c>
      <c r="Z3956" s="52">
        <v>31.820818147006442</v>
      </c>
    </row>
    <row r="3957" spans="1:26">
      <c r="A3957" s="52" t="s">
        <v>348</v>
      </c>
      <c r="B3957" s="52" t="s">
        <v>337</v>
      </c>
      <c r="C3957" s="52" t="s">
        <v>263</v>
      </c>
      <c r="D3957" s="52" t="s">
        <v>7</v>
      </c>
      <c r="E3957" s="52" t="s">
        <v>81</v>
      </c>
      <c r="F3957" s="52" t="s">
        <v>69</v>
      </c>
      <c r="G3957" s="52">
        <v>0</v>
      </c>
      <c r="H3957" s="52">
        <v>0</v>
      </c>
      <c r="I3957" s="52">
        <v>0</v>
      </c>
      <c r="J3957" s="52">
        <v>0</v>
      </c>
      <c r="K3957" s="52">
        <v>0</v>
      </c>
      <c r="L3957" s="52">
        <v>0</v>
      </c>
      <c r="M3957" s="52">
        <v>0</v>
      </c>
      <c r="N3957" s="52">
        <v>0</v>
      </c>
      <c r="O3957" s="52">
        <v>0</v>
      </c>
      <c r="P3957" s="52">
        <v>0</v>
      </c>
      <c r="Q3957" s="52">
        <v>0</v>
      </c>
      <c r="R3957" s="52">
        <v>0</v>
      </c>
      <c r="S3957" s="52">
        <v>0</v>
      </c>
      <c r="T3957" s="52">
        <v>0</v>
      </c>
      <c r="U3957" s="52">
        <v>0</v>
      </c>
      <c r="V3957" s="52">
        <v>0</v>
      </c>
      <c r="W3957" s="52">
        <v>0</v>
      </c>
      <c r="X3957" s="52">
        <v>0</v>
      </c>
      <c r="Y3957" s="52">
        <v>0</v>
      </c>
      <c r="Z3957" s="52">
        <v>0</v>
      </c>
    </row>
    <row r="3958" spans="1:26">
      <c r="A3958" s="52" t="s">
        <v>348</v>
      </c>
      <c r="B3958" s="52" t="s">
        <v>337</v>
      </c>
      <c r="C3958" s="52" t="s">
        <v>263</v>
      </c>
      <c r="D3958" s="52" t="s">
        <v>7</v>
      </c>
      <c r="E3958" s="52" t="s">
        <v>81</v>
      </c>
      <c r="F3958" s="52" t="s">
        <v>70</v>
      </c>
      <c r="G3958" s="52">
        <v>0</v>
      </c>
      <c r="H3958" s="52">
        <v>0</v>
      </c>
      <c r="I3958" s="52">
        <v>0</v>
      </c>
      <c r="J3958" s="52">
        <v>0</v>
      </c>
      <c r="K3958" s="52">
        <v>0</v>
      </c>
      <c r="L3958" s="52">
        <v>0</v>
      </c>
      <c r="M3958" s="52">
        <v>0</v>
      </c>
      <c r="N3958" s="52">
        <v>0</v>
      </c>
      <c r="O3958" s="52">
        <v>0</v>
      </c>
      <c r="P3958" s="52">
        <v>0</v>
      </c>
      <c r="Q3958" s="52">
        <v>0</v>
      </c>
      <c r="R3958" s="52">
        <v>0</v>
      </c>
      <c r="S3958" s="52">
        <v>0</v>
      </c>
      <c r="T3958" s="52">
        <v>0</v>
      </c>
      <c r="U3958" s="52">
        <v>0</v>
      </c>
      <c r="V3958" s="52">
        <v>0</v>
      </c>
      <c r="W3958" s="52">
        <v>0</v>
      </c>
      <c r="X3958" s="52">
        <v>0</v>
      </c>
      <c r="Y3958" s="52">
        <v>0</v>
      </c>
      <c r="Z3958" s="52">
        <v>0</v>
      </c>
    </row>
    <row r="3959" spans="1:26">
      <c r="A3959" s="52" t="s">
        <v>348</v>
      </c>
      <c r="B3959" s="52" t="s">
        <v>342</v>
      </c>
      <c r="C3959" s="52" t="s">
        <v>263</v>
      </c>
      <c r="D3959" s="52" t="s">
        <v>7</v>
      </c>
      <c r="E3959" s="52" t="s">
        <v>81</v>
      </c>
      <c r="F3959" s="52" t="s">
        <v>71</v>
      </c>
      <c r="G3959" s="52">
        <v>0.22190040000000005</v>
      </c>
      <c r="H3959" s="52">
        <v>0.20096640000000002</v>
      </c>
      <c r="I3959" s="52">
        <v>0.21352679999999999</v>
      </c>
      <c r="J3959" s="52">
        <v>0.21093072948328268</v>
      </c>
      <c r="K3959" s="52">
        <v>0.2617145872882326</v>
      </c>
      <c r="L3959" s="52">
        <v>0.15959739119445973</v>
      </c>
      <c r="M3959" s="52">
        <v>0.21423855600000005</v>
      </c>
      <c r="N3959" s="52">
        <v>0.20934000000000003</v>
      </c>
      <c r="O3959" s="52">
        <v>0.21853273073703236</v>
      </c>
      <c r="P3959" s="52">
        <v>0.25202713073703237</v>
      </c>
      <c r="Q3959" s="52">
        <v>0.42891105713703231</v>
      </c>
      <c r="R3959" s="52">
        <v>0.3764477484</v>
      </c>
      <c r="S3959" s="52">
        <v>2.9307600000000003E-2</v>
      </c>
      <c r="T3959" s="52">
        <v>4.6054800000000007E-2</v>
      </c>
      <c r="U3959" s="52">
        <v>3.7681199999999998E-2</v>
      </c>
      <c r="V3959" s="52">
        <v>2.5120800000000006E-2</v>
      </c>
      <c r="W3959" s="52">
        <v>1.67472E-2</v>
      </c>
      <c r="X3959" s="52">
        <v>2.0934000000000001E-2</v>
      </c>
      <c r="Y3959" s="52">
        <v>1.67472E-2</v>
      </c>
      <c r="Z3959" s="52">
        <v>1.2560400000000001E-2</v>
      </c>
    </row>
    <row r="3960" spans="1:26">
      <c r="A3960" s="52" t="s">
        <v>348</v>
      </c>
      <c r="B3960" s="52" t="s">
        <v>342</v>
      </c>
      <c r="C3960" s="52" t="s">
        <v>263</v>
      </c>
      <c r="D3960" s="52" t="s">
        <v>7</v>
      </c>
      <c r="E3960" s="52" t="s">
        <v>81</v>
      </c>
      <c r="F3960" s="52" t="s">
        <v>72</v>
      </c>
      <c r="G3960" s="52">
        <v>407.70102272122676</v>
      </c>
      <c r="H3960" s="52">
        <v>501.20644254342631</v>
      </c>
      <c r="I3960" s="52">
        <v>494.4952233981727</v>
      </c>
      <c r="J3960" s="52">
        <v>451.96855588659236</v>
      </c>
      <c r="K3960" s="52">
        <v>473.06410681597862</v>
      </c>
      <c r="L3960" s="52">
        <v>516.77042377868952</v>
      </c>
      <c r="M3960" s="52">
        <v>506.04618752851462</v>
      </c>
      <c r="N3960" s="52">
        <v>480.81070029826861</v>
      </c>
      <c r="O3960" s="52">
        <v>415.30269009027995</v>
      </c>
      <c r="P3960" s="52">
        <v>358.75969074016922</v>
      </c>
      <c r="Q3960" s="52">
        <v>292.83720402142819</v>
      </c>
      <c r="R3960" s="52">
        <v>289.67903464485283</v>
      </c>
      <c r="S3960" s="52">
        <v>171.39180113015695</v>
      </c>
      <c r="T3960" s="52">
        <v>144.79988960338662</v>
      </c>
      <c r="U3960" s="52">
        <v>125.88441743024541</v>
      </c>
      <c r="V3960" s="52">
        <v>128.02116416118491</v>
      </c>
      <c r="W3960" s="52">
        <v>119.12414605023926</v>
      </c>
      <c r="X3960" s="52">
        <v>123.17925547561838</v>
      </c>
      <c r="Y3960" s="52">
        <v>114.2836206409162</v>
      </c>
      <c r="Z3960" s="52">
        <v>106.93511649758757</v>
      </c>
    </row>
    <row r="3961" spans="1:26">
      <c r="A3961" s="52" t="s">
        <v>348</v>
      </c>
      <c r="B3961" s="52" t="s">
        <v>343</v>
      </c>
      <c r="C3961" s="52" t="s">
        <v>263</v>
      </c>
      <c r="D3961" s="52" t="s">
        <v>7</v>
      </c>
      <c r="E3961" s="52" t="s">
        <v>81</v>
      </c>
      <c r="F3961" s="52" t="s">
        <v>73</v>
      </c>
      <c r="G3961" s="52">
        <v>767.59275092641121</v>
      </c>
      <c r="H3961" s="52">
        <v>868.83234064743669</v>
      </c>
      <c r="I3961" s="52">
        <v>775.02115131758569</v>
      </c>
      <c r="J3961" s="52">
        <v>725.04515297606349</v>
      </c>
      <c r="K3961" s="52">
        <v>675.48805468306102</v>
      </c>
      <c r="L3961" s="52">
        <v>665.09003917924463</v>
      </c>
      <c r="M3961" s="52">
        <v>596.79432047311775</v>
      </c>
      <c r="N3961" s="52">
        <v>550.64358385485127</v>
      </c>
      <c r="O3961" s="52">
        <v>536.49288644050478</v>
      </c>
      <c r="P3961" s="52">
        <v>505.93222460063356</v>
      </c>
      <c r="Q3961" s="52">
        <v>464.76005567885557</v>
      </c>
      <c r="R3961" s="52">
        <v>523.29353388952347</v>
      </c>
      <c r="S3961" s="52">
        <v>559.40459344242299</v>
      </c>
      <c r="T3961" s="52">
        <v>583.50337141339764</v>
      </c>
      <c r="U3961" s="52">
        <v>592.78217258467112</v>
      </c>
      <c r="V3961" s="52">
        <v>604.42397467321427</v>
      </c>
      <c r="W3961" s="52">
        <v>606.30443670988438</v>
      </c>
      <c r="X3961" s="52">
        <v>650.96184115661401</v>
      </c>
      <c r="Y3961" s="52">
        <v>694.06317733331946</v>
      </c>
      <c r="Z3961" s="52">
        <v>743.68515265941483</v>
      </c>
    </row>
    <row r="3962" spans="1:26">
      <c r="A3962" s="52" t="s">
        <v>347</v>
      </c>
      <c r="B3962" s="52" t="s">
        <v>337</v>
      </c>
      <c r="C3962" s="52" t="s">
        <v>263</v>
      </c>
      <c r="D3962" s="52" t="s">
        <v>7</v>
      </c>
      <c r="E3962" s="52" t="s">
        <v>82</v>
      </c>
      <c r="F3962" s="52" t="s">
        <v>63</v>
      </c>
      <c r="G3962" s="52">
        <v>80.459814669284896</v>
      </c>
      <c r="H3962" s="52">
        <v>67.86732891678632</v>
      </c>
      <c r="I3962" s="52">
        <v>65.392374703855978</v>
      </c>
      <c r="J3962" s="52">
        <v>67.12156915492244</v>
      </c>
      <c r="K3962" s="52">
        <v>79.048966249062417</v>
      </c>
      <c r="L3962" s="52">
        <v>108.02811224936083</v>
      </c>
      <c r="M3962" s="52">
        <v>121.79941227548397</v>
      </c>
      <c r="N3962" s="52">
        <v>131.97027069357384</v>
      </c>
      <c r="O3962" s="52">
        <v>136.62816068314774</v>
      </c>
      <c r="P3962" s="52">
        <v>147.79622910842508</v>
      </c>
      <c r="Q3962" s="52">
        <v>158.88410038230373</v>
      </c>
      <c r="R3962" s="52">
        <v>146.8185515543685</v>
      </c>
      <c r="S3962" s="52">
        <v>161.48219956406342</v>
      </c>
      <c r="T3962" s="52">
        <v>153.56393689917113</v>
      </c>
      <c r="U3962" s="52">
        <v>132.33666256254767</v>
      </c>
      <c r="V3962" s="52">
        <v>119.46568602139919</v>
      </c>
      <c r="W3962" s="52">
        <v>113.90418869297041</v>
      </c>
      <c r="X3962" s="52">
        <v>75.421500078856027</v>
      </c>
      <c r="Y3962" s="52">
        <v>46.824630479831036</v>
      </c>
      <c r="Z3962" s="52">
        <v>15.249354332307611</v>
      </c>
    </row>
    <row r="3963" spans="1:26">
      <c r="A3963" s="52" t="s">
        <v>347</v>
      </c>
      <c r="B3963" s="52" t="s">
        <v>338</v>
      </c>
      <c r="C3963" s="52" t="s">
        <v>263</v>
      </c>
      <c r="D3963" s="52" t="s">
        <v>7</v>
      </c>
      <c r="E3963" s="52" t="s">
        <v>82</v>
      </c>
      <c r="F3963" s="52" t="s">
        <v>64</v>
      </c>
      <c r="G3963" s="52">
        <v>266.10447530160002</v>
      </c>
      <c r="H3963" s="52">
        <v>249.31903373604109</v>
      </c>
      <c r="I3963" s="52">
        <v>239.99853809517023</v>
      </c>
      <c r="J3963" s="52">
        <v>197.46456466679999</v>
      </c>
      <c r="K3963" s="52">
        <v>221.96883884932723</v>
      </c>
      <c r="L3963" s="52">
        <v>240.81263492451166</v>
      </c>
      <c r="M3963" s="52">
        <v>261.80165940109652</v>
      </c>
      <c r="N3963" s="52">
        <v>282.17843431989985</v>
      </c>
      <c r="O3963" s="52">
        <v>273.22189573637343</v>
      </c>
      <c r="P3963" s="52">
        <v>283.38730308599474</v>
      </c>
      <c r="Q3963" s="52">
        <v>292.52609607005576</v>
      </c>
      <c r="R3963" s="52">
        <v>156.43471398306104</v>
      </c>
      <c r="S3963" s="52">
        <v>159.53866812009508</v>
      </c>
      <c r="T3963" s="52">
        <v>171.71001703484581</v>
      </c>
      <c r="U3963" s="52">
        <v>170.50815910173537</v>
      </c>
      <c r="V3963" s="52">
        <v>186.74169356317486</v>
      </c>
      <c r="W3963" s="52">
        <v>189.6757339462267</v>
      </c>
      <c r="X3963" s="52">
        <v>176.20648794298415</v>
      </c>
      <c r="Y3963" s="52">
        <v>177.47785777977299</v>
      </c>
      <c r="Z3963" s="52">
        <v>222.79392953138722</v>
      </c>
    </row>
    <row r="3964" spans="1:26">
      <c r="A3964" s="52" t="s">
        <v>347</v>
      </c>
      <c r="B3964" s="52" t="s">
        <v>339</v>
      </c>
      <c r="C3964" s="52" t="s">
        <v>263</v>
      </c>
      <c r="D3964" s="52" t="s">
        <v>7</v>
      </c>
      <c r="E3964" s="52" t="s">
        <v>82</v>
      </c>
      <c r="F3964" s="52" t="s">
        <v>65</v>
      </c>
      <c r="G3964" s="52">
        <v>4.8001662000000007E-2</v>
      </c>
      <c r="H3964" s="52">
        <v>1.6998408000000003E-2</v>
      </c>
      <c r="I3964" s="52">
        <v>1.4160008808</v>
      </c>
      <c r="J3964" s="52">
        <v>0</v>
      </c>
      <c r="K3964" s="52">
        <v>7.9900891200000004E-2</v>
      </c>
      <c r="L3964" s="52">
        <v>5.9000385600000003E-2</v>
      </c>
      <c r="M3964" s="52">
        <v>2.0960000028000003</v>
      </c>
      <c r="N3964" s="52">
        <v>4.5199981043999999</v>
      </c>
      <c r="O3964" s="52">
        <v>3.5632005614952167</v>
      </c>
      <c r="P3964" s="52">
        <v>0.39263988540356587</v>
      </c>
      <c r="Q3964" s="52">
        <v>4.8903464910422407</v>
      </c>
      <c r="R3964" s="52">
        <v>5.8369592205566567</v>
      </c>
      <c r="S3964" s="52">
        <v>6.3813869631995059</v>
      </c>
      <c r="T3964" s="52">
        <v>6.2683899426627212</v>
      </c>
      <c r="U3964" s="52">
        <v>6.1405846436337832</v>
      </c>
      <c r="V3964" s="52">
        <v>6.3418204614146179</v>
      </c>
      <c r="W3964" s="52">
        <v>11.038724099128654</v>
      </c>
      <c r="X3964" s="52">
        <v>17.821620092659131</v>
      </c>
      <c r="Y3964" s="52">
        <v>17.380321221216711</v>
      </c>
      <c r="Z3964" s="52">
        <v>22.20901117323389</v>
      </c>
    </row>
    <row r="3965" spans="1:26">
      <c r="A3965" s="52" t="s">
        <v>347</v>
      </c>
      <c r="B3965" s="52" t="s">
        <v>340</v>
      </c>
      <c r="C3965" s="52" t="s">
        <v>263</v>
      </c>
      <c r="D3965" s="52" t="s">
        <v>7</v>
      </c>
      <c r="E3965" s="52" t="s">
        <v>82</v>
      </c>
      <c r="F3965" s="52" t="s">
        <v>66</v>
      </c>
      <c r="G3965" s="52">
        <v>218.5434332708513</v>
      </c>
      <c r="H3965" s="52">
        <v>231.28986932091186</v>
      </c>
      <c r="I3965" s="52">
        <v>229.62210049546158</v>
      </c>
      <c r="J3965" s="52">
        <v>195.84975033343352</v>
      </c>
      <c r="K3965" s="52">
        <v>209.32509304224664</v>
      </c>
      <c r="L3965" s="52">
        <v>219.08735074376193</v>
      </c>
      <c r="M3965" s="52">
        <v>193.51317032009635</v>
      </c>
      <c r="N3965" s="52">
        <v>200.48447352092123</v>
      </c>
      <c r="O3965" s="52">
        <v>205.24091246561431</v>
      </c>
      <c r="P3965" s="52">
        <v>214.72360173422479</v>
      </c>
      <c r="Q3965" s="52">
        <v>220.25269265501279</v>
      </c>
      <c r="R3965" s="52">
        <v>229.10123572607483</v>
      </c>
      <c r="S3965" s="52">
        <v>234.39601523896886</v>
      </c>
      <c r="T3965" s="52">
        <v>243.73631510666297</v>
      </c>
      <c r="U3965" s="52">
        <v>251.01027083402326</v>
      </c>
      <c r="V3965" s="52">
        <v>264.27580700608223</v>
      </c>
      <c r="W3965" s="52">
        <v>266.68888965987912</v>
      </c>
      <c r="X3965" s="52">
        <v>272.90126697485329</v>
      </c>
      <c r="Y3965" s="52">
        <v>273.55222012079025</v>
      </c>
      <c r="Z3965" s="52">
        <v>296.87621516813419</v>
      </c>
    </row>
    <row r="3966" spans="1:26">
      <c r="A3966" s="52" t="s">
        <v>347</v>
      </c>
      <c r="B3966" s="52" t="s">
        <v>341</v>
      </c>
      <c r="C3966" s="52" t="s">
        <v>263</v>
      </c>
      <c r="D3966" s="52" t="s">
        <v>7</v>
      </c>
      <c r="E3966" s="52" t="s">
        <v>82</v>
      </c>
      <c r="F3966" s="52" t="s">
        <v>67</v>
      </c>
      <c r="G3966" s="52">
        <v>238.47270063286985</v>
      </c>
      <c r="H3966" s="52">
        <v>259.93251762732609</v>
      </c>
      <c r="I3966" s="52">
        <v>262.58853694935618</v>
      </c>
      <c r="J3966" s="52">
        <v>268.65788697702345</v>
      </c>
      <c r="K3966" s="52">
        <v>261.0217498779059</v>
      </c>
      <c r="L3966" s="52">
        <v>261.43716845979844</v>
      </c>
      <c r="M3966" s="52">
        <v>59.376863263484374</v>
      </c>
      <c r="N3966" s="52">
        <v>69.03369225695694</v>
      </c>
      <c r="O3966" s="52">
        <v>64.507354120434428</v>
      </c>
      <c r="P3966" s="52">
        <v>66.505420236277033</v>
      </c>
      <c r="Q3966" s="52">
        <v>64.212525981985493</v>
      </c>
      <c r="R3966" s="52">
        <v>76.430012360039626</v>
      </c>
      <c r="S3966" s="52">
        <v>78.374305653724491</v>
      </c>
      <c r="T3966" s="52">
        <v>74.219116236175324</v>
      </c>
      <c r="U3966" s="52">
        <v>55.72637612242886</v>
      </c>
      <c r="V3966" s="52">
        <v>59.41740543680001</v>
      </c>
      <c r="W3966" s="52">
        <v>48.694198386400004</v>
      </c>
      <c r="X3966" s="52">
        <v>70.799898117599994</v>
      </c>
      <c r="Y3966" s="52">
        <v>66.558839665600004</v>
      </c>
      <c r="Z3966" s="52">
        <v>74.432946283600003</v>
      </c>
    </row>
    <row r="3967" spans="1:26">
      <c r="A3967" s="52" t="s">
        <v>347</v>
      </c>
      <c r="B3967" s="52" t="s">
        <v>337</v>
      </c>
      <c r="C3967" s="52" t="s">
        <v>263</v>
      </c>
      <c r="D3967" s="52" t="s">
        <v>7</v>
      </c>
      <c r="E3967" s="52" t="s">
        <v>82</v>
      </c>
      <c r="F3967" s="52" t="s">
        <v>68</v>
      </c>
      <c r="G3967" s="52">
        <v>0.71669247672278213</v>
      </c>
      <c r="H3967" s="52">
        <v>0.71585555601428552</v>
      </c>
      <c r="I3967" s="52">
        <v>0.77053080756655257</v>
      </c>
      <c r="J3967" s="52">
        <v>0.80046839793309055</v>
      </c>
      <c r="K3967" s="52">
        <v>1.0007909920289799</v>
      </c>
      <c r="L3967" s="52">
        <v>0.7994814664450175</v>
      </c>
      <c r="M3967" s="52">
        <v>1.0756103661707765</v>
      </c>
      <c r="N3967" s="52">
        <v>5.7839629757364008</v>
      </c>
      <c r="O3967" s="52">
        <v>8.1176767672248022</v>
      </c>
      <c r="P3967" s="52">
        <v>7.5811634387172031</v>
      </c>
      <c r="Q3967" s="52">
        <v>6.4521061733098808</v>
      </c>
      <c r="R3967" s="52">
        <v>3.6254491796880002</v>
      </c>
      <c r="S3967" s="52">
        <v>1.6711278690230209</v>
      </c>
      <c r="T3967" s="52">
        <v>1.4266865992320001</v>
      </c>
      <c r="U3967" s="52">
        <v>1.1409219243360003</v>
      </c>
      <c r="V3967" s="52">
        <v>1.1963934135120278</v>
      </c>
      <c r="W3967" s="52">
        <v>1.3000399700418881</v>
      </c>
      <c r="X3967" s="52">
        <v>0.87191764682120743</v>
      </c>
      <c r="Y3967" s="52">
        <v>0.4734028309513113</v>
      </c>
      <c r="Z3967" s="52">
        <v>0.36064965914491692</v>
      </c>
    </row>
    <row r="3968" spans="1:26">
      <c r="A3968" s="52" t="s">
        <v>347</v>
      </c>
      <c r="B3968" s="52" t="s">
        <v>337</v>
      </c>
      <c r="C3968" s="52" t="s">
        <v>263</v>
      </c>
      <c r="D3968" s="52" t="s">
        <v>7</v>
      </c>
      <c r="E3968" s="52" t="s">
        <v>82</v>
      </c>
      <c r="F3968" s="52" t="s">
        <v>69</v>
      </c>
      <c r="G3968" s="52">
        <v>0</v>
      </c>
      <c r="H3968" s="52">
        <v>0</v>
      </c>
      <c r="I3968" s="52">
        <v>0</v>
      </c>
      <c r="J3968" s="52">
        <v>0</v>
      </c>
      <c r="K3968" s="52">
        <v>0</v>
      </c>
      <c r="L3968" s="52">
        <v>0</v>
      </c>
      <c r="M3968" s="52">
        <v>0</v>
      </c>
      <c r="N3968" s="52">
        <v>9.9645840000000003E-3</v>
      </c>
      <c r="O3968" s="52">
        <v>2.9893751999999999E-2</v>
      </c>
      <c r="P3968" s="52">
        <v>0</v>
      </c>
      <c r="Q3968" s="52">
        <v>0</v>
      </c>
      <c r="R3968" s="52">
        <v>0</v>
      </c>
      <c r="S3968" s="52">
        <v>0</v>
      </c>
      <c r="T3968" s="52">
        <v>0</v>
      </c>
      <c r="U3968" s="52">
        <v>0</v>
      </c>
      <c r="V3968" s="52">
        <v>0</v>
      </c>
      <c r="W3968" s="52">
        <v>0</v>
      </c>
      <c r="X3968" s="52">
        <v>0</v>
      </c>
      <c r="Y3968" s="52">
        <v>0</v>
      </c>
      <c r="Z3968" s="52">
        <v>0</v>
      </c>
    </row>
    <row r="3969" spans="1:26">
      <c r="A3969" s="52" t="s">
        <v>347</v>
      </c>
      <c r="B3969" s="52" t="s">
        <v>337</v>
      </c>
      <c r="C3969" s="52" t="s">
        <v>263</v>
      </c>
      <c r="D3969" s="52" t="s">
        <v>7</v>
      </c>
      <c r="E3969" s="52" t="s">
        <v>82</v>
      </c>
      <c r="F3969" s="52" t="s">
        <v>70</v>
      </c>
      <c r="G3969" s="52">
        <v>0</v>
      </c>
      <c r="H3969" s="52">
        <v>0</v>
      </c>
      <c r="I3969" s="52">
        <v>0</v>
      </c>
      <c r="J3969" s="52">
        <v>0</v>
      </c>
      <c r="K3969" s="52">
        <v>0</v>
      </c>
      <c r="L3969" s="52">
        <v>0</v>
      </c>
      <c r="M3969" s="52">
        <v>0</v>
      </c>
      <c r="N3969" s="52">
        <v>7.0338239999999996E-2</v>
      </c>
      <c r="O3969" s="52">
        <v>0</v>
      </c>
      <c r="P3969" s="52">
        <v>0</v>
      </c>
      <c r="Q3969" s="52">
        <v>0</v>
      </c>
      <c r="R3969" s="52">
        <v>0</v>
      </c>
      <c r="S3969" s="52">
        <v>0</v>
      </c>
      <c r="T3969" s="52">
        <v>0</v>
      </c>
      <c r="U3969" s="52">
        <v>0</v>
      </c>
      <c r="V3969" s="52">
        <v>0</v>
      </c>
      <c r="W3969" s="52">
        <v>0</v>
      </c>
      <c r="X3969" s="52">
        <v>0</v>
      </c>
      <c r="Y3969" s="52">
        <v>0</v>
      </c>
      <c r="Z3969" s="52">
        <v>0</v>
      </c>
    </row>
    <row r="3970" spans="1:26">
      <c r="A3970" s="52" t="s">
        <v>347</v>
      </c>
      <c r="B3970" s="52" t="s">
        <v>342</v>
      </c>
      <c r="C3970" s="52" t="s">
        <v>263</v>
      </c>
      <c r="D3970" s="52" t="s">
        <v>7</v>
      </c>
      <c r="E3970" s="52" t="s">
        <v>82</v>
      </c>
      <c r="F3970" s="52" t="s">
        <v>71</v>
      </c>
      <c r="G3970" s="52">
        <v>0.12623202</v>
      </c>
      <c r="H3970" s="52">
        <v>8.4154679999999996E-2</v>
      </c>
      <c r="I3970" s="52">
        <v>0</v>
      </c>
      <c r="J3970" s="52">
        <v>8.4154679999999996E-2</v>
      </c>
      <c r="K3970" s="52">
        <v>0</v>
      </c>
      <c r="L3970" s="52">
        <v>5.8615172320574317E-2</v>
      </c>
      <c r="M3970" s="52">
        <v>6.1294752000000001E-2</v>
      </c>
      <c r="N3970" s="52">
        <v>5.6521800000000004E-2</v>
      </c>
      <c r="O3970" s="52">
        <v>7.1175600000000006E-2</v>
      </c>
      <c r="P3970" s="52">
        <v>0.10701712008</v>
      </c>
      <c r="Q3970" s="52">
        <v>0.30214042200000002</v>
      </c>
      <c r="R3970" s="52">
        <v>0.32631081840000004</v>
      </c>
      <c r="S3970" s="52">
        <v>5.4428400000000002E-2</v>
      </c>
      <c r="T3970" s="52">
        <v>7.1175600000000006E-2</v>
      </c>
      <c r="U3970" s="52">
        <v>7.1175600000000006E-2</v>
      </c>
      <c r="V3970" s="52">
        <v>0.13816440000000002</v>
      </c>
      <c r="W3970" s="52">
        <v>2.0934000000000001E-2</v>
      </c>
      <c r="X3970" s="52">
        <v>4.1868000000000001E-3</v>
      </c>
      <c r="Y3970" s="52">
        <v>0</v>
      </c>
      <c r="Z3970" s="52">
        <v>4.2077340000000003E-3</v>
      </c>
    </row>
    <row r="3971" spans="1:26">
      <c r="A3971" s="52" t="s">
        <v>347</v>
      </c>
      <c r="B3971" s="52" t="s">
        <v>342</v>
      </c>
      <c r="C3971" s="52" t="s">
        <v>263</v>
      </c>
      <c r="D3971" s="52" t="s">
        <v>7</v>
      </c>
      <c r="E3971" s="52" t="s">
        <v>82</v>
      </c>
      <c r="F3971" s="52" t="s">
        <v>72</v>
      </c>
      <c r="G3971" s="52">
        <v>173.41135625834016</v>
      </c>
      <c r="H3971" s="52">
        <v>132.58907180994657</v>
      </c>
      <c r="I3971" s="52">
        <v>144.85115044729386</v>
      </c>
      <c r="J3971" s="52">
        <v>136.69660336607171</v>
      </c>
      <c r="K3971" s="52">
        <v>129.31969557068834</v>
      </c>
      <c r="L3971" s="52">
        <v>142.7821708205621</v>
      </c>
      <c r="M3971" s="52">
        <v>136.21082494981127</v>
      </c>
      <c r="N3971" s="52">
        <v>140.22092375871418</v>
      </c>
      <c r="O3971" s="52">
        <v>138.13582793376088</v>
      </c>
      <c r="P3971" s="52">
        <v>192.34848969481922</v>
      </c>
      <c r="Q3971" s="52">
        <v>173.31151402346461</v>
      </c>
      <c r="R3971" s="52">
        <v>193.37685661839453</v>
      </c>
      <c r="S3971" s="52">
        <v>70.219523297124468</v>
      </c>
      <c r="T3971" s="52">
        <v>74.044500723128778</v>
      </c>
      <c r="U3971" s="52">
        <v>74.388836157293795</v>
      </c>
      <c r="V3971" s="52">
        <v>70.9618019355581</v>
      </c>
      <c r="W3971" s="52">
        <v>80.646982399375517</v>
      </c>
      <c r="X3971" s="52">
        <v>82.56033505213864</v>
      </c>
      <c r="Y3971" s="52">
        <v>75.854293491834497</v>
      </c>
      <c r="Z3971" s="52">
        <v>68.170058701924262</v>
      </c>
    </row>
    <row r="3972" spans="1:26">
      <c r="A3972" s="52" t="s">
        <v>347</v>
      </c>
      <c r="B3972" s="52" t="s">
        <v>343</v>
      </c>
      <c r="C3972" s="52" t="s">
        <v>263</v>
      </c>
      <c r="D3972" s="52" t="s">
        <v>7</v>
      </c>
      <c r="E3972" s="52" t="s">
        <v>82</v>
      </c>
      <c r="F3972" s="52" t="s">
        <v>73</v>
      </c>
      <c r="G3972" s="52">
        <v>87.202624345200007</v>
      </c>
      <c r="H3972" s="52">
        <v>102.7240297884</v>
      </c>
      <c r="I3972" s="52">
        <v>92.112836396400013</v>
      </c>
      <c r="J3972" s="52">
        <v>61.028458959600002</v>
      </c>
      <c r="K3972" s="52">
        <v>56.805018395028007</v>
      </c>
      <c r="L3972" s="52">
        <v>54.562181228232475</v>
      </c>
      <c r="M3972" s="52">
        <v>65.288150404413315</v>
      </c>
      <c r="N3972" s="52">
        <v>90.055753898834809</v>
      </c>
      <c r="O3972" s="52">
        <v>82.471168947763289</v>
      </c>
      <c r="P3972" s="52">
        <v>76.63864033407377</v>
      </c>
      <c r="Q3972" s="52">
        <v>68.181246562491651</v>
      </c>
      <c r="R3972" s="52">
        <v>67.262240519122187</v>
      </c>
      <c r="S3972" s="52">
        <v>68.230361659953218</v>
      </c>
      <c r="T3972" s="52">
        <v>69.321836406271132</v>
      </c>
      <c r="U3972" s="52">
        <v>73.105027479963141</v>
      </c>
      <c r="V3972" s="52">
        <v>77.943027151103266</v>
      </c>
      <c r="W3972" s="52">
        <v>80.952291849179687</v>
      </c>
      <c r="X3972" s="52">
        <v>95.285244377673209</v>
      </c>
      <c r="Y3972" s="52">
        <v>99.168631283352113</v>
      </c>
      <c r="Z3972" s="52">
        <v>108.16241140533786</v>
      </c>
    </row>
    <row r="3973" spans="1:26">
      <c r="A3973" s="52" t="s">
        <v>347</v>
      </c>
      <c r="B3973" s="52" t="s">
        <v>337</v>
      </c>
      <c r="C3973" s="52" t="s">
        <v>263</v>
      </c>
      <c r="D3973" s="52" t="s">
        <v>7</v>
      </c>
      <c r="E3973" s="52" t="s">
        <v>83</v>
      </c>
      <c r="F3973" s="52" t="s">
        <v>63</v>
      </c>
      <c r="G3973" s="52">
        <v>123.06942507722401</v>
      </c>
      <c r="H3973" s="52">
        <v>121.47052969994401</v>
      </c>
      <c r="I3973" s="52">
        <v>117.99876153599998</v>
      </c>
      <c r="J3973" s="52">
        <v>115.61673401100002</v>
      </c>
      <c r="K3973" s="52">
        <v>118.56457280556</v>
      </c>
      <c r="L3973" s="52">
        <v>128.14640889784701</v>
      </c>
      <c r="M3973" s="52">
        <v>135.29715584939996</v>
      </c>
      <c r="N3973" s="52">
        <v>146.09463503731303</v>
      </c>
      <c r="O3973" s="52">
        <v>144.16728208068361</v>
      </c>
      <c r="P3973" s="52">
        <v>140.63469407511161</v>
      </c>
      <c r="Q3973" s="52">
        <v>148.15311179363889</v>
      </c>
      <c r="R3973" s="52">
        <v>156.20573657373524</v>
      </c>
      <c r="S3973" s="52">
        <v>187.30857476201393</v>
      </c>
      <c r="T3973" s="52">
        <v>184.30222926975043</v>
      </c>
      <c r="U3973" s="52">
        <v>181.48718228191299</v>
      </c>
      <c r="V3973" s="52">
        <v>199.21733315020796</v>
      </c>
      <c r="W3973" s="52">
        <v>190.79839142923677</v>
      </c>
      <c r="X3973" s="52">
        <v>173.85201513751466</v>
      </c>
      <c r="Y3973" s="52">
        <v>157.82019337922449</v>
      </c>
      <c r="Z3973" s="52">
        <v>140.97101511724057</v>
      </c>
    </row>
    <row r="3974" spans="1:26">
      <c r="A3974" s="52" t="s">
        <v>347</v>
      </c>
      <c r="B3974" s="52" t="s">
        <v>338</v>
      </c>
      <c r="C3974" s="52" t="s">
        <v>263</v>
      </c>
      <c r="D3974" s="52" t="s">
        <v>7</v>
      </c>
      <c r="E3974" s="52" t="s">
        <v>83</v>
      </c>
      <c r="F3974" s="52" t="s">
        <v>64</v>
      </c>
      <c r="G3974" s="52">
        <v>0.64500166079999999</v>
      </c>
      <c r="H3974" s="52">
        <v>0.57136840919999998</v>
      </c>
      <c r="I3974" s="52">
        <v>1.2311369136000001</v>
      </c>
      <c r="J3974" s="52">
        <v>1.6119180000000004</v>
      </c>
      <c r="K3974" s="52">
        <v>2.6346067020000006</v>
      </c>
      <c r="L3974" s="52">
        <v>3.6043742519999999</v>
      </c>
      <c r="M3974" s="52">
        <v>3.9569865480000006</v>
      </c>
      <c r="N3974" s="52">
        <v>4.9382175564000006</v>
      </c>
      <c r="O3974" s="52">
        <v>5.8629811932000004</v>
      </c>
      <c r="P3974" s="52">
        <v>6.2405970588000006</v>
      </c>
      <c r="Q3974" s="52">
        <v>7.2384412896000017</v>
      </c>
      <c r="R3974" s="52">
        <v>7.837974302400001</v>
      </c>
      <c r="S3974" s="52">
        <v>8.5726655928000035</v>
      </c>
      <c r="T3974" s="52">
        <v>9.2313580896000005</v>
      </c>
      <c r="U3974" s="52">
        <v>10.114584483600002</v>
      </c>
      <c r="V3974" s="52">
        <v>10.331004362400002</v>
      </c>
      <c r="W3974" s="52">
        <v>10.525158838800001</v>
      </c>
      <c r="X3974" s="52">
        <v>10.862506062000001</v>
      </c>
      <c r="Y3974" s="52">
        <v>9.4693274280000015</v>
      </c>
      <c r="Z3974" s="52">
        <v>9.1155135204000022</v>
      </c>
    </row>
    <row r="3975" spans="1:26">
      <c r="A3975" s="52" t="s">
        <v>347</v>
      </c>
      <c r="B3975" s="52" t="s">
        <v>339</v>
      </c>
      <c r="C3975" s="52" t="s">
        <v>263</v>
      </c>
      <c r="D3975" s="52" t="s">
        <v>7</v>
      </c>
      <c r="E3975" s="52" t="s">
        <v>83</v>
      </c>
      <c r="F3975" s="52" t="s">
        <v>65</v>
      </c>
      <c r="G3975" s="52">
        <v>0</v>
      </c>
      <c r="H3975" s="52">
        <v>9.0016200000000001E-3</v>
      </c>
      <c r="I3975" s="52">
        <v>0</v>
      </c>
      <c r="J3975" s="52">
        <v>0</v>
      </c>
      <c r="K3975" s="52">
        <v>3.0019356000000001E-3</v>
      </c>
      <c r="L3975" s="52">
        <v>0</v>
      </c>
      <c r="M3975" s="52">
        <v>5.9996844000000009E-3</v>
      </c>
      <c r="N3975" s="52">
        <v>2.90019636E-2</v>
      </c>
      <c r="O3975" s="52">
        <v>5.4846936759525636E-2</v>
      </c>
      <c r="P3975" s="52">
        <v>0.15800796212407284</v>
      </c>
      <c r="Q3975" s="52">
        <v>7.0448146894838817E-2</v>
      </c>
      <c r="R3975" s="52">
        <v>6.5361426954473292E-2</v>
      </c>
      <c r="S3975" s="52">
        <v>7.5605324020755313</v>
      </c>
      <c r="T3975" s="52">
        <v>5.344391423568311</v>
      </c>
      <c r="U3975" s="52">
        <v>5.3947860033277548</v>
      </c>
      <c r="V3975" s="52">
        <v>4.9975473050410679</v>
      </c>
      <c r="W3975" s="52">
        <v>7.6934818327530259</v>
      </c>
      <c r="X3975" s="52">
        <v>7.641842179216888</v>
      </c>
      <c r="Y3975" s="52">
        <v>14.696508645551605</v>
      </c>
      <c r="Z3975" s="52">
        <v>15.257257062941896</v>
      </c>
    </row>
    <row r="3976" spans="1:26">
      <c r="A3976" s="52" t="s">
        <v>347</v>
      </c>
      <c r="B3976" s="52" t="s">
        <v>340</v>
      </c>
      <c r="C3976" s="52" t="s">
        <v>263</v>
      </c>
      <c r="D3976" s="52" t="s">
        <v>7</v>
      </c>
      <c r="E3976" s="52" t="s">
        <v>83</v>
      </c>
      <c r="F3976" s="52" t="s">
        <v>66</v>
      </c>
      <c r="G3976" s="52">
        <v>147.23757441802994</v>
      </c>
      <c r="H3976" s="52">
        <v>152.234760046243</v>
      </c>
      <c r="I3976" s="52">
        <v>146.37239670024223</v>
      </c>
      <c r="J3976" s="52">
        <v>250.98352877584676</v>
      </c>
      <c r="K3976" s="52">
        <v>265.16782520488891</v>
      </c>
      <c r="L3976" s="52">
        <v>275.43915229608172</v>
      </c>
      <c r="M3976" s="52">
        <v>287.84846315884727</v>
      </c>
      <c r="N3976" s="52">
        <v>347.38839365316164</v>
      </c>
      <c r="O3976" s="52">
        <v>350.71417191704165</v>
      </c>
      <c r="P3976" s="52">
        <v>348.72422512743401</v>
      </c>
      <c r="Q3976" s="52">
        <v>339.0927312220885</v>
      </c>
      <c r="R3976" s="52">
        <v>452.12607032468225</v>
      </c>
      <c r="S3976" s="52">
        <v>480.10331532215167</v>
      </c>
      <c r="T3976" s="52">
        <v>492.20940778001903</v>
      </c>
      <c r="U3976" s="52">
        <v>516.08745685015083</v>
      </c>
      <c r="V3976" s="52">
        <v>538.88797724711196</v>
      </c>
      <c r="W3976" s="52">
        <v>556.77727570223658</v>
      </c>
      <c r="X3976" s="52">
        <v>583.59218638036623</v>
      </c>
      <c r="Y3976" s="52">
        <v>553.19600263053803</v>
      </c>
      <c r="Z3976" s="52">
        <v>595.95629943903384</v>
      </c>
    </row>
    <row r="3977" spans="1:26">
      <c r="A3977" s="52" t="s">
        <v>347</v>
      </c>
      <c r="B3977" s="52" t="s">
        <v>341</v>
      </c>
      <c r="C3977" s="52" t="s">
        <v>263</v>
      </c>
      <c r="D3977" s="52" t="s">
        <v>7</v>
      </c>
      <c r="E3977" s="52" t="s">
        <v>83</v>
      </c>
      <c r="F3977" s="52" t="s">
        <v>67</v>
      </c>
      <c r="G3977" s="52">
        <v>68.705356599000012</v>
      </c>
      <c r="H3977" s="52">
        <v>65.914277039280009</v>
      </c>
      <c r="I3977" s="52">
        <v>65.480411515680004</v>
      </c>
      <c r="J3977" s="52">
        <v>64.559871104039999</v>
      </c>
      <c r="K3977" s="52">
        <v>62.211693438360001</v>
      </c>
      <c r="L3977" s="52">
        <v>54.996495168960003</v>
      </c>
      <c r="M3977" s="52">
        <v>46.007299497960005</v>
      </c>
      <c r="N3977" s="52">
        <v>46.198200349278004</v>
      </c>
      <c r="O3977" s="52">
        <v>49.055981399753293</v>
      </c>
      <c r="P3977" s="52">
        <v>43.995187760748301</v>
      </c>
      <c r="Q3977" s="52">
        <v>43.716566732302866</v>
      </c>
      <c r="R3977" s="52">
        <v>64.599654460275289</v>
      </c>
      <c r="S3977" s="52">
        <v>65.99765281643576</v>
      </c>
      <c r="T3977" s="52">
        <v>72.312972199497722</v>
      </c>
      <c r="U3977" s="52">
        <v>69.673584733907788</v>
      </c>
      <c r="V3977" s="52">
        <v>51.302201070400002</v>
      </c>
      <c r="W3977" s="52">
        <v>37.031700518800001</v>
      </c>
      <c r="X3977" s="52">
        <v>33.884602118000004</v>
      </c>
      <c r="Y3977" s="52">
        <v>32.712680331599998</v>
      </c>
      <c r="Z3977" s="52">
        <v>43.251501810800001</v>
      </c>
    </row>
    <row r="3978" spans="1:26">
      <c r="A3978" s="52" t="s">
        <v>347</v>
      </c>
      <c r="B3978" s="52" t="s">
        <v>337</v>
      </c>
      <c r="C3978" s="52" t="s">
        <v>263</v>
      </c>
      <c r="D3978" s="52" t="s">
        <v>7</v>
      </c>
      <c r="E3978" s="52" t="s">
        <v>83</v>
      </c>
      <c r="F3978" s="52" t="s">
        <v>68</v>
      </c>
      <c r="G3978" s="52">
        <v>4.9262968994399996</v>
      </c>
      <c r="H3978" s="52">
        <v>5.4615216690720017</v>
      </c>
      <c r="I3978" s="52">
        <v>6.8360486952240009</v>
      </c>
      <c r="J3978" s="52">
        <v>6.7141753852320001</v>
      </c>
      <c r="K3978" s="52">
        <v>5.976817856856</v>
      </c>
      <c r="L3978" s="52">
        <v>4.8090272272560002</v>
      </c>
      <c r="M3978" s="52">
        <v>5.2326762052319999</v>
      </c>
      <c r="N3978" s="52">
        <v>5.4293501304000005</v>
      </c>
      <c r="O3978" s="52">
        <v>4.9765979520000014</v>
      </c>
      <c r="P3978" s="52">
        <v>3.1043447280000001</v>
      </c>
      <c r="Q3978" s="52">
        <v>1.6461241560000002</v>
      </c>
      <c r="R3978" s="52">
        <v>1.6830868173839999</v>
      </c>
      <c r="S3978" s="52">
        <v>1.3983927909840002</v>
      </c>
      <c r="T3978" s="52">
        <v>1.796419306584</v>
      </c>
      <c r="U3978" s="52">
        <v>2.1892970630160002</v>
      </c>
      <c r="V3978" s="52">
        <v>2.7586851158160002</v>
      </c>
      <c r="W3978" s="52">
        <v>1.9017560963519999</v>
      </c>
      <c r="X3978" s="52">
        <v>2.0070928861200001</v>
      </c>
      <c r="Y3978" s="52">
        <v>3.8513446242480005</v>
      </c>
      <c r="Z3978" s="52">
        <v>3.0291444408960002</v>
      </c>
    </row>
    <row r="3979" spans="1:26">
      <c r="A3979" s="52" t="s">
        <v>347</v>
      </c>
      <c r="B3979" s="52" t="s">
        <v>337</v>
      </c>
      <c r="C3979" s="52" t="s">
        <v>263</v>
      </c>
      <c r="D3979" s="52" t="s">
        <v>7</v>
      </c>
      <c r="E3979" s="52" t="s">
        <v>83</v>
      </c>
      <c r="F3979" s="52" t="s">
        <v>69</v>
      </c>
      <c r="G3979" s="52">
        <v>0</v>
      </c>
      <c r="H3979" s="52">
        <v>0</v>
      </c>
      <c r="I3979" s="52">
        <v>0</v>
      </c>
      <c r="J3979" s="52">
        <v>0</v>
      </c>
      <c r="K3979" s="52">
        <v>0</v>
      </c>
      <c r="L3979" s="52">
        <v>0</v>
      </c>
      <c r="M3979" s="52">
        <v>0</v>
      </c>
      <c r="N3979" s="52">
        <v>0</v>
      </c>
      <c r="O3979" s="52">
        <v>0</v>
      </c>
      <c r="P3979" s="52">
        <v>0</v>
      </c>
      <c r="Q3979" s="52">
        <v>0</v>
      </c>
      <c r="R3979" s="52">
        <v>0</v>
      </c>
      <c r="S3979" s="52">
        <v>0</v>
      </c>
      <c r="T3979" s="52">
        <v>0</v>
      </c>
      <c r="U3979" s="52">
        <v>0</v>
      </c>
      <c r="V3979" s="52">
        <v>0</v>
      </c>
      <c r="W3979" s="52">
        <v>0</v>
      </c>
      <c r="X3979" s="52">
        <v>0</v>
      </c>
      <c r="Y3979" s="52">
        <v>0</v>
      </c>
      <c r="Z3979" s="52">
        <v>0</v>
      </c>
    </row>
    <row r="3980" spans="1:26">
      <c r="A3980" s="52" t="s">
        <v>347</v>
      </c>
      <c r="B3980" s="52" t="s">
        <v>337</v>
      </c>
      <c r="C3980" s="52" t="s">
        <v>263</v>
      </c>
      <c r="D3980" s="52" t="s">
        <v>7</v>
      </c>
      <c r="E3980" s="52" t="s">
        <v>83</v>
      </c>
      <c r="F3980" s="52" t="s">
        <v>70</v>
      </c>
      <c r="G3980" s="52">
        <v>0</v>
      </c>
      <c r="H3980" s="52">
        <v>0</v>
      </c>
      <c r="I3980" s="52">
        <v>0</v>
      </c>
      <c r="J3980" s="52">
        <v>0</v>
      </c>
      <c r="K3980" s="52">
        <v>0</v>
      </c>
      <c r="L3980" s="52">
        <v>0</v>
      </c>
      <c r="M3980" s="52">
        <v>0</v>
      </c>
      <c r="N3980" s="52">
        <v>0</v>
      </c>
      <c r="O3980" s="52">
        <v>0</v>
      </c>
      <c r="P3980" s="52">
        <v>0</v>
      </c>
      <c r="Q3980" s="52">
        <v>0</v>
      </c>
      <c r="R3980" s="52">
        <v>0</v>
      </c>
      <c r="S3980" s="52">
        <v>0</v>
      </c>
      <c r="T3980" s="52">
        <v>0</v>
      </c>
      <c r="U3980" s="52">
        <v>0</v>
      </c>
      <c r="V3980" s="52">
        <v>0</v>
      </c>
      <c r="W3980" s="52">
        <v>0</v>
      </c>
      <c r="X3980" s="52">
        <v>0</v>
      </c>
      <c r="Y3980" s="52">
        <v>0</v>
      </c>
      <c r="Z3980" s="52">
        <v>0</v>
      </c>
    </row>
    <row r="3981" spans="1:26">
      <c r="A3981" s="52" t="s">
        <v>347</v>
      </c>
      <c r="B3981" s="52" t="s">
        <v>342</v>
      </c>
      <c r="C3981" s="52" t="s">
        <v>263</v>
      </c>
      <c r="D3981" s="52" t="s">
        <v>7</v>
      </c>
      <c r="E3981" s="52" t="s">
        <v>83</v>
      </c>
      <c r="F3981" s="52" t="s">
        <v>71</v>
      </c>
      <c r="G3981" s="52">
        <v>2.6399741796000002</v>
      </c>
      <c r="H3981" s="52">
        <v>2.6860289796000001</v>
      </c>
      <c r="I3981" s="52">
        <v>2.1683395332000002</v>
      </c>
      <c r="J3981" s="52">
        <v>2.3896119132</v>
      </c>
      <c r="K3981" s="52">
        <v>2.2637985732000003</v>
      </c>
      <c r="L3981" s="52">
        <v>1.1360798063999999</v>
      </c>
      <c r="M3981" s="52">
        <v>0.25246404</v>
      </c>
      <c r="N3981" s="52">
        <v>8.4154679999999996E-2</v>
      </c>
      <c r="O3981" s="52">
        <v>8.4154679999999996E-2</v>
      </c>
      <c r="P3981" s="52">
        <v>0.58907857320000001</v>
      </c>
      <c r="Q3981" s="52">
        <v>0.16830935999999999</v>
      </c>
      <c r="R3981" s="52">
        <v>0.25246404</v>
      </c>
      <c r="S3981" s="52">
        <v>0.29453719320000005</v>
      </c>
      <c r="T3981" s="52">
        <v>4.2077339999999998E-2</v>
      </c>
      <c r="U3981" s="52">
        <v>8.4154679999999996E-2</v>
      </c>
      <c r="V3981" s="52">
        <v>0</v>
      </c>
      <c r="W3981" s="52">
        <v>0</v>
      </c>
      <c r="X3981" s="52">
        <v>0</v>
      </c>
      <c r="Y3981" s="52">
        <v>0</v>
      </c>
      <c r="Z3981" s="52">
        <v>0</v>
      </c>
    </row>
    <row r="3982" spans="1:26">
      <c r="A3982" s="52" t="s">
        <v>347</v>
      </c>
      <c r="B3982" s="52" t="s">
        <v>342</v>
      </c>
      <c r="C3982" s="52" t="s">
        <v>263</v>
      </c>
      <c r="D3982" s="52" t="s">
        <v>7</v>
      </c>
      <c r="E3982" s="52" t="s">
        <v>83</v>
      </c>
      <c r="F3982" s="52" t="s">
        <v>72</v>
      </c>
      <c r="G3982" s="52">
        <v>427.95328073017146</v>
      </c>
      <c r="H3982" s="52">
        <v>445.5131304313158</v>
      </c>
      <c r="I3982" s="52">
        <v>481.59749641499013</v>
      </c>
      <c r="J3982" s="52">
        <v>447.07751936617728</v>
      </c>
      <c r="K3982" s="52">
        <v>455.8906062537568</v>
      </c>
      <c r="L3982" s="52">
        <v>521.69263411735449</v>
      </c>
      <c r="M3982" s="52">
        <v>547.90073387949451</v>
      </c>
      <c r="N3982" s="52">
        <v>589.32139191884096</v>
      </c>
      <c r="O3982" s="52">
        <v>580.03760637355867</v>
      </c>
      <c r="P3982" s="52">
        <v>562.02449787019714</v>
      </c>
      <c r="Q3982" s="52">
        <v>581.22545649603182</v>
      </c>
      <c r="R3982" s="52">
        <v>654.87243923018514</v>
      </c>
      <c r="S3982" s="52">
        <v>911.53561424578174</v>
      </c>
      <c r="T3982" s="52">
        <v>924.94832842361245</v>
      </c>
      <c r="U3982" s="52">
        <v>1011.0756973482297</v>
      </c>
      <c r="V3982" s="52">
        <v>1057.4480262879083</v>
      </c>
      <c r="W3982" s="52">
        <v>1143.7596676400372</v>
      </c>
      <c r="X3982" s="52">
        <v>1198.6502928544489</v>
      </c>
      <c r="Y3982" s="52">
        <v>1253.9941861484774</v>
      </c>
      <c r="Z3982" s="52">
        <v>1403.2866485219158</v>
      </c>
    </row>
    <row r="3983" spans="1:26">
      <c r="A3983" s="52" t="s">
        <v>347</v>
      </c>
      <c r="B3983" s="52" t="s">
        <v>343</v>
      </c>
      <c r="C3983" s="52" t="s">
        <v>263</v>
      </c>
      <c r="D3983" s="52" t="s">
        <v>7</v>
      </c>
      <c r="E3983" s="52" t="s">
        <v>83</v>
      </c>
      <c r="F3983" s="52" t="s">
        <v>73</v>
      </c>
      <c r="G3983" s="52">
        <v>32.364860274000037</v>
      </c>
      <c r="H3983" s="52">
        <v>34.077100590000057</v>
      </c>
      <c r="I3983" s="52">
        <v>33.781989884400048</v>
      </c>
      <c r="J3983" s="52">
        <v>286.65782430480004</v>
      </c>
      <c r="K3983" s="52">
        <v>295.20299432880006</v>
      </c>
      <c r="L3983" s="52">
        <v>302.34584875320013</v>
      </c>
      <c r="M3983" s="52">
        <v>280.19761387200009</v>
      </c>
      <c r="N3983" s="52">
        <v>551.44939455000008</v>
      </c>
      <c r="O3983" s="52">
        <v>511.04112286680021</v>
      </c>
      <c r="P3983" s="52">
        <v>448.44510173760011</v>
      </c>
      <c r="Q3983" s="52">
        <v>359.0874862308001</v>
      </c>
      <c r="R3983" s="52">
        <v>71.698297615200062</v>
      </c>
      <c r="S3983" s="52">
        <v>58.589264523600093</v>
      </c>
      <c r="T3983" s="52">
        <v>122.73759941040007</v>
      </c>
      <c r="U3983" s="52">
        <v>126.73247584680014</v>
      </c>
      <c r="V3983" s="52">
        <v>144.7817537268001</v>
      </c>
      <c r="W3983" s="52">
        <v>139.97965539240016</v>
      </c>
      <c r="X3983" s="52">
        <v>199.43365481348414</v>
      </c>
      <c r="Y3983" s="52">
        <v>216.93939083171895</v>
      </c>
      <c r="Z3983" s="52">
        <v>240.89214343134449</v>
      </c>
    </row>
    <row r="3984" spans="1:26">
      <c r="A3984" s="52" t="s">
        <v>347</v>
      </c>
      <c r="B3984" s="52" t="s">
        <v>337</v>
      </c>
      <c r="C3984" s="52" t="s">
        <v>263</v>
      </c>
      <c r="D3984" s="52" t="s">
        <v>7</v>
      </c>
      <c r="E3984" s="52" t="s">
        <v>84</v>
      </c>
      <c r="F3984" s="52" t="s">
        <v>63</v>
      </c>
      <c r="G3984" s="52">
        <v>430.61397425513059</v>
      </c>
      <c r="H3984" s="52">
        <v>364.75728765994603</v>
      </c>
      <c r="I3984" s="52">
        <v>384.39743612803966</v>
      </c>
      <c r="J3984" s="52">
        <v>396.93903262796846</v>
      </c>
      <c r="K3984" s="52">
        <v>428.19506174279525</v>
      </c>
      <c r="L3984" s="52">
        <v>590.45763484799363</v>
      </c>
      <c r="M3984" s="52">
        <v>675.3957158333327</v>
      </c>
      <c r="N3984" s="52">
        <v>701.81976566139269</v>
      </c>
      <c r="O3984" s="52">
        <v>722.59979001803686</v>
      </c>
      <c r="P3984" s="52">
        <v>692.47682358853149</v>
      </c>
      <c r="Q3984" s="52">
        <v>697.56754938542906</v>
      </c>
      <c r="R3984" s="52">
        <v>703.5646753452553</v>
      </c>
      <c r="S3984" s="52">
        <v>747.91982067304991</v>
      </c>
      <c r="T3984" s="52">
        <v>684.76429141503002</v>
      </c>
      <c r="U3984" s="52">
        <v>623.34690067455017</v>
      </c>
      <c r="V3984" s="52">
        <v>545.16084716628154</v>
      </c>
      <c r="W3984" s="52">
        <v>518.43265474606915</v>
      </c>
      <c r="X3984" s="52">
        <v>390.75042647461288</v>
      </c>
      <c r="Y3984" s="52">
        <v>290.75728062106145</v>
      </c>
      <c r="Z3984" s="52">
        <v>219.69904255431283</v>
      </c>
    </row>
    <row r="3985" spans="1:26">
      <c r="A3985" s="52" t="s">
        <v>347</v>
      </c>
      <c r="B3985" s="52" t="s">
        <v>338</v>
      </c>
      <c r="C3985" s="52" t="s">
        <v>263</v>
      </c>
      <c r="D3985" s="52" t="s">
        <v>7</v>
      </c>
      <c r="E3985" s="52" t="s">
        <v>84</v>
      </c>
      <c r="F3985" s="52" t="s">
        <v>64</v>
      </c>
      <c r="G3985" s="52">
        <v>0.33711276239999999</v>
      </c>
      <c r="H3985" s="52">
        <v>0.92528554401165386</v>
      </c>
      <c r="I3985" s="52">
        <v>1.2887730384938823</v>
      </c>
      <c r="J3985" s="52">
        <v>3.0274721911080009</v>
      </c>
      <c r="K3985" s="52">
        <v>6.6654926047696499</v>
      </c>
      <c r="L3985" s="52">
        <v>21.682056752825062</v>
      </c>
      <c r="M3985" s="52">
        <v>22.156496177141243</v>
      </c>
      <c r="N3985" s="52">
        <v>21.021697569832149</v>
      </c>
      <c r="O3985" s="52">
        <v>25.574105470452025</v>
      </c>
      <c r="P3985" s="52">
        <v>28.043547827178031</v>
      </c>
      <c r="Q3985" s="52">
        <v>27.603658648853823</v>
      </c>
      <c r="R3985" s="52">
        <v>39.258209495709195</v>
      </c>
      <c r="S3985" s="52">
        <v>40.759501673047808</v>
      </c>
      <c r="T3985" s="52">
        <v>44.665142240914513</v>
      </c>
      <c r="U3985" s="52">
        <v>47.425296047938417</v>
      </c>
      <c r="V3985" s="52">
        <v>70.669908429969439</v>
      </c>
      <c r="W3985" s="52">
        <v>75.387962252345801</v>
      </c>
      <c r="X3985" s="52">
        <v>74.576317512577603</v>
      </c>
      <c r="Y3985" s="52">
        <v>81.643380241579464</v>
      </c>
      <c r="Z3985" s="52">
        <v>91.159261865611299</v>
      </c>
    </row>
    <row r="3986" spans="1:26">
      <c r="A3986" s="52" t="s">
        <v>347</v>
      </c>
      <c r="B3986" s="52" t="s">
        <v>339</v>
      </c>
      <c r="C3986" s="52" t="s">
        <v>263</v>
      </c>
      <c r="D3986" s="52" t="s">
        <v>7</v>
      </c>
      <c r="E3986" s="52" t="s">
        <v>84</v>
      </c>
      <c r="F3986" s="52" t="s">
        <v>65</v>
      </c>
      <c r="G3986" s="52">
        <v>0.26299802880000001</v>
      </c>
      <c r="H3986" s="52">
        <v>0.36899943120000001</v>
      </c>
      <c r="I3986" s="52">
        <v>0.43299885599999999</v>
      </c>
      <c r="J3986" s="52">
        <v>0.47099825280000002</v>
      </c>
      <c r="K3986" s="52">
        <v>0.43299885599999999</v>
      </c>
      <c r="L3986" s="52">
        <v>0.44799597359999999</v>
      </c>
      <c r="M3986" s="52">
        <v>0.80100182880000004</v>
      </c>
      <c r="N3986" s="52">
        <v>0.68899655520000003</v>
      </c>
      <c r="O3986" s="52">
        <v>0.44548004678316644</v>
      </c>
      <c r="P3986" s="52">
        <v>0.33078053192896051</v>
      </c>
      <c r="Q3986" s="52">
        <v>0.32281110062289475</v>
      </c>
      <c r="R3986" s="52">
        <v>0.38608658931412621</v>
      </c>
      <c r="S3986" s="52">
        <v>1.8553516869472735</v>
      </c>
      <c r="T3986" s="52">
        <v>1.7508035254308532</v>
      </c>
      <c r="U3986" s="52">
        <v>1.9054172124479662</v>
      </c>
      <c r="V3986" s="52">
        <v>1.3975183821357424</v>
      </c>
      <c r="W3986" s="52">
        <v>2.1575821914559774</v>
      </c>
      <c r="X3986" s="52">
        <v>2.8975793699352028</v>
      </c>
      <c r="Y3986" s="52">
        <v>2.9578576796137002</v>
      </c>
      <c r="Z3986" s="52">
        <v>3.1854106936526301</v>
      </c>
    </row>
    <row r="3987" spans="1:26">
      <c r="A3987" s="52" t="s">
        <v>347</v>
      </c>
      <c r="B3987" s="52" t="s">
        <v>340</v>
      </c>
      <c r="C3987" s="52" t="s">
        <v>263</v>
      </c>
      <c r="D3987" s="52" t="s">
        <v>7</v>
      </c>
      <c r="E3987" s="52" t="s">
        <v>84</v>
      </c>
      <c r="F3987" s="52" t="s">
        <v>66</v>
      </c>
      <c r="G3987" s="52">
        <v>432.37125169451855</v>
      </c>
      <c r="H3987" s="52">
        <v>461.54462247035542</v>
      </c>
      <c r="I3987" s="52">
        <v>469.020103650995</v>
      </c>
      <c r="J3987" s="52">
        <v>470.20255178021694</v>
      </c>
      <c r="K3987" s="52">
        <v>494.76847405650852</v>
      </c>
      <c r="L3987" s="52">
        <v>575.91294651107535</v>
      </c>
      <c r="M3987" s="52">
        <v>619.03218179244402</v>
      </c>
      <c r="N3987" s="52">
        <v>692.52040742496297</v>
      </c>
      <c r="O3987" s="52">
        <v>718.31139916591462</v>
      </c>
      <c r="P3987" s="52">
        <v>698.34648839187184</v>
      </c>
      <c r="Q3987" s="52">
        <v>683.19181225311331</v>
      </c>
      <c r="R3987" s="52">
        <v>768.4608666059554</v>
      </c>
      <c r="S3987" s="52">
        <v>804.31479492887513</v>
      </c>
      <c r="T3987" s="52">
        <v>862.03587084077049</v>
      </c>
      <c r="U3987" s="52">
        <v>897.12538861079145</v>
      </c>
      <c r="V3987" s="52">
        <v>895.55026898468157</v>
      </c>
      <c r="W3987" s="52">
        <v>919.70583882592996</v>
      </c>
      <c r="X3987" s="52">
        <v>934.7711537050692</v>
      </c>
      <c r="Y3987" s="52">
        <v>950.74710947965082</v>
      </c>
      <c r="Z3987" s="52">
        <v>992.06962822767525</v>
      </c>
    </row>
    <row r="3988" spans="1:26">
      <c r="A3988" s="52" t="s">
        <v>347</v>
      </c>
      <c r="B3988" s="52" t="s">
        <v>341</v>
      </c>
      <c r="C3988" s="52" t="s">
        <v>263</v>
      </c>
      <c r="D3988" s="52" t="s">
        <v>7</v>
      </c>
      <c r="E3988" s="52" t="s">
        <v>84</v>
      </c>
      <c r="F3988" s="52" t="s">
        <v>67</v>
      </c>
      <c r="G3988" s="52">
        <v>125.73826940151605</v>
      </c>
      <c r="H3988" s="52">
        <v>155.56498126661492</v>
      </c>
      <c r="I3988" s="52">
        <v>160.50520461711952</v>
      </c>
      <c r="J3988" s="52">
        <v>156.78852538869333</v>
      </c>
      <c r="K3988" s="52">
        <v>158.14712321802256</v>
      </c>
      <c r="L3988" s="52">
        <v>190.01633586059125</v>
      </c>
      <c r="M3988" s="52">
        <v>226.38445278602282</v>
      </c>
      <c r="N3988" s="52">
        <v>251.37879928438053</v>
      </c>
      <c r="O3988" s="52">
        <v>275.84072046231341</v>
      </c>
      <c r="P3988" s="52">
        <v>272.88638884804431</v>
      </c>
      <c r="Q3988" s="52">
        <v>258.90183146631591</v>
      </c>
      <c r="R3988" s="52">
        <v>280.07645866824942</v>
      </c>
      <c r="S3988" s="52">
        <v>274.45256274775812</v>
      </c>
      <c r="T3988" s="52">
        <v>300.40719437566207</v>
      </c>
      <c r="U3988" s="52">
        <v>296.92593414500851</v>
      </c>
      <c r="V3988" s="52">
        <v>282.271555832476</v>
      </c>
      <c r="W3988" s="52">
        <v>325.21573214205284</v>
      </c>
      <c r="X3988" s="52">
        <v>395.89752953030001</v>
      </c>
      <c r="Y3988" s="52">
        <v>395.69233615811356</v>
      </c>
      <c r="Z3988" s="52">
        <v>386.29160236240875</v>
      </c>
    </row>
    <row r="3989" spans="1:26">
      <c r="A3989" s="52" t="s">
        <v>347</v>
      </c>
      <c r="B3989" s="52" t="s">
        <v>337</v>
      </c>
      <c r="C3989" s="52" t="s">
        <v>263</v>
      </c>
      <c r="D3989" s="52" t="s">
        <v>7</v>
      </c>
      <c r="E3989" s="52" t="s">
        <v>84</v>
      </c>
      <c r="F3989" s="52" t="s">
        <v>68</v>
      </c>
      <c r="G3989" s="52">
        <v>2.7538274180480133</v>
      </c>
      <c r="H3989" s="52">
        <v>2.8628427009019997</v>
      </c>
      <c r="I3989" s="52">
        <v>3.3193614130942675</v>
      </c>
      <c r="J3989" s="52">
        <v>3.3776244677282619</v>
      </c>
      <c r="K3989" s="52">
        <v>3.076215856015557</v>
      </c>
      <c r="L3989" s="52">
        <v>1.4805982397383071</v>
      </c>
      <c r="M3989" s="52">
        <v>3.1087107840845158</v>
      </c>
      <c r="N3989" s="52">
        <v>6.5652707010729596</v>
      </c>
      <c r="O3989" s="52">
        <v>8.8030779523048803</v>
      </c>
      <c r="P3989" s="52">
        <v>11.127267360363961</v>
      </c>
      <c r="Q3989" s="52">
        <v>10.625906594737081</v>
      </c>
      <c r="R3989" s="52">
        <v>11.234597779944</v>
      </c>
      <c r="S3989" s="52">
        <v>8.1257155477904757</v>
      </c>
      <c r="T3989" s="52">
        <v>8.5882581570959999</v>
      </c>
      <c r="U3989" s="52">
        <v>8.2203579283680011</v>
      </c>
      <c r="V3989" s="52">
        <v>5.6112782657378153</v>
      </c>
      <c r="W3989" s="52">
        <v>5.640197771333213</v>
      </c>
      <c r="X3989" s="52">
        <v>4.575728206046632</v>
      </c>
      <c r="Y3989" s="52">
        <v>11.64717626447476</v>
      </c>
      <c r="Z3989" s="52">
        <v>14.877533985299504</v>
      </c>
    </row>
    <row r="3990" spans="1:26">
      <c r="A3990" s="52" t="s">
        <v>347</v>
      </c>
      <c r="B3990" s="52" t="s">
        <v>337</v>
      </c>
      <c r="C3990" s="52" t="s">
        <v>263</v>
      </c>
      <c r="D3990" s="52" t="s">
        <v>7</v>
      </c>
      <c r="E3990" s="52" t="s">
        <v>84</v>
      </c>
      <c r="F3990" s="52" t="s">
        <v>69</v>
      </c>
      <c r="G3990" s="52">
        <v>0</v>
      </c>
      <c r="H3990" s="52">
        <v>0</v>
      </c>
      <c r="I3990" s="52">
        <v>0</v>
      </c>
      <c r="J3990" s="52">
        <v>0</v>
      </c>
      <c r="K3990" s="52">
        <v>0</v>
      </c>
      <c r="L3990" s="52">
        <v>0</v>
      </c>
      <c r="M3990" s="52">
        <v>0</v>
      </c>
      <c r="N3990" s="52">
        <v>0</v>
      </c>
      <c r="O3990" s="52">
        <v>0</v>
      </c>
      <c r="P3990" s="52">
        <v>0</v>
      </c>
      <c r="Q3990" s="52">
        <v>0</v>
      </c>
      <c r="R3990" s="52">
        <v>0</v>
      </c>
      <c r="S3990" s="52">
        <v>0</v>
      </c>
      <c r="T3990" s="52">
        <v>0</v>
      </c>
      <c r="U3990" s="52">
        <v>0</v>
      </c>
      <c r="V3990" s="52">
        <v>0</v>
      </c>
      <c r="W3990" s="52">
        <v>0</v>
      </c>
      <c r="X3990" s="52">
        <v>0</v>
      </c>
      <c r="Y3990" s="52">
        <v>0</v>
      </c>
      <c r="Z3990" s="52">
        <v>0</v>
      </c>
    </row>
    <row r="3991" spans="1:26">
      <c r="A3991" s="52" t="s">
        <v>347</v>
      </c>
      <c r="B3991" s="52" t="s">
        <v>337</v>
      </c>
      <c r="C3991" s="52" t="s">
        <v>263</v>
      </c>
      <c r="D3991" s="52" t="s">
        <v>7</v>
      </c>
      <c r="E3991" s="52" t="s">
        <v>84</v>
      </c>
      <c r="F3991" s="52" t="s">
        <v>70</v>
      </c>
      <c r="G3991" s="52">
        <v>0</v>
      </c>
      <c r="H3991" s="52">
        <v>0</v>
      </c>
      <c r="I3991" s="52">
        <v>0</v>
      </c>
      <c r="J3991" s="52">
        <v>0</v>
      </c>
      <c r="K3991" s="52">
        <v>0</v>
      </c>
      <c r="L3991" s="52">
        <v>0</v>
      </c>
      <c r="M3991" s="52">
        <v>0</v>
      </c>
      <c r="N3991" s="52">
        <v>0</v>
      </c>
      <c r="O3991" s="52">
        <v>0</v>
      </c>
      <c r="P3991" s="52">
        <v>0</v>
      </c>
      <c r="Q3991" s="52">
        <v>0</v>
      </c>
      <c r="R3991" s="52">
        <v>0</v>
      </c>
      <c r="S3991" s="52">
        <v>0</v>
      </c>
      <c r="T3991" s="52">
        <v>0</v>
      </c>
      <c r="U3991" s="52">
        <v>0</v>
      </c>
      <c r="V3991" s="52">
        <v>0</v>
      </c>
      <c r="W3991" s="52">
        <v>0</v>
      </c>
      <c r="X3991" s="52">
        <v>0</v>
      </c>
      <c r="Y3991" s="52">
        <v>0</v>
      </c>
      <c r="Z3991" s="52">
        <v>0</v>
      </c>
    </row>
    <row r="3992" spans="1:26">
      <c r="A3992" s="52" t="s">
        <v>347</v>
      </c>
      <c r="B3992" s="52" t="s">
        <v>342</v>
      </c>
      <c r="C3992" s="52" t="s">
        <v>263</v>
      </c>
      <c r="D3992" s="52" t="s">
        <v>7</v>
      </c>
      <c r="E3992" s="52" t="s">
        <v>84</v>
      </c>
      <c r="F3992" s="52" t="s">
        <v>71</v>
      </c>
      <c r="G3992" s="52">
        <v>0.10906614000000001</v>
      </c>
      <c r="H3992" s="52">
        <v>8.7922800000000009E-2</v>
      </c>
      <c r="I3992" s="52">
        <v>9.6296400000000018E-2</v>
      </c>
      <c r="J3992" s="52">
        <v>7.1716448024316107E-2</v>
      </c>
      <c r="K3992" s="52">
        <v>0.18010401887956681</v>
      </c>
      <c r="L3992" s="52">
        <v>0.35190039369446424</v>
      </c>
      <c r="M3992" s="52">
        <v>1.2383968248000001</v>
      </c>
      <c r="N3992" s="52">
        <v>1.2292696008000001</v>
      </c>
      <c r="O3992" s="52">
        <v>1.3689445982400001</v>
      </c>
      <c r="P3992" s="52">
        <v>1.2457601499600002</v>
      </c>
      <c r="Q3992" s="52">
        <v>1.2791218283999999</v>
      </c>
      <c r="R3992" s="52">
        <v>0.99951057720000003</v>
      </c>
      <c r="S3992" s="52">
        <v>0.96069475440000018</v>
      </c>
      <c r="T3992" s="52">
        <v>0.97094404080000007</v>
      </c>
      <c r="U3992" s="52">
        <v>0.91800614160000005</v>
      </c>
      <c r="V3992" s="52">
        <v>0.92407700160000006</v>
      </c>
      <c r="W3992" s="52">
        <v>0.92373368400000011</v>
      </c>
      <c r="X3992" s="52">
        <v>0.92560937040000013</v>
      </c>
      <c r="Y3992" s="52">
        <v>0.94586510880000008</v>
      </c>
      <c r="Z3992" s="52">
        <v>1.0273067424</v>
      </c>
    </row>
    <row r="3993" spans="1:26">
      <c r="A3993" s="52" t="s">
        <v>347</v>
      </c>
      <c r="B3993" s="52" t="s">
        <v>342</v>
      </c>
      <c r="C3993" s="52" t="s">
        <v>263</v>
      </c>
      <c r="D3993" s="52" t="s">
        <v>7</v>
      </c>
      <c r="E3993" s="52" t="s">
        <v>84</v>
      </c>
      <c r="F3993" s="52" t="s">
        <v>72</v>
      </c>
      <c r="G3993" s="52">
        <v>330.19799718012644</v>
      </c>
      <c r="H3993" s="52">
        <v>320.61072503848698</v>
      </c>
      <c r="I3993" s="52">
        <v>317.10714937630485</v>
      </c>
      <c r="J3993" s="52">
        <v>304.17968016152361</v>
      </c>
      <c r="K3993" s="52">
        <v>272.92637668952204</v>
      </c>
      <c r="L3993" s="52">
        <v>286.14615501943194</v>
      </c>
      <c r="M3993" s="52">
        <v>255.01416095222768</v>
      </c>
      <c r="N3993" s="52">
        <v>234.93335271046098</v>
      </c>
      <c r="O3993" s="52">
        <v>212.20573382188491</v>
      </c>
      <c r="P3993" s="52">
        <v>171.38994509806017</v>
      </c>
      <c r="Q3993" s="52">
        <v>152.22694921280686</v>
      </c>
      <c r="R3993" s="52">
        <v>152.70926222233237</v>
      </c>
      <c r="S3993" s="52">
        <v>117.68329693040519</v>
      </c>
      <c r="T3993" s="52">
        <v>98.458848978131101</v>
      </c>
      <c r="U3993" s="52">
        <v>85.82579055038947</v>
      </c>
      <c r="V3993" s="52">
        <v>82.055376631158197</v>
      </c>
      <c r="W3993" s="52">
        <v>76.494872241775951</v>
      </c>
      <c r="X3993" s="52">
        <v>66.604125776617494</v>
      </c>
      <c r="Y3993" s="52">
        <v>64.438598435068755</v>
      </c>
      <c r="Z3993" s="52">
        <v>47.626071628934334</v>
      </c>
    </row>
    <row r="3994" spans="1:26">
      <c r="A3994" s="52" t="s">
        <v>347</v>
      </c>
      <c r="B3994" s="52" t="s">
        <v>343</v>
      </c>
      <c r="C3994" s="52" t="s">
        <v>263</v>
      </c>
      <c r="D3994" s="52" t="s">
        <v>7</v>
      </c>
      <c r="E3994" s="52" t="s">
        <v>84</v>
      </c>
      <c r="F3994" s="52" t="s">
        <v>73</v>
      </c>
      <c r="G3994" s="52">
        <v>169.05085180814078</v>
      </c>
      <c r="H3994" s="52">
        <v>200.46834793692278</v>
      </c>
      <c r="I3994" s="52">
        <v>183.61386026216687</v>
      </c>
      <c r="J3994" s="52">
        <v>124.5339940297345</v>
      </c>
      <c r="K3994" s="52">
        <v>121.93864729177471</v>
      </c>
      <c r="L3994" s="52">
        <v>122.75456704176374</v>
      </c>
      <c r="M3994" s="52">
        <v>131.06005757600346</v>
      </c>
      <c r="N3994" s="52">
        <v>121.19400944348074</v>
      </c>
      <c r="O3994" s="52">
        <v>110.72215770780217</v>
      </c>
      <c r="P3994" s="52">
        <v>120.98018050020571</v>
      </c>
      <c r="Q3994" s="52">
        <v>98.447997211285951</v>
      </c>
      <c r="R3994" s="52">
        <v>104.90573007676974</v>
      </c>
      <c r="S3994" s="52">
        <v>108.42605219004264</v>
      </c>
      <c r="T3994" s="52">
        <v>110.03696334048841</v>
      </c>
      <c r="U3994" s="52">
        <v>106.69054873845275</v>
      </c>
      <c r="V3994" s="52">
        <v>113.83419351968132</v>
      </c>
      <c r="W3994" s="52">
        <v>128.96787234029867</v>
      </c>
      <c r="X3994" s="52">
        <v>183.14971739178867</v>
      </c>
      <c r="Y3994" s="52">
        <v>238.86262993810632</v>
      </c>
      <c r="Z3994" s="52">
        <v>264.69886052318361</v>
      </c>
    </row>
    <row r="3995" spans="1:26">
      <c r="A3995" s="52" t="s">
        <v>349</v>
      </c>
      <c r="B3995" s="52" t="s">
        <v>337</v>
      </c>
      <c r="C3995" s="52" t="s">
        <v>263</v>
      </c>
      <c r="D3995" s="52" t="s">
        <v>7</v>
      </c>
      <c r="E3995" s="52" t="s">
        <v>85</v>
      </c>
      <c r="F3995" s="52" t="s">
        <v>63</v>
      </c>
      <c r="G3995" s="52">
        <v>1533.1578061596347</v>
      </c>
      <c r="H3995" s="52">
        <v>1540.3539263883865</v>
      </c>
      <c r="I3995" s="52">
        <v>1426.7767448062718</v>
      </c>
      <c r="J3995" s="52">
        <v>1294.3004712544712</v>
      </c>
      <c r="K3995" s="52">
        <v>1495.7041909404143</v>
      </c>
      <c r="L3995" s="52">
        <v>1892.2628711386642</v>
      </c>
      <c r="M3995" s="52">
        <v>2338.9565177195609</v>
      </c>
      <c r="N3995" s="52">
        <v>2634.3743245470869</v>
      </c>
      <c r="O3995" s="52">
        <v>2600.2595636557294</v>
      </c>
      <c r="P3995" s="52">
        <v>3037.1624549805233</v>
      </c>
      <c r="Q3995" s="52">
        <v>3150.9185093624465</v>
      </c>
      <c r="R3995" s="52">
        <v>3914.3755261535157</v>
      </c>
      <c r="S3995" s="52">
        <v>5311.9957183400384</v>
      </c>
      <c r="T3995" s="52">
        <v>7615.5597924122203</v>
      </c>
      <c r="U3995" s="52">
        <v>5766.598045302434</v>
      </c>
      <c r="V3995" s="52">
        <v>330.58271925567425</v>
      </c>
      <c r="W3995" s="52">
        <v>483.60590154639203</v>
      </c>
      <c r="X3995" s="52">
        <v>245.91106393755305</v>
      </c>
      <c r="Y3995" s="52">
        <v>311.69008343718303</v>
      </c>
      <c r="Z3995" s="52">
        <v>272.93276826229874</v>
      </c>
    </row>
    <row r="3996" spans="1:26">
      <c r="A3996" s="52" t="s">
        <v>349</v>
      </c>
      <c r="B3996" s="52" t="s">
        <v>338</v>
      </c>
      <c r="C3996" s="52" t="s">
        <v>263</v>
      </c>
      <c r="D3996" s="52" t="s">
        <v>7</v>
      </c>
      <c r="E3996" s="52" t="s">
        <v>85</v>
      </c>
      <c r="F3996" s="52" t="s">
        <v>64</v>
      </c>
      <c r="G3996" s="52">
        <v>449.11595946225538</v>
      </c>
      <c r="H3996" s="52">
        <v>452.25385511106157</v>
      </c>
      <c r="I3996" s="52">
        <v>428.65883823870837</v>
      </c>
      <c r="J3996" s="52">
        <v>423.59122292891169</v>
      </c>
      <c r="K3996" s="52">
        <v>416.48908468032766</v>
      </c>
      <c r="L3996" s="52">
        <v>398.33726926896622</v>
      </c>
      <c r="M3996" s="52">
        <v>386.62073632311854</v>
      </c>
      <c r="N3996" s="52">
        <v>409.4404630860052</v>
      </c>
      <c r="O3996" s="52">
        <v>385.96453163209543</v>
      </c>
      <c r="P3996" s="52">
        <v>375.1450315846148</v>
      </c>
      <c r="Q3996" s="52">
        <v>370.95901451922538</v>
      </c>
      <c r="R3996" s="52">
        <v>373.95899940465506</v>
      </c>
      <c r="S3996" s="52">
        <v>381.0654087769164</v>
      </c>
      <c r="T3996" s="52">
        <v>376.88371260203962</v>
      </c>
      <c r="U3996" s="52">
        <v>413.69616663221058</v>
      </c>
      <c r="V3996" s="52">
        <v>390.00086674170046</v>
      </c>
      <c r="W3996" s="52">
        <v>372.48992217255096</v>
      </c>
      <c r="X3996" s="52">
        <v>364.29009529987405</v>
      </c>
      <c r="Y3996" s="52">
        <v>388.21008934065009</v>
      </c>
      <c r="Z3996" s="52">
        <v>394.90907472691777</v>
      </c>
    </row>
    <row r="3997" spans="1:26">
      <c r="A3997" s="52" t="s">
        <v>349</v>
      </c>
      <c r="B3997" s="52" t="s">
        <v>339</v>
      </c>
      <c r="C3997" s="52" t="s">
        <v>263</v>
      </c>
      <c r="D3997" s="52" t="s">
        <v>7</v>
      </c>
      <c r="E3997" s="52" t="s">
        <v>85</v>
      </c>
      <c r="F3997" s="52" t="s">
        <v>65</v>
      </c>
      <c r="G3997" s="52">
        <v>122.60944289812321</v>
      </c>
      <c r="H3997" s="52">
        <v>120.97056398696282</v>
      </c>
      <c r="I3997" s="52">
        <v>89.97165375846842</v>
      </c>
      <c r="J3997" s="52">
        <v>107.26981902460079</v>
      </c>
      <c r="K3997" s="52">
        <v>106.69431448405442</v>
      </c>
      <c r="L3997" s="52">
        <v>108.08856130052521</v>
      </c>
      <c r="M3997" s="52">
        <v>119.80250353066319</v>
      </c>
      <c r="N3997" s="52">
        <v>120.43982312103242</v>
      </c>
      <c r="O3997" s="52">
        <v>138.73934453450232</v>
      </c>
      <c r="P3997" s="52">
        <v>134.09671091553813</v>
      </c>
      <c r="Q3997" s="52">
        <v>139.41051715402335</v>
      </c>
      <c r="R3997" s="52">
        <v>33.374265671137749</v>
      </c>
      <c r="S3997" s="52">
        <v>30.832202189567457</v>
      </c>
      <c r="T3997" s="52">
        <v>31.365677568204397</v>
      </c>
      <c r="U3997" s="52">
        <v>28.778448900681351</v>
      </c>
      <c r="V3997" s="52">
        <v>25.590460359888183</v>
      </c>
      <c r="W3997" s="52">
        <v>29.486915827951261</v>
      </c>
      <c r="X3997" s="52">
        <v>45.834037840877684</v>
      </c>
      <c r="Y3997" s="52">
        <v>50.016313624367569</v>
      </c>
      <c r="Z3997" s="52">
        <v>21.165715029063463</v>
      </c>
    </row>
    <row r="3998" spans="1:26">
      <c r="A3998" s="52" t="s">
        <v>349</v>
      </c>
      <c r="B3998" s="52" t="s">
        <v>340</v>
      </c>
      <c r="C3998" s="52" t="s">
        <v>263</v>
      </c>
      <c r="D3998" s="52" t="s">
        <v>7</v>
      </c>
      <c r="E3998" s="52" t="s">
        <v>85</v>
      </c>
      <c r="F3998" s="52" t="s">
        <v>66</v>
      </c>
      <c r="G3998" s="52">
        <v>1807.2185121551529</v>
      </c>
      <c r="H3998" s="52">
        <v>1789.9717086220112</v>
      </c>
      <c r="I3998" s="52">
        <v>1615.7433805122214</v>
      </c>
      <c r="J3998" s="52">
        <v>1847.2907983835182</v>
      </c>
      <c r="K3998" s="52">
        <v>1977.3714459888074</v>
      </c>
      <c r="L3998" s="52">
        <v>1968.4264175803439</v>
      </c>
      <c r="M3998" s="52">
        <v>2176.6274899555269</v>
      </c>
      <c r="N3998" s="52">
        <v>2270.6043956690628</v>
      </c>
      <c r="O3998" s="52">
        <v>2316.110321010648</v>
      </c>
      <c r="P3998" s="52">
        <v>2421.3254530928825</v>
      </c>
      <c r="Q3998" s="52">
        <v>2441.0687445914773</v>
      </c>
      <c r="R3998" s="52">
        <v>2593.9589425489339</v>
      </c>
      <c r="S3998" s="52">
        <v>2744.1251835309422</v>
      </c>
      <c r="T3998" s="52">
        <v>2886.653085183199</v>
      </c>
      <c r="U3998" s="52">
        <v>3082.1045800895122</v>
      </c>
      <c r="V3998" s="52">
        <v>1803.7226840160361</v>
      </c>
      <c r="W3998" s="52">
        <v>1698.9006226973511</v>
      </c>
      <c r="X3998" s="52">
        <v>1692.3551446832703</v>
      </c>
      <c r="Y3998" s="52">
        <v>1767.5316130595995</v>
      </c>
      <c r="Z3998" s="52">
        <v>1852.896836066682</v>
      </c>
    </row>
    <row r="3999" spans="1:26">
      <c r="A3999" s="52" t="s">
        <v>349</v>
      </c>
      <c r="B3999" s="52" t="s">
        <v>341</v>
      </c>
      <c r="C3999" s="52" t="s">
        <v>263</v>
      </c>
      <c r="D3999" s="52" t="s">
        <v>7</v>
      </c>
      <c r="E3999" s="52" t="s">
        <v>85</v>
      </c>
      <c r="F3999" s="52" t="s">
        <v>67</v>
      </c>
      <c r="G3999" s="52">
        <v>181.40968044639212</v>
      </c>
      <c r="H3999" s="52">
        <v>198.03049644616138</v>
      </c>
      <c r="I3999" s="52">
        <v>207.18042075744538</v>
      </c>
      <c r="J3999" s="52">
        <v>205.8444869644226</v>
      </c>
      <c r="K3999" s="52">
        <v>200.21765729407781</v>
      </c>
      <c r="L3999" s="52">
        <v>159.42049897616423</v>
      </c>
      <c r="M3999" s="52">
        <v>278.33202739101728</v>
      </c>
      <c r="N3999" s="52">
        <v>272.2876548299152</v>
      </c>
      <c r="O3999" s="52">
        <v>240.72676674247504</v>
      </c>
      <c r="P3999" s="52">
        <v>179.15612275350239</v>
      </c>
      <c r="Q3999" s="52">
        <v>197.31237093599813</v>
      </c>
      <c r="R3999" s="52">
        <v>199.3005674617192</v>
      </c>
      <c r="S3999" s="52">
        <v>229.51888312407488</v>
      </c>
      <c r="T3999" s="52">
        <v>243.27612218529822</v>
      </c>
      <c r="U3999" s="52">
        <v>235.06686899138984</v>
      </c>
      <c r="V3999" s="52">
        <v>56.196300687600008</v>
      </c>
      <c r="W3999" s="52">
        <v>35.065696894000006</v>
      </c>
      <c r="X3999" s="52">
        <v>25.637900918000007</v>
      </c>
      <c r="Y3999" s="52">
        <v>25.718007227999998</v>
      </c>
      <c r="Z3999" s="52">
        <v>22.208875793887998</v>
      </c>
    </row>
    <row r="4000" spans="1:26">
      <c r="A4000" s="52" t="s">
        <v>349</v>
      </c>
      <c r="B4000" s="52" t="s">
        <v>337</v>
      </c>
      <c r="C4000" s="52" t="s">
        <v>263</v>
      </c>
      <c r="D4000" s="52" t="s">
        <v>7</v>
      </c>
      <c r="E4000" s="52" t="s">
        <v>85</v>
      </c>
      <c r="F4000" s="52" t="s">
        <v>68</v>
      </c>
      <c r="G4000" s="52">
        <v>63.743235776409122</v>
      </c>
      <c r="H4000" s="52">
        <v>59.514584787194337</v>
      </c>
      <c r="I4000" s="52">
        <v>65.71720931356414</v>
      </c>
      <c r="J4000" s="52">
        <v>119.1049438656396</v>
      </c>
      <c r="K4000" s="52">
        <v>111.79526391473524</v>
      </c>
      <c r="L4000" s="52">
        <v>97.471119101920124</v>
      </c>
      <c r="M4000" s="52">
        <v>99.91844183075689</v>
      </c>
      <c r="N4000" s="52">
        <v>133.27160900880969</v>
      </c>
      <c r="O4000" s="52">
        <v>127.80930128856031</v>
      </c>
      <c r="P4000" s="52">
        <v>104.38635263869958</v>
      </c>
      <c r="Q4000" s="52">
        <v>94.841468034313948</v>
      </c>
      <c r="R4000" s="52">
        <v>133.26226741253254</v>
      </c>
      <c r="S4000" s="52">
        <v>111.04148880750515</v>
      </c>
      <c r="T4000" s="52">
        <v>113.98005422726077</v>
      </c>
      <c r="U4000" s="52">
        <v>122.07413649242619</v>
      </c>
      <c r="V4000" s="52">
        <v>64.815441464795015</v>
      </c>
      <c r="W4000" s="52">
        <v>55.552626944158582</v>
      </c>
      <c r="X4000" s="52">
        <v>57.865635543893717</v>
      </c>
      <c r="Y4000" s="52">
        <v>59.428955545381982</v>
      </c>
      <c r="Z4000" s="52">
        <v>57.53315340149971</v>
      </c>
    </row>
    <row r="4001" spans="1:26">
      <c r="A4001" s="52" t="s">
        <v>349</v>
      </c>
      <c r="B4001" s="52" t="s">
        <v>337</v>
      </c>
      <c r="C4001" s="52" t="s">
        <v>263</v>
      </c>
      <c r="D4001" s="52" t="s">
        <v>7</v>
      </c>
      <c r="E4001" s="52" t="s">
        <v>85</v>
      </c>
      <c r="F4001" s="52" t="s">
        <v>69</v>
      </c>
      <c r="G4001" s="52">
        <v>0</v>
      </c>
      <c r="H4001" s="52">
        <v>0</v>
      </c>
      <c r="I4001" s="52">
        <v>0</v>
      </c>
      <c r="J4001" s="52">
        <v>0</v>
      </c>
      <c r="K4001" s="52">
        <v>0</v>
      </c>
      <c r="L4001" s="52">
        <v>0</v>
      </c>
      <c r="M4001" s="52">
        <v>0</v>
      </c>
      <c r="N4001" s="52">
        <v>0</v>
      </c>
      <c r="O4001" s="52">
        <v>0</v>
      </c>
      <c r="P4001" s="52">
        <v>0</v>
      </c>
      <c r="Q4001" s="52">
        <v>0</v>
      </c>
      <c r="R4001" s="52">
        <v>0</v>
      </c>
      <c r="S4001" s="52">
        <v>0</v>
      </c>
      <c r="T4001" s="52">
        <v>0</v>
      </c>
      <c r="U4001" s="52">
        <v>0</v>
      </c>
      <c r="V4001" s="52">
        <v>0</v>
      </c>
      <c r="W4001" s="52">
        <v>0</v>
      </c>
      <c r="X4001" s="52">
        <v>0</v>
      </c>
      <c r="Y4001" s="52">
        <v>0</v>
      </c>
      <c r="Z4001" s="52">
        <v>0</v>
      </c>
    </row>
    <row r="4002" spans="1:26">
      <c r="A4002" s="52" t="s">
        <v>349</v>
      </c>
      <c r="B4002" s="52" t="s">
        <v>337</v>
      </c>
      <c r="C4002" s="52" t="s">
        <v>263</v>
      </c>
      <c r="D4002" s="52" t="s">
        <v>7</v>
      </c>
      <c r="E4002" s="52" t="s">
        <v>85</v>
      </c>
      <c r="F4002" s="52" t="s">
        <v>70</v>
      </c>
      <c r="G4002" s="52">
        <v>0</v>
      </c>
      <c r="H4002" s="52">
        <v>0</v>
      </c>
      <c r="I4002" s="52">
        <v>0</v>
      </c>
      <c r="J4002" s="52">
        <v>0</v>
      </c>
      <c r="K4002" s="52">
        <v>0</v>
      </c>
      <c r="L4002" s="52">
        <v>0</v>
      </c>
      <c r="M4002" s="52">
        <v>3.5169119999999998E-2</v>
      </c>
      <c r="N4002" s="52">
        <v>0</v>
      </c>
      <c r="O4002" s="52">
        <v>0</v>
      </c>
      <c r="P4002" s="52">
        <v>0</v>
      </c>
      <c r="Q4002" s="52">
        <v>0</v>
      </c>
      <c r="R4002" s="52">
        <v>0</v>
      </c>
      <c r="S4002" s="52">
        <v>0</v>
      </c>
      <c r="T4002" s="52">
        <v>0</v>
      </c>
      <c r="U4002" s="52">
        <v>0</v>
      </c>
      <c r="V4002" s="52">
        <v>0</v>
      </c>
      <c r="W4002" s="52">
        <v>0</v>
      </c>
      <c r="X4002" s="52">
        <v>0</v>
      </c>
      <c r="Y4002" s="52">
        <v>0</v>
      </c>
      <c r="Z4002" s="52">
        <v>0</v>
      </c>
    </row>
    <row r="4003" spans="1:26">
      <c r="A4003" s="52" t="s">
        <v>349</v>
      </c>
      <c r="B4003" s="52" t="s">
        <v>342</v>
      </c>
      <c r="C4003" s="52" t="s">
        <v>263</v>
      </c>
      <c r="D4003" s="52" t="s">
        <v>7</v>
      </c>
      <c r="E4003" s="52" t="s">
        <v>85</v>
      </c>
      <c r="F4003" s="52" t="s">
        <v>71</v>
      </c>
      <c r="G4003" s="52">
        <v>3.2615171999999801</v>
      </c>
      <c r="H4003" s="52">
        <v>3.7270893600000199</v>
      </c>
      <c r="I4003" s="52">
        <v>3.0982320000000092</v>
      </c>
      <c r="J4003" s="52">
        <v>3.5984782449848276</v>
      </c>
      <c r="K4003" s="52">
        <v>3.3462833663382043</v>
      </c>
      <c r="L4003" s="52">
        <v>3.9739525157687101</v>
      </c>
      <c r="M4003" s="52">
        <v>4.8920882313599963</v>
      </c>
      <c r="N4003" s="52">
        <v>5.4153745920000169</v>
      </c>
      <c r="O4003" s="52">
        <v>5.4619048832574837</v>
      </c>
      <c r="P4003" s="52">
        <v>6.5985045141451826</v>
      </c>
      <c r="Q4003" s="52">
        <v>4.8470504094151616</v>
      </c>
      <c r="R4003" s="52">
        <v>0.50225615884252039</v>
      </c>
      <c r="S4003" s="52">
        <v>0.12167185204262339</v>
      </c>
      <c r="T4003" s="52">
        <v>3.3749052042613005E-2</v>
      </c>
      <c r="U4003" s="52">
        <v>2.5375452042613763E-2</v>
      </c>
      <c r="V4003" s="52">
        <v>0</v>
      </c>
      <c r="W4003" s="52">
        <v>0</v>
      </c>
      <c r="X4003" s="52">
        <v>0</v>
      </c>
      <c r="Y4003" s="52">
        <v>0</v>
      </c>
      <c r="Z4003" s="52">
        <v>0</v>
      </c>
    </row>
    <row r="4004" spans="1:26">
      <c r="A4004" s="52" t="s">
        <v>349</v>
      </c>
      <c r="B4004" s="52" t="s">
        <v>342</v>
      </c>
      <c r="C4004" s="52" t="s">
        <v>263</v>
      </c>
      <c r="D4004" s="52" t="s">
        <v>7</v>
      </c>
      <c r="E4004" s="52" t="s">
        <v>85</v>
      </c>
      <c r="F4004" s="52" t="s">
        <v>72</v>
      </c>
      <c r="G4004" s="52">
        <v>1552.9226804866653</v>
      </c>
      <c r="H4004" s="52">
        <v>1603.6628489980149</v>
      </c>
      <c r="I4004" s="52">
        <v>1748.7401733151758</v>
      </c>
      <c r="J4004" s="52">
        <v>1757.3642024036883</v>
      </c>
      <c r="K4004" s="52">
        <v>1617.5842354948975</v>
      </c>
      <c r="L4004" s="52">
        <v>1530.7298175212832</v>
      </c>
      <c r="M4004" s="52">
        <v>1464.7170180404412</v>
      </c>
      <c r="N4004" s="52">
        <v>1442.749498654541</v>
      </c>
      <c r="O4004" s="52">
        <v>1505.0671855584565</v>
      </c>
      <c r="P4004" s="52">
        <v>1454.4798534725335</v>
      </c>
      <c r="Q4004" s="52">
        <v>1346.5647363871394</v>
      </c>
      <c r="R4004" s="52">
        <v>1192.6360129122677</v>
      </c>
      <c r="S4004" s="52">
        <v>1198.1508548926306</v>
      </c>
      <c r="T4004" s="52">
        <v>1201.2160162948862</v>
      </c>
      <c r="U4004" s="52">
        <v>1159.7765737271013</v>
      </c>
      <c r="V4004" s="52">
        <v>1002.4051105890483</v>
      </c>
      <c r="W4004" s="52">
        <v>974.77050532075566</v>
      </c>
      <c r="X4004" s="52">
        <v>1012.265419266754</v>
      </c>
      <c r="Y4004" s="52">
        <v>905.45431603297425</v>
      </c>
      <c r="Z4004" s="52">
        <v>856.49611482026557</v>
      </c>
    </row>
    <row r="4005" spans="1:26">
      <c r="A4005" s="52" t="s">
        <v>349</v>
      </c>
      <c r="B4005" s="52" t="s">
        <v>343</v>
      </c>
      <c r="C4005" s="52" t="s">
        <v>263</v>
      </c>
      <c r="D4005" s="52" t="s">
        <v>7</v>
      </c>
      <c r="E4005" s="52" t="s">
        <v>85</v>
      </c>
      <c r="F4005" s="52" t="s">
        <v>73</v>
      </c>
      <c r="G4005" s="52">
        <v>1512.3814080089323</v>
      </c>
      <c r="H4005" s="52">
        <v>821.35602227463096</v>
      </c>
      <c r="I4005" s="52">
        <v>771.70584024895152</v>
      </c>
      <c r="J4005" s="52">
        <v>1381.8995379195317</v>
      </c>
      <c r="K4005" s="52">
        <v>1518.6489121450727</v>
      </c>
      <c r="L4005" s="52">
        <v>1519.8949155465978</v>
      </c>
      <c r="M4005" s="52">
        <v>1247.4287983636268</v>
      </c>
      <c r="N4005" s="52">
        <v>1237.5174366540364</v>
      </c>
      <c r="O4005" s="52">
        <v>1169.7638932646796</v>
      </c>
      <c r="P4005" s="52">
        <v>1223.1899929795261</v>
      </c>
      <c r="Q4005" s="52">
        <v>1130.2631996550367</v>
      </c>
      <c r="R4005" s="52">
        <v>1356.905162326575</v>
      </c>
      <c r="S4005" s="52">
        <v>1460.826489517056</v>
      </c>
      <c r="T4005" s="52">
        <v>1611.5323317878383</v>
      </c>
      <c r="U4005" s="52">
        <v>1698.7684624780877</v>
      </c>
      <c r="V4005" s="52">
        <v>1669.7542424474896</v>
      </c>
      <c r="W4005" s="52">
        <v>1615.9025068641004</v>
      </c>
      <c r="X4005" s="52">
        <v>1699.8972392583346</v>
      </c>
      <c r="Y4005" s="52">
        <v>1854.7252557979266</v>
      </c>
      <c r="Z4005" s="52">
        <v>1550.8130035597728</v>
      </c>
    </row>
    <row r="4006" spans="1:26">
      <c r="A4006" s="52" t="s">
        <v>336</v>
      </c>
      <c r="B4006" s="52" t="s">
        <v>337</v>
      </c>
      <c r="C4006" s="52" t="s">
        <v>264</v>
      </c>
      <c r="D4006" s="52" t="s">
        <v>7</v>
      </c>
      <c r="E4006" s="52" t="s">
        <v>62</v>
      </c>
      <c r="F4006" s="52" t="s">
        <v>63</v>
      </c>
      <c r="G4006" s="52">
        <v>0</v>
      </c>
      <c r="H4006" s="52">
        <v>0</v>
      </c>
      <c r="I4006" s="52">
        <v>0</v>
      </c>
      <c r="J4006" s="52">
        <v>0</v>
      </c>
      <c r="K4006" s="52">
        <v>0</v>
      </c>
      <c r="L4006" s="52">
        <v>0</v>
      </c>
      <c r="M4006" s="52">
        <v>0</v>
      </c>
      <c r="N4006" s="52">
        <v>0</v>
      </c>
      <c r="O4006" s="52">
        <v>0</v>
      </c>
      <c r="P4006" s="52">
        <v>0</v>
      </c>
      <c r="Q4006" s="52">
        <v>0</v>
      </c>
      <c r="R4006" s="52">
        <v>0</v>
      </c>
      <c r="S4006" s="52">
        <v>0</v>
      </c>
      <c r="T4006" s="52">
        <v>0</v>
      </c>
      <c r="U4006" s="52">
        <v>0</v>
      </c>
      <c r="V4006" s="52">
        <v>0</v>
      </c>
      <c r="W4006" s="52">
        <v>0</v>
      </c>
      <c r="X4006" s="52">
        <v>0</v>
      </c>
      <c r="Y4006" s="52">
        <v>0</v>
      </c>
      <c r="Z4006" s="52">
        <v>0</v>
      </c>
    </row>
    <row r="4007" spans="1:26">
      <c r="A4007" s="52" t="s">
        <v>336</v>
      </c>
      <c r="B4007" s="52" t="s">
        <v>338</v>
      </c>
      <c r="C4007" s="52" t="s">
        <v>264</v>
      </c>
      <c r="D4007" s="52" t="s">
        <v>7</v>
      </c>
      <c r="E4007" s="52" t="s">
        <v>62</v>
      </c>
      <c r="F4007" s="52" t="s">
        <v>64</v>
      </c>
      <c r="G4007" s="52">
        <v>0</v>
      </c>
      <c r="H4007" s="52">
        <v>0</v>
      </c>
      <c r="I4007" s="52">
        <v>0</v>
      </c>
      <c r="J4007" s="52">
        <v>0</v>
      </c>
      <c r="K4007" s="52">
        <v>0</v>
      </c>
      <c r="L4007" s="52">
        <v>0</v>
      </c>
      <c r="M4007" s="52">
        <v>0</v>
      </c>
      <c r="N4007" s="52">
        <v>0</v>
      </c>
      <c r="O4007" s="52">
        <v>0</v>
      </c>
      <c r="P4007" s="52">
        <v>0</v>
      </c>
      <c r="Q4007" s="52">
        <v>0</v>
      </c>
      <c r="R4007" s="52">
        <v>0</v>
      </c>
      <c r="S4007" s="52">
        <v>0</v>
      </c>
      <c r="T4007" s="52">
        <v>0</v>
      </c>
      <c r="U4007" s="52">
        <v>0</v>
      </c>
      <c r="V4007" s="52">
        <v>0</v>
      </c>
      <c r="W4007" s="52">
        <v>0</v>
      </c>
      <c r="X4007" s="52">
        <v>0</v>
      </c>
      <c r="Y4007" s="52">
        <v>0</v>
      </c>
      <c r="Z4007" s="52">
        <v>0</v>
      </c>
    </row>
    <row r="4008" spans="1:26">
      <c r="A4008" s="52" t="s">
        <v>336</v>
      </c>
      <c r="B4008" s="52" t="s">
        <v>339</v>
      </c>
      <c r="C4008" s="52" t="s">
        <v>264</v>
      </c>
      <c r="D4008" s="52" t="s">
        <v>7</v>
      </c>
      <c r="E4008" s="52" t="s">
        <v>62</v>
      </c>
      <c r="F4008" s="52" t="s">
        <v>65</v>
      </c>
      <c r="G4008" s="52">
        <v>0</v>
      </c>
      <c r="H4008" s="52">
        <v>0</v>
      </c>
      <c r="I4008" s="52">
        <v>0</v>
      </c>
      <c r="J4008" s="52">
        <v>0</v>
      </c>
      <c r="K4008" s="52">
        <v>0</v>
      </c>
      <c r="L4008" s="52">
        <v>0</v>
      </c>
      <c r="M4008" s="52">
        <v>0</v>
      </c>
      <c r="N4008" s="52">
        <v>0</v>
      </c>
      <c r="O4008" s="52">
        <v>0</v>
      </c>
      <c r="P4008" s="52">
        <v>0</v>
      </c>
      <c r="Q4008" s="52">
        <v>0</v>
      </c>
      <c r="R4008" s="52">
        <v>0</v>
      </c>
      <c r="S4008" s="52">
        <v>0</v>
      </c>
      <c r="T4008" s="52">
        <v>0</v>
      </c>
      <c r="U4008" s="52">
        <v>0</v>
      </c>
      <c r="V4008" s="52">
        <v>0</v>
      </c>
      <c r="W4008" s="52">
        <v>0</v>
      </c>
      <c r="X4008" s="52">
        <v>0</v>
      </c>
      <c r="Y4008" s="52">
        <v>0</v>
      </c>
      <c r="Z4008" s="52">
        <v>0</v>
      </c>
    </row>
    <row r="4009" spans="1:26">
      <c r="A4009" s="52" t="s">
        <v>336</v>
      </c>
      <c r="B4009" s="52" t="s">
        <v>340</v>
      </c>
      <c r="C4009" s="52" t="s">
        <v>264</v>
      </c>
      <c r="D4009" s="52" t="s">
        <v>7</v>
      </c>
      <c r="E4009" s="52" t="s">
        <v>62</v>
      </c>
      <c r="F4009" s="52" t="s">
        <v>66</v>
      </c>
      <c r="G4009" s="52">
        <v>0</v>
      </c>
      <c r="H4009" s="52">
        <v>0</v>
      </c>
      <c r="I4009" s="52">
        <v>0</v>
      </c>
      <c r="J4009" s="52">
        <v>0</v>
      </c>
      <c r="K4009" s="52">
        <v>0</v>
      </c>
      <c r="L4009" s="52">
        <v>0</v>
      </c>
      <c r="M4009" s="52">
        <v>0</v>
      </c>
      <c r="N4009" s="52">
        <v>0</v>
      </c>
      <c r="O4009" s="52">
        <v>0</v>
      </c>
      <c r="P4009" s="52">
        <v>0</v>
      </c>
      <c r="Q4009" s="52">
        <v>0</v>
      </c>
      <c r="R4009" s="52">
        <v>0</v>
      </c>
      <c r="S4009" s="52">
        <v>0</v>
      </c>
      <c r="T4009" s="52">
        <v>0</v>
      </c>
      <c r="U4009" s="52">
        <v>0</v>
      </c>
      <c r="V4009" s="52">
        <v>0</v>
      </c>
      <c r="W4009" s="52">
        <v>0</v>
      </c>
      <c r="X4009" s="52">
        <v>0</v>
      </c>
      <c r="Y4009" s="52">
        <v>0</v>
      </c>
      <c r="Z4009" s="52">
        <v>0</v>
      </c>
    </row>
    <row r="4010" spans="1:26">
      <c r="A4010" s="52" t="s">
        <v>336</v>
      </c>
      <c r="B4010" s="52" t="s">
        <v>341</v>
      </c>
      <c r="C4010" s="52" t="s">
        <v>264</v>
      </c>
      <c r="D4010" s="52" t="s">
        <v>7</v>
      </c>
      <c r="E4010" s="52" t="s">
        <v>62</v>
      </c>
      <c r="F4010" s="52" t="s">
        <v>67</v>
      </c>
      <c r="G4010" s="52">
        <v>0</v>
      </c>
      <c r="H4010" s="52">
        <v>0</v>
      </c>
      <c r="I4010" s="52">
        <v>0</v>
      </c>
      <c r="J4010" s="52">
        <v>0</v>
      </c>
      <c r="K4010" s="52">
        <v>0</v>
      </c>
      <c r="L4010" s="52">
        <v>0</v>
      </c>
      <c r="M4010" s="52">
        <v>0</v>
      </c>
      <c r="N4010" s="52">
        <v>0</v>
      </c>
      <c r="O4010" s="52">
        <v>0</v>
      </c>
      <c r="P4010" s="52">
        <v>0</v>
      </c>
      <c r="Q4010" s="52">
        <v>0</v>
      </c>
      <c r="R4010" s="52">
        <v>0</v>
      </c>
      <c r="S4010" s="52">
        <v>0</v>
      </c>
      <c r="T4010" s="52">
        <v>0</v>
      </c>
      <c r="U4010" s="52">
        <v>0</v>
      </c>
      <c r="V4010" s="52">
        <v>0</v>
      </c>
      <c r="W4010" s="52">
        <v>0</v>
      </c>
      <c r="X4010" s="52">
        <v>0</v>
      </c>
      <c r="Y4010" s="52">
        <v>0</v>
      </c>
      <c r="Z4010" s="52">
        <v>0</v>
      </c>
    </row>
    <row r="4011" spans="1:26">
      <c r="A4011" s="52" t="s">
        <v>336</v>
      </c>
      <c r="B4011" s="52" t="s">
        <v>337</v>
      </c>
      <c r="C4011" s="52" t="s">
        <v>264</v>
      </c>
      <c r="D4011" s="52" t="s">
        <v>7</v>
      </c>
      <c r="E4011" s="52" t="s">
        <v>62</v>
      </c>
      <c r="F4011" s="52" t="s">
        <v>68</v>
      </c>
      <c r="G4011" s="52">
        <v>0</v>
      </c>
      <c r="H4011" s="52">
        <v>0</v>
      </c>
      <c r="I4011" s="52">
        <v>0</v>
      </c>
      <c r="J4011" s="52">
        <v>0</v>
      </c>
      <c r="K4011" s="52">
        <v>0</v>
      </c>
      <c r="L4011" s="52">
        <v>0</v>
      </c>
      <c r="M4011" s="52">
        <v>0</v>
      </c>
      <c r="N4011" s="52">
        <v>0</v>
      </c>
      <c r="O4011" s="52">
        <v>0</v>
      </c>
      <c r="P4011" s="52">
        <v>0</v>
      </c>
      <c r="Q4011" s="52">
        <v>0</v>
      </c>
      <c r="R4011" s="52">
        <v>0</v>
      </c>
      <c r="S4011" s="52">
        <v>0</v>
      </c>
      <c r="T4011" s="52">
        <v>0</v>
      </c>
      <c r="U4011" s="52">
        <v>0</v>
      </c>
      <c r="V4011" s="52">
        <v>0</v>
      </c>
      <c r="W4011" s="52">
        <v>0</v>
      </c>
      <c r="X4011" s="52">
        <v>0</v>
      </c>
      <c r="Y4011" s="52">
        <v>0</v>
      </c>
      <c r="Z4011" s="52">
        <v>0</v>
      </c>
    </row>
    <row r="4012" spans="1:26">
      <c r="A4012" s="52" t="s">
        <v>336</v>
      </c>
      <c r="B4012" s="52" t="s">
        <v>337</v>
      </c>
      <c r="C4012" s="52" t="s">
        <v>264</v>
      </c>
      <c r="D4012" s="52" t="s">
        <v>7</v>
      </c>
      <c r="E4012" s="52" t="s">
        <v>62</v>
      </c>
      <c r="F4012" s="52" t="s">
        <v>69</v>
      </c>
      <c r="G4012" s="52">
        <v>0</v>
      </c>
      <c r="H4012" s="52">
        <v>0</v>
      </c>
      <c r="I4012" s="52">
        <v>0</v>
      </c>
      <c r="J4012" s="52">
        <v>0</v>
      </c>
      <c r="K4012" s="52">
        <v>0</v>
      </c>
      <c r="L4012" s="52">
        <v>0</v>
      </c>
      <c r="M4012" s="52">
        <v>0</v>
      </c>
      <c r="N4012" s="52">
        <v>0</v>
      </c>
      <c r="O4012" s="52">
        <v>0</v>
      </c>
      <c r="P4012" s="52">
        <v>0</v>
      </c>
      <c r="Q4012" s="52">
        <v>0</v>
      </c>
      <c r="R4012" s="52">
        <v>0</v>
      </c>
      <c r="S4012" s="52">
        <v>0</v>
      </c>
      <c r="T4012" s="52">
        <v>0</v>
      </c>
      <c r="U4012" s="52">
        <v>0</v>
      </c>
      <c r="V4012" s="52">
        <v>0</v>
      </c>
      <c r="W4012" s="52">
        <v>0</v>
      </c>
      <c r="X4012" s="52">
        <v>0</v>
      </c>
      <c r="Y4012" s="52">
        <v>0</v>
      </c>
      <c r="Z4012" s="52">
        <v>0</v>
      </c>
    </row>
    <row r="4013" spans="1:26">
      <c r="A4013" s="52" t="s">
        <v>336</v>
      </c>
      <c r="B4013" s="52" t="s">
        <v>337</v>
      </c>
      <c r="C4013" s="52" t="s">
        <v>264</v>
      </c>
      <c r="D4013" s="52" t="s">
        <v>7</v>
      </c>
      <c r="E4013" s="52" t="s">
        <v>62</v>
      </c>
      <c r="F4013" s="52" t="s">
        <v>70</v>
      </c>
      <c r="G4013" s="52">
        <v>0</v>
      </c>
      <c r="H4013" s="52">
        <v>0</v>
      </c>
      <c r="I4013" s="52">
        <v>0</v>
      </c>
      <c r="J4013" s="52">
        <v>0</v>
      </c>
      <c r="K4013" s="52">
        <v>0</v>
      </c>
      <c r="L4013" s="52">
        <v>0</v>
      </c>
      <c r="M4013" s="52">
        <v>0</v>
      </c>
      <c r="N4013" s="52">
        <v>0</v>
      </c>
      <c r="O4013" s="52">
        <v>0</v>
      </c>
      <c r="P4013" s="52">
        <v>0</v>
      </c>
      <c r="Q4013" s="52">
        <v>0</v>
      </c>
      <c r="R4013" s="52">
        <v>0</v>
      </c>
      <c r="S4013" s="52">
        <v>0</v>
      </c>
      <c r="T4013" s="52">
        <v>0</v>
      </c>
      <c r="U4013" s="52">
        <v>0</v>
      </c>
      <c r="V4013" s="52">
        <v>0</v>
      </c>
      <c r="W4013" s="52">
        <v>0</v>
      </c>
      <c r="X4013" s="52">
        <v>0</v>
      </c>
      <c r="Y4013" s="52">
        <v>0</v>
      </c>
      <c r="Z4013" s="52">
        <v>0</v>
      </c>
    </row>
    <row r="4014" spans="1:26">
      <c r="A4014" s="52" t="s">
        <v>336</v>
      </c>
      <c r="B4014" s="52" t="s">
        <v>342</v>
      </c>
      <c r="C4014" s="52" t="s">
        <v>264</v>
      </c>
      <c r="D4014" s="52" t="s">
        <v>7</v>
      </c>
      <c r="E4014" s="52" t="s">
        <v>62</v>
      </c>
      <c r="F4014" s="52" t="s">
        <v>71</v>
      </c>
      <c r="G4014" s="52">
        <v>0</v>
      </c>
      <c r="H4014" s="52">
        <v>0</v>
      </c>
      <c r="I4014" s="52">
        <v>0</v>
      </c>
      <c r="J4014" s="52">
        <v>0</v>
      </c>
      <c r="K4014" s="52">
        <v>0</v>
      </c>
      <c r="L4014" s="52">
        <v>0</v>
      </c>
      <c r="M4014" s="52">
        <v>0</v>
      </c>
      <c r="N4014" s="52">
        <v>0</v>
      </c>
      <c r="O4014" s="52">
        <v>0</v>
      </c>
      <c r="P4014" s="52">
        <v>0</v>
      </c>
      <c r="Q4014" s="52">
        <v>0</v>
      </c>
      <c r="R4014" s="52">
        <v>0</v>
      </c>
      <c r="S4014" s="52">
        <v>0</v>
      </c>
      <c r="T4014" s="52">
        <v>0</v>
      </c>
      <c r="U4014" s="52">
        <v>0</v>
      </c>
      <c r="V4014" s="52">
        <v>0</v>
      </c>
      <c r="W4014" s="52">
        <v>0</v>
      </c>
      <c r="X4014" s="52">
        <v>0</v>
      </c>
      <c r="Y4014" s="52">
        <v>0</v>
      </c>
      <c r="Z4014" s="52">
        <v>0</v>
      </c>
    </row>
    <row r="4015" spans="1:26">
      <c r="A4015" s="52" t="s">
        <v>336</v>
      </c>
      <c r="B4015" s="52" t="s">
        <v>342</v>
      </c>
      <c r="C4015" s="52" t="s">
        <v>264</v>
      </c>
      <c r="D4015" s="52" t="s">
        <v>7</v>
      </c>
      <c r="E4015" s="52" t="s">
        <v>62</v>
      </c>
      <c r="F4015" s="52" t="s">
        <v>72</v>
      </c>
      <c r="G4015" s="52">
        <v>0</v>
      </c>
      <c r="H4015" s="52">
        <v>0</v>
      </c>
      <c r="I4015" s="52">
        <v>0</v>
      </c>
      <c r="J4015" s="52">
        <v>0</v>
      </c>
      <c r="K4015" s="52">
        <v>0</v>
      </c>
      <c r="L4015" s="52">
        <v>0</v>
      </c>
      <c r="M4015" s="52">
        <v>0</v>
      </c>
      <c r="N4015" s="52">
        <v>0</v>
      </c>
      <c r="O4015" s="52">
        <v>0</v>
      </c>
      <c r="P4015" s="52">
        <v>0</v>
      </c>
      <c r="Q4015" s="52">
        <v>0</v>
      </c>
      <c r="R4015" s="52">
        <v>0</v>
      </c>
      <c r="S4015" s="52">
        <v>0</v>
      </c>
      <c r="T4015" s="52">
        <v>0</v>
      </c>
      <c r="U4015" s="52">
        <v>0</v>
      </c>
      <c r="V4015" s="52">
        <v>0</v>
      </c>
      <c r="W4015" s="52">
        <v>0</v>
      </c>
      <c r="X4015" s="52">
        <v>0</v>
      </c>
      <c r="Y4015" s="52">
        <v>0</v>
      </c>
      <c r="Z4015" s="52">
        <v>0</v>
      </c>
    </row>
    <row r="4016" spans="1:26">
      <c r="A4016" s="52" t="s">
        <v>336</v>
      </c>
      <c r="B4016" s="52" t="s">
        <v>343</v>
      </c>
      <c r="C4016" s="52" t="s">
        <v>264</v>
      </c>
      <c r="D4016" s="52" t="s">
        <v>7</v>
      </c>
      <c r="E4016" s="52" t="s">
        <v>62</v>
      </c>
      <c r="F4016" s="52" t="s">
        <v>73</v>
      </c>
      <c r="G4016" s="52">
        <v>0</v>
      </c>
      <c r="H4016" s="52">
        <v>0</v>
      </c>
      <c r="I4016" s="52">
        <v>0</v>
      </c>
      <c r="J4016" s="52">
        <v>0</v>
      </c>
      <c r="K4016" s="52">
        <v>0</v>
      </c>
      <c r="L4016" s="52">
        <v>0</v>
      </c>
      <c r="M4016" s="52">
        <v>0</v>
      </c>
      <c r="N4016" s="52">
        <v>0</v>
      </c>
      <c r="O4016" s="52">
        <v>0</v>
      </c>
      <c r="P4016" s="52">
        <v>0</v>
      </c>
      <c r="Q4016" s="52">
        <v>0</v>
      </c>
      <c r="R4016" s="52">
        <v>0</v>
      </c>
      <c r="S4016" s="52">
        <v>0</v>
      </c>
      <c r="T4016" s="52">
        <v>0</v>
      </c>
      <c r="U4016" s="52">
        <v>0</v>
      </c>
      <c r="V4016" s="52">
        <v>0</v>
      </c>
      <c r="W4016" s="52">
        <v>0</v>
      </c>
      <c r="X4016" s="52">
        <v>0</v>
      </c>
      <c r="Y4016" s="52">
        <v>0</v>
      </c>
      <c r="Z4016" s="52">
        <v>0</v>
      </c>
    </row>
    <row r="4017" spans="1:26">
      <c r="A4017" s="52" t="s">
        <v>344</v>
      </c>
      <c r="B4017" s="52" t="s">
        <v>337</v>
      </c>
      <c r="C4017" s="52" t="s">
        <v>264</v>
      </c>
      <c r="D4017" s="52" t="s">
        <v>7</v>
      </c>
      <c r="E4017" s="52" t="s">
        <v>74</v>
      </c>
      <c r="F4017" s="52" t="s">
        <v>63</v>
      </c>
      <c r="G4017" s="52">
        <v>0</v>
      </c>
      <c r="H4017" s="52">
        <v>0</v>
      </c>
      <c r="I4017" s="52">
        <v>0</v>
      </c>
      <c r="J4017" s="52">
        <v>0</v>
      </c>
      <c r="K4017" s="52">
        <v>0</v>
      </c>
      <c r="L4017" s="52">
        <v>0</v>
      </c>
      <c r="M4017" s="52">
        <v>0</v>
      </c>
      <c r="N4017" s="52">
        <v>0</v>
      </c>
      <c r="O4017" s="52">
        <v>0</v>
      </c>
      <c r="P4017" s="52">
        <v>0</v>
      </c>
      <c r="Q4017" s="52">
        <v>0</v>
      </c>
      <c r="R4017" s="52">
        <v>0</v>
      </c>
      <c r="S4017" s="52">
        <v>0</v>
      </c>
      <c r="T4017" s="52">
        <v>0</v>
      </c>
      <c r="U4017" s="52">
        <v>0</v>
      </c>
      <c r="V4017" s="52">
        <v>0</v>
      </c>
      <c r="W4017" s="52">
        <v>0</v>
      </c>
      <c r="X4017" s="52">
        <v>0</v>
      </c>
      <c r="Y4017" s="52">
        <v>0</v>
      </c>
      <c r="Z4017" s="52">
        <v>0</v>
      </c>
    </row>
    <row r="4018" spans="1:26">
      <c r="A4018" s="52" t="s">
        <v>344</v>
      </c>
      <c r="B4018" s="52" t="s">
        <v>338</v>
      </c>
      <c r="C4018" s="52" t="s">
        <v>264</v>
      </c>
      <c r="D4018" s="52" t="s">
        <v>7</v>
      </c>
      <c r="E4018" s="52" t="s">
        <v>74</v>
      </c>
      <c r="F4018" s="52" t="s">
        <v>64</v>
      </c>
      <c r="G4018" s="52">
        <v>0</v>
      </c>
      <c r="H4018" s="52">
        <v>0</v>
      </c>
      <c r="I4018" s="52">
        <v>0</v>
      </c>
      <c r="J4018" s="52">
        <v>0</v>
      </c>
      <c r="K4018" s="52">
        <v>0</v>
      </c>
      <c r="L4018" s="52">
        <v>0</v>
      </c>
      <c r="M4018" s="52">
        <v>0</v>
      </c>
      <c r="N4018" s="52">
        <v>0</v>
      </c>
      <c r="O4018" s="52">
        <v>0</v>
      </c>
      <c r="P4018" s="52">
        <v>0</v>
      </c>
      <c r="Q4018" s="52">
        <v>0</v>
      </c>
      <c r="R4018" s="52">
        <v>0</v>
      </c>
      <c r="S4018" s="52">
        <v>0</v>
      </c>
      <c r="T4018" s="52">
        <v>0</v>
      </c>
      <c r="U4018" s="52">
        <v>0</v>
      </c>
      <c r="V4018" s="52">
        <v>0</v>
      </c>
      <c r="W4018" s="52">
        <v>0</v>
      </c>
      <c r="X4018" s="52">
        <v>0</v>
      </c>
      <c r="Y4018" s="52">
        <v>0</v>
      </c>
      <c r="Z4018" s="52">
        <v>0</v>
      </c>
    </row>
    <row r="4019" spans="1:26">
      <c r="A4019" s="52" t="s">
        <v>344</v>
      </c>
      <c r="B4019" s="52" t="s">
        <v>339</v>
      </c>
      <c r="C4019" s="52" t="s">
        <v>264</v>
      </c>
      <c r="D4019" s="52" t="s">
        <v>7</v>
      </c>
      <c r="E4019" s="52" t="s">
        <v>74</v>
      </c>
      <c r="F4019" s="52" t="s">
        <v>65</v>
      </c>
      <c r="G4019" s="52">
        <v>0</v>
      </c>
      <c r="H4019" s="52">
        <v>0</v>
      </c>
      <c r="I4019" s="52">
        <v>0</v>
      </c>
      <c r="J4019" s="52">
        <v>0</v>
      </c>
      <c r="K4019" s="52">
        <v>0</v>
      </c>
      <c r="L4019" s="52">
        <v>0</v>
      </c>
      <c r="M4019" s="52">
        <v>0</v>
      </c>
      <c r="N4019" s="52">
        <v>0</v>
      </c>
      <c r="O4019" s="52">
        <v>0</v>
      </c>
      <c r="P4019" s="52">
        <v>0</v>
      </c>
      <c r="Q4019" s="52">
        <v>0</v>
      </c>
      <c r="R4019" s="52">
        <v>0</v>
      </c>
      <c r="S4019" s="52">
        <v>0</v>
      </c>
      <c r="T4019" s="52">
        <v>0</v>
      </c>
      <c r="U4019" s="52">
        <v>0</v>
      </c>
      <c r="V4019" s="52">
        <v>0</v>
      </c>
      <c r="W4019" s="52">
        <v>0</v>
      </c>
      <c r="X4019" s="52">
        <v>0</v>
      </c>
      <c r="Y4019" s="52">
        <v>0</v>
      </c>
      <c r="Z4019" s="52">
        <v>0</v>
      </c>
    </row>
    <row r="4020" spans="1:26">
      <c r="A4020" s="52" t="s">
        <v>344</v>
      </c>
      <c r="B4020" s="52" t="s">
        <v>340</v>
      </c>
      <c r="C4020" s="52" t="s">
        <v>264</v>
      </c>
      <c r="D4020" s="52" t="s">
        <v>7</v>
      </c>
      <c r="E4020" s="52" t="s">
        <v>74</v>
      </c>
      <c r="F4020" s="52" t="s">
        <v>66</v>
      </c>
      <c r="G4020" s="52">
        <v>0</v>
      </c>
      <c r="H4020" s="52">
        <v>0</v>
      </c>
      <c r="I4020" s="52">
        <v>0</v>
      </c>
      <c r="J4020" s="52">
        <v>0</v>
      </c>
      <c r="K4020" s="52">
        <v>0</v>
      </c>
      <c r="L4020" s="52">
        <v>0</v>
      </c>
      <c r="M4020" s="52">
        <v>0</v>
      </c>
      <c r="N4020" s="52">
        <v>0</v>
      </c>
      <c r="O4020" s="52">
        <v>0</v>
      </c>
      <c r="P4020" s="52">
        <v>0</v>
      </c>
      <c r="Q4020" s="52">
        <v>0</v>
      </c>
      <c r="R4020" s="52">
        <v>0</v>
      </c>
      <c r="S4020" s="52">
        <v>0</v>
      </c>
      <c r="T4020" s="52">
        <v>0</v>
      </c>
      <c r="U4020" s="52">
        <v>0</v>
      </c>
      <c r="V4020" s="52">
        <v>0</v>
      </c>
      <c r="W4020" s="52">
        <v>0</v>
      </c>
      <c r="X4020" s="52">
        <v>0</v>
      </c>
      <c r="Y4020" s="52">
        <v>0</v>
      </c>
      <c r="Z4020" s="52">
        <v>0</v>
      </c>
    </row>
    <row r="4021" spans="1:26">
      <c r="A4021" s="52" t="s">
        <v>344</v>
      </c>
      <c r="B4021" s="52" t="s">
        <v>341</v>
      </c>
      <c r="C4021" s="52" t="s">
        <v>264</v>
      </c>
      <c r="D4021" s="52" t="s">
        <v>7</v>
      </c>
      <c r="E4021" s="52" t="s">
        <v>74</v>
      </c>
      <c r="F4021" s="52" t="s">
        <v>67</v>
      </c>
      <c r="G4021" s="52">
        <v>0</v>
      </c>
      <c r="H4021" s="52">
        <v>0</v>
      </c>
      <c r="I4021" s="52">
        <v>0</v>
      </c>
      <c r="J4021" s="52">
        <v>0</v>
      </c>
      <c r="K4021" s="52">
        <v>0</v>
      </c>
      <c r="L4021" s="52">
        <v>0</v>
      </c>
      <c r="M4021" s="52">
        <v>0</v>
      </c>
      <c r="N4021" s="52">
        <v>0</v>
      </c>
      <c r="O4021" s="52">
        <v>0</v>
      </c>
      <c r="P4021" s="52">
        <v>0</v>
      </c>
      <c r="Q4021" s="52">
        <v>0</v>
      </c>
      <c r="R4021" s="52">
        <v>0</v>
      </c>
      <c r="S4021" s="52">
        <v>0</v>
      </c>
      <c r="T4021" s="52">
        <v>0</v>
      </c>
      <c r="U4021" s="52">
        <v>0</v>
      </c>
      <c r="V4021" s="52">
        <v>0</v>
      </c>
      <c r="W4021" s="52">
        <v>0</v>
      </c>
      <c r="X4021" s="52">
        <v>0</v>
      </c>
      <c r="Y4021" s="52">
        <v>0</v>
      </c>
      <c r="Z4021" s="52">
        <v>0</v>
      </c>
    </row>
    <row r="4022" spans="1:26">
      <c r="A4022" s="52" t="s">
        <v>344</v>
      </c>
      <c r="B4022" s="52" t="s">
        <v>337</v>
      </c>
      <c r="C4022" s="52" t="s">
        <v>264</v>
      </c>
      <c r="D4022" s="52" t="s">
        <v>7</v>
      </c>
      <c r="E4022" s="52" t="s">
        <v>74</v>
      </c>
      <c r="F4022" s="52" t="s">
        <v>68</v>
      </c>
      <c r="G4022" s="52">
        <v>0</v>
      </c>
      <c r="H4022" s="52">
        <v>0</v>
      </c>
      <c r="I4022" s="52">
        <v>0</v>
      </c>
      <c r="J4022" s="52">
        <v>0</v>
      </c>
      <c r="K4022" s="52">
        <v>0</v>
      </c>
      <c r="L4022" s="52">
        <v>0</v>
      </c>
      <c r="M4022" s="52">
        <v>0</v>
      </c>
      <c r="N4022" s="52">
        <v>0</v>
      </c>
      <c r="O4022" s="52">
        <v>0</v>
      </c>
      <c r="P4022" s="52">
        <v>0</v>
      </c>
      <c r="Q4022" s="52">
        <v>0</v>
      </c>
      <c r="R4022" s="52">
        <v>0</v>
      </c>
      <c r="S4022" s="52">
        <v>0</v>
      </c>
      <c r="T4022" s="52">
        <v>0</v>
      </c>
      <c r="U4022" s="52">
        <v>0</v>
      </c>
      <c r="V4022" s="52">
        <v>0</v>
      </c>
      <c r="W4022" s="52">
        <v>0</v>
      </c>
      <c r="X4022" s="52">
        <v>0</v>
      </c>
      <c r="Y4022" s="52">
        <v>0</v>
      </c>
      <c r="Z4022" s="52">
        <v>0</v>
      </c>
    </row>
    <row r="4023" spans="1:26">
      <c r="A4023" s="52" t="s">
        <v>344</v>
      </c>
      <c r="B4023" s="52" t="s">
        <v>337</v>
      </c>
      <c r="C4023" s="52" t="s">
        <v>264</v>
      </c>
      <c r="D4023" s="52" t="s">
        <v>7</v>
      </c>
      <c r="E4023" s="52" t="s">
        <v>74</v>
      </c>
      <c r="F4023" s="52" t="s">
        <v>69</v>
      </c>
      <c r="G4023" s="52">
        <v>0</v>
      </c>
      <c r="H4023" s="52">
        <v>0</v>
      </c>
      <c r="I4023" s="52">
        <v>0</v>
      </c>
      <c r="J4023" s="52">
        <v>0</v>
      </c>
      <c r="K4023" s="52">
        <v>0</v>
      </c>
      <c r="L4023" s="52">
        <v>0</v>
      </c>
      <c r="M4023" s="52">
        <v>0</v>
      </c>
      <c r="N4023" s="52">
        <v>0</v>
      </c>
      <c r="O4023" s="52">
        <v>0</v>
      </c>
      <c r="P4023" s="52">
        <v>0</v>
      </c>
      <c r="Q4023" s="52">
        <v>0</v>
      </c>
      <c r="R4023" s="52">
        <v>0</v>
      </c>
      <c r="S4023" s="52">
        <v>0</v>
      </c>
      <c r="T4023" s="52">
        <v>0</v>
      </c>
      <c r="U4023" s="52">
        <v>0</v>
      </c>
      <c r="V4023" s="52">
        <v>0</v>
      </c>
      <c r="W4023" s="52">
        <v>0</v>
      </c>
      <c r="X4023" s="52">
        <v>0</v>
      </c>
      <c r="Y4023" s="52">
        <v>0</v>
      </c>
      <c r="Z4023" s="52">
        <v>0</v>
      </c>
    </row>
    <row r="4024" spans="1:26">
      <c r="A4024" s="52" t="s">
        <v>344</v>
      </c>
      <c r="B4024" s="52" t="s">
        <v>337</v>
      </c>
      <c r="C4024" s="52" t="s">
        <v>264</v>
      </c>
      <c r="D4024" s="52" t="s">
        <v>7</v>
      </c>
      <c r="E4024" s="52" t="s">
        <v>74</v>
      </c>
      <c r="F4024" s="52" t="s">
        <v>70</v>
      </c>
      <c r="G4024" s="52">
        <v>0</v>
      </c>
      <c r="H4024" s="52">
        <v>0</v>
      </c>
      <c r="I4024" s="52">
        <v>0</v>
      </c>
      <c r="J4024" s="52">
        <v>0</v>
      </c>
      <c r="K4024" s="52">
        <v>0</v>
      </c>
      <c r="L4024" s="52">
        <v>0</v>
      </c>
      <c r="M4024" s="52">
        <v>0</v>
      </c>
      <c r="N4024" s="52">
        <v>0</v>
      </c>
      <c r="O4024" s="52">
        <v>0</v>
      </c>
      <c r="P4024" s="52">
        <v>0</v>
      </c>
      <c r="Q4024" s="52">
        <v>0</v>
      </c>
      <c r="R4024" s="52">
        <v>0</v>
      </c>
      <c r="S4024" s="52">
        <v>0</v>
      </c>
      <c r="T4024" s="52">
        <v>0</v>
      </c>
      <c r="U4024" s="52">
        <v>0</v>
      </c>
      <c r="V4024" s="52">
        <v>0</v>
      </c>
      <c r="W4024" s="52">
        <v>0</v>
      </c>
      <c r="X4024" s="52">
        <v>0</v>
      </c>
      <c r="Y4024" s="52">
        <v>0</v>
      </c>
      <c r="Z4024" s="52">
        <v>0</v>
      </c>
    </row>
    <row r="4025" spans="1:26">
      <c r="A4025" s="52" t="s">
        <v>344</v>
      </c>
      <c r="B4025" s="52" t="s">
        <v>342</v>
      </c>
      <c r="C4025" s="52" t="s">
        <v>264</v>
      </c>
      <c r="D4025" s="52" t="s">
        <v>7</v>
      </c>
      <c r="E4025" s="52" t="s">
        <v>74</v>
      </c>
      <c r="F4025" s="52" t="s">
        <v>71</v>
      </c>
      <c r="G4025" s="52">
        <v>0</v>
      </c>
      <c r="H4025" s="52">
        <v>0</v>
      </c>
      <c r="I4025" s="52">
        <v>0</v>
      </c>
      <c r="J4025" s="52">
        <v>0</v>
      </c>
      <c r="K4025" s="52">
        <v>0</v>
      </c>
      <c r="L4025" s="52">
        <v>0</v>
      </c>
      <c r="M4025" s="52">
        <v>0</v>
      </c>
      <c r="N4025" s="52">
        <v>0</v>
      </c>
      <c r="O4025" s="52">
        <v>0</v>
      </c>
      <c r="P4025" s="52">
        <v>0</v>
      </c>
      <c r="Q4025" s="52">
        <v>0</v>
      </c>
      <c r="R4025" s="52">
        <v>0</v>
      </c>
      <c r="S4025" s="52">
        <v>0</v>
      </c>
      <c r="T4025" s="52">
        <v>0</v>
      </c>
      <c r="U4025" s="52">
        <v>0</v>
      </c>
      <c r="V4025" s="52">
        <v>0</v>
      </c>
      <c r="W4025" s="52">
        <v>0</v>
      </c>
      <c r="X4025" s="52">
        <v>0</v>
      </c>
      <c r="Y4025" s="52">
        <v>0</v>
      </c>
      <c r="Z4025" s="52">
        <v>0</v>
      </c>
    </row>
    <row r="4026" spans="1:26">
      <c r="A4026" s="52" t="s">
        <v>344</v>
      </c>
      <c r="B4026" s="52" t="s">
        <v>342</v>
      </c>
      <c r="C4026" s="52" t="s">
        <v>264</v>
      </c>
      <c r="D4026" s="52" t="s">
        <v>7</v>
      </c>
      <c r="E4026" s="52" t="s">
        <v>74</v>
      </c>
      <c r="F4026" s="52" t="s">
        <v>72</v>
      </c>
      <c r="G4026" s="52">
        <v>0</v>
      </c>
      <c r="H4026" s="52">
        <v>0</v>
      </c>
      <c r="I4026" s="52">
        <v>0</v>
      </c>
      <c r="J4026" s="52">
        <v>0</v>
      </c>
      <c r="K4026" s="52">
        <v>0</v>
      </c>
      <c r="L4026" s="52">
        <v>0</v>
      </c>
      <c r="M4026" s="52">
        <v>0</v>
      </c>
      <c r="N4026" s="52">
        <v>0</v>
      </c>
      <c r="O4026" s="52">
        <v>0</v>
      </c>
      <c r="P4026" s="52">
        <v>0</v>
      </c>
      <c r="Q4026" s="52">
        <v>0</v>
      </c>
      <c r="R4026" s="52">
        <v>0</v>
      </c>
      <c r="S4026" s="52">
        <v>0</v>
      </c>
      <c r="T4026" s="52">
        <v>0</v>
      </c>
      <c r="U4026" s="52">
        <v>0</v>
      </c>
      <c r="V4026" s="52">
        <v>0</v>
      </c>
      <c r="W4026" s="52">
        <v>0</v>
      </c>
      <c r="X4026" s="52">
        <v>0</v>
      </c>
      <c r="Y4026" s="52">
        <v>0</v>
      </c>
      <c r="Z4026" s="52">
        <v>0</v>
      </c>
    </row>
    <row r="4027" spans="1:26">
      <c r="A4027" s="52" t="s">
        <v>344</v>
      </c>
      <c r="B4027" s="52" t="s">
        <v>343</v>
      </c>
      <c r="C4027" s="52" t="s">
        <v>264</v>
      </c>
      <c r="D4027" s="52" t="s">
        <v>7</v>
      </c>
      <c r="E4027" s="52" t="s">
        <v>74</v>
      </c>
      <c r="F4027" s="52" t="s">
        <v>73</v>
      </c>
      <c r="G4027" s="52">
        <v>0</v>
      </c>
      <c r="H4027" s="52">
        <v>0</v>
      </c>
      <c r="I4027" s="52">
        <v>0</v>
      </c>
      <c r="J4027" s="52">
        <v>0</v>
      </c>
      <c r="K4027" s="52">
        <v>0</v>
      </c>
      <c r="L4027" s="52">
        <v>0</v>
      </c>
      <c r="M4027" s="52">
        <v>0</v>
      </c>
      <c r="N4027" s="52">
        <v>0</v>
      </c>
      <c r="O4027" s="52">
        <v>0</v>
      </c>
      <c r="P4027" s="52">
        <v>0</v>
      </c>
      <c r="Q4027" s="52">
        <v>0</v>
      </c>
      <c r="R4027" s="52">
        <v>0</v>
      </c>
      <c r="S4027" s="52">
        <v>0</v>
      </c>
      <c r="T4027" s="52">
        <v>0</v>
      </c>
      <c r="U4027" s="52">
        <v>0</v>
      </c>
      <c r="V4027" s="52">
        <v>0</v>
      </c>
      <c r="W4027" s="52">
        <v>0</v>
      </c>
      <c r="X4027" s="52">
        <v>0</v>
      </c>
      <c r="Y4027" s="52">
        <v>0</v>
      </c>
      <c r="Z4027" s="52">
        <v>0</v>
      </c>
    </row>
    <row r="4028" spans="1:26">
      <c r="A4028" s="52" t="s">
        <v>345</v>
      </c>
      <c r="B4028" s="52" t="s">
        <v>337</v>
      </c>
      <c r="C4028" s="52" t="s">
        <v>264</v>
      </c>
      <c r="D4028" s="52" t="s">
        <v>7</v>
      </c>
      <c r="E4028" s="52" t="s">
        <v>75</v>
      </c>
      <c r="F4028" s="52" t="s">
        <v>63</v>
      </c>
      <c r="G4028" s="52">
        <v>0</v>
      </c>
      <c r="H4028" s="52">
        <v>0</v>
      </c>
      <c r="I4028" s="52">
        <v>0</v>
      </c>
      <c r="J4028" s="52">
        <v>0</v>
      </c>
      <c r="K4028" s="52">
        <v>0</v>
      </c>
      <c r="L4028" s="52">
        <v>0</v>
      </c>
      <c r="M4028" s="52">
        <v>0</v>
      </c>
      <c r="N4028" s="52">
        <v>0</v>
      </c>
      <c r="O4028" s="52">
        <v>0</v>
      </c>
      <c r="P4028" s="52">
        <v>0</v>
      </c>
      <c r="Q4028" s="52">
        <v>0</v>
      </c>
      <c r="R4028" s="52">
        <v>0</v>
      </c>
      <c r="S4028" s="52">
        <v>0</v>
      </c>
      <c r="T4028" s="52">
        <v>0</v>
      </c>
      <c r="U4028" s="52">
        <v>0</v>
      </c>
      <c r="V4028" s="52">
        <v>0</v>
      </c>
      <c r="W4028" s="52">
        <v>0</v>
      </c>
      <c r="X4028" s="52">
        <v>0</v>
      </c>
      <c r="Y4028" s="52">
        <v>0</v>
      </c>
      <c r="Z4028" s="52">
        <v>0</v>
      </c>
    </row>
    <row r="4029" spans="1:26">
      <c r="A4029" s="52" t="s">
        <v>345</v>
      </c>
      <c r="B4029" s="52" t="s">
        <v>338</v>
      </c>
      <c r="C4029" s="52" t="s">
        <v>264</v>
      </c>
      <c r="D4029" s="52" t="s">
        <v>7</v>
      </c>
      <c r="E4029" s="52" t="s">
        <v>75</v>
      </c>
      <c r="F4029" s="52" t="s">
        <v>64</v>
      </c>
      <c r="G4029" s="52">
        <v>0</v>
      </c>
      <c r="H4029" s="52">
        <v>0</v>
      </c>
      <c r="I4029" s="52">
        <v>0</v>
      </c>
      <c r="J4029" s="52">
        <v>0</v>
      </c>
      <c r="K4029" s="52">
        <v>0</v>
      </c>
      <c r="L4029" s="52">
        <v>0</v>
      </c>
      <c r="M4029" s="52">
        <v>0</v>
      </c>
      <c r="N4029" s="52">
        <v>0</v>
      </c>
      <c r="O4029" s="52">
        <v>0</v>
      </c>
      <c r="P4029" s="52">
        <v>0</v>
      </c>
      <c r="Q4029" s="52">
        <v>0</v>
      </c>
      <c r="R4029" s="52">
        <v>0</v>
      </c>
      <c r="S4029" s="52">
        <v>0</v>
      </c>
      <c r="T4029" s="52">
        <v>0</v>
      </c>
      <c r="U4029" s="52">
        <v>0</v>
      </c>
      <c r="V4029" s="52">
        <v>0</v>
      </c>
      <c r="W4029" s="52">
        <v>0</v>
      </c>
      <c r="X4029" s="52">
        <v>0</v>
      </c>
      <c r="Y4029" s="52">
        <v>0</v>
      </c>
      <c r="Z4029" s="52">
        <v>0</v>
      </c>
    </row>
    <row r="4030" spans="1:26">
      <c r="A4030" s="52" t="s">
        <v>345</v>
      </c>
      <c r="B4030" s="52" t="s">
        <v>339</v>
      </c>
      <c r="C4030" s="52" t="s">
        <v>264</v>
      </c>
      <c r="D4030" s="52" t="s">
        <v>7</v>
      </c>
      <c r="E4030" s="52" t="s">
        <v>75</v>
      </c>
      <c r="F4030" s="52" t="s">
        <v>65</v>
      </c>
      <c r="G4030" s="52">
        <v>0</v>
      </c>
      <c r="H4030" s="52">
        <v>0</v>
      </c>
      <c r="I4030" s="52">
        <v>0</v>
      </c>
      <c r="J4030" s="52">
        <v>0</v>
      </c>
      <c r="K4030" s="52">
        <v>0</v>
      </c>
      <c r="L4030" s="52">
        <v>0</v>
      </c>
      <c r="M4030" s="52">
        <v>0</v>
      </c>
      <c r="N4030" s="52">
        <v>0</v>
      </c>
      <c r="O4030" s="52">
        <v>0</v>
      </c>
      <c r="P4030" s="52">
        <v>0</v>
      </c>
      <c r="Q4030" s="52">
        <v>0</v>
      </c>
      <c r="R4030" s="52">
        <v>0</v>
      </c>
      <c r="S4030" s="52">
        <v>0</v>
      </c>
      <c r="T4030" s="52">
        <v>0</v>
      </c>
      <c r="U4030" s="52">
        <v>0</v>
      </c>
      <c r="V4030" s="52">
        <v>0</v>
      </c>
      <c r="W4030" s="52">
        <v>0</v>
      </c>
      <c r="X4030" s="52">
        <v>0</v>
      </c>
      <c r="Y4030" s="52">
        <v>0</v>
      </c>
      <c r="Z4030" s="52">
        <v>0</v>
      </c>
    </row>
    <row r="4031" spans="1:26">
      <c r="A4031" s="52" t="s">
        <v>345</v>
      </c>
      <c r="B4031" s="52" t="s">
        <v>340</v>
      </c>
      <c r="C4031" s="52" t="s">
        <v>264</v>
      </c>
      <c r="D4031" s="52" t="s">
        <v>7</v>
      </c>
      <c r="E4031" s="52" t="s">
        <v>75</v>
      </c>
      <c r="F4031" s="52" t="s">
        <v>66</v>
      </c>
      <c r="G4031" s="52">
        <v>0</v>
      </c>
      <c r="H4031" s="52">
        <v>0</v>
      </c>
      <c r="I4031" s="52">
        <v>0</v>
      </c>
      <c r="J4031" s="52">
        <v>0</v>
      </c>
      <c r="K4031" s="52">
        <v>0</v>
      </c>
      <c r="L4031" s="52">
        <v>0</v>
      </c>
      <c r="M4031" s="52">
        <v>0</v>
      </c>
      <c r="N4031" s="52">
        <v>0</v>
      </c>
      <c r="O4031" s="52">
        <v>0</v>
      </c>
      <c r="P4031" s="52">
        <v>0</v>
      </c>
      <c r="Q4031" s="52">
        <v>0</v>
      </c>
      <c r="R4031" s="52">
        <v>0</v>
      </c>
      <c r="S4031" s="52">
        <v>0</v>
      </c>
      <c r="T4031" s="52">
        <v>0</v>
      </c>
      <c r="U4031" s="52">
        <v>0</v>
      </c>
      <c r="V4031" s="52">
        <v>0</v>
      </c>
      <c r="W4031" s="52">
        <v>0</v>
      </c>
      <c r="X4031" s="52">
        <v>0</v>
      </c>
      <c r="Y4031" s="52">
        <v>0</v>
      </c>
      <c r="Z4031" s="52">
        <v>0</v>
      </c>
    </row>
    <row r="4032" spans="1:26">
      <c r="A4032" s="52" t="s">
        <v>345</v>
      </c>
      <c r="B4032" s="52" t="s">
        <v>341</v>
      </c>
      <c r="C4032" s="52" t="s">
        <v>264</v>
      </c>
      <c r="D4032" s="52" t="s">
        <v>7</v>
      </c>
      <c r="E4032" s="52" t="s">
        <v>75</v>
      </c>
      <c r="F4032" s="52" t="s">
        <v>67</v>
      </c>
      <c r="G4032" s="52">
        <v>0</v>
      </c>
      <c r="H4032" s="52">
        <v>0</v>
      </c>
      <c r="I4032" s="52">
        <v>0</v>
      </c>
      <c r="J4032" s="52">
        <v>0</v>
      </c>
      <c r="K4032" s="52">
        <v>0</v>
      </c>
      <c r="L4032" s="52">
        <v>0</v>
      </c>
      <c r="M4032" s="52">
        <v>0</v>
      </c>
      <c r="N4032" s="52">
        <v>0</v>
      </c>
      <c r="O4032" s="52">
        <v>0</v>
      </c>
      <c r="P4032" s="52">
        <v>0</v>
      </c>
      <c r="Q4032" s="52">
        <v>0</v>
      </c>
      <c r="R4032" s="52">
        <v>0</v>
      </c>
      <c r="S4032" s="52">
        <v>0</v>
      </c>
      <c r="T4032" s="52">
        <v>0</v>
      </c>
      <c r="U4032" s="52">
        <v>0</v>
      </c>
      <c r="V4032" s="52">
        <v>0</v>
      </c>
      <c r="W4032" s="52">
        <v>0</v>
      </c>
      <c r="X4032" s="52">
        <v>0</v>
      </c>
      <c r="Y4032" s="52">
        <v>0</v>
      </c>
      <c r="Z4032" s="52">
        <v>0</v>
      </c>
    </row>
    <row r="4033" spans="1:26">
      <c r="A4033" s="52" t="s">
        <v>345</v>
      </c>
      <c r="B4033" s="52" t="s">
        <v>337</v>
      </c>
      <c r="C4033" s="52" t="s">
        <v>264</v>
      </c>
      <c r="D4033" s="52" t="s">
        <v>7</v>
      </c>
      <c r="E4033" s="52" t="s">
        <v>75</v>
      </c>
      <c r="F4033" s="52" t="s">
        <v>68</v>
      </c>
      <c r="G4033" s="52">
        <v>0</v>
      </c>
      <c r="H4033" s="52">
        <v>0</v>
      </c>
      <c r="I4033" s="52">
        <v>0</v>
      </c>
      <c r="J4033" s="52">
        <v>0</v>
      </c>
      <c r="K4033" s="52">
        <v>0</v>
      </c>
      <c r="L4033" s="52">
        <v>0</v>
      </c>
      <c r="M4033" s="52">
        <v>0</v>
      </c>
      <c r="N4033" s="52">
        <v>0</v>
      </c>
      <c r="O4033" s="52">
        <v>0</v>
      </c>
      <c r="P4033" s="52">
        <v>0</v>
      </c>
      <c r="Q4033" s="52">
        <v>0</v>
      </c>
      <c r="R4033" s="52">
        <v>0</v>
      </c>
      <c r="S4033" s="52">
        <v>0</v>
      </c>
      <c r="T4033" s="52">
        <v>0</v>
      </c>
      <c r="U4033" s="52">
        <v>0</v>
      </c>
      <c r="V4033" s="52">
        <v>0</v>
      </c>
      <c r="W4033" s="52">
        <v>0</v>
      </c>
      <c r="X4033" s="52">
        <v>0</v>
      </c>
      <c r="Y4033" s="52">
        <v>0</v>
      </c>
      <c r="Z4033" s="52">
        <v>0</v>
      </c>
    </row>
    <row r="4034" spans="1:26">
      <c r="A4034" s="52" t="s">
        <v>345</v>
      </c>
      <c r="B4034" s="52" t="s">
        <v>337</v>
      </c>
      <c r="C4034" s="52" t="s">
        <v>264</v>
      </c>
      <c r="D4034" s="52" t="s">
        <v>7</v>
      </c>
      <c r="E4034" s="52" t="s">
        <v>75</v>
      </c>
      <c r="F4034" s="52" t="s">
        <v>69</v>
      </c>
      <c r="G4034" s="52">
        <v>0</v>
      </c>
      <c r="H4034" s="52">
        <v>0</v>
      </c>
      <c r="I4034" s="52">
        <v>0</v>
      </c>
      <c r="J4034" s="52">
        <v>0</v>
      </c>
      <c r="K4034" s="52">
        <v>0</v>
      </c>
      <c r="L4034" s="52">
        <v>0</v>
      </c>
      <c r="M4034" s="52">
        <v>0</v>
      </c>
      <c r="N4034" s="52">
        <v>0</v>
      </c>
      <c r="O4034" s="52">
        <v>0</v>
      </c>
      <c r="P4034" s="52">
        <v>0</v>
      </c>
      <c r="Q4034" s="52">
        <v>0</v>
      </c>
      <c r="R4034" s="52">
        <v>0</v>
      </c>
      <c r="S4034" s="52">
        <v>0</v>
      </c>
      <c r="T4034" s="52">
        <v>0</v>
      </c>
      <c r="U4034" s="52">
        <v>0</v>
      </c>
      <c r="V4034" s="52">
        <v>0</v>
      </c>
      <c r="W4034" s="52">
        <v>0</v>
      </c>
      <c r="X4034" s="52">
        <v>0</v>
      </c>
      <c r="Y4034" s="52">
        <v>0</v>
      </c>
      <c r="Z4034" s="52">
        <v>0</v>
      </c>
    </row>
    <row r="4035" spans="1:26">
      <c r="A4035" s="52" t="s">
        <v>345</v>
      </c>
      <c r="B4035" s="52" t="s">
        <v>337</v>
      </c>
      <c r="C4035" s="52" t="s">
        <v>264</v>
      </c>
      <c r="D4035" s="52" t="s">
        <v>7</v>
      </c>
      <c r="E4035" s="52" t="s">
        <v>75</v>
      </c>
      <c r="F4035" s="52" t="s">
        <v>70</v>
      </c>
      <c r="G4035" s="52">
        <v>0</v>
      </c>
      <c r="H4035" s="52">
        <v>0</v>
      </c>
      <c r="I4035" s="52">
        <v>0</v>
      </c>
      <c r="J4035" s="52">
        <v>0</v>
      </c>
      <c r="K4035" s="52">
        <v>0</v>
      </c>
      <c r="L4035" s="52">
        <v>0</v>
      </c>
      <c r="M4035" s="52">
        <v>0</v>
      </c>
      <c r="N4035" s="52">
        <v>0</v>
      </c>
      <c r="O4035" s="52">
        <v>0</v>
      </c>
      <c r="P4035" s="52">
        <v>0</v>
      </c>
      <c r="Q4035" s="52">
        <v>0</v>
      </c>
      <c r="R4035" s="52">
        <v>0</v>
      </c>
      <c r="S4035" s="52">
        <v>0</v>
      </c>
      <c r="T4035" s="52">
        <v>0</v>
      </c>
      <c r="U4035" s="52">
        <v>0</v>
      </c>
      <c r="V4035" s="52">
        <v>0</v>
      </c>
      <c r="W4035" s="52">
        <v>0</v>
      </c>
      <c r="X4035" s="52">
        <v>0</v>
      </c>
      <c r="Y4035" s="52">
        <v>0</v>
      </c>
      <c r="Z4035" s="52">
        <v>0</v>
      </c>
    </row>
    <row r="4036" spans="1:26">
      <c r="A4036" s="52" t="s">
        <v>345</v>
      </c>
      <c r="B4036" s="52" t="s">
        <v>342</v>
      </c>
      <c r="C4036" s="52" t="s">
        <v>264</v>
      </c>
      <c r="D4036" s="52" t="s">
        <v>7</v>
      </c>
      <c r="E4036" s="52" t="s">
        <v>75</v>
      </c>
      <c r="F4036" s="52" t="s">
        <v>71</v>
      </c>
      <c r="G4036" s="52">
        <v>0</v>
      </c>
      <c r="H4036" s="52">
        <v>0</v>
      </c>
      <c r="I4036" s="52">
        <v>0</v>
      </c>
      <c r="J4036" s="52">
        <v>0</v>
      </c>
      <c r="K4036" s="52">
        <v>0</v>
      </c>
      <c r="L4036" s="52">
        <v>0</v>
      </c>
      <c r="M4036" s="52">
        <v>0</v>
      </c>
      <c r="N4036" s="52">
        <v>0</v>
      </c>
      <c r="O4036" s="52">
        <v>0</v>
      </c>
      <c r="P4036" s="52">
        <v>0</v>
      </c>
      <c r="Q4036" s="52">
        <v>0</v>
      </c>
      <c r="R4036" s="52">
        <v>0</v>
      </c>
      <c r="S4036" s="52">
        <v>0</v>
      </c>
      <c r="T4036" s="52">
        <v>0</v>
      </c>
      <c r="U4036" s="52">
        <v>0</v>
      </c>
      <c r="V4036" s="52">
        <v>0</v>
      </c>
      <c r="W4036" s="52">
        <v>0</v>
      </c>
      <c r="X4036" s="52">
        <v>0</v>
      </c>
      <c r="Y4036" s="52">
        <v>0</v>
      </c>
      <c r="Z4036" s="52">
        <v>0</v>
      </c>
    </row>
    <row r="4037" spans="1:26">
      <c r="A4037" s="52" t="s">
        <v>345</v>
      </c>
      <c r="B4037" s="52" t="s">
        <v>342</v>
      </c>
      <c r="C4037" s="52" t="s">
        <v>264</v>
      </c>
      <c r="D4037" s="52" t="s">
        <v>7</v>
      </c>
      <c r="E4037" s="52" t="s">
        <v>75</v>
      </c>
      <c r="F4037" s="52" t="s">
        <v>72</v>
      </c>
      <c r="G4037" s="52">
        <v>0</v>
      </c>
      <c r="H4037" s="52">
        <v>0</v>
      </c>
      <c r="I4037" s="52">
        <v>0</v>
      </c>
      <c r="J4037" s="52">
        <v>0</v>
      </c>
      <c r="K4037" s="52">
        <v>0</v>
      </c>
      <c r="L4037" s="52">
        <v>0</v>
      </c>
      <c r="M4037" s="52">
        <v>0</v>
      </c>
      <c r="N4037" s="52">
        <v>0</v>
      </c>
      <c r="O4037" s="52">
        <v>0</v>
      </c>
      <c r="P4037" s="52">
        <v>0</v>
      </c>
      <c r="Q4037" s="52">
        <v>0</v>
      </c>
      <c r="R4037" s="52">
        <v>0</v>
      </c>
      <c r="S4037" s="52">
        <v>0</v>
      </c>
      <c r="T4037" s="52">
        <v>0</v>
      </c>
      <c r="U4037" s="52">
        <v>0</v>
      </c>
      <c r="V4037" s="52">
        <v>0</v>
      </c>
      <c r="W4037" s="52">
        <v>0</v>
      </c>
      <c r="X4037" s="52">
        <v>0</v>
      </c>
      <c r="Y4037" s="52">
        <v>0</v>
      </c>
      <c r="Z4037" s="52">
        <v>0</v>
      </c>
    </row>
    <row r="4038" spans="1:26">
      <c r="A4038" s="52" t="s">
        <v>345</v>
      </c>
      <c r="B4038" s="52" t="s">
        <v>343</v>
      </c>
      <c r="C4038" s="52" t="s">
        <v>264</v>
      </c>
      <c r="D4038" s="52" t="s">
        <v>7</v>
      </c>
      <c r="E4038" s="52" t="s">
        <v>75</v>
      </c>
      <c r="F4038" s="52" t="s">
        <v>73</v>
      </c>
      <c r="G4038" s="52">
        <v>0</v>
      </c>
      <c r="H4038" s="52">
        <v>0</v>
      </c>
      <c r="I4038" s="52">
        <v>0</v>
      </c>
      <c r="J4038" s="52">
        <v>0</v>
      </c>
      <c r="K4038" s="52">
        <v>0</v>
      </c>
      <c r="L4038" s="52">
        <v>0</v>
      </c>
      <c r="M4038" s="52">
        <v>0</v>
      </c>
      <c r="N4038" s="52">
        <v>0</v>
      </c>
      <c r="O4038" s="52">
        <v>0</v>
      </c>
      <c r="P4038" s="52">
        <v>0</v>
      </c>
      <c r="Q4038" s="52">
        <v>0</v>
      </c>
      <c r="R4038" s="52">
        <v>0</v>
      </c>
      <c r="S4038" s="52">
        <v>0</v>
      </c>
      <c r="T4038" s="52">
        <v>0</v>
      </c>
      <c r="U4038" s="52">
        <v>0</v>
      </c>
      <c r="V4038" s="52">
        <v>0</v>
      </c>
      <c r="W4038" s="52">
        <v>0</v>
      </c>
      <c r="X4038" s="52">
        <v>0</v>
      </c>
      <c r="Y4038" s="52">
        <v>0</v>
      </c>
      <c r="Z4038" s="52">
        <v>0</v>
      </c>
    </row>
    <row r="4039" spans="1:26">
      <c r="A4039" s="52" t="s">
        <v>346</v>
      </c>
      <c r="B4039" s="52" t="s">
        <v>337</v>
      </c>
      <c r="C4039" s="52" t="s">
        <v>264</v>
      </c>
      <c r="D4039" s="52" t="s">
        <v>7</v>
      </c>
      <c r="E4039" s="52" t="s">
        <v>76</v>
      </c>
      <c r="F4039" s="52" t="s">
        <v>63</v>
      </c>
      <c r="G4039" s="52">
        <v>0</v>
      </c>
      <c r="H4039" s="52">
        <v>0</v>
      </c>
      <c r="I4039" s="52">
        <v>0</v>
      </c>
      <c r="J4039" s="52">
        <v>0</v>
      </c>
      <c r="K4039" s="52">
        <v>0</v>
      </c>
      <c r="L4039" s="52">
        <v>0</v>
      </c>
      <c r="M4039" s="52">
        <v>0</v>
      </c>
      <c r="N4039" s="52">
        <v>0</v>
      </c>
      <c r="O4039" s="52">
        <v>0</v>
      </c>
      <c r="P4039" s="52">
        <v>0</v>
      </c>
      <c r="Q4039" s="52">
        <v>0</v>
      </c>
      <c r="R4039" s="52">
        <v>0</v>
      </c>
      <c r="S4039" s="52">
        <v>0</v>
      </c>
      <c r="T4039" s="52">
        <v>0</v>
      </c>
      <c r="U4039" s="52">
        <v>0</v>
      </c>
      <c r="V4039" s="52">
        <v>0</v>
      </c>
      <c r="W4039" s="52">
        <v>0</v>
      </c>
      <c r="X4039" s="52">
        <v>0</v>
      </c>
      <c r="Y4039" s="52">
        <v>0</v>
      </c>
      <c r="Z4039" s="52">
        <v>0</v>
      </c>
    </row>
    <row r="4040" spans="1:26">
      <c r="A4040" s="52" t="s">
        <v>346</v>
      </c>
      <c r="B4040" s="52" t="s">
        <v>338</v>
      </c>
      <c r="C4040" s="52" t="s">
        <v>264</v>
      </c>
      <c r="D4040" s="52" t="s">
        <v>7</v>
      </c>
      <c r="E4040" s="52" t="s">
        <v>76</v>
      </c>
      <c r="F4040" s="52" t="s">
        <v>64</v>
      </c>
      <c r="G4040" s="52">
        <v>0</v>
      </c>
      <c r="H4040" s="52">
        <v>0</v>
      </c>
      <c r="I4040" s="52">
        <v>0</v>
      </c>
      <c r="J4040" s="52">
        <v>0</v>
      </c>
      <c r="K4040" s="52">
        <v>0</v>
      </c>
      <c r="L4040" s="52">
        <v>0</v>
      </c>
      <c r="M4040" s="52">
        <v>0</v>
      </c>
      <c r="N4040" s="52">
        <v>0</v>
      </c>
      <c r="O4040" s="52">
        <v>0</v>
      </c>
      <c r="P4040" s="52">
        <v>0</v>
      </c>
      <c r="Q4040" s="52">
        <v>0</v>
      </c>
      <c r="R4040" s="52">
        <v>0</v>
      </c>
      <c r="S4040" s="52">
        <v>0</v>
      </c>
      <c r="T4040" s="52">
        <v>0</v>
      </c>
      <c r="U4040" s="52">
        <v>0</v>
      </c>
      <c r="V4040" s="52">
        <v>0</v>
      </c>
      <c r="W4040" s="52">
        <v>0</v>
      </c>
      <c r="X4040" s="52">
        <v>0</v>
      </c>
      <c r="Y4040" s="52">
        <v>0</v>
      </c>
      <c r="Z4040" s="52">
        <v>0</v>
      </c>
    </row>
    <row r="4041" spans="1:26">
      <c r="A4041" s="52" t="s">
        <v>346</v>
      </c>
      <c r="B4041" s="52" t="s">
        <v>339</v>
      </c>
      <c r="C4041" s="52" t="s">
        <v>264</v>
      </c>
      <c r="D4041" s="52" t="s">
        <v>7</v>
      </c>
      <c r="E4041" s="52" t="s">
        <v>76</v>
      </c>
      <c r="F4041" s="52" t="s">
        <v>65</v>
      </c>
      <c r="G4041" s="52">
        <v>0</v>
      </c>
      <c r="H4041" s="52">
        <v>0</v>
      </c>
      <c r="I4041" s="52">
        <v>0</v>
      </c>
      <c r="J4041" s="52">
        <v>0</v>
      </c>
      <c r="K4041" s="52">
        <v>0</v>
      </c>
      <c r="L4041" s="52">
        <v>0</v>
      </c>
      <c r="M4041" s="52">
        <v>0</v>
      </c>
      <c r="N4041" s="52">
        <v>0</v>
      </c>
      <c r="O4041" s="52">
        <v>0</v>
      </c>
      <c r="P4041" s="52">
        <v>0</v>
      </c>
      <c r="Q4041" s="52">
        <v>0</v>
      </c>
      <c r="R4041" s="52">
        <v>0</v>
      </c>
      <c r="S4041" s="52">
        <v>0</v>
      </c>
      <c r="T4041" s="52">
        <v>0</v>
      </c>
      <c r="U4041" s="52">
        <v>0</v>
      </c>
      <c r="V4041" s="52">
        <v>0</v>
      </c>
      <c r="W4041" s="52">
        <v>0</v>
      </c>
      <c r="X4041" s="52">
        <v>0</v>
      </c>
      <c r="Y4041" s="52">
        <v>0</v>
      </c>
      <c r="Z4041" s="52">
        <v>0</v>
      </c>
    </row>
    <row r="4042" spans="1:26">
      <c r="A4042" s="52" t="s">
        <v>346</v>
      </c>
      <c r="B4042" s="52" t="s">
        <v>340</v>
      </c>
      <c r="C4042" s="52" t="s">
        <v>264</v>
      </c>
      <c r="D4042" s="52" t="s">
        <v>7</v>
      </c>
      <c r="E4042" s="52" t="s">
        <v>76</v>
      </c>
      <c r="F4042" s="52" t="s">
        <v>66</v>
      </c>
      <c r="G4042" s="52">
        <v>0</v>
      </c>
      <c r="H4042" s="52">
        <v>0</v>
      </c>
      <c r="I4042" s="52">
        <v>0</v>
      </c>
      <c r="J4042" s="52">
        <v>0</v>
      </c>
      <c r="K4042" s="52">
        <v>0</v>
      </c>
      <c r="L4042" s="52">
        <v>0</v>
      </c>
      <c r="M4042" s="52">
        <v>0</v>
      </c>
      <c r="N4042" s="52">
        <v>0</v>
      </c>
      <c r="O4042" s="52">
        <v>0</v>
      </c>
      <c r="P4042" s="52">
        <v>0</v>
      </c>
      <c r="Q4042" s="52">
        <v>0</v>
      </c>
      <c r="R4042" s="52">
        <v>0</v>
      </c>
      <c r="S4042" s="52">
        <v>0</v>
      </c>
      <c r="T4042" s="52">
        <v>0</v>
      </c>
      <c r="U4042" s="52">
        <v>0</v>
      </c>
      <c r="V4042" s="52">
        <v>0</v>
      </c>
      <c r="W4042" s="52">
        <v>0</v>
      </c>
      <c r="X4042" s="52">
        <v>0</v>
      </c>
      <c r="Y4042" s="52">
        <v>0</v>
      </c>
      <c r="Z4042" s="52">
        <v>0</v>
      </c>
    </row>
    <row r="4043" spans="1:26">
      <c r="A4043" s="52" t="s">
        <v>346</v>
      </c>
      <c r="B4043" s="52" t="s">
        <v>341</v>
      </c>
      <c r="C4043" s="52" t="s">
        <v>264</v>
      </c>
      <c r="D4043" s="52" t="s">
        <v>7</v>
      </c>
      <c r="E4043" s="52" t="s">
        <v>76</v>
      </c>
      <c r="F4043" s="52" t="s">
        <v>67</v>
      </c>
      <c r="G4043" s="52">
        <v>0</v>
      </c>
      <c r="H4043" s="52">
        <v>0</v>
      </c>
      <c r="I4043" s="52">
        <v>0</v>
      </c>
      <c r="J4043" s="52">
        <v>0</v>
      </c>
      <c r="K4043" s="52">
        <v>0</v>
      </c>
      <c r="L4043" s="52">
        <v>0</v>
      </c>
      <c r="M4043" s="52">
        <v>0</v>
      </c>
      <c r="N4043" s="52">
        <v>0</v>
      </c>
      <c r="O4043" s="52">
        <v>0</v>
      </c>
      <c r="P4043" s="52">
        <v>0</v>
      </c>
      <c r="Q4043" s="52">
        <v>0</v>
      </c>
      <c r="R4043" s="52">
        <v>0</v>
      </c>
      <c r="S4043" s="52">
        <v>0</v>
      </c>
      <c r="T4043" s="52">
        <v>0</v>
      </c>
      <c r="U4043" s="52">
        <v>0</v>
      </c>
      <c r="V4043" s="52">
        <v>0</v>
      </c>
      <c r="W4043" s="52">
        <v>0</v>
      </c>
      <c r="X4043" s="52">
        <v>0</v>
      </c>
      <c r="Y4043" s="52">
        <v>0</v>
      </c>
      <c r="Z4043" s="52">
        <v>0</v>
      </c>
    </row>
    <row r="4044" spans="1:26">
      <c r="A4044" s="52" t="s">
        <v>346</v>
      </c>
      <c r="B4044" s="52" t="s">
        <v>337</v>
      </c>
      <c r="C4044" s="52" t="s">
        <v>264</v>
      </c>
      <c r="D4044" s="52" t="s">
        <v>7</v>
      </c>
      <c r="E4044" s="52" t="s">
        <v>76</v>
      </c>
      <c r="F4044" s="52" t="s">
        <v>68</v>
      </c>
      <c r="G4044" s="52">
        <v>0</v>
      </c>
      <c r="H4044" s="52">
        <v>0</v>
      </c>
      <c r="I4044" s="52">
        <v>0</v>
      </c>
      <c r="J4044" s="52">
        <v>0</v>
      </c>
      <c r="K4044" s="52">
        <v>0</v>
      </c>
      <c r="L4044" s="52">
        <v>0</v>
      </c>
      <c r="M4044" s="52">
        <v>0</v>
      </c>
      <c r="N4044" s="52">
        <v>0</v>
      </c>
      <c r="O4044" s="52">
        <v>0</v>
      </c>
      <c r="P4044" s="52">
        <v>0</v>
      </c>
      <c r="Q4044" s="52">
        <v>0</v>
      </c>
      <c r="R4044" s="52">
        <v>0</v>
      </c>
      <c r="S4044" s="52">
        <v>0</v>
      </c>
      <c r="T4044" s="52">
        <v>0</v>
      </c>
      <c r="U4044" s="52">
        <v>0</v>
      </c>
      <c r="V4044" s="52">
        <v>0</v>
      </c>
      <c r="W4044" s="52">
        <v>0</v>
      </c>
      <c r="X4044" s="52">
        <v>0</v>
      </c>
      <c r="Y4044" s="52">
        <v>0</v>
      </c>
      <c r="Z4044" s="52">
        <v>0</v>
      </c>
    </row>
    <row r="4045" spans="1:26">
      <c r="A4045" s="52" t="s">
        <v>346</v>
      </c>
      <c r="B4045" s="52" t="s">
        <v>337</v>
      </c>
      <c r="C4045" s="52" t="s">
        <v>264</v>
      </c>
      <c r="D4045" s="52" t="s">
        <v>7</v>
      </c>
      <c r="E4045" s="52" t="s">
        <v>76</v>
      </c>
      <c r="F4045" s="52" t="s">
        <v>69</v>
      </c>
      <c r="G4045" s="52">
        <v>0</v>
      </c>
      <c r="H4045" s="52">
        <v>0</v>
      </c>
      <c r="I4045" s="52">
        <v>0</v>
      </c>
      <c r="J4045" s="52">
        <v>0</v>
      </c>
      <c r="K4045" s="52">
        <v>0</v>
      </c>
      <c r="L4045" s="52">
        <v>0</v>
      </c>
      <c r="M4045" s="52">
        <v>0</v>
      </c>
      <c r="N4045" s="52">
        <v>0</v>
      </c>
      <c r="O4045" s="52">
        <v>0</v>
      </c>
      <c r="P4045" s="52">
        <v>0</v>
      </c>
      <c r="Q4045" s="52">
        <v>0</v>
      </c>
      <c r="R4045" s="52">
        <v>0</v>
      </c>
      <c r="S4045" s="52">
        <v>0</v>
      </c>
      <c r="T4045" s="52">
        <v>0</v>
      </c>
      <c r="U4045" s="52">
        <v>0</v>
      </c>
      <c r="V4045" s="52">
        <v>0</v>
      </c>
      <c r="W4045" s="52">
        <v>0</v>
      </c>
      <c r="X4045" s="52">
        <v>0</v>
      </c>
      <c r="Y4045" s="52">
        <v>0</v>
      </c>
      <c r="Z4045" s="52">
        <v>0</v>
      </c>
    </row>
    <row r="4046" spans="1:26">
      <c r="A4046" s="52" t="s">
        <v>346</v>
      </c>
      <c r="B4046" s="52" t="s">
        <v>337</v>
      </c>
      <c r="C4046" s="52" t="s">
        <v>264</v>
      </c>
      <c r="D4046" s="52" t="s">
        <v>7</v>
      </c>
      <c r="E4046" s="52" t="s">
        <v>76</v>
      </c>
      <c r="F4046" s="52" t="s">
        <v>70</v>
      </c>
      <c r="G4046" s="52">
        <v>0</v>
      </c>
      <c r="H4046" s="52">
        <v>0</v>
      </c>
      <c r="I4046" s="52">
        <v>0</v>
      </c>
      <c r="J4046" s="52">
        <v>0</v>
      </c>
      <c r="K4046" s="52">
        <v>0</v>
      </c>
      <c r="L4046" s="52">
        <v>0</v>
      </c>
      <c r="M4046" s="52">
        <v>0</v>
      </c>
      <c r="N4046" s="52">
        <v>0</v>
      </c>
      <c r="O4046" s="52">
        <v>0</v>
      </c>
      <c r="P4046" s="52">
        <v>0</v>
      </c>
      <c r="Q4046" s="52">
        <v>0</v>
      </c>
      <c r="R4046" s="52">
        <v>0</v>
      </c>
      <c r="S4046" s="52">
        <v>0</v>
      </c>
      <c r="T4046" s="52">
        <v>0</v>
      </c>
      <c r="U4046" s="52">
        <v>0</v>
      </c>
      <c r="V4046" s="52">
        <v>0</v>
      </c>
      <c r="W4046" s="52">
        <v>0</v>
      </c>
      <c r="X4046" s="52">
        <v>0</v>
      </c>
      <c r="Y4046" s="52">
        <v>0</v>
      </c>
      <c r="Z4046" s="52">
        <v>0</v>
      </c>
    </row>
    <row r="4047" spans="1:26">
      <c r="A4047" s="52" t="s">
        <v>346</v>
      </c>
      <c r="B4047" s="52" t="s">
        <v>342</v>
      </c>
      <c r="C4047" s="52" t="s">
        <v>264</v>
      </c>
      <c r="D4047" s="52" t="s">
        <v>7</v>
      </c>
      <c r="E4047" s="52" t="s">
        <v>76</v>
      </c>
      <c r="F4047" s="52" t="s">
        <v>71</v>
      </c>
      <c r="G4047" s="52">
        <v>0</v>
      </c>
      <c r="H4047" s="52">
        <v>0</v>
      </c>
      <c r="I4047" s="52">
        <v>0</v>
      </c>
      <c r="J4047" s="52">
        <v>0</v>
      </c>
      <c r="K4047" s="52">
        <v>0</v>
      </c>
      <c r="L4047" s="52">
        <v>0</v>
      </c>
      <c r="M4047" s="52">
        <v>0</v>
      </c>
      <c r="N4047" s="52">
        <v>0</v>
      </c>
      <c r="O4047" s="52">
        <v>0</v>
      </c>
      <c r="P4047" s="52">
        <v>0</v>
      </c>
      <c r="Q4047" s="52">
        <v>0</v>
      </c>
      <c r="R4047" s="52">
        <v>0</v>
      </c>
      <c r="S4047" s="52">
        <v>0</v>
      </c>
      <c r="T4047" s="52">
        <v>0</v>
      </c>
      <c r="U4047" s="52">
        <v>0</v>
      </c>
      <c r="V4047" s="52">
        <v>0</v>
      </c>
      <c r="W4047" s="52">
        <v>0</v>
      </c>
      <c r="X4047" s="52">
        <v>0</v>
      </c>
      <c r="Y4047" s="52">
        <v>0</v>
      </c>
      <c r="Z4047" s="52">
        <v>0</v>
      </c>
    </row>
    <row r="4048" spans="1:26">
      <c r="A4048" s="52" t="s">
        <v>346</v>
      </c>
      <c r="B4048" s="52" t="s">
        <v>342</v>
      </c>
      <c r="C4048" s="52" t="s">
        <v>264</v>
      </c>
      <c r="D4048" s="52" t="s">
        <v>7</v>
      </c>
      <c r="E4048" s="52" t="s">
        <v>76</v>
      </c>
      <c r="F4048" s="52" t="s">
        <v>72</v>
      </c>
      <c r="G4048" s="52">
        <v>0</v>
      </c>
      <c r="H4048" s="52">
        <v>0</v>
      </c>
      <c r="I4048" s="52">
        <v>0</v>
      </c>
      <c r="J4048" s="52">
        <v>0</v>
      </c>
      <c r="K4048" s="52">
        <v>0</v>
      </c>
      <c r="L4048" s="52">
        <v>0</v>
      </c>
      <c r="M4048" s="52">
        <v>0</v>
      </c>
      <c r="N4048" s="52">
        <v>0</v>
      </c>
      <c r="O4048" s="52">
        <v>0</v>
      </c>
      <c r="P4048" s="52">
        <v>0</v>
      </c>
      <c r="Q4048" s="52">
        <v>0</v>
      </c>
      <c r="R4048" s="52">
        <v>0</v>
      </c>
      <c r="S4048" s="52">
        <v>0</v>
      </c>
      <c r="T4048" s="52">
        <v>0</v>
      </c>
      <c r="U4048" s="52">
        <v>0</v>
      </c>
      <c r="V4048" s="52">
        <v>0</v>
      </c>
      <c r="W4048" s="52">
        <v>0</v>
      </c>
      <c r="X4048" s="52">
        <v>0</v>
      </c>
      <c r="Y4048" s="52">
        <v>0</v>
      </c>
      <c r="Z4048" s="52">
        <v>0</v>
      </c>
    </row>
    <row r="4049" spans="1:26">
      <c r="A4049" s="52" t="s">
        <v>346</v>
      </c>
      <c r="B4049" s="52" t="s">
        <v>343</v>
      </c>
      <c r="C4049" s="52" t="s">
        <v>264</v>
      </c>
      <c r="D4049" s="52" t="s">
        <v>7</v>
      </c>
      <c r="E4049" s="52" t="s">
        <v>76</v>
      </c>
      <c r="F4049" s="52" t="s">
        <v>73</v>
      </c>
      <c r="G4049" s="52">
        <v>0</v>
      </c>
      <c r="H4049" s="52">
        <v>0</v>
      </c>
      <c r="I4049" s="52">
        <v>0</v>
      </c>
      <c r="J4049" s="52">
        <v>0</v>
      </c>
      <c r="K4049" s="52">
        <v>0</v>
      </c>
      <c r="L4049" s="52">
        <v>0</v>
      </c>
      <c r="M4049" s="52">
        <v>0</v>
      </c>
      <c r="N4049" s="52">
        <v>0</v>
      </c>
      <c r="O4049" s="52">
        <v>0</v>
      </c>
      <c r="P4049" s="52">
        <v>0</v>
      </c>
      <c r="Q4049" s="52">
        <v>0</v>
      </c>
      <c r="R4049" s="52">
        <v>0</v>
      </c>
      <c r="S4049" s="52">
        <v>0</v>
      </c>
      <c r="T4049" s="52">
        <v>0</v>
      </c>
      <c r="U4049" s="52">
        <v>0</v>
      </c>
      <c r="V4049" s="52">
        <v>0</v>
      </c>
      <c r="W4049" s="52">
        <v>0</v>
      </c>
      <c r="X4049" s="52">
        <v>0</v>
      </c>
      <c r="Y4049" s="52">
        <v>0</v>
      </c>
      <c r="Z4049" s="52">
        <v>0</v>
      </c>
    </row>
    <row r="4050" spans="1:26">
      <c r="A4050" s="52" t="s">
        <v>347</v>
      </c>
      <c r="B4050" s="52" t="s">
        <v>337</v>
      </c>
      <c r="C4050" s="52" t="s">
        <v>264</v>
      </c>
      <c r="D4050" s="52" t="s">
        <v>7</v>
      </c>
      <c r="E4050" s="52" t="s">
        <v>77</v>
      </c>
      <c r="F4050" s="52" t="s">
        <v>63</v>
      </c>
      <c r="G4050" s="52">
        <v>0</v>
      </c>
      <c r="H4050" s="52">
        <v>0</v>
      </c>
      <c r="I4050" s="52">
        <v>0</v>
      </c>
      <c r="J4050" s="52">
        <v>0</v>
      </c>
      <c r="K4050" s="52">
        <v>0</v>
      </c>
      <c r="L4050" s="52">
        <v>0</v>
      </c>
      <c r="M4050" s="52">
        <v>0</v>
      </c>
      <c r="N4050" s="52">
        <v>0</v>
      </c>
      <c r="O4050" s="52">
        <v>0</v>
      </c>
      <c r="P4050" s="52">
        <v>0</v>
      </c>
      <c r="Q4050" s="52">
        <v>0</v>
      </c>
      <c r="R4050" s="52">
        <v>0</v>
      </c>
      <c r="S4050" s="52">
        <v>0</v>
      </c>
      <c r="T4050" s="52">
        <v>0</v>
      </c>
      <c r="U4050" s="52">
        <v>0</v>
      </c>
      <c r="V4050" s="52">
        <v>0</v>
      </c>
      <c r="W4050" s="52">
        <v>0</v>
      </c>
      <c r="X4050" s="52">
        <v>0</v>
      </c>
      <c r="Y4050" s="52">
        <v>0</v>
      </c>
      <c r="Z4050" s="52">
        <v>0</v>
      </c>
    </row>
    <row r="4051" spans="1:26">
      <c r="A4051" s="52" t="s">
        <v>347</v>
      </c>
      <c r="B4051" s="52" t="s">
        <v>338</v>
      </c>
      <c r="C4051" s="52" t="s">
        <v>264</v>
      </c>
      <c r="D4051" s="52" t="s">
        <v>7</v>
      </c>
      <c r="E4051" s="52" t="s">
        <v>77</v>
      </c>
      <c r="F4051" s="52" t="s">
        <v>64</v>
      </c>
      <c r="G4051" s="52">
        <v>0</v>
      </c>
      <c r="H4051" s="52">
        <v>0</v>
      </c>
      <c r="I4051" s="52">
        <v>0</v>
      </c>
      <c r="J4051" s="52">
        <v>0</v>
      </c>
      <c r="K4051" s="52">
        <v>0</v>
      </c>
      <c r="L4051" s="52">
        <v>0</v>
      </c>
      <c r="M4051" s="52">
        <v>0</v>
      </c>
      <c r="N4051" s="52">
        <v>0</v>
      </c>
      <c r="O4051" s="52">
        <v>0</v>
      </c>
      <c r="P4051" s="52">
        <v>0</v>
      </c>
      <c r="Q4051" s="52">
        <v>0</v>
      </c>
      <c r="R4051" s="52">
        <v>0</v>
      </c>
      <c r="S4051" s="52">
        <v>0</v>
      </c>
      <c r="T4051" s="52">
        <v>0</v>
      </c>
      <c r="U4051" s="52">
        <v>0</v>
      </c>
      <c r="V4051" s="52">
        <v>0</v>
      </c>
      <c r="W4051" s="52">
        <v>0</v>
      </c>
      <c r="X4051" s="52">
        <v>0</v>
      </c>
      <c r="Y4051" s="52">
        <v>0</v>
      </c>
      <c r="Z4051" s="52">
        <v>0</v>
      </c>
    </row>
    <row r="4052" spans="1:26">
      <c r="A4052" s="52" t="s">
        <v>347</v>
      </c>
      <c r="B4052" s="52" t="s">
        <v>339</v>
      </c>
      <c r="C4052" s="52" t="s">
        <v>264</v>
      </c>
      <c r="D4052" s="52" t="s">
        <v>7</v>
      </c>
      <c r="E4052" s="52" t="s">
        <v>77</v>
      </c>
      <c r="F4052" s="52" t="s">
        <v>65</v>
      </c>
      <c r="G4052" s="52">
        <v>0</v>
      </c>
      <c r="H4052" s="52">
        <v>0</v>
      </c>
      <c r="I4052" s="52">
        <v>0</v>
      </c>
      <c r="J4052" s="52">
        <v>0</v>
      </c>
      <c r="K4052" s="52">
        <v>0</v>
      </c>
      <c r="L4052" s="52">
        <v>0</v>
      </c>
      <c r="M4052" s="52">
        <v>0</v>
      </c>
      <c r="N4052" s="52">
        <v>0</v>
      </c>
      <c r="O4052" s="52">
        <v>0</v>
      </c>
      <c r="P4052" s="52">
        <v>0</v>
      </c>
      <c r="Q4052" s="52">
        <v>0</v>
      </c>
      <c r="R4052" s="52">
        <v>0</v>
      </c>
      <c r="S4052" s="52">
        <v>0</v>
      </c>
      <c r="T4052" s="52">
        <v>0</v>
      </c>
      <c r="U4052" s="52">
        <v>0</v>
      </c>
      <c r="V4052" s="52">
        <v>0</v>
      </c>
      <c r="W4052" s="52">
        <v>0</v>
      </c>
      <c r="X4052" s="52">
        <v>0</v>
      </c>
      <c r="Y4052" s="52">
        <v>0</v>
      </c>
      <c r="Z4052" s="52">
        <v>0</v>
      </c>
    </row>
    <row r="4053" spans="1:26">
      <c r="A4053" s="52" t="s">
        <v>347</v>
      </c>
      <c r="B4053" s="52" t="s">
        <v>340</v>
      </c>
      <c r="C4053" s="52" t="s">
        <v>264</v>
      </c>
      <c r="D4053" s="52" t="s">
        <v>7</v>
      </c>
      <c r="E4053" s="52" t="s">
        <v>77</v>
      </c>
      <c r="F4053" s="52" t="s">
        <v>66</v>
      </c>
      <c r="G4053" s="52">
        <v>0</v>
      </c>
      <c r="H4053" s="52">
        <v>0</v>
      </c>
      <c r="I4053" s="52">
        <v>0</v>
      </c>
      <c r="J4053" s="52">
        <v>0</v>
      </c>
      <c r="K4053" s="52">
        <v>0</v>
      </c>
      <c r="L4053" s="52">
        <v>0</v>
      </c>
      <c r="M4053" s="52">
        <v>0</v>
      </c>
      <c r="N4053" s="52">
        <v>0</v>
      </c>
      <c r="O4053" s="52">
        <v>0</v>
      </c>
      <c r="P4053" s="52">
        <v>0</v>
      </c>
      <c r="Q4053" s="52">
        <v>0</v>
      </c>
      <c r="R4053" s="52">
        <v>0</v>
      </c>
      <c r="S4053" s="52">
        <v>0</v>
      </c>
      <c r="T4053" s="52">
        <v>0</v>
      </c>
      <c r="U4053" s="52">
        <v>0</v>
      </c>
      <c r="V4053" s="52">
        <v>0</v>
      </c>
      <c r="W4053" s="52">
        <v>0</v>
      </c>
      <c r="X4053" s="52">
        <v>0</v>
      </c>
      <c r="Y4053" s="52">
        <v>0</v>
      </c>
      <c r="Z4053" s="52">
        <v>0</v>
      </c>
    </row>
    <row r="4054" spans="1:26">
      <c r="A4054" s="52" t="s">
        <v>347</v>
      </c>
      <c r="B4054" s="52" t="s">
        <v>341</v>
      </c>
      <c r="C4054" s="52" t="s">
        <v>264</v>
      </c>
      <c r="D4054" s="52" t="s">
        <v>7</v>
      </c>
      <c r="E4054" s="52" t="s">
        <v>77</v>
      </c>
      <c r="F4054" s="52" t="s">
        <v>67</v>
      </c>
      <c r="G4054" s="52">
        <v>0</v>
      </c>
      <c r="H4054" s="52">
        <v>0</v>
      </c>
      <c r="I4054" s="52">
        <v>0</v>
      </c>
      <c r="J4054" s="52">
        <v>0</v>
      </c>
      <c r="K4054" s="52">
        <v>0</v>
      </c>
      <c r="L4054" s="52">
        <v>0</v>
      </c>
      <c r="M4054" s="52">
        <v>0</v>
      </c>
      <c r="N4054" s="52">
        <v>0</v>
      </c>
      <c r="O4054" s="52">
        <v>0</v>
      </c>
      <c r="P4054" s="52">
        <v>0</v>
      </c>
      <c r="Q4054" s="52">
        <v>0</v>
      </c>
      <c r="R4054" s="52">
        <v>0</v>
      </c>
      <c r="S4054" s="52">
        <v>0</v>
      </c>
      <c r="T4054" s="52">
        <v>0</v>
      </c>
      <c r="U4054" s="52">
        <v>0</v>
      </c>
      <c r="V4054" s="52">
        <v>0</v>
      </c>
      <c r="W4054" s="52">
        <v>0</v>
      </c>
      <c r="X4054" s="52">
        <v>0</v>
      </c>
      <c r="Y4054" s="52">
        <v>0</v>
      </c>
      <c r="Z4054" s="52">
        <v>0</v>
      </c>
    </row>
    <row r="4055" spans="1:26">
      <c r="A4055" s="52" t="s">
        <v>347</v>
      </c>
      <c r="B4055" s="52" t="s">
        <v>337</v>
      </c>
      <c r="C4055" s="52" t="s">
        <v>264</v>
      </c>
      <c r="D4055" s="52" t="s">
        <v>7</v>
      </c>
      <c r="E4055" s="52" t="s">
        <v>77</v>
      </c>
      <c r="F4055" s="52" t="s">
        <v>68</v>
      </c>
      <c r="G4055" s="52">
        <v>0</v>
      </c>
      <c r="H4055" s="52">
        <v>0</v>
      </c>
      <c r="I4055" s="52">
        <v>0</v>
      </c>
      <c r="J4055" s="52">
        <v>0</v>
      </c>
      <c r="K4055" s="52">
        <v>0</v>
      </c>
      <c r="L4055" s="52">
        <v>0</v>
      </c>
      <c r="M4055" s="52">
        <v>0</v>
      </c>
      <c r="N4055" s="52">
        <v>0</v>
      </c>
      <c r="O4055" s="52">
        <v>0</v>
      </c>
      <c r="P4055" s="52">
        <v>0</v>
      </c>
      <c r="Q4055" s="52">
        <v>0</v>
      </c>
      <c r="R4055" s="52">
        <v>0</v>
      </c>
      <c r="S4055" s="52">
        <v>0</v>
      </c>
      <c r="T4055" s="52">
        <v>0</v>
      </c>
      <c r="U4055" s="52">
        <v>0</v>
      </c>
      <c r="V4055" s="52">
        <v>0</v>
      </c>
      <c r="W4055" s="52">
        <v>0</v>
      </c>
      <c r="X4055" s="52">
        <v>0</v>
      </c>
      <c r="Y4055" s="52">
        <v>0</v>
      </c>
      <c r="Z4055" s="52">
        <v>0</v>
      </c>
    </row>
    <row r="4056" spans="1:26">
      <c r="A4056" s="52" t="s">
        <v>347</v>
      </c>
      <c r="B4056" s="52" t="s">
        <v>337</v>
      </c>
      <c r="C4056" s="52" t="s">
        <v>264</v>
      </c>
      <c r="D4056" s="52" t="s">
        <v>7</v>
      </c>
      <c r="E4056" s="52" t="s">
        <v>77</v>
      </c>
      <c r="F4056" s="52" t="s">
        <v>69</v>
      </c>
      <c r="G4056" s="52">
        <v>0</v>
      </c>
      <c r="H4056" s="52">
        <v>0</v>
      </c>
      <c r="I4056" s="52">
        <v>0</v>
      </c>
      <c r="J4056" s="52">
        <v>0</v>
      </c>
      <c r="K4056" s="52">
        <v>0</v>
      </c>
      <c r="L4056" s="52">
        <v>0</v>
      </c>
      <c r="M4056" s="52">
        <v>0</v>
      </c>
      <c r="N4056" s="52">
        <v>0</v>
      </c>
      <c r="O4056" s="52">
        <v>0</v>
      </c>
      <c r="P4056" s="52">
        <v>0</v>
      </c>
      <c r="Q4056" s="52">
        <v>0</v>
      </c>
      <c r="R4056" s="52">
        <v>0</v>
      </c>
      <c r="S4056" s="52">
        <v>0</v>
      </c>
      <c r="T4056" s="52">
        <v>0</v>
      </c>
      <c r="U4056" s="52">
        <v>0</v>
      </c>
      <c r="V4056" s="52">
        <v>0</v>
      </c>
      <c r="W4056" s="52">
        <v>0</v>
      </c>
      <c r="X4056" s="52">
        <v>0</v>
      </c>
      <c r="Y4056" s="52">
        <v>0</v>
      </c>
      <c r="Z4056" s="52">
        <v>0</v>
      </c>
    </row>
    <row r="4057" spans="1:26">
      <c r="A4057" s="52" t="s">
        <v>347</v>
      </c>
      <c r="B4057" s="52" t="s">
        <v>337</v>
      </c>
      <c r="C4057" s="52" t="s">
        <v>264</v>
      </c>
      <c r="D4057" s="52" t="s">
        <v>7</v>
      </c>
      <c r="E4057" s="52" t="s">
        <v>77</v>
      </c>
      <c r="F4057" s="52" t="s">
        <v>70</v>
      </c>
      <c r="G4057" s="52">
        <v>0</v>
      </c>
      <c r="H4057" s="52">
        <v>0</v>
      </c>
      <c r="I4057" s="52">
        <v>0</v>
      </c>
      <c r="J4057" s="52">
        <v>0</v>
      </c>
      <c r="K4057" s="52">
        <v>0</v>
      </c>
      <c r="L4057" s="52">
        <v>0</v>
      </c>
      <c r="M4057" s="52">
        <v>0</v>
      </c>
      <c r="N4057" s="52">
        <v>0</v>
      </c>
      <c r="O4057" s="52">
        <v>0</v>
      </c>
      <c r="P4057" s="52">
        <v>0</v>
      </c>
      <c r="Q4057" s="52">
        <v>0</v>
      </c>
      <c r="R4057" s="52">
        <v>0</v>
      </c>
      <c r="S4057" s="52">
        <v>0</v>
      </c>
      <c r="T4057" s="52">
        <v>0</v>
      </c>
      <c r="U4057" s="52">
        <v>0</v>
      </c>
      <c r="V4057" s="52">
        <v>0</v>
      </c>
      <c r="W4057" s="52">
        <v>0</v>
      </c>
      <c r="X4057" s="52">
        <v>0</v>
      </c>
      <c r="Y4057" s="52">
        <v>0</v>
      </c>
      <c r="Z4057" s="52">
        <v>0</v>
      </c>
    </row>
    <row r="4058" spans="1:26">
      <c r="A4058" s="52" t="s">
        <v>347</v>
      </c>
      <c r="B4058" s="52" t="s">
        <v>342</v>
      </c>
      <c r="C4058" s="52" t="s">
        <v>264</v>
      </c>
      <c r="D4058" s="52" t="s">
        <v>7</v>
      </c>
      <c r="E4058" s="52" t="s">
        <v>77</v>
      </c>
      <c r="F4058" s="52" t="s">
        <v>71</v>
      </c>
      <c r="G4058" s="52">
        <v>0</v>
      </c>
      <c r="H4058" s="52">
        <v>0</v>
      </c>
      <c r="I4058" s="52">
        <v>0</v>
      </c>
      <c r="J4058" s="52">
        <v>0</v>
      </c>
      <c r="K4058" s="52">
        <v>0</v>
      </c>
      <c r="L4058" s="52">
        <v>0</v>
      </c>
      <c r="M4058" s="52">
        <v>0</v>
      </c>
      <c r="N4058" s="52">
        <v>0</v>
      </c>
      <c r="O4058" s="52">
        <v>0</v>
      </c>
      <c r="P4058" s="52">
        <v>0</v>
      </c>
      <c r="Q4058" s="52">
        <v>0</v>
      </c>
      <c r="R4058" s="52">
        <v>0</v>
      </c>
      <c r="S4058" s="52">
        <v>0</v>
      </c>
      <c r="T4058" s="52">
        <v>0</v>
      </c>
      <c r="U4058" s="52">
        <v>0</v>
      </c>
      <c r="V4058" s="52">
        <v>0</v>
      </c>
      <c r="W4058" s="52">
        <v>0</v>
      </c>
      <c r="X4058" s="52">
        <v>0</v>
      </c>
      <c r="Y4058" s="52">
        <v>0</v>
      </c>
      <c r="Z4058" s="52">
        <v>0</v>
      </c>
    </row>
    <row r="4059" spans="1:26">
      <c r="A4059" s="52" t="s">
        <v>347</v>
      </c>
      <c r="B4059" s="52" t="s">
        <v>342</v>
      </c>
      <c r="C4059" s="52" t="s">
        <v>264</v>
      </c>
      <c r="D4059" s="52" t="s">
        <v>7</v>
      </c>
      <c r="E4059" s="52" t="s">
        <v>77</v>
      </c>
      <c r="F4059" s="52" t="s">
        <v>72</v>
      </c>
      <c r="G4059" s="52">
        <v>0</v>
      </c>
      <c r="H4059" s="52">
        <v>0</v>
      </c>
      <c r="I4059" s="52">
        <v>0</v>
      </c>
      <c r="J4059" s="52">
        <v>0</v>
      </c>
      <c r="K4059" s="52">
        <v>0</v>
      </c>
      <c r="L4059" s="52">
        <v>0</v>
      </c>
      <c r="M4059" s="52">
        <v>0</v>
      </c>
      <c r="N4059" s="52">
        <v>0</v>
      </c>
      <c r="O4059" s="52">
        <v>0</v>
      </c>
      <c r="P4059" s="52">
        <v>0</v>
      </c>
      <c r="Q4059" s="52">
        <v>0</v>
      </c>
      <c r="R4059" s="52">
        <v>0</v>
      </c>
      <c r="S4059" s="52">
        <v>0</v>
      </c>
      <c r="T4059" s="52">
        <v>0</v>
      </c>
      <c r="U4059" s="52">
        <v>0</v>
      </c>
      <c r="V4059" s="52">
        <v>0</v>
      </c>
      <c r="W4059" s="52">
        <v>0</v>
      </c>
      <c r="X4059" s="52">
        <v>0</v>
      </c>
      <c r="Y4059" s="52">
        <v>0</v>
      </c>
      <c r="Z4059" s="52">
        <v>0</v>
      </c>
    </row>
    <row r="4060" spans="1:26">
      <c r="A4060" s="52" t="s">
        <v>347</v>
      </c>
      <c r="B4060" s="52" t="s">
        <v>343</v>
      </c>
      <c r="C4060" s="52" t="s">
        <v>264</v>
      </c>
      <c r="D4060" s="52" t="s">
        <v>7</v>
      </c>
      <c r="E4060" s="52" t="s">
        <v>77</v>
      </c>
      <c r="F4060" s="52" t="s">
        <v>73</v>
      </c>
      <c r="G4060" s="52">
        <v>0</v>
      </c>
      <c r="H4060" s="52">
        <v>0</v>
      </c>
      <c r="I4060" s="52">
        <v>0</v>
      </c>
      <c r="J4060" s="52">
        <v>0</v>
      </c>
      <c r="K4060" s="52">
        <v>0</v>
      </c>
      <c r="L4060" s="52">
        <v>0</v>
      </c>
      <c r="M4060" s="52">
        <v>0</v>
      </c>
      <c r="N4060" s="52">
        <v>0</v>
      </c>
      <c r="O4060" s="52">
        <v>0</v>
      </c>
      <c r="P4060" s="52">
        <v>0</v>
      </c>
      <c r="Q4060" s="52">
        <v>0</v>
      </c>
      <c r="R4060" s="52">
        <v>0</v>
      </c>
      <c r="S4060" s="52">
        <v>0</v>
      </c>
      <c r="T4060" s="52">
        <v>0</v>
      </c>
      <c r="U4060" s="52">
        <v>0</v>
      </c>
      <c r="V4060" s="52">
        <v>0</v>
      </c>
      <c r="W4060" s="52">
        <v>0</v>
      </c>
      <c r="X4060" s="52">
        <v>0</v>
      </c>
      <c r="Y4060" s="52">
        <v>0</v>
      </c>
      <c r="Z4060" s="52">
        <v>0</v>
      </c>
    </row>
    <row r="4061" spans="1:26">
      <c r="A4061" s="52" t="s">
        <v>347</v>
      </c>
      <c r="B4061" s="52" t="s">
        <v>337</v>
      </c>
      <c r="C4061" s="52" t="s">
        <v>264</v>
      </c>
      <c r="D4061" s="52" t="s">
        <v>7</v>
      </c>
      <c r="E4061" s="52" t="s">
        <v>78</v>
      </c>
      <c r="F4061" s="52" t="s">
        <v>63</v>
      </c>
      <c r="G4061" s="52">
        <v>0</v>
      </c>
      <c r="H4061" s="52">
        <v>0</v>
      </c>
      <c r="I4061" s="52">
        <v>0</v>
      </c>
      <c r="J4061" s="52">
        <v>0</v>
      </c>
      <c r="K4061" s="52">
        <v>0</v>
      </c>
      <c r="L4061" s="52">
        <v>0</v>
      </c>
      <c r="M4061" s="52">
        <v>0</v>
      </c>
      <c r="N4061" s="52">
        <v>0</v>
      </c>
      <c r="O4061" s="52">
        <v>0</v>
      </c>
      <c r="P4061" s="52">
        <v>0</v>
      </c>
      <c r="Q4061" s="52">
        <v>0</v>
      </c>
      <c r="R4061" s="52">
        <v>0</v>
      </c>
      <c r="S4061" s="52">
        <v>0</v>
      </c>
      <c r="T4061" s="52">
        <v>0</v>
      </c>
      <c r="U4061" s="52">
        <v>0</v>
      </c>
      <c r="V4061" s="52">
        <v>0</v>
      </c>
      <c r="W4061" s="52">
        <v>0</v>
      </c>
      <c r="X4061" s="52">
        <v>0</v>
      </c>
      <c r="Y4061" s="52">
        <v>0</v>
      </c>
      <c r="Z4061" s="52">
        <v>0</v>
      </c>
    </row>
    <row r="4062" spans="1:26">
      <c r="A4062" s="52" t="s">
        <v>347</v>
      </c>
      <c r="B4062" s="52" t="s">
        <v>338</v>
      </c>
      <c r="C4062" s="52" t="s">
        <v>264</v>
      </c>
      <c r="D4062" s="52" t="s">
        <v>7</v>
      </c>
      <c r="E4062" s="52" t="s">
        <v>78</v>
      </c>
      <c r="F4062" s="52" t="s">
        <v>64</v>
      </c>
      <c r="G4062" s="52">
        <v>0</v>
      </c>
      <c r="H4062" s="52">
        <v>0</v>
      </c>
      <c r="I4062" s="52">
        <v>0</v>
      </c>
      <c r="J4062" s="52">
        <v>0</v>
      </c>
      <c r="K4062" s="52">
        <v>0</v>
      </c>
      <c r="L4062" s="52">
        <v>0</v>
      </c>
      <c r="M4062" s="52">
        <v>0</v>
      </c>
      <c r="N4062" s="52">
        <v>0</v>
      </c>
      <c r="O4062" s="52">
        <v>0</v>
      </c>
      <c r="P4062" s="52">
        <v>0</v>
      </c>
      <c r="Q4062" s="52">
        <v>0</v>
      </c>
      <c r="R4062" s="52">
        <v>0</v>
      </c>
      <c r="S4062" s="52">
        <v>0</v>
      </c>
      <c r="T4062" s="52">
        <v>0</v>
      </c>
      <c r="U4062" s="52">
        <v>0</v>
      </c>
      <c r="V4062" s="52">
        <v>0</v>
      </c>
      <c r="W4062" s="52">
        <v>0</v>
      </c>
      <c r="X4062" s="52">
        <v>0</v>
      </c>
      <c r="Y4062" s="52">
        <v>0</v>
      </c>
      <c r="Z4062" s="52">
        <v>0</v>
      </c>
    </row>
    <row r="4063" spans="1:26">
      <c r="A4063" s="52" t="s">
        <v>347</v>
      </c>
      <c r="B4063" s="52" t="s">
        <v>339</v>
      </c>
      <c r="C4063" s="52" t="s">
        <v>264</v>
      </c>
      <c r="D4063" s="52" t="s">
        <v>7</v>
      </c>
      <c r="E4063" s="52" t="s">
        <v>78</v>
      </c>
      <c r="F4063" s="52" t="s">
        <v>65</v>
      </c>
      <c r="G4063" s="52">
        <v>0</v>
      </c>
      <c r="H4063" s="52">
        <v>0</v>
      </c>
      <c r="I4063" s="52">
        <v>0</v>
      </c>
      <c r="J4063" s="52">
        <v>0</v>
      </c>
      <c r="K4063" s="52">
        <v>0</v>
      </c>
      <c r="L4063" s="52">
        <v>0</v>
      </c>
      <c r="M4063" s="52">
        <v>0</v>
      </c>
      <c r="N4063" s="52">
        <v>0</v>
      </c>
      <c r="O4063" s="52">
        <v>0</v>
      </c>
      <c r="P4063" s="52">
        <v>0</v>
      </c>
      <c r="Q4063" s="52">
        <v>0</v>
      </c>
      <c r="R4063" s="52">
        <v>0</v>
      </c>
      <c r="S4063" s="52">
        <v>0</v>
      </c>
      <c r="T4063" s="52">
        <v>0</v>
      </c>
      <c r="U4063" s="52">
        <v>0</v>
      </c>
      <c r="V4063" s="52">
        <v>0</v>
      </c>
      <c r="W4063" s="52">
        <v>0</v>
      </c>
      <c r="X4063" s="52">
        <v>0</v>
      </c>
      <c r="Y4063" s="52">
        <v>0</v>
      </c>
      <c r="Z4063" s="52">
        <v>0</v>
      </c>
    </row>
    <row r="4064" spans="1:26">
      <c r="A4064" s="52" t="s">
        <v>347</v>
      </c>
      <c r="B4064" s="52" t="s">
        <v>340</v>
      </c>
      <c r="C4064" s="52" t="s">
        <v>264</v>
      </c>
      <c r="D4064" s="52" t="s">
        <v>7</v>
      </c>
      <c r="E4064" s="52" t="s">
        <v>78</v>
      </c>
      <c r="F4064" s="52" t="s">
        <v>66</v>
      </c>
      <c r="G4064" s="52">
        <v>0</v>
      </c>
      <c r="H4064" s="52">
        <v>0</v>
      </c>
      <c r="I4064" s="52">
        <v>0</v>
      </c>
      <c r="J4064" s="52">
        <v>0</v>
      </c>
      <c r="K4064" s="52">
        <v>0</v>
      </c>
      <c r="L4064" s="52">
        <v>0</v>
      </c>
      <c r="M4064" s="52">
        <v>0</v>
      </c>
      <c r="N4064" s="52">
        <v>0</v>
      </c>
      <c r="O4064" s="52">
        <v>0</v>
      </c>
      <c r="P4064" s="52">
        <v>0</v>
      </c>
      <c r="Q4064" s="52">
        <v>0</v>
      </c>
      <c r="R4064" s="52">
        <v>0</v>
      </c>
      <c r="S4064" s="52">
        <v>0</v>
      </c>
      <c r="T4064" s="52">
        <v>0</v>
      </c>
      <c r="U4064" s="52">
        <v>0</v>
      </c>
      <c r="V4064" s="52">
        <v>0</v>
      </c>
      <c r="W4064" s="52">
        <v>0</v>
      </c>
      <c r="X4064" s="52">
        <v>0</v>
      </c>
      <c r="Y4064" s="52">
        <v>0</v>
      </c>
      <c r="Z4064" s="52">
        <v>0</v>
      </c>
    </row>
    <row r="4065" spans="1:26">
      <c r="A4065" s="52" t="s">
        <v>347</v>
      </c>
      <c r="B4065" s="52" t="s">
        <v>341</v>
      </c>
      <c r="C4065" s="52" t="s">
        <v>264</v>
      </c>
      <c r="D4065" s="52" t="s">
        <v>7</v>
      </c>
      <c r="E4065" s="52" t="s">
        <v>78</v>
      </c>
      <c r="F4065" s="52" t="s">
        <v>67</v>
      </c>
      <c r="G4065" s="52">
        <v>0</v>
      </c>
      <c r="H4065" s="52">
        <v>0</v>
      </c>
      <c r="I4065" s="52">
        <v>0</v>
      </c>
      <c r="J4065" s="52">
        <v>0</v>
      </c>
      <c r="K4065" s="52">
        <v>0</v>
      </c>
      <c r="L4065" s="52">
        <v>0</v>
      </c>
      <c r="M4065" s="52">
        <v>0</v>
      </c>
      <c r="N4065" s="52">
        <v>0</v>
      </c>
      <c r="O4065" s="52">
        <v>0</v>
      </c>
      <c r="P4065" s="52">
        <v>0</v>
      </c>
      <c r="Q4065" s="52">
        <v>0</v>
      </c>
      <c r="R4065" s="52">
        <v>0</v>
      </c>
      <c r="S4065" s="52">
        <v>0</v>
      </c>
      <c r="T4065" s="52">
        <v>0</v>
      </c>
      <c r="U4065" s="52">
        <v>0</v>
      </c>
      <c r="V4065" s="52">
        <v>0</v>
      </c>
      <c r="W4065" s="52">
        <v>0</v>
      </c>
      <c r="X4065" s="52">
        <v>0</v>
      </c>
      <c r="Y4065" s="52">
        <v>0</v>
      </c>
      <c r="Z4065" s="52">
        <v>0</v>
      </c>
    </row>
    <row r="4066" spans="1:26">
      <c r="A4066" s="52" t="s">
        <v>347</v>
      </c>
      <c r="B4066" s="52" t="s">
        <v>337</v>
      </c>
      <c r="C4066" s="52" t="s">
        <v>264</v>
      </c>
      <c r="D4066" s="52" t="s">
        <v>7</v>
      </c>
      <c r="E4066" s="52" t="s">
        <v>78</v>
      </c>
      <c r="F4066" s="52" t="s">
        <v>68</v>
      </c>
      <c r="G4066" s="52">
        <v>0</v>
      </c>
      <c r="H4066" s="52">
        <v>0</v>
      </c>
      <c r="I4066" s="52">
        <v>0</v>
      </c>
      <c r="J4066" s="52">
        <v>0</v>
      </c>
      <c r="K4066" s="52">
        <v>0</v>
      </c>
      <c r="L4066" s="52">
        <v>0</v>
      </c>
      <c r="M4066" s="52">
        <v>0</v>
      </c>
      <c r="N4066" s="52">
        <v>0</v>
      </c>
      <c r="O4066" s="52">
        <v>0</v>
      </c>
      <c r="P4066" s="52">
        <v>0</v>
      </c>
      <c r="Q4066" s="52">
        <v>0</v>
      </c>
      <c r="R4066" s="52">
        <v>0</v>
      </c>
      <c r="S4066" s="52">
        <v>0</v>
      </c>
      <c r="T4066" s="52">
        <v>0</v>
      </c>
      <c r="U4066" s="52">
        <v>0</v>
      </c>
      <c r="V4066" s="52">
        <v>0</v>
      </c>
      <c r="W4066" s="52">
        <v>0</v>
      </c>
      <c r="X4066" s="52">
        <v>0</v>
      </c>
      <c r="Y4066" s="52">
        <v>0</v>
      </c>
      <c r="Z4066" s="52">
        <v>0</v>
      </c>
    </row>
    <row r="4067" spans="1:26">
      <c r="A4067" s="52" t="s">
        <v>347</v>
      </c>
      <c r="B4067" s="52" t="s">
        <v>337</v>
      </c>
      <c r="C4067" s="52" t="s">
        <v>264</v>
      </c>
      <c r="D4067" s="52" t="s">
        <v>7</v>
      </c>
      <c r="E4067" s="52" t="s">
        <v>78</v>
      </c>
      <c r="F4067" s="52" t="s">
        <v>69</v>
      </c>
      <c r="G4067" s="52">
        <v>0</v>
      </c>
      <c r="H4067" s="52">
        <v>0</v>
      </c>
      <c r="I4067" s="52">
        <v>0</v>
      </c>
      <c r="J4067" s="52">
        <v>0</v>
      </c>
      <c r="K4067" s="52">
        <v>0</v>
      </c>
      <c r="L4067" s="52">
        <v>0</v>
      </c>
      <c r="M4067" s="52">
        <v>0</v>
      </c>
      <c r="N4067" s="52">
        <v>0</v>
      </c>
      <c r="O4067" s="52">
        <v>0</v>
      </c>
      <c r="P4067" s="52">
        <v>0</v>
      </c>
      <c r="Q4067" s="52">
        <v>0</v>
      </c>
      <c r="R4067" s="52">
        <v>0</v>
      </c>
      <c r="S4067" s="52">
        <v>0</v>
      </c>
      <c r="T4067" s="52">
        <v>0</v>
      </c>
      <c r="U4067" s="52">
        <v>0</v>
      </c>
      <c r="V4067" s="52">
        <v>0</v>
      </c>
      <c r="W4067" s="52">
        <v>0</v>
      </c>
      <c r="X4067" s="52">
        <v>0</v>
      </c>
      <c r="Y4067" s="52">
        <v>0</v>
      </c>
      <c r="Z4067" s="52">
        <v>0</v>
      </c>
    </row>
    <row r="4068" spans="1:26">
      <c r="A4068" s="52" t="s">
        <v>347</v>
      </c>
      <c r="B4068" s="52" t="s">
        <v>337</v>
      </c>
      <c r="C4068" s="52" t="s">
        <v>264</v>
      </c>
      <c r="D4068" s="52" t="s">
        <v>7</v>
      </c>
      <c r="E4068" s="52" t="s">
        <v>78</v>
      </c>
      <c r="F4068" s="52" t="s">
        <v>70</v>
      </c>
      <c r="G4068" s="52">
        <v>0</v>
      </c>
      <c r="H4068" s="52">
        <v>0</v>
      </c>
      <c r="I4068" s="52">
        <v>0</v>
      </c>
      <c r="J4068" s="52">
        <v>0</v>
      </c>
      <c r="K4068" s="52">
        <v>0</v>
      </c>
      <c r="L4068" s="52">
        <v>0</v>
      </c>
      <c r="M4068" s="52">
        <v>0</v>
      </c>
      <c r="N4068" s="52">
        <v>0</v>
      </c>
      <c r="O4068" s="52">
        <v>0</v>
      </c>
      <c r="P4068" s="52">
        <v>0</v>
      </c>
      <c r="Q4068" s="52">
        <v>0</v>
      </c>
      <c r="R4068" s="52">
        <v>0</v>
      </c>
      <c r="S4068" s="52">
        <v>0</v>
      </c>
      <c r="T4068" s="52">
        <v>0</v>
      </c>
      <c r="U4068" s="52">
        <v>0</v>
      </c>
      <c r="V4068" s="52">
        <v>0</v>
      </c>
      <c r="W4068" s="52">
        <v>0</v>
      </c>
      <c r="X4068" s="52">
        <v>0</v>
      </c>
      <c r="Y4068" s="52">
        <v>0</v>
      </c>
      <c r="Z4068" s="52">
        <v>0</v>
      </c>
    </row>
    <row r="4069" spans="1:26">
      <c r="A4069" s="52" t="s">
        <v>347</v>
      </c>
      <c r="B4069" s="52" t="s">
        <v>342</v>
      </c>
      <c r="C4069" s="52" t="s">
        <v>264</v>
      </c>
      <c r="D4069" s="52" t="s">
        <v>7</v>
      </c>
      <c r="E4069" s="52" t="s">
        <v>78</v>
      </c>
      <c r="F4069" s="52" t="s">
        <v>71</v>
      </c>
      <c r="G4069" s="52">
        <v>0</v>
      </c>
      <c r="H4069" s="52">
        <v>0</v>
      </c>
      <c r="I4069" s="52">
        <v>0</v>
      </c>
      <c r="J4069" s="52">
        <v>0</v>
      </c>
      <c r="K4069" s="52">
        <v>0</v>
      </c>
      <c r="L4069" s="52">
        <v>0</v>
      </c>
      <c r="M4069" s="52">
        <v>0</v>
      </c>
      <c r="N4069" s="52">
        <v>0</v>
      </c>
      <c r="O4069" s="52">
        <v>0</v>
      </c>
      <c r="P4069" s="52">
        <v>0</v>
      </c>
      <c r="Q4069" s="52">
        <v>0</v>
      </c>
      <c r="R4069" s="52">
        <v>0</v>
      </c>
      <c r="S4069" s="52">
        <v>0</v>
      </c>
      <c r="T4069" s="52">
        <v>0</v>
      </c>
      <c r="U4069" s="52">
        <v>0</v>
      </c>
      <c r="V4069" s="52">
        <v>0</v>
      </c>
      <c r="W4069" s="52">
        <v>0</v>
      </c>
      <c r="X4069" s="52">
        <v>0</v>
      </c>
      <c r="Y4069" s="52">
        <v>0</v>
      </c>
      <c r="Z4069" s="52">
        <v>0</v>
      </c>
    </row>
    <row r="4070" spans="1:26">
      <c r="A4070" s="52" t="s">
        <v>347</v>
      </c>
      <c r="B4070" s="52" t="s">
        <v>342</v>
      </c>
      <c r="C4070" s="52" t="s">
        <v>264</v>
      </c>
      <c r="D4070" s="52" t="s">
        <v>7</v>
      </c>
      <c r="E4070" s="52" t="s">
        <v>78</v>
      </c>
      <c r="F4070" s="52" t="s">
        <v>72</v>
      </c>
      <c r="G4070" s="52">
        <v>0</v>
      </c>
      <c r="H4070" s="52">
        <v>0</v>
      </c>
      <c r="I4070" s="52">
        <v>0</v>
      </c>
      <c r="J4070" s="52">
        <v>0</v>
      </c>
      <c r="K4070" s="52">
        <v>0</v>
      </c>
      <c r="L4070" s="52">
        <v>0</v>
      </c>
      <c r="M4070" s="52">
        <v>0</v>
      </c>
      <c r="N4070" s="52">
        <v>0</v>
      </c>
      <c r="O4070" s="52">
        <v>0</v>
      </c>
      <c r="P4070" s="52">
        <v>0</v>
      </c>
      <c r="Q4070" s="52">
        <v>0</v>
      </c>
      <c r="R4070" s="52">
        <v>0</v>
      </c>
      <c r="S4070" s="52">
        <v>0</v>
      </c>
      <c r="T4070" s="52">
        <v>0</v>
      </c>
      <c r="U4070" s="52">
        <v>0</v>
      </c>
      <c r="V4070" s="52">
        <v>0</v>
      </c>
      <c r="W4070" s="52">
        <v>0</v>
      </c>
      <c r="X4070" s="52">
        <v>0</v>
      </c>
      <c r="Y4070" s="52">
        <v>0</v>
      </c>
      <c r="Z4070" s="52">
        <v>0</v>
      </c>
    </row>
    <row r="4071" spans="1:26">
      <c r="A4071" s="52" t="s">
        <v>347</v>
      </c>
      <c r="B4071" s="52" t="s">
        <v>343</v>
      </c>
      <c r="C4071" s="52" t="s">
        <v>264</v>
      </c>
      <c r="D4071" s="52" t="s">
        <v>7</v>
      </c>
      <c r="E4071" s="52" t="s">
        <v>78</v>
      </c>
      <c r="F4071" s="52" t="s">
        <v>73</v>
      </c>
      <c r="G4071" s="52">
        <v>0</v>
      </c>
      <c r="H4071" s="52">
        <v>0</v>
      </c>
      <c r="I4071" s="52">
        <v>0</v>
      </c>
      <c r="J4071" s="52">
        <v>0</v>
      </c>
      <c r="K4071" s="52">
        <v>0</v>
      </c>
      <c r="L4071" s="52">
        <v>0</v>
      </c>
      <c r="M4071" s="52">
        <v>0</v>
      </c>
      <c r="N4071" s="52">
        <v>0</v>
      </c>
      <c r="O4071" s="52">
        <v>0</v>
      </c>
      <c r="P4071" s="52">
        <v>0</v>
      </c>
      <c r="Q4071" s="52">
        <v>0</v>
      </c>
      <c r="R4071" s="52">
        <v>0</v>
      </c>
      <c r="S4071" s="52">
        <v>0</v>
      </c>
      <c r="T4071" s="52">
        <v>0</v>
      </c>
      <c r="U4071" s="52">
        <v>0</v>
      </c>
      <c r="V4071" s="52">
        <v>0</v>
      </c>
      <c r="W4071" s="52">
        <v>0</v>
      </c>
      <c r="X4071" s="52">
        <v>0</v>
      </c>
      <c r="Y4071" s="52">
        <v>0</v>
      </c>
      <c r="Z4071" s="52">
        <v>0</v>
      </c>
    </row>
    <row r="4072" spans="1:26">
      <c r="A4072" s="52" t="s">
        <v>113</v>
      </c>
      <c r="B4072" s="52" t="s">
        <v>337</v>
      </c>
      <c r="C4072" s="52" t="s">
        <v>264</v>
      </c>
      <c r="D4072" s="52" t="s">
        <v>7</v>
      </c>
      <c r="E4072" s="52" t="s">
        <v>79</v>
      </c>
      <c r="F4072" s="52" t="s">
        <v>63</v>
      </c>
      <c r="G4072" s="52">
        <v>0</v>
      </c>
      <c r="H4072" s="52">
        <v>0</v>
      </c>
      <c r="I4072" s="52">
        <v>0</v>
      </c>
      <c r="J4072" s="52">
        <v>0</v>
      </c>
      <c r="K4072" s="52">
        <v>0</v>
      </c>
      <c r="L4072" s="52">
        <v>0</v>
      </c>
      <c r="M4072" s="52">
        <v>0</v>
      </c>
      <c r="N4072" s="52">
        <v>0</v>
      </c>
      <c r="O4072" s="52">
        <v>0</v>
      </c>
      <c r="P4072" s="52">
        <v>0</v>
      </c>
      <c r="Q4072" s="52">
        <v>0</v>
      </c>
      <c r="R4072" s="52">
        <v>0</v>
      </c>
      <c r="S4072" s="52">
        <v>0</v>
      </c>
      <c r="T4072" s="52">
        <v>0</v>
      </c>
      <c r="U4072" s="52">
        <v>0</v>
      </c>
      <c r="V4072" s="52">
        <v>0</v>
      </c>
      <c r="W4072" s="52">
        <v>0</v>
      </c>
      <c r="X4072" s="52">
        <v>0</v>
      </c>
      <c r="Y4072" s="52">
        <v>0</v>
      </c>
      <c r="Z4072" s="52">
        <v>0</v>
      </c>
    </row>
    <row r="4073" spans="1:26">
      <c r="A4073" s="52" t="s">
        <v>113</v>
      </c>
      <c r="B4073" s="52" t="s">
        <v>338</v>
      </c>
      <c r="C4073" s="52" t="s">
        <v>264</v>
      </c>
      <c r="D4073" s="52" t="s">
        <v>7</v>
      </c>
      <c r="E4073" s="52" t="s">
        <v>79</v>
      </c>
      <c r="F4073" s="52" t="s">
        <v>64</v>
      </c>
      <c r="G4073" s="52">
        <v>0</v>
      </c>
      <c r="H4073" s="52">
        <v>0</v>
      </c>
      <c r="I4073" s="52">
        <v>0</v>
      </c>
      <c r="J4073" s="52">
        <v>0</v>
      </c>
      <c r="K4073" s="52">
        <v>0</v>
      </c>
      <c r="L4073" s="52">
        <v>0</v>
      </c>
      <c r="M4073" s="52">
        <v>0</v>
      </c>
      <c r="N4073" s="52">
        <v>0</v>
      </c>
      <c r="O4073" s="52">
        <v>0</v>
      </c>
      <c r="P4073" s="52">
        <v>0</v>
      </c>
      <c r="Q4073" s="52">
        <v>0</v>
      </c>
      <c r="R4073" s="52">
        <v>0</v>
      </c>
      <c r="S4073" s="52">
        <v>0</v>
      </c>
      <c r="T4073" s="52">
        <v>0</v>
      </c>
      <c r="U4073" s="52">
        <v>0</v>
      </c>
      <c r="V4073" s="52">
        <v>0</v>
      </c>
      <c r="W4073" s="52">
        <v>0</v>
      </c>
      <c r="X4073" s="52">
        <v>0</v>
      </c>
      <c r="Y4073" s="52">
        <v>0</v>
      </c>
      <c r="Z4073" s="52">
        <v>0</v>
      </c>
    </row>
    <row r="4074" spans="1:26">
      <c r="A4074" s="52" t="s">
        <v>113</v>
      </c>
      <c r="B4074" s="52" t="s">
        <v>339</v>
      </c>
      <c r="C4074" s="52" t="s">
        <v>264</v>
      </c>
      <c r="D4074" s="52" t="s">
        <v>7</v>
      </c>
      <c r="E4074" s="52" t="s">
        <v>79</v>
      </c>
      <c r="F4074" s="52" t="s">
        <v>65</v>
      </c>
      <c r="G4074" s="52">
        <v>0</v>
      </c>
      <c r="H4074" s="52">
        <v>0</v>
      </c>
      <c r="I4074" s="52">
        <v>0</v>
      </c>
      <c r="J4074" s="52">
        <v>0</v>
      </c>
      <c r="K4074" s="52">
        <v>0</v>
      </c>
      <c r="L4074" s="52">
        <v>0</v>
      </c>
      <c r="M4074" s="52">
        <v>0</v>
      </c>
      <c r="N4074" s="52">
        <v>0</v>
      </c>
      <c r="O4074" s="52">
        <v>0</v>
      </c>
      <c r="P4074" s="52">
        <v>0</v>
      </c>
      <c r="Q4074" s="52">
        <v>0</v>
      </c>
      <c r="R4074" s="52">
        <v>0</v>
      </c>
      <c r="S4074" s="52">
        <v>0</v>
      </c>
      <c r="T4074" s="52">
        <v>0</v>
      </c>
      <c r="U4074" s="52">
        <v>0</v>
      </c>
      <c r="V4074" s="52">
        <v>0</v>
      </c>
      <c r="W4074" s="52">
        <v>0</v>
      </c>
      <c r="X4074" s="52">
        <v>0</v>
      </c>
      <c r="Y4074" s="52">
        <v>0</v>
      </c>
      <c r="Z4074" s="52">
        <v>0</v>
      </c>
    </row>
    <row r="4075" spans="1:26">
      <c r="A4075" s="52" t="s">
        <v>113</v>
      </c>
      <c r="B4075" s="52" t="s">
        <v>340</v>
      </c>
      <c r="C4075" s="52" t="s">
        <v>264</v>
      </c>
      <c r="D4075" s="52" t="s">
        <v>7</v>
      </c>
      <c r="E4075" s="52" t="s">
        <v>79</v>
      </c>
      <c r="F4075" s="52" t="s">
        <v>66</v>
      </c>
      <c r="G4075" s="52">
        <v>0</v>
      </c>
      <c r="H4075" s="52">
        <v>0</v>
      </c>
      <c r="I4075" s="52">
        <v>0</v>
      </c>
      <c r="J4075" s="52">
        <v>0</v>
      </c>
      <c r="K4075" s="52">
        <v>0</v>
      </c>
      <c r="L4075" s="52">
        <v>0</v>
      </c>
      <c r="M4075" s="52">
        <v>0</v>
      </c>
      <c r="N4075" s="52">
        <v>0</v>
      </c>
      <c r="O4075" s="52">
        <v>0</v>
      </c>
      <c r="P4075" s="52">
        <v>0</v>
      </c>
      <c r="Q4075" s="52">
        <v>0</v>
      </c>
      <c r="R4075" s="52">
        <v>0</v>
      </c>
      <c r="S4075" s="52">
        <v>0</v>
      </c>
      <c r="T4075" s="52">
        <v>0</v>
      </c>
      <c r="U4075" s="52">
        <v>0</v>
      </c>
      <c r="V4075" s="52">
        <v>0</v>
      </c>
      <c r="W4075" s="52">
        <v>0</v>
      </c>
      <c r="X4075" s="52">
        <v>0</v>
      </c>
      <c r="Y4075" s="52">
        <v>0</v>
      </c>
      <c r="Z4075" s="52">
        <v>0</v>
      </c>
    </row>
    <row r="4076" spans="1:26">
      <c r="A4076" s="52" t="s">
        <v>113</v>
      </c>
      <c r="B4076" s="52" t="s">
        <v>341</v>
      </c>
      <c r="C4076" s="52" t="s">
        <v>264</v>
      </c>
      <c r="D4076" s="52" t="s">
        <v>7</v>
      </c>
      <c r="E4076" s="52" t="s">
        <v>79</v>
      </c>
      <c r="F4076" s="52" t="s">
        <v>67</v>
      </c>
      <c r="G4076" s="52">
        <v>0</v>
      </c>
      <c r="H4076" s="52">
        <v>0</v>
      </c>
      <c r="I4076" s="52">
        <v>0</v>
      </c>
      <c r="J4076" s="52">
        <v>0</v>
      </c>
      <c r="K4076" s="52">
        <v>0</v>
      </c>
      <c r="L4076" s="52">
        <v>0</v>
      </c>
      <c r="M4076" s="52">
        <v>0</v>
      </c>
      <c r="N4076" s="52">
        <v>0</v>
      </c>
      <c r="O4076" s="52">
        <v>0</v>
      </c>
      <c r="P4076" s="52">
        <v>0</v>
      </c>
      <c r="Q4076" s="52">
        <v>0</v>
      </c>
      <c r="R4076" s="52">
        <v>0</v>
      </c>
      <c r="S4076" s="52">
        <v>0</v>
      </c>
      <c r="T4076" s="52">
        <v>0</v>
      </c>
      <c r="U4076" s="52">
        <v>0</v>
      </c>
      <c r="V4076" s="52">
        <v>0</v>
      </c>
      <c r="W4076" s="52">
        <v>0</v>
      </c>
      <c r="X4076" s="52">
        <v>0</v>
      </c>
      <c r="Y4076" s="52">
        <v>0</v>
      </c>
      <c r="Z4076" s="52">
        <v>0</v>
      </c>
    </row>
    <row r="4077" spans="1:26">
      <c r="A4077" s="52" t="s">
        <v>113</v>
      </c>
      <c r="B4077" s="52" t="s">
        <v>337</v>
      </c>
      <c r="C4077" s="52" t="s">
        <v>264</v>
      </c>
      <c r="D4077" s="52" t="s">
        <v>7</v>
      </c>
      <c r="E4077" s="52" t="s">
        <v>79</v>
      </c>
      <c r="F4077" s="52" t="s">
        <v>68</v>
      </c>
      <c r="G4077" s="52">
        <v>0</v>
      </c>
      <c r="H4077" s="52">
        <v>0</v>
      </c>
      <c r="I4077" s="52">
        <v>0</v>
      </c>
      <c r="J4077" s="52">
        <v>0</v>
      </c>
      <c r="K4077" s="52">
        <v>0</v>
      </c>
      <c r="L4077" s="52">
        <v>0</v>
      </c>
      <c r="M4077" s="52">
        <v>0</v>
      </c>
      <c r="N4077" s="52">
        <v>0</v>
      </c>
      <c r="O4077" s="52">
        <v>0</v>
      </c>
      <c r="P4077" s="52">
        <v>0</v>
      </c>
      <c r="Q4077" s="52">
        <v>0</v>
      </c>
      <c r="R4077" s="52">
        <v>0</v>
      </c>
      <c r="S4077" s="52">
        <v>0</v>
      </c>
      <c r="T4077" s="52">
        <v>0</v>
      </c>
      <c r="U4077" s="52">
        <v>0</v>
      </c>
      <c r="V4077" s="52">
        <v>0</v>
      </c>
      <c r="W4077" s="52">
        <v>0</v>
      </c>
      <c r="X4077" s="52">
        <v>0</v>
      </c>
      <c r="Y4077" s="52">
        <v>0</v>
      </c>
      <c r="Z4077" s="52">
        <v>0</v>
      </c>
    </row>
    <row r="4078" spans="1:26">
      <c r="A4078" s="52" t="s">
        <v>113</v>
      </c>
      <c r="B4078" s="52" t="s">
        <v>337</v>
      </c>
      <c r="C4078" s="52" t="s">
        <v>264</v>
      </c>
      <c r="D4078" s="52" t="s">
        <v>7</v>
      </c>
      <c r="E4078" s="52" t="s">
        <v>79</v>
      </c>
      <c r="F4078" s="52" t="s">
        <v>69</v>
      </c>
      <c r="G4078" s="52">
        <v>0</v>
      </c>
      <c r="H4078" s="52">
        <v>0</v>
      </c>
      <c r="I4078" s="52">
        <v>0</v>
      </c>
      <c r="J4078" s="52">
        <v>0</v>
      </c>
      <c r="K4078" s="52">
        <v>0</v>
      </c>
      <c r="L4078" s="52">
        <v>0</v>
      </c>
      <c r="M4078" s="52">
        <v>0</v>
      </c>
      <c r="N4078" s="52">
        <v>0</v>
      </c>
      <c r="O4078" s="52">
        <v>0</v>
      </c>
      <c r="P4078" s="52">
        <v>0</v>
      </c>
      <c r="Q4078" s="52">
        <v>0</v>
      </c>
      <c r="R4078" s="52">
        <v>0</v>
      </c>
      <c r="S4078" s="52">
        <v>0</v>
      </c>
      <c r="T4078" s="52">
        <v>0</v>
      </c>
      <c r="U4078" s="52">
        <v>0</v>
      </c>
      <c r="V4078" s="52">
        <v>0</v>
      </c>
      <c r="W4078" s="52">
        <v>0</v>
      </c>
      <c r="X4078" s="52">
        <v>0</v>
      </c>
      <c r="Y4078" s="52">
        <v>0</v>
      </c>
      <c r="Z4078" s="52">
        <v>0</v>
      </c>
    </row>
    <row r="4079" spans="1:26">
      <c r="A4079" s="52" t="s">
        <v>113</v>
      </c>
      <c r="B4079" s="52" t="s">
        <v>337</v>
      </c>
      <c r="C4079" s="52" t="s">
        <v>264</v>
      </c>
      <c r="D4079" s="52" t="s">
        <v>7</v>
      </c>
      <c r="E4079" s="52" t="s">
        <v>79</v>
      </c>
      <c r="F4079" s="52" t="s">
        <v>70</v>
      </c>
      <c r="G4079" s="52">
        <v>0</v>
      </c>
      <c r="H4079" s="52">
        <v>0</v>
      </c>
      <c r="I4079" s="52">
        <v>0</v>
      </c>
      <c r="J4079" s="52">
        <v>0</v>
      </c>
      <c r="K4079" s="52">
        <v>0</v>
      </c>
      <c r="L4079" s="52">
        <v>0</v>
      </c>
      <c r="M4079" s="52">
        <v>0</v>
      </c>
      <c r="N4079" s="52">
        <v>0</v>
      </c>
      <c r="O4079" s="52">
        <v>0</v>
      </c>
      <c r="P4079" s="52">
        <v>0</v>
      </c>
      <c r="Q4079" s="52">
        <v>0</v>
      </c>
      <c r="R4079" s="52">
        <v>0</v>
      </c>
      <c r="S4079" s="52">
        <v>0</v>
      </c>
      <c r="T4079" s="52">
        <v>0</v>
      </c>
      <c r="U4079" s="52">
        <v>0</v>
      </c>
      <c r="V4079" s="52">
        <v>0</v>
      </c>
      <c r="W4079" s="52">
        <v>0</v>
      </c>
      <c r="X4079" s="52">
        <v>0</v>
      </c>
      <c r="Y4079" s="52">
        <v>0</v>
      </c>
      <c r="Z4079" s="52">
        <v>0</v>
      </c>
    </row>
    <row r="4080" spans="1:26">
      <c r="A4080" s="52" t="s">
        <v>113</v>
      </c>
      <c r="B4080" s="52" t="s">
        <v>342</v>
      </c>
      <c r="C4080" s="52" t="s">
        <v>264</v>
      </c>
      <c r="D4080" s="52" t="s">
        <v>7</v>
      </c>
      <c r="E4080" s="52" t="s">
        <v>79</v>
      </c>
      <c r="F4080" s="52" t="s">
        <v>71</v>
      </c>
      <c r="G4080" s="52">
        <v>0</v>
      </c>
      <c r="H4080" s="52">
        <v>0</v>
      </c>
      <c r="I4080" s="52">
        <v>0</v>
      </c>
      <c r="J4080" s="52">
        <v>0</v>
      </c>
      <c r="K4080" s="52">
        <v>0</v>
      </c>
      <c r="L4080" s="52">
        <v>0</v>
      </c>
      <c r="M4080" s="52">
        <v>0</v>
      </c>
      <c r="N4080" s="52">
        <v>0</v>
      </c>
      <c r="O4080" s="52">
        <v>0</v>
      </c>
      <c r="P4080" s="52">
        <v>0</v>
      </c>
      <c r="Q4080" s="52">
        <v>0</v>
      </c>
      <c r="R4080" s="52">
        <v>0</v>
      </c>
      <c r="S4080" s="52">
        <v>0</v>
      </c>
      <c r="T4080" s="52">
        <v>0</v>
      </c>
      <c r="U4080" s="52">
        <v>0</v>
      </c>
      <c r="V4080" s="52">
        <v>0</v>
      </c>
      <c r="W4080" s="52">
        <v>0</v>
      </c>
      <c r="X4080" s="52">
        <v>0</v>
      </c>
      <c r="Y4080" s="52">
        <v>0</v>
      </c>
      <c r="Z4080" s="52">
        <v>0</v>
      </c>
    </row>
    <row r="4081" spans="1:26">
      <c r="A4081" s="52" t="s">
        <v>113</v>
      </c>
      <c r="B4081" s="52" t="s">
        <v>342</v>
      </c>
      <c r="C4081" s="52" t="s">
        <v>264</v>
      </c>
      <c r="D4081" s="52" t="s">
        <v>7</v>
      </c>
      <c r="E4081" s="52" t="s">
        <v>79</v>
      </c>
      <c r="F4081" s="52" t="s">
        <v>72</v>
      </c>
      <c r="G4081" s="52">
        <v>0</v>
      </c>
      <c r="H4081" s="52">
        <v>0</v>
      </c>
      <c r="I4081" s="52">
        <v>0</v>
      </c>
      <c r="J4081" s="52">
        <v>0</v>
      </c>
      <c r="K4081" s="52">
        <v>0</v>
      </c>
      <c r="L4081" s="52">
        <v>0</v>
      </c>
      <c r="M4081" s="52">
        <v>0</v>
      </c>
      <c r="N4081" s="52">
        <v>0</v>
      </c>
      <c r="O4081" s="52">
        <v>0</v>
      </c>
      <c r="P4081" s="52">
        <v>0</v>
      </c>
      <c r="Q4081" s="52">
        <v>0</v>
      </c>
      <c r="R4081" s="52">
        <v>0</v>
      </c>
      <c r="S4081" s="52">
        <v>0</v>
      </c>
      <c r="T4081" s="52">
        <v>0</v>
      </c>
      <c r="U4081" s="52">
        <v>0</v>
      </c>
      <c r="V4081" s="52">
        <v>0</v>
      </c>
      <c r="W4081" s="52">
        <v>0</v>
      </c>
      <c r="X4081" s="52">
        <v>0</v>
      </c>
      <c r="Y4081" s="52">
        <v>0</v>
      </c>
      <c r="Z4081" s="52">
        <v>0</v>
      </c>
    </row>
    <row r="4082" spans="1:26">
      <c r="A4082" s="52" t="s">
        <v>113</v>
      </c>
      <c r="B4082" s="52" t="s">
        <v>343</v>
      </c>
      <c r="C4082" s="52" t="s">
        <v>264</v>
      </c>
      <c r="D4082" s="52" t="s">
        <v>7</v>
      </c>
      <c r="E4082" s="52" t="s">
        <v>79</v>
      </c>
      <c r="F4082" s="52" t="s">
        <v>73</v>
      </c>
      <c r="G4082" s="52">
        <v>0</v>
      </c>
      <c r="H4082" s="52">
        <v>0</v>
      </c>
      <c r="I4082" s="52">
        <v>0</v>
      </c>
      <c r="J4082" s="52">
        <v>0</v>
      </c>
      <c r="K4082" s="52">
        <v>0</v>
      </c>
      <c r="L4082" s="52">
        <v>0</v>
      </c>
      <c r="M4082" s="52">
        <v>0</v>
      </c>
      <c r="N4082" s="52">
        <v>0</v>
      </c>
      <c r="O4082" s="52">
        <v>0</v>
      </c>
      <c r="P4082" s="52">
        <v>0</v>
      </c>
      <c r="Q4082" s="52">
        <v>0</v>
      </c>
      <c r="R4082" s="52">
        <v>0</v>
      </c>
      <c r="S4082" s="52">
        <v>0</v>
      </c>
      <c r="T4082" s="52">
        <v>0</v>
      </c>
      <c r="U4082" s="52">
        <v>0</v>
      </c>
      <c r="V4082" s="52">
        <v>0</v>
      </c>
      <c r="W4082" s="52">
        <v>0</v>
      </c>
      <c r="X4082" s="52">
        <v>0</v>
      </c>
      <c r="Y4082" s="52">
        <v>0</v>
      </c>
      <c r="Z4082" s="52">
        <v>0</v>
      </c>
    </row>
    <row r="4083" spans="1:26">
      <c r="A4083" s="52" t="s">
        <v>347</v>
      </c>
      <c r="B4083" s="52" t="s">
        <v>337</v>
      </c>
      <c r="C4083" s="52" t="s">
        <v>264</v>
      </c>
      <c r="D4083" s="52" t="s">
        <v>7</v>
      </c>
      <c r="E4083" s="52" t="s">
        <v>80</v>
      </c>
      <c r="F4083" s="52" t="s">
        <v>63</v>
      </c>
      <c r="G4083" s="52">
        <v>0</v>
      </c>
      <c r="H4083" s="52">
        <v>0</v>
      </c>
      <c r="I4083" s="52">
        <v>0</v>
      </c>
      <c r="J4083" s="52">
        <v>0</v>
      </c>
      <c r="K4083" s="52">
        <v>0</v>
      </c>
      <c r="L4083" s="52">
        <v>0</v>
      </c>
      <c r="M4083" s="52">
        <v>0</v>
      </c>
      <c r="N4083" s="52">
        <v>0</v>
      </c>
      <c r="O4083" s="52">
        <v>0</v>
      </c>
      <c r="P4083" s="52">
        <v>0</v>
      </c>
      <c r="Q4083" s="52">
        <v>0</v>
      </c>
      <c r="R4083" s="52">
        <v>0</v>
      </c>
      <c r="S4083" s="52">
        <v>0</v>
      </c>
      <c r="T4083" s="52">
        <v>0</v>
      </c>
      <c r="U4083" s="52">
        <v>0</v>
      </c>
      <c r="V4083" s="52">
        <v>0</v>
      </c>
      <c r="W4083" s="52">
        <v>0</v>
      </c>
      <c r="X4083" s="52">
        <v>0</v>
      </c>
      <c r="Y4083" s="52">
        <v>0</v>
      </c>
      <c r="Z4083" s="52">
        <v>0</v>
      </c>
    </row>
    <row r="4084" spans="1:26">
      <c r="A4084" s="52" t="s">
        <v>347</v>
      </c>
      <c r="B4084" s="52" t="s">
        <v>338</v>
      </c>
      <c r="C4084" s="52" t="s">
        <v>264</v>
      </c>
      <c r="D4084" s="52" t="s">
        <v>7</v>
      </c>
      <c r="E4084" s="52" t="s">
        <v>80</v>
      </c>
      <c r="F4084" s="52" t="s">
        <v>64</v>
      </c>
      <c r="G4084" s="52">
        <v>0</v>
      </c>
      <c r="H4084" s="52">
        <v>0</v>
      </c>
      <c r="I4084" s="52">
        <v>0</v>
      </c>
      <c r="J4084" s="52">
        <v>0</v>
      </c>
      <c r="K4084" s="52">
        <v>0</v>
      </c>
      <c r="L4084" s="52">
        <v>0</v>
      </c>
      <c r="M4084" s="52">
        <v>0</v>
      </c>
      <c r="N4084" s="52">
        <v>0</v>
      </c>
      <c r="O4084" s="52">
        <v>0</v>
      </c>
      <c r="P4084" s="52">
        <v>0</v>
      </c>
      <c r="Q4084" s="52">
        <v>0</v>
      </c>
      <c r="R4084" s="52">
        <v>0</v>
      </c>
      <c r="S4084" s="52">
        <v>0</v>
      </c>
      <c r="T4084" s="52">
        <v>0</v>
      </c>
      <c r="U4084" s="52">
        <v>0</v>
      </c>
      <c r="V4084" s="52">
        <v>0</v>
      </c>
      <c r="W4084" s="52">
        <v>0</v>
      </c>
      <c r="X4084" s="52">
        <v>0</v>
      </c>
      <c r="Y4084" s="52">
        <v>0</v>
      </c>
      <c r="Z4084" s="52">
        <v>0</v>
      </c>
    </row>
    <row r="4085" spans="1:26">
      <c r="A4085" s="52" t="s">
        <v>347</v>
      </c>
      <c r="B4085" s="52" t="s">
        <v>339</v>
      </c>
      <c r="C4085" s="52" t="s">
        <v>264</v>
      </c>
      <c r="D4085" s="52" t="s">
        <v>7</v>
      </c>
      <c r="E4085" s="52" t="s">
        <v>80</v>
      </c>
      <c r="F4085" s="52" t="s">
        <v>65</v>
      </c>
      <c r="G4085" s="52">
        <v>0</v>
      </c>
      <c r="H4085" s="52">
        <v>0</v>
      </c>
      <c r="I4085" s="52">
        <v>0</v>
      </c>
      <c r="J4085" s="52">
        <v>0</v>
      </c>
      <c r="K4085" s="52">
        <v>0</v>
      </c>
      <c r="L4085" s="52">
        <v>0</v>
      </c>
      <c r="M4085" s="52">
        <v>0</v>
      </c>
      <c r="N4085" s="52">
        <v>0</v>
      </c>
      <c r="O4085" s="52">
        <v>0</v>
      </c>
      <c r="P4085" s="52">
        <v>0</v>
      </c>
      <c r="Q4085" s="52">
        <v>0</v>
      </c>
      <c r="R4085" s="52">
        <v>0</v>
      </c>
      <c r="S4085" s="52">
        <v>0</v>
      </c>
      <c r="T4085" s="52">
        <v>0</v>
      </c>
      <c r="U4085" s="52">
        <v>0</v>
      </c>
      <c r="V4085" s="52">
        <v>0</v>
      </c>
      <c r="W4085" s="52">
        <v>0</v>
      </c>
      <c r="X4085" s="52">
        <v>0</v>
      </c>
      <c r="Y4085" s="52">
        <v>0</v>
      </c>
      <c r="Z4085" s="52">
        <v>0</v>
      </c>
    </row>
    <row r="4086" spans="1:26">
      <c r="A4086" s="52" t="s">
        <v>347</v>
      </c>
      <c r="B4086" s="52" t="s">
        <v>340</v>
      </c>
      <c r="C4086" s="52" t="s">
        <v>264</v>
      </c>
      <c r="D4086" s="52" t="s">
        <v>7</v>
      </c>
      <c r="E4086" s="52" t="s">
        <v>80</v>
      </c>
      <c r="F4086" s="52" t="s">
        <v>66</v>
      </c>
      <c r="G4086" s="52">
        <v>0</v>
      </c>
      <c r="H4086" s="52">
        <v>0</v>
      </c>
      <c r="I4086" s="52">
        <v>0</v>
      </c>
      <c r="J4086" s="52">
        <v>0</v>
      </c>
      <c r="K4086" s="52">
        <v>0</v>
      </c>
      <c r="L4086" s="52">
        <v>0</v>
      </c>
      <c r="M4086" s="52">
        <v>0</v>
      </c>
      <c r="N4086" s="52">
        <v>0</v>
      </c>
      <c r="O4086" s="52">
        <v>0</v>
      </c>
      <c r="P4086" s="52">
        <v>0</v>
      </c>
      <c r="Q4086" s="52">
        <v>0</v>
      </c>
      <c r="R4086" s="52">
        <v>0</v>
      </c>
      <c r="S4086" s="52">
        <v>0</v>
      </c>
      <c r="T4086" s="52">
        <v>0</v>
      </c>
      <c r="U4086" s="52">
        <v>0</v>
      </c>
      <c r="V4086" s="52">
        <v>0</v>
      </c>
      <c r="W4086" s="52">
        <v>0</v>
      </c>
      <c r="X4086" s="52">
        <v>0</v>
      </c>
      <c r="Y4086" s="52">
        <v>0</v>
      </c>
      <c r="Z4086" s="52">
        <v>0</v>
      </c>
    </row>
    <row r="4087" spans="1:26">
      <c r="A4087" s="52" t="s">
        <v>347</v>
      </c>
      <c r="B4087" s="52" t="s">
        <v>341</v>
      </c>
      <c r="C4087" s="52" t="s">
        <v>264</v>
      </c>
      <c r="D4087" s="52" t="s">
        <v>7</v>
      </c>
      <c r="E4087" s="52" t="s">
        <v>80</v>
      </c>
      <c r="F4087" s="52" t="s">
        <v>67</v>
      </c>
      <c r="G4087" s="52">
        <v>0</v>
      </c>
      <c r="H4087" s="52">
        <v>0</v>
      </c>
      <c r="I4087" s="52">
        <v>0</v>
      </c>
      <c r="J4087" s="52">
        <v>0</v>
      </c>
      <c r="K4087" s="52">
        <v>0</v>
      </c>
      <c r="L4087" s="52">
        <v>0</v>
      </c>
      <c r="M4087" s="52">
        <v>0</v>
      </c>
      <c r="N4087" s="52">
        <v>0</v>
      </c>
      <c r="O4087" s="52">
        <v>0</v>
      </c>
      <c r="P4087" s="52">
        <v>0</v>
      </c>
      <c r="Q4087" s="52">
        <v>0</v>
      </c>
      <c r="R4087" s="52">
        <v>0</v>
      </c>
      <c r="S4087" s="52">
        <v>0</v>
      </c>
      <c r="T4087" s="52">
        <v>0</v>
      </c>
      <c r="U4087" s="52">
        <v>0</v>
      </c>
      <c r="V4087" s="52">
        <v>0</v>
      </c>
      <c r="W4087" s="52">
        <v>0</v>
      </c>
      <c r="X4087" s="52">
        <v>0</v>
      </c>
      <c r="Y4087" s="52">
        <v>0</v>
      </c>
      <c r="Z4087" s="52">
        <v>0</v>
      </c>
    </row>
    <row r="4088" spans="1:26">
      <c r="A4088" s="52" t="s">
        <v>347</v>
      </c>
      <c r="B4088" s="52" t="s">
        <v>337</v>
      </c>
      <c r="C4088" s="52" t="s">
        <v>264</v>
      </c>
      <c r="D4088" s="52" t="s">
        <v>7</v>
      </c>
      <c r="E4088" s="52" t="s">
        <v>80</v>
      </c>
      <c r="F4088" s="52" t="s">
        <v>68</v>
      </c>
      <c r="G4088" s="52">
        <v>0</v>
      </c>
      <c r="H4088" s="52">
        <v>0</v>
      </c>
      <c r="I4088" s="52">
        <v>0</v>
      </c>
      <c r="J4088" s="52">
        <v>0</v>
      </c>
      <c r="K4088" s="52">
        <v>0</v>
      </c>
      <c r="L4088" s="52">
        <v>0</v>
      </c>
      <c r="M4088" s="52">
        <v>0</v>
      </c>
      <c r="N4088" s="52">
        <v>0</v>
      </c>
      <c r="O4088" s="52">
        <v>0</v>
      </c>
      <c r="P4088" s="52">
        <v>0</v>
      </c>
      <c r="Q4088" s="52">
        <v>0</v>
      </c>
      <c r="R4088" s="52">
        <v>0</v>
      </c>
      <c r="S4088" s="52">
        <v>0</v>
      </c>
      <c r="T4088" s="52">
        <v>0</v>
      </c>
      <c r="U4088" s="52">
        <v>0</v>
      </c>
      <c r="V4088" s="52">
        <v>0</v>
      </c>
      <c r="W4088" s="52">
        <v>0</v>
      </c>
      <c r="X4088" s="52">
        <v>0</v>
      </c>
      <c r="Y4088" s="52">
        <v>0</v>
      </c>
      <c r="Z4088" s="52">
        <v>0</v>
      </c>
    </row>
    <row r="4089" spans="1:26">
      <c r="A4089" s="52" t="s">
        <v>347</v>
      </c>
      <c r="B4089" s="52" t="s">
        <v>337</v>
      </c>
      <c r="C4089" s="52" t="s">
        <v>264</v>
      </c>
      <c r="D4089" s="52" t="s">
        <v>7</v>
      </c>
      <c r="E4089" s="52" t="s">
        <v>80</v>
      </c>
      <c r="F4089" s="52" t="s">
        <v>69</v>
      </c>
      <c r="G4089" s="52">
        <v>0</v>
      </c>
      <c r="H4089" s="52">
        <v>0</v>
      </c>
      <c r="I4089" s="52">
        <v>0</v>
      </c>
      <c r="J4089" s="52">
        <v>0</v>
      </c>
      <c r="K4089" s="52">
        <v>0</v>
      </c>
      <c r="L4089" s="52">
        <v>0</v>
      </c>
      <c r="M4089" s="52">
        <v>0</v>
      </c>
      <c r="N4089" s="52">
        <v>0</v>
      </c>
      <c r="O4089" s="52">
        <v>0</v>
      </c>
      <c r="P4089" s="52">
        <v>0</v>
      </c>
      <c r="Q4089" s="52">
        <v>0</v>
      </c>
      <c r="R4089" s="52">
        <v>0</v>
      </c>
      <c r="S4089" s="52">
        <v>0</v>
      </c>
      <c r="T4089" s="52">
        <v>0</v>
      </c>
      <c r="U4089" s="52">
        <v>0</v>
      </c>
      <c r="V4089" s="52">
        <v>0</v>
      </c>
      <c r="W4089" s="52">
        <v>0</v>
      </c>
      <c r="X4089" s="52">
        <v>0</v>
      </c>
      <c r="Y4089" s="52">
        <v>0</v>
      </c>
      <c r="Z4089" s="52">
        <v>0</v>
      </c>
    </row>
    <row r="4090" spans="1:26">
      <c r="A4090" s="52" t="s">
        <v>347</v>
      </c>
      <c r="B4090" s="52" t="s">
        <v>337</v>
      </c>
      <c r="C4090" s="52" t="s">
        <v>264</v>
      </c>
      <c r="D4090" s="52" t="s">
        <v>7</v>
      </c>
      <c r="E4090" s="52" t="s">
        <v>80</v>
      </c>
      <c r="F4090" s="52" t="s">
        <v>70</v>
      </c>
      <c r="G4090" s="52">
        <v>0</v>
      </c>
      <c r="H4090" s="52">
        <v>0</v>
      </c>
      <c r="I4090" s="52">
        <v>0</v>
      </c>
      <c r="J4090" s="52">
        <v>0</v>
      </c>
      <c r="K4090" s="52">
        <v>0</v>
      </c>
      <c r="L4090" s="52">
        <v>0</v>
      </c>
      <c r="M4090" s="52">
        <v>0</v>
      </c>
      <c r="N4090" s="52">
        <v>0</v>
      </c>
      <c r="O4090" s="52">
        <v>0</v>
      </c>
      <c r="P4090" s="52">
        <v>0</v>
      </c>
      <c r="Q4090" s="52">
        <v>0</v>
      </c>
      <c r="R4090" s="52">
        <v>0</v>
      </c>
      <c r="S4090" s="52">
        <v>0</v>
      </c>
      <c r="T4090" s="52">
        <v>0</v>
      </c>
      <c r="U4090" s="52">
        <v>0</v>
      </c>
      <c r="V4090" s="52">
        <v>0</v>
      </c>
      <c r="W4090" s="52">
        <v>0</v>
      </c>
      <c r="X4090" s="52">
        <v>0</v>
      </c>
      <c r="Y4090" s="52">
        <v>0</v>
      </c>
      <c r="Z4090" s="52">
        <v>0</v>
      </c>
    </row>
    <row r="4091" spans="1:26">
      <c r="A4091" s="52" t="s">
        <v>347</v>
      </c>
      <c r="B4091" s="52" t="s">
        <v>342</v>
      </c>
      <c r="C4091" s="52" t="s">
        <v>264</v>
      </c>
      <c r="D4091" s="52" t="s">
        <v>7</v>
      </c>
      <c r="E4091" s="52" t="s">
        <v>80</v>
      </c>
      <c r="F4091" s="52" t="s">
        <v>71</v>
      </c>
      <c r="G4091" s="52">
        <v>0</v>
      </c>
      <c r="H4091" s="52">
        <v>0</v>
      </c>
      <c r="I4091" s="52">
        <v>0</v>
      </c>
      <c r="J4091" s="52">
        <v>0</v>
      </c>
      <c r="K4091" s="52">
        <v>0</v>
      </c>
      <c r="L4091" s="52">
        <v>0</v>
      </c>
      <c r="M4091" s="52">
        <v>0</v>
      </c>
      <c r="N4091" s="52">
        <v>0</v>
      </c>
      <c r="O4091" s="52">
        <v>0</v>
      </c>
      <c r="P4091" s="52">
        <v>0</v>
      </c>
      <c r="Q4091" s="52">
        <v>0</v>
      </c>
      <c r="R4091" s="52">
        <v>0</v>
      </c>
      <c r="S4091" s="52">
        <v>0</v>
      </c>
      <c r="T4091" s="52">
        <v>0</v>
      </c>
      <c r="U4091" s="52">
        <v>0</v>
      </c>
      <c r="V4091" s="52">
        <v>0</v>
      </c>
      <c r="W4091" s="52">
        <v>0</v>
      </c>
      <c r="X4091" s="52">
        <v>0</v>
      </c>
      <c r="Y4091" s="52">
        <v>0</v>
      </c>
      <c r="Z4091" s="52">
        <v>0</v>
      </c>
    </row>
    <row r="4092" spans="1:26">
      <c r="A4092" s="52" t="s">
        <v>347</v>
      </c>
      <c r="B4092" s="52" t="s">
        <v>342</v>
      </c>
      <c r="C4092" s="52" t="s">
        <v>264</v>
      </c>
      <c r="D4092" s="52" t="s">
        <v>7</v>
      </c>
      <c r="E4092" s="52" t="s">
        <v>80</v>
      </c>
      <c r="F4092" s="52" t="s">
        <v>72</v>
      </c>
      <c r="G4092" s="52">
        <v>0</v>
      </c>
      <c r="H4092" s="52">
        <v>0</v>
      </c>
      <c r="I4092" s="52">
        <v>0</v>
      </c>
      <c r="J4092" s="52">
        <v>0</v>
      </c>
      <c r="K4092" s="52">
        <v>0</v>
      </c>
      <c r="L4092" s="52">
        <v>0</v>
      </c>
      <c r="M4092" s="52">
        <v>0</v>
      </c>
      <c r="N4092" s="52">
        <v>0</v>
      </c>
      <c r="O4092" s="52">
        <v>0</v>
      </c>
      <c r="P4092" s="52">
        <v>0</v>
      </c>
      <c r="Q4092" s="52">
        <v>0</v>
      </c>
      <c r="R4092" s="52">
        <v>0</v>
      </c>
      <c r="S4092" s="52">
        <v>0</v>
      </c>
      <c r="T4092" s="52">
        <v>0</v>
      </c>
      <c r="U4092" s="52">
        <v>0</v>
      </c>
      <c r="V4092" s="52">
        <v>0</v>
      </c>
      <c r="W4092" s="52">
        <v>0</v>
      </c>
      <c r="X4092" s="52">
        <v>0</v>
      </c>
      <c r="Y4092" s="52">
        <v>0</v>
      </c>
      <c r="Z4092" s="52">
        <v>0</v>
      </c>
    </row>
    <row r="4093" spans="1:26">
      <c r="A4093" s="52" t="s">
        <v>347</v>
      </c>
      <c r="B4093" s="52" t="s">
        <v>343</v>
      </c>
      <c r="C4093" s="52" t="s">
        <v>264</v>
      </c>
      <c r="D4093" s="52" t="s">
        <v>7</v>
      </c>
      <c r="E4093" s="52" t="s">
        <v>80</v>
      </c>
      <c r="F4093" s="52" t="s">
        <v>73</v>
      </c>
      <c r="G4093" s="52">
        <v>0</v>
      </c>
      <c r="H4093" s="52">
        <v>0</v>
      </c>
      <c r="I4093" s="52">
        <v>0</v>
      </c>
      <c r="J4093" s="52">
        <v>0</v>
      </c>
      <c r="K4093" s="52">
        <v>0</v>
      </c>
      <c r="L4093" s="52">
        <v>0</v>
      </c>
      <c r="M4093" s="52">
        <v>0</v>
      </c>
      <c r="N4093" s="52">
        <v>0</v>
      </c>
      <c r="O4093" s="52">
        <v>0</v>
      </c>
      <c r="P4093" s="52">
        <v>0</v>
      </c>
      <c r="Q4093" s="52">
        <v>0</v>
      </c>
      <c r="R4093" s="52">
        <v>0</v>
      </c>
      <c r="S4093" s="52">
        <v>0</v>
      </c>
      <c r="T4093" s="52">
        <v>0</v>
      </c>
      <c r="U4093" s="52">
        <v>0</v>
      </c>
      <c r="V4093" s="52">
        <v>0</v>
      </c>
      <c r="W4093" s="52">
        <v>0</v>
      </c>
      <c r="X4093" s="52">
        <v>0</v>
      </c>
      <c r="Y4093" s="52">
        <v>0</v>
      </c>
      <c r="Z4093" s="52">
        <v>0</v>
      </c>
    </row>
    <row r="4094" spans="1:26">
      <c r="A4094" s="52" t="s">
        <v>348</v>
      </c>
      <c r="B4094" s="52" t="s">
        <v>337</v>
      </c>
      <c r="C4094" s="52" t="s">
        <v>264</v>
      </c>
      <c r="D4094" s="52" t="s">
        <v>7</v>
      </c>
      <c r="E4094" s="52" t="s">
        <v>81</v>
      </c>
      <c r="F4094" s="52" t="s">
        <v>63</v>
      </c>
      <c r="G4094" s="52">
        <v>0</v>
      </c>
      <c r="H4094" s="52">
        <v>0</v>
      </c>
      <c r="I4094" s="52">
        <v>0</v>
      </c>
      <c r="J4094" s="52">
        <v>0</v>
      </c>
      <c r="K4094" s="52">
        <v>0</v>
      </c>
      <c r="L4094" s="52">
        <v>0</v>
      </c>
      <c r="M4094" s="52">
        <v>0</v>
      </c>
      <c r="N4094" s="52">
        <v>0</v>
      </c>
      <c r="O4094" s="52">
        <v>0</v>
      </c>
      <c r="P4094" s="52">
        <v>0</v>
      </c>
      <c r="Q4094" s="52">
        <v>0</v>
      </c>
      <c r="R4094" s="52">
        <v>0</v>
      </c>
      <c r="S4094" s="52">
        <v>0</v>
      </c>
      <c r="T4094" s="52">
        <v>0</v>
      </c>
      <c r="U4094" s="52">
        <v>0</v>
      </c>
      <c r="V4094" s="52">
        <v>0</v>
      </c>
      <c r="W4094" s="52">
        <v>0</v>
      </c>
      <c r="X4094" s="52">
        <v>0</v>
      </c>
      <c r="Y4094" s="52">
        <v>0</v>
      </c>
      <c r="Z4094" s="52">
        <v>0</v>
      </c>
    </row>
    <row r="4095" spans="1:26">
      <c r="A4095" s="52" t="s">
        <v>348</v>
      </c>
      <c r="B4095" s="52" t="s">
        <v>338</v>
      </c>
      <c r="C4095" s="52" t="s">
        <v>264</v>
      </c>
      <c r="D4095" s="52" t="s">
        <v>7</v>
      </c>
      <c r="E4095" s="52" t="s">
        <v>81</v>
      </c>
      <c r="F4095" s="52" t="s">
        <v>64</v>
      </c>
      <c r="G4095" s="52">
        <v>0</v>
      </c>
      <c r="H4095" s="52">
        <v>0</v>
      </c>
      <c r="I4095" s="52">
        <v>0</v>
      </c>
      <c r="J4095" s="52">
        <v>0</v>
      </c>
      <c r="K4095" s="52">
        <v>0</v>
      </c>
      <c r="L4095" s="52">
        <v>0</v>
      </c>
      <c r="M4095" s="52">
        <v>0</v>
      </c>
      <c r="N4095" s="52">
        <v>0</v>
      </c>
      <c r="O4095" s="52">
        <v>0</v>
      </c>
      <c r="P4095" s="52">
        <v>0</v>
      </c>
      <c r="Q4095" s="52">
        <v>0</v>
      </c>
      <c r="R4095" s="52">
        <v>0</v>
      </c>
      <c r="S4095" s="52">
        <v>0</v>
      </c>
      <c r="T4095" s="52">
        <v>0</v>
      </c>
      <c r="U4095" s="52">
        <v>0</v>
      </c>
      <c r="V4095" s="52">
        <v>0</v>
      </c>
      <c r="W4095" s="52">
        <v>0</v>
      </c>
      <c r="X4095" s="52">
        <v>0</v>
      </c>
      <c r="Y4095" s="52">
        <v>0</v>
      </c>
      <c r="Z4095" s="52">
        <v>0</v>
      </c>
    </row>
    <row r="4096" spans="1:26">
      <c r="A4096" s="52" t="s">
        <v>348</v>
      </c>
      <c r="B4096" s="52" t="s">
        <v>339</v>
      </c>
      <c r="C4096" s="52" t="s">
        <v>264</v>
      </c>
      <c r="D4096" s="52" t="s">
        <v>7</v>
      </c>
      <c r="E4096" s="52" t="s">
        <v>81</v>
      </c>
      <c r="F4096" s="52" t="s">
        <v>65</v>
      </c>
      <c r="G4096" s="52">
        <v>0</v>
      </c>
      <c r="H4096" s="52">
        <v>0</v>
      </c>
      <c r="I4096" s="52">
        <v>0</v>
      </c>
      <c r="J4096" s="52">
        <v>0</v>
      </c>
      <c r="K4096" s="52">
        <v>0</v>
      </c>
      <c r="L4096" s="52">
        <v>0</v>
      </c>
      <c r="M4096" s="52">
        <v>0</v>
      </c>
      <c r="N4096" s="52">
        <v>0</v>
      </c>
      <c r="O4096" s="52">
        <v>0</v>
      </c>
      <c r="P4096" s="52">
        <v>0</v>
      </c>
      <c r="Q4096" s="52">
        <v>0</v>
      </c>
      <c r="R4096" s="52">
        <v>0</v>
      </c>
      <c r="S4096" s="52">
        <v>0</v>
      </c>
      <c r="T4096" s="52">
        <v>0</v>
      </c>
      <c r="U4096" s="52">
        <v>0</v>
      </c>
      <c r="V4096" s="52">
        <v>0</v>
      </c>
      <c r="W4096" s="52">
        <v>0</v>
      </c>
      <c r="X4096" s="52">
        <v>0</v>
      </c>
      <c r="Y4096" s="52">
        <v>0</v>
      </c>
      <c r="Z4096" s="52">
        <v>0</v>
      </c>
    </row>
    <row r="4097" spans="1:26">
      <c r="A4097" s="52" t="s">
        <v>348</v>
      </c>
      <c r="B4097" s="52" t="s">
        <v>340</v>
      </c>
      <c r="C4097" s="52" t="s">
        <v>264</v>
      </c>
      <c r="D4097" s="52" t="s">
        <v>7</v>
      </c>
      <c r="E4097" s="52" t="s">
        <v>81</v>
      </c>
      <c r="F4097" s="52" t="s">
        <v>66</v>
      </c>
      <c r="G4097" s="52">
        <v>0</v>
      </c>
      <c r="H4097" s="52">
        <v>0</v>
      </c>
      <c r="I4097" s="52">
        <v>0</v>
      </c>
      <c r="J4097" s="52">
        <v>0</v>
      </c>
      <c r="K4097" s="52">
        <v>0</v>
      </c>
      <c r="L4097" s="52">
        <v>0</v>
      </c>
      <c r="M4097" s="52">
        <v>0</v>
      </c>
      <c r="N4097" s="52">
        <v>0</v>
      </c>
      <c r="O4097" s="52">
        <v>0</v>
      </c>
      <c r="P4097" s="52">
        <v>0</v>
      </c>
      <c r="Q4097" s="52">
        <v>0</v>
      </c>
      <c r="R4097" s="52">
        <v>0</v>
      </c>
      <c r="S4097" s="52">
        <v>0</v>
      </c>
      <c r="T4097" s="52">
        <v>0</v>
      </c>
      <c r="U4097" s="52">
        <v>0</v>
      </c>
      <c r="V4097" s="52">
        <v>0</v>
      </c>
      <c r="W4097" s="52">
        <v>0</v>
      </c>
      <c r="X4097" s="52">
        <v>0</v>
      </c>
      <c r="Y4097" s="52">
        <v>0</v>
      </c>
      <c r="Z4097" s="52">
        <v>0</v>
      </c>
    </row>
    <row r="4098" spans="1:26">
      <c r="A4098" s="52" t="s">
        <v>348</v>
      </c>
      <c r="B4098" s="52" t="s">
        <v>341</v>
      </c>
      <c r="C4098" s="52" t="s">
        <v>264</v>
      </c>
      <c r="D4098" s="52" t="s">
        <v>7</v>
      </c>
      <c r="E4098" s="52" t="s">
        <v>81</v>
      </c>
      <c r="F4098" s="52" t="s">
        <v>67</v>
      </c>
      <c r="G4098" s="52">
        <v>0</v>
      </c>
      <c r="H4098" s="52">
        <v>0</v>
      </c>
      <c r="I4098" s="52">
        <v>0</v>
      </c>
      <c r="J4098" s="52">
        <v>0</v>
      </c>
      <c r="K4098" s="52">
        <v>0</v>
      </c>
      <c r="L4098" s="52">
        <v>0</v>
      </c>
      <c r="M4098" s="52">
        <v>0</v>
      </c>
      <c r="N4098" s="52">
        <v>0</v>
      </c>
      <c r="O4098" s="52">
        <v>0</v>
      </c>
      <c r="P4098" s="52">
        <v>0</v>
      </c>
      <c r="Q4098" s="52">
        <v>0</v>
      </c>
      <c r="R4098" s="52">
        <v>0</v>
      </c>
      <c r="S4098" s="52">
        <v>0</v>
      </c>
      <c r="T4098" s="52">
        <v>0</v>
      </c>
      <c r="U4098" s="52">
        <v>0</v>
      </c>
      <c r="V4098" s="52">
        <v>0</v>
      </c>
      <c r="W4098" s="52">
        <v>0</v>
      </c>
      <c r="X4098" s="52">
        <v>0</v>
      </c>
      <c r="Y4098" s="52">
        <v>0</v>
      </c>
      <c r="Z4098" s="52">
        <v>0</v>
      </c>
    </row>
    <row r="4099" spans="1:26">
      <c r="A4099" s="52" t="s">
        <v>348</v>
      </c>
      <c r="B4099" s="52" t="s">
        <v>337</v>
      </c>
      <c r="C4099" s="52" t="s">
        <v>264</v>
      </c>
      <c r="D4099" s="52" t="s">
        <v>7</v>
      </c>
      <c r="E4099" s="52" t="s">
        <v>81</v>
      </c>
      <c r="F4099" s="52" t="s">
        <v>68</v>
      </c>
      <c r="G4099" s="52">
        <v>0</v>
      </c>
      <c r="H4099" s="52">
        <v>0</v>
      </c>
      <c r="I4099" s="52">
        <v>0</v>
      </c>
      <c r="J4099" s="52">
        <v>0</v>
      </c>
      <c r="K4099" s="52">
        <v>0</v>
      </c>
      <c r="L4099" s="52">
        <v>0</v>
      </c>
      <c r="M4099" s="52">
        <v>0</v>
      </c>
      <c r="N4099" s="52">
        <v>0</v>
      </c>
      <c r="O4099" s="52">
        <v>0</v>
      </c>
      <c r="P4099" s="52">
        <v>0</v>
      </c>
      <c r="Q4099" s="52">
        <v>0</v>
      </c>
      <c r="R4099" s="52">
        <v>0</v>
      </c>
      <c r="S4099" s="52">
        <v>0</v>
      </c>
      <c r="T4099" s="52">
        <v>0</v>
      </c>
      <c r="U4099" s="52">
        <v>0</v>
      </c>
      <c r="V4099" s="52">
        <v>0</v>
      </c>
      <c r="W4099" s="52">
        <v>0</v>
      </c>
      <c r="X4099" s="52">
        <v>0</v>
      </c>
      <c r="Y4099" s="52">
        <v>0</v>
      </c>
      <c r="Z4099" s="52">
        <v>0</v>
      </c>
    </row>
    <row r="4100" spans="1:26">
      <c r="A4100" s="52" t="s">
        <v>348</v>
      </c>
      <c r="B4100" s="52" t="s">
        <v>337</v>
      </c>
      <c r="C4100" s="52" t="s">
        <v>264</v>
      </c>
      <c r="D4100" s="52" t="s">
        <v>7</v>
      </c>
      <c r="E4100" s="52" t="s">
        <v>81</v>
      </c>
      <c r="F4100" s="52" t="s">
        <v>69</v>
      </c>
      <c r="G4100" s="52">
        <v>0</v>
      </c>
      <c r="H4100" s="52">
        <v>0</v>
      </c>
      <c r="I4100" s="52">
        <v>0</v>
      </c>
      <c r="J4100" s="52">
        <v>0</v>
      </c>
      <c r="K4100" s="52">
        <v>0</v>
      </c>
      <c r="L4100" s="52">
        <v>0</v>
      </c>
      <c r="M4100" s="52">
        <v>0</v>
      </c>
      <c r="N4100" s="52">
        <v>0</v>
      </c>
      <c r="O4100" s="52">
        <v>0</v>
      </c>
      <c r="P4100" s="52">
        <v>0</v>
      </c>
      <c r="Q4100" s="52">
        <v>0</v>
      </c>
      <c r="R4100" s="52">
        <v>0</v>
      </c>
      <c r="S4100" s="52">
        <v>0</v>
      </c>
      <c r="T4100" s="52">
        <v>0</v>
      </c>
      <c r="U4100" s="52">
        <v>0</v>
      </c>
      <c r="V4100" s="52">
        <v>0</v>
      </c>
      <c r="W4100" s="52">
        <v>0</v>
      </c>
      <c r="X4100" s="52">
        <v>0</v>
      </c>
      <c r="Y4100" s="52">
        <v>0</v>
      </c>
      <c r="Z4100" s="52">
        <v>0</v>
      </c>
    </row>
    <row r="4101" spans="1:26">
      <c r="A4101" s="52" t="s">
        <v>348</v>
      </c>
      <c r="B4101" s="52" t="s">
        <v>337</v>
      </c>
      <c r="C4101" s="52" t="s">
        <v>264</v>
      </c>
      <c r="D4101" s="52" t="s">
        <v>7</v>
      </c>
      <c r="E4101" s="52" t="s">
        <v>81</v>
      </c>
      <c r="F4101" s="52" t="s">
        <v>70</v>
      </c>
      <c r="G4101" s="52">
        <v>0</v>
      </c>
      <c r="H4101" s="52">
        <v>0</v>
      </c>
      <c r="I4101" s="52">
        <v>0</v>
      </c>
      <c r="J4101" s="52">
        <v>0</v>
      </c>
      <c r="K4101" s="52">
        <v>0</v>
      </c>
      <c r="L4101" s="52">
        <v>0</v>
      </c>
      <c r="M4101" s="52">
        <v>0</v>
      </c>
      <c r="N4101" s="52">
        <v>0</v>
      </c>
      <c r="O4101" s="52">
        <v>0</v>
      </c>
      <c r="P4101" s="52">
        <v>0</v>
      </c>
      <c r="Q4101" s="52">
        <v>0</v>
      </c>
      <c r="R4101" s="52">
        <v>0</v>
      </c>
      <c r="S4101" s="52">
        <v>0</v>
      </c>
      <c r="T4101" s="52">
        <v>0</v>
      </c>
      <c r="U4101" s="52">
        <v>0</v>
      </c>
      <c r="V4101" s="52">
        <v>0</v>
      </c>
      <c r="W4101" s="52">
        <v>0</v>
      </c>
      <c r="X4101" s="52">
        <v>0</v>
      </c>
      <c r="Y4101" s="52">
        <v>0</v>
      </c>
      <c r="Z4101" s="52">
        <v>0</v>
      </c>
    </row>
    <row r="4102" spans="1:26">
      <c r="A4102" s="52" t="s">
        <v>348</v>
      </c>
      <c r="B4102" s="52" t="s">
        <v>342</v>
      </c>
      <c r="C4102" s="52" t="s">
        <v>264</v>
      </c>
      <c r="D4102" s="52" t="s">
        <v>7</v>
      </c>
      <c r="E4102" s="52" t="s">
        <v>81</v>
      </c>
      <c r="F4102" s="52" t="s">
        <v>71</v>
      </c>
      <c r="G4102" s="52">
        <v>0</v>
      </c>
      <c r="H4102" s="52">
        <v>0</v>
      </c>
      <c r="I4102" s="52">
        <v>0</v>
      </c>
      <c r="J4102" s="52">
        <v>0</v>
      </c>
      <c r="K4102" s="52">
        <v>0</v>
      </c>
      <c r="L4102" s="52">
        <v>0</v>
      </c>
      <c r="M4102" s="52">
        <v>0</v>
      </c>
      <c r="N4102" s="52">
        <v>0</v>
      </c>
      <c r="O4102" s="52">
        <v>0</v>
      </c>
      <c r="P4102" s="52">
        <v>0</v>
      </c>
      <c r="Q4102" s="52">
        <v>0</v>
      </c>
      <c r="R4102" s="52">
        <v>0</v>
      </c>
      <c r="S4102" s="52">
        <v>0</v>
      </c>
      <c r="T4102" s="52">
        <v>0</v>
      </c>
      <c r="U4102" s="52">
        <v>0</v>
      </c>
      <c r="V4102" s="52">
        <v>0</v>
      </c>
      <c r="W4102" s="52">
        <v>0</v>
      </c>
      <c r="X4102" s="52">
        <v>0</v>
      </c>
      <c r="Y4102" s="52">
        <v>0</v>
      </c>
      <c r="Z4102" s="52">
        <v>0</v>
      </c>
    </row>
    <row r="4103" spans="1:26">
      <c r="A4103" s="52" t="s">
        <v>348</v>
      </c>
      <c r="B4103" s="52" t="s">
        <v>342</v>
      </c>
      <c r="C4103" s="52" t="s">
        <v>264</v>
      </c>
      <c r="D4103" s="52" t="s">
        <v>7</v>
      </c>
      <c r="E4103" s="52" t="s">
        <v>81</v>
      </c>
      <c r="F4103" s="52" t="s">
        <v>72</v>
      </c>
      <c r="G4103" s="52">
        <v>0</v>
      </c>
      <c r="H4103" s="52">
        <v>0</v>
      </c>
      <c r="I4103" s="52">
        <v>0</v>
      </c>
      <c r="J4103" s="52">
        <v>0</v>
      </c>
      <c r="K4103" s="52">
        <v>0</v>
      </c>
      <c r="L4103" s="52">
        <v>0</v>
      </c>
      <c r="M4103" s="52">
        <v>0</v>
      </c>
      <c r="N4103" s="52">
        <v>0</v>
      </c>
      <c r="O4103" s="52">
        <v>0</v>
      </c>
      <c r="P4103" s="52">
        <v>0</v>
      </c>
      <c r="Q4103" s="52">
        <v>0</v>
      </c>
      <c r="R4103" s="52">
        <v>0</v>
      </c>
      <c r="S4103" s="52">
        <v>0</v>
      </c>
      <c r="T4103" s="52">
        <v>0</v>
      </c>
      <c r="U4103" s="52">
        <v>0</v>
      </c>
      <c r="V4103" s="52">
        <v>0</v>
      </c>
      <c r="W4103" s="52">
        <v>0</v>
      </c>
      <c r="X4103" s="52">
        <v>0</v>
      </c>
      <c r="Y4103" s="52">
        <v>0</v>
      </c>
      <c r="Z4103" s="52">
        <v>0</v>
      </c>
    </row>
    <row r="4104" spans="1:26">
      <c r="A4104" s="52" t="s">
        <v>348</v>
      </c>
      <c r="B4104" s="52" t="s">
        <v>343</v>
      </c>
      <c r="C4104" s="52" t="s">
        <v>264</v>
      </c>
      <c r="D4104" s="52" t="s">
        <v>7</v>
      </c>
      <c r="E4104" s="52" t="s">
        <v>81</v>
      </c>
      <c r="F4104" s="52" t="s">
        <v>73</v>
      </c>
      <c r="G4104" s="52">
        <v>0</v>
      </c>
      <c r="H4104" s="52">
        <v>0</v>
      </c>
      <c r="I4104" s="52">
        <v>0</v>
      </c>
      <c r="J4104" s="52">
        <v>0</v>
      </c>
      <c r="K4104" s="52">
        <v>0</v>
      </c>
      <c r="L4104" s="52">
        <v>0</v>
      </c>
      <c r="M4104" s="52">
        <v>0</v>
      </c>
      <c r="N4104" s="52">
        <v>0</v>
      </c>
      <c r="O4104" s="52">
        <v>0</v>
      </c>
      <c r="P4104" s="52">
        <v>0</v>
      </c>
      <c r="Q4104" s="52">
        <v>0</v>
      </c>
      <c r="R4104" s="52">
        <v>0</v>
      </c>
      <c r="S4104" s="52">
        <v>0</v>
      </c>
      <c r="T4104" s="52">
        <v>0</v>
      </c>
      <c r="U4104" s="52">
        <v>0</v>
      </c>
      <c r="V4104" s="52">
        <v>0</v>
      </c>
      <c r="W4104" s="52">
        <v>0</v>
      </c>
      <c r="X4104" s="52">
        <v>0</v>
      </c>
      <c r="Y4104" s="52">
        <v>0</v>
      </c>
      <c r="Z4104" s="52">
        <v>0</v>
      </c>
    </row>
    <row r="4105" spans="1:26">
      <c r="A4105" s="52" t="s">
        <v>347</v>
      </c>
      <c r="B4105" s="52" t="s">
        <v>337</v>
      </c>
      <c r="C4105" s="52" t="s">
        <v>264</v>
      </c>
      <c r="D4105" s="52" t="s">
        <v>7</v>
      </c>
      <c r="E4105" s="52" t="s">
        <v>82</v>
      </c>
      <c r="F4105" s="52" t="s">
        <v>63</v>
      </c>
      <c r="G4105" s="52">
        <v>0</v>
      </c>
      <c r="H4105" s="52">
        <v>0</v>
      </c>
      <c r="I4105" s="52">
        <v>0</v>
      </c>
      <c r="J4105" s="52">
        <v>0</v>
      </c>
      <c r="K4105" s="52">
        <v>0</v>
      </c>
      <c r="L4105" s="52">
        <v>0</v>
      </c>
      <c r="M4105" s="52">
        <v>0</v>
      </c>
      <c r="N4105" s="52">
        <v>0</v>
      </c>
      <c r="O4105" s="52">
        <v>0</v>
      </c>
      <c r="P4105" s="52">
        <v>0</v>
      </c>
      <c r="Q4105" s="52">
        <v>0</v>
      </c>
      <c r="R4105" s="52">
        <v>0</v>
      </c>
      <c r="S4105" s="52">
        <v>0</v>
      </c>
      <c r="T4105" s="52">
        <v>0</v>
      </c>
      <c r="U4105" s="52">
        <v>0</v>
      </c>
      <c r="V4105" s="52">
        <v>0</v>
      </c>
      <c r="W4105" s="52">
        <v>0</v>
      </c>
      <c r="X4105" s="52">
        <v>0</v>
      </c>
      <c r="Y4105" s="52">
        <v>0</v>
      </c>
      <c r="Z4105" s="52">
        <v>0</v>
      </c>
    </row>
    <row r="4106" spans="1:26">
      <c r="A4106" s="52" t="s">
        <v>347</v>
      </c>
      <c r="B4106" s="52" t="s">
        <v>338</v>
      </c>
      <c r="C4106" s="52" t="s">
        <v>264</v>
      </c>
      <c r="D4106" s="52" t="s">
        <v>7</v>
      </c>
      <c r="E4106" s="52" t="s">
        <v>82</v>
      </c>
      <c r="F4106" s="52" t="s">
        <v>64</v>
      </c>
      <c r="G4106" s="52">
        <v>0</v>
      </c>
      <c r="H4106" s="52">
        <v>0</v>
      </c>
      <c r="I4106" s="52">
        <v>0</v>
      </c>
      <c r="J4106" s="52">
        <v>0</v>
      </c>
      <c r="K4106" s="52">
        <v>0</v>
      </c>
      <c r="L4106" s="52">
        <v>0</v>
      </c>
      <c r="M4106" s="52">
        <v>0</v>
      </c>
      <c r="N4106" s="52">
        <v>0</v>
      </c>
      <c r="O4106" s="52">
        <v>0</v>
      </c>
      <c r="P4106" s="52">
        <v>0</v>
      </c>
      <c r="Q4106" s="52">
        <v>0</v>
      </c>
      <c r="R4106" s="52">
        <v>0</v>
      </c>
      <c r="S4106" s="52">
        <v>0</v>
      </c>
      <c r="T4106" s="52">
        <v>0</v>
      </c>
      <c r="U4106" s="52">
        <v>0</v>
      </c>
      <c r="V4106" s="52">
        <v>0</v>
      </c>
      <c r="W4106" s="52">
        <v>0</v>
      </c>
      <c r="X4106" s="52">
        <v>0</v>
      </c>
      <c r="Y4106" s="52">
        <v>0</v>
      </c>
      <c r="Z4106" s="52">
        <v>0</v>
      </c>
    </row>
    <row r="4107" spans="1:26">
      <c r="A4107" s="52" t="s">
        <v>347</v>
      </c>
      <c r="B4107" s="52" t="s">
        <v>339</v>
      </c>
      <c r="C4107" s="52" t="s">
        <v>264</v>
      </c>
      <c r="D4107" s="52" t="s">
        <v>7</v>
      </c>
      <c r="E4107" s="52" t="s">
        <v>82</v>
      </c>
      <c r="F4107" s="52" t="s">
        <v>65</v>
      </c>
      <c r="G4107" s="52">
        <v>0</v>
      </c>
      <c r="H4107" s="52">
        <v>0</v>
      </c>
      <c r="I4107" s="52">
        <v>0</v>
      </c>
      <c r="J4107" s="52">
        <v>0</v>
      </c>
      <c r="K4107" s="52">
        <v>0</v>
      </c>
      <c r="L4107" s="52">
        <v>0</v>
      </c>
      <c r="M4107" s="52">
        <v>0</v>
      </c>
      <c r="N4107" s="52">
        <v>0</v>
      </c>
      <c r="O4107" s="52">
        <v>0</v>
      </c>
      <c r="P4107" s="52">
        <v>0</v>
      </c>
      <c r="Q4107" s="52">
        <v>0</v>
      </c>
      <c r="R4107" s="52">
        <v>0</v>
      </c>
      <c r="S4107" s="52">
        <v>0</v>
      </c>
      <c r="T4107" s="52">
        <v>0</v>
      </c>
      <c r="U4107" s="52">
        <v>0</v>
      </c>
      <c r="V4107" s="52">
        <v>0</v>
      </c>
      <c r="W4107" s="52">
        <v>0</v>
      </c>
      <c r="X4107" s="52">
        <v>0</v>
      </c>
      <c r="Y4107" s="52">
        <v>0</v>
      </c>
      <c r="Z4107" s="52">
        <v>0</v>
      </c>
    </row>
    <row r="4108" spans="1:26">
      <c r="A4108" s="52" t="s">
        <v>347</v>
      </c>
      <c r="B4108" s="52" t="s">
        <v>340</v>
      </c>
      <c r="C4108" s="52" t="s">
        <v>264</v>
      </c>
      <c r="D4108" s="52" t="s">
        <v>7</v>
      </c>
      <c r="E4108" s="52" t="s">
        <v>82</v>
      </c>
      <c r="F4108" s="52" t="s">
        <v>66</v>
      </c>
      <c r="G4108" s="52">
        <v>0</v>
      </c>
      <c r="H4108" s="52">
        <v>0</v>
      </c>
      <c r="I4108" s="52">
        <v>0</v>
      </c>
      <c r="J4108" s="52">
        <v>0</v>
      </c>
      <c r="K4108" s="52">
        <v>0</v>
      </c>
      <c r="L4108" s="52">
        <v>0</v>
      </c>
      <c r="M4108" s="52">
        <v>0</v>
      </c>
      <c r="N4108" s="52">
        <v>0</v>
      </c>
      <c r="O4108" s="52">
        <v>0</v>
      </c>
      <c r="P4108" s="52">
        <v>0</v>
      </c>
      <c r="Q4108" s="52">
        <v>0</v>
      </c>
      <c r="R4108" s="52">
        <v>0</v>
      </c>
      <c r="S4108" s="52">
        <v>0</v>
      </c>
      <c r="T4108" s="52">
        <v>0</v>
      </c>
      <c r="U4108" s="52">
        <v>0</v>
      </c>
      <c r="V4108" s="52">
        <v>0</v>
      </c>
      <c r="W4108" s="52">
        <v>0</v>
      </c>
      <c r="X4108" s="52">
        <v>0</v>
      </c>
      <c r="Y4108" s="52">
        <v>0</v>
      </c>
      <c r="Z4108" s="52">
        <v>0</v>
      </c>
    </row>
    <row r="4109" spans="1:26">
      <c r="A4109" s="52" t="s">
        <v>347</v>
      </c>
      <c r="B4109" s="52" t="s">
        <v>341</v>
      </c>
      <c r="C4109" s="52" t="s">
        <v>264</v>
      </c>
      <c r="D4109" s="52" t="s">
        <v>7</v>
      </c>
      <c r="E4109" s="52" t="s">
        <v>82</v>
      </c>
      <c r="F4109" s="52" t="s">
        <v>67</v>
      </c>
      <c r="G4109" s="52">
        <v>0</v>
      </c>
      <c r="H4109" s="52">
        <v>0</v>
      </c>
      <c r="I4109" s="52">
        <v>0</v>
      </c>
      <c r="J4109" s="52">
        <v>0</v>
      </c>
      <c r="K4109" s="52">
        <v>0</v>
      </c>
      <c r="L4109" s="52">
        <v>0</v>
      </c>
      <c r="M4109" s="52">
        <v>0</v>
      </c>
      <c r="N4109" s="52">
        <v>0</v>
      </c>
      <c r="O4109" s="52">
        <v>0</v>
      </c>
      <c r="P4109" s="52">
        <v>0</v>
      </c>
      <c r="Q4109" s="52">
        <v>0</v>
      </c>
      <c r="R4109" s="52">
        <v>0</v>
      </c>
      <c r="S4109" s="52">
        <v>0</v>
      </c>
      <c r="T4109" s="52">
        <v>0</v>
      </c>
      <c r="U4109" s="52">
        <v>0</v>
      </c>
      <c r="V4109" s="52">
        <v>0</v>
      </c>
      <c r="W4109" s="52">
        <v>0</v>
      </c>
      <c r="X4109" s="52">
        <v>0</v>
      </c>
      <c r="Y4109" s="52">
        <v>0</v>
      </c>
      <c r="Z4109" s="52">
        <v>0</v>
      </c>
    </row>
    <row r="4110" spans="1:26">
      <c r="A4110" s="52" t="s">
        <v>347</v>
      </c>
      <c r="B4110" s="52" t="s">
        <v>337</v>
      </c>
      <c r="C4110" s="52" t="s">
        <v>264</v>
      </c>
      <c r="D4110" s="52" t="s">
        <v>7</v>
      </c>
      <c r="E4110" s="52" t="s">
        <v>82</v>
      </c>
      <c r="F4110" s="52" t="s">
        <v>68</v>
      </c>
      <c r="G4110" s="52">
        <v>0</v>
      </c>
      <c r="H4110" s="52">
        <v>0</v>
      </c>
      <c r="I4110" s="52">
        <v>0</v>
      </c>
      <c r="J4110" s="52">
        <v>0</v>
      </c>
      <c r="K4110" s="52">
        <v>0</v>
      </c>
      <c r="L4110" s="52">
        <v>0</v>
      </c>
      <c r="M4110" s="52">
        <v>0</v>
      </c>
      <c r="N4110" s="52">
        <v>0</v>
      </c>
      <c r="O4110" s="52">
        <v>0</v>
      </c>
      <c r="P4110" s="52">
        <v>0</v>
      </c>
      <c r="Q4110" s="52">
        <v>0</v>
      </c>
      <c r="R4110" s="52">
        <v>0</v>
      </c>
      <c r="S4110" s="52">
        <v>0</v>
      </c>
      <c r="T4110" s="52">
        <v>0</v>
      </c>
      <c r="U4110" s="52">
        <v>0</v>
      </c>
      <c r="V4110" s="52">
        <v>0</v>
      </c>
      <c r="W4110" s="52">
        <v>0</v>
      </c>
      <c r="X4110" s="52">
        <v>0</v>
      </c>
      <c r="Y4110" s="52">
        <v>0</v>
      </c>
      <c r="Z4110" s="52">
        <v>0</v>
      </c>
    </row>
    <row r="4111" spans="1:26">
      <c r="A4111" s="52" t="s">
        <v>347</v>
      </c>
      <c r="B4111" s="52" t="s">
        <v>337</v>
      </c>
      <c r="C4111" s="52" t="s">
        <v>264</v>
      </c>
      <c r="D4111" s="52" t="s">
        <v>7</v>
      </c>
      <c r="E4111" s="52" t="s">
        <v>82</v>
      </c>
      <c r="F4111" s="52" t="s">
        <v>69</v>
      </c>
      <c r="G4111" s="52">
        <v>0</v>
      </c>
      <c r="H4111" s="52">
        <v>0</v>
      </c>
      <c r="I4111" s="52">
        <v>0</v>
      </c>
      <c r="J4111" s="52">
        <v>0</v>
      </c>
      <c r="K4111" s="52">
        <v>0</v>
      </c>
      <c r="L4111" s="52">
        <v>0</v>
      </c>
      <c r="M4111" s="52">
        <v>0</v>
      </c>
      <c r="N4111" s="52">
        <v>0</v>
      </c>
      <c r="O4111" s="52">
        <v>0</v>
      </c>
      <c r="P4111" s="52">
        <v>0</v>
      </c>
      <c r="Q4111" s="52">
        <v>0</v>
      </c>
      <c r="R4111" s="52">
        <v>0</v>
      </c>
      <c r="S4111" s="52">
        <v>0</v>
      </c>
      <c r="T4111" s="52">
        <v>0</v>
      </c>
      <c r="U4111" s="52">
        <v>0</v>
      </c>
      <c r="V4111" s="52">
        <v>0</v>
      </c>
      <c r="W4111" s="52">
        <v>0</v>
      </c>
      <c r="X4111" s="52">
        <v>0</v>
      </c>
      <c r="Y4111" s="52">
        <v>0</v>
      </c>
      <c r="Z4111" s="52">
        <v>0</v>
      </c>
    </row>
    <row r="4112" spans="1:26">
      <c r="A4112" s="52" t="s">
        <v>347</v>
      </c>
      <c r="B4112" s="52" t="s">
        <v>337</v>
      </c>
      <c r="C4112" s="52" t="s">
        <v>264</v>
      </c>
      <c r="D4112" s="52" t="s">
        <v>7</v>
      </c>
      <c r="E4112" s="52" t="s">
        <v>82</v>
      </c>
      <c r="F4112" s="52" t="s">
        <v>70</v>
      </c>
      <c r="G4112" s="52">
        <v>0</v>
      </c>
      <c r="H4112" s="52">
        <v>0</v>
      </c>
      <c r="I4112" s="52">
        <v>0</v>
      </c>
      <c r="J4112" s="52">
        <v>0</v>
      </c>
      <c r="K4112" s="52">
        <v>0</v>
      </c>
      <c r="L4112" s="52">
        <v>0</v>
      </c>
      <c r="M4112" s="52">
        <v>0</v>
      </c>
      <c r="N4112" s="52">
        <v>0</v>
      </c>
      <c r="O4112" s="52">
        <v>0</v>
      </c>
      <c r="P4112" s="52">
        <v>0</v>
      </c>
      <c r="Q4112" s="52">
        <v>0</v>
      </c>
      <c r="R4112" s="52">
        <v>0</v>
      </c>
      <c r="S4112" s="52">
        <v>0</v>
      </c>
      <c r="T4112" s="52">
        <v>0</v>
      </c>
      <c r="U4112" s="52">
        <v>0</v>
      </c>
      <c r="V4112" s="52">
        <v>0</v>
      </c>
      <c r="W4112" s="52">
        <v>0</v>
      </c>
      <c r="X4112" s="52">
        <v>0</v>
      </c>
      <c r="Y4112" s="52">
        <v>0</v>
      </c>
      <c r="Z4112" s="52">
        <v>0</v>
      </c>
    </row>
    <row r="4113" spans="1:26">
      <c r="A4113" s="52" t="s">
        <v>347</v>
      </c>
      <c r="B4113" s="52" t="s">
        <v>342</v>
      </c>
      <c r="C4113" s="52" t="s">
        <v>264</v>
      </c>
      <c r="D4113" s="52" t="s">
        <v>7</v>
      </c>
      <c r="E4113" s="52" t="s">
        <v>82</v>
      </c>
      <c r="F4113" s="52" t="s">
        <v>71</v>
      </c>
      <c r="G4113" s="52">
        <v>0</v>
      </c>
      <c r="H4113" s="52">
        <v>0</v>
      </c>
      <c r="I4113" s="52">
        <v>0</v>
      </c>
      <c r="J4113" s="52">
        <v>0</v>
      </c>
      <c r="K4113" s="52">
        <v>0</v>
      </c>
      <c r="L4113" s="52">
        <v>0</v>
      </c>
      <c r="M4113" s="52">
        <v>0</v>
      </c>
      <c r="N4113" s="52">
        <v>0</v>
      </c>
      <c r="O4113" s="52">
        <v>0</v>
      </c>
      <c r="P4113" s="52">
        <v>0</v>
      </c>
      <c r="Q4113" s="52">
        <v>0</v>
      </c>
      <c r="R4113" s="52">
        <v>0</v>
      </c>
      <c r="S4113" s="52">
        <v>0</v>
      </c>
      <c r="T4113" s="52">
        <v>0</v>
      </c>
      <c r="U4113" s="52">
        <v>0</v>
      </c>
      <c r="V4113" s="52">
        <v>0</v>
      </c>
      <c r="W4113" s="52">
        <v>0</v>
      </c>
      <c r="X4113" s="52">
        <v>0</v>
      </c>
      <c r="Y4113" s="52">
        <v>0</v>
      </c>
      <c r="Z4113" s="52">
        <v>0</v>
      </c>
    </row>
    <row r="4114" spans="1:26">
      <c r="A4114" s="52" t="s">
        <v>347</v>
      </c>
      <c r="B4114" s="52" t="s">
        <v>342</v>
      </c>
      <c r="C4114" s="52" t="s">
        <v>264</v>
      </c>
      <c r="D4114" s="52" t="s">
        <v>7</v>
      </c>
      <c r="E4114" s="52" t="s">
        <v>82</v>
      </c>
      <c r="F4114" s="52" t="s">
        <v>72</v>
      </c>
      <c r="G4114" s="52">
        <v>0</v>
      </c>
      <c r="H4114" s="52">
        <v>0</v>
      </c>
      <c r="I4114" s="52">
        <v>0</v>
      </c>
      <c r="J4114" s="52">
        <v>0</v>
      </c>
      <c r="K4114" s="52">
        <v>0</v>
      </c>
      <c r="L4114" s="52">
        <v>0</v>
      </c>
      <c r="M4114" s="52">
        <v>0</v>
      </c>
      <c r="N4114" s="52">
        <v>0</v>
      </c>
      <c r="O4114" s="52">
        <v>0</v>
      </c>
      <c r="P4114" s="52">
        <v>0</v>
      </c>
      <c r="Q4114" s="52">
        <v>0</v>
      </c>
      <c r="R4114" s="52">
        <v>0</v>
      </c>
      <c r="S4114" s="52">
        <v>0</v>
      </c>
      <c r="T4114" s="52">
        <v>0</v>
      </c>
      <c r="U4114" s="52">
        <v>0</v>
      </c>
      <c r="V4114" s="52">
        <v>0</v>
      </c>
      <c r="W4114" s="52">
        <v>0</v>
      </c>
      <c r="X4114" s="52">
        <v>0</v>
      </c>
      <c r="Y4114" s="52">
        <v>0</v>
      </c>
      <c r="Z4114" s="52">
        <v>0</v>
      </c>
    </row>
    <row r="4115" spans="1:26">
      <c r="A4115" s="52" t="s">
        <v>347</v>
      </c>
      <c r="B4115" s="52" t="s">
        <v>343</v>
      </c>
      <c r="C4115" s="52" t="s">
        <v>264</v>
      </c>
      <c r="D4115" s="52" t="s">
        <v>7</v>
      </c>
      <c r="E4115" s="52" t="s">
        <v>82</v>
      </c>
      <c r="F4115" s="52" t="s">
        <v>73</v>
      </c>
      <c r="G4115" s="52">
        <v>0</v>
      </c>
      <c r="H4115" s="52">
        <v>0</v>
      </c>
      <c r="I4115" s="52">
        <v>0</v>
      </c>
      <c r="J4115" s="52">
        <v>0</v>
      </c>
      <c r="K4115" s="52">
        <v>0</v>
      </c>
      <c r="L4115" s="52">
        <v>0</v>
      </c>
      <c r="M4115" s="52">
        <v>0</v>
      </c>
      <c r="N4115" s="52">
        <v>0</v>
      </c>
      <c r="O4115" s="52">
        <v>0</v>
      </c>
      <c r="P4115" s="52">
        <v>0</v>
      </c>
      <c r="Q4115" s="52">
        <v>0</v>
      </c>
      <c r="R4115" s="52">
        <v>0</v>
      </c>
      <c r="S4115" s="52">
        <v>0</v>
      </c>
      <c r="T4115" s="52">
        <v>0</v>
      </c>
      <c r="U4115" s="52">
        <v>0</v>
      </c>
      <c r="V4115" s="52">
        <v>0</v>
      </c>
      <c r="W4115" s="52">
        <v>0</v>
      </c>
      <c r="X4115" s="52">
        <v>0</v>
      </c>
      <c r="Y4115" s="52">
        <v>0</v>
      </c>
      <c r="Z4115" s="52">
        <v>0</v>
      </c>
    </row>
    <row r="4116" spans="1:26">
      <c r="A4116" s="52" t="s">
        <v>347</v>
      </c>
      <c r="B4116" s="52" t="s">
        <v>337</v>
      </c>
      <c r="C4116" s="52" t="s">
        <v>264</v>
      </c>
      <c r="D4116" s="52" t="s">
        <v>7</v>
      </c>
      <c r="E4116" s="52" t="s">
        <v>83</v>
      </c>
      <c r="F4116" s="52" t="s">
        <v>63</v>
      </c>
      <c r="G4116" s="52">
        <v>0</v>
      </c>
      <c r="H4116" s="52">
        <v>0</v>
      </c>
      <c r="I4116" s="52">
        <v>0</v>
      </c>
      <c r="J4116" s="52">
        <v>0</v>
      </c>
      <c r="K4116" s="52">
        <v>0</v>
      </c>
      <c r="L4116" s="52">
        <v>0</v>
      </c>
      <c r="M4116" s="52">
        <v>0</v>
      </c>
      <c r="N4116" s="52">
        <v>0</v>
      </c>
      <c r="O4116" s="52">
        <v>0</v>
      </c>
      <c r="P4116" s="52">
        <v>0</v>
      </c>
      <c r="Q4116" s="52">
        <v>0</v>
      </c>
      <c r="R4116" s="52">
        <v>0</v>
      </c>
      <c r="S4116" s="52">
        <v>0</v>
      </c>
      <c r="T4116" s="52">
        <v>0</v>
      </c>
      <c r="U4116" s="52">
        <v>0</v>
      </c>
      <c r="V4116" s="52">
        <v>0</v>
      </c>
      <c r="W4116" s="52">
        <v>0</v>
      </c>
      <c r="X4116" s="52">
        <v>0</v>
      </c>
      <c r="Y4116" s="52">
        <v>0</v>
      </c>
      <c r="Z4116" s="52">
        <v>0</v>
      </c>
    </row>
    <row r="4117" spans="1:26">
      <c r="A4117" s="52" t="s">
        <v>347</v>
      </c>
      <c r="B4117" s="52" t="s">
        <v>338</v>
      </c>
      <c r="C4117" s="52" t="s">
        <v>264</v>
      </c>
      <c r="D4117" s="52" t="s">
        <v>7</v>
      </c>
      <c r="E4117" s="52" t="s">
        <v>83</v>
      </c>
      <c r="F4117" s="52" t="s">
        <v>64</v>
      </c>
      <c r="G4117" s="52">
        <v>0</v>
      </c>
      <c r="H4117" s="52">
        <v>0</v>
      </c>
      <c r="I4117" s="52">
        <v>0</v>
      </c>
      <c r="J4117" s="52">
        <v>0</v>
      </c>
      <c r="K4117" s="52">
        <v>0</v>
      </c>
      <c r="L4117" s="52">
        <v>0</v>
      </c>
      <c r="M4117" s="52">
        <v>0</v>
      </c>
      <c r="N4117" s="52">
        <v>0</v>
      </c>
      <c r="O4117" s="52">
        <v>0</v>
      </c>
      <c r="P4117" s="52">
        <v>0</v>
      </c>
      <c r="Q4117" s="52">
        <v>0</v>
      </c>
      <c r="R4117" s="52">
        <v>0</v>
      </c>
      <c r="S4117" s="52">
        <v>0</v>
      </c>
      <c r="T4117" s="52">
        <v>0</v>
      </c>
      <c r="U4117" s="52">
        <v>0</v>
      </c>
      <c r="V4117" s="52">
        <v>0</v>
      </c>
      <c r="W4117" s="52">
        <v>0</v>
      </c>
      <c r="X4117" s="52">
        <v>0</v>
      </c>
      <c r="Y4117" s="52">
        <v>0</v>
      </c>
      <c r="Z4117" s="52">
        <v>0</v>
      </c>
    </row>
    <row r="4118" spans="1:26">
      <c r="A4118" s="52" t="s">
        <v>347</v>
      </c>
      <c r="B4118" s="52" t="s">
        <v>339</v>
      </c>
      <c r="C4118" s="52" t="s">
        <v>264</v>
      </c>
      <c r="D4118" s="52" t="s">
        <v>7</v>
      </c>
      <c r="E4118" s="52" t="s">
        <v>83</v>
      </c>
      <c r="F4118" s="52" t="s">
        <v>65</v>
      </c>
      <c r="G4118" s="52">
        <v>0</v>
      </c>
      <c r="H4118" s="52">
        <v>0</v>
      </c>
      <c r="I4118" s="52">
        <v>0</v>
      </c>
      <c r="J4118" s="52">
        <v>0</v>
      </c>
      <c r="K4118" s="52">
        <v>0</v>
      </c>
      <c r="L4118" s="52">
        <v>0</v>
      </c>
      <c r="M4118" s="52">
        <v>0</v>
      </c>
      <c r="N4118" s="52">
        <v>0</v>
      </c>
      <c r="O4118" s="52">
        <v>0</v>
      </c>
      <c r="P4118" s="52">
        <v>0</v>
      </c>
      <c r="Q4118" s="52">
        <v>0</v>
      </c>
      <c r="R4118" s="52">
        <v>0</v>
      </c>
      <c r="S4118" s="52">
        <v>0</v>
      </c>
      <c r="T4118" s="52">
        <v>0</v>
      </c>
      <c r="U4118" s="52">
        <v>0</v>
      </c>
      <c r="V4118" s="52">
        <v>0</v>
      </c>
      <c r="W4118" s="52">
        <v>0</v>
      </c>
      <c r="X4118" s="52">
        <v>0</v>
      </c>
      <c r="Y4118" s="52">
        <v>0</v>
      </c>
      <c r="Z4118" s="52">
        <v>0</v>
      </c>
    </row>
    <row r="4119" spans="1:26">
      <c r="A4119" s="52" t="s">
        <v>347</v>
      </c>
      <c r="B4119" s="52" t="s">
        <v>340</v>
      </c>
      <c r="C4119" s="52" t="s">
        <v>264</v>
      </c>
      <c r="D4119" s="52" t="s">
        <v>7</v>
      </c>
      <c r="E4119" s="52" t="s">
        <v>83</v>
      </c>
      <c r="F4119" s="52" t="s">
        <v>66</v>
      </c>
      <c r="G4119" s="52">
        <v>0</v>
      </c>
      <c r="H4119" s="52">
        <v>0</v>
      </c>
      <c r="I4119" s="52">
        <v>0</v>
      </c>
      <c r="J4119" s="52">
        <v>0</v>
      </c>
      <c r="K4119" s="52">
        <v>0</v>
      </c>
      <c r="L4119" s="52">
        <v>0</v>
      </c>
      <c r="M4119" s="52">
        <v>0</v>
      </c>
      <c r="N4119" s="52">
        <v>0</v>
      </c>
      <c r="O4119" s="52">
        <v>0</v>
      </c>
      <c r="P4119" s="52">
        <v>0</v>
      </c>
      <c r="Q4119" s="52">
        <v>0</v>
      </c>
      <c r="R4119" s="52">
        <v>0</v>
      </c>
      <c r="S4119" s="52">
        <v>0</v>
      </c>
      <c r="T4119" s="52">
        <v>0</v>
      </c>
      <c r="U4119" s="52">
        <v>0</v>
      </c>
      <c r="V4119" s="52">
        <v>0</v>
      </c>
      <c r="W4119" s="52">
        <v>0</v>
      </c>
      <c r="X4119" s="52">
        <v>0</v>
      </c>
      <c r="Y4119" s="52">
        <v>0</v>
      </c>
      <c r="Z4119" s="52">
        <v>0</v>
      </c>
    </row>
    <row r="4120" spans="1:26">
      <c r="A4120" s="52" t="s">
        <v>347</v>
      </c>
      <c r="B4120" s="52" t="s">
        <v>341</v>
      </c>
      <c r="C4120" s="52" t="s">
        <v>264</v>
      </c>
      <c r="D4120" s="52" t="s">
        <v>7</v>
      </c>
      <c r="E4120" s="52" t="s">
        <v>83</v>
      </c>
      <c r="F4120" s="52" t="s">
        <v>67</v>
      </c>
      <c r="G4120" s="52">
        <v>0</v>
      </c>
      <c r="H4120" s="52">
        <v>0</v>
      </c>
      <c r="I4120" s="52">
        <v>0</v>
      </c>
      <c r="J4120" s="52">
        <v>0</v>
      </c>
      <c r="K4120" s="52">
        <v>0</v>
      </c>
      <c r="L4120" s="52">
        <v>0</v>
      </c>
      <c r="M4120" s="52">
        <v>0</v>
      </c>
      <c r="N4120" s="52">
        <v>0</v>
      </c>
      <c r="O4120" s="52">
        <v>0</v>
      </c>
      <c r="P4120" s="52">
        <v>0</v>
      </c>
      <c r="Q4120" s="52">
        <v>0</v>
      </c>
      <c r="R4120" s="52">
        <v>0</v>
      </c>
      <c r="S4120" s="52">
        <v>0</v>
      </c>
      <c r="T4120" s="52">
        <v>0</v>
      </c>
      <c r="U4120" s="52">
        <v>0</v>
      </c>
      <c r="V4120" s="52">
        <v>0</v>
      </c>
      <c r="W4120" s="52">
        <v>0</v>
      </c>
      <c r="X4120" s="52">
        <v>0</v>
      </c>
      <c r="Y4120" s="52">
        <v>0</v>
      </c>
      <c r="Z4120" s="52">
        <v>0</v>
      </c>
    </row>
    <row r="4121" spans="1:26">
      <c r="A4121" s="52" t="s">
        <v>347</v>
      </c>
      <c r="B4121" s="52" t="s">
        <v>337</v>
      </c>
      <c r="C4121" s="52" t="s">
        <v>264</v>
      </c>
      <c r="D4121" s="52" t="s">
        <v>7</v>
      </c>
      <c r="E4121" s="52" t="s">
        <v>83</v>
      </c>
      <c r="F4121" s="52" t="s">
        <v>68</v>
      </c>
      <c r="G4121" s="52">
        <v>0</v>
      </c>
      <c r="H4121" s="52">
        <v>0</v>
      </c>
      <c r="I4121" s="52">
        <v>0</v>
      </c>
      <c r="J4121" s="52">
        <v>0</v>
      </c>
      <c r="K4121" s="52">
        <v>0</v>
      </c>
      <c r="L4121" s="52">
        <v>0</v>
      </c>
      <c r="M4121" s="52">
        <v>0</v>
      </c>
      <c r="N4121" s="52">
        <v>0</v>
      </c>
      <c r="O4121" s="52">
        <v>0</v>
      </c>
      <c r="P4121" s="52">
        <v>0</v>
      </c>
      <c r="Q4121" s="52">
        <v>0</v>
      </c>
      <c r="R4121" s="52">
        <v>0</v>
      </c>
      <c r="S4121" s="52">
        <v>0</v>
      </c>
      <c r="T4121" s="52">
        <v>0</v>
      </c>
      <c r="U4121" s="52">
        <v>0</v>
      </c>
      <c r="V4121" s="52">
        <v>0</v>
      </c>
      <c r="W4121" s="52">
        <v>0</v>
      </c>
      <c r="X4121" s="52">
        <v>0</v>
      </c>
      <c r="Y4121" s="52">
        <v>0</v>
      </c>
      <c r="Z4121" s="52">
        <v>0</v>
      </c>
    </row>
    <row r="4122" spans="1:26">
      <c r="A4122" s="52" t="s">
        <v>347</v>
      </c>
      <c r="B4122" s="52" t="s">
        <v>337</v>
      </c>
      <c r="C4122" s="52" t="s">
        <v>264</v>
      </c>
      <c r="D4122" s="52" t="s">
        <v>7</v>
      </c>
      <c r="E4122" s="52" t="s">
        <v>83</v>
      </c>
      <c r="F4122" s="52" t="s">
        <v>69</v>
      </c>
      <c r="G4122" s="52">
        <v>0</v>
      </c>
      <c r="H4122" s="52">
        <v>0</v>
      </c>
      <c r="I4122" s="52">
        <v>0</v>
      </c>
      <c r="J4122" s="52">
        <v>0</v>
      </c>
      <c r="K4122" s="52">
        <v>0</v>
      </c>
      <c r="L4122" s="52">
        <v>0</v>
      </c>
      <c r="M4122" s="52">
        <v>0</v>
      </c>
      <c r="N4122" s="52">
        <v>0</v>
      </c>
      <c r="O4122" s="52">
        <v>0</v>
      </c>
      <c r="P4122" s="52">
        <v>0</v>
      </c>
      <c r="Q4122" s="52">
        <v>0</v>
      </c>
      <c r="R4122" s="52">
        <v>0</v>
      </c>
      <c r="S4122" s="52">
        <v>0</v>
      </c>
      <c r="T4122" s="52">
        <v>0</v>
      </c>
      <c r="U4122" s="52">
        <v>0</v>
      </c>
      <c r="V4122" s="52">
        <v>0</v>
      </c>
      <c r="W4122" s="52">
        <v>0</v>
      </c>
      <c r="X4122" s="52">
        <v>0</v>
      </c>
      <c r="Y4122" s="52">
        <v>0</v>
      </c>
      <c r="Z4122" s="52">
        <v>0</v>
      </c>
    </row>
    <row r="4123" spans="1:26">
      <c r="A4123" s="52" t="s">
        <v>347</v>
      </c>
      <c r="B4123" s="52" t="s">
        <v>337</v>
      </c>
      <c r="C4123" s="52" t="s">
        <v>264</v>
      </c>
      <c r="D4123" s="52" t="s">
        <v>7</v>
      </c>
      <c r="E4123" s="52" t="s">
        <v>83</v>
      </c>
      <c r="F4123" s="52" t="s">
        <v>70</v>
      </c>
      <c r="G4123" s="52">
        <v>0</v>
      </c>
      <c r="H4123" s="52">
        <v>0</v>
      </c>
      <c r="I4123" s="52">
        <v>0</v>
      </c>
      <c r="J4123" s="52">
        <v>0</v>
      </c>
      <c r="K4123" s="52">
        <v>0</v>
      </c>
      <c r="L4123" s="52">
        <v>0</v>
      </c>
      <c r="M4123" s="52">
        <v>0</v>
      </c>
      <c r="N4123" s="52">
        <v>0</v>
      </c>
      <c r="O4123" s="52">
        <v>0</v>
      </c>
      <c r="P4123" s="52">
        <v>0</v>
      </c>
      <c r="Q4123" s="52">
        <v>0</v>
      </c>
      <c r="R4123" s="52">
        <v>0</v>
      </c>
      <c r="S4123" s="52">
        <v>0</v>
      </c>
      <c r="T4123" s="52">
        <v>0</v>
      </c>
      <c r="U4123" s="52">
        <v>0</v>
      </c>
      <c r="V4123" s="52">
        <v>0</v>
      </c>
      <c r="W4123" s="52">
        <v>0</v>
      </c>
      <c r="X4123" s="52">
        <v>0</v>
      </c>
      <c r="Y4123" s="52">
        <v>0</v>
      </c>
      <c r="Z4123" s="52">
        <v>0</v>
      </c>
    </row>
    <row r="4124" spans="1:26">
      <c r="A4124" s="52" t="s">
        <v>347</v>
      </c>
      <c r="B4124" s="52" t="s">
        <v>342</v>
      </c>
      <c r="C4124" s="52" t="s">
        <v>264</v>
      </c>
      <c r="D4124" s="52" t="s">
        <v>7</v>
      </c>
      <c r="E4124" s="52" t="s">
        <v>83</v>
      </c>
      <c r="F4124" s="52" t="s">
        <v>71</v>
      </c>
      <c r="G4124" s="52">
        <v>0</v>
      </c>
      <c r="H4124" s="52">
        <v>0</v>
      </c>
      <c r="I4124" s="52">
        <v>0</v>
      </c>
      <c r="J4124" s="52">
        <v>0</v>
      </c>
      <c r="K4124" s="52">
        <v>0</v>
      </c>
      <c r="L4124" s="52">
        <v>0</v>
      </c>
      <c r="M4124" s="52">
        <v>0</v>
      </c>
      <c r="N4124" s="52">
        <v>0</v>
      </c>
      <c r="O4124" s="52">
        <v>0</v>
      </c>
      <c r="P4124" s="52">
        <v>0</v>
      </c>
      <c r="Q4124" s="52">
        <v>0</v>
      </c>
      <c r="R4124" s="52">
        <v>0</v>
      </c>
      <c r="S4124" s="52">
        <v>0</v>
      </c>
      <c r="T4124" s="52">
        <v>0</v>
      </c>
      <c r="U4124" s="52">
        <v>0</v>
      </c>
      <c r="V4124" s="52">
        <v>0</v>
      </c>
      <c r="W4124" s="52">
        <v>0</v>
      </c>
      <c r="X4124" s="52">
        <v>0</v>
      </c>
      <c r="Y4124" s="52">
        <v>0</v>
      </c>
      <c r="Z4124" s="52">
        <v>0</v>
      </c>
    </row>
    <row r="4125" spans="1:26">
      <c r="A4125" s="52" t="s">
        <v>347</v>
      </c>
      <c r="B4125" s="52" t="s">
        <v>342</v>
      </c>
      <c r="C4125" s="52" t="s">
        <v>264</v>
      </c>
      <c r="D4125" s="52" t="s">
        <v>7</v>
      </c>
      <c r="E4125" s="52" t="s">
        <v>83</v>
      </c>
      <c r="F4125" s="52" t="s">
        <v>72</v>
      </c>
      <c r="G4125" s="52">
        <v>0</v>
      </c>
      <c r="H4125" s="52">
        <v>0</v>
      </c>
      <c r="I4125" s="52">
        <v>0</v>
      </c>
      <c r="J4125" s="52">
        <v>0</v>
      </c>
      <c r="K4125" s="52">
        <v>0</v>
      </c>
      <c r="L4125" s="52">
        <v>0</v>
      </c>
      <c r="M4125" s="52">
        <v>0</v>
      </c>
      <c r="N4125" s="52">
        <v>0</v>
      </c>
      <c r="O4125" s="52">
        <v>0</v>
      </c>
      <c r="P4125" s="52">
        <v>0</v>
      </c>
      <c r="Q4125" s="52">
        <v>0</v>
      </c>
      <c r="R4125" s="52">
        <v>0</v>
      </c>
      <c r="S4125" s="52">
        <v>0</v>
      </c>
      <c r="T4125" s="52">
        <v>0</v>
      </c>
      <c r="U4125" s="52">
        <v>0</v>
      </c>
      <c r="V4125" s="52">
        <v>0</v>
      </c>
      <c r="W4125" s="52">
        <v>0</v>
      </c>
      <c r="X4125" s="52">
        <v>0</v>
      </c>
      <c r="Y4125" s="52">
        <v>0</v>
      </c>
      <c r="Z4125" s="52">
        <v>0</v>
      </c>
    </row>
    <row r="4126" spans="1:26">
      <c r="A4126" s="52" t="s">
        <v>347</v>
      </c>
      <c r="B4126" s="52" t="s">
        <v>343</v>
      </c>
      <c r="C4126" s="52" t="s">
        <v>264</v>
      </c>
      <c r="D4126" s="52" t="s">
        <v>7</v>
      </c>
      <c r="E4126" s="52" t="s">
        <v>83</v>
      </c>
      <c r="F4126" s="52" t="s">
        <v>73</v>
      </c>
      <c r="G4126" s="52">
        <v>0</v>
      </c>
      <c r="H4126" s="52">
        <v>0</v>
      </c>
      <c r="I4126" s="52">
        <v>0</v>
      </c>
      <c r="J4126" s="52">
        <v>0</v>
      </c>
      <c r="K4126" s="52">
        <v>0</v>
      </c>
      <c r="L4126" s="52">
        <v>0</v>
      </c>
      <c r="M4126" s="52">
        <v>0</v>
      </c>
      <c r="N4126" s="52">
        <v>0</v>
      </c>
      <c r="O4126" s="52">
        <v>0</v>
      </c>
      <c r="P4126" s="52">
        <v>0</v>
      </c>
      <c r="Q4126" s="52">
        <v>0</v>
      </c>
      <c r="R4126" s="52">
        <v>0</v>
      </c>
      <c r="S4126" s="52">
        <v>0</v>
      </c>
      <c r="T4126" s="52">
        <v>0</v>
      </c>
      <c r="U4126" s="52">
        <v>0</v>
      </c>
      <c r="V4126" s="52">
        <v>0</v>
      </c>
      <c r="W4126" s="52">
        <v>0</v>
      </c>
      <c r="X4126" s="52">
        <v>0</v>
      </c>
      <c r="Y4126" s="52">
        <v>0</v>
      </c>
      <c r="Z4126" s="52">
        <v>0</v>
      </c>
    </row>
    <row r="4127" spans="1:26">
      <c r="A4127" s="52" t="s">
        <v>347</v>
      </c>
      <c r="B4127" s="52" t="s">
        <v>337</v>
      </c>
      <c r="C4127" s="52" t="s">
        <v>264</v>
      </c>
      <c r="D4127" s="52" t="s">
        <v>7</v>
      </c>
      <c r="E4127" s="52" t="s">
        <v>84</v>
      </c>
      <c r="F4127" s="52" t="s">
        <v>63</v>
      </c>
      <c r="G4127" s="52">
        <v>0</v>
      </c>
      <c r="H4127" s="52">
        <v>0</v>
      </c>
      <c r="I4127" s="52">
        <v>0</v>
      </c>
      <c r="J4127" s="52">
        <v>0</v>
      </c>
      <c r="K4127" s="52">
        <v>0</v>
      </c>
      <c r="L4127" s="52">
        <v>0</v>
      </c>
      <c r="M4127" s="52">
        <v>0</v>
      </c>
      <c r="N4127" s="52">
        <v>0</v>
      </c>
      <c r="O4127" s="52">
        <v>0</v>
      </c>
      <c r="P4127" s="52">
        <v>0</v>
      </c>
      <c r="Q4127" s="52">
        <v>0</v>
      </c>
      <c r="R4127" s="52">
        <v>0</v>
      </c>
      <c r="S4127" s="52">
        <v>0</v>
      </c>
      <c r="T4127" s="52">
        <v>0</v>
      </c>
      <c r="U4127" s="52">
        <v>0</v>
      </c>
      <c r="V4127" s="52">
        <v>0</v>
      </c>
      <c r="W4127" s="52">
        <v>0</v>
      </c>
      <c r="X4127" s="52">
        <v>0</v>
      </c>
      <c r="Y4127" s="52">
        <v>0</v>
      </c>
      <c r="Z4127" s="52">
        <v>0</v>
      </c>
    </row>
    <row r="4128" spans="1:26">
      <c r="A4128" s="52" t="s">
        <v>347</v>
      </c>
      <c r="B4128" s="52" t="s">
        <v>338</v>
      </c>
      <c r="C4128" s="52" t="s">
        <v>264</v>
      </c>
      <c r="D4128" s="52" t="s">
        <v>7</v>
      </c>
      <c r="E4128" s="52" t="s">
        <v>84</v>
      </c>
      <c r="F4128" s="52" t="s">
        <v>64</v>
      </c>
      <c r="G4128" s="52">
        <v>0</v>
      </c>
      <c r="H4128" s="52">
        <v>0</v>
      </c>
      <c r="I4128" s="52">
        <v>0</v>
      </c>
      <c r="J4128" s="52">
        <v>0</v>
      </c>
      <c r="K4128" s="52">
        <v>0</v>
      </c>
      <c r="L4128" s="52">
        <v>0</v>
      </c>
      <c r="M4128" s="52">
        <v>0</v>
      </c>
      <c r="N4128" s="52">
        <v>0</v>
      </c>
      <c r="O4128" s="52">
        <v>0</v>
      </c>
      <c r="P4128" s="52">
        <v>0</v>
      </c>
      <c r="Q4128" s="52">
        <v>0</v>
      </c>
      <c r="R4128" s="52">
        <v>0</v>
      </c>
      <c r="S4128" s="52">
        <v>0</v>
      </c>
      <c r="T4128" s="52">
        <v>0</v>
      </c>
      <c r="U4128" s="52">
        <v>0</v>
      </c>
      <c r="V4128" s="52">
        <v>0</v>
      </c>
      <c r="W4128" s="52">
        <v>0</v>
      </c>
      <c r="X4128" s="52">
        <v>0</v>
      </c>
      <c r="Y4128" s="52">
        <v>0</v>
      </c>
      <c r="Z4128" s="52">
        <v>0</v>
      </c>
    </row>
    <row r="4129" spans="1:26">
      <c r="A4129" s="52" t="s">
        <v>347</v>
      </c>
      <c r="B4129" s="52" t="s">
        <v>339</v>
      </c>
      <c r="C4129" s="52" t="s">
        <v>264</v>
      </c>
      <c r="D4129" s="52" t="s">
        <v>7</v>
      </c>
      <c r="E4129" s="52" t="s">
        <v>84</v>
      </c>
      <c r="F4129" s="52" t="s">
        <v>65</v>
      </c>
      <c r="G4129" s="52">
        <v>0</v>
      </c>
      <c r="H4129" s="52">
        <v>0</v>
      </c>
      <c r="I4129" s="52">
        <v>0</v>
      </c>
      <c r="J4129" s="52">
        <v>0</v>
      </c>
      <c r="K4129" s="52">
        <v>0</v>
      </c>
      <c r="L4129" s="52">
        <v>0</v>
      </c>
      <c r="M4129" s="52">
        <v>0</v>
      </c>
      <c r="N4129" s="52">
        <v>0</v>
      </c>
      <c r="O4129" s="52">
        <v>0</v>
      </c>
      <c r="P4129" s="52">
        <v>0</v>
      </c>
      <c r="Q4129" s="52">
        <v>0</v>
      </c>
      <c r="R4129" s="52">
        <v>0</v>
      </c>
      <c r="S4129" s="52">
        <v>0</v>
      </c>
      <c r="T4129" s="52">
        <v>0</v>
      </c>
      <c r="U4129" s="52">
        <v>0</v>
      </c>
      <c r="V4129" s="52">
        <v>0</v>
      </c>
      <c r="W4129" s="52">
        <v>0</v>
      </c>
      <c r="X4129" s="52">
        <v>0</v>
      </c>
      <c r="Y4129" s="52">
        <v>0</v>
      </c>
      <c r="Z4129" s="52">
        <v>0</v>
      </c>
    </row>
    <row r="4130" spans="1:26">
      <c r="A4130" s="52" t="s">
        <v>347</v>
      </c>
      <c r="B4130" s="52" t="s">
        <v>340</v>
      </c>
      <c r="C4130" s="52" t="s">
        <v>264</v>
      </c>
      <c r="D4130" s="52" t="s">
        <v>7</v>
      </c>
      <c r="E4130" s="52" t="s">
        <v>84</v>
      </c>
      <c r="F4130" s="52" t="s">
        <v>66</v>
      </c>
      <c r="G4130" s="52">
        <v>0</v>
      </c>
      <c r="H4130" s="52">
        <v>0</v>
      </c>
      <c r="I4130" s="52">
        <v>0</v>
      </c>
      <c r="J4130" s="52">
        <v>0</v>
      </c>
      <c r="K4130" s="52">
        <v>0</v>
      </c>
      <c r="L4130" s="52">
        <v>0</v>
      </c>
      <c r="M4130" s="52">
        <v>0</v>
      </c>
      <c r="N4130" s="52">
        <v>0</v>
      </c>
      <c r="O4130" s="52">
        <v>0</v>
      </c>
      <c r="P4130" s="52">
        <v>0</v>
      </c>
      <c r="Q4130" s="52">
        <v>0</v>
      </c>
      <c r="R4130" s="52">
        <v>0</v>
      </c>
      <c r="S4130" s="52">
        <v>0</v>
      </c>
      <c r="T4130" s="52">
        <v>0</v>
      </c>
      <c r="U4130" s="52">
        <v>0</v>
      </c>
      <c r="V4130" s="52">
        <v>0</v>
      </c>
      <c r="W4130" s="52">
        <v>0</v>
      </c>
      <c r="X4130" s="52">
        <v>0</v>
      </c>
      <c r="Y4130" s="52">
        <v>0</v>
      </c>
      <c r="Z4130" s="52">
        <v>0</v>
      </c>
    </row>
    <row r="4131" spans="1:26">
      <c r="A4131" s="52" t="s">
        <v>347</v>
      </c>
      <c r="B4131" s="52" t="s">
        <v>341</v>
      </c>
      <c r="C4131" s="52" t="s">
        <v>264</v>
      </c>
      <c r="D4131" s="52" t="s">
        <v>7</v>
      </c>
      <c r="E4131" s="52" t="s">
        <v>84</v>
      </c>
      <c r="F4131" s="52" t="s">
        <v>67</v>
      </c>
      <c r="G4131" s="52">
        <v>0</v>
      </c>
      <c r="H4131" s="52">
        <v>0</v>
      </c>
      <c r="I4131" s="52">
        <v>0</v>
      </c>
      <c r="J4131" s="52">
        <v>0</v>
      </c>
      <c r="K4131" s="52">
        <v>0</v>
      </c>
      <c r="L4131" s="52">
        <v>0</v>
      </c>
      <c r="M4131" s="52">
        <v>0</v>
      </c>
      <c r="N4131" s="52">
        <v>0</v>
      </c>
      <c r="O4131" s="52">
        <v>0</v>
      </c>
      <c r="P4131" s="52">
        <v>0</v>
      </c>
      <c r="Q4131" s="52">
        <v>0</v>
      </c>
      <c r="R4131" s="52">
        <v>0</v>
      </c>
      <c r="S4131" s="52">
        <v>0</v>
      </c>
      <c r="T4131" s="52">
        <v>0</v>
      </c>
      <c r="U4131" s="52">
        <v>0</v>
      </c>
      <c r="V4131" s="52">
        <v>0</v>
      </c>
      <c r="W4131" s="52">
        <v>0</v>
      </c>
      <c r="X4131" s="52">
        <v>0</v>
      </c>
      <c r="Y4131" s="52">
        <v>0</v>
      </c>
      <c r="Z4131" s="52">
        <v>0</v>
      </c>
    </row>
    <row r="4132" spans="1:26">
      <c r="A4132" s="52" t="s">
        <v>347</v>
      </c>
      <c r="B4132" s="52" t="s">
        <v>337</v>
      </c>
      <c r="C4132" s="52" t="s">
        <v>264</v>
      </c>
      <c r="D4132" s="52" t="s">
        <v>7</v>
      </c>
      <c r="E4132" s="52" t="s">
        <v>84</v>
      </c>
      <c r="F4132" s="52" t="s">
        <v>68</v>
      </c>
      <c r="G4132" s="52">
        <v>0</v>
      </c>
      <c r="H4132" s="52">
        <v>0</v>
      </c>
      <c r="I4132" s="52">
        <v>0</v>
      </c>
      <c r="J4132" s="52">
        <v>0</v>
      </c>
      <c r="K4132" s="52">
        <v>0</v>
      </c>
      <c r="L4132" s="52">
        <v>0</v>
      </c>
      <c r="M4132" s="52">
        <v>0</v>
      </c>
      <c r="N4132" s="52">
        <v>0</v>
      </c>
      <c r="O4132" s="52">
        <v>0</v>
      </c>
      <c r="P4132" s="52">
        <v>0</v>
      </c>
      <c r="Q4132" s="52">
        <v>0</v>
      </c>
      <c r="R4132" s="52">
        <v>0</v>
      </c>
      <c r="S4132" s="52">
        <v>0</v>
      </c>
      <c r="T4132" s="52">
        <v>0</v>
      </c>
      <c r="U4132" s="52">
        <v>0</v>
      </c>
      <c r="V4132" s="52">
        <v>0</v>
      </c>
      <c r="W4132" s="52">
        <v>0</v>
      </c>
      <c r="X4132" s="52">
        <v>0</v>
      </c>
      <c r="Y4132" s="52">
        <v>0</v>
      </c>
      <c r="Z4132" s="52">
        <v>0</v>
      </c>
    </row>
    <row r="4133" spans="1:26">
      <c r="A4133" s="52" t="s">
        <v>347</v>
      </c>
      <c r="B4133" s="52" t="s">
        <v>337</v>
      </c>
      <c r="C4133" s="52" t="s">
        <v>264</v>
      </c>
      <c r="D4133" s="52" t="s">
        <v>7</v>
      </c>
      <c r="E4133" s="52" t="s">
        <v>84</v>
      </c>
      <c r="F4133" s="52" t="s">
        <v>69</v>
      </c>
      <c r="G4133" s="52">
        <v>0</v>
      </c>
      <c r="H4133" s="52">
        <v>0</v>
      </c>
      <c r="I4133" s="52">
        <v>0</v>
      </c>
      <c r="J4133" s="52">
        <v>0</v>
      </c>
      <c r="K4133" s="52">
        <v>0</v>
      </c>
      <c r="L4133" s="52">
        <v>0</v>
      </c>
      <c r="M4133" s="52">
        <v>0</v>
      </c>
      <c r="N4133" s="52">
        <v>0</v>
      </c>
      <c r="O4133" s="52">
        <v>0</v>
      </c>
      <c r="P4133" s="52">
        <v>0</v>
      </c>
      <c r="Q4133" s="52">
        <v>0</v>
      </c>
      <c r="R4133" s="52">
        <v>0</v>
      </c>
      <c r="S4133" s="52">
        <v>0</v>
      </c>
      <c r="T4133" s="52">
        <v>0</v>
      </c>
      <c r="U4133" s="52">
        <v>0</v>
      </c>
      <c r="V4133" s="52">
        <v>0</v>
      </c>
      <c r="W4133" s="52">
        <v>0</v>
      </c>
      <c r="X4133" s="52">
        <v>0</v>
      </c>
      <c r="Y4133" s="52">
        <v>0</v>
      </c>
      <c r="Z4133" s="52">
        <v>0</v>
      </c>
    </row>
    <row r="4134" spans="1:26">
      <c r="A4134" s="52" t="s">
        <v>347</v>
      </c>
      <c r="B4134" s="52" t="s">
        <v>337</v>
      </c>
      <c r="C4134" s="52" t="s">
        <v>264</v>
      </c>
      <c r="D4134" s="52" t="s">
        <v>7</v>
      </c>
      <c r="E4134" s="52" t="s">
        <v>84</v>
      </c>
      <c r="F4134" s="52" t="s">
        <v>70</v>
      </c>
      <c r="G4134" s="52">
        <v>0</v>
      </c>
      <c r="H4134" s="52">
        <v>0</v>
      </c>
      <c r="I4134" s="52">
        <v>0</v>
      </c>
      <c r="J4134" s="52">
        <v>0</v>
      </c>
      <c r="K4134" s="52">
        <v>0</v>
      </c>
      <c r="L4134" s="52">
        <v>0</v>
      </c>
      <c r="M4134" s="52">
        <v>0</v>
      </c>
      <c r="N4134" s="52">
        <v>0</v>
      </c>
      <c r="O4134" s="52">
        <v>0</v>
      </c>
      <c r="P4134" s="52">
        <v>0</v>
      </c>
      <c r="Q4134" s="52">
        <v>0</v>
      </c>
      <c r="R4134" s="52">
        <v>0</v>
      </c>
      <c r="S4134" s="52">
        <v>0</v>
      </c>
      <c r="T4134" s="52">
        <v>0</v>
      </c>
      <c r="U4134" s="52">
        <v>0</v>
      </c>
      <c r="V4134" s="52">
        <v>0</v>
      </c>
      <c r="W4134" s="52">
        <v>0</v>
      </c>
      <c r="X4134" s="52">
        <v>0</v>
      </c>
      <c r="Y4134" s="52">
        <v>0</v>
      </c>
      <c r="Z4134" s="52">
        <v>0</v>
      </c>
    </row>
    <row r="4135" spans="1:26">
      <c r="A4135" s="52" t="s">
        <v>347</v>
      </c>
      <c r="B4135" s="52" t="s">
        <v>342</v>
      </c>
      <c r="C4135" s="52" t="s">
        <v>264</v>
      </c>
      <c r="D4135" s="52" t="s">
        <v>7</v>
      </c>
      <c r="E4135" s="52" t="s">
        <v>84</v>
      </c>
      <c r="F4135" s="52" t="s">
        <v>71</v>
      </c>
      <c r="G4135" s="52">
        <v>0</v>
      </c>
      <c r="H4135" s="52">
        <v>0</v>
      </c>
      <c r="I4135" s="52">
        <v>0</v>
      </c>
      <c r="J4135" s="52">
        <v>0</v>
      </c>
      <c r="K4135" s="52">
        <v>0</v>
      </c>
      <c r="L4135" s="52">
        <v>0</v>
      </c>
      <c r="M4135" s="52">
        <v>0</v>
      </c>
      <c r="N4135" s="52">
        <v>0</v>
      </c>
      <c r="O4135" s="52">
        <v>0</v>
      </c>
      <c r="P4135" s="52">
        <v>0</v>
      </c>
      <c r="Q4135" s="52">
        <v>0</v>
      </c>
      <c r="R4135" s="52">
        <v>0</v>
      </c>
      <c r="S4135" s="52">
        <v>0</v>
      </c>
      <c r="T4135" s="52">
        <v>0</v>
      </c>
      <c r="U4135" s="52">
        <v>0</v>
      </c>
      <c r="V4135" s="52">
        <v>0</v>
      </c>
      <c r="W4135" s="52">
        <v>0</v>
      </c>
      <c r="X4135" s="52">
        <v>0</v>
      </c>
      <c r="Y4135" s="52">
        <v>0</v>
      </c>
      <c r="Z4135" s="52">
        <v>0</v>
      </c>
    </row>
    <row r="4136" spans="1:26">
      <c r="A4136" s="52" t="s">
        <v>347</v>
      </c>
      <c r="B4136" s="52" t="s">
        <v>342</v>
      </c>
      <c r="C4136" s="52" t="s">
        <v>264</v>
      </c>
      <c r="D4136" s="52" t="s">
        <v>7</v>
      </c>
      <c r="E4136" s="52" t="s">
        <v>84</v>
      </c>
      <c r="F4136" s="52" t="s">
        <v>72</v>
      </c>
      <c r="G4136" s="52">
        <v>0</v>
      </c>
      <c r="H4136" s="52">
        <v>0</v>
      </c>
      <c r="I4136" s="52">
        <v>0</v>
      </c>
      <c r="J4136" s="52">
        <v>0</v>
      </c>
      <c r="K4136" s="52">
        <v>0</v>
      </c>
      <c r="L4136" s="52">
        <v>0</v>
      </c>
      <c r="M4136" s="52">
        <v>0</v>
      </c>
      <c r="N4136" s="52">
        <v>0</v>
      </c>
      <c r="O4136" s="52">
        <v>0</v>
      </c>
      <c r="P4136" s="52">
        <v>0</v>
      </c>
      <c r="Q4136" s="52">
        <v>0</v>
      </c>
      <c r="R4136" s="52">
        <v>0</v>
      </c>
      <c r="S4136" s="52">
        <v>0</v>
      </c>
      <c r="T4136" s="52">
        <v>0</v>
      </c>
      <c r="U4136" s="52">
        <v>0</v>
      </c>
      <c r="V4136" s="52">
        <v>0</v>
      </c>
      <c r="W4136" s="52">
        <v>0</v>
      </c>
      <c r="X4136" s="52">
        <v>0</v>
      </c>
      <c r="Y4136" s="52">
        <v>0</v>
      </c>
      <c r="Z4136" s="52">
        <v>0</v>
      </c>
    </row>
    <row r="4137" spans="1:26">
      <c r="A4137" s="52" t="s">
        <v>347</v>
      </c>
      <c r="B4137" s="52" t="s">
        <v>343</v>
      </c>
      <c r="C4137" s="52" t="s">
        <v>264</v>
      </c>
      <c r="D4137" s="52" t="s">
        <v>7</v>
      </c>
      <c r="E4137" s="52" t="s">
        <v>84</v>
      </c>
      <c r="F4137" s="52" t="s">
        <v>73</v>
      </c>
      <c r="G4137" s="52">
        <v>0</v>
      </c>
      <c r="H4137" s="52">
        <v>0</v>
      </c>
      <c r="I4137" s="52">
        <v>0</v>
      </c>
      <c r="J4137" s="52">
        <v>0</v>
      </c>
      <c r="K4137" s="52">
        <v>0</v>
      </c>
      <c r="L4137" s="52">
        <v>0</v>
      </c>
      <c r="M4137" s="52">
        <v>0</v>
      </c>
      <c r="N4137" s="52">
        <v>0</v>
      </c>
      <c r="O4137" s="52">
        <v>0</v>
      </c>
      <c r="P4137" s="52">
        <v>0</v>
      </c>
      <c r="Q4137" s="52">
        <v>0</v>
      </c>
      <c r="R4137" s="52">
        <v>0</v>
      </c>
      <c r="S4137" s="52">
        <v>0</v>
      </c>
      <c r="T4137" s="52">
        <v>0</v>
      </c>
      <c r="U4137" s="52">
        <v>0</v>
      </c>
      <c r="V4137" s="52">
        <v>0</v>
      </c>
      <c r="W4137" s="52">
        <v>0</v>
      </c>
      <c r="X4137" s="52">
        <v>0</v>
      </c>
      <c r="Y4137" s="52">
        <v>0</v>
      </c>
      <c r="Z4137" s="52">
        <v>0</v>
      </c>
    </row>
    <row r="4138" spans="1:26">
      <c r="A4138" s="52" t="s">
        <v>349</v>
      </c>
      <c r="B4138" s="52" t="s">
        <v>337</v>
      </c>
      <c r="C4138" s="52" t="s">
        <v>264</v>
      </c>
      <c r="D4138" s="52" t="s">
        <v>7</v>
      </c>
      <c r="E4138" s="52" t="s">
        <v>85</v>
      </c>
      <c r="F4138" s="52" t="s">
        <v>63</v>
      </c>
      <c r="G4138" s="52">
        <v>0</v>
      </c>
      <c r="H4138" s="52">
        <v>0</v>
      </c>
      <c r="I4138" s="52">
        <v>0</v>
      </c>
      <c r="J4138" s="52">
        <v>0</v>
      </c>
      <c r="K4138" s="52">
        <v>0</v>
      </c>
      <c r="L4138" s="52">
        <v>0</v>
      </c>
      <c r="M4138" s="52">
        <v>0</v>
      </c>
      <c r="N4138" s="52">
        <v>0</v>
      </c>
      <c r="O4138" s="52">
        <v>0</v>
      </c>
      <c r="P4138" s="52">
        <v>0</v>
      </c>
      <c r="Q4138" s="52">
        <v>0</v>
      </c>
      <c r="R4138" s="52">
        <v>0</v>
      </c>
      <c r="S4138" s="52">
        <v>0</v>
      </c>
      <c r="T4138" s="52">
        <v>0</v>
      </c>
      <c r="U4138" s="52">
        <v>0</v>
      </c>
      <c r="V4138" s="52">
        <v>0</v>
      </c>
      <c r="W4138" s="52">
        <v>0</v>
      </c>
      <c r="X4138" s="52">
        <v>0</v>
      </c>
      <c r="Y4138" s="52">
        <v>0</v>
      </c>
      <c r="Z4138" s="52">
        <v>0</v>
      </c>
    </row>
    <row r="4139" spans="1:26">
      <c r="A4139" s="52" t="s">
        <v>349</v>
      </c>
      <c r="B4139" s="52" t="s">
        <v>338</v>
      </c>
      <c r="C4139" s="52" t="s">
        <v>264</v>
      </c>
      <c r="D4139" s="52" t="s">
        <v>7</v>
      </c>
      <c r="E4139" s="52" t="s">
        <v>85</v>
      </c>
      <c r="F4139" s="52" t="s">
        <v>64</v>
      </c>
      <c r="G4139" s="52">
        <v>0</v>
      </c>
      <c r="H4139" s="52">
        <v>0</v>
      </c>
      <c r="I4139" s="52">
        <v>0</v>
      </c>
      <c r="J4139" s="52">
        <v>0</v>
      </c>
      <c r="K4139" s="52">
        <v>0</v>
      </c>
      <c r="L4139" s="52">
        <v>0</v>
      </c>
      <c r="M4139" s="52">
        <v>0</v>
      </c>
      <c r="N4139" s="52">
        <v>0</v>
      </c>
      <c r="O4139" s="52">
        <v>0</v>
      </c>
      <c r="P4139" s="52">
        <v>0</v>
      </c>
      <c r="Q4139" s="52">
        <v>0</v>
      </c>
      <c r="R4139" s="52">
        <v>0</v>
      </c>
      <c r="S4139" s="52">
        <v>0</v>
      </c>
      <c r="T4139" s="52">
        <v>0</v>
      </c>
      <c r="U4139" s="52">
        <v>0</v>
      </c>
      <c r="V4139" s="52">
        <v>0</v>
      </c>
      <c r="W4139" s="52">
        <v>0</v>
      </c>
      <c r="X4139" s="52">
        <v>0</v>
      </c>
      <c r="Y4139" s="52">
        <v>0</v>
      </c>
      <c r="Z4139" s="52">
        <v>0</v>
      </c>
    </row>
    <row r="4140" spans="1:26">
      <c r="A4140" s="52" t="s">
        <v>349</v>
      </c>
      <c r="B4140" s="52" t="s">
        <v>339</v>
      </c>
      <c r="C4140" s="52" t="s">
        <v>264</v>
      </c>
      <c r="D4140" s="52" t="s">
        <v>7</v>
      </c>
      <c r="E4140" s="52" t="s">
        <v>85</v>
      </c>
      <c r="F4140" s="52" t="s">
        <v>65</v>
      </c>
      <c r="G4140" s="52">
        <v>0</v>
      </c>
      <c r="H4140" s="52">
        <v>0</v>
      </c>
      <c r="I4140" s="52">
        <v>0</v>
      </c>
      <c r="J4140" s="52">
        <v>0</v>
      </c>
      <c r="K4140" s="52">
        <v>0</v>
      </c>
      <c r="L4140" s="52">
        <v>0</v>
      </c>
      <c r="M4140" s="52">
        <v>0</v>
      </c>
      <c r="N4140" s="52">
        <v>0</v>
      </c>
      <c r="O4140" s="52">
        <v>0</v>
      </c>
      <c r="P4140" s="52">
        <v>0</v>
      </c>
      <c r="Q4140" s="52">
        <v>0</v>
      </c>
      <c r="R4140" s="52">
        <v>0</v>
      </c>
      <c r="S4140" s="52">
        <v>0</v>
      </c>
      <c r="T4140" s="52">
        <v>0</v>
      </c>
      <c r="U4140" s="52">
        <v>0</v>
      </c>
      <c r="V4140" s="52">
        <v>0</v>
      </c>
      <c r="W4140" s="52">
        <v>0</v>
      </c>
      <c r="X4140" s="52">
        <v>0</v>
      </c>
      <c r="Y4140" s="52">
        <v>0</v>
      </c>
      <c r="Z4140" s="52">
        <v>0</v>
      </c>
    </row>
    <row r="4141" spans="1:26">
      <c r="A4141" s="52" t="s">
        <v>349</v>
      </c>
      <c r="B4141" s="52" t="s">
        <v>340</v>
      </c>
      <c r="C4141" s="52" t="s">
        <v>264</v>
      </c>
      <c r="D4141" s="52" t="s">
        <v>7</v>
      </c>
      <c r="E4141" s="52" t="s">
        <v>85</v>
      </c>
      <c r="F4141" s="52" t="s">
        <v>66</v>
      </c>
      <c r="G4141" s="52">
        <v>0</v>
      </c>
      <c r="H4141" s="52">
        <v>0</v>
      </c>
      <c r="I4141" s="52">
        <v>0</v>
      </c>
      <c r="J4141" s="52">
        <v>0</v>
      </c>
      <c r="K4141" s="52">
        <v>0</v>
      </c>
      <c r="L4141" s="52">
        <v>0</v>
      </c>
      <c r="M4141" s="52">
        <v>0</v>
      </c>
      <c r="N4141" s="52">
        <v>0</v>
      </c>
      <c r="O4141" s="52">
        <v>0</v>
      </c>
      <c r="P4141" s="52">
        <v>0</v>
      </c>
      <c r="Q4141" s="52">
        <v>0</v>
      </c>
      <c r="R4141" s="52">
        <v>0</v>
      </c>
      <c r="S4141" s="52">
        <v>0</v>
      </c>
      <c r="T4141" s="52">
        <v>0</v>
      </c>
      <c r="U4141" s="52">
        <v>0</v>
      </c>
      <c r="V4141" s="52">
        <v>0</v>
      </c>
      <c r="W4141" s="52">
        <v>0</v>
      </c>
      <c r="X4141" s="52">
        <v>0</v>
      </c>
      <c r="Y4141" s="52">
        <v>0</v>
      </c>
      <c r="Z4141" s="52">
        <v>0</v>
      </c>
    </row>
    <row r="4142" spans="1:26">
      <c r="A4142" s="52" t="s">
        <v>349</v>
      </c>
      <c r="B4142" s="52" t="s">
        <v>341</v>
      </c>
      <c r="C4142" s="52" t="s">
        <v>264</v>
      </c>
      <c r="D4142" s="52" t="s">
        <v>7</v>
      </c>
      <c r="E4142" s="52" t="s">
        <v>85</v>
      </c>
      <c r="F4142" s="52" t="s">
        <v>67</v>
      </c>
      <c r="G4142" s="52">
        <v>0</v>
      </c>
      <c r="H4142" s="52">
        <v>0</v>
      </c>
      <c r="I4142" s="52">
        <v>0</v>
      </c>
      <c r="J4142" s="52">
        <v>0</v>
      </c>
      <c r="K4142" s="52">
        <v>0</v>
      </c>
      <c r="L4142" s="52">
        <v>0</v>
      </c>
      <c r="M4142" s="52">
        <v>0</v>
      </c>
      <c r="N4142" s="52">
        <v>0</v>
      </c>
      <c r="O4142" s="52">
        <v>0</v>
      </c>
      <c r="P4142" s="52">
        <v>0</v>
      </c>
      <c r="Q4142" s="52">
        <v>0</v>
      </c>
      <c r="R4142" s="52">
        <v>0</v>
      </c>
      <c r="S4142" s="52">
        <v>0</v>
      </c>
      <c r="T4142" s="52">
        <v>0</v>
      </c>
      <c r="U4142" s="52">
        <v>0</v>
      </c>
      <c r="V4142" s="52">
        <v>0</v>
      </c>
      <c r="W4142" s="52">
        <v>0</v>
      </c>
      <c r="X4142" s="52">
        <v>0</v>
      </c>
      <c r="Y4142" s="52">
        <v>0</v>
      </c>
      <c r="Z4142" s="52">
        <v>0</v>
      </c>
    </row>
    <row r="4143" spans="1:26">
      <c r="A4143" s="52" t="s">
        <v>349</v>
      </c>
      <c r="B4143" s="52" t="s">
        <v>337</v>
      </c>
      <c r="C4143" s="52" t="s">
        <v>264</v>
      </c>
      <c r="D4143" s="52" t="s">
        <v>7</v>
      </c>
      <c r="E4143" s="52" t="s">
        <v>85</v>
      </c>
      <c r="F4143" s="52" t="s">
        <v>68</v>
      </c>
      <c r="G4143" s="52">
        <v>0</v>
      </c>
      <c r="H4143" s="52">
        <v>0</v>
      </c>
      <c r="I4143" s="52">
        <v>0</v>
      </c>
      <c r="J4143" s="52">
        <v>0</v>
      </c>
      <c r="K4143" s="52">
        <v>0</v>
      </c>
      <c r="L4143" s="52">
        <v>0</v>
      </c>
      <c r="M4143" s="52">
        <v>0</v>
      </c>
      <c r="N4143" s="52">
        <v>0</v>
      </c>
      <c r="O4143" s="52">
        <v>0</v>
      </c>
      <c r="P4143" s="52">
        <v>0</v>
      </c>
      <c r="Q4143" s="52">
        <v>0</v>
      </c>
      <c r="R4143" s="52">
        <v>0</v>
      </c>
      <c r="S4143" s="52">
        <v>0</v>
      </c>
      <c r="T4143" s="52">
        <v>0</v>
      </c>
      <c r="U4143" s="52">
        <v>0</v>
      </c>
      <c r="V4143" s="52">
        <v>0</v>
      </c>
      <c r="W4143" s="52">
        <v>0</v>
      </c>
      <c r="X4143" s="52">
        <v>0</v>
      </c>
      <c r="Y4143" s="52">
        <v>0</v>
      </c>
      <c r="Z4143" s="52">
        <v>0</v>
      </c>
    </row>
    <row r="4144" spans="1:26">
      <c r="A4144" s="52" t="s">
        <v>349</v>
      </c>
      <c r="B4144" s="52" t="s">
        <v>337</v>
      </c>
      <c r="C4144" s="52" t="s">
        <v>264</v>
      </c>
      <c r="D4144" s="52" t="s">
        <v>7</v>
      </c>
      <c r="E4144" s="52" t="s">
        <v>85</v>
      </c>
      <c r="F4144" s="52" t="s">
        <v>69</v>
      </c>
      <c r="G4144" s="52">
        <v>0</v>
      </c>
      <c r="H4144" s="52">
        <v>0</v>
      </c>
      <c r="I4144" s="52">
        <v>0</v>
      </c>
      <c r="J4144" s="52">
        <v>0</v>
      </c>
      <c r="K4144" s="52">
        <v>0</v>
      </c>
      <c r="L4144" s="52">
        <v>0</v>
      </c>
      <c r="M4144" s="52">
        <v>0</v>
      </c>
      <c r="N4144" s="52">
        <v>0</v>
      </c>
      <c r="O4144" s="52">
        <v>0</v>
      </c>
      <c r="P4144" s="52">
        <v>0</v>
      </c>
      <c r="Q4144" s="52">
        <v>0</v>
      </c>
      <c r="R4144" s="52">
        <v>0</v>
      </c>
      <c r="S4144" s="52">
        <v>0</v>
      </c>
      <c r="T4144" s="52">
        <v>0</v>
      </c>
      <c r="U4144" s="52">
        <v>0</v>
      </c>
      <c r="V4144" s="52">
        <v>0</v>
      </c>
      <c r="W4144" s="52">
        <v>0</v>
      </c>
      <c r="X4144" s="52">
        <v>0</v>
      </c>
      <c r="Y4144" s="52">
        <v>0</v>
      </c>
      <c r="Z4144" s="52">
        <v>0</v>
      </c>
    </row>
    <row r="4145" spans="1:26">
      <c r="A4145" s="52" t="s">
        <v>349</v>
      </c>
      <c r="B4145" s="52" t="s">
        <v>337</v>
      </c>
      <c r="C4145" s="52" t="s">
        <v>264</v>
      </c>
      <c r="D4145" s="52" t="s">
        <v>7</v>
      </c>
      <c r="E4145" s="52" t="s">
        <v>85</v>
      </c>
      <c r="F4145" s="52" t="s">
        <v>70</v>
      </c>
      <c r="G4145" s="52">
        <v>0</v>
      </c>
      <c r="H4145" s="52">
        <v>0</v>
      </c>
      <c r="I4145" s="52">
        <v>0</v>
      </c>
      <c r="J4145" s="52">
        <v>0</v>
      </c>
      <c r="K4145" s="52">
        <v>0</v>
      </c>
      <c r="L4145" s="52">
        <v>0</v>
      </c>
      <c r="M4145" s="52">
        <v>0</v>
      </c>
      <c r="N4145" s="52">
        <v>0</v>
      </c>
      <c r="O4145" s="52">
        <v>0</v>
      </c>
      <c r="P4145" s="52">
        <v>0</v>
      </c>
      <c r="Q4145" s="52">
        <v>0</v>
      </c>
      <c r="R4145" s="52">
        <v>0</v>
      </c>
      <c r="S4145" s="52">
        <v>0</v>
      </c>
      <c r="T4145" s="52">
        <v>0</v>
      </c>
      <c r="U4145" s="52">
        <v>0</v>
      </c>
      <c r="V4145" s="52">
        <v>0</v>
      </c>
      <c r="W4145" s="52">
        <v>0</v>
      </c>
      <c r="X4145" s="52">
        <v>0</v>
      </c>
      <c r="Y4145" s="52">
        <v>0</v>
      </c>
      <c r="Z4145" s="52">
        <v>0</v>
      </c>
    </row>
    <row r="4146" spans="1:26">
      <c r="A4146" s="52" t="s">
        <v>349</v>
      </c>
      <c r="B4146" s="52" t="s">
        <v>342</v>
      </c>
      <c r="C4146" s="52" t="s">
        <v>264</v>
      </c>
      <c r="D4146" s="52" t="s">
        <v>7</v>
      </c>
      <c r="E4146" s="52" t="s">
        <v>85</v>
      </c>
      <c r="F4146" s="52" t="s">
        <v>71</v>
      </c>
      <c r="G4146" s="52">
        <v>0</v>
      </c>
      <c r="H4146" s="52">
        <v>0</v>
      </c>
      <c r="I4146" s="52">
        <v>0</v>
      </c>
      <c r="J4146" s="52">
        <v>0</v>
      </c>
      <c r="K4146" s="52">
        <v>0</v>
      </c>
      <c r="L4146" s="52">
        <v>0</v>
      </c>
      <c r="M4146" s="52">
        <v>0</v>
      </c>
      <c r="N4146" s="52">
        <v>0</v>
      </c>
      <c r="O4146" s="52">
        <v>0</v>
      </c>
      <c r="P4146" s="52">
        <v>0</v>
      </c>
      <c r="Q4146" s="52">
        <v>0</v>
      </c>
      <c r="R4146" s="52">
        <v>0</v>
      </c>
      <c r="S4146" s="52">
        <v>0</v>
      </c>
      <c r="T4146" s="52">
        <v>0</v>
      </c>
      <c r="U4146" s="52">
        <v>0</v>
      </c>
      <c r="V4146" s="52">
        <v>0</v>
      </c>
      <c r="W4146" s="52">
        <v>0</v>
      </c>
      <c r="X4146" s="52">
        <v>0</v>
      </c>
      <c r="Y4146" s="52">
        <v>0</v>
      </c>
      <c r="Z4146" s="52">
        <v>0</v>
      </c>
    </row>
    <row r="4147" spans="1:26">
      <c r="A4147" s="52" t="s">
        <v>349</v>
      </c>
      <c r="B4147" s="52" t="s">
        <v>342</v>
      </c>
      <c r="C4147" s="52" t="s">
        <v>264</v>
      </c>
      <c r="D4147" s="52" t="s">
        <v>7</v>
      </c>
      <c r="E4147" s="52" t="s">
        <v>85</v>
      </c>
      <c r="F4147" s="52" t="s">
        <v>72</v>
      </c>
      <c r="G4147" s="52">
        <v>0</v>
      </c>
      <c r="H4147" s="52">
        <v>0</v>
      </c>
      <c r="I4147" s="52">
        <v>0</v>
      </c>
      <c r="J4147" s="52">
        <v>0</v>
      </c>
      <c r="K4147" s="52">
        <v>0</v>
      </c>
      <c r="L4147" s="52">
        <v>0</v>
      </c>
      <c r="M4147" s="52">
        <v>0</v>
      </c>
      <c r="N4147" s="52">
        <v>0</v>
      </c>
      <c r="O4147" s="52">
        <v>0</v>
      </c>
      <c r="P4147" s="52">
        <v>0</v>
      </c>
      <c r="Q4147" s="52">
        <v>0</v>
      </c>
      <c r="R4147" s="52">
        <v>0</v>
      </c>
      <c r="S4147" s="52">
        <v>0</v>
      </c>
      <c r="T4147" s="52">
        <v>0</v>
      </c>
      <c r="U4147" s="52">
        <v>0</v>
      </c>
      <c r="V4147" s="52">
        <v>0</v>
      </c>
      <c r="W4147" s="52">
        <v>0</v>
      </c>
      <c r="X4147" s="52">
        <v>0</v>
      </c>
      <c r="Y4147" s="52">
        <v>0</v>
      </c>
      <c r="Z4147" s="52">
        <v>0</v>
      </c>
    </row>
    <row r="4148" spans="1:26">
      <c r="A4148" s="52" t="s">
        <v>349</v>
      </c>
      <c r="B4148" s="52" t="s">
        <v>343</v>
      </c>
      <c r="C4148" s="52" t="s">
        <v>264</v>
      </c>
      <c r="D4148" s="52" t="s">
        <v>7</v>
      </c>
      <c r="E4148" s="52" t="s">
        <v>85</v>
      </c>
      <c r="F4148" s="52" t="s">
        <v>73</v>
      </c>
      <c r="G4148" s="52">
        <v>0</v>
      </c>
      <c r="H4148" s="52">
        <v>0</v>
      </c>
      <c r="I4148" s="52">
        <v>0</v>
      </c>
      <c r="J4148" s="52">
        <v>0</v>
      </c>
      <c r="K4148" s="52">
        <v>0</v>
      </c>
      <c r="L4148" s="52">
        <v>0</v>
      </c>
      <c r="M4148" s="52">
        <v>0</v>
      </c>
      <c r="N4148" s="52">
        <v>0</v>
      </c>
      <c r="O4148" s="52">
        <v>0</v>
      </c>
      <c r="P4148" s="52">
        <v>0</v>
      </c>
      <c r="Q4148" s="52">
        <v>0</v>
      </c>
      <c r="R4148" s="52">
        <v>0</v>
      </c>
      <c r="S4148" s="52">
        <v>0</v>
      </c>
      <c r="T4148" s="52">
        <v>0</v>
      </c>
      <c r="U4148" s="52">
        <v>0</v>
      </c>
      <c r="V4148" s="52">
        <v>0</v>
      </c>
      <c r="W4148" s="52">
        <v>0</v>
      </c>
      <c r="X4148" s="52">
        <v>0</v>
      </c>
      <c r="Y4148" s="52">
        <v>0</v>
      </c>
      <c r="Z4148" s="52">
        <v>0</v>
      </c>
    </row>
    <row r="4149" spans="1:26">
      <c r="A4149" s="52" t="s">
        <v>336</v>
      </c>
      <c r="B4149" s="52" t="s">
        <v>337</v>
      </c>
      <c r="C4149" s="52" t="s">
        <v>265</v>
      </c>
      <c r="D4149" s="52" t="s">
        <v>7</v>
      </c>
      <c r="E4149" s="52" t="s">
        <v>62</v>
      </c>
      <c r="F4149" s="52" t="s">
        <v>63</v>
      </c>
      <c r="G4149" s="52">
        <v>0</v>
      </c>
      <c r="H4149" s="52">
        <v>0</v>
      </c>
      <c r="I4149" s="52">
        <v>0</v>
      </c>
      <c r="J4149" s="52">
        <v>0</v>
      </c>
      <c r="K4149" s="52">
        <v>0</v>
      </c>
      <c r="L4149" s="52">
        <v>0</v>
      </c>
      <c r="M4149" s="52">
        <v>0</v>
      </c>
      <c r="N4149" s="52">
        <v>0</v>
      </c>
      <c r="O4149" s="52">
        <v>0</v>
      </c>
      <c r="P4149" s="52">
        <v>0</v>
      </c>
      <c r="Q4149" s="52">
        <v>0</v>
      </c>
      <c r="R4149" s="52">
        <v>0</v>
      </c>
      <c r="S4149" s="52">
        <v>0</v>
      </c>
      <c r="T4149" s="52">
        <v>0</v>
      </c>
      <c r="U4149" s="52">
        <v>0</v>
      </c>
      <c r="V4149" s="52">
        <v>0</v>
      </c>
      <c r="W4149" s="52">
        <v>0</v>
      </c>
      <c r="X4149" s="52">
        <v>0</v>
      </c>
      <c r="Y4149" s="52">
        <v>0</v>
      </c>
      <c r="Z4149" s="52">
        <v>0</v>
      </c>
    </row>
    <row r="4150" spans="1:26">
      <c r="A4150" s="52" t="s">
        <v>336</v>
      </c>
      <c r="B4150" s="52" t="s">
        <v>338</v>
      </c>
      <c r="C4150" s="52" t="s">
        <v>265</v>
      </c>
      <c r="D4150" s="52" t="s">
        <v>7</v>
      </c>
      <c r="E4150" s="52" t="s">
        <v>62</v>
      </c>
      <c r="F4150" s="52" t="s">
        <v>64</v>
      </c>
      <c r="G4150" s="52">
        <v>0</v>
      </c>
      <c r="H4150" s="52">
        <v>0</v>
      </c>
      <c r="I4150" s="52">
        <v>0</v>
      </c>
      <c r="J4150" s="52">
        <v>0</v>
      </c>
      <c r="K4150" s="52">
        <v>0</v>
      </c>
      <c r="L4150" s="52">
        <v>0</v>
      </c>
      <c r="M4150" s="52">
        <v>0</v>
      </c>
      <c r="N4150" s="52">
        <v>0</v>
      </c>
      <c r="O4150" s="52">
        <v>0</v>
      </c>
      <c r="P4150" s="52">
        <v>0</v>
      </c>
      <c r="Q4150" s="52">
        <v>0</v>
      </c>
      <c r="R4150" s="52">
        <v>0</v>
      </c>
      <c r="S4150" s="52">
        <v>0</v>
      </c>
      <c r="T4150" s="52">
        <v>0</v>
      </c>
      <c r="U4150" s="52">
        <v>0</v>
      </c>
      <c r="V4150" s="52">
        <v>0</v>
      </c>
      <c r="W4150" s="52">
        <v>0</v>
      </c>
      <c r="X4150" s="52">
        <v>0</v>
      </c>
      <c r="Y4150" s="52">
        <v>0</v>
      </c>
      <c r="Z4150" s="52">
        <v>0</v>
      </c>
    </row>
    <row r="4151" spans="1:26">
      <c r="A4151" s="52" t="s">
        <v>336</v>
      </c>
      <c r="B4151" s="52" t="s">
        <v>339</v>
      </c>
      <c r="C4151" s="52" t="s">
        <v>265</v>
      </c>
      <c r="D4151" s="52" t="s">
        <v>7</v>
      </c>
      <c r="E4151" s="52" t="s">
        <v>62</v>
      </c>
      <c r="F4151" s="52" t="s">
        <v>65</v>
      </c>
      <c r="G4151" s="52">
        <v>0</v>
      </c>
      <c r="H4151" s="52">
        <v>0</v>
      </c>
      <c r="I4151" s="52">
        <v>0</v>
      </c>
      <c r="J4151" s="52">
        <v>0</v>
      </c>
      <c r="K4151" s="52">
        <v>0</v>
      </c>
      <c r="L4151" s="52">
        <v>0</v>
      </c>
      <c r="M4151" s="52">
        <v>0</v>
      </c>
      <c r="N4151" s="52">
        <v>0</v>
      </c>
      <c r="O4151" s="52">
        <v>0</v>
      </c>
      <c r="P4151" s="52">
        <v>0</v>
      </c>
      <c r="Q4151" s="52">
        <v>0</v>
      </c>
      <c r="R4151" s="52">
        <v>0</v>
      </c>
      <c r="S4151" s="52">
        <v>0</v>
      </c>
      <c r="T4151" s="52">
        <v>0</v>
      </c>
      <c r="U4151" s="52">
        <v>0</v>
      </c>
      <c r="V4151" s="52">
        <v>0</v>
      </c>
      <c r="W4151" s="52">
        <v>0</v>
      </c>
      <c r="X4151" s="52">
        <v>0</v>
      </c>
      <c r="Y4151" s="52">
        <v>0</v>
      </c>
      <c r="Z4151" s="52">
        <v>0</v>
      </c>
    </row>
    <row r="4152" spans="1:26">
      <c r="A4152" s="52" t="s">
        <v>336</v>
      </c>
      <c r="B4152" s="52" t="s">
        <v>340</v>
      </c>
      <c r="C4152" s="52" t="s">
        <v>265</v>
      </c>
      <c r="D4152" s="52" t="s">
        <v>7</v>
      </c>
      <c r="E4152" s="52" t="s">
        <v>62</v>
      </c>
      <c r="F4152" s="52" t="s">
        <v>66</v>
      </c>
      <c r="G4152" s="52">
        <v>0</v>
      </c>
      <c r="H4152" s="52">
        <v>0</v>
      </c>
      <c r="I4152" s="52">
        <v>0</v>
      </c>
      <c r="J4152" s="52">
        <v>0</v>
      </c>
      <c r="K4152" s="52">
        <v>0</v>
      </c>
      <c r="L4152" s="52">
        <v>0</v>
      </c>
      <c r="M4152" s="52">
        <v>0</v>
      </c>
      <c r="N4152" s="52">
        <v>0</v>
      </c>
      <c r="O4152" s="52">
        <v>0</v>
      </c>
      <c r="P4152" s="52">
        <v>0</v>
      </c>
      <c r="Q4152" s="52">
        <v>0</v>
      </c>
      <c r="R4152" s="52">
        <v>0</v>
      </c>
      <c r="S4152" s="52">
        <v>0</v>
      </c>
      <c r="T4152" s="52">
        <v>0</v>
      </c>
      <c r="U4152" s="52">
        <v>0</v>
      </c>
      <c r="V4152" s="52">
        <v>0</v>
      </c>
      <c r="W4152" s="52">
        <v>0</v>
      </c>
      <c r="X4152" s="52">
        <v>0</v>
      </c>
      <c r="Y4152" s="52">
        <v>0</v>
      </c>
      <c r="Z4152" s="52">
        <v>0</v>
      </c>
    </row>
    <row r="4153" spans="1:26">
      <c r="A4153" s="52" t="s">
        <v>336</v>
      </c>
      <c r="B4153" s="52" t="s">
        <v>341</v>
      </c>
      <c r="C4153" s="52" t="s">
        <v>265</v>
      </c>
      <c r="D4153" s="52" t="s">
        <v>7</v>
      </c>
      <c r="E4153" s="52" t="s">
        <v>62</v>
      </c>
      <c r="F4153" s="52" t="s">
        <v>67</v>
      </c>
      <c r="G4153" s="52">
        <v>0</v>
      </c>
      <c r="H4153" s="52">
        <v>0</v>
      </c>
      <c r="I4153" s="52">
        <v>0</v>
      </c>
      <c r="J4153" s="52">
        <v>0</v>
      </c>
      <c r="K4153" s="52">
        <v>0</v>
      </c>
      <c r="L4153" s="52">
        <v>0</v>
      </c>
      <c r="M4153" s="52">
        <v>0</v>
      </c>
      <c r="N4153" s="52">
        <v>0</v>
      </c>
      <c r="O4153" s="52">
        <v>0</v>
      </c>
      <c r="P4153" s="52">
        <v>0</v>
      </c>
      <c r="Q4153" s="52">
        <v>0</v>
      </c>
      <c r="R4153" s="52">
        <v>0</v>
      </c>
      <c r="S4153" s="52">
        <v>0</v>
      </c>
      <c r="T4153" s="52">
        <v>0</v>
      </c>
      <c r="U4153" s="52">
        <v>0</v>
      </c>
      <c r="V4153" s="52">
        <v>0</v>
      </c>
      <c r="W4153" s="52">
        <v>0</v>
      </c>
      <c r="X4153" s="52">
        <v>0</v>
      </c>
      <c r="Y4153" s="52">
        <v>0</v>
      </c>
      <c r="Z4153" s="52">
        <v>0</v>
      </c>
    </row>
    <row r="4154" spans="1:26">
      <c r="A4154" s="52" t="s">
        <v>336</v>
      </c>
      <c r="B4154" s="52" t="s">
        <v>337</v>
      </c>
      <c r="C4154" s="52" t="s">
        <v>265</v>
      </c>
      <c r="D4154" s="52" t="s">
        <v>7</v>
      </c>
      <c r="E4154" s="52" t="s">
        <v>62</v>
      </c>
      <c r="F4154" s="52" t="s">
        <v>68</v>
      </c>
      <c r="G4154" s="52">
        <v>0</v>
      </c>
      <c r="H4154" s="52">
        <v>0</v>
      </c>
      <c r="I4154" s="52">
        <v>0</v>
      </c>
      <c r="J4154" s="52">
        <v>0</v>
      </c>
      <c r="K4154" s="52">
        <v>0</v>
      </c>
      <c r="L4154" s="52">
        <v>0</v>
      </c>
      <c r="M4154" s="52">
        <v>0</v>
      </c>
      <c r="N4154" s="52">
        <v>0</v>
      </c>
      <c r="O4154" s="52">
        <v>0</v>
      </c>
      <c r="P4154" s="52">
        <v>0</v>
      </c>
      <c r="Q4154" s="52">
        <v>0</v>
      </c>
      <c r="R4154" s="52">
        <v>0</v>
      </c>
      <c r="S4154" s="52">
        <v>0</v>
      </c>
      <c r="T4154" s="52">
        <v>0</v>
      </c>
      <c r="U4154" s="52">
        <v>0</v>
      </c>
      <c r="V4154" s="52">
        <v>0</v>
      </c>
      <c r="W4154" s="52">
        <v>0</v>
      </c>
      <c r="X4154" s="52">
        <v>0</v>
      </c>
      <c r="Y4154" s="52">
        <v>0</v>
      </c>
      <c r="Z4154" s="52">
        <v>0</v>
      </c>
    </row>
    <row r="4155" spans="1:26">
      <c r="A4155" s="52" t="s">
        <v>336</v>
      </c>
      <c r="B4155" s="52" t="s">
        <v>337</v>
      </c>
      <c r="C4155" s="52" t="s">
        <v>265</v>
      </c>
      <c r="D4155" s="52" t="s">
        <v>7</v>
      </c>
      <c r="E4155" s="52" t="s">
        <v>62</v>
      </c>
      <c r="F4155" s="52" t="s">
        <v>69</v>
      </c>
      <c r="G4155" s="52">
        <v>0</v>
      </c>
      <c r="H4155" s="52">
        <v>0</v>
      </c>
      <c r="I4155" s="52">
        <v>0</v>
      </c>
      <c r="J4155" s="52">
        <v>0</v>
      </c>
      <c r="K4155" s="52">
        <v>0</v>
      </c>
      <c r="L4155" s="52">
        <v>0</v>
      </c>
      <c r="M4155" s="52">
        <v>0</v>
      </c>
      <c r="N4155" s="52">
        <v>0</v>
      </c>
      <c r="O4155" s="52">
        <v>0</v>
      </c>
      <c r="P4155" s="52">
        <v>0</v>
      </c>
      <c r="Q4155" s="52">
        <v>0</v>
      </c>
      <c r="R4155" s="52">
        <v>0</v>
      </c>
      <c r="S4155" s="52">
        <v>0</v>
      </c>
      <c r="T4155" s="52">
        <v>0</v>
      </c>
      <c r="U4155" s="52">
        <v>0</v>
      </c>
      <c r="V4155" s="52">
        <v>0</v>
      </c>
      <c r="W4155" s="52">
        <v>0</v>
      </c>
      <c r="X4155" s="52">
        <v>0</v>
      </c>
      <c r="Y4155" s="52">
        <v>0</v>
      </c>
      <c r="Z4155" s="52">
        <v>0</v>
      </c>
    </row>
    <row r="4156" spans="1:26">
      <c r="A4156" s="52" t="s">
        <v>336</v>
      </c>
      <c r="B4156" s="52" t="s">
        <v>337</v>
      </c>
      <c r="C4156" s="52" t="s">
        <v>265</v>
      </c>
      <c r="D4156" s="52" t="s">
        <v>7</v>
      </c>
      <c r="E4156" s="52" t="s">
        <v>62</v>
      </c>
      <c r="F4156" s="52" t="s">
        <v>70</v>
      </c>
      <c r="G4156" s="52">
        <v>0</v>
      </c>
      <c r="H4156" s="52">
        <v>0</v>
      </c>
      <c r="I4156" s="52">
        <v>0</v>
      </c>
      <c r="J4156" s="52">
        <v>0</v>
      </c>
      <c r="K4156" s="52">
        <v>0</v>
      </c>
      <c r="L4156" s="52">
        <v>0</v>
      </c>
      <c r="M4156" s="52">
        <v>0</v>
      </c>
      <c r="N4156" s="52">
        <v>0</v>
      </c>
      <c r="O4156" s="52">
        <v>0</v>
      </c>
      <c r="P4156" s="52">
        <v>0</v>
      </c>
      <c r="Q4156" s="52">
        <v>0</v>
      </c>
      <c r="R4156" s="52">
        <v>0</v>
      </c>
      <c r="S4156" s="52">
        <v>0</v>
      </c>
      <c r="T4156" s="52">
        <v>0</v>
      </c>
      <c r="U4156" s="52">
        <v>0</v>
      </c>
      <c r="V4156" s="52">
        <v>0</v>
      </c>
      <c r="W4156" s="52">
        <v>0</v>
      </c>
      <c r="X4156" s="52">
        <v>0</v>
      </c>
      <c r="Y4156" s="52">
        <v>0</v>
      </c>
      <c r="Z4156" s="52">
        <v>0</v>
      </c>
    </row>
    <row r="4157" spans="1:26">
      <c r="A4157" s="52" t="s">
        <v>336</v>
      </c>
      <c r="B4157" s="52" t="s">
        <v>342</v>
      </c>
      <c r="C4157" s="52" t="s">
        <v>265</v>
      </c>
      <c r="D4157" s="52" t="s">
        <v>7</v>
      </c>
      <c r="E4157" s="52" t="s">
        <v>62</v>
      </c>
      <c r="F4157" s="52" t="s">
        <v>71</v>
      </c>
      <c r="G4157" s="52">
        <v>0</v>
      </c>
      <c r="H4157" s="52">
        <v>0</v>
      </c>
      <c r="I4157" s="52">
        <v>0</v>
      </c>
      <c r="J4157" s="52">
        <v>0</v>
      </c>
      <c r="K4157" s="52">
        <v>0</v>
      </c>
      <c r="L4157" s="52">
        <v>0</v>
      </c>
      <c r="M4157" s="52">
        <v>0</v>
      </c>
      <c r="N4157" s="52">
        <v>0</v>
      </c>
      <c r="O4157" s="52">
        <v>0</v>
      </c>
      <c r="P4157" s="52">
        <v>0</v>
      </c>
      <c r="Q4157" s="52">
        <v>0</v>
      </c>
      <c r="R4157" s="52">
        <v>0</v>
      </c>
      <c r="S4157" s="52">
        <v>0</v>
      </c>
      <c r="T4157" s="52">
        <v>0</v>
      </c>
      <c r="U4157" s="52">
        <v>0</v>
      </c>
      <c r="V4157" s="52">
        <v>0</v>
      </c>
      <c r="W4157" s="52">
        <v>0</v>
      </c>
      <c r="X4157" s="52">
        <v>0</v>
      </c>
      <c r="Y4157" s="52">
        <v>0</v>
      </c>
      <c r="Z4157" s="52">
        <v>0</v>
      </c>
    </row>
    <row r="4158" spans="1:26">
      <c r="A4158" s="52" t="s">
        <v>336</v>
      </c>
      <c r="B4158" s="52" t="s">
        <v>342</v>
      </c>
      <c r="C4158" s="52" t="s">
        <v>265</v>
      </c>
      <c r="D4158" s="52" t="s">
        <v>7</v>
      </c>
      <c r="E4158" s="52" t="s">
        <v>62</v>
      </c>
      <c r="F4158" s="52" t="s">
        <v>72</v>
      </c>
      <c r="G4158" s="52">
        <v>0</v>
      </c>
      <c r="H4158" s="52">
        <v>0</v>
      </c>
      <c r="I4158" s="52">
        <v>0</v>
      </c>
      <c r="J4158" s="52">
        <v>0</v>
      </c>
      <c r="K4158" s="52">
        <v>0</v>
      </c>
      <c r="L4158" s="52">
        <v>0</v>
      </c>
      <c r="M4158" s="52">
        <v>0</v>
      </c>
      <c r="N4158" s="52">
        <v>0</v>
      </c>
      <c r="O4158" s="52">
        <v>0</v>
      </c>
      <c r="P4158" s="52">
        <v>0</v>
      </c>
      <c r="Q4158" s="52">
        <v>0</v>
      </c>
      <c r="R4158" s="52">
        <v>0</v>
      </c>
      <c r="S4158" s="52">
        <v>0</v>
      </c>
      <c r="T4158" s="52">
        <v>0</v>
      </c>
      <c r="U4158" s="52">
        <v>0</v>
      </c>
      <c r="V4158" s="52">
        <v>0</v>
      </c>
      <c r="W4158" s="52">
        <v>0</v>
      </c>
      <c r="X4158" s="52">
        <v>0</v>
      </c>
      <c r="Y4158" s="52">
        <v>0</v>
      </c>
      <c r="Z4158" s="52">
        <v>0</v>
      </c>
    </row>
    <row r="4159" spans="1:26">
      <c r="A4159" s="52" t="s">
        <v>336</v>
      </c>
      <c r="B4159" s="52" t="s">
        <v>343</v>
      </c>
      <c r="C4159" s="52" t="s">
        <v>265</v>
      </c>
      <c r="D4159" s="52" t="s">
        <v>7</v>
      </c>
      <c r="E4159" s="52" t="s">
        <v>62</v>
      </c>
      <c r="F4159" s="52" t="s">
        <v>73</v>
      </c>
      <c r="G4159" s="52">
        <v>0</v>
      </c>
      <c r="H4159" s="52">
        <v>0</v>
      </c>
      <c r="I4159" s="52">
        <v>0</v>
      </c>
      <c r="J4159" s="52">
        <v>0</v>
      </c>
      <c r="K4159" s="52">
        <v>0</v>
      </c>
      <c r="L4159" s="52">
        <v>0</v>
      </c>
      <c r="M4159" s="52">
        <v>0</v>
      </c>
      <c r="N4159" s="52">
        <v>0</v>
      </c>
      <c r="O4159" s="52">
        <v>0</v>
      </c>
      <c r="P4159" s="52">
        <v>0</v>
      </c>
      <c r="Q4159" s="52">
        <v>0</v>
      </c>
      <c r="R4159" s="52">
        <v>0</v>
      </c>
      <c r="S4159" s="52">
        <v>0</v>
      </c>
      <c r="T4159" s="52">
        <v>0</v>
      </c>
      <c r="U4159" s="52">
        <v>0</v>
      </c>
      <c r="V4159" s="52">
        <v>0</v>
      </c>
      <c r="W4159" s="52">
        <v>0</v>
      </c>
      <c r="X4159" s="52">
        <v>0</v>
      </c>
      <c r="Y4159" s="52">
        <v>0</v>
      </c>
      <c r="Z4159" s="52">
        <v>0</v>
      </c>
    </row>
    <row r="4160" spans="1:26">
      <c r="A4160" s="52" t="s">
        <v>344</v>
      </c>
      <c r="B4160" s="52" t="s">
        <v>337</v>
      </c>
      <c r="C4160" s="52" t="s">
        <v>265</v>
      </c>
      <c r="D4160" s="52" t="s">
        <v>7</v>
      </c>
      <c r="E4160" s="52" t="s">
        <v>74</v>
      </c>
      <c r="F4160" s="52" t="s">
        <v>63</v>
      </c>
      <c r="G4160" s="52">
        <v>0</v>
      </c>
      <c r="H4160" s="52">
        <v>0</v>
      </c>
      <c r="I4160" s="52">
        <v>0</v>
      </c>
      <c r="J4160" s="52">
        <v>0</v>
      </c>
      <c r="K4160" s="52">
        <v>0</v>
      </c>
      <c r="L4160" s="52">
        <v>0</v>
      </c>
      <c r="M4160" s="52">
        <v>0</v>
      </c>
      <c r="N4160" s="52">
        <v>0</v>
      </c>
      <c r="O4160" s="52">
        <v>0</v>
      </c>
      <c r="P4160" s="52">
        <v>0</v>
      </c>
      <c r="Q4160" s="52">
        <v>0</v>
      </c>
      <c r="R4160" s="52">
        <v>0</v>
      </c>
      <c r="S4160" s="52">
        <v>0</v>
      </c>
      <c r="T4160" s="52">
        <v>0</v>
      </c>
      <c r="U4160" s="52">
        <v>0</v>
      </c>
      <c r="V4160" s="52">
        <v>0</v>
      </c>
      <c r="W4160" s="52">
        <v>0</v>
      </c>
      <c r="X4160" s="52">
        <v>0</v>
      </c>
      <c r="Y4160" s="52">
        <v>0</v>
      </c>
      <c r="Z4160" s="52">
        <v>0</v>
      </c>
    </row>
    <row r="4161" spans="1:26">
      <c r="A4161" s="52" t="s">
        <v>344</v>
      </c>
      <c r="B4161" s="52" t="s">
        <v>338</v>
      </c>
      <c r="C4161" s="52" t="s">
        <v>265</v>
      </c>
      <c r="D4161" s="52" t="s">
        <v>7</v>
      </c>
      <c r="E4161" s="52" t="s">
        <v>74</v>
      </c>
      <c r="F4161" s="52" t="s">
        <v>64</v>
      </c>
      <c r="G4161" s="52">
        <v>0</v>
      </c>
      <c r="H4161" s="52">
        <v>0</v>
      </c>
      <c r="I4161" s="52">
        <v>0</v>
      </c>
      <c r="J4161" s="52">
        <v>0</v>
      </c>
      <c r="K4161" s="52">
        <v>0</v>
      </c>
      <c r="L4161" s="52">
        <v>0</v>
      </c>
      <c r="M4161" s="52">
        <v>0</v>
      </c>
      <c r="N4161" s="52">
        <v>0</v>
      </c>
      <c r="O4161" s="52">
        <v>0</v>
      </c>
      <c r="P4161" s="52">
        <v>0</v>
      </c>
      <c r="Q4161" s="52">
        <v>0</v>
      </c>
      <c r="R4161" s="52">
        <v>0</v>
      </c>
      <c r="S4161" s="52">
        <v>0</v>
      </c>
      <c r="T4161" s="52">
        <v>0</v>
      </c>
      <c r="U4161" s="52">
        <v>0</v>
      </c>
      <c r="V4161" s="52">
        <v>0</v>
      </c>
      <c r="W4161" s="52">
        <v>0</v>
      </c>
      <c r="X4161" s="52">
        <v>0</v>
      </c>
      <c r="Y4161" s="52">
        <v>0</v>
      </c>
      <c r="Z4161" s="52">
        <v>0</v>
      </c>
    </row>
    <row r="4162" spans="1:26">
      <c r="A4162" s="52" t="s">
        <v>344</v>
      </c>
      <c r="B4162" s="52" t="s">
        <v>339</v>
      </c>
      <c r="C4162" s="52" t="s">
        <v>265</v>
      </c>
      <c r="D4162" s="52" t="s">
        <v>7</v>
      </c>
      <c r="E4162" s="52" t="s">
        <v>74</v>
      </c>
      <c r="F4162" s="52" t="s">
        <v>65</v>
      </c>
      <c r="G4162" s="52">
        <v>0</v>
      </c>
      <c r="H4162" s="52">
        <v>0</v>
      </c>
      <c r="I4162" s="52">
        <v>0</v>
      </c>
      <c r="J4162" s="52">
        <v>0</v>
      </c>
      <c r="K4162" s="52">
        <v>0</v>
      </c>
      <c r="L4162" s="52">
        <v>0</v>
      </c>
      <c r="M4162" s="52">
        <v>0</v>
      </c>
      <c r="N4162" s="52">
        <v>0</v>
      </c>
      <c r="O4162" s="52">
        <v>0</v>
      </c>
      <c r="P4162" s="52">
        <v>0</v>
      </c>
      <c r="Q4162" s="52">
        <v>0</v>
      </c>
      <c r="R4162" s="52">
        <v>0</v>
      </c>
      <c r="S4162" s="52">
        <v>0</v>
      </c>
      <c r="T4162" s="52">
        <v>0</v>
      </c>
      <c r="U4162" s="52">
        <v>0</v>
      </c>
      <c r="V4162" s="52">
        <v>0</v>
      </c>
      <c r="W4162" s="52">
        <v>0</v>
      </c>
      <c r="X4162" s="52">
        <v>0</v>
      </c>
      <c r="Y4162" s="52">
        <v>0</v>
      </c>
      <c r="Z4162" s="52">
        <v>0</v>
      </c>
    </row>
    <row r="4163" spans="1:26">
      <c r="A4163" s="52" t="s">
        <v>344</v>
      </c>
      <c r="B4163" s="52" t="s">
        <v>340</v>
      </c>
      <c r="C4163" s="52" t="s">
        <v>265</v>
      </c>
      <c r="D4163" s="52" t="s">
        <v>7</v>
      </c>
      <c r="E4163" s="52" t="s">
        <v>74</v>
      </c>
      <c r="F4163" s="52" t="s">
        <v>66</v>
      </c>
      <c r="G4163" s="52">
        <v>0</v>
      </c>
      <c r="H4163" s="52">
        <v>0</v>
      </c>
      <c r="I4163" s="52">
        <v>0</v>
      </c>
      <c r="J4163" s="52">
        <v>0</v>
      </c>
      <c r="K4163" s="52">
        <v>0</v>
      </c>
      <c r="L4163" s="52">
        <v>0</v>
      </c>
      <c r="M4163" s="52">
        <v>0</v>
      </c>
      <c r="N4163" s="52">
        <v>0</v>
      </c>
      <c r="O4163" s="52">
        <v>0</v>
      </c>
      <c r="P4163" s="52">
        <v>0</v>
      </c>
      <c r="Q4163" s="52">
        <v>0</v>
      </c>
      <c r="R4163" s="52">
        <v>0</v>
      </c>
      <c r="S4163" s="52">
        <v>0</v>
      </c>
      <c r="T4163" s="52">
        <v>0</v>
      </c>
      <c r="U4163" s="52">
        <v>0</v>
      </c>
      <c r="V4163" s="52">
        <v>0</v>
      </c>
      <c r="W4163" s="52">
        <v>0</v>
      </c>
      <c r="X4163" s="52">
        <v>0</v>
      </c>
      <c r="Y4163" s="52">
        <v>0</v>
      </c>
      <c r="Z4163" s="52">
        <v>0</v>
      </c>
    </row>
    <row r="4164" spans="1:26">
      <c r="A4164" s="52" t="s">
        <v>344</v>
      </c>
      <c r="B4164" s="52" t="s">
        <v>341</v>
      </c>
      <c r="C4164" s="52" t="s">
        <v>265</v>
      </c>
      <c r="D4164" s="52" t="s">
        <v>7</v>
      </c>
      <c r="E4164" s="52" t="s">
        <v>74</v>
      </c>
      <c r="F4164" s="52" t="s">
        <v>67</v>
      </c>
      <c r="G4164" s="52">
        <v>0</v>
      </c>
      <c r="H4164" s="52">
        <v>0</v>
      </c>
      <c r="I4164" s="52">
        <v>0</v>
      </c>
      <c r="J4164" s="52">
        <v>0</v>
      </c>
      <c r="K4164" s="52">
        <v>0</v>
      </c>
      <c r="L4164" s="52">
        <v>0</v>
      </c>
      <c r="M4164" s="52">
        <v>0</v>
      </c>
      <c r="N4164" s="52">
        <v>0</v>
      </c>
      <c r="O4164" s="52">
        <v>0</v>
      </c>
      <c r="P4164" s="52">
        <v>0</v>
      </c>
      <c r="Q4164" s="52">
        <v>0</v>
      </c>
      <c r="R4164" s="52">
        <v>0</v>
      </c>
      <c r="S4164" s="52">
        <v>0</v>
      </c>
      <c r="T4164" s="52">
        <v>0</v>
      </c>
      <c r="U4164" s="52">
        <v>0</v>
      </c>
      <c r="V4164" s="52">
        <v>0</v>
      </c>
      <c r="W4164" s="52">
        <v>0</v>
      </c>
      <c r="X4164" s="52">
        <v>0</v>
      </c>
      <c r="Y4164" s="52">
        <v>0</v>
      </c>
      <c r="Z4164" s="52">
        <v>0</v>
      </c>
    </row>
    <row r="4165" spans="1:26">
      <c r="A4165" s="52" t="s">
        <v>344</v>
      </c>
      <c r="B4165" s="52" t="s">
        <v>337</v>
      </c>
      <c r="C4165" s="52" t="s">
        <v>265</v>
      </c>
      <c r="D4165" s="52" t="s">
        <v>7</v>
      </c>
      <c r="E4165" s="52" t="s">
        <v>74</v>
      </c>
      <c r="F4165" s="52" t="s">
        <v>68</v>
      </c>
      <c r="G4165" s="52">
        <v>0</v>
      </c>
      <c r="H4165" s="52">
        <v>0</v>
      </c>
      <c r="I4165" s="52">
        <v>0</v>
      </c>
      <c r="J4165" s="52">
        <v>0</v>
      </c>
      <c r="K4165" s="52">
        <v>0</v>
      </c>
      <c r="L4165" s="52">
        <v>0</v>
      </c>
      <c r="M4165" s="52">
        <v>0</v>
      </c>
      <c r="N4165" s="52">
        <v>0</v>
      </c>
      <c r="O4165" s="52">
        <v>0</v>
      </c>
      <c r="P4165" s="52">
        <v>0</v>
      </c>
      <c r="Q4165" s="52">
        <v>0</v>
      </c>
      <c r="R4165" s="52">
        <v>0</v>
      </c>
      <c r="S4165" s="52">
        <v>0</v>
      </c>
      <c r="T4165" s="52">
        <v>0</v>
      </c>
      <c r="U4165" s="52">
        <v>0</v>
      </c>
      <c r="V4165" s="52">
        <v>0</v>
      </c>
      <c r="W4165" s="52">
        <v>0</v>
      </c>
      <c r="X4165" s="52">
        <v>0</v>
      </c>
      <c r="Y4165" s="52">
        <v>0</v>
      </c>
      <c r="Z4165" s="52">
        <v>0</v>
      </c>
    </row>
    <row r="4166" spans="1:26">
      <c r="A4166" s="52" t="s">
        <v>344</v>
      </c>
      <c r="B4166" s="52" t="s">
        <v>337</v>
      </c>
      <c r="C4166" s="52" t="s">
        <v>265</v>
      </c>
      <c r="D4166" s="52" t="s">
        <v>7</v>
      </c>
      <c r="E4166" s="52" t="s">
        <v>74</v>
      </c>
      <c r="F4166" s="52" t="s">
        <v>69</v>
      </c>
      <c r="G4166" s="52">
        <v>0</v>
      </c>
      <c r="H4166" s="52">
        <v>0</v>
      </c>
      <c r="I4166" s="52">
        <v>0</v>
      </c>
      <c r="J4166" s="52">
        <v>0</v>
      </c>
      <c r="K4166" s="52">
        <v>0</v>
      </c>
      <c r="L4166" s="52">
        <v>0</v>
      </c>
      <c r="M4166" s="52">
        <v>0</v>
      </c>
      <c r="N4166" s="52">
        <v>0</v>
      </c>
      <c r="O4166" s="52">
        <v>0</v>
      </c>
      <c r="P4166" s="52">
        <v>0</v>
      </c>
      <c r="Q4166" s="52">
        <v>0</v>
      </c>
      <c r="R4166" s="52">
        <v>0</v>
      </c>
      <c r="S4166" s="52">
        <v>0</v>
      </c>
      <c r="T4166" s="52">
        <v>0</v>
      </c>
      <c r="U4166" s="52">
        <v>0</v>
      </c>
      <c r="V4166" s="52">
        <v>0</v>
      </c>
      <c r="W4166" s="52">
        <v>0</v>
      </c>
      <c r="X4166" s="52">
        <v>0</v>
      </c>
      <c r="Y4166" s="52">
        <v>0</v>
      </c>
      <c r="Z4166" s="52">
        <v>0</v>
      </c>
    </row>
    <row r="4167" spans="1:26">
      <c r="A4167" s="52" t="s">
        <v>344</v>
      </c>
      <c r="B4167" s="52" t="s">
        <v>337</v>
      </c>
      <c r="C4167" s="52" t="s">
        <v>265</v>
      </c>
      <c r="D4167" s="52" t="s">
        <v>7</v>
      </c>
      <c r="E4167" s="52" t="s">
        <v>74</v>
      </c>
      <c r="F4167" s="52" t="s">
        <v>70</v>
      </c>
      <c r="G4167" s="52">
        <v>0</v>
      </c>
      <c r="H4167" s="52">
        <v>0</v>
      </c>
      <c r="I4167" s="52">
        <v>0</v>
      </c>
      <c r="J4167" s="52">
        <v>0</v>
      </c>
      <c r="K4167" s="52">
        <v>0</v>
      </c>
      <c r="L4167" s="52">
        <v>0</v>
      </c>
      <c r="M4167" s="52">
        <v>0</v>
      </c>
      <c r="N4167" s="52">
        <v>0</v>
      </c>
      <c r="O4167" s="52">
        <v>0</v>
      </c>
      <c r="P4167" s="52">
        <v>0</v>
      </c>
      <c r="Q4167" s="52">
        <v>0</v>
      </c>
      <c r="R4167" s="52">
        <v>0</v>
      </c>
      <c r="S4167" s="52">
        <v>0</v>
      </c>
      <c r="T4167" s="52">
        <v>0</v>
      </c>
      <c r="U4167" s="52">
        <v>0</v>
      </c>
      <c r="V4167" s="52">
        <v>0</v>
      </c>
      <c r="W4167" s="52">
        <v>0</v>
      </c>
      <c r="X4167" s="52">
        <v>0</v>
      </c>
      <c r="Y4167" s="52">
        <v>0</v>
      </c>
      <c r="Z4167" s="52">
        <v>0</v>
      </c>
    </row>
    <row r="4168" spans="1:26">
      <c r="A4168" s="52" t="s">
        <v>344</v>
      </c>
      <c r="B4168" s="52" t="s">
        <v>342</v>
      </c>
      <c r="C4168" s="52" t="s">
        <v>265</v>
      </c>
      <c r="D4168" s="52" t="s">
        <v>7</v>
      </c>
      <c r="E4168" s="52" t="s">
        <v>74</v>
      </c>
      <c r="F4168" s="52" t="s">
        <v>71</v>
      </c>
      <c r="G4168" s="52">
        <v>0</v>
      </c>
      <c r="H4168" s="52">
        <v>0</v>
      </c>
      <c r="I4168" s="52">
        <v>0</v>
      </c>
      <c r="J4168" s="52">
        <v>0</v>
      </c>
      <c r="K4168" s="52">
        <v>0</v>
      </c>
      <c r="L4168" s="52">
        <v>0</v>
      </c>
      <c r="M4168" s="52">
        <v>0</v>
      </c>
      <c r="N4168" s="52">
        <v>0</v>
      </c>
      <c r="O4168" s="52">
        <v>0</v>
      </c>
      <c r="P4168" s="52">
        <v>0</v>
      </c>
      <c r="Q4168" s="52">
        <v>0</v>
      </c>
      <c r="R4168" s="52">
        <v>0</v>
      </c>
      <c r="S4168" s="52">
        <v>0</v>
      </c>
      <c r="T4168" s="52">
        <v>0</v>
      </c>
      <c r="U4168" s="52">
        <v>0</v>
      </c>
      <c r="V4168" s="52">
        <v>0</v>
      </c>
      <c r="W4168" s="52">
        <v>0</v>
      </c>
      <c r="X4168" s="52">
        <v>0</v>
      </c>
      <c r="Y4168" s="52">
        <v>0</v>
      </c>
      <c r="Z4168" s="52">
        <v>0</v>
      </c>
    </row>
    <row r="4169" spans="1:26">
      <c r="A4169" s="52" t="s">
        <v>344</v>
      </c>
      <c r="B4169" s="52" t="s">
        <v>342</v>
      </c>
      <c r="C4169" s="52" t="s">
        <v>265</v>
      </c>
      <c r="D4169" s="52" t="s">
        <v>7</v>
      </c>
      <c r="E4169" s="52" t="s">
        <v>74</v>
      </c>
      <c r="F4169" s="52" t="s">
        <v>72</v>
      </c>
      <c r="G4169" s="52">
        <v>0</v>
      </c>
      <c r="H4169" s="52">
        <v>0</v>
      </c>
      <c r="I4169" s="52">
        <v>0</v>
      </c>
      <c r="J4169" s="52">
        <v>0</v>
      </c>
      <c r="K4169" s="52">
        <v>0</v>
      </c>
      <c r="L4169" s="52">
        <v>0</v>
      </c>
      <c r="M4169" s="52">
        <v>0</v>
      </c>
      <c r="N4169" s="52">
        <v>0</v>
      </c>
      <c r="O4169" s="52">
        <v>0</v>
      </c>
      <c r="P4169" s="52">
        <v>0</v>
      </c>
      <c r="Q4169" s="52">
        <v>0</v>
      </c>
      <c r="R4169" s="52">
        <v>0</v>
      </c>
      <c r="S4169" s="52">
        <v>0</v>
      </c>
      <c r="T4169" s="52">
        <v>0</v>
      </c>
      <c r="U4169" s="52">
        <v>0</v>
      </c>
      <c r="V4169" s="52">
        <v>0</v>
      </c>
      <c r="W4169" s="52">
        <v>0</v>
      </c>
      <c r="X4169" s="52">
        <v>0</v>
      </c>
      <c r="Y4169" s="52">
        <v>0</v>
      </c>
      <c r="Z4169" s="52">
        <v>0</v>
      </c>
    </row>
    <row r="4170" spans="1:26">
      <c r="A4170" s="52" t="s">
        <v>344</v>
      </c>
      <c r="B4170" s="52" t="s">
        <v>343</v>
      </c>
      <c r="C4170" s="52" t="s">
        <v>265</v>
      </c>
      <c r="D4170" s="52" t="s">
        <v>7</v>
      </c>
      <c r="E4170" s="52" t="s">
        <v>74</v>
      </c>
      <c r="F4170" s="52" t="s">
        <v>73</v>
      </c>
      <c r="G4170" s="52">
        <v>0</v>
      </c>
      <c r="H4170" s="52">
        <v>0</v>
      </c>
      <c r="I4170" s="52">
        <v>0</v>
      </c>
      <c r="J4170" s="52">
        <v>0</v>
      </c>
      <c r="K4170" s="52">
        <v>0</v>
      </c>
      <c r="L4170" s="52">
        <v>0</v>
      </c>
      <c r="M4170" s="52">
        <v>0</v>
      </c>
      <c r="N4170" s="52">
        <v>0</v>
      </c>
      <c r="O4170" s="52">
        <v>0</v>
      </c>
      <c r="P4170" s="52">
        <v>0</v>
      </c>
      <c r="Q4170" s="52">
        <v>0</v>
      </c>
      <c r="R4170" s="52">
        <v>0</v>
      </c>
      <c r="S4170" s="52">
        <v>0</v>
      </c>
      <c r="T4170" s="52">
        <v>0</v>
      </c>
      <c r="U4170" s="52">
        <v>0</v>
      </c>
      <c r="V4170" s="52">
        <v>0</v>
      </c>
      <c r="W4170" s="52">
        <v>0</v>
      </c>
      <c r="X4170" s="52">
        <v>0</v>
      </c>
      <c r="Y4170" s="52">
        <v>0</v>
      </c>
      <c r="Z4170" s="52">
        <v>0</v>
      </c>
    </row>
    <row r="4171" spans="1:26">
      <c r="A4171" s="52" t="s">
        <v>345</v>
      </c>
      <c r="B4171" s="52" t="s">
        <v>337</v>
      </c>
      <c r="C4171" s="52" t="s">
        <v>265</v>
      </c>
      <c r="D4171" s="52" t="s">
        <v>7</v>
      </c>
      <c r="E4171" s="52" t="s">
        <v>75</v>
      </c>
      <c r="F4171" s="52" t="s">
        <v>63</v>
      </c>
      <c r="G4171" s="52">
        <v>0</v>
      </c>
      <c r="H4171" s="52">
        <v>0</v>
      </c>
      <c r="I4171" s="52">
        <v>0</v>
      </c>
      <c r="J4171" s="52">
        <v>0</v>
      </c>
      <c r="K4171" s="52">
        <v>0</v>
      </c>
      <c r="L4171" s="52">
        <v>0</v>
      </c>
      <c r="M4171" s="52">
        <v>0</v>
      </c>
      <c r="N4171" s="52">
        <v>0</v>
      </c>
      <c r="O4171" s="52">
        <v>0</v>
      </c>
      <c r="P4171" s="52">
        <v>0</v>
      </c>
      <c r="Q4171" s="52">
        <v>0</v>
      </c>
      <c r="R4171" s="52">
        <v>0</v>
      </c>
      <c r="S4171" s="52">
        <v>0</v>
      </c>
      <c r="T4171" s="52">
        <v>0</v>
      </c>
      <c r="U4171" s="52">
        <v>0</v>
      </c>
      <c r="V4171" s="52">
        <v>0</v>
      </c>
      <c r="W4171" s="52">
        <v>0</v>
      </c>
      <c r="X4171" s="52">
        <v>0</v>
      </c>
      <c r="Y4171" s="52">
        <v>0</v>
      </c>
      <c r="Z4171" s="52">
        <v>0</v>
      </c>
    </row>
    <row r="4172" spans="1:26">
      <c r="A4172" s="52" t="s">
        <v>345</v>
      </c>
      <c r="B4172" s="52" t="s">
        <v>338</v>
      </c>
      <c r="C4172" s="52" t="s">
        <v>265</v>
      </c>
      <c r="D4172" s="52" t="s">
        <v>7</v>
      </c>
      <c r="E4172" s="52" t="s">
        <v>75</v>
      </c>
      <c r="F4172" s="52" t="s">
        <v>64</v>
      </c>
      <c r="G4172" s="52">
        <v>0</v>
      </c>
      <c r="H4172" s="52">
        <v>0</v>
      </c>
      <c r="I4172" s="52">
        <v>0</v>
      </c>
      <c r="J4172" s="52">
        <v>0</v>
      </c>
      <c r="K4172" s="52">
        <v>0</v>
      </c>
      <c r="L4172" s="52">
        <v>0</v>
      </c>
      <c r="M4172" s="52">
        <v>0</v>
      </c>
      <c r="N4172" s="52">
        <v>0</v>
      </c>
      <c r="O4172" s="52">
        <v>0</v>
      </c>
      <c r="P4172" s="52">
        <v>0</v>
      </c>
      <c r="Q4172" s="52">
        <v>0</v>
      </c>
      <c r="R4172" s="52">
        <v>0</v>
      </c>
      <c r="S4172" s="52">
        <v>0</v>
      </c>
      <c r="T4172" s="52">
        <v>0</v>
      </c>
      <c r="U4172" s="52">
        <v>0</v>
      </c>
      <c r="V4172" s="52">
        <v>0</v>
      </c>
      <c r="W4172" s="52">
        <v>0</v>
      </c>
      <c r="X4172" s="52">
        <v>0</v>
      </c>
      <c r="Y4172" s="52">
        <v>0</v>
      </c>
      <c r="Z4172" s="52">
        <v>0</v>
      </c>
    </row>
    <row r="4173" spans="1:26">
      <c r="A4173" s="52" t="s">
        <v>345</v>
      </c>
      <c r="B4173" s="52" t="s">
        <v>339</v>
      </c>
      <c r="C4173" s="52" t="s">
        <v>265</v>
      </c>
      <c r="D4173" s="52" t="s">
        <v>7</v>
      </c>
      <c r="E4173" s="52" t="s">
        <v>75</v>
      </c>
      <c r="F4173" s="52" t="s">
        <v>65</v>
      </c>
      <c r="G4173" s="52">
        <v>0</v>
      </c>
      <c r="H4173" s="52">
        <v>0</v>
      </c>
      <c r="I4173" s="52">
        <v>0</v>
      </c>
      <c r="J4173" s="52">
        <v>0</v>
      </c>
      <c r="K4173" s="52">
        <v>0</v>
      </c>
      <c r="L4173" s="52">
        <v>0</v>
      </c>
      <c r="M4173" s="52">
        <v>0</v>
      </c>
      <c r="N4173" s="52">
        <v>0</v>
      </c>
      <c r="O4173" s="52">
        <v>0</v>
      </c>
      <c r="P4173" s="52">
        <v>0</v>
      </c>
      <c r="Q4173" s="52">
        <v>0</v>
      </c>
      <c r="R4173" s="52">
        <v>0</v>
      </c>
      <c r="S4173" s="52">
        <v>0</v>
      </c>
      <c r="T4173" s="52">
        <v>0</v>
      </c>
      <c r="U4173" s="52">
        <v>0</v>
      </c>
      <c r="V4173" s="52">
        <v>0</v>
      </c>
      <c r="W4173" s="52">
        <v>0</v>
      </c>
      <c r="X4173" s="52">
        <v>0</v>
      </c>
      <c r="Y4173" s="52">
        <v>0</v>
      </c>
      <c r="Z4173" s="52">
        <v>0</v>
      </c>
    </row>
    <row r="4174" spans="1:26">
      <c r="A4174" s="52" t="s">
        <v>345</v>
      </c>
      <c r="B4174" s="52" t="s">
        <v>340</v>
      </c>
      <c r="C4174" s="52" t="s">
        <v>265</v>
      </c>
      <c r="D4174" s="52" t="s">
        <v>7</v>
      </c>
      <c r="E4174" s="52" t="s">
        <v>75</v>
      </c>
      <c r="F4174" s="52" t="s">
        <v>66</v>
      </c>
      <c r="G4174" s="52">
        <v>0</v>
      </c>
      <c r="H4174" s="52">
        <v>0</v>
      </c>
      <c r="I4174" s="52">
        <v>0</v>
      </c>
      <c r="J4174" s="52">
        <v>0</v>
      </c>
      <c r="K4174" s="52">
        <v>0</v>
      </c>
      <c r="L4174" s="52">
        <v>0</v>
      </c>
      <c r="M4174" s="52">
        <v>0</v>
      </c>
      <c r="N4174" s="52">
        <v>0</v>
      </c>
      <c r="O4174" s="52">
        <v>0</v>
      </c>
      <c r="P4174" s="52">
        <v>0</v>
      </c>
      <c r="Q4174" s="52">
        <v>0</v>
      </c>
      <c r="R4174" s="52">
        <v>0</v>
      </c>
      <c r="S4174" s="52">
        <v>0</v>
      </c>
      <c r="T4174" s="52">
        <v>0</v>
      </c>
      <c r="U4174" s="52">
        <v>0</v>
      </c>
      <c r="V4174" s="52">
        <v>0</v>
      </c>
      <c r="W4174" s="52">
        <v>0</v>
      </c>
      <c r="X4174" s="52">
        <v>0</v>
      </c>
      <c r="Y4174" s="52">
        <v>0</v>
      </c>
      <c r="Z4174" s="52">
        <v>0</v>
      </c>
    </row>
    <row r="4175" spans="1:26">
      <c r="A4175" s="52" t="s">
        <v>345</v>
      </c>
      <c r="B4175" s="52" t="s">
        <v>341</v>
      </c>
      <c r="C4175" s="52" t="s">
        <v>265</v>
      </c>
      <c r="D4175" s="52" t="s">
        <v>7</v>
      </c>
      <c r="E4175" s="52" t="s">
        <v>75</v>
      </c>
      <c r="F4175" s="52" t="s">
        <v>67</v>
      </c>
      <c r="G4175" s="52">
        <v>0</v>
      </c>
      <c r="H4175" s="52">
        <v>0</v>
      </c>
      <c r="I4175" s="52">
        <v>0</v>
      </c>
      <c r="J4175" s="52">
        <v>0</v>
      </c>
      <c r="K4175" s="52">
        <v>0</v>
      </c>
      <c r="L4175" s="52">
        <v>0</v>
      </c>
      <c r="M4175" s="52">
        <v>0</v>
      </c>
      <c r="N4175" s="52">
        <v>0</v>
      </c>
      <c r="O4175" s="52">
        <v>0</v>
      </c>
      <c r="P4175" s="52">
        <v>0</v>
      </c>
      <c r="Q4175" s="52">
        <v>0</v>
      </c>
      <c r="R4175" s="52">
        <v>0</v>
      </c>
      <c r="S4175" s="52">
        <v>0</v>
      </c>
      <c r="T4175" s="52">
        <v>0</v>
      </c>
      <c r="U4175" s="52">
        <v>0</v>
      </c>
      <c r="V4175" s="52">
        <v>0</v>
      </c>
      <c r="W4175" s="52">
        <v>0</v>
      </c>
      <c r="X4175" s="52">
        <v>0</v>
      </c>
      <c r="Y4175" s="52">
        <v>0</v>
      </c>
      <c r="Z4175" s="52">
        <v>0</v>
      </c>
    </row>
    <row r="4176" spans="1:26">
      <c r="A4176" s="52" t="s">
        <v>345</v>
      </c>
      <c r="B4176" s="52" t="s">
        <v>337</v>
      </c>
      <c r="C4176" s="52" t="s">
        <v>265</v>
      </c>
      <c r="D4176" s="52" t="s">
        <v>7</v>
      </c>
      <c r="E4176" s="52" t="s">
        <v>75</v>
      </c>
      <c r="F4176" s="52" t="s">
        <v>68</v>
      </c>
      <c r="G4176" s="52">
        <v>0</v>
      </c>
      <c r="H4176" s="52">
        <v>0</v>
      </c>
      <c r="I4176" s="52">
        <v>0</v>
      </c>
      <c r="J4176" s="52">
        <v>0</v>
      </c>
      <c r="K4176" s="52">
        <v>0</v>
      </c>
      <c r="L4176" s="52">
        <v>0</v>
      </c>
      <c r="M4176" s="52">
        <v>0</v>
      </c>
      <c r="N4176" s="52">
        <v>0</v>
      </c>
      <c r="O4176" s="52">
        <v>0</v>
      </c>
      <c r="P4176" s="52">
        <v>0</v>
      </c>
      <c r="Q4176" s="52">
        <v>0</v>
      </c>
      <c r="R4176" s="52">
        <v>0</v>
      </c>
      <c r="S4176" s="52">
        <v>0</v>
      </c>
      <c r="T4176" s="52">
        <v>0</v>
      </c>
      <c r="U4176" s="52">
        <v>0</v>
      </c>
      <c r="V4176" s="52">
        <v>0</v>
      </c>
      <c r="W4176" s="52">
        <v>0</v>
      </c>
      <c r="X4176" s="52">
        <v>0</v>
      </c>
      <c r="Y4176" s="52">
        <v>0</v>
      </c>
      <c r="Z4176" s="52">
        <v>0</v>
      </c>
    </row>
    <row r="4177" spans="1:26">
      <c r="A4177" s="52" t="s">
        <v>345</v>
      </c>
      <c r="B4177" s="52" t="s">
        <v>337</v>
      </c>
      <c r="C4177" s="52" t="s">
        <v>265</v>
      </c>
      <c r="D4177" s="52" t="s">
        <v>7</v>
      </c>
      <c r="E4177" s="52" t="s">
        <v>75</v>
      </c>
      <c r="F4177" s="52" t="s">
        <v>69</v>
      </c>
      <c r="G4177" s="52">
        <v>0</v>
      </c>
      <c r="H4177" s="52">
        <v>0</v>
      </c>
      <c r="I4177" s="52">
        <v>0</v>
      </c>
      <c r="J4177" s="52">
        <v>0</v>
      </c>
      <c r="K4177" s="52">
        <v>0</v>
      </c>
      <c r="L4177" s="52">
        <v>0</v>
      </c>
      <c r="M4177" s="52">
        <v>0</v>
      </c>
      <c r="N4177" s="52">
        <v>0</v>
      </c>
      <c r="O4177" s="52">
        <v>0</v>
      </c>
      <c r="P4177" s="52">
        <v>0</v>
      </c>
      <c r="Q4177" s="52">
        <v>0</v>
      </c>
      <c r="R4177" s="52">
        <v>0</v>
      </c>
      <c r="S4177" s="52">
        <v>0</v>
      </c>
      <c r="T4177" s="52">
        <v>0</v>
      </c>
      <c r="U4177" s="52">
        <v>0</v>
      </c>
      <c r="V4177" s="52">
        <v>0</v>
      </c>
      <c r="W4177" s="52">
        <v>0</v>
      </c>
      <c r="X4177" s="52">
        <v>0</v>
      </c>
      <c r="Y4177" s="52">
        <v>0</v>
      </c>
      <c r="Z4177" s="52">
        <v>0</v>
      </c>
    </row>
    <row r="4178" spans="1:26">
      <c r="A4178" s="52" t="s">
        <v>345</v>
      </c>
      <c r="B4178" s="52" t="s">
        <v>337</v>
      </c>
      <c r="C4178" s="52" t="s">
        <v>265</v>
      </c>
      <c r="D4178" s="52" t="s">
        <v>7</v>
      </c>
      <c r="E4178" s="52" t="s">
        <v>75</v>
      </c>
      <c r="F4178" s="52" t="s">
        <v>70</v>
      </c>
      <c r="G4178" s="52">
        <v>0</v>
      </c>
      <c r="H4178" s="52">
        <v>0</v>
      </c>
      <c r="I4178" s="52">
        <v>0</v>
      </c>
      <c r="J4178" s="52">
        <v>0</v>
      </c>
      <c r="K4178" s="52">
        <v>0</v>
      </c>
      <c r="L4178" s="52">
        <v>0</v>
      </c>
      <c r="M4178" s="52">
        <v>0</v>
      </c>
      <c r="N4178" s="52">
        <v>0</v>
      </c>
      <c r="O4178" s="52">
        <v>0</v>
      </c>
      <c r="P4178" s="52">
        <v>0</v>
      </c>
      <c r="Q4178" s="52">
        <v>0</v>
      </c>
      <c r="R4178" s="52">
        <v>0</v>
      </c>
      <c r="S4178" s="52">
        <v>0</v>
      </c>
      <c r="T4178" s="52">
        <v>0</v>
      </c>
      <c r="U4178" s="52">
        <v>0</v>
      </c>
      <c r="V4178" s="52">
        <v>0</v>
      </c>
      <c r="W4178" s="52">
        <v>0</v>
      </c>
      <c r="X4178" s="52">
        <v>0</v>
      </c>
      <c r="Y4178" s="52">
        <v>0</v>
      </c>
      <c r="Z4178" s="52">
        <v>0</v>
      </c>
    </row>
    <row r="4179" spans="1:26">
      <c r="A4179" s="52" t="s">
        <v>345</v>
      </c>
      <c r="B4179" s="52" t="s">
        <v>342</v>
      </c>
      <c r="C4179" s="52" t="s">
        <v>265</v>
      </c>
      <c r="D4179" s="52" t="s">
        <v>7</v>
      </c>
      <c r="E4179" s="52" t="s">
        <v>75</v>
      </c>
      <c r="F4179" s="52" t="s">
        <v>71</v>
      </c>
      <c r="G4179" s="52">
        <v>0</v>
      </c>
      <c r="H4179" s="52">
        <v>0</v>
      </c>
      <c r="I4179" s="52">
        <v>0</v>
      </c>
      <c r="J4179" s="52">
        <v>0</v>
      </c>
      <c r="K4179" s="52">
        <v>0</v>
      </c>
      <c r="L4179" s="52">
        <v>0</v>
      </c>
      <c r="M4179" s="52">
        <v>0</v>
      </c>
      <c r="N4179" s="52">
        <v>0</v>
      </c>
      <c r="O4179" s="52">
        <v>0</v>
      </c>
      <c r="P4179" s="52">
        <v>0</v>
      </c>
      <c r="Q4179" s="52">
        <v>0</v>
      </c>
      <c r="R4179" s="52">
        <v>0</v>
      </c>
      <c r="S4179" s="52">
        <v>0</v>
      </c>
      <c r="T4179" s="52">
        <v>0</v>
      </c>
      <c r="U4179" s="52">
        <v>0</v>
      </c>
      <c r="V4179" s="52">
        <v>0</v>
      </c>
      <c r="W4179" s="52">
        <v>0</v>
      </c>
      <c r="X4179" s="52">
        <v>0</v>
      </c>
      <c r="Y4179" s="52">
        <v>0</v>
      </c>
      <c r="Z4179" s="52">
        <v>0</v>
      </c>
    </row>
    <row r="4180" spans="1:26">
      <c r="A4180" s="52" t="s">
        <v>345</v>
      </c>
      <c r="B4180" s="52" t="s">
        <v>342</v>
      </c>
      <c r="C4180" s="52" t="s">
        <v>265</v>
      </c>
      <c r="D4180" s="52" t="s">
        <v>7</v>
      </c>
      <c r="E4180" s="52" t="s">
        <v>75</v>
      </c>
      <c r="F4180" s="52" t="s">
        <v>72</v>
      </c>
      <c r="G4180" s="52">
        <v>0</v>
      </c>
      <c r="H4180" s="52">
        <v>0</v>
      </c>
      <c r="I4180" s="52">
        <v>0</v>
      </c>
      <c r="J4180" s="52">
        <v>0</v>
      </c>
      <c r="K4180" s="52">
        <v>0</v>
      </c>
      <c r="L4180" s="52">
        <v>0</v>
      </c>
      <c r="M4180" s="52">
        <v>0</v>
      </c>
      <c r="N4180" s="52">
        <v>0</v>
      </c>
      <c r="O4180" s="52">
        <v>0</v>
      </c>
      <c r="P4180" s="52">
        <v>0</v>
      </c>
      <c r="Q4180" s="52">
        <v>0</v>
      </c>
      <c r="R4180" s="52">
        <v>0</v>
      </c>
      <c r="S4180" s="52">
        <v>0</v>
      </c>
      <c r="T4180" s="52">
        <v>0</v>
      </c>
      <c r="U4180" s="52">
        <v>0</v>
      </c>
      <c r="V4180" s="52">
        <v>0</v>
      </c>
      <c r="W4180" s="52">
        <v>0</v>
      </c>
      <c r="X4180" s="52">
        <v>0</v>
      </c>
      <c r="Y4180" s="52">
        <v>0</v>
      </c>
      <c r="Z4180" s="52">
        <v>0</v>
      </c>
    </row>
    <row r="4181" spans="1:26">
      <c r="A4181" s="52" t="s">
        <v>345</v>
      </c>
      <c r="B4181" s="52" t="s">
        <v>343</v>
      </c>
      <c r="C4181" s="52" t="s">
        <v>265</v>
      </c>
      <c r="D4181" s="52" t="s">
        <v>7</v>
      </c>
      <c r="E4181" s="52" t="s">
        <v>75</v>
      </c>
      <c r="F4181" s="52" t="s">
        <v>73</v>
      </c>
      <c r="G4181" s="52">
        <v>0</v>
      </c>
      <c r="H4181" s="52">
        <v>0</v>
      </c>
      <c r="I4181" s="52">
        <v>0</v>
      </c>
      <c r="J4181" s="52">
        <v>0</v>
      </c>
      <c r="K4181" s="52">
        <v>0</v>
      </c>
      <c r="L4181" s="52">
        <v>0</v>
      </c>
      <c r="M4181" s="52">
        <v>0</v>
      </c>
      <c r="N4181" s="52">
        <v>0</v>
      </c>
      <c r="O4181" s="52">
        <v>0</v>
      </c>
      <c r="P4181" s="52">
        <v>0</v>
      </c>
      <c r="Q4181" s="52">
        <v>0</v>
      </c>
      <c r="R4181" s="52">
        <v>0</v>
      </c>
      <c r="S4181" s="52">
        <v>0</v>
      </c>
      <c r="T4181" s="52">
        <v>0</v>
      </c>
      <c r="U4181" s="52">
        <v>0</v>
      </c>
      <c r="V4181" s="52">
        <v>0</v>
      </c>
      <c r="W4181" s="52">
        <v>0</v>
      </c>
      <c r="X4181" s="52">
        <v>0</v>
      </c>
      <c r="Y4181" s="52">
        <v>0</v>
      </c>
      <c r="Z4181" s="52">
        <v>0</v>
      </c>
    </row>
    <row r="4182" spans="1:26">
      <c r="A4182" s="52" t="s">
        <v>346</v>
      </c>
      <c r="B4182" s="52" t="s">
        <v>337</v>
      </c>
      <c r="C4182" s="52" t="s">
        <v>265</v>
      </c>
      <c r="D4182" s="52" t="s">
        <v>7</v>
      </c>
      <c r="E4182" s="52" t="s">
        <v>76</v>
      </c>
      <c r="F4182" s="52" t="s">
        <v>63</v>
      </c>
      <c r="G4182" s="52">
        <v>0</v>
      </c>
      <c r="H4182" s="52">
        <v>0</v>
      </c>
      <c r="I4182" s="52">
        <v>0</v>
      </c>
      <c r="J4182" s="52">
        <v>0</v>
      </c>
      <c r="K4182" s="52">
        <v>0</v>
      </c>
      <c r="L4182" s="52">
        <v>0</v>
      </c>
      <c r="M4182" s="52">
        <v>0</v>
      </c>
      <c r="N4182" s="52">
        <v>0</v>
      </c>
      <c r="O4182" s="52">
        <v>0</v>
      </c>
      <c r="P4182" s="52">
        <v>0</v>
      </c>
      <c r="Q4182" s="52">
        <v>0</v>
      </c>
      <c r="R4182" s="52">
        <v>0</v>
      </c>
      <c r="S4182" s="52">
        <v>0</v>
      </c>
      <c r="T4182" s="52">
        <v>0</v>
      </c>
      <c r="U4182" s="52">
        <v>0</v>
      </c>
      <c r="V4182" s="52">
        <v>0</v>
      </c>
      <c r="W4182" s="52">
        <v>0</v>
      </c>
      <c r="X4182" s="52">
        <v>0</v>
      </c>
      <c r="Y4182" s="52">
        <v>0</v>
      </c>
      <c r="Z4182" s="52">
        <v>0</v>
      </c>
    </row>
    <row r="4183" spans="1:26">
      <c r="A4183" s="52" t="s">
        <v>346</v>
      </c>
      <c r="B4183" s="52" t="s">
        <v>338</v>
      </c>
      <c r="C4183" s="52" t="s">
        <v>265</v>
      </c>
      <c r="D4183" s="52" t="s">
        <v>7</v>
      </c>
      <c r="E4183" s="52" t="s">
        <v>76</v>
      </c>
      <c r="F4183" s="52" t="s">
        <v>64</v>
      </c>
      <c r="G4183" s="52">
        <v>0</v>
      </c>
      <c r="H4183" s="52">
        <v>0</v>
      </c>
      <c r="I4183" s="52">
        <v>0</v>
      </c>
      <c r="J4183" s="52">
        <v>0</v>
      </c>
      <c r="K4183" s="52">
        <v>0</v>
      </c>
      <c r="L4183" s="52">
        <v>0</v>
      </c>
      <c r="M4183" s="52">
        <v>0</v>
      </c>
      <c r="N4183" s="52">
        <v>0</v>
      </c>
      <c r="O4183" s="52">
        <v>0</v>
      </c>
      <c r="P4183" s="52">
        <v>0</v>
      </c>
      <c r="Q4183" s="52">
        <v>0</v>
      </c>
      <c r="R4183" s="52">
        <v>0</v>
      </c>
      <c r="S4183" s="52">
        <v>0</v>
      </c>
      <c r="T4183" s="52">
        <v>0</v>
      </c>
      <c r="U4183" s="52">
        <v>0</v>
      </c>
      <c r="V4183" s="52">
        <v>0</v>
      </c>
      <c r="W4183" s="52">
        <v>0</v>
      </c>
      <c r="X4183" s="52">
        <v>0</v>
      </c>
      <c r="Y4183" s="52">
        <v>0</v>
      </c>
      <c r="Z4183" s="52">
        <v>0</v>
      </c>
    </row>
    <row r="4184" spans="1:26">
      <c r="A4184" s="52" t="s">
        <v>346</v>
      </c>
      <c r="B4184" s="52" t="s">
        <v>339</v>
      </c>
      <c r="C4184" s="52" t="s">
        <v>265</v>
      </c>
      <c r="D4184" s="52" t="s">
        <v>7</v>
      </c>
      <c r="E4184" s="52" t="s">
        <v>76</v>
      </c>
      <c r="F4184" s="52" t="s">
        <v>65</v>
      </c>
      <c r="G4184" s="52">
        <v>0</v>
      </c>
      <c r="H4184" s="52">
        <v>0</v>
      </c>
      <c r="I4184" s="52">
        <v>0</v>
      </c>
      <c r="J4184" s="52">
        <v>0</v>
      </c>
      <c r="K4184" s="52">
        <v>0</v>
      </c>
      <c r="L4184" s="52">
        <v>0</v>
      </c>
      <c r="M4184" s="52">
        <v>0</v>
      </c>
      <c r="N4184" s="52">
        <v>0</v>
      </c>
      <c r="O4184" s="52">
        <v>0</v>
      </c>
      <c r="P4184" s="52">
        <v>0</v>
      </c>
      <c r="Q4184" s="52">
        <v>0</v>
      </c>
      <c r="R4184" s="52">
        <v>0</v>
      </c>
      <c r="S4184" s="52">
        <v>0</v>
      </c>
      <c r="T4184" s="52">
        <v>0</v>
      </c>
      <c r="U4184" s="52">
        <v>0</v>
      </c>
      <c r="V4184" s="52">
        <v>0</v>
      </c>
      <c r="W4184" s="52">
        <v>0</v>
      </c>
      <c r="X4184" s="52">
        <v>0</v>
      </c>
      <c r="Y4184" s="52">
        <v>0</v>
      </c>
      <c r="Z4184" s="52">
        <v>0</v>
      </c>
    </row>
    <row r="4185" spans="1:26">
      <c r="A4185" s="52" t="s">
        <v>346</v>
      </c>
      <c r="B4185" s="52" t="s">
        <v>340</v>
      </c>
      <c r="C4185" s="52" t="s">
        <v>265</v>
      </c>
      <c r="D4185" s="52" t="s">
        <v>7</v>
      </c>
      <c r="E4185" s="52" t="s">
        <v>76</v>
      </c>
      <c r="F4185" s="52" t="s">
        <v>66</v>
      </c>
      <c r="G4185" s="52">
        <v>0</v>
      </c>
      <c r="H4185" s="52">
        <v>0</v>
      </c>
      <c r="I4185" s="52">
        <v>0</v>
      </c>
      <c r="J4185" s="52">
        <v>0</v>
      </c>
      <c r="K4185" s="52">
        <v>0</v>
      </c>
      <c r="L4185" s="52">
        <v>0</v>
      </c>
      <c r="M4185" s="52">
        <v>0</v>
      </c>
      <c r="N4185" s="52">
        <v>0</v>
      </c>
      <c r="O4185" s="52">
        <v>0</v>
      </c>
      <c r="P4185" s="52">
        <v>0</v>
      </c>
      <c r="Q4185" s="52">
        <v>0</v>
      </c>
      <c r="R4185" s="52">
        <v>0</v>
      </c>
      <c r="S4185" s="52">
        <v>0</v>
      </c>
      <c r="T4185" s="52">
        <v>0</v>
      </c>
      <c r="U4185" s="52">
        <v>0</v>
      </c>
      <c r="V4185" s="52">
        <v>0</v>
      </c>
      <c r="W4185" s="52">
        <v>0</v>
      </c>
      <c r="X4185" s="52">
        <v>0</v>
      </c>
      <c r="Y4185" s="52">
        <v>0</v>
      </c>
      <c r="Z4185" s="52">
        <v>0</v>
      </c>
    </row>
    <row r="4186" spans="1:26">
      <c r="A4186" s="52" t="s">
        <v>346</v>
      </c>
      <c r="B4186" s="52" t="s">
        <v>341</v>
      </c>
      <c r="C4186" s="52" t="s">
        <v>265</v>
      </c>
      <c r="D4186" s="52" t="s">
        <v>7</v>
      </c>
      <c r="E4186" s="52" t="s">
        <v>76</v>
      </c>
      <c r="F4186" s="52" t="s">
        <v>67</v>
      </c>
      <c r="G4186" s="52">
        <v>0</v>
      </c>
      <c r="H4186" s="52">
        <v>0</v>
      </c>
      <c r="I4186" s="52">
        <v>0</v>
      </c>
      <c r="J4186" s="52">
        <v>0</v>
      </c>
      <c r="K4186" s="52">
        <v>0</v>
      </c>
      <c r="L4186" s="52">
        <v>0</v>
      </c>
      <c r="M4186" s="52">
        <v>0</v>
      </c>
      <c r="N4186" s="52">
        <v>0</v>
      </c>
      <c r="O4186" s="52">
        <v>0</v>
      </c>
      <c r="P4186" s="52">
        <v>0</v>
      </c>
      <c r="Q4186" s="52">
        <v>0</v>
      </c>
      <c r="R4186" s="52">
        <v>0</v>
      </c>
      <c r="S4186" s="52">
        <v>0</v>
      </c>
      <c r="T4186" s="52">
        <v>0</v>
      </c>
      <c r="U4186" s="52">
        <v>0</v>
      </c>
      <c r="V4186" s="52">
        <v>0</v>
      </c>
      <c r="W4186" s="52">
        <v>0</v>
      </c>
      <c r="X4186" s="52">
        <v>0</v>
      </c>
      <c r="Y4186" s="52">
        <v>0</v>
      </c>
      <c r="Z4186" s="52">
        <v>0</v>
      </c>
    </row>
    <row r="4187" spans="1:26">
      <c r="A4187" s="52" t="s">
        <v>346</v>
      </c>
      <c r="B4187" s="52" t="s">
        <v>337</v>
      </c>
      <c r="C4187" s="52" t="s">
        <v>265</v>
      </c>
      <c r="D4187" s="52" t="s">
        <v>7</v>
      </c>
      <c r="E4187" s="52" t="s">
        <v>76</v>
      </c>
      <c r="F4187" s="52" t="s">
        <v>68</v>
      </c>
      <c r="G4187" s="52">
        <v>0</v>
      </c>
      <c r="H4187" s="52">
        <v>0</v>
      </c>
      <c r="I4187" s="52">
        <v>0</v>
      </c>
      <c r="J4187" s="52">
        <v>0</v>
      </c>
      <c r="K4187" s="52">
        <v>0</v>
      </c>
      <c r="L4187" s="52">
        <v>0</v>
      </c>
      <c r="M4187" s="52">
        <v>0</v>
      </c>
      <c r="N4187" s="52">
        <v>0</v>
      </c>
      <c r="O4187" s="52">
        <v>0</v>
      </c>
      <c r="P4187" s="52">
        <v>0</v>
      </c>
      <c r="Q4187" s="52">
        <v>0</v>
      </c>
      <c r="R4187" s="52">
        <v>0</v>
      </c>
      <c r="S4187" s="52">
        <v>0</v>
      </c>
      <c r="T4187" s="52">
        <v>0</v>
      </c>
      <c r="U4187" s="52">
        <v>0</v>
      </c>
      <c r="V4187" s="52">
        <v>0</v>
      </c>
      <c r="W4187" s="52">
        <v>0</v>
      </c>
      <c r="X4187" s="52">
        <v>0</v>
      </c>
      <c r="Y4187" s="52">
        <v>0</v>
      </c>
      <c r="Z4187" s="52">
        <v>0</v>
      </c>
    </row>
    <row r="4188" spans="1:26">
      <c r="A4188" s="52" t="s">
        <v>346</v>
      </c>
      <c r="B4188" s="52" t="s">
        <v>337</v>
      </c>
      <c r="C4188" s="52" t="s">
        <v>265</v>
      </c>
      <c r="D4188" s="52" t="s">
        <v>7</v>
      </c>
      <c r="E4188" s="52" t="s">
        <v>76</v>
      </c>
      <c r="F4188" s="52" t="s">
        <v>69</v>
      </c>
      <c r="G4188" s="52">
        <v>0</v>
      </c>
      <c r="H4188" s="52">
        <v>0</v>
      </c>
      <c r="I4188" s="52">
        <v>0</v>
      </c>
      <c r="J4188" s="52">
        <v>0</v>
      </c>
      <c r="K4188" s="52">
        <v>0</v>
      </c>
      <c r="L4188" s="52">
        <v>0</v>
      </c>
      <c r="M4188" s="52">
        <v>0</v>
      </c>
      <c r="N4188" s="52">
        <v>0</v>
      </c>
      <c r="O4188" s="52">
        <v>0</v>
      </c>
      <c r="P4188" s="52">
        <v>0</v>
      </c>
      <c r="Q4188" s="52">
        <v>0</v>
      </c>
      <c r="R4188" s="52">
        <v>0</v>
      </c>
      <c r="S4188" s="52">
        <v>0</v>
      </c>
      <c r="T4188" s="52">
        <v>0</v>
      </c>
      <c r="U4188" s="52">
        <v>0</v>
      </c>
      <c r="V4188" s="52">
        <v>0</v>
      </c>
      <c r="W4188" s="52">
        <v>0</v>
      </c>
      <c r="X4188" s="52">
        <v>0</v>
      </c>
      <c r="Y4188" s="52">
        <v>0</v>
      </c>
      <c r="Z4188" s="52">
        <v>0</v>
      </c>
    </row>
    <row r="4189" spans="1:26">
      <c r="A4189" s="52" t="s">
        <v>346</v>
      </c>
      <c r="B4189" s="52" t="s">
        <v>337</v>
      </c>
      <c r="C4189" s="52" t="s">
        <v>265</v>
      </c>
      <c r="D4189" s="52" t="s">
        <v>7</v>
      </c>
      <c r="E4189" s="52" t="s">
        <v>76</v>
      </c>
      <c r="F4189" s="52" t="s">
        <v>70</v>
      </c>
      <c r="G4189" s="52">
        <v>0</v>
      </c>
      <c r="H4189" s="52">
        <v>0</v>
      </c>
      <c r="I4189" s="52">
        <v>0</v>
      </c>
      <c r="J4189" s="52">
        <v>0</v>
      </c>
      <c r="K4189" s="52">
        <v>0</v>
      </c>
      <c r="L4189" s="52">
        <v>0</v>
      </c>
      <c r="M4189" s="52">
        <v>0</v>
      </c>
      <c r="N4189" s="52">
        <v>0</v>
      </c>
      <c r="O4189" s="52">
        <v>0</v>
      </c>
      <c r="P4189" s="52">
        <v>0</v>
      </c>
      <c r="Q4189" s="52">
        <v>0</v>
      </c>
      <c r="R4189" s="52">
        <v>0</v>
      </c>
      <c r="S4189" s="52">
        <v>0</v>
      </c>
      <c r="T4189" s="52">
        <v>0</v>
      </c>
      <c r="U4189" s="52">
        <v>0</v>
      </c>
      <c r="V4189" s="52">
        <v>0</v>
      </c>
      <c r="W4189" s="52">
        <v>0</v>
      </c>
      <c r="X4189" s="52">
        <v>0</v>
      </c>
      <c r="Y4189" s="52">
        <v>0</v>
      </c>
      <c r="Z4189" s="52">
        <v>0</v>
      </c>
    </row>
    <row r="4190" spans="1:26">
      <c r="A4190" s="52" t="s">
        <v>346</v>
      </c>
      <c r="B4190" s="52" t="s">
        <v>342</v>
      </c>
      <c r="C4190" s="52" t="s">
        <v>265</v>
      </c>
      <c r="D4190" s="52" t="s">
        <v>7</v>
      </c>
      <c r="E4190" s="52" t="s">
        <v>76</v>
      </c>
      <c r="F4190" s="52" t="s">
        <v>71</v>
      </c>
      <c r="G4190" s="52">
        <v>0</v>
      </c>
      <c r="H4190" s="52">
        <v>0</v>
      </c>
      <c r="I4190" s="52">
        <v>0</v>
      </c>
      <c r="J4190" s="52">
        <v>0</v>
      </c>
      <c r="K4190" s="52">
        <v>0</v>
      </c>
      <c r="L4190" s="52">
        <v>0</v>
      </c>
      <c r="M4190" s="52">
        <v>0</v>
      </c>
      <c r="N4190" s="52">
        <v>0</v>
      </c>
      <c r="O4190" s="52">
        <v>0</v>
      </c>
      <c r="P4190" s="52">
        <v>0</v>
      </c>
      <c r="Q4190" s="52">
        <v>0</v>
      </c>
      <c r="R4190" s="52">
        <v>0</v>
      </c>
      <c r="S4190" s="52">
        <v>0</v>
      </c>
      <c r="T4190" s="52">
        <v>0</v>
      </c>
      <c r="U4190" s="52">
        <v>0</v>
      </c>
      <c r="V4190" s="52">
        <v>0</v>
      </c>
      <c r="W4190" s="52">
        <v>0</v>
      </c>
      <c r="X4190" s="52">
        <v>0</v>
      </c>
      <c r="Y4190" s="52">
        <v>0</v>
      </c>
      <c r="Z4190" s="52">
        <v>0</v>
      </c>
    </row>
    <row r="4191" spans="1:26">
      <c r="A4191" s="52" t="s">
        <v>346</v>
      </c>
      <c r="B4191" s="52" t="s">
        <v>342</v>
      </c>
      <c r="C4191" s="52" t="s">
        <v>265</v>
      </c>
      <c r="D4191" s="52" t="s">
        <v>7</v>
      </c>
      <c r="E4191" s="52" t="s">
        <v>76</v>
      </c>
      <c r="F4191" s="52" t="s">
        <v>72</v>
      </c>
      <c r="G4191" s="52">
        <v>0</v>
      </c>
      <c r="H4191" s="52">
        <v>0</v>
      </c>
      <c r="I4191" s="52">
        <v>0</v>
      </c>
      <c r="J4191" s="52">
        <v>0</v>
      </c>
      <c r="K4191" s="52">
        <v>0</v>
      </c>
      <c r="L4191" s="52">
        <v>0</v>
      </c>
      <c r="M4191" s="52">
        <v>0</v>
      </c>
      <c r="N4191" s="52">
        <v>0</v>
      </c>
      <c r="O4191" s="52">
        <v>0</v>
      </c>
      <c r="P4191" s="52">
        <v>0</v>
      </c>
      <c r="Q4191" s="52">
        <v>0</v>
      </c>
      <c r="R4191" s="52">
        <v>0</v>
      </c>
      <c r="S4191" s="52">
        <v>0</v>
      </c>
      <c r="T4191" s="52">
        <v>0</v>
      </c>
      <c r="U4191" s="52">
        <v>0</v>
      </c>
      <c r="V4191" s="52">
        <v>0</v>
      </c>
      <c r="W4191" s="52">
        <v>0</v>
      </c>
      <c r="X4191" s="52">
        <v>0</v>
      </c>
      <c r="Y4191" s="52">
        <v>0</v>
      </c>
      <c r="Z4191" s="52">
        <v>0</v>
      </c>
    </row>
    <row r="4192" spans="1:26">
      <c r="A4192" s="52" t="s">
        <v>346</v>
      </c>
      <c r="B4192" s="52" t="s">
        <v>343</v>
      </c>
      <c r="C4192" s="52" t="s">
        <v>265</v>
      </c>
      <c r="D4192" s="52" t="s">
        <v>7</v>
      </c>
      <c r="E4192" s="52" t="s">
        <v>76</v>
      </c>
      <c r="F4192" s="52" t="s">
        <v>73</v>
      </c>
      <c r="G4192" s="52">
        <v>0</v>
      </c>
      <c r="H4192" s="52">
        <v>0</v>
      </c>
      <c r="I4192" s="52">
        <v>0</v>
      </c>
      <c r="J4192" s="52">
        <v>0</v>
      </c>
      <c r="K4192" s="52">
        <v>0</v>
      </c>
      <c r="L4192" s="52">
        <v>0</v>
      </c>
      <c r="M4192" s="52">
        <v>0</v>
      </c>
      <c r="N4192" s="52">
        <v>0</v>
      </c>
      <c r="O4192" s="52">
        <v>0</v>
      </c>
      <c r="P4192" s="52">
        <v>0</v>
      </c>
      <c r="Q4192" s="52">
        <v>0</v>
      </c>
      <c r="R4192" s="52">
        <v>0</v>
      </c>
      <c r="S4192" s="52">
        <v>0</v>
      </c>
      <c r="T4192" s="52">
        <v>0</v>
      </c>
      <c r="U4192" s="52">
        <v>0</v>
      </c>
      <c r="V4192" s="52">
        <v>0</v>
      </c>
      <c r="W4192" s="52">
        <v>0</v>
      </c>
      <c r="X4192" s="52">
        <v>0</v>
      </c>
      <c r="Y4192" s="52">
        <v>0</v>
      </c>
      <c r="Z4192" s="52">
        <v>0</v>
      </c>
    </row>
    <row r="4193" spans="1:26">
      <c r="A4193" s="52" t="s">
        <v>347</v>
      </c>
      <c r="B4193" s="52" t="s">
        <v>337</v>
      </c>
      <c r="C4193" s="52" t="s">
        <v>265</v>
      </c>
      <c r="D4193" s="52" t="s">
        <v>7</v>
      </c>
      <c r="E4193" s="52" t="s">
        <v>77</v>
      </c>
      <c r="F4193" s="52" t="s">
        <v>63</v>
      </c>
      <c r="G4193" s="52">
        <v>0</v>
      </c>
      <c r="H4193" s="52">
        <v>0</v>
      </c>
      <c r="I4193" s="52">
        <v>0</v>
      </c>
      <c r="J4193" s="52">
        <v>0</v>
      </c>
      <c r="K4193" s="52">
        <v>0</v>
      </c>
      <c r="L4193" s="52">
        <v>0</v>
      </c>
      <c r="M4193" s="52">
        <v>0</v>
      </c>
      <c r="N4193" s="52">
        <v>0</v>
      </c>
      <c r="O4193" s="52">
        <v>0</v>
      </c>
      <c r="P4193" s="52">
        <v>0</v>
      </c>
      <c r="Q4193" s="52">
        <v>0</v>
      </c>
      <c r="R4193" s="52">
        <v>0</v>
      </c>
      <c r="S4193" s="52">
        <v>0</v>
      </c>
      <c r="T4193" s="52">
        <v>0</v>
      </c>
      <c r="U4193" s="52">
        <v>0</v>
      </c>
      <c r="V4193" s="52">
        <v>0</v>
      </c>
      <c r="W4193" s="52">
        <v>0</v>
      </c>
      <c r="X4193" s="52">
        <v>0</v>
      </c>
      <c r="Y4193" s="52">
        <v>0</v>
      </c>
      <c r="Z4193" s="52">
        <v>0</v>
      </c>
    </row>
    <row r="4194" spans="1:26">
      <c r="A4194" s="52" t="s">
        <v>347</v>
      </c>
      <c r="B4194" s="52" t="s">
        <v>338</v>
      </c>
      <c r="C4194" s="52" t="s">
        <v>265</v>
      </c>
      <c r="D4194" s="52" t="s">
        <v>7</v>
      </c>
      <c r="E4194" s="52" t="s">
        <v>77</v>
      </c>
      <c r="F4194" s="52" t="s">
        <v>64</v>
      </c>
      <c r="G4194" s="52">
        <v>0</v>
      </c>
      <c r="H4194" s="52">
        <v>0</v>
      </c>
      <c r="I4194" s="52">
        <v>0</v>
      </c>
      <c r="J4194" s="52">
        <v>0</v>
      </c>
      <c r="K4194" s="52">
        <v>0</v>
      </c>
      <c r="L4194" s="52">
        <v>0</v>
      </c>
      <c r="M4194" s="52">
        <v>0</v>
      </c>
      <c r="N4194" s="52">
        <v>0</v>
      </c>
      <c r="O4194" s="52">
        <v>0</v>
      </c>
      <c r="P4194" s="52">
        <v>0</v>
      </c>
      <c r="Q4194" s="52">
        <v>0</v>
      </c>
      <c r="R4194" s="52">
        <v>0</v>
      </c>
      <c r="S4194" s="52">
        <v>0</v>
      </c>
      <c r="T4194" s="52">
        <v>0</v>
      </c>
      <c r="U4194" s="52">
        <v>0</v>
      </c>
      <c r="V4194" s="52">
        <v>0</v>
      </c>
      <c r="W4194" s="52">
        <v>0</v>
      </c>
      <c r="X4194" s="52">
        <v>0</v>
      </c>
      <c r="Y4194" s="52">
        <v>0</v>
      </c>
      <c r="Z4194" s="52">
        <v>0</v>
      </c>
    </row>
    <row r="4195" spans="1:26">
      <c r="A4195" s="52" t="s">
        <v>347</v>
      </c>
      <c r="B4195" s="52" t="s">
        <v>339</v>
      </c>
      <c r="C4195" s="52" t="s">
        <v>265</v>
      </c>
      <c r="D4195" s="52" t="s">
        <v>7</v>
      </c>
      <c r="E4195" s="52" t="s">
        <v>77</v>
      </c>
      <c r="F4195" s="52" t="s">
        <v>65</v>
      </c>
      <c r="G4195" s="52">
        <v>0</v>
      </c>
      <c r="H4195" s="52">
        <v>0</v>
      </c>
      <c r="I4195" s="52">
        <v>0</v>
      </c>
      <c r="J4195" s="52">
        <v>0</v>
      </c>
      <c r="K4195" s="52">
        <v>0</v>
      </c>
      <c r="L4195" s="52">
        <v>0</v>
      </c>
      <c r="M4195" s="52">
        <v>0</v>
      </c>
      <c r="N4195" s="52">
        <v>0</v>
      </c>
      <c r="O4195" s="52">
        <v>0</v>
      </c>
      <c r="P4195" s="52">
        <v>0</v>
      </c>
      <c r="Q4195" s="52">
        <v>0</v>
      </c>
      <c r="R4195" s="52">
        <v>0</v>
      </c>
      <c r="S4195" s="52">
        <v>0</v>
      </c>
      <c r="T4195" s="52">
        <v>0</v>
      </c>
      <c r="U4195" s="52">
        <v>0</v>
      </c>
      <c r="V4195" s="52">
        <v>0</v>
      </c>
      <c r="W4195" s="52">
        <v>0</v>
      </c>
      <c r="X4195" s="52">
        <v>0</v>
      </c>
      <c r="Y4195" s="52">
        <v>0</v>
      </c>
      <c r="Z4195" s="52">
        <v>0</v>
      </c>
    </row>
    <row r="4196" spans="1:26">
      <c r="A4196" s="52" t="s">
        <v>347</v>
      </c>
      <c r="B4196" s="52" t="s">
        <v>340</v>
      </c>
      <c r="C4196" s="52" t="s">
        <v>265</v>
      </c>
      <c r="D4196" s="52" t="s">
        <v>7</v>
      </c>
      <c r="E4196" s="52" t="s">
        <v>77</v>
      </c>
      <c r="F4196" s="52" t="s">
        <v>66</v>
      </c>
      <c r="G4196" s="52">
        <v>0</v>
      </c>
      <c r="H4196" s="52">
        <v>0</v>
      </c>
      <c r="I4196" s="52">
        <v>0</v>
      </c>
      <c r="J4196" s="52">
        <v>0</v>
      </c>
      <c r="K4196" s="52">
        <v>0</v>
      </c>
      <c r="L4196" s="52">
        <v>0</v>
      </c>
      <c r="M4196" s="52">
        <v>0</v>
      </c>
      <c r="N4196" s="52">
        <v>0</v>
      </c>
      <c r="O4196" s="52">
        <v>0</v>
      </c>
      <c r="P4196" s="52">
        <v>0</v>
      </c>
      <c r="Q4196" s="52">
        <v>0</v>
      </c>
      <c r="R4196" s="52">
        <v>0</v>
      </c>
      <c r="S4196" s="52">
        <v>0</v>
      </c>
      <c r="T4196" s="52">
        <v>0</v>
      </c>
      <c r="U4196" s="52">
        <v>0</v>
      </c>
      <c r="V4196" s="52">
        <v>0</v>
      </c>
      <c r="W4196" s="52">
        <v>0</v>
      </c>
      <c r="X4196" s="52">
        <v>0</v>
      </c>
      <c r="Y4196" s="52">
        <v>0</v>
      </c>
      <c r="Z4196" s="52">
        <v>0</v>
      </c>
    </row>
    <row r="4197" spans="1:26">
      <c r="A4197" s="52" t="s">
        <v>347</v>
      </c>
      <c r="B4197" s="52" t="s">
        <v>341</v>
      </c>
      <c r="C4197" s="52" t="s">
        <v>265</v>
      </c>
      <c r="D4197" s="52" t="s">
        <v>7</v>
      </c>
      <c r="E4197" s="52" t="s">
        <v>77</v>
      </c>
      <c r="F4197" s="52" t="s">
        <v>67</v>
      </c>
      <c r="G4197" s="52">
        <v>0</v>
      </c>
      <c r="H4197" s="52">
        <v>0</v>
      </c>
      <c r="I4197" s="52">
        <v>0</v>
      </c>
      <c r="J4197" s="52">
        <v>0</v>
      </c>
      <c r="K4197" s="52">
        <v>0</v>
      </c>
      <c r="L4197" s="52">
        <v>0</v>
      </c>
      <c r="M4197" s="52">
        <v>0</v>
      </c>
      <c r="N4197" s="52">
        <v>0</v>
      </c>
      <c r="O4197" s="52">
        <v>0</v>
      </c>
      <c r="P4197" s="52">
        <v>0</v>
      </c>
      <c r="Q4197" s="52">
        <v>0</v>
      </c>
      <c r="R4197" s="52">
        <v>0</v>
      </c>
      <c r="S4197" s="52">
        <v>0</v>
      </c>
      <c r="T4197" s="52">
        <v>0</v>
      </c>
      <c r="U4197" s="52">
        <v>0</v>
      </c>
      <c r="V4197" s="52">
        <v>0</v>
      </c>
      <c r="W4197" s="52">
        <v>0</v>
      </c>
      <c r="X4197" s="52">
        <v>0</v>
      </c>
      <c r="Y4197" s="52">
        <v>0</v>
      </c>
      <c r="Z4197" s="52">
        <v>0</v>
      </c>
    </row>
    <row r="4198" spans="1:26">
      <c r="A4198" s="52" t="s">
        <v>347</v>
      </c>
      <c r="B4198" s="52" t="s">
        <v>337</v>
      </c>
      <c r="C4198" s="52" t="s">
        <v>265</v>
      </c>
      <c r="D4198" s="52" t="s">
        <v>7</v>
      </c>
      <c r="E4198" s="52" t="s">
        <v>77</v>
      </c>
      <c r="F4198" s="52" t="s">
        <v>68</v>
      </c>
      <c r="G4198" s="52">
        <v>0</v>
      </c>
      <c r="H4198" s="52">
        <v>0</v>
      </c>
      <c r="I4198" s="52">
        <v>0</v>
      </c>
      <c r="J4198" s="52">
        <v>0</v>
      </c>
      <c r="K4198" s="52">
        <v>0</v>
      </c>
      <c r="L4198" s="52">
        <v>0</v>
      </c>
      <c r="M4198" s="52">
        <v>0</v>
      </c>
      <c r="N4198" s="52">
        <v>0</v>
      </c>
      <c r="O4198" s="52">
        <v>0</v>
      </c>
      <c r="P4198" s="52">
        <v>0</v>
      </c>
      <c r="Q4198" s="52">
        <v>0</v>
      </c>
      <c r="R4198" s="52">
        <v>0</v>
      </c>
      <c r="S4198" s="52">
        <v>0</v>
      </c>
      <c r="T4198" s="52">
        <v>0</v>
      </c>
      <c r="U4198" s="52">
        <v>0</v>
      </c>
      <c r="V4198" s="52">
        <v>0</v>
      </c>
      <c r="W4198" s="52">
        <v>0</v>
      </c>
      <c r="X4198" s="52">
        <v>0</v>
      </c>
      <c r="Y4198" s="52">
        <v>0</v>
      </c>
      <c r="Z4198" s="52">
        <v>0</v>
      </c>
    </row>
    <row r="4199" spans="1:26">
      <c r="A4199" s="52" t="s">
        <v>347</v>
      </c>
      <c r="B4199" s="52" t="s">
        <v>337</v>
      </c>
      <c r="C4199" s="52" t="s">
        <v>265</v>
      </c>
      <c r="D4199" s="52" t="s">
        <v>7</v>
      </c>
      <c r="E4199" s="52" t="s">
        <v>77</v>
      </c>
      <c r="F4199" s="52" t="s">
        <v>69</v>
      </c>
      <c r="G4199" s="52">
        <v>0</v>
      </c>
      <c r="H4199" s="52">
        <v>0</v>
      </c>
      <c r="I4199" s="52">
        <v>0</v>
      </c>
      <c r="J4199" s="52">
        <v>0</v>
      </c>
      <c r="K4199" s="52">
        <v>0</v>
      </c>
      <c r="L4199" s="52">
        <v>0</v>
      </c>
      <c r="M4199" s="52">
        <v>0</v>
      </c>
      <c r="N4199" s="52">
        <v>0</v>
      </c>
      <c r="O4199" s="52">
        <v>0</v>
      </c>
      <c r="P4199" s="52">
        <v>0</v>
      </c>
      <c r="Q4199" s="52">
        <v>0</v>
      </c>
      <c r="R4199" s="52">
        <v>0</v>
      </c>
      <c r="S4199" s="52">
        <v>0</v>
      </c>
      <c r="T4199" s="52">
        <v>0</v>
      </c>
      <c r="U4199" s="52">
        <v>0</v>
      </c>
      <c r="V4199" s="52">
        <v>0</v>
      </c>
      <c r="W4199" s="52">
        <v>0</v>
      </c>
      <c r="X4199" s="52">
        <v>0</v>
      </c>
      <c r="Y4199" s="52">
        <v>0</v>
      </c>
      <c r="Z4199" s="52">
        <v>0</v>
      </c>
    </row>
    <row r="4200" spans="1:26">
      <c r="A4200" s="52" t="s">
        <v>347</v>
      </c>
      <c r="B4200" s="52" t="s">
        <v>337</v>
      </c>
      <c r="C4200" s="52" t="s">
        <v>265</v>
      </c>
      <c r="D4200" s="52" t="s">
        <v>7</v>
      </c>
      <c r="E4200" s="52" t="s">
        <v>77</v>
      </c>
      <c r="F4200" s="52" t="s">
        <v>70</v>
      </c>
      <c r="G4200" s="52">
        <v>0</v>
      </c>
      <c r="H4200" s="52">
        <v>0</v>
      </c>
      <c r="I4200" s="52">
        <v>0</v>
      </c>
      <c r="J4200" s="52">
        <v>0</v>
      </c>
      <c r="K4200" s="52">
        <v>0</v>
      </c>
      <c r="L4200" s="52">
        <v>0</v>
      </c>
      <c r="M4200" s="52">
        <v>0</v>
      </c>
      <c r="N4200" s="52">
        <v>0</v>
      </c>
      <c r="O4200" s="52">
        <v>0</v>
      </c>
      <c r="P4200" s="52">
        <v>0</v>
      </c>
      <c r="Q4200" s="52">
        <v>0</v>
      </c>
      <c r="R4200" s="52">
        <v>0</v>
      </c>
      <c r="S4200" s="52">
        <v>0</v>
      </c>
      <c r="T4200" s="52">
        <v>0</v>
      </c>
      <c r="U4200" s="52">
        <v>0</v>
      </c>
      <c r="V4200" s="52">
        <v>0</v>
      </c>
      <c r="W4200" s="52">
        <v>0</v>
      </c>
      <c r="X4200" s="52">
        <v>0</v>
      </c>
      <c r="Y4200" s="52">
        <v>0</v>
      </c>
      <c r="Z4200" s="52">
        <v>0</v>
      </c>
    </row>
    <row r="4201" spans="1:26">
      <c r="A4201" s="52" t="s">
        <v>347</v>
      </c>
      <c r="B4201" s="52" t="s">
        <v>342</v>
      </c>
      <c r="C4201" s="52" t="s">
        <v>265</v>
      </c>
      <c r="D4201" s="52" t="s">
        <v>7</v>
      </c>
      <c r="E4201" s="52" t="s">
        <v>77</v>
      </c>
      <c r="F4201" s="52" t="s">
        <v>71</v>
      </c>
      <c r="G4201" s="52">
        <v>0</v>
      </c>
      <c r="H4201" s="52">
        <v>0</v>
      </c>
      <c r="I4201" s="52">
        <v>0</v>
      </c>
      <c r="J4201" s="52">
        <v>0</v>
      </c>
      <c r="K4201" s="52">
        <v>0</v>
      </c>
      <c r="L4201" s="52">
        <v>0</v>
      </c>
      <c r="M4201" s="52">
        <v>0</v>
      </c>
      <c r="N4201" s="52">
        <v>0</v>
      </c>
      <c r="O4201" s="52">
        <v>0</v>
      </c>
      <c r="P4201" s="52">
        <v>0</v>
      </c>
      <c r="Q4201" s="52">
        <v>0</v>
      </c>
      <c r="R4201" s="52">
        <v>0</v>
      </c>
      <c r="S4201" s="52">
        <v>0</v>
      </c>
      <c r="T4201" s="52">
        <v>0</v>
      </c>
      <c r="U4201" s="52">
        <v>0</v>
      </c>
      <c r="V4201" s="52">
        <v>0</v>
      </c>
      <c r="W4201" s="52">
        <v>0</v>
      </c>
      <c r="X4201" s="52">
        <v>0</v>
      </c>
      <c r="Y4201" s="52">
        <v>0</v>
      </c>
      <c r="Z4201" s="52">
        <v>0</v>
      </c>
    </row>
    <row r="4202" spans="1:26">
      <c r="A4202" s="52" t="s">
        <v>347</v>
      </c>
      <c r="B4202" s="52" t="s">
        <v>342</v>
      </c>
      <c r="C4202" s="52" t="s">
        <v>265</v>
      </c>
      <c r="D4202" s="52" t="s">
        <v>7</v>
      </c>
      <c r="E4202" s="52" t="s">
        <v>77</v>
      </c>
      <c r="F4202" s="52" t="s">
        <v>72</v>
      </c>
      <c r="G4202" s="52">
        <v>0</v>
      </c>
      <c r="H4202" s="52">
        <v>0</v>
      </c>
      <c r="I4202" s="52">
        <v>0</v>
      </c>
      <c r="J4202" s="52">
        <v>0</v>
      </c>
      <c r="K4202" s="52">
        <v>0</v>
      </c>
      <c r="L4202" s="52">
        <v>0</v>
      </c>
      <c r="M4202" s="52">
        <v>0</v>
      </c>
      <c r="N4202" s="52">
        <v>0</v>
      </c>
      <c r="O4202" s="52">
        <v>0</v>
      </c>
      <c r="P4202" s="52">
        <v>0</v>
      </c>
      <c r="Q4202" s="52">
        <v>0</v>
      </c>
      <c r="R4202" s="52">
        <v>0</v>
      </c>
      <c r="S4202" s="52">
        <v>0</v>
      </c>
      <c r="T4202" s="52">
        <v>0</v>
      </c>
      <c r="U4202" s="52">
        <v>0</v>
      </c>
      <c r="V4202" s="52">
        <v>0</v>
      </c>
      <c r="W4202" s="52">
        <v>0</v>
      </c>
      <c r="X4202" s="52">
        <v>0</v>
      </c>
      <c r="Y4202" s="52">
        <v>0</v>
      </c>
      <c r="Z4202" s="52">
        <v>0</v>
      </c>
    </row>
    <row r="4203" spans="1:26">
      <c r="A4203" s="52" t="s">
        <v>347</v>
      </c>
      <c r="B4203" s="52" t="s">
        <v>343</v>
      </c>
      <c r="C4203" s="52" t="s">
        <v>265</v>
      </c>
      <c r="D4203" s="52" t="s">
        <v>7</v>
      </c>
      <c r="E4203" s="52" t="s">
        <v>77</v>
      </c>
      <c r="F4203" s="52" t="s">
        <v>73</v>
      </c>
      <c r="G4203" s="52">
        <v>0</v>
      </c>
      <c r="H4203" s="52">
        <v>0</v>
      </c>
      <c r="I4203" s="52">
        <v>0</v>
      </c>
      <c r="J4203" s="52">
        <v>0</v>
      </c>
      <c r="K4203" s="52">
        <v>0</v>
      </c>
      <c r="L4203" s="52">
        <v>0</v>
      </c>
      <c r="M4203" s="52">
        <v>0</v>
      </c>
      <c r="N4203" s="52">
        <v>0</v>
      </c>
      <c r="O4203" s="52">
        <v>0</v>
      </c>
      <c r="P4203" s="52">
        <v>0</v>
      </c>
      <c r="Q4203" s="52">
        <v>0</v>
      </c>
      <c r="R4203" s="52">
        <v>0</v>
      </c>
      <c r="S4203" s="52">
        <v>0</v>
      </c>
      <c r="T4203" s="52">
        <v>0</v>
      </c>
      <c r="U4203" s="52">
        <v>0</v>
      </c>
      <c r="V4203" s="52">
        <v>0</v>
      </c>
      <c r="W4203" s="52">
        <v>0</v>
      </c>
      <c r="X4203" s="52">
        <v>0</v>
      </c>
      <c r="Y4203" s="52">
        <v>0</v>
      </c>
      <c r="Z4203" s="52">
        <v>0</v>
      </c>
    </row>
    <row r="4204" spans="1:26">
      <c r="A4204" s="52" t="s">
        <v>347</v>
      </c>
      <c r="B4204" s="52" t="s">
        <v>337</v>
      </c>
      <c r="C4204" s="52" t="s">
        <v>265</v>
      </c>
      <c r="D4204" s="52" t="s">
        <v>7</v>
      </c>
      <c r="E4204" s="52" t="s">
        <v>78</v>
      </c>
      <c r="F4204" s="52" t="s">
        <v>63</v>
      </c>
      <c r="G4204" s="52">
        <v>0</v>
      </c>
      <c r="H4204" s="52">
        <v>0</v>
      </c>
      <c r="I4204" s="52">
        <v>0</v>
      </c>
      <c r="J4204" s="52">
        <v>0</v>
      </c>
      <c r="K4204" s="52">
        <v>0</v>
      </c>
      <c r="L4204" s="52">
        <v>0</v>
      </c>
      <c r="M4204" s="52">
        <v>0</v>
      </c>
      <c r="N4204" s="52">
        <v>0</v>
      </c>
      <c r="O4204" s="52">
        <v>0</v>
      </c>
      <c r="P4204" s="52">
        <v>0</v>
      </c>
      <c r="Q4204" s="52">
        <v>0</v>
      </c>
      <c r="R4204" s="52">
        <v>0</v>
      </c>
      <c r="S4204" s="52">
        <v>0</v>
      </c>
      <c r="T4204" s="52">
        <v>0</v>
      </c>
      <c r="U4204" s="52">
        <v>0</v>
      </c>
      <c r="V4204" s="52">
        <v>0</v>
      </c>
      <c r="W4204" s="52">
        <v>0</v>
      </c>
      <c r="X4204" s="52">
        <v>0</v>
      </c>
      <c r="Y4204" s="52">
        <v>0</v>
      </c>
      <c r="Z4204" s="52">
        <v>0</v>
      </c>
    </row>
    <row r="4205" spans="1:26">
      <c r="A4205" s="52" t="s">
        <v>347</v>
      </c>
      <c r="B4205" s="52" t="s">
        <v>338</v>
      </c>
      <c r="C4205" s="52" t="s">
        <v>265</v>
      </c>
      <c r="D4205" s="52" t="s">
        <v>7</v>
      </c>
      <c r="E4205" s="52" t="s">
        <v>78</v>
      </c>
      <c r="F4205" s="52" t="s">
        <v>64</v>
      </c>
      <c r="G4205" s="52">
        <v>0</v>
      </c>
      <c r="H4205" s="52">
        <v>0</v>
      </c>
      <c r="I4205" s="52">
        <v>0</v>
      </c>
      <c r="J4205" s="52">
        <v>0</v>
      </c>
      <c r="K4205" s="52">
        <v>0</v>
      </c>
      <c r="L4205" s="52">
        <v>0</v>
      </c>
      <c r="M4205" s="52">
        <v>0</v>
      </c>
      <c r="N4205" s="52">
        <v>0</v>
      </c>
      <c r="O4205" s="52">
        <v>0</v>
      </c>
      <c r="P4205" s="52">
        <v>0</v>
      </c>
      <c r="Q4205" s="52">
        <v>0</v>
      </c>
      <c r="R4205" s="52">
        <v>0</v>
      </c>
      <c r="S4205" s="52">
        <v>0</v>
      </c>
      <c r="T4205" s="52">
        <v>0</v>
      </c>
      <c r="U4205" s="52">
        <v>0</v>
      </c>
      <c r="V4205" s="52">
        <v>0</v>
      </c>
      <c r="W4205" s="52">
        <v>0</v>
      </c>
      <c r="X4205" s="52">
        <v>0</v>
      </c>
      <c r="Y4205" s="52">
        <v>0</v>
      </c>
      <c r="Z4205" s="52">
        <v>0</v>
      </c>
    </row>
    <row r="4206" spans="1:26">
      <c r="A4206" s="52" t="s">
        <v>347</v>
      </c>
      <c r="B4206" s="52" t="s">
        <v>339</v>
      </c>
      <c r="C4206" s="52" t="s">
        <v>265</v>
      </c>
      <c r="D4206" s="52" t="s">
        <v>7</v>
      </c>
      <c r="E4206" s="52" t="s">
        <v>78</v>
      </c>
      <c r="F4206" s="52" t="s">
        <v>65</v>
      </c>
      <c r="G4206" s="52">
        <v>0</v>
      </c>
      <c r="H4206" s="52">
        <v>0</v>
      </c>
      <c r="I4206" s="52">
        <v>0</v>
      </c>
      <c r="J4206" s="52">
        <v>0</v>
      </c>
      <c r="K4206" s="52">
        <v>0</v>
      </c>
      <c r="L4206" s="52">
        <v>0</v>
      </c>
      <c r="M4206" s="52">
        <v>0</v>
      </c>
      <c r="N4206" s="52">
        <v>0</v>
      </c>
      <c r="O4206" s="52">
        <v>0</v>
      </c>
      <c r="P4206" s="52">
        <v>0</v>
      </c>
      <c r="Q4206" s="52">
        <v>0</v>
      </c>
      <c r="R4206" s="52">
        <v>0</v>
      </c>
      <c r="S4206" s="52">
        <v>0</v>
      </c>
      <c r="T4206" s="52">
        <v>0</v>
      </c>
      <c r="U4206" s="52">
        <v>0</v>
      </c>
      <c r="V4206" s="52">
        <v>0</v>
      </c>
      <c r="W4206" s="52">
        <v>0</v>
      </c>
      <c r="X4206" s="52">
        <v>0</v>
      </c>
      <c r="Y4206" s="52">
        <v>0</v>
      </c>
      <c r="Z4206" s="52">
        <v>0</v>
      </c>
    </row>
    <row r="4207" spans="1:26">
      <c r="A4207" s="52" t="s">
        <v>347</v>
      </c>
      <c r="B4207" s="52" t="s">
        <v>340</v>
      </c>
      <c r="C4207" s="52" t="s">
        <v>265</v>
      </c>
      <c r="D4207" s="52" t="s">
        <v>7</v>
      </c>
      <c r="E4207" s="52" t="s">
        <v>78</v>
      </c>
      <c r="F4207" s="52" t="s">
        <v>66</v>
      </c>
      <c r="G4207" s="52">
        <v>0</v>
      </c>
      <c r="H4207" s="52">
        <v>0</v>
      </c>
      <c r="I4207" s="52">
        <v>0</v>
      </c>
      <c r="J4207" s="52">
        <v>0</v>
      </c>
      <c r="K4207" s="52">
        <v>0</v>
      </c>
      <c r="L4207" s="52">
        <v>0</v>
      </c>
      <c r="M4207" s="52">
        <v>0</v>
      </c>
      <c r="N4207" s="52">
        <v>0</v>
      </c>
      <c r="O4207" s="52">
        <v>0</v>
      </c>
      <c r="P4207" s="52">
        <v>0</v>
      </c>
      <c r="Q4207" s="52">
        <v>0</v>
      </c>
      <c r="R4207" s="52">
        <v>0</v>
      </c>
      <c r="S4207" s="52">
        <v>0</v>
      </c>
      <c r="T4207" s="52">
        <v>0</v>
      </c>
      <c r="U4207" s="52">
        <v>0</v>
      </c>
      <c r="V4207" s="52">
        <v>0</v>
      </c>
      <c r="W4207" s="52">
        <v>0</v>
      </c>
      <c r="X4207" s="52">
        <v>0</v>
      </c>
      <c r="Y4207" s="52">
        <v>0</v>
      </c>
      <c r="Z4207" s="52">
        <v>0</v>
      </c>
    </row>
    <row r="4208" spans="1:26">
      <c r="A4208" s="52" t="s">
        <v>347</v>
      </c>
      <c r="B4208" s="52" t="s">
        <v>341</v>
      </c>
      <c r="C4208" s="52" t="s">
        <v>265</v>
      </c>
      <c r="D4208" s="52" t="s">
        <v>7</v>
      </c>
      <c r="E4208" s="52" t="s">
        <v>78</v>
      </c>
      <c r="F4208" s="52" t="s">
        <v>67</v>
      </c>
      <c r="G4208" s="52">
        <v>0</v>
      </c>
      <c r="H4208" s="52">
        <v>0</v>
      </c>
      <c r="I4208" s="52">
        <v>0</v>
      </c>
      <c r="J4208" s="52">
        <v>0</v>
      </c>
      <c r="K4208" s="52">
        <v>0</v>
      </c>
      <c r="L4208" s="52">
        <v>0</v>
      </c>
      <c r="M4208" s="52">
        <v>0</v>
      </c>
      <c r="N4208" s="52">
        <v>0</v>
      </c>
      <c r="O4208" s="52">
        <v>0</v>
      </c>
      <c r="P4208" s="52">
        <v>0</v>
      </c>
      <c r="Q4208" s="52">
        <v>0</v>
      </c>
      <c r="R4208" s="52">
        <v>0</v>
      </c>
      <c r="S4208" s="52">
        <v>0</v>
      </c>
      <c r="T4208" s="52">
        <v>0</v>
      </c>
      <c r="U4208" s="52">
        <v>0</v>
      </c>
      <c r="V4208" s="52">
        <v>0</v>
      </c>
      <c r="W4208" s="52">
        <v>0</v>
      </c>
      <c r="X4208" s="52">
        <v>0</v>
      </c>
      <c r="Y4208" s="52">
        <v>0</v>
      </c>
      <c r="Z4208" s="52">
        <v>0</v>
      </c>
    </row>
    <row r="4209" spans="1:26">
      <c r="A4209" s="52" t="s">
        <v>347</v>
      </c>
      <c r="B4209" s="52" t="s">
        <v>337</v>
      </c>
      <c r="C4209" s="52" t="s">
        <v>265</v>
      </c>
      <c r="D4209" s="52" t="s">
        <v>7</v>
      </c>
      <c r="E4209" s="52" t="s">
        <v>78</v>
      </c>
      <c r="F4209" s="52" t="s">
        <v>68</v>
      </c>
      <c r="G4209" s="52">
        <v>0</v>
      </c>
      <c r="H4209" s="52">
        <v>0</v>
      </c>
      <c r="I4209" s="52">
        <v>0</v>
      </c>
      <c r="J4209" s="52">
        <v>0</v>
      </c>
      <c r="K4209" s="52">
        <v>0</v>
      </c>
      <c r="L4209" s="52">
        <v>0</v>
      </c>
      <c r="M4209" s="52">
        <v>0</v>
      </c>
      <c r="N4209" s="52">
        <v>0</v>
      </c>
      <c r="O4209" s="52">
        <v>0</v>
      </c>
      <c r="P4209" s="52">
        <v>0</v>
      </c>
      <c r="Q4209" s="52">
        <v>0</v>
      </c>
      <c r="R4209" s="52">
        <v>0</v>
      </c>
      <c r="S4209" s="52">
        <v>0</v>
      </c>
      <c r="T4209" s="52">
        <v>0</v>
      </c>
      <c r="U4209" s="52">
        <v>0</v>
      </c>
      <c r="V4209" s="52">
        <v>0</v>
      </c>
      <c r="W4209" s="52">
        <v>0</v>
      </c>
      <c r="X4209" s="52">
        <v>0</v>
      </c>
      <c r="Y4209" s="52">
        <v>0</v>
      </c>
      <c r="Z4209" s="52">
        <v>0</v>
      </c>
    </row>
    <row r="4210" spans="1:26">
      <c r="A4210" s="52" t="s">
        <v>347</v>
      </c>
      <c r="B4210" s="52" t="s">
        <v>337</v>
      </c>
      <c r="C4210" s="52" t="s">
        <v>265</v>
      </c>
      <c r="D4210" s="52" t="s">
        <v>7</v>
      </c>
      <c r="E4210" s="52" t="s">
        <v>78</v>
      </c>
      <c r="F4210" s="52" t="s">
        <v>69</v>
      </c>
      <c r="G4210" s="52">
        <v>0</v>
      </c>
      <c r="H4210" s="52">
        <v>0</v>
      </c>
      <c r="I4210" s="52">
        <v>0</v>
      </c>
      <c r="J4210" s="52">
        <v>0</v>
      </c>
      <c r="K4210" s="52">
        <v>0</v>
      </c>
      <c r="L4210" s="52">
        <v>0</v>
      </c>
      <c r="M4210" s="52">
        <v>0</v>
      </c>
      <c r="N4210" s="52">
        <v>0</v>
      </c>
      <c r="O4210" s="52">
        <v>0</v>
      </c>
      <c r="P4210" s="52">
        <v>0</v>
      </c>
      <c r="Q4210" s="52">
        <v>0</v>
      </c>
      <c r="R4210" s="52">
        <v>0</v>
      </c>
      <c r="S4210" s="52">
        <v>0</v>
      </c>
      <c r="T4210" s="52">
        <v>0</v>
      </c>
      <c r="U4210" s="52">
        <v>0</v>
      </c>
      <c r="V4210" s="52">
        <v>0</v>
      </c>
      <c r="W4210" s="52">
        <v>0</v>
      </c>
      <c r="X4210" s="52">
        <v>0</v>
      </c>
      <c r="Y4210" s="52">
        <v>0</v>
      </c>
      <c r="Z4210" s="52">
        <v>0</v>
      </c>
    </row>
    <row r="4211" spans="1:26">
      <c r="A4211" s="52" t="s">
        <v>347</v>
      </c>
      <c r="B4211" s="52" t="s">
        <v>337</v>
      </c>
      <c r="C4211" s="52" t="s">
        <v>265</v>
      </c>
      <c r="D4211" s="52" t="s">
        <v>7</v>
      </c>
      <c r="E4211" s="52" t="s">
        <v>78</v>
      </c>
      <c r="F4211" s="52" t="s">
        <v>70</v>
      </c>
      <c r="G4211" s="52">
        <v>0</v>
      </c>
      <c r="H4211" s="52">
        <v>0</v>
      </c>
      <c r="I4211" s="52">
        <v>0</v>
      </c>
      <c r="J4211" s="52">
        <v>0</v>
      </c>
      <c r="K4211" s="52">
        <v>0</v>
      </c>
      <c r="L4211" s="52">
        <v>0</v>
      </c>
      <c r="M4211" s="52">
        <v>0</v>
      </c>
      <c r="N4211" s="52">
        <v>0</v>
      </c>
      <c r="O4211" s="52">
        <v>0</v>
      </c>
      <c r="P4211" s="52">
        <v>0</v>
      </c>
      <c r="Q4211" s="52">
        <v>0</v>
      </c>
      <c r="R4211" s="52">
        <v>0</v>
      </c>
      <c r="S4211" s="52">
        <v>0</v>
      </c>
      <c r="T4211" s="52">
        <v>0</v>
      </c>
      <c r="U4211" s="52">
        <v>0</v>
      </c>
      <c r="V4211" s="52">
        <v>0</v>
      </c>
      <c r="W4211" s="52">
        <v>0</v>
      </c>
      <c r="X4211" s="52">
        <v>0</v>
      </c>
      <c r="Y4211" s="52">
        <v>0</v>
      </c>
      <c r="Z4211" s="52">
        <v>0</v>
      </c>
    </row>
    <row r="4212" spans="1:26">
      <c r="A4212" s="52" t="s">
        <v>347</v>
      </c>
      <c r="B4212" s="52" t="s">
        <v>342</v>
      </c>
      <c r="C4212" s="52" t="s">
        <v>265</v>
      </c>
      <c r="D4212" s="52" t="s">
        <v>7</v>
      </c>
      <c r="E4212" s="52" t="s">
        <v>78</v>
      </c>
      <c r="F4212" s="52" t="s">
        <v>71</v>
      </c>
      <c r="G4212" s="52">
        <v>0</v>
      </c>
      <c r="H4212" s="52">
        <v>0</v>
      </c>
      <c r="I4212" s="52">
        <v>0</v>
      </c>
      <c r="J4212" s="52">
        <v>0</v>
      </c>
      <c r="K4212" s="52">
        <v>0</v>
      </c>
      <c r="L4212" s="52">
        <v>0</v>
      </c>
      <c r="M4212" s="52">
        <v>0</v>
      </c>
      <c r="N4212" s="52">
        <v>0</v>
      </c>
      <c r="O4212" s="52">
        <v>0</v>
      </c>
      <c r="P4212" s="52">
        <v>0</v>
      </c>
      <c r="Q4212" s="52">
        <v>0</v>
      </c>
      <c r="R4212" s="52">
        <v>0</v>
      </c>
      <c r="S4212" s="52">
        <v>0</v>
      </c>
      <c r="T4212" s="52">
        <v>0</v>
      </c>
      <c r="U4212" s="52">
        <v>0</v>
      </c>
      <c r="V4212" s="52">
        <v>0</v>
      </c>
      <c r="W4212" s="52">
        <v>0</v>
      </c>
      <c r="X4212" s="52">
        <v>0</v>
      </c>
      <c r="Y4212" s="52">
        <v>0</v>
      </c>
      <c r="Z4212" s="52">
        <v>0</v>
      </c>
    </row>
    <row r="4213" spans="1:26">
      <c r="A4213" s="52" t="s">
        <v>347</v>
      </c>
      <c r="B4213" s="52" t="s">
        <v>342</v>
      </c>
      <c r="C4213" s="52" t="s">
        <v>265</v>
      </c>
      <c r="D4213" s="52" t="s">
        <v>7</v>
      </c>
      <c r="E4213" s="52" t="s">
        <v>78</v>
      </c>
      <c r="F4213" s="52" t="s">
        <v>72</v>
      </c>
      <c r="G4213" s="52">
        <v>0</v>
      </c>
      <c r="H4213" s="52">
        <v>0</v>
      </c>
      <c r="I4213" s="52">
        <v>0</v>
      </c>
      <c r="J4213" s="52">
        <v>0</v>
      </c>
      <c r="K4213" s="52">
        <v>0</v>
      </c>
      <c r="L4213" s="52">
        <v>0</v>
      </c>
      <c r="M4213" s="52">
        <v>0</v>
      </c>
      <c r="N4213" s="52">
        <v>0</v>
      </c>
      <c r="O4213" s="52">
        <v>0</v>
      </c>
      <c r="P4213" s="52">
        <v>0</v>
      </c>
      <c r="Q4213" s="52">
        <v>0</v>
      </c>
      <c r="R4213" s="52">
        <v>0</v>
      </c>
      <c r="S4213" s="52">
        <v>0</v>
      </c>
      <c r="T4213" s="52">
        <v>0</v>
      </c>
      <c r="U4213" s="52">
        <v>0</v>
      </c>
      <c r="V4213" s="52">
        <v>0</v>
      </c>
      <c r="W4213" s="52">
        <v>0</v>
      </c>
      <c r="X4213" s="52">
        <v>0</v>
      </c>
      <c r="Y4213" s="52">
        <v>0</v>
      </c>
      <c r="Z4213" s="52">
        <v>0</v>
      </c>
    </row>
    <row r="4214" spans="1:26">
      <c r="A4214" s="52" t="s">
        <v>347</v>
      </c>
      <c r="B4214" s="52" t="s">
        <v>343</v>
      </c>
      <c r="C4214" s="52" t="s">
        <v>265</v>
      </c>
      <c r="D4214" s="52" t="s">
        <v>7</v>
      </c>
      <c r="E4214" s="52" t="s">
        <v>78</v>
      </c>
      <c r="F4214" s="52" t="s">
        <v>73</v>
      </c>
      <c r="G4214" s="52">
        <v>0</v>
      </c>
      <c r="H4214" s="52">
        <v>0</v>
      </c>
      <c r="I4214" s="52">
        <v>0</v>
      </c>
      <c r="J4214" s="52">
        <v>0</v>
      </c>
      <c r="K4214" s="52">
        <v>0</v>
      </c>
      <c r="L4214" s="52">
        <v>0</v>
      </c>
      <c r="M4214" s="52">
        <v>0</v>
      </c>
      <c r="N4214" s="52">
        <v>0</v>
      </c>
      <c r="O4214" s="52">
        <v>0</v>
      </c>
      <c r="P4214" s="52">
        <v>0</v>
      </c>
      <c r="Q4214" s="52">
        <v>0</v>
      </c>
      <c r="R4214" s="52">
        <v>0</v>
      </c>
      <c r="S4214" s="52">
        <v>0</v>
      </c>
      <c r="T4214" s="52">
        <v>0</v>
      </c>
      <c r="U4214" s="52">
        <v>0</v>
      </c>
      <c r="V4214" s="52">
        <v>0</v>
      </c>
      <c r="W4214" s="52">
        <v>0</v>
      </c>
      <c r="X4214" s="52">
        <v>0</v>
      </c>
      <c r="Y4214" s="52">
        <v>0</v>
      </c>
      <c r="Z4214" s="52">
        <v>0</v>
      </c>
    </row>
    <row r="4215" spans="1:26">
      <c r="A4215" s="52" t="s">
        <v>113</v>
      </c>
      <c r="B4215" s="52" t="s">
        <v>337</v>
      </c>
      <c r="C4215" s="52" t="s">
        <v>265</v>
      </c>
      <c r="D4215" s="52" t="s">
        <v>7</v>
      </c>
      <c r="E4215" s="52" t="s">
        <v>79</v>
      </c>
      <c r="F4215" s="52" t="s">
        <v>63</v>
      </c>
      <c r="G4215" s="52">
        <v>0</v>
      </c>
      <c r="H4215" s="52">
        <v>0</v>
      </c>
      <c r="I4215" s="52">
        <v>0</v>
      </c>
      <c r="J4215" s="52">
        <v>0</v>
      </c>
      <c r="K4215" s="52">
        <v>0</v>
      </c>
      <c r="L4215" s="52">
        <v>0</v>
      </c>
      <c r="M4215" s="52">
        <v>0</v>
      </c>
      <c r="N4215" s="52">
        <v>0</v>
      </c>
      <c r="O4215" s="52">
        <v>0</v>
      </c>
      <c r="P4215" s="52">
        <v>0</v>
      </c>
      <c r="Q4215" s="52">
        <v>0</v>
      </c>
      <c r="R4215" s="52">
        <v>0</v>
      </c>
      <c r="S4215" s="52">
        <v>0</v>
      </c>
      <c r="T4215" s="52">
        <v>0</v>
      </c>
      <c r="U4215" s="52">
        <v>0</v>
      </c>
      <c r="V4215" s="52">
        <v>0</v>
      </c>
      <c r="W4215" s="52">
        <v>0</v>
      </c>
      <c r="X4215" s="52">
        <v>0</v>
      </c>
      <c r="Y4215" s="52">
        <v>0</v>
      </c>
      <c r="Z4215" s="52">
        <v>0</v>
      </c>
    </row>
    <row r="4216" spans="1:26">
      <c r="A4216" s="52" t="s">
        <v>113</v>
      </c>
      <c r="B4216" s="52" t="s">
        <v>338</v>
      </c>
      <c r="C4216" s="52" t="s">
        <v>265</v>
      </c>
      <c r="D4216" s="52" t="s">
        <v>7</v>
      </c>
      <c r="E4216" s="52" t="s">
        <v>79</v>
      </c>
      <c r="F4216" s="52" t="s">
        <v>64</v>
      </c>
      <c r="G4216" s="52">
        <v>0</v>
      </c>
      <c r="H4216" s="52">
        <v>0</v>
      </c>
      <c r="I4216" s="52">
        <v>0</v>
      </c>
      <c r="J4216" s="52">
        <v>0</v>
      </c>
      <c r="K4216" s="52">
        <v>0</v>
      </c>
      <c r="L4216" s="52">
        <v>0</v>
      </c>
      <c r="M4216" s="52">
        <v>0</v>
      </c>
      <c r="N4216" s="52">
        <v>0</v>
      </c>
      <c r="O4216" s="52">
        <v>0</v>
      </c>
      <c r="P4216" s="52">
        <v>0</v>
      </c>
      <c r="Q4216" s="52">
        <v>0</v>
      </c>
      <c r="R4216" s="52">
        <v>0</v>
      </c>
      <c r="S4216" s="52">
        <v>0</v>
      </c>
      <c r="T4216" s="52">
        <v>0</v>
      </c>
      <c r="U4216" s="52">
        <v>0</v>
      </c>
      <c r="V4216" s="52">
        <v>0</v>
      </c>
      <c r="W4216" s="52">
        <v>0</v>
      </c>
      <c r="X4216" s="52">
        <v>0</v>
      </c>
      <c r="Y4216" s="52">
        <v>0</v>
      </c>
      <c r="Z4216" s="52">
        <v>0</v>
      </c>
    </row>
    <row r="4217" spans="1:26">
      <c r="A4217" s="52" t="s">
        <v>113</v>
      </c>
      <c r="B4217" s="52" t="s">
        <v>339</v>
      </c>
      <c r="C4217" s="52" t="s">
        <v>265</v>
      </c>
      <c r="D4217" s="52" t="s">
        <v>7</v>
      </c>
      <c r="E4217" s="52" t="s">
        <v>79</v>
      </c>
      <c r="F4217" s="52" t="s">
        <v>65</v>
      </c>
      <c r="G4217" s="52">
        <v>0</v>
      </c>
      <c r="H4217" s="52">
        <v>0</v>
      </c>
      <c r="I4217" s="52">
        <v>0</v>
      </c>
      <c r="J4217" s="52">
        <v>0</v>
      </c>
      <c r="K4217" s="52">
        <v>0</v>
      </c>
      <c r="L4217" s="52">
        <v>0</v>
      </c>
      <c r="M4217" s="52">
        <v>0</v>
      </c>
      <c r="N4217" s="52">
        <v>0</v>
      </c>
      <c r="O4217" s="52">
        <v>0</v>
      </c>
      <c r="P4217" s="52">
        <v>0</v>
      </c>
      <c r="Q4217" s="52">
        <v>0</v>
      </c>
      <c r="R4217" s="52">
        <v>0</v>
      </c>
      <c r="S4217" s="52">
        <v>0</v>
      </c>
      <c r="T4217" s="52">
        <v>0</v>
      </c>
      <c r="U4217" s="52">
        <v>0</v>
      </c>
      <c r="V4217" s="52">
        <v>0</v>
      </c>
      <c r="W4217" s="52">
        <v>0</v>
      </c>
      <c r="X4217" s="52">
        <v>0</v>
      </c>
      <c r="Y4217" s="52">
        <v>0</v>
      </c>
      <c r="Z4217" s="52">
        <v>0</v>
      </c>
    </row>
    <row r="4218" spans="1:26">
      <c r="A4218" s="52" t="s">
        <v>113</v>
      </c>
      <c r="B4218" s="52" t="s">
        <v>340</v>
      </c>
      <c r="C4218" s="52" t="s">
        <v>265</v>
      </c>
      <c r="D4218" s="52" t="s">
        <v>7</v>
      </c>
      <c r="E4218" s="52" t="s">
        <v>79</v>
      </c>
      <c r="F4218" s="52" t="s">
        <v>66</v>
      </c>
      <c r="G4218" s="52">
        <v>0</v>
      </c>
      <c r="H4218" s="52">
        <v>0</v>
      </c>
      <c r="I4218" s="52">
        <v>0</v>
      </c>
      <c r="J4218" s="52">
        <v>0</v>
      </c>
      <c r="K4218" s="52">
        <v>0</v>
      </c>
      <c r="L4218" s="52">
        <v>0</v>
      </c>
      <c r="M4218" s="52">
        <v>0</v>
      </c>
      <c r="N4218" s="52">
        <v>0</v>
      </c>
      <c r="O4218" s="52">
        <v>0</v>
      </c>
      <c r="P4218" s="52">
        <v>0</v>
      </c>
      <c r="Q4218" s="52">
        <v>0</v>
      </c>
      <c r="R4218" s="52">
        <v>0</v>
      </c>
      <c r="S4218" s="52">
        <v>0</v>
      </c>
      <c r="T4218" s="52">
        <v>0</v>
      </c>
      <c r="U4218" s="52">
        <v>0</v>
      </c>
      <c r="V4218" s="52">
        <v>0</v>
      </c>
      <c r="W4218" s="52">
        <v>0</v>
      </c>
      <c r="X4218" s="52">
        <v>0</v>
      </c>
      <c r="Y4218" s="52">
        <v>0</v>
      </c>
      <c r="Z4218" s="52">
        <v>0</v>
      </c>
    </row>
    <row r="4219" spans="1:26">
      <c r="A4219" s="52" t="s">
        <v>113</v>
      </c>
      <c r="B4219" s="52" t="s">
        <v>341</v>
      </c>
      <c r="C4219" s="52" t="s">
        <v>265</v>
      </c>
      <c r="D4219" s="52" t="s">
        <v>7</v>
      </c>
      <c r="E4219" s="52" t="s">
        <v>79</v>
      </c>
      <c r="F4219" s="52" t="s">
        <v>67</v>
      </c>
      <c r="G4219" s="52">
        <v>0</v>
      </c>
      <c r="H4219" s="52">
        <v>0</v>
      </c>
      <c r="I4219" s="52">
        <v>0</v>
      </c>
      <c r="J4219" s="52">
        <v>0</v>
      </c>
      <c r="K4219" s="52">
        <v>0</v>
      </c>
      <c r="L4219" s="52">
        <v>0</v>
      </c>
      <c r="M4219" s="52">
        <v>0</v>
      </c>
      <c r="N4219" s="52">
        <v>0</v>
      </c>
      <c r="O4219" s="52">
        <v>0</v>
      </c>
      <c r="P4219" s="52">
        <v>0</v>
      </c>
      <c r="Q4219" s="52">
        <v>0</v>
      </c>
      <c r="R4219" s="52">
        <v>0</v>
      </c>
      <c r="S4219" s="52">
        <v>0</v>
      </c>
      <c r="T4219" s="52">
        <v>0</v>
      </c>
      <c r="U4219" s="52">
        <v>0</v>
      </c>
      <c r="V4219" s="52">
        <v>0</v>
      </c>
      <c r="W4219" s="52">
        <v>0</v>
      </c>
      <c r="X4219" s="52">
        <v>0</v>
      </c>
      <c r="Y4219" s="52">
        <v>0</v>
      </c>
      <c r="Z4219" s="52">
        <v>0</v>
      </c>
    </row>
    <row r="4220" spans="1:26">
      <c r="A4220" s="52" t="s">
        <v>113</v>
      </c>
      <c r="B4220" s="52" t="s">
        <v>337</v>
      </c>
      <c r="C4220" s="52" t="s">
        <v>265</v>
      </c>
      <c r="D4220" s="52" t="s">
        <v>7</v>
      </c>
      <c r="E4220" s="52" t="s">
        <v>79</v>
      </c>
      <c r="F4220" s="52" t="s">
        <v>68</v>
      </c>
      <c r="G4220" s="52">
        <v>0</v>
      </c>
      <c r="H4220" s="52">
        <v>0</v>
      </c>
      <c r="I4220" s="52">
        <v>0</v>
      </c>
      <c r="J4220" s="52">
        <v>0</v>
      </c>
      <c r="K4220" s="52">
        <v>0</v>
      </c>
      <c r="L4220" s="52">
        <v>0</v>
      </c>
      <c r="M4220" s="52">
        <v>0</v>
      </c>
      <c r="N4220" s="52">
        <v>0</v>
      </c>
      <c r="O4220" s="52">
        <v>0</v>
      </c>
      <c r="P4220" s="52">
        <v>0</v>
      </c>
      <c r="Q4220" s="52">
        <v>0</v>
      </c>
      <c r="R4220" s="52">
        <v>0</v>
      </c>
      <c r="S4220" s="52">
        <v>0</v>
      </c>
      <c r="T4220" s="52">
        <v>0</v>
      </c>
      <c r="U4220" s="52">
        <v>0</v>
      </c>
      <c r="V4220" s="52">
        <v>0</v>
      </c>
      <c r="W4220" s="52">
        <v>0</v>
      </c>
      <c r="X4220" s="52">
        <v>0</v>
      </c>
      <c r="Y4220" s="52">
        <v>0</v>
      </c>
      <c r="Z4220" s="52">
        <v>0</v>
      </c>
    </row>
    <row r="4221" spans="1:26">
      <c r="A4221" s="52" t="s">
        <v>113</v>
      </c>
      <c r="B4221" s="52" t="s">
        <v>337</v>
      </c>
      <c r="C4221" s="52" t="s">
        <v>265</v>
      </c>
      <c r="D4221" s="52" t="s">
        <v>7</v>
      </c>
      <c r="E4221" s="52" t="s">
        <v>79</v>
      </c>
      <c r="F4221" s="52" t="s">
        <v>69</v>
      </c>
      <c r="G4221" s="52">
        <v>0</v>
      </c>
      <c r="H4221" s="52">
        <v>0</v>
      </c>
      <c r="I4221" s="52">
        <v>0</v>
      </c>
      <c r="J4221" s="52">
        <v>0</v>
      </c>
      <c r="K4221" s="52">
        <v>0</v>
      </c>
      <c r="L4221" s="52">
        <v>0</v>
      </c>
      <c r="M4221" s="52">
        <v>0</v>
      </c>
      <c r="N4221" s="52">
        <v>0</v>
      </c>
      <c r="O4221" s="52">
        <v>0</v>
      </c>
      <c r="P4221" s="52">
        <v>0</v>
      </c>
      <c r="Q4221" s="52">
        <v>0</v>
      </c>
      <c r="R4221" s="52">
        <v>0</v>
      </c>
      <c r="S4221" s="52">
        <v>0</v>
      </c>
      <c r="T4221" s="52">
        <v>0</v>
      </c>
      <c r="U4221" s="52">
        <v>0</v>
      </c>
      <c r="V4221" s="52">
        <v>0</v>
      </c>
      <c r="W4221" s="52">
        <v>0</v>
      </c>
      <c r="X4221" s="52">
        <v>0</v>
      </c>
      <c r="Y4221" s="52">
        <v>0</v>
      </c>
      <c r="Z4221" s="52">
        <v>0</v>
      </c>
    </row>
    <row r="4222" spans="1:26">
      <c r="A4222" s="52" t="s">
        <v>113</v>
      </c>
      <c r="B4222" s="52" t="s">
        <v>337</v>
      </c>
      <c r="C4222" s="52" t="s">
        <v>265</v>
      </c>
      <c r="D4222" s="52" t="s">
        <v>7</v>
      </c>
      <c r="E4222" s="52" t="s">
        <v>79</v>
      </c>
      <c r="F4222" s="52" t="s">
        <v>70</v>
      </c>
      <c r="G4222" s="52">
        <v>0</v>
      </c>
      <c r="H4222" s="52">
        <v>0</v>
      </c>
      <c r="I4222" s="52">
        <v>0</v>
      </c>
      <c r="J4222" s="52">
        <v>0</v>
      </c>
      <c r="K4222" s="52">
        <v>0</v>
      </c>
      <c r="L4222" s="52">
        <v>0</v>
      </c>
      <c r="M4222" s="52">
        <v>0</v>
      </c>
      <c r="N4222" s="52">
        <v>0</v>
      </c>
      <c r="O4222" s="52">
        <v>0</v>
      </c>
      <c r="P4222" s="52">
        <v>0</v>
      </c>
      <c r="Q4222" s="52">
        <v>0</v>
      </c>
      <c r="R4222" s="52">
        <v>0</v>
      </c>
      <c r="S4222" s="52">
        <v>0</v>
      </c>
      <c r="T4222" s="52">
        <v>0</v>
      </c>
      <c r="U4222" s="52">
        <v>0</v>
      </c>
      <c r="V4222" s="52">
        <v>0</v>
      </c>
      <c r="W4222" s="52">
        <v>0</v>
      </c>
      <c r="X4222" s="52">
        <v>0</v>
      </c>
      <c r="Y4222" s="52">
        <v>0</v>
      </c>
      <c r="Z4222" s="52">
        <v>0</v>
      </c>
    </row>
    <row r="4223" spans="1:26">
      <c r="A4223" s="52" t="s">
        <v>113</v>
      </c>
      <c r="B4223" s="52" t="s">
        <v>342</v>
      </c>
      <c r="C4223" s="52" t="s">
        <v>265</v>
      </c>
      <c r="D4223" s="52" t="s">
        <v>7</v>
      </c>
      <c r="E4223" s="52" t="s">
        <v>79</v>
      </c>
      <c r="F4223" s="52" t="s">
        <v>71</v>
      </c>
      <c r="G4223" s="52">
        <v>0</v>
      </c>
      <c r="H4223" s="52">
        <v>0</v>
      </c>
      <c r="I4223" s="52">
        <v>0</v>
      </c>
      <c r="J4223" s="52">
        <v>0</v>
      </c>
      <c r="K4223" s="52">
        <v>0</v>
      </c>
      <c r="L4223" s="52">
        <v>0</v>
      </c>
      <c r="M4223" s="52">
        <v>0</v>
      </c>
      <c r="N4223" s="52">
        <v>0</v>
      </c>
      <c r="O4223" s="52">
        <v>0</v>
      </c>
      <c r="P4223" s="52">
        <v>0</v>
      </c>
      <c r="Q4223" s="52">
        <v>0</v>
      </c>
      <c r="R4223" s="52">
        <v>0</v>
      </c>
      <c r="S4223" s="52">
        <v>0</v>
      </c>
      <c r="T4223" s="52">
        <v>0</v>
      </c>
      <c r="U4223" s="52">
        <v>0</v>
      </c>
      <c r="V4223" s="52">
        <v>0</v>
      </c>
      <c r="W4223" s="52">
        <v>0</v>
      </c>
      <c r="X4223" s="52">
        <v>0</v>
      </c>
      <c r="Y4223" s="52">
        <v>0</v>
      </c>
      <c r="Z4223" s="52">
        <v>0</v>
      </c>
    </row>
    <row r="4224" spans="1:26">
      <c r="A4224" s="52" t="s">
        <v>113</v>
      </c>
      <c r="B4224" s="52" t="s">
        <v>342</v>
      </c>
      <c r="C4224" s="52" t="s">
        <v>265</v>
      </c>
      <c r="D4224" s="52" t="s">
        <v>7</v>
      </c>
      <c r="E4224" s="52" t="s">
        <v>79</v>
      </c>
      <c r="F4224" s="52" t="s">
        <v>72</v>
      </c>
      <c r="G4224" s="52">
        <v>0</v>
      </c>
      <c r="H4224" s="52">
        <v>0</v>
      </c>
      <c r="I4224" s="52">
        <v>0</v>
      </c>
      <c r="J4224" s="52">
        <v>0</v>
      </c>
      <c r="K4224" s="52">
        <v>0</v>
      </c>
      <c r="L4224" s="52">
        <v>0</v>
      </c>
      <c r="M4224" s="52">
        <v>0</v>
      </c>
      <c r="N4224" s="52">
        <v>0</v>
      </c>
      <c r="O4224" s="52">
        <v>0</v>
      </c>
      <c r="P4224" s="52">
        <v>0</v>
      </c>
      <c r="Q4224" s="52">
        <v>0</v>
      </c>
      <c r="R4224" s="52">
        <v>0</v>
      </c>
      <c r="S4224" s="52">
        <v>0</v>
      </c>
      <c r="T4224" s="52">
        <v>0</v>
      </c>
      <c r="U4224" s="52">
        <v>0</v>
      </c>
      <c r="V4224" s="52">
        <v>0</v>
      </c>
      <c r="W4224" s="52">
        <v>0</v>
      </c>
      <c r="X4224" s="52">
        <v>0</v>
      </c>
      <c r="Y4224" s="52">
        <v>0</v>
      </c>
      <c r="Z4224" s="52">
        <v>0</v>
      </c>
    </row>
    <row r="4225" spans="1:26">
      <c r="A4225" s="52" t="s">
        <v>113</v>
      </c>
      <c r="B4225" s="52" t="s">
        <v>343</v>
      </c>
      <c r="C4225" s="52" t="s">
        <v>265</v>
      </c>
      <c r="D4225" s="52" t="s">
        <v>7</v>
      </c>
      <c r="E4225" s="52" t="s">
        <v>79</v>
      </c>
      <c r="F4225" s="52" t="s">
        <v>73</v>
      </c>
      <c r="G4225" s="52">
        <v>0</v>
      </c>
      <c r="H4225" s="52">
        <v>0</v>
      </c>
      <c r="I4225" s="52">
        <v>0</v>
      </c>
      <c r="J4225" s="52">
        <v>0</v>
      </c>
      <c r="K4225" s="52">
        <v>0</v>
      </c>
      <c r="L4225" s="52">
        <v>0</v>
      </c>
      <c r="M4225" s="52">
        <v>0</v>
      </c>
      <c r="N4225" s="52">
        <v>0</v>
      </c>
      <c r="O4225" s="52">
        <v>0</v>
      </c>
      <c r="P4225" s="52">
        <v>0</v>
      </c>
      <c r="Q4225" s="52">
        <v>0</v>
      </c>
      <c r="R4225" s="52">
        <v>0</v>
      </c>
      <c r="S4225" s="52">
        <v>0</v>
      </c>
      <c r="T4225" s="52">
        <v>0</v>
      </c>
      <c r="U4225" s="52">
        <v>0</v>
      </c>
      <c r="V4225" s="52">
        <v>0</v>
      </c>
      <c r="W4225" s="52">
        <v>0</v>
      </c>
      <c r="X4225" s="52">
        <v>0</v>
      </c>
      <c r="Y4225" s="52">
        <v>0</v>
      </c>
      <c r="Z4225" s="52">
        <v>0</v>
      </c>
    </row>
    <row r="4226" spans="1:26">
      <c r="A4226" s="52" t="s">
        <v>347</v>
      </c>
      <c r="B4226" s="52" t="s">
        <v>337</v>
      </c>
      <c r="C4226" s="52" t="s">
        <v>265</v>
      </c>
      <c r="D4226" s="52" t="s">
        <v>7</v>
      </c>
      <c r="E4226" s="52" t="s">
        <v>80</v>
      </c>
      <c r="F4226" s="52" t="s">
        <v>63</v>
      </c>
      <c r="G4226" s="52">
        <v>0</v>
      </c>
      <c r="H4226" s="52">
        <v>0</v>
      </c>
      <c r="I4226" s="52">
        <v>0</v>
      </c>
      <c r="J4226" s="52">
        <v>0</v>
      </c>
      <c r="K4226" s="52">
        <v>0</v>
      </c>
      <c r="L4226" s="52">
        <v>0</v>
      </c>
      <c r="M4226" s="52">
        <v>0</v>
      </c>
      <c r="N4226" s="52">
        <v>0</v>
      </c>
      <c r="O4226" s="52">
        <v>0</v>
      </c>
      <c r="P4226" s="52">
        <v>0</v>
      </c>
      <c r="Q4226" s="52">
        <v>0</v>
      </c>
      <c r="R4226" s="52">
        <v>0</v>
      </c>
      <c r="S4226" s="52">
        <v>0</v>
      </c>
      <c r="T4226" s="52">
        <v>0</v>
      </c>
      <c r="U4226" s="52">
        <v>0</v>
      </c>
      <c r="V4226" s="52">
        <v>0</v>
      </c>
      <c r="W4226" s="52">
        <v>0</v>
      </c>
      <c r="X4226" s="52">
        <v>0</v>
      </c>
      <c r="Y4226" s="52">
        <v>0</v>
      </c>
      <c r="Z4226" s="52">
        <v>0</v>
      </c>
    </row>
    <row r="4227" spans="1:26">
      <c r="A4227" s="52" t="s">
        <v>347</v>
      </c>
      <c r="B4227" s="52" t="s">
        <v>338</v>
      </c>
      <c r="C4227" s="52" t="s">
        <v>265</v>
      </c>
      <c r="D4227" s="52" t="s">
        <v>7</v>
      </c>
      <c r="E4227" s="52" t="s">
        <v>80</v>
      </c>
      <c r="F4227" s="52" t="s">
        <v>64</v>
      </c>
      <c r="G4227" s="52">
        <v>0</v>
      </c>
      <c r="H4227" s="52">
        <v>0</v>
      </c>
      <c r="I4227" s="52">
        <v>0</v>
      </c>
      <c r="J4227" s="52">
        <v>0</v>
      </c>
      <c r="K4227" s="52">
        <v>0</v>
      </c>
      <c r="L4227" s="52">
        <v>0</v>
      </c>
      <c r="M4227" s="52">
        <v>0</v>
      </c>
      <c r="N4227" s="52">
        <v>0</v>
      </c>
      <c r="O4227" s="52">
        <v>0</v>
      </c>
      <c r="P4227" s="52">
        <v>0</v>
      </c>
      <c r="Q4227" s="52">
        <v>0</v>
      </c>
      <c r="R4227" s="52">
        <v>0</v>
      </c>
      <c r="S4227" s="52">
        <v>0</v>
      </c>
      <c r="T4227" s="52">
        <v>0</v>
      </c>
      <c r="U4227" s="52">
        <v>0</v>
      </c>
      <c r="V4227" s="52">
        <v>0</v>
      </c>
      <c r="W4227" s="52">
        <v>0</v>
      </c>
      <c r="X4227" s="52">
        <v>0</v>
      </c>
      <c r="Y4227" s="52">
        <v>0</v>
      </c>
      <c r="Z4227" s="52">
        <v>0</v>
      </c>
    </row>
    <row r="4228" spans="1:26">
      <c r="A4228" s="52" t="s">
        <v>347</v>
      </c>
      <c r="B4228" s="52" t="s">
        <v>339</v>
      </c>
      <c r="C4228" s="52" t="s">
        <v>265</v>
      </c>
      <c r="D4228" s="52" t="s">
        <v>7</v>
      </c>
      <c r="E4228" s="52" t="s">
        <v>80</v>
      </c>
      <c r="F4228" s="52" t="s">
        <v>65</v>
      </c>
      <c r="G4228" s="52">
        <v>0</v>
      </c>
      <c r="H4228" s="52">
        <v>0</v>
      </c>
      <c r="I4228" s="52">
        <v>0</v>
      </c>
      <c r="J4228" s="52">
        <v>0</v>
      </c>
      <c r="K4228" s="52">
        <v>0</v>
      </c>
      <c r="L4228" s="52">
        <v>0</v>
      </c>
      <c r="M4228" s="52">
        <v>0</v>
      </c>
      <c r="N4228" s="52">
        <v>0</v>
      </c>
      <c r="O4228" s="52">
        <v>0</v>
      </c>
      <c r="P4228" s="52">
        <v>0</v>
      </c>
      <c r="Q4228" s="52">
        <v>0</v>
      </c>
      <c r="R4228" s="52">
        <v>0</v>
      </c>
      <c r="S4228" s="52">
        <v>0</v>
      </c>
      <c r="T4228" s="52">
        <v>0</v>
      </c>
      <c r="U4228" s="52">
        <v>0</v>
      </c>
      <c r="V4228" s="52">
        <v>0</v>
      </c>
      <c r="W4228" s="52">
        <v>0</v>
      </c>
      <c r="X4228" s="52">
        <v>0</v>
      </c>
      <c r="Y4228" s="52">
        <v>0</v>
      </c>
      <c r="Z4228" s="52">
        <v>0</v>
      </c>
    </row>
    <row r="4229" spans="1:26">
      <c r="A4229" s="52" t="s">
        <v>347</v>
      </c>
      <c r="B4229" s="52" t="s">
        <v>340</v>
      </c>
      <c r="C4229" s="52" t="s">
        <v>265</v>
      </c>
      <c r="D4229" s="52" t="s">
        <v>7</v>
      </c>
      <c r="E4229" s="52" t="s">
        <v>80</v>
      </c>
      <c r="F4229" s="52" t="s">
        <v>66</v>
      </c>
      <c r="G4229" s="52">
        <v>0</v>
      </c>
      <c r="H4229" s="52">
        <v>0</v>
      </c>
      <c r="I4229" s="52">
        <v>0</v>
      </c>
      <c r="J4229" s="52">
        <v>0</v>
      </c>
      <c r="K4229" s="52">
        <v>0</v>
      </c>
      <c r="L4229" s="52">
        <v>0</v>
      </c>
      <c r="M4229" s="52">
        <v>0</v>
      </c>
      <c r="N4229" s="52">
        <v>0</v>
      </c>
      <c r="O4229" s="52">
        <v>0</v>
      </c>
      <c r="P4229" s="52">
        <v>0</v>
      </c>
      <c r="Q4229" s="52">
        <v>0</v>
      </c>
      <c r="R4229" s="52">
        <v>0</v>
      </c>
      <c r="S4229" s="52">
        <v>0</v>
      </c>
      <c r="T4229" s="52">
        <v>0</v>
      </c>
      <c r="U4229" s="52">
        <v>0</v>
      </c>
      <c r="V4229" s="52">
        <v>0</v>
      </c>
      <c r="W4229" s="52">
        <v>0</v>
      </c>
      <c r="X4229" s="52">
        <v>0</v>
      </c>
      <c r="Y4229" s="52">
        <v>0</v>
      </c>
      <c r="Z4229" s="52">
        <v>0</v>
      </c>
    </row>
    <row r="4230" spans="1:26">
      <c r="A4230" s="52" t="s">
        <v>347</v>
      </c>
      <c r="B4230" s="52" t="s">
        <v>341</v>
      </c>
      <c r="C4230" s="52" t="s">
        <v>265</v>
      </c>
      <c r="D4230" s="52" t="s">
        <v>7</v>
      </c>
      <c r="E4230" s="52" t="s">
        <v>80</v>
      </c>
      <c r="F4230" s="52" t="s">
        <v>67</v>
      </c>
      <c r="G4230" s="52">
        <v>0</v>
      </c>
      <c r="H4230" s="52">
        <v>0</v>
      </c>
      <c r="I4230" s="52">
        <v>0</v>
      </c>
      <c r="J4230" s="52">
        <v>0</v>
      </c>
      <c r="K4230" s="52">
        <v>0</v>
      </c>
      <c r="L4230" s="52">
        <v>0</v>
      </c>
      <c r="M4230" s="52">
        <v>0</v>
      </c>
      <c r="N4230" s="52">
        <v>0</v>
      </c>
      <c r="O4230" s="52">
        <v>0</v>
      </c>
      <c r="P4230" s="52">
        <v>0</v>
      </c>
      <c r="Q4230" s="52">
        <v>0</v>
      </c>
      <c r="R4230" s="52">
        <v>0</v>
      </c>
      <c r="S4230" s="52">
        <v>0</v>
      </c>
      <c r="T4230" s="52">
        <v>0</v>
      </c>
      <c r="U4230" s="52">
        <v>0</v>
      </c>
      <c r="V4230" s="52">
        <v>0</v>
      </c>
      <c r="W4230" s="52">
        <v>0</v>
      </c>
      <c r="X4230" s="52">
        <v>0</v>
      </c>
      <c r="Y4230" s="52">
        <v>0</v>
      </c>
      <c r="Z4230" s="52">
        <v>0</v>
      </c>
    </row>
    <row r="4231" spans="1:26">
      <c r="A4231" s="52" t="s">
        <v>347</v>
      </c>
      <c r="B4231" s="52" t="s">
        <v>337</v>
      </c>
      <c r="C4231" s="52" t="s">
        <v>265</v>
      </c>
      <c r="D4231" s="52" t="s">
        <v>7</v>
      </c>
      <c r="E4231" s="52" t="s">
        <v>80</v>
      </c>
      <c r="F4231" s="52" t="s">
        <v>68</v>
      </c>
      <c r="G4231" s="52">
        <v>0</v>
      </c>
      <c r="H4231" s="52">
        <v>0</v>
      </c>
      <c r="I4231" s="52">
        <v>0</v>
      </c>
      <c r="J4231" s="52">
        <v>0</v>
      </c>
      <c r="K4231" s="52">
        <v>0</v>
      </c>
      <c r="L4231" s="52">
        <v>0</v>
      </c>
      <c r="M4231" s="52">
        <v>0</v>
      </c>
      <c r="N4231" s="52">
        <v>0</v>
      </c>
      <c r="O4231" s="52">
        <v>0</v>
      </c>
      <c r="P4231" s="52">
        <v>0</v>
      </c>
      <c r="Q4231" s="52">
        <v>0</v>
      </c>
      <c r="R4231" s="52">
        <v>0</v>
      </c>
      <c r="S4231" s="52">
        <v>0</v>
      </c>
      <c r="T4231" s="52">
        <v>0</v>
      </c>
      <c r="U4231" s="52">
        <v>0</v>
      </c>
      <c r="V4231" s="52">
        <v>0</v>
      </c>
      <c r="W4231" s="52">
        <v>0</v>
      </c>
      <c r="X4231" s="52">
        <v>0</v>
      </c>
      <c r="Y4231" s="52">
        <v>0</v>
      </c>
      <c r="Z4231" s="52">
        <v>0</v>
      </c>
    </row>
    <row r="4232" spans="1:26">
      <c r="A4232" s="52" t="s">
        <v>347</v>
      </c>
      <c r="B4232" s="52" t="s">
        <v>337</v>
      </c>
      <c r="C4232" s="52" t="s">
        <v>265</v>
      </c>
      <c r="D4232" s="52" t="s">
        <v>7</v>
      </c>
      <c r="E4232" s="52" t="s">
        <v>80</v>
      </c>
      <c r="F4232" s="52" t="s">
        <v>69</v>
      </c>
      <c r="G4232" s="52">
        <v>0</v>
      </c>
      <c r="H4232" s="52">
        <v>0</v>
      </c>
      <c r="I4232" s="52">
        <v>0</v>
      </c>
      <c r="J4232" s="52">
        <v>0</v>
      </c>
      <c r="K4232" s="52">
        <v>0</v>
      </c>
      <c r="L4232" s="52">
        <v>0</v>
      </c>
      <c r="M4232" s="52">
        <v>0</v>
      </c>
      <c r="N4232" s="52">
        <v>0</v>
      </c>
      <c r="O4232" s="52">
        <v>0</v>
      </c>
      <c r="P4232" s="52">
        <v>0</v>
      </c>
      <c r="Q4232" s="52">
        <v>0</v>
      </c>
      <c r="R4232" s="52">
        <v>0</v>
      </c>
      <c r="S4232" s="52">
        <v>0</v>
      </c>
      <c r="T4232" s="52">
        <v>0</v>
      </c>
      <c r="U4232" s="52">
        <v>0</v>
      </c>
      <c r="V4232" s="52">
        <v>0</v>
      </c>
      <c r="W4232" s="52">
        <v>0</v>
      </c>
      <c r="X4232" s="52">
        <v>0</v>
      </c>
      <c r="Y4232" s="52">
        <v>0</v>
      </c>
      <c r="Z4232" s="52">
        <v>0</v>
      </c>
    </row>
    <row r="4233" spans="1:26">
      <c r="A4233" s="52" t="s">
        <v>347</v>
      </c>
      <c r="B4233" s="52" t="s">
        <v>337</v>
      </c>
      <c r="C4233" s="52" t="s">
        <v>265</v>
      </c>
      <c r="D4233" s="52" t="s">
        <v>7</v>
      </c>
      <c r="E4233" s="52" t="s">
        <v>80</v>
      </c>
      <c r="F4233" s="52" t="s">
        <v>70</v>
      </c>
      <c r="G4233" s="52">
        <v>0</v>
      </c>
      <c r="H4233" s="52">
        <v>0</v>
      </c>
      <c r="I4233" s="52">
        <v>0</v>
      </c>
      <c r="J4233" s="52">
        <v>0</v>
      </c>
      <c r="K4233" s="52">
        <v>0</v>
      </c>
      <c r="L4233" s="52">
        <v>0</v>
      </c>
      <c r="M4233" s="52">
        <v>0</v>
      </c>
      <c r="N4233" s="52">
        <v>0</v>
      </c>
      <c r="O4233" s="52">
        <v>0</v>
      </c>
      <c r="P4233" s="52">
        <v>0</v>
      </c>
      <c r="Q4233" s="52">
        <v>0</v>
      </c>
      <c r="R4233" s="52">
        <v>0</v>
      </c>
      <c r="S4233" s="52">
        <v>0</v>
      </c>
      <c r="T4233" s="52">
        <v>0</v>
      </c>
      <c r="U4233" s="52">
        <v>0</v>
      </c>
      <c r="V4233" s="52">
        <v>0</v>
      </c>
      <c r="W4233" s="52">
        <v>0</v>
      </c>
      <c r="X4233" s="52">
        <v>0</v>
      </c>
      <c r="Y4233" s="52">
        <v>0</v>
      </c>
      <c r="Z4233" s="52">
        <v>0</v>
      </c>
    </row>
    <row r="4234" spans="1:26">
      <c r="A4234" s="52" t="s">
        <v>347</v>
      </c>
      <c r="B4234" s="52" t="s">
        <v>342</v>
      </c>
      <c r="C4234" s="52" t="s">
        <v>265</v>
      </c>
      <c r="D4234" s="52" t="s">
        <v>7</v>
      </c>
      <c r="E4234" s="52" t="s">
        <v>80</v>
      </c>
      <c r="F4234" s="52" t="s">
        <v>71</v>
      </c>
      <c r="G4234" s="52">
        <v>0</v>
      </c>
      <c r="H4234" s="52">
        <v>0</v>
      </c>
      <c r="I4234" s="52">
        <v>0</v>
      </c>
      <c r="J4234" s="52">
        <v>0</v>
      </c>
      <c r="K4234" s="52">
        <v>0</v>
      </c>
      <c r="L4234" s="52">
        <v>0</v>
      </c>
      <c r="M4234" s="52">
        <v>0</v>
      </c>
      <c r="N4234" s="52">
        <v>0</v>
      </c>
      <c r="O4234" s="52">
        <v>0</v>
      </c>
      <c r="P4234" s="52">
        <v>0</v>
      </c>
      <c r="Q4234" s="52">
        <v>0</v>
      </c>
      <c r="R4234" s="52">
        <v>0</v>
      </c>
      <c r="S4234" s="52">
        <v>0</v>
      </c>
      <c r="T4234" s="52">
        <v>0</v>
      </c>
      <c r="U4234" s="52">
        <v>0</v>
      </c>
      <c r="V4234" s="52">
        <v>0</v>
      </c>
      <c r="W4234" s="52">
        <v>0</v>
      </c>
      <c r="X4234" s="52">
        <v>0</v>
      </c>
      <c r="Y4234" s="52">
        <v>0</v>
      </c>
      <c r="Z4234" s="52">
        <v>0</v>
      </c>
    </row>
    <row r="4235" spans="1:26">
      <c r="A4235" s="52" t="s">
        <v>347</v>
      </c>
      <c r="B4235" s="52" t="s">
        <v>342</v>
      </c>
      <c r="C4235" s="52" t="s">
        <v>265</v>
      </c>
      <c r="D4235" s="52" t="s">
        <v>7</v>
      </c>
      <c r="E4235" s="52" t="s">
        <v>80</v>
      </c>
      <c r="F4235" s="52" t="s">
        <v>72</v>
      </c>
      <c r="G4235" s="52">
        <v>0</v>
      </c>
      <c r="H4235" s="52">
        <v>0</v>
      </c>
      <c r="I4235" s="52">
        <v>0</v>
      </c>
      <c r="J4235" s="52">
        <v>0</v>
      </c>
      <c r="K4235" s="52">
        <v>0</v>
      </c>
      <c r="L4235" s="52">
        <v>0</v>
      </c>
      <c r="M4235" s="52">
        <v>0</v>
      </c>
      <c r="N4235" s="52">
        <v>0</v>
      </c>
      <c r="O4235" s="52">
        <v>0</v>
      </c>
      <c r="P4235" s="52">
        <v>0</v>
      </c>
      <c r="Q4235" s="52">
        <v>0</v>
      </c>
      <c r="R4235" s="52">
        <v>0</v>
      </c>
      <c r="S4235" s="52">
        <v>0</v>
      </c>
      <c r="T4235" s="52">
        <v>0</v>
      </c>
      <c r="U4235" s="52">
        <v>0</v>
      </c>
      <c r="V4235" s="52">
        <v>0</v>
      </c>
      <c r="W4235" s="52">
        <v>0</v>
      </c>
      <c r="X4235" s="52">
        <v>0</v>
      </c>
      <c r="Y4235" s="52">
        <v>0</v>
      </c>
      <c r="Z4235" s="52">
        <v>0</v>
      </c>
    </row>
    <row r="4236" spans="1:26">
      <c r="A4236" s="52" t="s">
        <v>347</v>
      </c>
      <c r="B4236" s="52" t="s">
        <v>343</v>
      </c>
      <c r="C4236" s="52" t="s">
        <v>265</v>
      </c>
      <c r="D4236" s="52" t="s">
        <v>7</v>
      </c>
      <c r="E4236" s="52" t="s">
        <v>80</v>
      </c>
      <c r="F4236" s="52" t="s">
        <v>73</v>
      </c>
      <c r="G4236" s="52">
        <v>0</v>
      </c>
      <c r="H4236" s="52">
        <v>0</v>
      </c>
      <c r="I4236" s="52">
        <v>0</v>
      </c>
      <c r="J4236" s="52">
        <v>0</v>
      </c>
      <c r="K4236" s="52">
        <v>0</v>
      </c>
      <c r="L4236" s="52">
        <v>0</v>
      </c>
      <c r="M4236" s="52">
        <v>0</v>
      </c>
      <c r="N4236" s="52">
        <v>0</v>
      </c>
      <c r="O4236" s="52">
        <v>0</v>
      </c>
      <c r="P4236" s="52">
        <v>0</v>
      </c>
      <c r="Q4236" s="52">
        <v>0</v>
      </c>
      <c r="R4236" s="52">
        <v>0</v>
      </c>
      <c r="S4236" s="52">
        <v>0</v>
      </c>
      <c r="T4236" s="52">
        <v>0</v>
      </c>
      <c r="U4236" s="52">
        <v>0</v>
      </c>
      <c r="V4236" s="52">
        <v>0</v>
      </c>
      <c r="W4236" s="52">
        <v>0</v>
      </c>
      <c r="X4236" s="52">
        <v>0</v>
      </c>
      <c r="Y4236" s="52">
        <v>0</v>
      </c>
      <c r="Z4236" s="52">
        <v>0</v>
      </c>
    </row>
    <row r="4237" spans="1:26">
      <c r="A4237" s="52" t="s">
        <v>348</v>
      </c>
      <c r="B4237" s="52" t="s">
        <v>337</v>
      </c>
      <c r="C4237" s="52" t="s">
        <v>265</v>
      </c>
      <c r="D4237" s="52" t="s">
        <v>7</v>
      </c>
      <c r="E4237" s="52" t="s">
        <v>81</v>
      </c>
      <c r="F4237" s="52" t="s">
        <v>63</v>
      </c>
      <c r="G4237" s="52">
        <v>0</v>
      </c>
      <c r="H4237" s="52">
        <v>0</v>
      </c>
      <c r="I4237" s="52">
        <v>0</v>
      </c>
      <c r="J4237" s="52">
        <v>0</v>
      </c>
      <c r="K4237" s="52">
        <v>0</v>
      </c>
      <c r="L4237" s="52">
        <v>0</v>
      </c>
      <c r="M4237" s="52">
        <v>0</v>
      </c>
      <c r="N4237" s="52">
        <v>0</v>
      </c>
      <c r="O4237" s="52">
        <v>0</v>
      </c>
      <c r="P4237" s="52">
        <v>0</v>
      </c>
      <c r="Q4237" s="52">
        <v>0</v>
      </c>
      <c r="R4237" s="52">
        <v>0</v>
      </c>
      <c r="S4237" s="52">
        <v>0</v>
      </c>
      <c r="T4237" s="52">
        <v>0</v>
      </c>
      <c r="U4237" s="52">
        <v>0</v>
      </c>
      <c r="V4237" s="52">
        <v>0</v>
      </c>
      <c r="W4237" s="52">
        <v>0</v>
      </c>
      <c r="X4237" s="52">
        <v>0</v>
      </c>
      <c r="Y4237" s="52">
        <v>0</v>
      </c>
      <c r="Z4237" s="52">
        <v>0</v>
      </c>
    </row>
    <row r="4238" spans="1:26">
      <c r="A4238" s="52" t="s">
        <v>348</v>
      </c>
      <c r="B4238" s="52" t="s">
        <v>338</v>
      </c>
      <c r="C4238" s="52" t="s">
        <v>265</v>
      </c>
      <c r="D4238" s="52" t="s">
        <v>7</v>
      </c>
      <c r="E4238" s="52" t="s">
        <v>81</v>
      </c>
      <c r="F4238" s="52" t="s">
        <v>64</v>
      </c>
      <c r="G4238" s="52">
        <v>0</v>
      </c>
      <c r="H4238" s="52">
        <v>0</v>
      </c>
      <c r="I4238" s="52">
        <v>0</v>
      </c>
      <c r="J4238" s="52">
        <v>0</v>
      </c>
      <c r="K4238" s="52">
        <v>0</v>
      </c>
      <c r="L4238" s="52">
        <v>0</v>
      </c>
      <c r="M4238" s="52">
        <v>0</v>
      </c>
      <c r="N4238" s="52">
        <v>0</v>
      </c>
      <c r="O4238" s="52">
        <v>0</v>
      </c>
      <c r="P4238" s="52">
        <v>0</v>
      </c>
      <c r="Q4238" s="52">
        <v>0</v>
      </c>
      <c r="R4238" s="52">
        <v>0</v>
      </c>
      <c r="S4238" s="52">
        <v>0</v>
      </c>
      <c r="T4238" s="52">
        <v>0</v>
      </c>
      <c r="U4238" s="52">
        <v>0</v>
      </c>
      <c r="V4238" s="52">
        <v>0</v>
      </c>
      <c r="W4238" s="52">
        <v>0</v>
      </c>
      <c r="X4238" s="52">
        <v>0</v>
      </c>
      <c r="Y4238" s="52">
        <v>0</v>
      </c>
      <c r="Z4238" s="52">
        <v>0</v>
      </c>
    </row>
    <row r="4239" spans="1:26">
      <c r="A4239" s="52" t="s">
        <v>348</v>
      </c>
      <c r="B4239" s="52" t="s">
        <v>339</v>
      </c>
      <c r="C4239" s="52" t="s">
        <v>265</v>
      </c>
      <c r="D4239" s="52" t="s">
        <v>7</v>
      </c>
      <c r="E4239" s="52" t="s">
        <v>81</v>
      </c>
      <c r="F4239" s="52" t="s">
        <v>65</v>
      </c>
      <c r="G4239" s="52">
        <v>0</v>
      </c>
      <c r="H4239" s="52">
        <v>0</v>
      </c>
      <c r="I4239" s="52">
        <v>0</v>
      </c>
      <c r="J4239" s="52">
        <v>0</v>
      </c>
      <c r="K4239" s="52">
        <v>0</v>
      </c>
      <c r="L4239" s="52">
        <v>0</v>
      </c>
      <c r="M4239" s="52">
        <v>0</v>
      </c>
      <c r="N4239" s="52">
        <v>0</v>
      </c>
      <c r="O4239" s="52">
        <v>0</v>
      </c>
      <c r="P4239" s="52">
        <v>0</v>
      </c>
      <c r="Q4239" s="52">
        <v>0</v>
      </c>
      <c r="R4239" s="52">
        <v>0</v>
      </c>
      <c r="S4239" s="52">
        <v>0</v>
      </c>
      <c r="T4239" s="52">
        <v>0</v>
      </c>
      <c r="U4239" s="52">
        <v>0</v>
      </c>
      <c r="V4239" s="52">
        <v>0</v>
      </c>
      <c r="W4239" s="52">
        <v>0</v>
      </c>
      <c r="X4239" s="52">
        <v>0</v>
      </c>
      <c r="Y4239" s="52">
        <v>0</v>
      </c>
      <c r="Z4239" s="52">
        <v>0</v>
      </c>
    </row>
    <row r="4240" spans="1:26">
      <c r="A4240" s="52" t="s">
        <v>348</v>
      </c>
      <c r="B4240" s="52" t="s">
        <v>340</v>
      </c>
      <c r="C4240" s="52" t="s">
        <v>265</v>
      </c>
      <c r="D4240" s="52" t="s">
        <v>7</v>
      </c>
      <c r="E4240" s="52" t="s">
        <v>81</v>
      </c>
      <c r="F4240" s="52" t="s">
        <v>66</v>
      </c>
      <c r="G4240" s="52">
        <v>0</v>
      </c>
      <c r="H4240" s="52">
        <v>0</v>
      </c>
      <c r="I4240" s="52">
        <v>0</v>
      </c>
      <c r="J4240" s="52">
        <v>0</v>
      </c>
      <c r="K4240" s="52">
        <v>0</v>
      </c>
      <c r="L4240" s="52">
        <v>0</v>
      </c>
      <c r="M4240" s="52">
        <v>0</v>
      </c>
      <c r="N4240" s="52">
        <v>0</v>
      </c>
      <c r="O4240" s="52">
        <v>0</v>
      </c>
      <c r="P4240" s="52">
        <v>0</v>
      </c>
      <c r="Q4240" s="52">
        <v>0</v>
      </c>
      <c r="R4240" s="52">
        <v>0</v>
      </c>
      <c r="S4240" s="52">
        <v>0</v>
      </c>
      <c r="T4240" s="52">
        <v>0</v>
      </c>
      <c r="U4240" s="52">
        <v>0</v>
      </c>
      <c r="V4240" s="52">
        <v>0</v>
      </c>
      <c r="W4240" s="52">
        <v>0</v>
      </c>
      <c r="X4240" s="52">
        <v>0</v>
      </c>
      <c r="Y4240" s="52">
        <v>0</v>
      </c>
      <c r="Z4240" s="52">
        <v>0</v>
      </c>
    </row>
    <row r="4241" spans="1:26">
      <c r="A4241" s="52" t="s">
        <v>348</v>
      </c>
      <c r="B4241" s="52" t="s">
        <v>341</v>
      </c>
      <c r="C4241" s="52" t="s">
        <v>265</v>
      </c>
      <c r="D4241" s="52" t="s">
        <v>7</v>
      </c>
      <c r="E4241" s="52" t="s">
        <v>81</v>
      </c>
      <c r="F4241" s="52" t="s">
        <v>67</v>
      </c>
      <c r="G4241" s="52">
        <v>0</v>
      </c>
      <c r="H4241" s="52">
        <v>0</v>
      </c>
      <c r="I4241" s="52">
        <v>0</v>
      </c>
      <c r="J4241" s="52">
        <v>0</v>
      </c>
      <c r="K4241" s="52">
        <v>0</v>
      </c>
      <c r="L4241" s="52">
        <v>0</v>
      </c>
      <c r="M4241" s="52">
        <v>0</v>
      </c>
      <c r="N4241" s="52">
        <v>0</v>
      </c>
      <c r="O4241" s="52">
        <v>0</v>
      </c>
      <c r="P4241" s="52">
        <v>0</v>
      </c>
      <c r="Q4241" s="52">
        <v>0</v>
      </c>
      <c r="R4241" s="52">
        <v>0</v>
      </c>
      <c r="S4241" s="52">
        <v>0</v>
      </c>
      <c r="T4241" s="52">
        <v>0</v>
      </c>
      <c r="U4241" s="52">
        <v>0</v>
      </c>
      <c r="V4241" s="52">
        <v>0</v>
      </c>
      <c r="W4241" s="52">
        <v>0</v>
      </c>
      <c r="X4241" s="52">
        <v>0</v>
      </c>
      <c r="Y4241" s="52">
        <v>0</v>
      </c>
      <c r="Z4241" s="52">
        <v>0</v>
      </c>
    </row>
    <row r="4242" spans="1:26">
      <c r="A4242" s="52" t="s">
        <v>348</v>
      </c>
      <c r="B4242" s="52" t="s">
        <v>337</v>
      </c>
      <c r="C4242" s="52" t="s">
        <v>265</v>
      </c>
      <c r="D4242" s="52" t="s">
        <v>7</v>
      </c>
      <c r="E4242" s="52" t="s">
        <v>81</v>
      </c>
      <c r="F4242" s="52" t="s">
        <v>68</v>
      </c>
      <c r="G4242" s="52">
        <v>0</v>
      </c>
      <c r="H4242" s="52">
        <v>0</v>
      </c>
      <c r="I4242" s="52">
        <v>0</v>
      </c>
      <c r="J4242" s="52">
        <v>0</v>
      </c>
      <c r="K4242" s="52">
        <v>0</v>
      </c>
      <c r="L4242" s="52">
        <v>0</v>
      </c>
      <c r="M4242" s="52">
        <v>0</v>
      </c>
      <c r="N4242" s="52">
        <v>0</v>
      </c>
      <c r="O4242" s="52">
        <v>0</v>
      </c>
      <c r="P4242" s="52">
        <v>0</v>
      </c>
      <c r="Q4242" s="52">
        <v>0</v>
      </c>
      <c r="R4242" s="52">
        <v>0</v>
      </c>
      <c r="S4242" s="52">
        <v>0</v>
      </c>
      <c r="T4242" s="52">
        <v>0</v>
      </c>
      <c r="U4242" s="52">
        <v>0</v>
      </c>
      <c r="V4242" s="52">
        <v>0</v>
      </c>
      <c r="W4242" s="52">
        <v>0</v>
      </c>
      <c r="X4242" s="52">
        <v>0</v>
      </c>
      <c r="Y4242" s="52">
        <v>0</v>
      </c>
      <c r="Z4242" s="52">
        <v>0</v>
      </c>
    </row>
    <row r="4243" spans="1:26">
      <c r="A4243" s="52" t="s">
        <v>348</v>
      </c>
      <c r="B4243" s="52" t="s">
        <v>337</v>
      </c>
      <c r="C4243" s="52" t="s">
        <v>265</v>
      </c>
      <c r="D4243" s="52" t="s">
        <v>7</v>
      </c>
      <c r="E4243" s="52" t="s">
        <v>81</v>
      </c>
      <c r="F4243" s="52" t="s">
        <v>69</v>
      </c>
      <c r="G4243" s="52">
        <v>0</v>
      </c>
      <c r="H4243" s="52">
        <v>0</v>
      </c>
      <c r="I4243" s="52">
        <v>0</v>
      </c>
      <c r="J4243" s="52">
        <v>0</v>
      </c>
      <c r="K4243" s="52">
        <v>0</v>
      </c>
      <c r="L4243" s="52">
        <v>0</v>
      </c>
      <c r="M4243" s="52">
        <v>0</v>
      </c>
      <c r="N4243" s="52">
        <v>0</v>
      </c>
      <c r="O4243" s="52">
        <v>0</v>
      </c>
      <c r="P4243" s="52">
        <v>0</v>
      </c>
      <c r="Q4243" s="52">
        <v>0</v>
      </c>
      <c r="R4243" s="52">
        <v>0</v>
      </c>
      <c r="S4243" s="52">
        <v>0</v>
      </c>
      <c r="T4243" s="52">
        <v>0</v>
      </c>
      <c r="U4243" s="52">
        <v>0</v>
      </c>
      <c r="V4243" s="52">
        <v>0</v>
      </c>
      <c r="W4243" s="52">
        <v>0</v>
      </c>
      <c r="X4243" s="52">
        <v>0</v>
      </c>
      <c r="Y4243" s="52">
        <v>0</v>
      </c>
      <c r="Z4243" s="52">
        <v>0</v>
      </c>
    </row>
    <row r="4244" spans="1:26">
      <c r="A4244" s="52" t="s">
        <v>348</v>
      </c>
      <c r="B4244" s="52" t="s">
        <v>337</v>
      </c>
      <c r="C4244" s="52" t="s">
        <v>265</v>
      </c>
      <c r="D4244" s="52" t="s">
        <v>7</v>
      </c>
      <c r="E4244" s="52" t="s">
        <v>81</v>
      </c>
      <c r="F4244" s="52" t="s">
        <v>70</v>
      </c>
      <c r="G4244" s="52">
        <v>0</v>
      </c>
      <c r="H4244" s="52">
        <v>0</v>
      </c>
      <c r="I4244" s="52">
        <v>0</v>
      </c>
      <c r="J4244" s="52">
        <v>0</v>
      </c>
      <c r="K4244" s="52">
        <v>0</v>
      </c>
      <c r="L4244" s="52">
        <v>0</v>
      </c>
      <c r="M4244" s="52">
        <v>0</v>
      </c>
      <c r="N4244" s="52">
        <v>0</v>
      </c>
      <c r="O4244" s="52">
        <v>0</v>
      </c>
      <c r="P4244" s="52">
        <v>0</v>
      </c>
      <c r="Q4244" s="52">
        <v>0</v>
      </c>
      <c r="R4244" s="52">
        <v>0</v>
      </c>
      <c r="S4244" s="52">
        <v>0</v>
      </c>
      <c r="T4244" s="52">
        <v>0</v>
      </c>
      <c r="U4244" s="52">
        <v>0</v>
      </c>
      <c r="V4244" s="52">
        <v>0</v>
      </c>
      <c r="W4244" s="52">
        <v>0</v>
      </c>
      <c r="X4244" s="52">
        <v>0</v>
      </c>
      <c r="Y4244" s="52">
        <v>0</v>
      </c>
      <c r="Z4244" s="52">
        <v>0</v>
      </c>
    </row>
    <row r="4245" spans="1:26">
      <c r="A4245" s="52" t="s">
        <v>348</v>
      </c>
      <c r="B4245" s="52" t="s">
        <v>342</v>
      </c>
      <c r="C4245" s="52" t="s">
        <v>265</v>
      </c>
      <c r="D4245" s="52" t="s">
        <v>7</v>
      </c>
      <c r="E4245" s="52" t="s">
        <v>81</v>
      </c>
      <c r="F4245" s="52" t="s">
        <v>71</v>
      </c>
      <c r="G4245" s="52">
        <v>0</v>
      </c>
      <c r="H4245" s="52">
        <v>0</v>
      </c>
      <c r="I4245" s="52">
        <v>0</v>
      </c>
      <c r="J4245" s="52">
        <v>0</v>
      </c>
      <c r="K4245" s="52">
        <v>0</v>
      </c>
      <c r="L4245" s="52">
        <v>0</v>
      </c>
      <c r="M4245" s="52">
        <v>0</v>
      </c>
      <c r="N4245" s="52">
        <v>0</v>
      </c>
      <c r="O4245" s="52">
        <v>0</v>
      </c>
      <c r="P4245" s="52">
        <v>0</v>
      </c>
      <c r="Q4245" s="52">
        <v>0</v>
      </c>
      <c r="R4245" s="52">
        <v>0</v>
      </c>
      <c r="S4245" s="52">
        <v>0</v>
      </c>
      <c r="T4245" s="52">
        <v>0</v>
      </c>
      <c r="U4245" s="52">
        <v>0</v>
      </c>
      <c r="V4245" s="52">
        <v>0</v>
      </c>
      <c r="W4245" s="52">
        <v>0</v>
      </c>
      <c r="X4245" s="52">
        <v>0</v>
      </c>
      <c r="Y4245" s="52">
        <v>0</v>
      </c>
      <c r="Z4245" s="52">
        <v>0</v>
      </c>
    </row>
    <row r="4246" spans="1:26">
      <c r="A4246" s="52" t="s">
        <v>348</v>
      </c>
      <c r="B4246" s="52" t="s">
        <v>342</v>
      </c>
      <c r="C4246" s="52" t="s">
        <v>265</v>
      </c>
      <c r="D4246" s="52" t="s">
        <v>7</v>
      </c>
      <c r="E4246" s="52" t="s">
        <v>81</v>
      </c>
      <c r="F4246" s="52" t="s">
        <v>72</v>
      </c>
      <c r="G4246" s="52">
        <v>0</v>
      </c>
      <c r="H4246" s="52">
        <v>0</v>
      </c>
      <c r="I4246" s="52">
        <v>0</v>
      </c>
      <c r="J4246" s="52">
        <v>0</v>
      </c>
      <c r="K4246" s="52">
        <v>0</v>
      </c>
      <c r="L4246" s="52">
        <v>0</v>
      </c>
      <c r="M4246" s="52">
        <v>0</v>
      </c>
      <c r="N4246" s="52">
        <v>0</v>
      </c>
      <c r="O4246" s="52">
        <v>0</v>
      </c>
      <c r="P4246" s="52">
        <v>0</v>
      </c>
      <c r="Q4246" s="52">
        <v>0</v>
      </c>
      <c r="R4246" s="52">
        <v>0</v>
      </c>
      <c r="S4246" s="52">
        <v>0</v>
      </c>
      <c r="T4246" s="52">
        <v>0</v>
      </c>
      <c r="U4246" s="52">
        <v>0</v>
      </c>
      <c r="V4246" s="52">
        <v>0</v>
      </c>
      <c r="W4246" s="52">
        <v>0</v>
      </c>
      <c r="X4246" s="52">
        <v>0</v>
      </c>
      <c r="Y4246" s="52">
        <v>0</v>
      </c>
      <c r="Z4246" s="52">
        <v>0</v>
      </c>
    </row>
    <row r="4247" spans="1:26">
      <c r="A4247" s="52" t="s">
        <v>348</v>
      </c>
      <c r="B4247" s="52" t="s">
        <v>343</v>
      </c>
      <c r="C4247" s="52" t="s">
        <v>265</v>
      </c>
      <c r="D4247" s="52" t="s">
        <v>7</v>
      </c>
      <c r="E4247" s="52" t="s">
        <v>81</v>
      </c>
      <c r="F4247" s="52" t="s">
        <v>73</v>
      </c>
      <c r="G4247" s="52">
        <v>0</v>
      </c>
      <c r="H4247" s="52">
        <v>0</v>
      </c>
      <c r="I4247" s="52">
        <v>0</v>
      </c>
      <c r="J4247" s="52">
        <v>0</v>
      </c>
      <c r="K4247" s="52">
        <v>0</v>
      </c>
      <c r="L4247" s="52">
        <v>0</v>
      </c>
      <c r="M4247" s="52">
        <v>0</v>
      </c>
      <c r="N4247" s="52">
        <v>0</v>
      </c>
      <c r="O4247" s="52">
        <v>0</v>
      </c>
      <c r="P4247" s="52">
        <v>0</v>
      </c>
      <c r="Q4247" s="52">
        <v>0</v>
      </c>
      <c r="R4247" s="52">
        <v>0</v>
      </c>
      <c r="S4247" s="52">
        <v>0</v>
      </c>
      <c r="T4247" s="52">
        <v>0</v>
      </c>
      <c r="U4247" s="52">
        <v>0</v>
      </c>
      <c r="V4247" s="52">
        <v>0</v>
      </c>
      <c r="W4247" s="52">
        <v>0</v>
      </c>
      <c r="X4247" s="52">
        <v>0</v>
      </c>
      <c r="Y4247" s="52">
        <v>0</v>
      </c>
      <c r="Z4247" s="52">
        <v>0</v>
      </c>
    </row>
    <row r="4248" spans="1:26">
      <c r="A4248" s="52" t="s">
        <v>347</v>
      </c>
      <c r="B4248" s="52" t="s">
        <v>337</v>
      </c>
      <c r="C4248" s="52" t="s">
        <v>265</v>
      </c>
      <c r="D4248" s="52" t="s">
        <v>7</v>
      </c>
      <c r="E4248" s="52" t="s">
        <v>82</v>
      </c>
      <c r="F4248" s="52" t="s">
        <v>63</v>
      </c>
      <c r="G4248" s="52">
        <v>0</v>
      </c>
      <c r="H4248" s="52">
        <v>0</v>
      </c>
      <c r="I4248" s="52">
        <v>0</v>
      </c>
      <c r="J4248" s="52">
        <v>0</v>
      </c>
      <c r="K4248" s="52">
        <v>0</v>
      </c>
      <c r="L4248" s="52">
        <v>0</v>
      </c>
      <c r="M4248" s="52">
        <v>0</v>
      </c>
      <c r="N4248" s="52">
        <v>0</v>
      </c>
      <c r="O4248" s="52">
        <v>0</v>
      </c>
      <c r="P4248" s="52">
        <v>0</v>
      </c>
      <c r="Q4248" s="52">
        <v>0</v>
      </c>
      <c r="R4248" s="52">
        <v>0</v>
      </c>
      <c r="S4248" s="52">
        <v>0</v>
      </c>
      <c r="T4248" s="52">
        <v>0</v>
      </c>
      <c r="U4248" s="52">
        <v>0</v>
      </c>
      <c r="V4248" s="52">
        <v>0</v>
      </c>
      <c r="W4248" s="52">
        <v>0</v>
      </c>
      <c r="X4248" s="52">
        <v>0</v>
      </c>
      <c r="Y4248" s="52">
        <v>0</v>
      </c>
      <c r="Z4248" s="52">
        <v>0</v>
      </c>
    </row>
    <row r="4249" spans="1:26">
      <c r="A4249" s="52" t="s">
        <v>347</v>
      </c>
      <c r="B4249" s="52" t="s">
        <v>338</v>
      </c>
      <c r="C4249" s="52" t="s">
        <v>265</v>
      </c>
      <c r="D4249" s="52" t="s">
        <v>7</v>
      </c>
      <c r="E4249" s="52" t="s">
        <v>82</v>
      </c>
      <c r="F4249" s="52" t="s">
        <v>64</v>
      </c>
      <c r="G4249" s="52">
        <v>0</v>
      </c>
      <c r="H4249" s="52">
        <v>0</v>
      </c>
      <c r="I4249" s="52">
        <v>0</v>
      </c>
      <c r="J4249" s="52">
        <v>0</v>
      </c>
      <c r="K4249" s="52">
        <v>0</v>
      </c>
      <c r="L4249" s="52">
        <v>0</v>
      </c>
      <c r="M4249" s="52">
        <v>0</v>
      </c>
      <c r="N4249" s="52">
        <v>0</v>
      </c>
      <c r="O4249" s="52">
        <v>0</v>
      </c>
      <c r="P4249" s="52">
        <v>0</v>
      </c>
      <c r="Q4249" s="52">
        <v>0</v>
      </c>
      <c r="R4249" s="52">
        <v>0</v>
      </c>
      <c r="S4249" s="52">
        <v>0</v>
      </c>
      <c r="T4249" s="52">
        <v>0</v>
      </c>
      <c r="U4249" s="52">
        <v>0</v>
      </c>
      <c r="V4249" s="52">
        <v>0</v>
      </c>
      <c r="W4249" s="52">
        <v>0</v>
      </c>
      <c r="X4249" s="52">
        <v>0</v>
      </c>
      <c r="Y4249" s="52">
        <v>0</v>
      </c>
      <c r="Z4249" s="52">
        <v>0</v>
      </c>
    </row>
    <row r="4250" spans="1:26">
      <c r="A4250" s="52" t="s">
        <v>347</v>
      </c>
      <c r="B4250" s="52" t="s">
        <v>339</v>
      </c>
      <c r="C4250" s="52" t="s">
        <v>265</v>
      </c>
      <c r="D4250" s="52" t="s">
        <v>7</v>
      </c>
      <c r="E4250" s="52" t="s">
        <v>82</v>
      </c>
      <c r="F4250" s="52" t="s">
        <v>65</v>
      </c>
      <c r="G4250" s="52">
        <v>0</v>
      </c>
      <c r="H4250" s="52">
        <v>0</v>
      </c>
      <c r="I4250" s="52">
        <v>0</v>
      </c>
      <c r="J4250" s="52">
        <v>0</v>
      </c>
      <c r="K4250" s="52">
        <v>0</v>
      </c>
      <c r="L4250" s="52">
        <v>0</v>
      </c>
      <c r="M4250" s="52">
        <v>0</v>
      </c>
      <c r="N4250" s="52">
        <v>0</v>
      </c>
      <c r="O4250" s="52">
        <v>0</v>
      </c>
      <c r="P4250" s="52">
        <v>0</v>
      </c>
      <c r="Q4250" s="52">
        <v>0</v>
      </c>
      <c r="R4250" s="52">
        <v>0</v>
      </c>
      <c r="S4250" s="52">
        <v>0</v>
      </c>
      <c r="T4250" s="52">
        <v>0</v>
      </c>
      <c r="U4250" s="52">
        <v>0</v>
      </c>
      <c r="V4250" s="52">
        <v>0</v>
      </c>
      <c r="W4250" s="52">
        <v>0</v>
      </c>
      <c r="X4250" s="52">
        <v>0</v>
      </c>
      <c r="Y4250" s="52">
        <v>0</v>
      </c>
      <c r="Z4250" s="52">
        <v>0</v>
      </c>
    </row>
    <row r="4251" spans="1:26">
      <c r="A4251" s="52" t="s">
        <v>347</v>
      </c>
      <c r="B4251" s="52" t="s">
        <v>340</v>
      </c>
      <c r="C4251" s="52" t="s">
        <v>265</v>
      </c>
      <c r="D4251" s="52" t="s">
        <v>7</v>
      </c>
      <c r="E4251" s="52" t="s">
        <v>82</v>
      </c>
      <c r="F4251" s="52" t="s">
        <v>66</v>
      </c>
      <c r="G4251" s="52">
        <v>0</v>
      </c>
      <c r="H4251" s="52">
        <v>0</v>
      </c>
      <c r="I4251" s="52">
        <v>0</v>
      </c>
      <c r="J4251" s="52">
        <v>0</v>
      </c>
      <c r="K4251" s="52">
        <v>0</v>
      </c>
      <c r="L4251" s="52">
        <v>0</v>
      </c>
      <c r="M4251" s="52">
        <v>0</v>
      </c>
      <c r="N4251" s="52">
        <v>0</v>
      </c>
      <c r="O4251" s="52">
        <v>0</v>
      </c>
      <c r="P4251" s="52">
        <v>0</v>
      </c>
      <c r="Q4251" s="52">
        <v>0</v>
      </c>
      <c r="R4251" s="52">
        <v>0</v>
      </c>
      <c r="S4251" s="52">
        <v>0</v>
      </c>
      <c r="T4251" s="52">
        <v>0</v>
      </c>
      <c r="U4251" s="52">
        <v>0</v>
      </c>
      <c r="V4251" s="52">
        <v>0</v>
      </c>
      <c r="W4251" s="52">
        <v>0</v>
      </c>
      <c r="X4251" s="52">
        <v>0</v>
      </c>
      <c r="Y4251" s="52">
        <v>0</v>
      </c>
      <c r="Z4251" s="52">
        <v>0</v>
      </c>
    </row>
    <row r="4252" spans="1:26">
      <c r="A4252" s="52" t="s">
        <v>347</v>
      </c>
      <c r="B4252" s="52" t="s">
        <v>341</v>
      </c>
      <c r="C4252" s="52" t="s">
        <v>265</v>
      </c>
      <c r="D4252" s="52" t="s">
        <v>7</v>
      </c>
      <c r="E4252" s="52" t="s">
        <v>82</v>
      </c>
      <c r="F4252" s="52" t="s">
        <v>67</v>
      </c>
      <c r="G4252" s="52">
        <v>0</v>
      </c>
      <c r="H4252" s="52">
        <v>0</v>
      </c>
      <c r="I4252" s="52">
        <v>0</v>
      </c>
      <c r="J4252" s="52">
        <v>0</v>
      </c>
      <c r="K4252" s="52">
        <v>0</v>
      </c>
      <c r="L4252" s="52">
        <v>0</v>
      </c>
      <c r="M4252" s="52">
        <v>0</v>
      </c>
      <c r="N4252" s="52">
        <v>0</v>
      </c>
      <c r="O4252" s="52">
        <v>0</v>
      </c>
      <c r="P4252" s="52">
        <v>0</v>
      </c>
      <c r="Q4252" s="52">
        <v>0</v>
      </c>
      <c r="R4252" s="52">
        <v>0</v>
      </c>
      <c r="S4252" s="52">
        <v>0</v>
      </c>
      <c r="T4252" s="52">
        <v>0</v>
      </c>
      <c r="U4252" s="52">
        <v>0</v>
      </c>
      <c r="V4252" s="52">
        <v>0</v>
      </c>
      <c r="W4252" s="52">
        <v>0</v>
      </c>
      <c r="X4252" s="52">
        <v>0</v>
      </c>
      <c r="Y4252" s="52">
        <v>0</v>
      </c>
      <c r="Z4252" s="52">
        <v>0</v>
      </c>
    </row>
    <row r="4253" spans="1:26">
      <c r="A4253" s="52" t="s">
        <v>347</v>
      </c>
      <c r="B4253" s="52" t="s">
        <v>337</v>
      </c>
      <c r="C4253" s="52" t="s">
        <v>265</v>
      </c>
      <c r="D4253" s="52" t="s">
        <v>7</v>
      </c>
      <c r="E4253" s="52" t="s">
        <v>82</v>
      </c>
      <c r="F4253" s="52" t="s">
        <v>68</v>
      </c>
      <c r="G4253" s="52">
        <v>0</v>
      </c>
      <c r="H4253" s="52">
        <v>0</v>
      </c>
      <c r="I4253" s="52">
        <v>0</v>
      </c>
      <c r="J4253" s="52">
        <v>0</v>
      </c>
      <c r="K4253" s="52">
        <v>0</v>
      </c>
      <c r="L4253" s="52">
        <v>0</v>
      </c>
      <c r="M4253" s="52">
        <v>0</v>
      </c>
      <c r="N4253" s="52">
        <v>0</v>
      </c>
      <c r="O4253" s="52">
        <v>0</v>
      </c>
      <c r="P4253" s="52">
        <v>0</v>
      </c>
      <c r="Q4253" s="52">
        <v>0</v>
      </c>
      <c r="R4253" s="52">
        <v>0</v>
      </c>
      <c r="S4253" s="52">
        <v>0</v>
      </c>
      <c r="T4253" s="52">
        <v>0</v>
      </c>
      <c r="U4253" s="52">
        <v>0</v>
      </c>
      <c r="V4253" s="52">
        <v>0</v>
      </c>
      <c r="W4253" s="52">
        <v>0</v>
      </c>
      <c r="X4253" s="52">
        <v>0</v>
      </c>
      <c r="Y4253" s="52">
        <v>0</v>
      </c>
      <c r="Z4253" s="52">
        <v>0</v>
      </c>
    </row>
    <row r="4254" spans="1:26">
      <c r="A4254" s="52" t="s">
        <v>347</v>
      </c>
      <c r="B4254" s="52" t="s">
        <v>337</v>
      </c>
      <c r="C4254" s="52" t="s">
        <v>265</v>
      </c>
      <c r="D4254" s="52" t="s">
        <v>7</v>
      </c>
      <c r="E4254" s="52" t="s">
        <v>82</v>
      </c>
      <c r="F4254" s="52" t="s">
        <v>69</v>
      </c>
      <c r="G4254" s="52">
        <v>0</v>
      </c>
      <c r="H4254" s="52">
        <v>0</v>
      </c>
      <c r="I4254" s="52">
        <v>0</v>
      </c>
      <c r="J4254" s="52">
        <v>0</v>
      </c>
      <c r="K4254" s="52">
        <v>0</v>
      </c>
      <c r="L4254" s="52">
        <v>0</v>
      </c>
      <c r="M4254" s="52">
        <v>0</v>
      </c>
      <c r="N4254" s="52">
        <v>0</v>
      </c>
      <c r="O4254" s="52">
        <v>0</v>
      </c>
      <c r="P4254" s="52">
        <v>0</v>
      </c>
      <c r="Q4254" s="52">
        <v>0</v>
      </c>
      <c r="R4254" s="52">
        <v>0</v>
      </c>
      <c r="S4254" s="52">
        <v>0</v>
      </c>
      <c r="T4254" s="52">
        <v>0</v>
      </c>
      <c r="U4254" s="52">
        <v>0</v>
      </c>
      <c r="V4254" s="52">
        <v>0</v>
      </c>
      <c r="W4254" s="52">
        <v>0</v>
      </c>
      <c r="X4254" s="52">
        <v>0</v>
      </c>
      <c r="Y4254" s="52">
        <v>0</v>
      </c>
      <c r="Z4254" s="52">
        <v>0</v>
      </c>
    </row>
    <row r="4255" spans="1:26">
      <c r="A4255" s="52" t="s">
        <v>347</v>
      </c>
      <c r="B4255" s="52" t="s">
        <v>337</v>
      </c>
      <c r="C4255" s="52" t="s">
        <v>265</v>
      </c>
      <c r="D4255" s="52" t="s">
        <v>7</v>
      </c>
      <c r="E4255" s="52" t="s">
        <v>82</v>
      </c>
      <c r="F4255" s="52" t="s">
        <v>70</v>
      </c>
      <c r="G4255" s="52">
        <v>0</v>
      </c>
      <c r="H4255" s="52">
        <v>0</v>
      </c>
      <c r="I4255" s="52">
        <v>0</v>
      </c>
      <c r="J4255" s="52">
        <v>0</v>
      </c>
      <c r="K4255" s="52">
        <v>0</v>
      </c>
      <c r="L4255" s="52">
        <v>0</v>
      </c>
      <c r="M4255" s="52">
        <v>0</v>
      </c>
      <c r="N4255" s="52">
        <v>0</v>
      </c>
      <c r="O4255" s="52">
        <v>0</v>
      </c>
      <c r="P4255" s="52">
        <v>0</v>
      </c>
      <c r="Q4255" s="52">
        <v>0</v>
      </c>
      <c r="R4255" s="52">
        <v>0</v>
      </c>
      <c r="S4255" s="52">
        <v>0</v>
      </c>
      <c r="T4255" s="52">
        <v>0</v>
      </c>
      <c r="U4255" s="52">
        <v>0</v>
      </c>
      <c r="V4255" s="52">
        <v>0</v>
      </c>
      <c r="W4255" s="52">
        <v>0</v>
      </c>
      <c r="X4255" s="52">
        <v>0</v>
      </c>
      <c r="Y4255" s="52">
        <v>0</v>
      </c>
      <c r="Z4255" s="52">
        <v>0</v>
      </c>
    </row>
    <row r="4256" spans="1:26">
      <c r="A4256" s="52" t="s">
        <v>347</v>
      </c>
      <c r="B4256" s="52" t="s">
        <v>342</v>
      </c>
      <c r="C4256" s="52" t="s">
        <v>265</v>
      </c>
      <c r="D4256" s="52" t="s">
        <v>7</v>
      </c>
      <c r="E4256" s="52" t="s">
        <v>82</v>
      </c>
      <c r="F4256" s="52" t="s">
        <v>71</v>
      </c>
      <c r="G4256" s="52">
        <v>0</v>
      </c>
      <c r="H4256" s="52">
        <v>0</v>
      </c>
      <c r="I4256" s="52">
        <v>0</v>
      </c>
      <c r="J4256" s="52">
        <v>0</v>
      </c>
      <c r="K4256" s="52">
        <v>0</v>
      </c>
      <c r="L4256" s="52">
        <v>0</v>
      </c>
      <c r="M4256" s="52">
        <v>0</v>
      </c>
      <c r="N4256" s="52">
        <v>0</v>
      </c>
      <c r="O4256" s="52">
        <v>0</v>
      </c>
      <c r="P4256" s="52">
        <v>0</v>
      </c>
      <c r="Q4256" s="52">
        <v>0</v>
      </c>
      <c r="R4256" s="52">
        <v>0</v>
      </c>
      <c r="S4256" s="52">
        <v>0</v>
      </c>
      <c r="T4256" s="52">
        <v>0</v>
      </c>
      <c r="U4256" s="52">
        <v>0</v>
      </c>
      <c r="V4256" s="52">
        <v>0</v>
      </c>
      <c r="W4256" s="52">
        <v>0</v>
      </c>
      <c r="X4256" s="52">
        <v>0</v>
      </c>
      <c r="Y4256" s="52">
        <v>0</v>
      </c>
      <c r="Z4256" s="52">
        <v>0</v>
      </c>
    </row>
    <row r="4257" spans="1:26">
      <c r="A4257" s="52" t="s">
        <v>347</v>
      </c>
      <c r="B4257" s="52" t="s">
        <v>342</v>
      </c>
      <c r="C4257" s="52" t="s">
        <v>265</v>
      </c>
      <c r="D4257" s="52" t="s">
        <v>7</v>
      </c>
      <c r="E4257" s="52" t="s">
        <v>82</v>
      </c>
      <c r="F4257" s="52" t="s">
        <v>72</v>
      </c>
      <c r="G4257" s="52">
        <v>0</v>
      </c>
      <c r="H4257" s="52">
        <v>0</v>
      </c>
      <c r="I4257" s="52">
        <v>0</v>
      </c>
      <c r="J4257" s="52">
        <v>0</v>
      </c>
      <c r="K4257" s="52">
        <v>0</v>
      </c>
      <c r="L4257" s="52">
        <v>0</v>
      </c>
      <c r="M4257" s="52">
        <v>0</v>
      </c>
      <c r="N4257" s="52">
        <v>0</v>
      </c>
      <c r="O4257" s="52">
        <v>0</v>
      </c>
      <c r="P4257" s="52">
        <v>0</v>
      </c>
      <c r="Q4257" s="52">
        <v>0</v>
      </c>
      <c r="R4257" s="52">
        <v>0</v>
      </c>
      <c r="S4257" s="52">
        <v>0</v>
      </c>
      <c r="T4257" s="52">
        <v>0</v>
      </c>
      <c r="U4257" s="52">
        <v>0</v>
      </c>
      <c r="V4257" s="52">
        <v>0</v>
      </c>
      <c r="W4257" s="52">
        <v>0</v>
      </c>
      <c r="X4257" s="52">
        <v>0</v>
      </c>
      <c r="Y4257" s="52">
        <v>0</v>
      </c>
      <c r="Z4257" s="52">
        <v>0</v>
      </c>
    </row>
    <row r="4258" spans="1:26">
      <c r="A4258" s="52" t="s">
        <v>347</v>
      </c>
      <c r="B4258" s="52" t="s">
        <v>343</v>
      </c>
      <c r="C4258" s="52" t="s">
        <v>265</v>
      </c>
      <c r="D4258" s="52" t="s">
        <v>7</v>
      </c>
      <c r="E4258" s="52" t="s">
        <v>82</v>
      </c>
      <c r="F4258" s="52" t="s">
        <v>73</v>
      </c>
      <c r="G4258" s="52">
        <v>0</v>
      </c>
      <c r="H4258" s="52">
        <v>0</v>
      </c>
      <c r="I4258" s="52">
        <v>0</v>
      </c>
      <c r="J4258" s="52">
        <v>0</v>
      </c>
      <c r="K4258" s="52">
        <v>0</v>
      </c>
      <c r="L4258" s="52">
        <v>0</v>
      </c>
      <c r="M4258" s="52">
        <v>0</v>
      </c>
      <c r="N4258" s="52">
        <v>0</v>
      </c>
      <c r="O4258" s="52">
        <v>0</v>
      </c>
      <c r="P4258" s="52">
        <v>0</v>
      </c>
      <c r="Q4258" s="52">
        <v>0</v>
      </c>
      <c r="R4258" s="52">
        <v>0</v>
      </c>
      <c r="S4258" s="52">
        <v>0</v>
      </c>
      <c r="T4258" s="52">
        <v>0</v>
      </c>
      <c r="U4258" s="52">
        <v>0</v>
      </c>
      <c r="V4258" s="52">
        <v>0</v>
      </c>
      <c r="W4258" s="52">
        <v>0</v>
      </c>
      <c r="X4258" s="52">
        <v>0</v>
      </c>
      <c r="Y4258" s="52">
        <v>0</v>
      </c>
      <c r="Z4258" s="52">
        <v>0</v>
      </c>
    </row>
    <row r="4259" spans="1:26">
      <c r="A4259" s="52" t="s">
        <v>347</v>
      </c>
      <c r="B4259" s="52" t="s">
        <v>337</v>
      </c>
      <c r="C4259" s="52" t="s">
        <v>265</v>
      </c>
      <c r="D4259" s="52" t="s">
        <v>7</v>
      </c>
      <c r="E4259" s="52" t="s">
        <v>83</v>
      </c>
      <c r="F4259" s="52" t="s">
        <v>63</v>
      </c>
      <c r="G4259" s="52">
        <v>0</v>
      </c>
      <c r="H4259" s="52">
        <v>0</v>
      </c>
      <c r="I4259" s="52">
        <v>0</v>
      </c>
      <c r="J4259" s="52">
        <v>0</v>
      </c>
      <c r="K4259" s="52">
        <v>0</v>
      </c>
      <c r="L4259" s="52">
        <v>0</v>
      </c>
      <c r="M4259" s="52">
        <v>0</v>
      </c>
      <c r="N4259" s="52">
        <v>0</v>
      </c>
      <c r="O4259" s="52">
        <v>0</v>
      </c>
      <c r="P4259" s="52">
        <v>0</v>
      </c>
      <c r="Q4259" s="52">
        <v>0</v>
      </c>
      <c r="R4259" s="52">
        <v>0</v>
      </c>
      <c r="S4259" s="52">
        <v>0</v>
      </c>
      <c r="T4259" s="52">
        <v>0</v>
      </c>
      <c r="U4259" s="52">
        <v>0</v>
      </c>
      <c r="V4259" s="52">
        <v>0</v>
      </c>
      <c r="W4259" s="52">
        <v>0</v>
      </c>
      <c r="X4259" s="52">
        <v>0</v>
      </c>
      <c r="Y4259" s="52">
        <v>0</v>
      </c>
      <c r="Z4259" s="52">
        <v>0</v>
      </c>
    </row>
    <row r="4260" spans="1:26">
      <c r="A4260" s="52" t="s">
        <v>347</v>
      </c>
      <c r="B4260" s="52" t="s">
        <v>338</v>
      </c>
      <c r="C4260" s="52" t="s">
        <v>265</v>
      </c>
      <c r="D4260" s="52" t="s">
        <v>7</v>
      </c>
      <c r="E4260" s="52" t="s">
        <v>83</v>
      </c>
      <c r="F4260" s="52" t="s">
        <v>64</v>
      </c>
      <c r="G4260" s="52">
        <v>0</v>
      </c>
      <c r="H4260" s="52">
        <v>0</v>
      </c>
      <c r="I4260" s="52">
        <v>0</v>
      </c>
      <c r="J4260" s="52">
        <v>0</v>
      </c>
      <c r="K4260" s="52">
        <v>0</v>
      </c>
      <c r="L4260" s="52">
        <v>0</v>
      </c>
      <c r="M4260" s="52">
        <v>0</v>
      </c>
      <c r="N4260" s="52">
        <v>0</v>
      </c>
      <c r="O4260" s="52">
        <v>0</v>
      </c>
      <c r="P4260" s="52">
        <v>0</v>
      </c>
      <c r="Q4260" s="52">
        <v>0</v>
      </c>
      <c r="R4260" s="52">
        <v>0</v>
      </c>
      <c r="S4260" s="52">
        <v>0</v>
      </c>
      <c r="T4260" s="52">
        <v>0</v>
      </c>
      <c r="U4260" s="52">
        <v>0</v>
      </c>
      <c r="V4260" s="52">
        <v>0</v>
      </c>
      <c r="W4260" s="52">
        <v>0</v>
      </c>
      <c r="X4260" s="52">
        <v>0</v>
      </c>
      <c r="Y4260" s="52">
        <v>0</v>
      </c>
      <c r="Z4260" s="52">
        <v>0</v>
      </c>
    </row>
    <row r="4261" spans="1:26">
      <c r="A4261" s="52" t="s">
        <v>347</v>
      </c>
      <c r="B4261" s="52" t="s">
        <v>339</v>
      </c>
      <c r="C4261" s="52" t="s">
        <v>265</v>
      </c>
      <c r="D4261" s="52" t="s">
        <v>7</v>
      </c>
      <c r="E4261" s="52" t="s">
        <v>83</v>
      </c>
      <c r="F4261" s="52" t="s">
        <v>65</v>
      </c>
      <c r="G4261" s="52">
        <v>0</v>
      </c>
      <c r="H4261" s="52">
        <v>0</v>
      </c>
      <c r="I4261" s="52">
        <v>0</v>
      </c>
      <c r="J4261" s="52">
        <v>0</v>
      </c>
      <c r="K4261" s="52">
        <v>0</v>
      </c>
      <c r="L4261" s="52">
        <v>0</v>
      </c>
      <c r="M4261" s="52">
        <v>0</v>
      </c>
      <c r="N4261" s="52">
        <v>0</v>
      </c>
      <c r="O4261" s="52">
        <v>0</v>
      </c>
      <c r="P4261" s="52">
        <v>0</v>
      </c>
      <c r="Q4261" s="52">
        <v>0</v>
      </c>
      <c r="R4261" s="52">
        <v>0</v>
      </c>
      <c r="S4261" s="52">
        <v>0</v>
      </c>
      <c r="T4261" s="52">
        <v>0</v>
      </c>
      <c r="U4261" s="52">
        <v>0</v>
      </c>
      <c r="V4261" s="52">
        <v>0</v>
      </c>
      <c r="W4261" s="52">
        <v>0</v>
      </c>
      <c r="X4261" s="52">
        <v>0</v>
      </c>
      <c r="Y4261" s="52">
        <v>0</v>
      </c>
      <c r="Z4261" s="52">
        <v>0</v>
      </c>
    </row>
    <row r="4262" spans="1:26">
      <c r="A4262" s="52" t="s">
        <v>347</v>
      </c>
      <c r="B4262" s="52" t="s">
        <v>340</v>
      </c>
      <c r="C4262" s="52" t="s">
        <v>265</v>
      </c>
      <c r="D4262" s="52" t="s">
        <v>7</v>
      </c>
      <c r="E4262" s="52" t="s">
        <v>83</v>
      </c>
      <c r="F4262" s="52" t="s">
        <v>66</v>
      </c>
      <c r="G4262" s="52">
        <v>0</v>
      </c>
      <c r="H4262" s="52">
        <v>0</v>
      </c>
      <c r="I4262" s="52">
        <v>0</v>
      </c>
      <c r="J4262" s="52">
        <v>0</v>
      </c>
      <c r="K4262" s="52">
        <v>0</v>
      </c>
      <c r="L4262" s="52">
        <v>0</v>
      </c>
      <c r="M4262" s="52">
        <v>0</v>
      </c>
      <c r="N4262" s="52">
        <v>0</v>
      </c>
      <c r="O4262" s="52">
        <v>0</v>
      </c>
      <c r="P4262" s="52">
        <v>0</v>
      </c>
      <c r="Q4262" s="52">
        <v>0</v>
      </c>
      <c r="R4262" s="52">
        <v>0</v>
      </c>
      <c r="S4262" s="52">
        <v>0</v>
      </c>
      <c r="T4262" s="52">
        <v>0</v>
      </c>
      <c r="U4262" s="52">
        <v>0</v>
      </c>
      <c r="V4262" s="52">
        <v>0</v>
      </c>
      <c r="W4262" s="52">
        <v>0</v>
      </c>
      <c r="X4262" s="52">
        <v>0</v>
      </c>
      <c r="Y4262" s="52">
        <v>0</v>
      </c>
      <c r="Z4262" s="52">
        <v>0</v>
      </c>
    </row>
    <row r="4263" spans="1:26">
      <c r="A4263" s="52" t="s">
        <v>347</v>
      </c>
      <c r="B4263" s="52" t="s">
        <v>341</v>
      </c>
      <c r="C4263" s="52" t="s">
        <v>265</v>
      </c>
      <c r="D4263" s="52" t="s">
        <v>7</v>
      </c>
      <c r="E4263" s="52" t="s">
        <v>83</v>
      </c>
      <c r="F4263" s="52" t="s">
        <v>67</v>
      </c>
      <c r="G4263" s="52">
        <v>0</v>
      </c>
      <c r="H4263" s="52">
        <v>0</v>
      </c>
      <c r="I4263" s="52">
        <v>0</v>
      </c>
      <c r="J4263" s="52">
        <v>0</v>
      </c>
      <c r="K4263" s="52">
        <v>0</v>
      </c>
      <c r="L4263" s="52">
        <v>0</v>
      </c>
      <c r="M4263" s="52">
        <v>0</v>
      </c>
      <c r="N4263" s="52">
        <v>0</v>
      </c>
      <c r="O4263" s="52">
        <v>0</v>
      </c>
      <c r="P4263" s="52">
        <v>0</v>
      </c>
      <c r="Q4263" s="52">
        <v>0</v>
      </c>
      <c r="R4263" s="52">
        <v>0</v>
      </c>
      <c r="S4263" s="52">
        <v>0</v>
      </c>
      <c r="T4263" s="52">
        <v>0</v>
      </c>
      <c r="U4263" s="52">
        <v>0</v>
      </c>
      <c r="V4263" s="52">
        <v>0</v>
      </c>
      <c r="W4263" s="52">
        <v>0</v>
      </c>
      <c r="X4263" s="52">
        <v>0</v>
      </c>
      <c r="Y4263" s="52">
        <v>0</v>
      </c>
      <c r="Z4263" s="52">
        <v>0</v>
      </c>
    </row>
    <row r="4264" spans="1:26">
      <c r="A4264" s="52" t="s">
        <v>347</v>
      </c>
      <c r="B4264" s="52" t="s">
        <v>337</v>
      </c>
      <c r="C4264" s="52" t="s">
        <v>265</v>
      </c>
      <c r="D4264" s="52" t="s">
        <v>7</v>
      </c>
      <c r="E4264" s="52" t="s">
        <v>83</v>
      </c>
      <c r="F4264" s="52" t="s">
        <v>68</v>
      </c>
      <c r="G4264" s="52">
        <v>0</v>
      </c>
      <c r="H4264" s="52">
        <v>0</v>
      </c>
      <c r="I4264" s="52">
        <v>0</v>
      </c>
      <c r="J4264" s="52">
        <v>0</v>
      </c>
      <c r="K4264" s="52">
        <v>0</v>
      </c>
      <c r="L4264" s="52">
        <v>0</v>
      </c>
      <c r="M4264" s="52">
        <v>0</v>
      </c>
      <c r="N4264" s="52">
        <v>0</v>
      </c>
      <c r="O4264" s="52">
        <v>0</v>
      </c>
      <c r="P4264" s="52">
        <v>0</v>
      </c>
      <c r="Q4264" s="52">
        <v>0</v>
      </c>
      <c r="R4264" s="52">
        <v>0</v>
      </c>
      <c r="S4264" s="52">
        <v>0</v>
      </c>
      <c r="T4264" s="52">
        <v>0</v>
      </c>
      <c r="U4264" s="52">
        <v>0</v>
      </c>
      <c r="V4264" s="52">
        <v>0</v>
      </c>
      <c r="W4264" s="52">
        <v>0</v>
      </c>
      <c r="X4264" s="52">
        <v>0</v>
      </c>
      <c r="Y4264" s="52">
        <v>0</v>
      </c>
      <c r="Z4264" s="52">
        <v>0</v>
      </c>
    </row>
    <row r="4265" spans="1:26">
      <c r="A4265" s="52" t="s">
        <v>347</v>
      </c>
      <c r="B4265" s="52" t="s">
        <v>337</v>
      </c>
      <c r="C4265" s="52" t="s">
        <v>265</v>
      </c>
      <c r="D4265" s="52" t="s">
        <v>7</v>
      </c>
      <c r="E4265" s="52" t="s">
        <v>83</v>
      </c>
      <c r="F4265" s="52" t="s">
        <v>69</v>
      </c>
      <c r="G4265" s="52">
        <v>0</v>
      </c>
      <c r="H4265" s="52">
        <v>0</v>
      </c>
      <c r="I4265" s="52">
        <v>0</v>
      </c>
      <c r="J4265" s="52">
        <v>0</v>
      </c>
      <c r="K4265" s="52">
        <v>0</v>
      </c>
      <c r="L4265" s="52">
        <v>0</v>
      </c>
      <c r="M4265" s="52">
        <v>0</v>
      </c>
      <c r="N4265" s="52">
        <v>0</v>
      </c>
      <c r="O4265" s="52">
        <v>0</v>
      </c>
      <c r="P4265" s="52">
        <v>0</v>
      </c>
      <c r="Q4265" s="52">
        <v>0</v>
      </c>
      <c r="R4265" s="52">
        <v>0</v>
      </c>
      <c r="S4265" s="52">
        <v>0</v>
      </c>
      <c r="T4265" s="52">
        <v>0</v>
      </c>
      <c r="U4265" s="52">
        <v>0</v>
      </c>
      <c r="V4265" s="52">
        <v>0</v>
      </c>
      <c r="W4265" s="52">
        <v>0</v>
      </c>
      <c r="X4265" s="52">
        <v>0</v>
      </c>
      <c r="Y4265" s="52">
        <v>0</v>
      </c>
      <c r="Z4265" s="52">
        <v>0</v>
      </c>
    </row>
    <row r="4266" spans="1:26">
      <c r="A4266" s="52" t="s">
        <v>347</v>
      </c>
      <c r="B4266" s="52" t="s">
        <v>337</v>
      </c>
      <c r="C4266" s="52" t="s">
        <v>265</v>
      </c>
      <c r="D4266" s="52" t="s">
        <v>7</v>
      </c>
      <c r="E4266" s="52" t="s">
        <v>83</v>
      </c>
      <c r="F4266" s="52" t="s">
        <v>70</v>
      </c>
      <c r="G4266" s="52">
        <v>0</v>
      </c>
      <c r="H4266" s="52">
        <v>0</v>
      </c>
      <c r="I4266" s="52">
        <v>0</v>
      </c>
      <c r="J4266" s="52">
        <v>0</v>
      </c>
      <c r="K4266" s="52">
        <v>0</v>
      </c>
      <c r="L4266" s="52">
        <v>0</v>
      </c>
      <c r="M4266" s="52">
        <v>0</v>
      </c>
      <c r="N4266" s="52">
        <v>0</v>
      </c>
      <c r="O4266" s="52">
        <v>0</v>
      </c>
      <c r="P4266" s="52">
        <v>0</v>
      </c>
      <c r="Q4266" s="52">
        <v>0</v>
      </c>
      <c r="R4266" s="52">
        <v>0</v>
      </c>
      <c r="S4266" s="52">
        <v>0</v>
      </c>
      <c r="T4266" s="52">
        <v>0</v>
      </c>
      <c r="U4266" s="52">
        <v>0</v>
      </c>
      <c r="V4266" s="52">
        <v>0</v>
      </c>
      <c r="W4266" s="52">
        <v>0</v>
      </c>
      <c r="X4266" s="52">
        <v>0</v>
      </c>
      <c r="Y4266" s="52">
        <v>0</v>
      </c>
      <c r="Z4266" s="52">
        <v>0</v>
      </c>
    </row>
    <row r="4267" spans="1:26">
      <c r="A4267" s="52" t="s">
        <v>347</v>
      </c>
      <c r="B4267" s="52" t="s">
        <v>342</v>
      </c>
      <c r="C4267" s="52" t="s">
        <v>265</v>
      </c>
      <c r="D4267" s="52" t="s">
        <v>7</v>
      </c>
      <c r="E4267" s="52" t="s">
        <v>83</v>
      </c>
      <c r="F4267" s="52" t="s">
        <v>71</v>
      </c>
      <c r="G4267" s="52">
        <v>0</v>
      </c>
      <c r="H4267" s="52">
        <v>0</v>
      </c>
      <c r="I4267" s="52">
        <v>0</v>
      </c>
      <c r="J4267" s="52">
        <v>0</v>
      </c>
      <c r="K4267" s="52">
        <v>0</v>
      </c>
      <c r="L4267" s="52">
        <v>0</v>
      </c>
      <c r="M4267" s="52">
        <v>0</v>
      </c>
      <c r="N4267" s="52">
        <v>0</v>
      </c>
      <c r="O4267" s="52">
        <v>0</v>
      </c>
      <c r="P4267" s="52">
        <v>0</v>
      </c>
      <c r="Q4267" s="52">
        <v>0</v>
      </c>
      <c r="R4267" s="52">
        <v>0</v>
      </c>
      <c r="S4267" s="52">
        <v>0</v>
      </c>
      <c r="T4267" s="52">
        <v>0</v>
      </c>
      <c r="U4267" s="52">
        <v>0</v>
      </c>
      <c r="V4267" s="52">
        <v>0</v>
      </c>
      <c r="W4267" s="52">
        <v>0</v>
      </c>
      <c r="X4267" s="52">
        <v>0</v>
      </c>
      <c r="Y4267" s="52">
        <v>0</v>
      </c>
      <c r="Z4267" s="52">
        <v>0</v>
      </c>
    </row>
    <row r="4268" spans="1:26">
      <c r="A4268" s="52" t="s">
        <v>347</v>
      </c>
      <c r="B4268" s="52" t="s">
        <v>342</v>
      </c>
      <c r="C4268" s="52" t="s">
        <v>265</v>
      </c>
      <c r="D4268" s="52" t="s">
        <v>7</v>
      </c>
      <c r="E4268" s="52" t="s">
        <v>83</v>
      </c>
      <c r="F4268" s="52" t="s">
        <v>72</v>
      </c>
      <c r="G4268" s="52">
        <v>0</v>
      </c>
      <c r="H4268" s="52">
        <v>0</v>
      </c>
      <c r="I4268" s="52">
        <v>0</v>
      </c>
      <c r="J4268" s="52">
        <v>0</v>
      </c>
      <c r="K4268" s="52">
        <v>0</v>
      </c>
      <c r="L4268" s="52">
        <v>0</v>
      </c>
      <c r="M4268" s="52">
        <v>0</v>
      </c>
      <c r="N4268" s="52">
        <v>0</v>
      </c>
      <c r="O4268" s="52">
        <v>0</v>
      </c>
      <c r="P4268" s="52">
        <v>0</v>
      </c>
      <c r="Q4268" s="52">
        <v>0</v>
      </c>
      <c r="R4268" s="52">
        <v>0</v>
      </c>
      <c r="S4268" s="52">
        <v>0</v>
      </c>
      <c r="T4268" s="52">
        <v>0</v>
      </c>
      <c r="U4268" s="52">
        <v>0</v>
      </c>
      <c r="V4268" s="52">
        <v>0</v>
      </c>
      <c r="W4268" s="52">
        <v>0</v>
      </c>
      <c r="X4268" s="52">
        <v>0</v>
      </c>
      <c r="Y4268" s="52">
        <v>0</v>
      </c>
      <c r="Z4268" s="52">
        <v>0</v>
      </c>
    </row>
    <row r="4269" spans="1:26">
      <c r="A4269" s="52" t="s">
        <v>347</v>
      </c>
      <c r="B4269" s="52" t="s">
        <v>343</v>
      </c>
      <c r="C4269" s="52" t="s">
        <v>265</v>
      </c>
      <c r="D4269" s="52" t="s">
        <v>7</v>
      </c>
      <c r="E4269" s="52" t="s">
        <v>83</v>
      </c>
      <c r="F4269" s="52" t="s">
        <v>73</v>
      </c>
      <c r="G4269" s="52">
        <v>0</v>
      </c>
      <c r="H4269" s="52">
        <v>0</v>
      </c>
      <c r="I4269" s="52">
        <v>0</v>
      </c>
      <c r="J4269" s="52">
        <v>0</v>
      </c>
      <c r="K4269" s="52">
        <v>0</v>
      </c>
      <c r="L4269" s="52">
        <v>0</v>
      </c>
      <c r="M4269" s="52">
        <v>0</v>
      </c>
      <c r="N4269" s="52">
        <v>0</v>
      </c>
      <c r="O4269" s="52">
        <v>0</v>
      </c>
      <c r="P4269" s="52">
        <v>0</v>
      </c>
      <c r="Q4269" s="52">
        <v>0</v>
      </c>
      <c r="R4269" s="52">
        <v>0</v>
      </c>
      <c r="S4269" s="52">
        <v>0</v>
      </c>
      <c r="T4269" s="52">
        <v>0</v>
      </c>
      <c r="U4269" s="52">
        <v>0</v>
      </c>
      <c r="V4269" s="52">
        <v>0</v>
      </c>
      <c r="W4269" s="52">
        <v>0</v>
      </c>
      <c r="X4269" s="52">
        <v>0</v>
      </c>
      <c r="Y4269" s="52">
        <v>0</v>
      </c>
      <c r="Z4269" s="52">
        <v>0</v>
      </c>
    </row>
    <row r="4270" spans="1:26">
      <c r="A4270" s="52" t="s">
        <v>347</v>
      </c>
      <c r="B4270" s="52" t="s">
        <v>337</v>
      </c>
      <c r="C4270" s="52" t="s">
        <v>265</v>
      </c>
      <c r="D4270" s="52" t="s">
        <v>7</v>
      </c>
      <c r="E4270" s="52" t="s">
        <v>84</v>
      </c>
      <c r="F4270" s="52" t="s">
        <v>63</v>
      </c>
      <c r="G4270" s="52">
        <v>0</v>
      </c>
      <c r="H4270" s="52">
        <v>0</v>
      </c>
      <c r="I4270" s="52">
        <v>0</v>
      </c>
      <c r="J4270" s="52">
        <v>0</v>
      </c>
      <c r="K4270" s="52">
        <v>0</v>
      </c>
      <c r="L4270" s="52">
        <v>0</v>
      </c>
      <c r="M4270" s="52">
        <v>0</v>
      </c>
      <c r="N4270" s="52">
        <v>0</v>
      </c>
      <c r="O4270" s="52">
        <v>0</v>
      </c>
      <c r="P4270" s="52">
        <v>0</v>
      </c>
      <c r="Q4270" s="52">
        <v>0</v>
      </c>
      <c r="R4270" s="52">
        <v>0</v>
      </c>
      <c r="S4270" s="52">
        <v>0</v>
      </c>
      <c r="T4270" s="52">
        <v>0</v>
      </c>
      <c r="U4270" s="52">
        <v>0</v>
      </c>
      <c r="V4270" s="52">
        <v>0</v>
      </c>
      <c r="W4270" s="52">
        <v>0</v>
      </c>
      <c r="X4270" s="52">
        <v>0</v>
      </c>
      <c r="Y4270" s="52">
        <v>0</v>
      </c>
      <c r="Z4270" s="52">
        <v>0</v>
      </c>
    </row>
    <row r="4271" spans="1:26">
      <c r="A4271" s="52" t="s">
        <v>347</v>
      </c>
      <c r="B4271" s="52" t="s">
        <v>338</v>
      </c>
      <c r="C4271" s="52" t="s">
        <v>265</v>
      </c>
      <c r="D4271" s="52" t="s">
        <v>7</v>
      </c>
      <c r="E4271" s="52" t="s">
        <v>84</v>
      </c>
      <c r="F4271" s="52" t="s">
        <v>64</v>
      </c>
      <c r="G4271" s="52">
        <v>0</v>
      </c>
      <c r="H4271" s="52">
        <v>0</v>
      </c>
      <c r="I4271" s="52">
        <v>0</v>
      </c>
      <c r="J4271" s="52">
        <v>0</v>
      </c>
      <c r="K4271" s="52">
        <v>0</v>
      </c>
      <c r="L4271" s="52">
        <v>0</v>
      </c>
      <c r="M4271" s="52">
        <v>0</v>
      </c>
      <c r="N4271" s="52">
        <v>0</v>
      </c>
      <c r="O4271" s="52">
        <v>0</v>
      </c>
      <c r="P4271" s="52">
        <v>0</v>
      </c>
      <c r="Q4271" s="52">
        <v>0</v>
      </c>
      <c r="R4271" s="52">
        <v>0</v>
      </c>
      <c r="S4271" s="52">
        <v>0</v>
      </c>
      <c r="T4271" s="52">
        <v>0</v>
      </c>
      <c r="U4271" s="52">
        <v>0</v>
      </c>
      <c r="V4271" s="52">
        <v>0</v>
      </c>
      <c r="W4271" s="52">
        <v>0</v>
      </c>
      <c r="X4271" s="52">
        <v>0</v>
      </c>
      <c r="Y4271" s="52">
        <v>0</v>
      </c>
      <c r="Z4271" s="52">
        <v>0</v>
      </c>
    </row>
    <row r="4272" spans="1:26">
      <c r="A4272" s="52" t="s">
        <v>347</v>
      </c>
      <c r="B4272" s="52" t="s">
        <v>339</v>
      </c>
      <c r="C4272" s="52" t="s">
        <v>265</v>
      </c>
      <c r="D4272" s="52" t="s">
        <v>7</v>
      </c>
      <c r="E4272" s="52" t="s">
        <v>84</v>
      </c>
      <c r="F4272" s="52" t="s">
        <v>65</v>
      </c>
      <c r="G4272" s="52">
        <v>0</v>
      </c>
      <c r="H4272" s="52">
        <v>0</v>
      </c>
      <c r="I4272" s="52">
        <v>0</v>
      </c>
      <c r="J4272" s="52">
        <v>0</v>
      </c>
      <c r="K4272" s="52">
        <v>0</v>
      </c>
      <c r="L4272" s="52">
        <v>0</v>
      </c>
      <c r="M4272" s="52">
        <v>0</v>
      </c>
      <c r="N4272" s="52">
        <v>0</v>
      </c>
      <c r="O4272" s="52">
        <v>0</v>
      </c>
      <c r="P4272" s="52">
        <v>0</v>
      </c>
      <c r="Q4272" s="52">
        <v>0</v>
      </c>
      <c r="R4272" s="52">
        <v>0</v>
      </c>
      <c r="S4272" s="52">
        <v>0</v>
      </c>
      <c r="T4272" s="52">
        <v>0</v>
      </c>
      <c r="U4272" s="52">
        <v>0</v>
      </c>
      <c r="V4272" s="52">
        <v>0</v>
      </c>
      <c r="W4272" s="52">
        <v>0</v>
      </c>
      <c r="X4272" s="52">
        <v>0</v>
      </c>
      <c r="Y4272" s="52">
        <v>0</v>
      </c>
      <c r="Z4272" s="52">
        <v>0</v>
      </c>
    </row>
    <row r="4273" spans="1:26">
      <c r="A4273" s="52" t="s">
        <v>347</v>
      </c>
      <c r="B4273" s="52" t="s">
        <v>340</v>
      </c>
      <c r="C4273" s="52" t="s">
        <v>265</v>
      </c>
      <c r="D4273" s="52" t="s">
        <v>7</v>
      </c>
      <c r="E4273" s="52" t="s">
        <v>84</v>
      </c>
      <c r="F4273" s="52" t="s">
        <v>66</v>
      </c>
      <c r="G4273" s="52">
        <v>0</v>
      </c>
      <c r="H4273" s="52">
        <v>0</v>
      </c>
      <c r="I4273" s="52">
        <v>0</v>
      </c>
      <c r="J4273" s="52">
        <v>0</v>
      </c>
      <c r="K4273" s="52">
        <v>0</v>
      </c>
      <c r="L4273" s="52">
        <v>0</v>
      </c>
      <c r="M4273" s="52">
        <v>0</v>
      </c>
      <c r="N4273" s="52">
        <v>0</v>
      </c>
      <c r="O4273" s="52">
        <v>0</v>
      </c>
      <c r="P4273" s="52">
        <v>0</v>
      </c>
      <c r="Q4273" s="52">
        <v>0</v>
      </c>
      <c r="R4273" s="52">
        <v>0</v>
      </c>
      <c r="S4273" s="52">
        <v>0</v>
      </c>
      <c r="T4273" s="52">
        <v>0</v>
      </c>
      <c r="U4273" s="52">
        <v>0</v>
      </c>
      <c r="V4273" s="52">
        <v>0</v>
      </c>
      <c r="W4273" s="52">
        <v>0</v>
      </c>
      <c r="X4273" s="52">
        <v>0</v>
      </c>
      <c r="Y4273" s="52">
        <v>0</v>
      </c>
      <c r="Z4273" s="52">
        <v>0</v>
      </c>
    </row>
    <row r="4274" spans="1:26">
      <c r="A4274" s="52" t="s">
        <v>347</v>
      </c>
      <c r="B4274" s="52" t="s">
        <v>341</v>
      </c>
      <c r="C4274" s="52" t="s">
        <v>265</v>
      </c>
      <c r="D4274" s="52" t="s">
        <v>7</v>
      </c>
      <c r="E4274" s="52" t="s">
        <v>84</v>
      </c>
      <c r="F4274" s="52" t="s">
        <v>67</v>
      </c>
      <c r="G4274" s="52">
        <v>0</v>
      </c>
      <c r="H4274" s="52">
        <v>0</v>
      </c>
      <c r="I4274" s="52">
        <v>0</v>
      </c>
      <c r="J4274" s="52">
        <v>0</v>
      </c>
      <c r="K4274" s="52">
        <v>0</v>
      </c>
      <c r="L4274" s="52">
        <v>0</v>
      </c>
      <c r="M4274" s="52">
        <v>0</v>
      </c>
      <c r="N4274" s="52">
        <v>0</v>
      </c>
      <c r="O4274" s="52">
        <v>0</v>
      </c>
      <c r="P4274" s="52">
        <v>0</v>
      </c>
      <c r="Q4274" s="52">
        <v>0</v>
      </c>
      <c r="R4274" s="52">
        <v>0</v>
      </c>
      <c r="S4274" s="52">
        <v>0</v>
      </c>
      <c r="T4274" s="52">
        <v>0</v>
      </c>
      <c r="U4274" s="52">
        <v>0</v>
      </c>
      <c r="V4274" s="52">
        <v>0</v>
      </c>
      <c r="W4274" s="52">
        <v>0</v>
      </c>
      <c r="X4274" s="52">
        <v>0</v>
      </c>
      <c r="Y4274" s="52">
        <v>0</v>
      </c>
      <c r="Z4274" s="52">
        <v>0</v>
      </c>
    </row>
    <row r="4275" spans="1:26">
      <c r="A4275" s="52" t="s">
        <v>347</v>
      </c>
      <c r="B4275" s="52" t="s">
        <v>337</v>
      </c>
      <c r="C4275" s="52" t="s">
        <v>265</v>
      </c>
      <c r="D4275" s="52" t="s">
        <v>7</v>
      </c>
      <c r="E4275" s="52" t="s">
        <v>84</v>
      </c>
      <c r="F4275" s="52" t="s">
        <v>68</v>
      </c>
      <c r="G4275" s="52">
        <v>0</v>
      </c>
      <c r="H4275" s="52">
        <v>0</v>
      </c>
      <c r="I4275" s="52">
        <v>0</v>
      </c>
      <c r="J4275" s="52">
        <v>0</v>
      </c>
      <c r="K4275" s="52">
        <v>0</v>
      </c>
      <c r="L4275" s="52">
        <v>0</v>
      </c>
      <c r="M4275" s="52">
        <v>0</v>
      </c>
      <c r="N4275" s="52">
        <v>0</v>
      </c>
      <c r="O4275" s="52">
        <v>0</v>
      </c>
      <c r="P4275" s="52">
        <v>0</v>
      </c>
      <c r="Q4275" s="52">
        <v>0</v>
      </c>
      <c r="R4275" s="52">
        <v>0</v>
      </c>
      <c r="S4275" s="52">
        <v>0</v>
      </c>
      <c r="T4275" s="52">
        <v>0</v>
      </c>
      <c r="U4275" s="52">
        <v>0</v>
      </c>
      <c r="V4275" s="52">
        <v>0</v>
      </c>
      <c r="W4275" s="52">
        <v>0</v>
      </c>
      <c r="X4275" s="52">
        <v>0</v>
      </c>
      <c r="Y4275" s="52">
        <v>0</v>
      </c>
      <c r="Z4275" s="52">
        <v>0</v>
      </c>
    </row>
    <row r="4276" spans="1:26">
      <c r="A4276" s="52" t="s">
        <v>347</v>
      </c>
      <c r="B4276" s="52" t="s">
        <v>337</v>
      </c>
      <c r="C4276" s="52" t="s">
        <v>265</v>
      </c>
      <c r="D4276" s="52" t="s">
        <v>7</v>
      </c>
      <c r="E4276" s="52" t="s">
        <v>84</v>
      </c>
      <c r="F4276" s="52" t="s">
        <v>69</v>
      </c>
      <c r="G4276" s="52">
        <v>0</v>
      </c>
      <c r="H4276" s="52">
        <v>0</v>
      </c>
      <c r="I4276" s="52">
        <v>0</v>
      </c>
      <c r="J4276" s="52">
        <v>0</v>
      </c>
      <c r="K4276" s="52">
        <v>0</v>
      </c>
      <c r="L4276" s="52">
        <v>0</v>
      </c>
      <c r="M4276" s="52">
        <v>0</v>
      </c>
      <c r="N4276" s="52">
        <v>0</v>
      </c>
      <c r="O4276" s="52">
        <v>0</v>
      </c>
      <c r="P4276" s="52">
        <v>0</v>
      </c>
      <c r="Q4276" s="52">
        <v>0</v>
      </c>
      <c r="R4276" s="52">
        <v>0</v>
      </c>
      <c r="S4276" s="52">
        <v>0</v>
      </c>
      <c r="T4276" s="52">
        <v>0</v>
      </c>
      <c r="U4276" s="52">
        <v>0</v>
      </c>
      <c r="V4276" s="52">
        <v>0</v>
      </c>
      <c r="W4276" s="52">
        <v>0</v>
      </c>
      <c r="X4276" s="52">
        <v>0</v>
      </c>
      <c r="Y4276" s="52">
        <v>0</v>
      </c>
      <c r="Z4276" s="52">
        <v>0</v>
      </c>
    </row>
    <row r="4277" spans="1:26">
      <c r="A4277" s="52" t="s">
        <v>347</v>
      </c>
      <c r="B4277" s="52" t="s">
        <v>337</v>
      </c>
      <c r="C4277" s="52" t="s">
        <v>265</v>
      </c>
      <c r="D4277" s="52" t="s">
        <v>7</v>
      </c>
      <c r="E4277" s="52" t="s">
        <v>84</v>
      </c>
      <c r="F4277" s="52" t="s">
        <v>70</v>
      </c>
      <c r="G4277" s="52">
        <v>0</v>
      </c>
      <c r="H4277" s="52">
        <v>0</v>
      </c>
      <c r="I4277" s="52">
        <v>0</v>
      </c>
      <c r="J4277" s="52">
        <v>0</v>
      </c>
      <c r="K4277" s="52">
        <v>0</v>
      </c>
      <c r="L4277" s="52">
        <v>0</v>
      </c>
      <c r="M4277" s="52">
        <v>0</v>
      </c>
      <c r="N4277" s="52">
        <v>0</v>
      </c>
      <c r="O4277" s="52">
        <v>0</v>
      </c>
      <c r="P4277" s="52">
        <v>0</v>
      </c>
      <c r="Q4277" s="52">
        <v>0</v>
      </c>
      <c r="R4277" s="52">
        <v>0</v>
      </c>
      <c r="S4277" s="52">
        <v>0</v>
      </c>
      <c r="T4277" s="52">
        <v>0</v>
      </c>
      <c r="U4277" s="52">
        <v>0</v>
      </c>
      <c r="V4277" s="52">
        <v>0</v>
      </c>
      <c r="W4277" s="52">
        <v>0</v>
      </c>
      <c r="X4277" s="52">
        <v>0</v>
      </c>
      <c r="Y4277" s="52">
        <v>0</v>
      </c>
      <c r="Z4277" s="52">
        <v>0</v>
      </c>
    </row>
    <row r="4278" spans="1:26">
      <c r="A4278" s="52" t="s">
        <v>347</v>
      </c>
      <c r="B4278" s="52" t="s">
        <v>342</v>
      </c>
      <c r="C4278" s="52" t="s">
        <v>265</v>
      </c>
      <c r="D4278" s="52" t="s">
        <v>7</v>
      </c>
      <c r="E4278" s="52" t="s">
        <v>84</v>
      </c>
      <c r="F4278" s="52" t="s">
        <v>71</v>
      </c>
      <c r="G4278" s="52">
        <v>0</v>
      </c>
      <c r="H4278" s="52">
        <v>0</v>
      </c>
      <c r="I4278" s="52">
        <v>0</v>
      </c>
      <c r="J4278" s="52">
        <v>0</v>
      </c>
      <c r="K4278" s="52">
        <v>0</v>
      </c>
      <c r="L4278" s="52">
        <v>0</v>
      </c>
      <c r="M4278" s="52">
        <v>0</v>
      </c>
      <c r="N4278" s="52">
        <v>0</v>
      </c>
      <c r="O4278" s="52">
        <v>0</v>
      </c>
      <c r="P4278" s="52">
        <v>0</v>
      </c>
      <c r="Q4278" s="52">
        <v>0</v>
      </c>
      <c r="R4278" s="52">
        <v>0</v>
      </c>
      <c r="S4278" s="52">
        <v>0</v>
      </c>
      <c r="T4278" s="52">
        <v>0</v>
      </c>
      <c r="U4278" s="52">
        <v>0</v>
      </c>
      <c r="V4278" s="52">
        <v>0</v>
      </c>
      <c r="W4278" s="52">
        <v>0</v>
      </c>
      <c r="X4278" s="52">
        <v>0</v>
      </c>
      <c r="Y4278" s="52">
        <v>0</v>
      </c>
      <c r="Z4278" s="52">
        <v>0</v>
      </c>
    </row>
    <row r="4279" spans="1:26">
      <c r="A4279" s="52" t="s">
        <v>347</v>
      </c>
      <c r="B4279" s="52" t="s">
        <v>342</v>
      </c>
      <c r="C4279" s="52" t="s">
        <v>265</v>
      </c>
      <c r="D4279" s="52" t="s">
        <v>7</v>
      </c>
      <c r="E4279" s="52" t="s">
        <v>84</v>
      </c>
      <c r="F4279" s="52" t="s">
        <v>72</v>
      </c>
      <c r="G4279" s="52">
        <v>0</v>
      </c>
      <c r="H4279" s="52">
        <v>0</v>
      </c>
      <c r="I4279" s="52">
        <v>0</v>
      </c>
      <c r="J4279" s="52">
        <v>0</v>
      </c>
      <c r="K4279" s="52">
        <v>0</v>
      </c>
      <c r="L4279" s="52">
        <v>0</v>
      </c>
      <c r="M4279" s="52">
        <v>0</v>
      </c>
      <c r="N4279" s="52">
        <v>0</v>
      </c>
      <c r="O4279" s="52">
        <v>0</v>
      </c>
      <c r="P4279" s="52">
        <v>0</v>
      </c>
      <c r="Q4279" s="52">
        <v>0</v>
      </c>
      <c r="R4279" s="52">
        <v>0</v>
      </c>
      <c r="S4279" s="52">
        <v>0</v>
      </c>
      <c r="T4279" s="52">
        <v>0</v>
      </c>
      <c r="U4279" s="52">
        <v>0</v>
      </c>
      <c r="V4279" s="52">
        <v>0</v>
      </c>
      <c r="W4279" s="52">
        <v>0</v>
      </c>
      <c r="X4279" s="52">
        <v>0</v>
      </c>
      <c r="Y4279" s="52">
        <v>0</v>
      </c>
      <c r="Z4279" s="52">
        <v>0</v>
      </c>
    </row>
    <row r="4280" spans="1:26">
      <c r="A4280" s="52" t="s">
        <v>347</v>
      </c>
      <c r="B4280" s="52" t="s">
        <v>343</v>
      </c>
      <c r="C4280" s="52" t="s">
        <v>265</v>
      </c>
      <c r="D4280" s="52" t="s">
        <v>7</v>
      </c>
      <c r="E4280" s="52" t="s">
        <v>84</v>
      </c>
      <c r="F4280" s="52" t="s">
        <v>73</v>
      </c>
      <c r="G4280" s="52">
        <v>0</v>
      </c>
      <c r="H4280" s="52">
        <v>0</v>
      </c>
      <c r="I4280" s="52">
        <v>0</v>
      </c>
      <c r="J4280" s="52">
        <v>0</v>
      </c>
      <c r="K4280" s="52">
        <v>0</v>
      </c>
      <c r="L4280" s="52">
        <v>0</v>
      </c>
      <c r="M4280" s="52">
        <v>0</v>
      </c>
      <c r="N4280" s="52">
        <v>0</v>
      </c>
      <c r="O4280" s="52">
        <v>0</v>
      </c>
      <c r="P4280" s="52">
        <v>0</v>
      </c>
      <c r="Q4280" s="52">
        <v>0</v>
      </c>
      <c r="R4280" s="52">
        <v>0</v>
      </c>
      <c r="S4280" s="52">
        <v>0</v>
      </c>
      <c r="T4280" s="52">
        <v>0</v>
      </c>
      <c r="U4280" s="52">
        <v>0</v>
      </c>
      <c r="V4280" s="52">
        <v>0</v>
      </c>
      <c r="W4280" s="52">
        <v>0</v>
      </c>
      <c r="X4280" s="52">
        <v>0</v>
      </c>
      <c r="Y4280" s="52">
        <v>0</v>
      </c>
      <c r="Z4280" s="52">
        <v>0</v>
      </c>
    </row>
    <row r="4281" spans="1:26">
      <c r="A4281" s="52" t="s">
        <v>349</v>
      </c>
      <c r="B4281" s="52" t="s">
        <v>337</v>
      </c>
      <c r="C4281" s="52" t="s">
        <v>265</v>
      </c>
      <c r="D4281" s="52" t="s">
        <v>7</v>
      </c>
      <c r="E4281" s="52" t="s">
        <v>85</v>
      </c>
      <c r="F4281" s="52" t="s">
        <v>63</v>
      </c>
      <c r="G4281" s="52">
        <v>0</v>
      </c>
      <c r="H4281" s="52">
        <v>0</v>
      </c>
      <c r="I4281" s="52">
        <v>0</v>
      </c>
      <c r="J4281" s="52">
        <v>0</v>
      </c>
      <c r="K4281" s="52">
        <v>0</v>
      </c>
      <c r="L4281" s="52">
        <v>0</v>
      </c>
      <c r="M4281" s="52">
        <v>0</v>
      </c>
      <c r="N4281" s="52">
        <v>0</v>
      </c>
      <c r="O4281" s="52">
        <v>0</v>
      </c>
      <c r="P4281" s="52">
        <v>0</v>
      </c>
      <c r="Q4281" s="52">
        <v>0</v>
      </c>
      <c r="R4281" s="52">
        <v>0</v>
      </c>
      <c r="S4281" s="52">
        <v>0</v>
      </c>
      <c r="T4281" s="52">
        <v>0</v>
      </c>
      <c r="U4281" s="52">
        <v>0</v>
      </c>
      <c r="V4281" s="52">
        <v>0</v>
      </c>
      <c r="W4281" s="52">
        <v>0</v>
      </c>
      <c r="X4281" s="52">
        <v>0</v>
      </c>
      <c r="Y4281" s="52">
        <v>0</v>
      </c>
      <c r="Z4281" s="52">
        <v>0</v>
      </c>
    </row>
    <row r="4282" spans="1:26">
      <c r="A4282" s="52" t="s">
        <v>349</v>
      </c>
      <c r="B4282" s="52" t="s">
        <v>338</v>
      </c>
      <c r="C4282" s="52" t="s">
        <v>265</v>
      </c>
      <c r="D4282" s="52" t="s">
        <v>7</v>
      </c>
      <c r="E4282" s="52" t="s">
        <v>85</v>
      </c>
      <c r="F4282" s="52" t="s">
        <v>64</v>
      </c>
      <c r="G4282" s="52">
        <v>0</v>
      </c>
      <c r="H4282" s="52">
        <v>0</v>
      </c>
      <c r="I4282" s="52">
        <v>0</v>
      </c>
      <c r="J4282" s="52">
        <v>0</v>
      </c>
      <c r="K4282" s="52">
        <v>0</v>
      </c>
      <c r="L4282" s="52">
        <v>0</v>
      </c>
      <c r="M4282" s="52">
        <v>0</v>
      </c>
      <c r="N4282" s="52">
        <v>0</v>
      </c>
      <c r="O4282" s="52">
        <v>0</v>
      </c>
      <c r="P4282" s="52">
        <v>0</v>
      </c>
      <c r="Q4282" s="52">
        <v>0</v>
      </c>
      <c r="R4282" s="52">
        <v>0</v>
      </c>
      <c r="S4282" s="52">
        <v>0</v>
      </c>
      <c r="T4282" s="52">
        <v>0</v>
      </c>
      <c r="U4282" s="52">
        <v>0</v>
      </c>
      <c r="V4282" s="52">
        <v>0</v>
      </c>
      <c r="W4282" s="52">
        <v>0</v>
      </c>
      <c r="X4282" s="52">
        <v>0</v>
      </c>
      <c r="Y4282" s="52">
        <v>0</v>
      </c>
      <c r="Z4282" s="52">
        <v>0</v>
      </c>
    </row>
    <row r="4283" spans="1:26">
      <c r="A4283" s="52" t="s">
        <v>349</v>
      </c>
      <c r="B4283" s="52" t="s">
        <v>339</v>
      </c>
      <c r="C4283" s="52" t="s">
        <v>265</v>
      </c>
      <c r="D4283" s="52" t="s">
        <v>7</v>
      </c>
      <c r="E4283" s="52" t="s">
        <v>85</v>
      </c>
      <c r="F4283" s="52" t="s">
        <v>65</v>
      </c>
      <c r="G4283" s="52">
        <v>0</v>
      </c>
      <c r="H4283" s="52">
        <v>0</v>
      </c>
      <c r="I4283" s="52">
        <v>0</v>
      </c>
      <c r="J4283" s="52">
        <v>0</v>
      </c>
      <c r="K4283" s="52">
        <v>0</v>
      </c>
      <c r="L4283" s="52">
        <v>0</v>
      </c>
      <c r="M4283" s="52">
        <v>0</v>
      </c>
      <c r="N4283" s="52">
        <v>0</v>
      </c>
      <c r="O4283" s="52">
        <v>0</v>
      </c>
      <c r="P4283" s="52">
        <v>0</v>
      </c>
      <c r="Q4283" s="52">
        <v>0</v>
      </c>
      <c r="R4283" s="52">
        <v>0</v>
      </c>
      <c r="S4283" s="52">
        <v>0</v>
      </c>
      <c r="T4283" s="52">
        <v>0</v>
      </c>
      <c r="U4283" s="52">
        <v>0</v>
      </c>
      <c r="V4283" s="52">
        <v>0</v>
      </c>
      <c r="W4283" s="52">
        <v>0</v>
      </c>
      <c r="X4283" s="52">
        <v>0</v>
      </c>
      <c r="Y4283" s="52">
        <v>0</v>
      </c>
      <c r="Z4283" s="52">
        <v>0</v>
      </c>
    </row>
    <row r="4284" spans="1:26">
      <c r="A4284" s="52" t="s">
        <v>349</v>
      </c>
      <c r="B4284" s="52" t="s">
        <v>340</v>
      </c>
      <c r="C4284" s="52" t="s">
        <v>265</v>
      </c>
      <c r="D4284" s="52" t="s">
        <v>7</v>
      </c>
      <c r="E4284" s="52" t="s">
        <v>85</v>
      </c>
      <c r="F4284" s="52" t="s">
        <v>66</v>
      </c>
      <c r="G4284" s="52">
        <v>0</v>
      </c>
      <c r="H4284" s="52">
        <v>0</v>
      </c>
      <c r="I4284" s="52">
        <v>0</v>
      </c>
      <c r="J4284" s="52">
        <v>0</v>
      </c>
      <c r="K4284" s="52">
        <v>0</v>
      </c>
      <c r="L4284" s="52">
        <v>0</v>
      </c>
      <c r="M4284" s="52">
        <v>0</v>
      </c>
      <c r="N4284" s="52">
        <v>0</v>
      </c>
      <c r="O4284" s="52">
        <v>0</v>
      </c>
      <c r="P4284" s="52">
        <v>0</v>
      </c>
      <c r="Q4284" s="52">
        <v>0</v>
      </c>
      <c r="R4284" s="52">
        <v>0</v>
      </c>
      <c r="S4284" s="52">
        <v>0</v>
      </c>
      <c r="T4284" s="52">
        <v>0</v>
      </c>
      <c r="U4284" s="52">
        <v>0</v>
      </c>
      <c r="V4284" s="52">
        <v>0</v>
      </c>
      <c r="W4284" s="52">
        <v>0</v>
      </c>
      <c r="X4284" s="52">
        <v>0</v>
      </c>
      <c r="Y4284" s="52">
        <v>0</v>
      </c>
      <c r="Z4284" s="52">
        <v>0</v>
      </c>
    </row>
    <row r="4285" spans="1:26">
      <c r="A4285" s="52" t="s">
        <v>349</v>
      </c>
      <c r="B4285" s="52" t="s">
        <v>341</v>
      </c>
      <c r="C4285" s="52" t="s">
        <v>265</v>
      </c>
      <c r="D4285" s="52" t="s">
        <v>7</v>
      </c>
      <c r="E4285" s="52" t="s">
        <v>85</v>
      </c>
      <c r="F4285" s="52" t="s">
        <v>67</v>
      </c>
      <c r="G4285" s="52">
        <v>0</v>
      </c>
      <c r="H4285" s="52">
        <v>0</v>
      </c>
      <c r="I4285" s="52">
        <v>0</v>
      </c>
      <c r="J4285" s="52">
        <v>0</v>
      </c>
      <c r="K4285" s="52">
        <v>0</v>
      </c>
      <c r="L4285" s="52">
        <v>0</v>
      </c>
      <c r="M4285" s="52">
        <v>0</v>
      </c>
      <c r="N4285" s="52">
        <v>0</v>
      </c>
      <c r="O4285" s="52">
        <v>0</v>
      </c>
      <c r="P4285" s="52">
        <v>0</v>
      </c>
      <c r="Q4285" s="52">
        <v>0</v>
      </c>
      <c r="R4285" s="52">
        <v>0</v>
      </c>
      <c r="S4285" s="52">
        <v>0</v>
      </c>
      <c r="T4285" s="52">
        <v>0</v>
      </c>
      <c r="U4285" s="52">
        <v>0</v>
      </c>
      <c r="V4285" s="52">
        <v>0</v>
      </c>
      <c r="W4285" s="52">
        <v>0</v>
      </c>
      <c r="X4285" s="52">
        <v>0</v>
      </c>
      <c r="Y4285" s="52">
        <v>0</v>
      </c>
      <c r="Z4285" s="52">
        <v>0</v>
      </c>
    </row>
    <row r="4286" spans="1:26">
      <c r="A4286" s="52" t="s">
        <v>349</v>
      </c>
      <c r="B4286" s="52" t="s">
        <v>337</v>
      </c>
      <c r="C4286" s="52" t="s">
        <v>265</v>
      </c>
      <c r="D4286" s="52" t="s">
        <v>7</v>
      </c>
      <c r="E4286" s="52" t="s">
        <v>85</v>
      </c>
      <c r="F4286" s="52" t="s">
        <v>68</v>
      </c>
      <c r="G4286" s="52">
        <v>0</v>
      </c>
      <c r="H4286" s="52">
        <v>0</v>
      </c>
      <c r="I4286" s="52">
        <v>0</v>
      </c>
      <c r="J4286" s="52">
        <v>0</v>
      </c>
      <c r="K4286" s="52">
        <v>0</v>
      </c>
      <c r="L4286" s="52">
        <v>0</v>
      </c>
      <c r="M4286" s="52">
        <v>0</v>
      </c>
      <c r="N4286" s="52">
        <v>0</v>
      </c>
      <c r="O4286" s="52">
        <v>0</v>
      </c>
      <c r="P4286" s="52">
        <v>0</v>
      </c>
      <c r="Q4286" s="52">
        <v>0</v>
      </c>
      <c r="R4286" s="52">
        <v>0</v>
      </c>
      <c r="S4286" s="52">
        <v>0</v>
      </c>
      <c r="T4286" s="52">
        <v>0</v>
      </c>
      <c r="U4286" s="52">
        <v>0</v>
      </c>
      <c r="V4286" s="52">
        <v>0</v>
      </c>
      <c r="W4286" s="52">
        <v>0</v>
      </c>
      <c r="X4286" s="52">
        <v>0</v>
      </c>
      <c r="Y4286" s="52">
        <v>0</v>
      </c>
      <c r="Z4286" s="52">
        <v>0</v>
      </c>
    </row>
    <row r="4287" spans="1:26">
      <c r="A4287" s="52" t="s">
        <v>349</v>
      </c>
      <c r="B4287" s="52" t="s">
        <v>337</v>
      </c>
      <c r="C4287" s="52" t="s">
        <v>265</v>
      </c>
      <c r="D4287" s="52" t="s">
        <v>7</v>
      </c>
      <c r="E4287" s="52" t="s">
        <v>85</v>
      </c>
      <c r="F4287" s="52" t="s">
        <v>69</v>
      </c>
      <c r="G4287" s="52">
        <v>0</v>
      </c>
      <c r="H4287" s="52">
        <v>0</v>
      </c>
      <c r="I4287" s="52">
        <v>0</v>
      </c>
      <c r="J4287" s="52">
        <v>0</v>
      </c>
      <c r="K4287" s="52">
        <v>0</v>
      </c>
      <c r="L4287" s="52">
        <v>0</v>
      </c>
      <c r="M4287" s="52">
        <v>0</v>
      </c>
      <c r="N4287" s="52">
        <v>0</v>
      </c>
      <c r="O4287" s="52">
        <v>0</v>
      </c>
      <c r="P4287" s="52">
        <v>0</v>
      </c>
      <c r="Q4287" s="52">
        <v>0</v>
      </c>
      <c r="R4287" s="52">
        <v>0</v>
      </c>
      <c r="S4287" s="52">
        <v>0</v>
      </c>
      <c r="T4287" s="52">
        <v>0</v>
      </c>
      <c r="U4287" s="52">
        <v>0</v>
      </c>
      <c r="V4287" s="52">
        <v>0</v>
      </c>
      <c r="W4287" s="52">
        <v>0</v>
      </c>
      <c r="X4287" s="52">
        <v>0</v>
      </c>
      <c r="Y4287" s="52">
        <v>0</v>
      </c>
      <c r="Z4287" s="52">
        <v>0</v>
      </c>
    </row>
    <row r="4288" spans="1:26">
      <c r="A4288" s="52" t="s">
        <v>349</v>
      </c>
      <c r="B4288" s="52" t="s">
        <v>337</v>
      </c>
      <c r="C4288" s="52" t="s">
        <v>265</v>
      </c>
      <c r="D4288" s="52" t="s">
        <v>7</v>
      </c>
      <c r="E4288" s="52" t="s">
        <v>85</v>
      </c>
      <c r="F4288" s="52" t="s">
        <v>70</v>
      </c>
      <c r="G4288" s="52">
        <v>0</v>
      </c>
      <c r="H4288" s="52">
        <v>0</v>
      </c>
      <c r="I4288" s="52">
        <v>0</v>
      </c>
      <c r="J4288" s="52">
        <v>0</v>
      </c>
      <c r="K4288" s="52">
        <v>0</v>
      </c>
      <c r="L4288" s="52">
        <v>0</v>
      </c>
      <c r="M4288" s="52">
        <v>0</v>
      </c>
      <c r="N4288" s="52">
        <v>0</v>
      </c>
      <c r="O4288" s="52">
        <v>0</v>
      </c>
      <c r="P4288" s="52">
        <v>0</v>
      </c>
      <c r="Q4288" s="52">
        <v>0</v>
      </c>
      <c r="R4288" s="52">
        <v>0</v>
      </c>
      <c r="S4288" s="52">
        <v>0</v>
      </c>
      <c r="T4288" s="52">
        <v>0</v>
      </c>
      <c r="U4288" s="52">
        <v>0</v>
      </c>
      <c r="V4288" s="52">
        <v>0</v>
      </c>
      <c r="W4288" s="52">
        <v>0</v>
      </c>
      <c r="X4288" s="52">
        <v>0</v>
      </c>
      <c r="Y4288" s="52">
        <v>0</v>
      </c>
      <c r="Z4288" s="52">
        <v>0</v>
      </c>
    </row>
    <row r="4289" spans="1:26">
      <c r="A4289" s="52" t="s">
        <v>349</v>
      </c>
      <c r="B4289" s="52" t="s">
        <v>342</v>
      </c>
      <c r="C4289" s="52" t="s">
        <v>265</v>
      </c>
      <c r="D4289" s="52" t="s">
        <v>7</v>
      </c>
      <c r="E4289" s="52" t="s">
        <v>85</v>
      </c>
      <c r="F4289" s="52" t="s">
        <v>71</v>
      </c>
      <c r="G4289" s="52">
        <v>0</v>
      </c>
      <c r="H4289" s="52">
        <v>0</v>
      </c>
      <c r="I4289" s="52">
        <v>0</v>
      </c>
      <c r="J4289" s="52">
        <v>0</v>
      </c>
      <c r="K4289" s="52">
        <v>0</v>
      </c>
      <c r="L4289" s="52">
        <v>0</v>
      </c>
      <c r="M4289" s="52">
        <v>0</v>
      </c>
      <c r="N4289" s="52">
        <v>0</v>
      </c>
      <c r="O4289" s="52">
        <v>0</v>
      </c>
      <c r="P4289" s="52">
        <v>0</v>
      </c>
      <c r="Q4289" s="52">
        <v>0</v>
      </c>
      <c r="R4289" s="52">
        <v>0</v>
      </c>
      <c r="S4289" s="52">
        <v>0</v>
      </c>
      <c r="T4289" s="52">
        <v>0</v>
      </c>
      <c r="U4289" s="52">
        <v>0</v>
      </c>
      <c r="V4289" s="52">
        <v>0</v>
      </c>
      <c r="W4289" s="52">
        <v>0</v>
      </c>
      <c r="X4289" s="52">
        <v>0</v>
      </c>
      <c r="Y4289" s="52">
        <v>0</v>
      </c>
      <c r="Z4289" s="52">
        <v>0</v>
      </c>
    </row>
    <row r="4290" spans="1:26">
      <c r="A4290" s="52" t="s">
        <v>349</v>
      </c>
      <c r="B4290" s="52" t="s">
        <v>342</v>
      </c>
      <c r="C4290" s="52" t="s">
        <v>265</v>
      </c>
      <c r="D4290" s="52" t="s">
        <v>7</v>
      </c>
      <c r="E4290" s="52" t="s">
        <v>85</v>
      </c>
      <c r="F4290" s="52" t="s">
        <v>72</v>
      </c>
      <c r="G4290" s="52">
        <v>0</v>
      </c>
      <c r="H4290" s="52">
        <v>0</v>
      </c>
      <c r="I4290" s="52">
        <v>0</v>
      </c>
      <c r="J4290" s="52">
        <v>0</v>
      </c>
      <c r="K4290" s="52">
        <v>0</v>
      </c>
      <c r="L4290" s="52">
        <v>0</v>
      </c>
      <c r="M4290" s="52">
        <v>0</v>
      </c>
      <c r="N4290" s="52">
        <v>0</v>
      </c>
      <c r="O4290" s="52">
        <v>0</v>
      </c>
      <c r="P4290" s="52">
        <v>0</v>
      </c>
      <c r="Q4290" s="52">
        <v>0</v>
      </c>
      <c r="R4290" s="52">
        <v>0</v>
      </c>
      <c r="S4290" s="52">
        <v>0</v>
      </c>
      <c r="T4290" s="52">
        <v>0</v>
      </c>
      <c r="U4290" s="52">
        <v>0</v>
      </c>
      <c r="V4290" s="52">
        <v>0</v>
      </c>
      <c r="W4290" s="52">
        <v>0</v>
      </c>
      <c r="X4290" s="52">
        <v>0</v>
      </c>
      <c r="Y4290" s="52">
        <v>0</v>
      </c>
      <c r="Z4290" s="52">
        <v>0</v>
      </c>
    </row>
    <row r="4291" spans="1:26">
      <c r="A4291" s="52" t="s">
        <v>349</v>
      </c>
      <c r="B4291" s="52" t="s">
        <v>343</v>
      </c>
      <c r="C4291" s="52" t="s">
        <v>265</v>
      </c>
      <c r="D4291" s="52" t="s">
        <v>7</v>
      </c>
      <c r="E4291" s="52" t="s">
        <v>85</v>
      </c>
      <c r="F4291" s="52" t="s">
        <v>73</v>
      </c>
      <c r="G4291" s="52">
        <v>0</v>
      </c>
      <c r="H4291" s="52">
        <v>0</v>
      </c>
      <c r="I4291" s="52">
        <v>0</v>
      </c>
      <c r="J4291" s="52">
        <v>0</v>
      </c>
      <c r="K4291" s="52">
        <v>0</v>
      </c>
      <c r="L4291" s="52">
        <v>0</v>
      </c>
      <c r="M4291" s="52">
        <v>0</v>
      </c>
      <c r="N4291" s="52">
        <v>0</v>
      </c>
      <c r="O4291" s="52">
        <v>0</v>
      </c>
      <c r="P4291" s="52">
        <v>0</v>
      </c>
      <c r="Q4291" s="52">
        <v>0</v>
      </c>
      <c r="R4291" s="52">
        <v>0</v>
      </c>
      <c r="S4291" s="52">
        <v>0</v>
      </c>
      <c r="T4291" s="52">
        <v>0</v>
      </c>
      <c r="U4291" s="52">
        <v>0</v>
      </c>
      <c r="V4291" s="52">
        <v>0</v>
      </c>
      <c r="W4291" s="52">
        <v>0</v>
      </c>
      <c r="X4291" s="52">
        <v>0</v>
      </c>
      <c r="Y4291" s="52">
        <v>0</v>
      </c>
      <c r="Z4291" s="52">
        <v>0</v>
      </c>
    </row>
    <row r="4292" spans="1:26">
      <c r="A4292" s="52" t="s">
        <v>350</v>
      </c>
      <c r="B4292" s="52" t="s">
        <v>337</v>
      </c>
      <c r="C4292" s="52" t="s">
        <v>237</v>
      </c>
      <c r="D4292" s="52" t="s">
        <v>86</v>
      </c>
      <c r="E4292" s="52" t="s">
        <v>87</v>
      </c>
      <c r="F4292" s="52" t="s">
        <v>63</v>
      </c>
      <c r="G4292" s="52">
        <v>0</v>
      </c>
      <c r="H4292" s="52">
        <v>0</v>
      </c>
      <c r="I4292" s="52">
        <v>0</v>
      </c>
      <c r="J4292" s="52">
        <v>0</v>
      </c>
      <c r="K4292" s="52">
        <v>0</v>
      </c>
      <c r="L4292" s="52">
        <v>0</v>
      </c>
      <c r="M4292" s="52">
        <v>0</v>
      </c>
      <c r="N4292" s="52">
        <v>0</v>
      </c>
      <c r="O4292" s="52">
        <v>0</v>
      </c>
      <c r="P4292" s="52">
        <v>0</v>
      </c>
      <c r="Q4292" s="52">
        <v>0</v>
      </c>
      <c r="R4292" s="52">
        <v>0</v>
      </c>
      <c r="S4292" s="52">
        <v>0</v>
      </c>
      <c r="T4292" s="52">
        <v>0</v>
      </c>
      <c r="U4292" s="52">
        <v>0</v>
      </c>
      <c r="V4292" s="52">
        <v>0</v>
      </c>
      <c r="W4292" s="52">
        <v>0</v>
      </c>
      <c r="X4292" s="52">
        <v>0</v>
      </c>
      <c r="Y4292" s="52">
        <v>0</v>
      </c>
      <c r="Z4292" s="52">
        <v>0</v>
      </c>
    </row>
    <row r="4293" spans="1:26">
      <c r="A4293" s="52" t="s">
        <v>350</v>
      </c>
      <c r="B4293" s="52" t="s">
        <v>338</v>
      </c>
      <c r="C4293" s="52" t="s">
        <v>237</v>
      </c>
      <c r="D4293" s="52" t="s">
        <v>86</v>
      </c>
      <c r="E4293" s="52" t="s">
        <v>87</v>
      </c>
      <c r="F4293" s="52" t="s">
        <v>64</v>
      </c>
      <c r="G4293" s="52">
        <v>0</v>
      </c>
      <c r="H4293" s="52">
        <v>0</v>
      </c>
      <c r="I4293" s="52">
        <v>0</v>
      </c>
      <c r="J4293" s="52">
        <v>0</v>
      </c>
      <c r="K4293" s="52">
        <v>0</v>
      </c>
      <c r="L4293" s="52">
        <v>0</v>
      </c>
      <c r="M4293" s="52">
        <v>0</v>
      </c>
      <c r="N4293" s="52">
        <v>0</v>
      </c>
      <c r="O4293" s="52">
        <v>0</v>
      </c>
      <c r="P4293" s="52">
        <v>0</v>
      </c>
      <c r="Q4293" s="52">
        <v>0</v>
      </c>
      <c r="R4293" s="52">
        <v>0</v>
      </c>
      <c r="S4293" s="52">
        <v>0</v>
      </c>
      <c r="T4293" s="52">
        <v>0</v>
      </c>
      <c r="U4293" s="52">
        <v>0</v>
      </c>
      <c r="V4293" s="52">
        <v>0</v>
      </c>
      <c r="W4293" s="52">
        <v>0</v>
      </c>
      <c r="X4293" s="52">
        <v>0</v>
      </c>
      <c r="Y4293" s="52">
        <v>0</v>
      </c>
      <c r="Z4293" s="52">
        <v>0</v>
      </c>
    </row>
    <row r="4294" spans="1:26">
      <c r="A4294" s="52" t="s">
        <v>350</v>
      </c>
      <c r="B4294" s="52" t="s">
        <v>339</v>
      </c>
      <c r="C4294" s="52" t="s">
        <v>237</v>
      </c>
      <c r="D4294" s="52" t="s">
        <v>86</v>
      </c>
      <c r="E4294" s="52" t="s">
        <v>87</v>
      </c>
      <c r="F4294" s="52" t="s">
        <v>65</v>
      </c>
      <c r="G4294" s="52">
        <v>0</v>
      </c>
      <c r="H4294" s="52">
        <v>0</v>
      </c>
      <c r="I4294" s="52">
        <v>0</v>
      </c>
      <c r="J4294" s="52">
        <v>0</v>
      </c>
      <c r="K4294" s="52">
        <v>0</v>
      </c>
      <c r="L4294" s="52">
        <v>0</v>
      </c>
      <c r="M4294" s="52">
        <v>0</v>
      </c>
      <c r="N4294" s="52">
        <v>0</v>
      </c>
      <c r="O4294" s="52">
        <v>0</v>
      </c>
      <c r="P4294" s="52">
        <v>0</v>
      </c>
      <c r="Q4294" s="52">
        <v>0</v>
      </c>
      <c r="R4294" s="52">
        <v>0</v>
      </c>
      <c r="S4294" s="52">
        <v>0</v>
      </c>
      <c r="T4294" s="52">
        <v>0</v>
      </c>
      <c r="U4294" s="52">
        <v>0</v>
      </c>
      <c r="V4294" s="52">
        <v>0</v>
      </c>
      <c r="W4294" s="52">
        <v>0</v>
      </c>
      <c r="X4294" s="52">
        <v>0</v>
      </c>
      <c r="Y4294" s="52">
        <v>0</v>
      </c>
      <c r="Z4294" s="52">
        <v>0</v>
      </c>
    </row>
    <row r="4295" spans="1:26">
      <c r="A4295" s="52" t="s">
        <v>350</v>
      </c>
      <c r="B4295" s="52" t="s">
        <v>340</v>
      </c>
      <c r="C4295" s="52" t="s">
        <v>237</v>
      </c>
      <c r="D4295" s="52" t="s">
        <v>86</v>
      </c>
      <c r="E4295" s="52" t="s">
        <v>87</v>
      </c>
      <c r="F4295" s="52" t="s">
        <v>66</v>
      </c>
      <c r="G4295" s="52">
        <v>0</v>
      </c>
      <c r="H4295" s="52">
        <v>0</v>
      </c>
      <c r="I4295" s="52">
        <v>0</v>
      </c>
      <c r="J4295" s="52">
        <v>0</v>
      </c>
      <c r="K4295" s="52">
        <v>0</v>
      </c>
      <c r="L4295" s="52">
        <v>0</v>
      </c>
      <c r="M4295" s="52">
        <v>0</v>
      </c>
      <c r="N4295" s="52">
        <v>0</v>
      </c>
      <c r="O4295" s="52">
        <v>0</v>
      </c>
      <c r="P4295" s="52">
        <v>0</v>
      </c>
      <c r="Q4295" s="52">
        <v>0</v>
      </c>
      <c r="R4295" s="52">
        <v>0</v>
      </c>
      <c r="S4295" s="52">
        <v>0</v>
      </c>
      <c r="T4295" s="52">
        <v>0</v>
      </c>
      <c r="U4295" s="52">
        <v>0</v>
      </c>
      <c r="V4295" s="52">
        <v>0</v>
      </c>
      <c r="W4295" s="52">
        <v>0</v>
      </c>
      <c r="X4295" s="52">
        <v>0</v>
      </c>
      <c r="Y4295" s="52">
        <v>0</v>
      </c>
      <c r="Z4295" s="52">
        <v>0</v>
      </c>
    </row>
    <row r="4296" spans="1:26">
      <c r="A4296" s="52" t="s">
        <v>350</v>
      </c>
      <c r="B4296" s="52" t="s">
        <v>341</v>
      </c>
      <c r="C4296" s="52" t="s">
        <v>237</v>
      </c>
      <c r="D4296" s="52" t="s">
        <v>86</v>
      </c>
      <c r="E4296" s="52" t="s">
        <v>87</v>
      </c>
      <c r="F4296" s="52" t="s">
        <v>67</v>
      </c>
      <c r="G4296" s="52">
        <v>0</v>
      </c>
      <c r="H4296" s="52">
        <v>0</v>
      </c>
      <c r="I4296" s="52">
        <v>0</v>
      </c>
      <c r="J4296" s="52">
        <v>0</v>
      </c>
      <c r="K4296" s="52">
        <v>0</v>
      </c>
      <c r="L4296" s="52">
        <v>0</v>
      </c>
      <c r="M4296" s="52">
        <v>0</v>
      </c>
      <c r="N4296" s="52">
        <v>0</v>
      </c>
      <c r="O4296" s="52">
        <v>0</v>
      </c>
      <c r="P4296" s="52">
        <v>0</v>
      </c>
      <c r="Q4296" s="52">
        <v>0</v>
      </c>
      <c r="R4296" s="52">
        <v>0</v>
      </c>
      <c r="S4296" s="52">
        <v>0</v>
      </c>
      <c r="T4296" s="52">
        <v>0</v>
      </c>
      <c r="U4296" s="52">
        <v>0</v>
      </c>
      <c r="V4296" s="52">
        <v>0</v>
      </c>
      <c r="W4296" s="52">
        <v>0</v>
      </c>
      <c r="X4296" s="52">
        <v>0</v>
      </c>
      <c r="Y4296" s="52">
        <v>0</v>
      </c>
      <c r="Z4296" s="52">
        <v>0</v>
      </c>
    </row>
    <row r="4297" spans="1:26">
      <c r="A4297" s="52" t="s">
        <v>350</v>
      </c>
      <c r="B4297" s="52" t="s">
        <v>337</v>
      </c>
      <c r="C4297" s="52" t="s">
        <v>237</v>
      </c>
      <c r="D4297" s="52" t="s">
        <v>86</v>
      </c>
      <c r="E4297" s="52" t="s">
        <v>87</v>
      </c>
      <c r="F4297" s="52" t="s">
        <v>68</v>
      </c>
      <c r="G4297" s="52">
        <v>0</v>
      </c>
      <c r="H4297" s="52">
        <v>0</v>
      </c>
      <c r="I4297" s="52">
        <v>0</v>
      </c>
      <c r="J4297" s="52">
        <v>0</v>
      </c>
      <c r="K4297" s="52">
        <v>0</v>
      </c>
      <c r="L4297" s="52">
        <v>0</v>
      </c>
      <c r="M4297" s="52">
        <v>0</v>
      </c>
      <c r="N4297" s="52">
        <v>0</v>
      </c>
      <c r="O4297" s="52">
        <v>0</v>
      </c>
      <c r="P4297" s="52">
        <v>0</v>
      </c>
      <c r="Q4297" s="52">
        <v>0</v>
      </c>
      <c r="R4297" s="52">
        <v>0</v>
      </c>
      <c r="S4297" s="52">
        <v>0</v>
      </c>
      <c r="T4297" s="52">
        <v>0</v>
      </c>
      <c r="U4297" s="52">
        <v>0</v>
      </c>
      <c r="V4297" s="52">
        <v>0</v>
      </c>
      <c r="W4297" s="52">
        <v>0</v>
      </c>
      <c r="X4297" s="52">
        <v>0</v>
      </c>
      <c r="Y4297" s="52">
        <v>0</v>
      </c>
      <c r="Z4297" s="52">
        <v>0</v>
      </c>
    </row>
    <row r="4298" spans="1:26">
      <c r="A4298" s="52" t="s">
        <v>350</v>
      </c>
      <c r="B4298" s="52" t="s">
        <v>337</v>
      </c>
      <c r="C4298" s="52" t="s">
        <v>237</v>
      </c>
      <c r="D4298" s="52" t="s">
        <v>86</v>
      </c>
      <c r="E4298" s="52" t="s">
        <v>87</v>
      </c>
      <c r="F4298" s="52" t="s">
        <v>69</v>
      </c>
      <c r="G4298" s="52">
        <v>0</v>
      </c>
      <c r="H4298" s="52">
        <v>0</v>
      </c>
      <c r="I4298" s="52">
        <v>0</v>
      </c>
      <c r="J4298" s="52">
        <v>0</v>
      </c>
      <c r="K4298" s="52">
        <v>0</v>
      </c>
      <c r="L4298" s="52">
        <v>0</v>
      </c>
      <c r="M4298" s="52">
        <v>0</v>
      </c>
      <c r="N4298" s="52">
        <v>0</v>
      </c>
      <c r="O4298" s="52">
        <v>0</v>
      </c>
      <c r="P4298" s="52">
        <v>0</v>
      </c>
      <c r="Q4298" s="52">
        <v>0</v>
      </c>
      <c r="R4298" s="52">
        <v>0</v>
      </c>
      <c r="S4298" s="52">
        <v>0</v>
      </c>
      <c r="T4298" s="52">
        <v>0</v>
      </c>
      <c r="U4298" s="52">
        <v>0</v>
      </c>
      <c r="V4298" s="52">
        <v>0</v>
      </c>
      <c r="W4298" s="52">
        <v>0</v>
      </c>
      <c r="X4298" s="52">
        <v>0</v>
      </c>
      <c r="Y4298" s="52">
        <v>0</v>
      </c>
      <c r="Z4298" s="52">
        <v>0</v>
      </c>
    </row>
    <row r="4299" spans="1:26">
      <c r="A4299" s="52" t="s">
        <v>350</v>
      </c>
      <c r="B4299" s="52" t="s">
        <v>337</v>
      </c>
      <c r="C4299" s="52" t="s">
        <v>237</v>
      </c>
      <c r="D4299" s="52" t="s">
        <v>86</v>
      </c>
      <c r="E4299" s="52" t="s">
        <v>87</v>
      </c>
      <c r="F4299" s="52" t="s">
        <v>70</v>
      </c>
      <c r="G4299" s="52">
        <v>0</v>
      </c>
      <c r="H4299" s="52">
        <v>0</v>
      </c>
      <c r="I4299" s="52">
        <v>0</v>
      </c>
      <c r="J4299" s="52">
        <v>0</v>
      </c>
      <c r="K4299" s="52">
        <v>0</v>
      </c>
      <c r="L4299" s="52">
        <v>0</v>
      </c>
      <c r="M4299" s="52">
        <v>0</v>
      </c>
      <c r="N4299" s="52">
        <v>0</v>
      </c>
      <c r="O4299" s="52">
        <v>0</v>
      </c>
      <c r="P4299" s="52">
        <v>0</v>
      </c>
      <c r="Q4299" s="52">
        <v>0</v>
      </c>
      <c r="R4299" s="52">
        <v>0</v>
      </c>
      <c r="S4299" s="52">
        <v>0</v>
      </c>
      <c r="T4299" s="52">
        <v>0</v>
      </c>
      <c r="U4299" s="52">
        <v>0</v>
      </c>
      <c r="V4299" s="52">
        <v>0</v>
      </c>
      <c r="W4299" s="52">
        <v>0</v>
      </c>
      <c r="X4299" s="52">
        <v>0</v>
      </c>
      <c r="Y4299" s="52">
        <v>0</v>
      </c>
      <c r="Z4299" s="52">
        <v>0</v>
      </c>
    </row>
    <row r="4300" spans="1:26">
      <c r="A4300" s="52" t="s">
        <v>350</v>
      </c>
      <c r="B4300" s="52" t="s">
        <v>342</v>
      </c>
      <c r="C4300" s="52" t="s">
        <v>237</v>
      </c>
      <c r="D4300" s="52" t="s">
        <v>86</v>
      </c>
      <c r="E4300" s="52" t="s">
        <v>87</v>
      </c>
      <c r="F4300" s="52" t="s">
        <v>71</v>
      </c>
      <c r="G4300" s="52">
        <v>0</v>
      </c>
      <c r="H4300" s="52">
        <v>0</v>
      </c>
      <c r="I4300" s="52">
        <v>0</v>
      </c>
      <c r="J4300" s="52">
        <v>0</v>
      </c>
      <c r="K4300" s="52">
        <v>0</v>
      </c>
      <c r="L4300" s="52">
        <v>0</v>
      </c>
      <c r="M4300" s="52">
        <v>0</v>
      </c>
      <c r="N4300" s="52">
        <v>0</v>
      </c>
      <c r="O4300" s="52">
        <v>0</v>
      </c>
      <c r="P4300" s="52">
        <v>0</v>
      </c>
      <c r="Q4300" s="52">
        <v>0</v>
      </c>
      <c r="R4300" s="52">
        <v>0</v>
      </c>
      <c r="S4300" s="52">
        <v>0</v>
      </c>
      <c r="T4300" s="52">
        <v>0</v>
      </c>
      <c r="U4300" s="52">
        <v>0</v>
      </c>
      <c r="V4300" s="52">
        <v>0</v>
      </c>
      <c r="W4300" s="52">
        <v>0</v>
      </c>
      <c r="X4300" s="52">
        <v>0</v>
      </c>
      <c r="Y4300" s="52">
        <v>0</v>
      </c>
      <c r="Z4300" s="52">
        <v>0</v>
      </c>
    </row>
    <row r="4301" spans="1:26">
      <c r="A4301" s="52" t="s">
        <v>350</v>
      </c>
      <c r="B4301" s="52" t="s">
        <v>342</v>
      </c>
      <c r="C4301" s="52" t="s">
        <v>237</v>
      </c>
      <c r="D4301" s="52" t="s">
        <v>86</v>
      </c>
      <c r="E4301" s="52" t="s">
        <v>87</v>
      </c>
      <c r="F4301" s="52" t="s">
        <v>72</v>
      </c>
      <c r="G4301" s="52">
        <v>77.70419865720001</v>
      </c>
      <c r="H4301" s="52">
        <v>85.4477020044</v>
      </c>
      <c r="I4301" s="52">
        <v>76.900400046000001</v>
      </c>
      <c r="J4301" s="52">
        <v>70.717199828400013</v>
      </c>
      <c r="K4301" s="52">
        <v>57.011199238800003</v>
      </c>
      <c r="L4301" s="52">
        <v>55.631401617600005</v>
      </c>
      <c r="M4301" s="52">
        <v>77.2158000636</v>
      </c>
      <c r="N4301" s="52">
        <v>79.883800682400008</v>
      </c>
      <c r="O4301" s="52">
        <v>89.139701793600011</v>
      </c>
      <c r="P4301" s="52">
        <v>100.7548019028</v>
      </c>
      <c r="Q4301" s="52">
        <v>102.13310064960001</v>
      </c>
      <c r="R4301" s="52">
        <v>112.84968835800001</v>
      </c>
      <c r="S4301" s="52">
        <v>117.2722638132</v>
      </c>
      <c r="T4301" s="52">
        <v>124.97685504120001</v>
      </c>
      <c r="U4301" s="52">
        <v>126.68627105280001</v>
      </c>
      <c r="V4301" s="52">
        <v>126.6627244896</v>
      </c>
      <c r="W4301" s="52">
        <v>131.26331012040001</v>
      </c>
      <c r="X4301" s="52">
        <v>129.7289735244</v>
      </c>
      <c r="Y4301" s="52">
        <v>133.0123793148</v>
      </c>
      <c r="Z4301" s="52">
        <v>123.7186965204</v>
      </c>
    </row>
    <row r="4302" spans="1:26">
      <c r="A4302" s="52" t="s">
        <v>350</v>
      </c>
      <c r="B4302" s="52" t="s">
        <v>343</v>
      </c>
      <c r="C4302" s="52" t="s">
        <v>237</v>
      </c>
      <c r="D4302" s="52" t="s">
        <v>86</v>
      </c>
      <c r="E4302" s="52" t="s">
        <v>87</v>
      </c>
      <c r="F4302" s="52" t="s">
        <v>73</v>
      </c>
      <c r="G4302" s="52">
        <v>0</v>
      </c>
      <c r="H4302" s="52">
        <v>0</v>
      </c>
      <c r="I4302" s="52">
        <v>0</v>
      </c>
      <c r="J4302" s="52">
        <v>0</v>
      </c>
      <c r="K4302" s="52">
        <v>0</v>
      </c>
      <c r="L4302" s="52">
        <v>0</v>
      </c>
      <c r="M4302" s="52">
        <v>0</v>
      </c>
      <c r="N4302" s="52">
        <v>0</v>
      </c>
      <c r="O4302" s="52">
        <v>0</v>
      </c>
      <c r="P4302" s="52">
        <v>0</v>
      </c>
      <c r="Q4302" s="52">
        <v>0</v>
      </c>
      <c r="R4302" s="52">
        <v>0</v>
      </c>
      <c r="S4302" s="52">
        <v>0</v>
      </c>
      <c r="T4302" s="52">
        <v>0</v>
      </c>
      <c r="U4302" s="52">
        <v>0</v>
      </c>
      <c r="V4302" s="52">
        <v>0</v>
      </c>
      <c r="W4302" s="52">
        <v>0</v>
      </c>
      <c r="X4302" s="52">
        <v>0</v>
      </c>
      <c r="Y4302" s="52">
        <v>0</v>
      </c>
      <c r="Z4302" s="52">
        <v>0</v>
      </c>
    </row>
    <row r="4303" spans="1:26">
      <c r="A4303" s="52" t="s">
        <v>351</v>
      </c>
      <c r="B4303" s="52" t="s">
        <v>337</v>
      </c>
      <c r="C4303" s="52" t="s">
        <v>237</v>
      </c>
      <c r="D4303" s="52" t="s">
        <v>86</v>
      </c>
      <c r="E4303" s="52" t="s">
        <v>88</v>
      </c>
      <c r="F4303" s="52" t="s">
        <v>63</v>
      </c>
      <c r="G4303" s="52">
        <v>0</v>
      </c>
      <c r="H4303" s="52">
        <v>0</v>
      </c>
      <c r="I4303" s="52">
        <v>0</v>
      </c>
      <c r="J4303" s="52">
        <v>0</v>
      </c>
      <c r="K4303" s="52">
        <v>0</v>
      </c>
      <c r="L4303" s="52">
        <v>0</v>
      </c>
      <c r="M4303" s="52">
        <v>0</v>
      </c>
      <c r="N4303" s="52">
        <v>0</v>
      </c>
      <c r="O4303" s="52">
        <v>0</v>
      </c>
      <c r="P4303" s="52">
        <v>0</v>
      </c>
      <c r="Q4303" s="52">
        <v>0</v>
      </c>
      <c r="R4303" s="52">
        <v>0</v>
      </c>
      <c r="S4303" s="52">
        <v>0</v>
      </c>
      <c r="T4303" s="52">
        <v>0</v>
      </c>
      <c r="U4303" s="52">
        <v>0</v>
      </c>
      <c r="V4303" s="52">
        <v>0</v>
      </c>
      <c r="W4303" s="52">
        <v>0</v>
      </c>
      <c r="X4303" s="52">
        <v>0</v>
      </c>
      <c r="Y4303" s="52">
        <v>0</v>
      </c>
      <c r="Z4303" s="52">
        <v>0</v>
      </c>
    </row>
    <row r="4304" spans="1:26">
      <c r="A4304" s="52" t="s">
        <v>351</v>
      </c>
      <c r="B4304" s="52" t="s">
        <v>338</v>
      </c>
      <c r="C4304" s="52" t="s">
        <v>237</v>
      </c>
      <c r="D4304" s="52" t="s">
        <v>86</v>
      </c>
      <c r="E4304" s="52" t="s">
        <v>88</v>
      </c>
      <c r="F4304" s="52" t="s">
        <v>64</v>
      </c>
      <c r="G4304" s="52">
        <v>0</v>
      </c>
      <c r="H4304" s="52">
        <v>0</v>
      </c>
      <c r="I4304" s="52">
        <v>0</v>
      </c>
      <c r="J4304" s="52">
        <v>0</v>
      </c>
      <c r="K4304" s="52">
        <v>0</v>
      </c>
      <c r="L4304" s="52">
        <v>0</v>
      </c>
      <c r="M4304" s="52">
        <v>0</v>
      </c>
      <c r="N4304" s="52">
        <v>0</v>
      </c>
      <c r="O4304" s="52">
        <v>0</v>
      </c>
      <c r="P4304" s="52">
        <v>0</v>
      </c>
      <c r="Q4304" s="52">
        <v>0</v>
      </c>
      <c r="R4304" s="52">
        <v>0</v>
      </c>
      <c r="S4304" s="52">
        <v>0</v>
      </c>
      <c r="T4304" s="52">
        <v>0</v>
      </c>
      <c r="U4304" s="52">
        <v>0</v>
      </c>
      <c r="V4304" s="52">
        <v>0</v>
      </c>
      <c r="W4304" s="52">
        <v>0</v>
      </c>
      <c r="X4304" s="52">
        <v>0</v>
      </c>
      <c r="Y4304" s="52">
        <v>0</v>
      </c>
      <c r="Z4304" s="52">
        <v>0</v>
      </c>
    </row>
    <row r="4305" spans="1:26">
      <c r="A4305" s="52" t="s">
        <v>351</v>
      </c>
      <c r="B4305" s="52" t="s">
        <v>339</v>
      </c>
      <c r="C4305" s="52" t="s">
        <v>237</v>
      </c>
      <c r="D4305" s="52" t="s">
        <v>86</v>
      </c>
      <c r="E4305" s="52" t="s">
        <v>88</v>
      </c>
      <c r="F4305" s="52" t="s">
        <v>65</v>
      </c>
      <c r="G4305" s="52">
        <v>0</v>
      </c>
      <c r="H4305" s="52">
        <v>0</v>
      </c>
      <c r="I4305" s="52">
        <v>0</v>
      </c>
      <c r="J4305" s="52">
        <v>1.9295998236</v>
      </c>
      <c r="K4305" s="52">
        <v>0.96480200520000003</v>
      </c>
      <c r="L4305" s="52">
        <v>0.77719987079999997</v>
      </c>
      <c r="M4305" s="52">
        <v>2.0660015808000001</v>
      </c>
      <c r="N4305" s="52">
        <v>4.64399856</v>
      </c>
      <c r="O4305" s="52">
        <v>6.7311979092000014</v>
      </c>
      <c r="P4305" s="52">
        <v>8.2391995332000008</v>
      </c>
      <c r="Q4305" s="52">
        <v>7.0151969267999998</v>
      </c>
      <c r="R4305" s="52">
        <v>9.4305032315999995</v>
      </c>
      <c r="S4305" s="52">
        <v>9.6381266435999997</v>
      </c>
      <c r="T4305" s="52">
        <v>10.181397438000001</v>
      </c>
      <c r="U4305" s="52">
        <v>10.585352462399999</v>
      </c>
      <c r="V4305" s="52">
        <v>10.318678423200002</v>
      </c>
      <c r="W4305" s="52">
        <v>6.7558330403999998</v>
      </c>
      <c r="X4305" s="52">
        <v>4.1672015892000003</v>
      </c>
      <c r="Y4305" s="52">
        <v>5.0216018652000001</v>
      </c>
      <c r="Z4305" s="52">
        <v>5.3700022404000007</v>
      </c>
    </row>
    <row r="4306" spans="1:26">
      <c r="A4306" s="52" t="s">
        <v>351</v>
      </c>
      <c r="B4306" s="52" t="s">
        <v>340</v>
      </c>
      <c r="C4306" s="52" t="s">
        <v>237</v>
      </c>
      <c r="D4306" s="52" t="s">
        <v>86</v>
      </c>
      <c r="E4306" s="52" t="s">
        <v>88</v>
      </c>
      <c r="F4306" s="52" t="s">
        <v>66</v>
      </c>
      <c r="G4306" s="52">
        <v>0</v>
      </c>
      <c r="H4306" s="52">
        <v>0</v>
      </c>
      <c r="I4306" s="52">
        <v>0</v>
      </c>
      <c r="J4306" s="52">
        <v>0</v>
      </c>
      <c r="K4306" s="52">
        <v>0</v>
      </c>
      <c r="L4306" s="52">
        <v>0</v>
      </c>
      <c r="M4306" s="52">
        <v>0</v>
      </c>
      <c r="N4306" s="52">
        <v>0</v>
      </c>
      <c r="O4306" s="52">
        <v>0</v>
      </c>
      <c r="P4306" s="52">
        <v>0</v>
      </c>
      <c r="Q4306" s="52">
        <v>0</v>
      </c>
      <c r="R4306" s="52">
        <v>0</v>
      </c>
      <c r="S4306" s="52">
        <v>0</v>
      </c>
      <c r="T4306" s="52">
        <v>0</v>
      </c>
      <c r="U4306" s="52">
        <v>0</v>
      </c>
      <c r="V4306" s="52">
        <v>0</v>
      </c>
      <c r="W4306" s="52">
        <v>0</v>
      </c>
      <c r="X4306" s="52">
        <v>0</v>
      </c>
      <c r="Y4306" s="52">
        <v>0</v>
      </c>
      <c r="Z4306" s="52">
        <v>8.6398804800000006E-2</v>
      </c>
    </row>
    <row r="4307" spans="1:26">
      <c r="A4307" s="52" t="s">
        <v>351</v>
      </c>
      <c r="B4307" s="52" t="s">
        <v>341</v>
      </c>
      <c r="C4307" s="52" t="s">
        <v>237</v>
      </c>
      <c r="D4307" s="52" t="s">
        <v>86</v>
      </c>
      <c r="E4307" s="52" t="s">
        <v>88</v>
      </c>
      <c r="F4307" s="52" t="s">
        <v>67</v>
      </c>
      <c r="G4307" s="52">
        <v>0</v>
      </c>
      <c r="H4307" s="52">
        <v>0</v>
      </c>
      <c r="I4307" s="52">
        <v>0</v>
      </c>
      <c r="J4307" s="52">
        <v>0</v>
      </c>
      <c r="K4307" s="52">
        <v>0</v>
      </c>
      <c r="L4307" s="52">
        <v>0</v>
      </c>
      <c r="M4307" s="52">
        <v>0</v>
      </c>
      <c r="N4307" s="52">
        <v>0</v>
      </c>
      <c r="O4307" s="52">
        <v>0</v>
      </c>
      <c r="P4307" s="52">
        <v>0</v>
      </c>
      <c r="Q4307" s="52">
        <v>0</v>
      </c>
      <c r="R4307" s="52">
        <v>0</v>
      </c>
      <c r="S4307" s="52">
        <v>0</v>
      </c>
      <c r="T4307" s="52">
        <v>0</v>
      </c>
      <c r="U4307" s="52">
        <v>0</v>
      </c>
      <c r="V4307" s="52">
        <v>0</v>
      </c>
      <c r="W4307" s="52">
        <v>0</v>
      </c>
      <c r="X4307" s="52">
        <v>0</v>
      </c>
      <c r="Y4307" s="52">
        <v>0</v>
      </c>
      <c r="Z4307" s="52">
        <v>0</v>
      </c>
    </row>
    <row r="4308" spans="1:26">
      <c r="A4308" s="52" t="s">
        <v>351</v>
      </c>
      <c r="B4308" s="52" t="s">
        <v>337</v>
      </c>
      <c r="C4308" s="52" t="s">
        <v>237</v>
      </c>
      <c r="D4308" s="52" t="s">
        <v>86</v>
      </c>
      <c r="E4308" s="52" t="s">
        <v>88</v>
      </c>
      <c r="F4308" s="52" t="s">
        <v>68</v>
      </c>
      <c r="G4308" s="52">
        <v>0</v>
      </c>
      <c r="H4308" s="52">
        <v>0</v>
      </c>
      <c r="I4308" s="52">
        <v>0</v>
      </c>
      <c r="J4308" s="52">
        <v>0</v>
      </c>
      <c r="K4308" s="52">
        <v>0</v>
      </c>
      <c r="L4308" s="52">
        <v>0</v>
      </c>
      <c r="M4308" s="52">
        <v>0</v>
      </c>
      <c r="N4308" s="52">
        <v>0</v>
      </c>
      <c r="O4308" s="52">
        <v>0</v>
      </c>
      <c r="P4308" s="52">
        <v>0</v>
      </c>
      <c r="Q4308" s="52">
        <v>0</v>
      </c>
      <c r="R4308" s="52">
        <v>0</v>
      </c>
      <c r="S4308" s="52">
        <v>0</v>
      </c>
      <c r="T4308" s="52">
        <v>0</v>
      </c>
      <c r="U4308" s="52">
        <v>0</v>
      </c>
      <c r="V4308" s="52">
        <v>0</v>
      </c>
      <c r="W4308" s="52">
        <v>0</v>
      </c>
      <c r="X4308" s="52">
        <v>0</v>
      </c>
      <c r="Y4308" s="52">
        <v>0</v>
      </c>
      <c r="Z4308" s="52">
        <v>0</v>
      </c>
    </row>
    <row r="4309" spans="1:26">
      <c r="A4309" s="52" t="s">
        <v>351</v>
      </c>
      <c r="B4309" s="52" t="s">
        <v>337</v>
      </c>
      <c r="C4309" s="52" t="s">
        <v>237</v>
      </c>
      <c r="D4309" s="52" t="s">
        <v>86</v>
      </c>
      <c r="E4309" s="52" t="s">
        <v>88</v>
      </c>
      <c r="F4309" s="52" t="s">
        <v>69</v>
      </c>
      <c r="G4309" s="52">
        <v>0</v>
      </c>
      <c r="H4309" s="52">
        <v>0</v>
      </c>
      <c r="I4309" s="52">
        <v>0</v>
      </c>
      <c r="J4309" s="52">
        <v>0</v>
      </c>
      <c r="K4309" s="52">
        <v>0</v>
      </c>
      <c r="L4309" s="52">
        <v>0</v>
      </c>
      <c r="M4309" s="52">
        <v>0</v>
      </c>
      <c r="N4309" s="52">
        <v>0</v>
      </c>
      <c r="O4309" s="52">
        <v>0</v>
      </c>
      <c r="P4309" s="52">
        <v>0</v>
      </c>
      <c r="Q4309" s="52">
        <v>0</v>
      </c>
      <c r="R4309" s="52">
        <v>0</v>
      </c>
      <c r="S4309" s="52">
        <v>0</v>
      </c>
      <c r="T4309" s="52">
        <v>0</v>
      </c>
      <c r="U4309" s="52">
        <v>0</v>
      </c>
      <c r="V4309" s="52">
        <v>0</v>
      </c>
      <c r="W4309" s="52">
        <v>0</v>
      </c>
      <c r="X4309" s="52">
        <v>0</v>
      </c>
      <c r="Y4309" s="52">
        <v>0</v>
      </c>
      <c r="Z4309" s="52">
        <v>0</v>
      </c>
    </row>
    <row r="4310" spans="1:26">
      <c r="A4310" s="52" t="s">
        <v>351</v>
      </c>
      <c r="B4310" s="52" t="s">
        <v>337</v>
      </c>
      <c r="C4310" s="52" t="s">
        <v>237</v>
      </c>
      <c r="D4310" s="52" t="s">
        <v>86</v>
      </c>
      <c r="E4310" s="52" t="s">
        <v>88</v>
      </c>
      <c r="F4310" s="52" t="s">
        <v>70</v>
      </c>
      <c r="G4310" s="52">
        <v>0</v>
      </c>
      <c r="H4310" s="52">
        <v>0</v>
      </c>
      <c r="I4310" s="52">
        <v>0</v>
      </c>
      <c r="J4310" s="52">
        <v>0</v>
      </c>
      <c r="K4310" s="52">
        <v>0</v>
      </c>
      <c r="L4310" s="52">
        <v>0</v>
      </c>
      <c r="M4310" s="52">
        <v>0</v>
      </c>
      <c r="N4310" s="52">
        <v>0</v>
      </c>
      <c r="O4310" s="52">
        <v>0</v>
      </c>
      <c r="P4310" s="52">
        <v>0</v>
      </c>
      <c r="Q4310" s="52">
        <v>0</v>
      </c>
      <c r="R4310" s="52">
        <v>0</v>
      </c>
      <c r="S4310" s="52">
        <v>0</v>
      </c>
      <c r="T4310" s="52">
        <v>0</v>
      </c>
      <c r="U4310" s="52">
        <v>0</v>
      </c>
      <c r="V4310" s="52">
        <v>0</v>
      </c>
      <c r="W4310" s="52">
        <v>0</v>
      </c>
      <c r="X4310" s="52">
        <v>0</v>
      </c>
      <c r="Y4310" s="52">
        <v>0</v>
      </c>
      <c r="Z4310" s="52">
        <v>0</v>
      </c>
    </row>
    <row r="4311" spans="1:26">
      <c r="A4311" s="52" t="s">
        <v>351</v>
      </c>
      <c r="B4311" s="52" t="s">
        <v>342</v>
      </c>
      <c r="C4311" s="52" t="s">
        <v>237</v>
      </c>
      <c r="D4311" s="52" t="s">
        <v>86</v>
      </c>
      <c r="E4311" s="52" t="s">
        <v>88</v>
      </c>
      <c r="F4311" s="52" t="s">
        <v>71</v>
      </c>
      <c r="G4311" s="52">
        <v>0</v>
      </c>
      <c r="H4311" s="52">
        <v>0</v>
      </c>
      <c r="I4311" s="52">
        <v>0</v>
      </c>
      <c r="J4311" s="52">
        <v>0</v>
      </c>
      <c r="K4311" s="52">
        <v>0</v>
      </c>
      <c r="L4311" s="52">
        <v>0</v>
      </c>
      <c r="M4311" s="52">
        <v>0</v>
      </c>
      <c r="N4311" s="52">
        <v>0</v>
      </c>
      <c r="O4311" s="52">
        <v>0</v>
      </c>
      <c r="P4311" s="52">
        <v>0</v>
      </c>
      <c r="Q4311" s="52">
        <v>0</v>
      </c>
      <c r="R4311" s="52">
        <v>0</v>
      </c>
      <c r="S4311" s="52">
        <v>0</v>
      </c>
      <c r="T4311" s="52">
        <v>0</v>
      </c>
      <c r="U4311" s="52">
        <v>0</v>
      </c>
      <c r="V4311" s="52">
        <v>0</v>
      </c>
      <c r="W4311" s="52">
        <v>0</v>
      </c>
      <c r="X4311" s="52">
        <v>0</v>
      </c>
      <c r="Y4311" s="52">
        <v>0</v>
      </c>
      <c r="Z4311" s="52">
        <v>0</v>
      </c>
    </row>
    <row r="4312" spans="1:26">
      <c r="A4312" s="52" t="s">
        <v>351</v>
      </c>
      <c r="B4312" s="52" t="s">
        <v>342</v>
      </c>
      <c r="C4312" s="52" t="s">
        <v>237</v>
      </c>
      <c r="D4312" s="52" t="s">
        <v>86</v>
      </c>
      <c r="E4312" s="52" t="s">
        <v>88</v>
      </c>
      <c r="F4312" s="52" t="s">
        <v>72</v>
      </c>
      <c r="G4312" s="52">
        <v>931.48640249400012</v>
      </c>
      <c r="H4312" s="52">
        <v>909.43559871480011</v>
      </c>
      <c r="I4312" s="52">
        <v>956.49930028440008</v>
      </c>
      <c r="J4312" s="52">
        <v>959.78070059760023</v>
      </c>
      <c r="K4312" s="52">
        <v>1009.1041981595999</v>
      </c>
      <c r="L4312" s="52">
        <v>1003.7936987208001</v>
      </c>
      <c r="M4312" s="52">
        <v>1009.9386985752002</v>
      </c>
      <c r="N4312" s="52">
        <v>1020.5477022708</v>
      </c>
      <c r="O4312" s="52">
        <v>1027.5044975244</v>
      </c>
      <c r="P4312" s="52">
        <v>1014.3916995060002</v>
      </c>
      <c r="Q4312" s="52">
        <v>1050.9088016340002</v>
      </c>
      <c r="R4312" s="52">
        <v>1070.8563036312</v>
      </c>
      <c r="S4312" s="52">
        <v>1076.5668392496</v>
      </c>
      <c r="T4312" s="52">
        <v>1088.2930067892003</v>
      </c>
      <c r="U4312" s="52">
        <v>1087.8703870104</v>
      </c>
      <c r="V4312" s="52">
        <v>1109.7833738939999</v>
      </c>
      <c r="W4312" s="52">
        <v>1119.4943257368</v>
      </c>
      <c r="X4312" s="52">
        <v>1146.8551893408001</v>
      </c>
      <c r="Y4312" s="52">
        <v>1158.1997258736001</v>
      </c>
      <c r="Z4312" s="52">
        <v>1157.2003032191999</v>
      </c>
    </row>
    <row r="4313" spans="1:26">
      <c r="A4313" s="52" t="s">
        <v>351</v>
      </c>
      <c r="B4313" s="52" t="s">
        <v>343</v>
      </c>
      <c r="C4313" s="52" t="s">
        <v>237</v>
      </c>
      <c r="D4313" s="52" t="s">
        <v>86</v>
      </c>
      <c r="E4313" s="52" t="s">
        <v>88</v>
      </c>
      <c r="F4313" s="52" t="s">
        <v>73</v>
      </c>
      <c r="G4313" s="52">
        <v>3.4200001404</v>
      </c>
      <c r="H4313" s="52">
        <v>4.1670006228000007</v>
      </c>
      <c r="I4313" s="52">
        <v>0.88470014760000004</v>
      </c>
      <c r="J4313" s="52">
        <v>1.0628987292000001</v>
      </c>
      <c r="K4313" s="52">
        <v>1.0728005112000001</v>
      </c>
      <c r="L4313" s="52">
        <v>1.3068007632</v>
      </c>
      <c r="M4313" s="52">
        <v>1.39409973</v>
      </c>
      <c r="N4313" s="52">
        <v>1.4274015372000002</v>
      </c>
      <c r="O4313" s="52">
        <v>1.5147005039999999</v>
      </c>
      <c r="P4313" s="52">
        <v>1.8153001836000002</v>
      </c>
      <c r="Q4313" s="52">
        <v>1.9422020916</v>
      </c>
      <c r="R4313" s="52">
        <v>2.1249014832000004</v>
      </c>
      <c r="S4313" s="52">
        <v>2.6865020880000001</v>
      </c>
      <c r="T4313" s="52">
        <v>2.7386989236000003</v>
      </c>
      <c r="U4313" s="52">
        <v>2.8070986752000002</v>
      </c>
      <c r="V4313" s="52">
        <v>3.6288000432</v>
      </c>
      <c r="W4313" s="52">
        <v>3.8996985636000003</v>
      </c>
      <c r="X4313" s="52">
        <v>3.5081992691999999</v>
      </c>
      <c r="Y4313" s="52">
        <v>3.2634012599999997</v>
      </c>
      <c r="Z4313" s="52">
        <v>3.1239012708000002</v>
      </c>
    </row>
    <row r="4314" spans="1:26">
      <c r="A4314" s="52" t="s">
        <v>352</v>
      </c>
      <c r="B4314" s="52" t="s">
        <v>337</v>
      </c>
      <c r="C4314" s="52" t="s">
        <v>237</v>
      </c>
      <c r="D4314" s="52" t="s">
        <v>86</v>
      </c>
      <c r="E4314" s="52" t="s">
        <v>89</v>
      </c>
      <c r="F4314" s="52" t="s">
        <v>63</v>
      </c>
      <c r="G4314" s="52">
        <v>0</v>
      </c>
      <c r="H4314" s="52">
        <v>0</v>
      </c>
      <c r="I4314" s="52">
        <v>0</v>
      </c>
      <c r="J4314" s="52">
        <v>0</v>
      </c>
      <c r="K4314" s="52">
        <v>0</v>
      </c>
      <c r="L4314" s="52">
        <v>0</v>
      </c>
      <c r="M4314" s="52">
        <v>0</v>
      </c>
      <c r="N4314" s="52">
        <v>0</v>
      </c>
      <c r="O4314" s="52">
        <v>0</v>
      </c>
      <c r="P4314" s="52">
        <v>0</v>
      </c>
      <c r="Q4314" s="52">
        <v>0</v>
      </c>
      <c r="R4314" s="52">
        <v>0</v>
      </c>
      <c r="S4314" s="52">
        <v>0</v>
      </c>
      <c r="T4314" s="52">
        <v>0</v>
      </c>
      <c r="U4314" s="52">
        <v>0</v>
      </c>
      <c r="V4314" s="52">
        <v>2.5698578400000002E-2</v>
      </c>
      <c r="W4314" s="52">
        <v>0</v>
      </c>
      <c r="X4314" s="52">
        <v>0</v>
      </c>
      <c r="Y4314" s="52">
        <v>0</v>
      </c>
      <c r="Z4314" s="52">
        <v>0</v>
      </c>
    </row>
    <row r="4315" spans="1:26">
      <c r="A4315" s="52" t="s">
        <v>352</v>
      </c>
      <c r="B4315" s="52" t="s">
        <v>338</v>
      </c>
      <c r="C4315" s="52" t="s">
        <v>237</v>
      </c>
      <c r="D4315" s="52" t="s">
        <v>86</v>
      </c>
      <c r="E4315" s="52" t="s">
        <v>89</v>
      </c>
      <c r="F4315" s="52" t="s">
        <v>64</v>
      </c>
      <c r="G4315" s="52">
        <v>0</v>
      </c>
      <c r="H4315" s="52">
        <v>0</v>
      </c>
      <c r="I4315" s="52">
        <v>0</v>
      </c>
      <c r="J4315" s="52">
        <v>0</v>
      </c>
      <c r="K4315" s="52">
        <v>0</v>
      </c>
      <c r="L4315" s="52">
        <v>0</v>
      </c>
      <c r="M4315" s="52">
        <v>0</v>
      </c>
      <c r="N4315" s="52">
        <v>0</v>
      </c>
      <c r="O4315" s="52">
        <v>0</v>
      </c>
      <c r="P4315" s="52">
        <v>0</v>
      </c>
      <c r="Q4315" s="52">
        <v>0</v>
      </c>
      <c r="R4315" s="52">
        <v>0</v>
      </c>
      <c r="S4315" s="52">
        <v>0</v>
      </c>
      <c r="T4315" s="52">
        <v>0</v>
      </c>
      <c r="U4315" s="52">
        <v>0</v>
      </c>
      <c r="V4315" s="52">
        <v>0</v>
      </c>
      <c r="W4315" s="52">
        <v>0</v>
      </c>
      <c r="X4315" s="52">
        <v>0</v>
      </c>
      <c r="Y4315" s="52">
        <v>0</v>
      </c>
      <c r="Z4315" s="52">
        <v>0</v>
      </c>
    </row>
    <row r="4316" spans="1:26">
      <c r="A4316" s="52" t="s">
        <v>352</v>
      </c>
      <c r="B4316" s="52" t="s">
        <v>339</v>
      </c>
      <c r="C4316" s="52" t="s">
        <v>237</v>
      </c>
      <c r="D4316" s="52" t="s">
        <v>86</v>
      </c>
      <c r="E4316" s="52" t="s">
        <v>89</v>
      </c>
      <c r="F4316" s="52" t="s">
        <v>65</v>
      </c>
      <c r="G4316" s="52">
        <v>0</v>
      </c>
      <c r="H4316" s="52">
        <v>0</v>
      </c>
      <c r="I4316" s="52">
        <v>0</v>
      </c>
      <c r="J4316" s="52">
        <v>0</v>
      </c>
      <c r="K4316" s="52">
        <v>0</v>
      </c>
      <c r="L4316" s="52">
        <v>0</v>
      </c>
      <c r="M4316" s="52">
        <v>0</v>
      </c>
      <c r="N4316" s="52">
        <v>0</v>
      </c>
      <c r="O4316" s="52">
        <v>0</v>
      </c>
      <c r="P4316" s="52">
        <v>0</v>
      </c>
      <c r="Q4316" s="52">
        <v>0</v>
      </c>
      <c r="R4316" s="52">
        <v>0</v>
      </c>
      <c r="S4316" s="52">
        <v>0</v>
      </c>
      <c r="T4316" s="52">
        <v>0</v>
      </c>
      <c r="U4316" s="52">
        <v>0</v>
      </c>
      <c r="V4316" s="52">
        <v>0</v>
      </c>
      <c r="W4316" s="52">
        <v>0</v>
      </c>
      <c r="X4316" s="52">
        <v>0</v>
      </c>
      <c r="Y4316" s="52">
        <v>0</v>
      </c>
      <c r="Z4316" s="52">
        <v>0</v>
      </c>
    </row>
    <row r="4317" spans="1:26">
      <c r="A4317" s="52" t="s">
        <v>352</v>
      </c>
      <c r="B4317" s="52" t="s">
        <v>340</v>
      </c>
      <c r="C4317" s="52" t="s">
        <v>237</v>
      </c>
      <c r="D4317" s="52" t="s">
        <v>86</v>
      </c>
      <c r="E4317" s="52" t="s">
        <v>89</v>
      </c>
      <c r="F4317" s="52" t="s">
        <v>66</v>
      </c>
      <c r="G4317" s="52">
        <v>7.0163985383999998</v>
      </c>
      <c r="H4317" s="52">
        <v>7.2900017316000003</v>
      </c>
      <c r="I4317" s="52">
        <v>7.2648013824</v>
      </c>
      <c r="J4317" s="52">
        <v>8.0927996976000003</v>
      </c>
      <c r="K4317" s="52">
        <v>8.5392005003999998</v>
      </c>
      <c r="L4317" s="52">
        <v>8.2763992512000009</v>
      </c>
      <c r="M4317" s="52">
        <v>8.5499982576000004</v>
      </c>
      <c r="N4317" s="52">
        <v>8.8956018504000003</v>
      </c>
      <c r="O4317" s="52">
        <v>9.1980018539999993</v>
      </c>
      <c r="P4317" s="52">
        <v>9.5543990171999997</v>
      </c>
      <c r="Q4317" s="52">
        <v>7.5275984448000006</v>
      </c>
      <c r="R4317" s="52">
        <v>7.7328018863999999</v>
      </c>
      <c r="S4317" s="52">
        <v>7.9775998956</v>
      </c>
      <c r="T4317" s="52">
        <v>8.9640016019999997</v>
      </c>
      <c r="U4317" s="52">
        <v>9.1188001584000009</v>
      </c>
      <c r="V4317" s="52">
        <v>11.455202030400001</v>
      </c>
      <c r="W4317" s="52">
        <v>12.402000795600001</v>
      </c>
      <c r="X4317" s="52">
        <v>11.692798743599999</v>
      </c>
      <c r="Y4317" s="52">
        <v>11.6423980452</v>
      </c>
      <c r="Z4317" s="52">
        <v>11.664001933200002</v>
      </c>
    </row>
    <row r="4318" spans="1:26">
      <c r="A4318" s="52" t="s">
        <v>352</v>
      </c>
      <c r="B4318" s="52" t="s">
        <v>341</v>
      </c>
      <c r="C4318" s="52" t="s">
        <v>237</v>
      </c>
      <c r="D4318" s="52" t="s">
        <v>86</v>
      </c>
      <c r="E4318" s="52" t="s">
        <v>89</v>
      </c>
      <c r="F4318" s="52" t="s">
        <v>67</v>
      </c>
      <c r="G4318" s="52">
        <v>0</v>
      </c>
      <c r="H4318" s="52">
        <v>0</v>
      </c>
      <c r="I4318" s="52">
        <v>0</v>
      </c>
      <c r="J4318" s="52">
        <v>0</v>
      </c>
      <c r="K4318" s="52">
        <v>0</v>
      </c>
      <c r="L4318" s="52">
        <v>0</v>
      </c>
      <c r="M4318" s="52">
        <v>0</v>
      </c>
      <c r="N4318" s="52">
        <v>0</v>
      </c>
      <c r="O4318" s="52">
        <v>0</v>
      </c>
      <c r="P4318" s="52">
        <v>0</v>
      </c>
      <c r="Q4318" s="52">
        <v>0</v>
      </c>
      <c r="R4318" s="52">
        <v>0</v>
      </c>
      <c r="S4318" s="52">
        <v>0</v>
      </c>
      <c r="T4318" s="52">
        <v>0</v>
      </c>
      <c r="U4318" s="52">
        <v>0</v>
      </c>
      <c r="V4318" s="52">
        <v>0</v>
      </c>
      <c r="W4318" s="52">
        <v>0</v>
      </c>
      <c r="X4318" s="52">
        <v>0</v>
      </c>
      <c r="Y4318" s="52">
        <v>0</v>
      </c>
      <c r="Z4318" s="52">
        <v>0</v>
      </c>
    </row>
    <row r="4319" spans="1:26">
      <c r="A4319" s="52" t="s">
        <v>352</v>
      </c>
      <c r="B4319" s="52" t="s">
        <v>337</v>
      </c>
      <c r="C4319" s="52" t="s">
        <v>237</v>
      </c>
      <c r="D4319" s="52" t="s">
        <v>86</v>
      </c>
      <c r="E4319" s="52" t="s">
        <v>89</v>
      </c>
      <c r="F4319" s="52" t="s">
        <v>68</v>
      </c>
      <c r="G4319" s="52">
        <v>0</v>
      </c>
      <c r="H4319" s="52">
        <v>0</v>
      </c>
      <c r="I4319" s="52">
        <v>0</v>
      </c>
      <c r="J4319" s="52">
        <v>0</v>
      </c>
      <c r="K4319" s="52">
        <v>0</v>
      </c>
      <c r="L4319" s="52">
        <v>0</v>
      </c>
      <c r="M4319" s="52">
        <v>0</v>
      </c>
      <c r="N4319" s="52">
        <v>0</v>
      </c>
      <c r="O4319" s="52">
        <v>0</v>
      </c>
      <c r="P4319" s="52">
        <v>0</v>
      </c>
      <c r="Q4319" s="52">
        <v>0</v>
      </c>
      <c r="R4319" s="52">
        <v>0</v>
      </c>
      <c r="S4319" s="52">
        <v>0</v>
      </c>
      <c r="T4319" s="52">
        <v>0</v>
      </c>
      <c r="U4319" s="52">
        <v>0</v>
      </c>
      <c r="V4319" s="52">
        <v>0</v>
      </c>
      <c r="W4319" s="52">
        <v>0</v>
      </c>
      <c r="X4319" s="52">
        <v>0</v>
      </c>
      <c r="Y4319" s="52">
        <v>0</v>
      </c>
      <c r="Z4319" s="52">
        <v>0</v>
      </c>
    </row>
    <row r="4320" spans="1:26">
      <c r="A4320" s="52" t="s">
        <v>352</v>
      </c>
      <c r="B4320" s="52" t="s">
        <v>337</v>
      </c>
      <c r="C4320" s="52" t="s">
        <v>237</v>
      </c>
      <c r="D4320" s="52" t="s">
        <v>86</v>
      </c>
      <c r="E4320" s="52" t="s">
        <v>89</v>
      </c>
      <c r="F4320" s="52" t="s">
        <v>69</v>
      </c>
      <c r="G4320" s="52">
        <v>0</v>
      </c>
      <c r="H4320" s="52">
        <v>0</v>
      </c>
      <c r="I4320" s="52">
        <v>0</v>
      </c>
      <c r="J4320" s="52">
        <v>0</v>
      </c>
      <c r="K4320" s="52">
        <v>0</v>
      </c>
      <c r="L4320" s="52">
        <v>0</v>
      </c>
      <c r="M4320" s="52">
        <v>0</v>
      </c>
      <c r="N4320" s="52">
        <v>0</v>
      </c>
      <c r="O4320" s="52">
        <v>0</v>
      </c>
      <c r="P4320" s="52">
        <v>0</v>
      </c>
      <c r="Q4320" s="52">
        <v>0</v>
      </c>
      <c r="R4320" s="52">
        <v>0</v>
      </c>
      <c r="S4320" s="52">
        <v>0</v>
      </c>
      <c r="T4320" s="52">
        <v>0</v>
      </c>
      <c r="U4320" s="52">
        <v>0</v>
      </c>
      <c r="V4320" s="52">
        <v>0</v>
      </c>
      <c r="W4320" s="52">
        <v>0</v>
      </c>
      <c r="X4320" s="52">
        <v>0</v>
      </c>
      <c r="Y4320" s="52">
        <v>0</v>
      </c>
      <c r="Z4320" s="52">
        <v>0</v>
      </c>
    </row>
    <row r="4321" spans="1:26">
      <c r="A4321" s="52" t="s">
        <v>352</v>
      </c>
      <c r="B4321" s="52" t="s">
        <v>337</v>
      </c>
      <c r="C4321" s="52" t="s">
        <v>237</v>
      </c>
      <c r="D4321" s="52" t="s">
        <v>86</v>
      </c>
      <c r="E4321" s="52" t="s">
        <v>89</v>
      </c>
      <c r="F4321" s="52" t="s">
        <v>70</v>
      </c>
      <c r="G4321" s="52">
        <v>0</v>
      </c>
      <c r="H4321" s="52">
        <v>0</v>
      </c>
      <c r="I4321" s="52">
        <v>0</v>
      </c>
      <c r="J4321" s="52">
        <v>0</v>
      </c>
      <c r="K4321" s="52">
        <v>0</v>
      </c>
      <c r="L4321" s="52">
        <v>0</v>
      </c>
      <c r="M4321" s="52">
        <v>0</v>
      </c>
      <c r="N4321" s="52">
        <v>0</v>
      </c>
      <c r="O4321" s="52">
        <v>0</v>
      </c>
      <c r="P4321" s="52">
        <v>0</v>
      </c>
      <c r="Q4321" s="52">
        <v>0</v>
      </c>
      <c r="R4321" s="52">
        <v>0</v>
      </c>
      <c r="S4321" s="52">
        <v>0</v>
      </c>
      <c r="T4321" s="52">
        <v>0</v>
      </c>
      <c r="U4321" s="52">
        <v>0</v>
      </c>
      <c r="V4321" s="52">
        <v>0</v>
      </c>
      <c r="W4321" s="52">
        <v>0</v>
      </c>
      <c r="X4321" s="52">
        <v>0</v>
      </c>
      <c r="Y4321" s="52">
        <v>0</v>
      </c>
      <c r="Z4321" s="52">
        <v>0</v>
      </c>
    </row>
    <row r="4322" spans="1:26">
      <c r="A4322" s="52" t="s">
        <v>352</v>
      </c>
      <c r="B4322" s="52" t="s">
        <v>342</v>
      </c>
      <c r="C4322" s="52" t="s">
        <v>237</v>
      </c>
      <c r="D4322" s="52" t="s">
        <v>86</v>
      </c>
      <c r="E4322" s="52" t="s">
        <v>89</v>
      </c>
      <c r="F4322" s="52" t="s">
        <v>71</v>
      </c>
      <c r="G4322" s="52">
        <v>0</v>
      </c>
      <c r="H4322" s="52">
        <v>0</v>
      </c>
      <c r="I4322" s="52">
        <v>0</v>
      </c>
      <c r="J4322" s="52">
        <v>0</v>
      </c>
      <c r="K4322" s="52">
        <v>0</v>
      </c>
      <c r="L4322" s="52">
        <v>0</v>
      </c>
      <c r="M4322" s="52">
        <v>0</v>
      </c>
      <c r="N4322" s="52">
        <v>0</v>
      </c>
      <c r="O4322" s="52">
        <v>0</v>
      </c>
      <c r="P4322" s="52">
        <v>0</v>
      </c>
      <c r="Q4322" s="52">
        <v>0</v>
      </c>
      <c r="R4322" s="52">
        <v>0</v>
      </c>
      <c r="S4322" s="52">
        <v>0</v>
      </c>
      <c r="T4322" s="52">
        <v>0</v>
      </c>
      <c r="U4322" s="52">
        <v>0</v>
      </c>
      <c r="V4322" s="52">
        <v>0</v>
      </c>
      <c r="W4322" s="52">
        <v>0</v>
      </c>
      <c r="X4322" s="52">
        <v>0</v>
      </c>
      <c r="Y4322" s="52">
        <v>0</v>
      </c>
      <c r="Z4322" s="52">
        <v>0</v>
      </c>
    </row>
    <row r="4323" spans="1:26">
      <c r="A4323" s="52" t="s">
        <v>352</v>
      </c>
      <c r="B4323" s="52" t="s">
        <v>342</v>
      </c>
      <c r="C4323" s="52" t="s">
        <v>237</v>
      </c>
      <c r="D4323" s="52" t="s">
        <v>86</v>
      </c>
      <c r="E4323" s="52" t="s">
        <v>89</v>
      </c>
      <c r="F4323" s="52" t="s">
        <v>72</v>
      </c>
      <c r="G4323" s="52">
        <v>24.367201120800001</v>
      </c>
      <c r="H4323" s="52">
        <v>24.707998267200001</v>
      </c>
      <c r="I4323" s="52">
        <v>20.192400489600001</v>
      </c>
      <c r="J4323" s="52">
        <v>22.2372001152</v>
      </c>
      <c r="K4323" s="52">
        <v>24.622801074000002</v>
      </c>
      <c r="L4323" s="52">
        <v>25.687801576800002</v>
      </c>
      <c r="M4323" s="52">
        <v>25.730398080000001</v>
      </c>
      <c r="N4323" s="52">
        <v>26.370296031600002</v>
      </c>
      <c r="O4323" s="52">
        <v>31.5248999724</v>
      </c>
      <c r="P4323" s="52">
        <v>32.376001049999999</v>
      </c>
      <c r="Q4323" s="52">
        <v>32.295899192400007</v>
      </c>
      <c r="R4323" s="52">
        <v>33.084822103200004</v>
      </c>
      <c r="S4323" s="52">
        <v>36.560824880399998</v>
      </c>
      <c r="T4323" s="52">
        <v>39.246606838799998</v>
      </c>
      <c r="U4323" s="52">
        <v>40.253553172800004</v>
      </c>
      <c r="V4323" s="52">
        <v>43.465938274799996</v>
      </c>
      <c r="W4323" s="52">
        <v>44.757009230400001</v>
      </c>
      <c r="X4323" s="52">
        <v>46.703121793199998</v>
      </c>
      <c r="Y4323" s="52">
        <v>47.740841107200005</v>
      </c>
      <c r="Z4323" s="52">
        <v>48.631641422400008</v>
      </c>
    </row>
    <row r="4324" spans="1:26">
      <c r="A4324" s="52" t="s">
        <v>352</v>
      </c>
      <c r="B4324" s="52" t="s">
        <v>343</v>
      </c>
      <c r="C4324" s="52" t="s">
        <v>237</v>
      </c>
      <c r="D4324" s="52" t="s">
        <v>86</v>
      </c>
      <c r="E4324" s="52" t="s">
        <v>89</v>
      </c>
      <c r="F4324" s="52" t="s">
        <v>73</v>
      </c>
      <c r="G4324" s="52">
        <v>0</v>
      </c>
      <c r="H4324" s="52">
        <v>0</v>
      </c>
      <c r="I4324" s="52">
        <v>0</v>
      </c>
      <c r="J4324" s="52">
        <v>0</v>
      </c>
      <c r="K4324" s="52">
        <v>0</v>
      </c>
      <c r="L4324" s="52">
        <v>0</v>
      </c>
      <c r="M4324" s="52">
        <v>0</v>
      </c>
      <c r="N4324" s="52">
        <v>0</v>
      </c>
      <c r="O4324" s="52">
        <v>0</v>
      </c>
      <c r="P4324" s="52">
        <v>0</v>
      </c>
      <c r="Q4324" s="52">
        <v>0</v>
      </c>
      <c r="R4324" s="52">
        <v>0</v>
      </c>
      <c r="S4324" s="52">
        <v>0</v>
      </c>
      <c r="T4324" s="52">
        <v>0</v>
      </c>
      <c r="U4324" s="52">
        <v>0</v>
      </c>
      <c r="V4324" s="52">
        <v>0</v>
      </c>
      <c r="W4324" s="52">
        <v>0</v>
      </c>
      <c r="X4324" s="52">
        <v>0</v>
      </c>
      <c r="Y4324" s="52">
        <v>0</v>
      </c>
      <c r="Z4324" s="52">
        <v>0</v>
      </c>
    </row>
    <row r="4325" spans="1:26">
      <c r="A4325" s="52" t="s">
        <v>353</v>
      </c>
      <c r="B4325" s="52" t="s">
        <v>337</v>
      </c>
      <c r="C4325" s="52" t="s">
        <v>237</v>
      </c>
      <c r="D4325" s="52" t="s">
        <v>86</v>
      </c>
      <c r="E4325" s="52" t="s">
        <v>90</v>
      </c>
      <c r="F4325" s="52" t="s">
        <v>63</v>
      </c>
      <c r="G4325" s="52">
        <v>3.6956004372</v>
      </c>
      <c r="H4325" s="52">
        <v>4.6010210580000006</v>
      </c>
      <c r="I4325" s="52">
        <v>2.4206193540000003</v>
      </c>
      <c r="J4325" s="52">
        <v>3.3445163232000006</v>
      </c>
      <c r="K4325" s="52">
        <v>3.8249474364</v>
      </c>
      <c r="L4325" s="52">
        <v>7.5944574540000005</v>
      </c>
      <c r="M4325" s="52">
        <v>6.5596898340000003</v>
      </c>
      <c r="N4325" s="52">
        <v>7.0216404120000009</v>
      </c>
      <c r="O4325" s="52">
        <v>7.5944574540000005</v>
      </c>
      <c r="P4325" s="52">
        <v>7.3727203392000007</v>
      </c>
      <c r="Q4325" s="52">
        <v>3.9173375519999998</v>
      </c>
      <c r="R4325" s="52">
        <v>2.7901798164000002</v>
      </c>
      <c r="S4325" s="52">
        <v>2.4021388188000001</v>
      </c>
      <c r="T4325" s="52">
        <v>0</v>
      </c>
      <c r="U4325" s="52">
        <v>0</v>
      </c>
      <c r="V4325" s="52">
        <v>0</v>
      </c>
      <c r="W4325" s="52">
        <v>0</v>
      </c>
      <c r="X4325" s="52">
        <v>0</v>
      </c>
      <c r="Y4325" s="52">
        <v>0</v>
      </c>
      <c r="Z4325" s="52">
        <v>0</v>
      </c>
    </row>
    <row r="4326" spans="1:26">
      <c r="A4326" s="52" t="s">
        <v>353</v>
      </c>
      <c r="B4326" s="52" t="s">
        <v>338</v>
      </c>
      <c r="C4326" s="52" t="s">
        <v>237</v>
      </c>
      <c r="D4326" s="52" t="s">
        <v>86</v>
      </c>
      <c r="E4326" s="52" t="s">
        <v>90</v>
      </c>
      <c r="F4326" s="52" t="s">
        <v>64</v>
      </c>
      <c r="G4326" s="52">
        <v>0</v>
      </c>
      <c r="H4326" s="52">
        <v>0</v>
      </c>
      <c r="I4326" s="52">
        <v>0</v>
      </c>
      <c r="J4326" s="52">
        <v>0</v>
      </c>
      <c r="K4326" s="52">
        <v>0</v>
      </c>
      <c r="L4326" s="52">
        <v>0</v>
      </c>
      <c r="M4326" s="52">
        <v>0</v>
      </c>
      <c r="N4326" s="52">
        <v>0</v>
      </c>
      <c r="O4326" s="52">
        <v>0</v>
      </c>
      <c r="P4326" s="52">
        <v>0</v>
      </c>
      <c r="Q4326" s="52">
        <v>0</v>
      </c>
      <c r="R4326" s="52">
        <v>0</v>
      </c>
      <c r="S4326" s="52">
        <v>0</v>
      </c>
      <c r="T4326" s="52">
        <v>0</v>
      </c>
      <c r="U4326" s="52">
        <v>0</v>
      </c>
      <c r="V4326" s="52">
        <v>0</v>
      </c>
      <c r="W4326" s="52">
        <v>0</v>
      </c>
      <c r="X4326" s="52">
        <v>0</v>
      </c>
      <c r="Y4326" s="52">
        <v>0</v>
      </c>
      <c r="Z4326" s="52">
        <v>0</v>
      </c>
    </row>
    <row r="4327" spans="1:26">
      <c r="A4327" s="52" t="s">
        <v>353</v>
      </c>
      <c r="B4327" s="52" t="s">
        <v>339</v>
      </c>
      <c r="C4327" s="52" t="s">
        <v>237</v>
      </c>
      <c r="D4327" s="52" t="s">
        <v>86</v>
      </c>
      <c r="E4327" s="52" t="s">
        <v>90</v>
      </c>
      <c r="F4327" s="52" t="s">
        <v>65</v>
      </c>
      <c r="G4327" s="52">
        <v>0</v>
      </c>
      <c r="H4327" s="52">
        <v>0</v>
      </c>
      <c r="I4327" s="52">
        <v>0</v>
      </c>
      <c r="J4327" s="52">
        <v>0</v>
      </c>
      <c r="K4327" s="52">
        <v>0</v>
      </c>
      <c r="L4327" s="52">
        <v>0</v>
      </c>
      <c r="M4327" s="52">
        <v>0</v>
      </c>
      <c r="N4327" s="52">
        <v>0</v>
      </c>
      <c r="O4327" s="52">
        <v>0</v>
      </c>
      <c r="P4327" s="52">
        <v>0</v>
      </c>
      <c r="Q4327" s="52">
        <v>0</v>
      </c>
      <c r="R4327" s="52">
        <v>0</v>
      </c>
      <c r="S4327" s="52">
        <v>0</v>
      </c>
      <c r="T4327" s="52">
        <v>0</v>
      </c>
      <c r="U4327" s="52">
        <v>0</v>
      </c>
      <c r="V4327" s="52">
        <v>0</v>
      </c>
      <c r="W4327" s="52">
        <v>0</v>
      </c>
      <c r="X4327" s="52">
        <v>0</v>
      </c>
      <c r="Y4327" s="52">
        <v>0</v>
      </c>
      <c r="Z4327" s="52">
        <v>0</v>
      </c>
    </row>
    <row r="4328" spans="1:26">
      <c r="A4328" s="52" t="s">
        <v>353</v>
      </c>
      <c r="B4328" s="52" t="s">
        <v>340</v>
      </c>
      <c r="C4328" s="52" t="s">
        <v>237</v>
      </c>
      <c r="D4328" s="52" t="s">
        <v>86</v>
      </c>
      <c r="E4328" s="52" t="s">
        <v>90</v>
      </c>
      <c r="F4328" s="52" t="s">
        <v>66</v>
      </c>
      <c r="G4328" s="52">
        <v>0</v>
      </c>
      <c r="H4328" s="52">
        <v>0</v>
      </c>
      <c r="I4328" s="52">
        <v>0</v>
      </c>
      <c r="J4328" s="52">
        <v>0</v>
      </c>
      <c r="K4328" s="52">
        <v>0</v>
      </c>
      <c r="L4328" s="52">
        <v>0</v>
      </c>
      <c r="M4328" s="52">
        <v>0</v>
      </c>
      <c r="N4328" s="52">
        <v>0</v>
      </c>
      <c r="O4328" s="52">
        <v>0</v>
      </c>
      <c r="P4328" s="52">
        <v>0</v>
      </c>
      <c r="Q4328" s="52">
        <v>0</v>
      </c>
      <c r="R4328" s="52">
        <v>0</v>
      </c>
      <c r="S4328" s="52">
        <v>0</v>
      </c>
      <c r="T4328" s="52">
        <v>0</v>
      </c>
      <c r="U4328" s="52">
        <v>0</v>
      </c>
      <c r="V4328" s="52">
        <v>0</v>
      </c>
      <c r="W4328" s="52">
        <v>0</v>
      </c>
      <c r="X4328" s="52">
        <v>0</v>
      </c>
      <c r="Y4328" s="52">
        <v>0</v>
      </c>
      <c r="Z4328" s="52">
        <v>0</v>
      </c>
    </row>
    <row r="4329" spans="1:26">
      <c r="A4329" s="52" t="s">
        <v>353</v>
      </c>
      <c r="B4329" s="52" t="s">
        <v>341</v>
      </c>
      <c r="C4329" s="52" t="s">
        <v>237</v>
      </c>
      <c r="D4329" s="52" t="s">
        <v>86</v>
      </c>
      <c r="E4329" s="52" t="s">
        <v>90</v>
      </c>
      <c r="F4329" s="52" t="s">
        <v>67</v>
      </c>
      <c r="G4329" s="52">
        <v>0</v>
      </c>
      <c r="H4329" s="52">
        <v>0</v>
      </c>
      <c r="I4329" s="52">
        <v>0</v>
      </c>
      <c r="J4329" s="52">
        <v>0</v>
      </c>
      <c r="K4329" s="52">
        <v>0</v>
      </c>
      <c r="L4329" s="52">
        <v>0</v>
      </c>
      <c r="M4329" s="52">
        <v>0</v>
      </c>
      <c r="N4329" s="52">
        <v>0</v>
      </c>
      <c r="O4329" s="52">
        <v>0</v>
      </c>
      <c r="P4329" s="52">
        <v>0</v>
      </c>
      <c r="Q4329" s="52">
        <v>0</v>
      </c>
      <c r="R4329" s="52">
        <v>0</v>
      </c>
      <c r="S4329" s="52">
        <v>0</v>
      </c>
      <c r="T4329" s="52">
        <v>0</v>
      </c>
      <c r="U4329" s="52">
        <v>0</v>
      </c>
      <c r="V4329" s="52">
        <v>0</v>
      </c>
      <c r="W4329" s="52">
        <v>0</v>
      </c>
      <c r="X4329" s="52">
        <v>0</v>
      </c>
      <c r="Y4329" s="52">
        <v>0</v>
      </c>
      <c r="Z4329" s="52">
        <v>0</v>
      </c>
    </row>
    <row r="4330" spans="1:26">
      <c r="A4330" s="52" t="s">
        <v>353</v>
      </c>
      <c r="B4330" s="52" t="s">
        <v>337</v>
      </c>
      <c r="C4330" s="52" t="s">
        <v>237</v>
      </c>
      <c r="D4330" s="52" t="s">
        <v>86</v>
      </c>
      <c r="E4330" s="52" t="s">
        <v>90</v>
      </c>
      <c r="F4330" s="52" t="s">
        <v>68</v>
      </c>
      <c r="G4330" s="52">
        <v>0</v>
      </c>
      <c r="H4330" s="52">
        <v>0</v>
      </c>
      <c r="I4330" s="52">
        <v>0</v>
      </c>
      <c r="J4330" s="52">
        <v>0</v>
      </c>
      <c r="K4330" s="52">
        <v>0</v>
      </c>
      <c r="L4330" s="52">
        <v>0</v>
      </c>
      <c r="M4330" s="52">
        <v>0</v>
      </c>
      <c r="N4330" s="52">
        <v>0</v>
      </c>
      <c r="O4330" s="52">
        <v>0</v>
      </c>
      <c r="P4330" s="52">
        <v>0</v>
      </c>
      <c r="Q4330" s="52">
        <v>0</v>
      </c>
      <c r="R4330" s="52">
        <v>0</v>
      </c>
      <c r="S4330" s="52">
        <v>0</v>
      </c>
      <c r="T4330" s="52">
        <v>0</v>
      </c>
      <c r="U4330" s="52">
        <v>0</v>
      </c>
      <c r="V4330" s="52">
        <v>0</v>
      </c>
      <c r="W4330" s="52">
        <v>0</v>
      </c>
      <c r="X4330" s="52">
        <v>0</v>
      </c>
      <c r="Y4330" s="52">
        <v>0</v>
      </c>
      <c r="Z4330" s="52">
        <v>0</v>
      </c>
    </row>
    <row r="4331" spans="1:26">
      <c r="A4331" s="52" t="s">
        <v>353</v>
      </c>
      <c r="B4331" s="52" t="s">
        <v>337</v>
      </c>
      <c r="C4331" s="52" t="s">
        <v>237</v>
      </c>
      <c r="D4331" s="52" t="s">
        <v>86</v>
      </c>
      <c r="E4331" s="52" t="s">
        <v>90</v>
      </c>
      <c r="F4331" s="52" t="s">
        <v>69</v>
      </c>
      <c r="G4331" s="52">
        <v>0</v>
      </c>
      <c r="H4331" s="52">
        <v>0</v>
      </c>
      <c r="I4331" s="52">
        <v>0</v>
      </c>
      <c r="J4331" s="52">
        <v>0</v>
      </c>
      <c r="K4331" s="52">
        <v>0</v>
      </c>
      <c r="L4331" s="52">
        <v>0</v>
      </c>
      <c r="M4331" s="52">
        <v>0</v>
      </c>
      <c r="N4331" s="52">
        <v>0</v>
      </c>
      <c r="O4331" s="52">
        <v>0</v>
      </c>
      <c r="P4331" s="52">
        <v>0</v>
      </c>
      <c r="Q4331" s="52">
        <v>0</v>
      </c>
      <c r="R4331" s="52">
        <v>0</v>
      </c>
      <c r="S4331" s="52">
        <v>0</v>
      </c>
      <c r="T4331" s="52">
        <v>0</v>
      </c>
      <c r="U4331" s="52">
        <v>0</v>
      </c>
      <c r="V4331" s="52">
        <v>0</v>
      </c>
      <c r="W4331" s="52">
        <v>0</v>
      </c>
      <c r="X4331" s="52">
        <v>0</v>
      </c>
      <c r="Y4331" s="52">
        <v>0</v>
      </c>
      <c r="Z4331" s="52">
        <v>0</v>
      </c>
    </row>
    <row r="4332" spans="1:26">
      <c r="A4332" s="52" t="s">
        <v>353</v>
      </c>
      <c r="B4332" s="52" t="s">
        <v>337</v>
      </c>
      <c r="C4332" s="52" t="s">
        <v>237</v>
      </c>
      <c r="D4332" s="52" t="s">
        <v>86</v>
      </c>
      <c r="E4332" s="52" t="s">
        <v>90</v>
      </c>
      <c r="F4332" s="52" t="s">
        <v>70</v>
      </c>
      <c r="G4332" s="52">
        <v>0</v>
      </c>
      <c r="H4332" s="52">
        <v>0</v>
      </c>
      <c r="I4332" s="52">
        <v>0</v>
      </c>
      <c r="J4332" s="52">
        <v>0</v>
      </c>
      <c r="K4332" s="52">
        <v>0</v>
      </c>
      <c r="L4332" s="52">
        <v>0</v>
      </c>
      <c r="M4332" s="52">
        <v>0</v>
      </c>
      <c r="N4332" s="52">
        <v>0</v>
      </c>
      <c r="O4332" s="52">
        <v>0</v>
      </c>
      <c r="P4332" s="52">
        <v>0</v>
      </c>
      <c r="Q4332" s="52">
        <v>0</v>
      </c>
      <c r="R4332" s="52">
        <v>0</v>
      </c>
      <c r="S4332" s="52">
        <v>0</v>
      </c>
      <c r="T4332" s="52">
        <v>0</v>
      </c>
      <c r="U4332" s="52">
        <v>0</v>
      </c>
      <c r="V4332" s="52">
        <v>0</v>
      </c>
      <c r="W4332" s="52">
        <v>0</v>
      </c>
      <c r="X4332" s="52">
        <v>0</v>
      </c>
      <c r="Y4332" s="52">
        <v>0</v>
      </c>
      <c r="Z4332" s="52">
        <v>0</v>
      </c>
    </row>
    <row r="4333" spans="1:26">
      <c r="A4333" s="52" t="s">
        <v>353</v>
      </c>
      <c r="B4333" s="52" t="s">
        <v>342</v>
      </c>
      <c r="C4333" s="52" t="s">
        <v>237</v>
      </c>
      <c r="D4333" s="52" t="s">
        <v>86</v>
      </c>
      <c r="E4333" s="52" t="s">
        <v>90</v>
      </c>
      <c r="F4333" s="52" t="s">
        <v>71</v>
      </c>
      <c r="G4333" s="52">
        <v>0</v>
      </c>
      <c r="H4333" s="52">
        <v>0</v>
      </c>
      <c r="I4333" s="52">
        <v>0</v>
      </c>
      <c r="J4333" s="52">
        <v>0</v>
      </c>
      <c r="K4333" s="52">
        <v>0</v>
      </c>
      <c r="L4333" s="52">
        <v>0</v>
      </c>
      <c r="M4333" s="52">
        <v>0</v>
      </c>
      <c r="N4333" s="52">
        <v>0</v>
      </c>
      <c r="O4333" s="52">
        <v>0</v>
      </c>
      <c r="P4333" s="52">
        <v>0</v>
      </c>
      <c r="Q4333" s="52">
        <v>0</v>
      </c>
      <c r="R4333" s="52">
        <v>0</v>
      </c>
      <c r="S4333" s="52">
        <v>0</v>
      </c>
      <c r="T4333" s="52">
        <v>0</v>
      </c>
      <c r="U4333" s="52">
        <v>0</v>
      </c>
      <c r="V4333" s="52">
        <v>0</v>
      </c>
      <c r="W4333" s="52">
        <v>0</v>
      </c>
      <c r="X4333" s="52">
        <v>0</v>
      </c>
      <c r="Y4333" s="52">
        <v>0</v>
      </c>
      <c r="Z4333" s="52">
        <v>0</v>
      </c>
    </row>
    <row r="4334" spans="1:26">
      <c r="A4334" s="52" t="s">
        <v>353</v>
      </c>
      <c r="B4334" s="52" t="s">
        <v>342</v>
      </c>
      <c r="C4334" s="52" t="s">
        <v>237</v>
      </c>
      <c r="D4334" s="52" t="s">
        <v>86</v>
      </c>
      <c r="E4334" s="52" t="s">
        <v>90</v>
      </c>
      <c r="F4334" s="52" t="s">
        <v>72</v>
      </c>
      <c r="G4334" s="52">
        <v>15.804600595200002</v>
      </c>
      <c r="H4334" s="52">
        <v>18.445797320400001</v>
      </c>
      <c r="I4334" s="52">
        <v>11.544598584000001</v>
      </c>
      <c r="J4334" s="52">
        <v>10.010998864800001</v>
      </c>
      <c r="K4334" s="52">
        <v>10.863000104400001</v>
      </c>
      <c r="L4334" s="52">
        <v>10.479602268000001</v>
      </c>
      <c r="M4334" s="52">
        <v>10.138796748000001</v>
      </c>
      <c r="N4334" s="52">
        <v>24.494999004</v>
      </c>
      <c r="O4334" s="52">
        <v>24.2819997408</v>
      </c>
      <c r="P4334" s="52">
        <v>24.409801810800001</v>
      </c>
      <c r="Q4334" s="52">
        <v>28.946798323199999</v>
      </c>
      <c r="R4334" s="52">
        <v>29.176126106400005</v>
      </c>
      <c r="S4334" s="52">
        <v>23.2210060056</v>
      </c>
      <c r="T4334" s="52">
        <v>22.293617245200004</v>
      </c>
      <c r="U4334" s="52">
        <v>21.470906858400003</v>
      </c>
      <c r="V4334" s="52">
        <v>23.440620412800001</v>
      </c>
      <c r="W4334" s="52">
        <v>24.1220723544</v>
      </c>
      <c r="X4334" s="52">
        <v>24.289795562400002</v>
      </c>
      <c r="Y4334" s="52">
        <v>24.903337608000005</v>
      </c>
      <c r="Z4334" s="52">
        <v>32.530008301200006</v>
      </c>
    </row>
    <row r="4335" spans="1:26">
      <c r="A4335" s="52" t="s">
        <v>353</v>
      </c>
      <c r="B4335" s="52" t="s">
        <v>343</v>
      </c>
      <c r="C4335" s="52" t="s">
        <v>237</v>
      </c>
      <c r="D4335" s="52" t="s">
        <v>86</v>
      </c>
      <c r="E4335" s="52" t="s">
        <v>90</v>
      </c>
      <c r="F4335" s="52" t="s">
        <v>73</v>
      </c>
      <c r="G4335" s="52">
        <v>0</v>
      </c>
      <c r="H4335" s="52">
        <v>0</v>
      </c>
      <c r="I4335" s="52">
        <v>0</v>
      </c>
      <c r="J4335" s="52">
        <v>0</v>
      </c>
      <c r="K4335" s="52">
        <v>0</v>
      </c>
      <c r="L4335" s="52">
        <v>0</v>
      </c>
      <c r="M4335" s="52">
        <v>0</v>
      </c>
      <c r="N4335" s="52">
        <v>0</v>
      </c>
      <c r="O4335" s="52">
        <v>0</v>
      </c>
      <c r="P4335" s="52">
        <v>0</v>
      </c>
      <c r="Q4335" s="52">
        <v>0</v>
      </c>
      <c r="R4335" s="52">
        <v>0</v>
      </c>
      <c r="S4335" s="52">
        <v>0</v>
      </c>
      <c r="T4335" s="52">
        <v>0</v>
      </c>
      <c r="U4335" s="52">
        <v>0</v>
      </c>
      <c r="V4335" s="52">
        <v>0</v>
      </c>
      <c r="W4335" s="52">
        <v>0</v>
      </c>
      <c r="X4335" s="52">
        <v>0</v>
      </c>
      <c r="Y4335" s="52">
        <v>0</v>
      </c>
      <c r="Z4335" s="52">
        <v>0</v>
      </c>
    </row>
    <row r="4336" spans="1:26">
      <c r="A4336" s="52" t="s">
        <v>354</v>
      </c>
      <c r="B4336" s="52" t="s">
        <v>337</v>
      </c>
      <c r="C4336" s="52" t="s">
        <v>237</v>
      </c>
      <c r="D4336" s="52" t="s">
        <v>86</v>
      </c>
      <c r="E4336" s="52" t="s">
        <v>91</v>
      </c>
      <c r="F4336" s="52" t="s">
        <v>63</v>
      </c>
      <c r="G4336" s="52">
        <v>0</v>
      </c>
      <c r="H4336" s="52">
        <v>0</v>
      </c>
      <c r="I4336" s="52">
        <v>0</v>
      </c>
      <c r="J4336" s="52">
        <v>0</v>
      </c>
      <c r="K4336" s="52">
        <v>0</v>
      </c>
      <c r="L4336" s="52">
        <v>0</v>
      </c>
      <c r="M4336" s="52">
        <v>0</v>
      </c>
      <c r="N4336" s="52">
        <v>0</v>
      </c>
      <c r="O4336" s="52">
        <v>0</v>
      </c>
      <c r="P4336" s="52">
        <v>0</v>
      </c>
      <c r="Q4336" s="52">
        <v>0</v>
      </c>
      <c r="R4336" s="52">
        <v>0</v>
      </c>
      <c r="S4336" s="52">
        <v>0</v>
      </c>
      <c r="T4336" s="52">
        <v>0</v>
      </c>
      <c r="U4336" s="52">
        <v>0</v>
      </c>
      <c r="V4336" s="52">
        <v>0</v>
      </c>
      <c r="W4336" s="52">
        <v>0</v>
      </c>
      <c r="X4336" s="52">
        <v>0</v>
      </c>
      <c r="Y4336" s="52">
        <v>0</v>
      </c>
      <c r="Z4336" s="52">
        <v>0</v>
      </c>
    </row>
    <row r="4337" spans="1:26">
      <c r="A4337" s="52" t="s">
        <v>354</v>
      </c>
      <c r="B4337" s="52" t="s">
        <v>338</v>
      </c>
      <c r="C4337" s="52" t="s">
        <v>237</v>
      </c>
      <c r="D4337" s="52" t="s">
        <v>86</v>
      </c>
      <c r="E4337" s="52" t="s">
        <v>91</v>
      </c>
      <c r="F4337" s="52" t="s">
        <v>64</v>
      </c>
      <c r="G4337" s="52">
        <v>0</v>
      </c>
      <c r="H4337" s="52">
        <v>0</v>
      </c>
      <c r="I4337" s="52">
        <v>0</v>
      </c>
      <c r="J4337" s="52">
        <v>0</v>
      </c>
      <c r="K4337" s="52">
        <v>0</v>
      </c>
      <c r="L4337" s="52">
        <v>0</v>
      </c>
      <c r="M4337" s="52">
        <v>0</v>
      </c>
      <c r="N4337" s="52">
        <v>0</v>
      </c>
      <c r="O4337" s="52">
        <v>0</v>
      </c>
      <c r="P4337" s="52">
        <v>0</v>
      </c>
      <c r="Q4337" s="52">
        <v>0</v>
      </c>
      <c r="R4337" s="52">
        <v>0</v>
      </c>
      <c r="S4337" s="52">
        <v>0</v>
      </c>
      <c r="T4337" s="52">
        <v>0</v>
      </c>
      <c r="U4337" s="52">
        <v>0</v>
      </c>
      <c r="V4337" s="52">
        <v>0</v>
      </c>
      <c r="W4337" s="52">
        <v>0</v>
      </c>
      <c r="X4337" s="52">
        <v>0</v>
      </c>
      <c r="Y4337" s="52">
        <v>0</v>
      </c>
      <c r="Z4337" s="52">
        <v>0</v>
      </c>
    </row>
    <row r="4338" spans="1:26">
      <c r="A4338" s="52" t="s">
        <v>354</v>
      </c>
      <c r="B4338" s="52" t="s">
        <v>339</v>
      </c>
      <c r="C4338" s="52" t="s">
        <v>237</v>
      </c>
      <c r="D4338" s="52" t="s">
        <v>86</v>
      </c>
      <c r="E4338" s="52" t="s">
        <v>91</v>
      </c>
      <c r="F4338" s="52" t="s">
        <v>65</v>
      </c>
      <c r="G4338" s="52">
        <v>0</v>
      </c>
      <c r="H4338" s="52">
        <v>0</v>
      </c>
      <c r="I4338" s="52">
        <v>0</v>
      </c>
      <c r="J4338" s="52">
        <v>0</v>
      </c>
      <c r="K4338" s="52">
        <v>0</v>
      </c>
      <c r="L4338" s="52">
        <v>0</v>
      </c>
      <c r="M4338" s="52">
        <v>0</v>
      </c>
      <c r="N4338" s="52">
        <v>0</v>
      </c>
      <c r="O4338" s="52">
        <v>0</v>
      </c>
      <c r="P4338" s="52">
        <v>0</v>
      </c>
      <c r="Q4338" s="52">
        <v>0</v>
      </c>
      <c r="R4338" s="52">
        <v>0</v>
      </c>
      <c r="S4338" s="52">
        <v>0</v>
      </c>
      <c r="T4338" s="52">
        <v>0</v>
      </c>
      <c r="U4338" s="52">
        <v>0</v>
      </c>
      <c r="V4338" s="52">
        <v>0</v>
      </c>
      <c r="W4338" s="52">
        <v>0</v>
      </c>
      <c r="X4338" s="52">
        <v>0</v>
      </c>
      <c r="Y4338" s="52">
        <v>0</v>
      </c>
      <c r="Z4338" s="52">
        <v>0</v>
      </c>
    </row>
    <row r="4339" spans="1:26">
      <c r="A4339" s="52" t="s">
        <v>354</v>
      </c>
      <c r="B4339" s="52" t="s">
        <v>340</v>
      </c>
      <c r="C4339" s="52" t="s">
        <v>237</v>
      </c>
      <c r="D4339" s="52" t="s">
        <v>86</v>
      </c>
      <c r="E4339" s="52" t="s">
        <v>91</v>
      </c>
      <c r="F4339" s="52" t="s">
        <v>66</v>
      </c>
      <c r="G4339" s="52">
        <v>1.0801944000000001E-2</v>
      </c>
      <c r="H4339" s="52">
        <v>1.0801944000000001E-2</v>
      </c>
      <c r="I4339" s="52">
        <v>1.0801944000000001E-2</v>
      </c>
      <c r="J4339" s="52">
        <v>1.0801944000000001E-2</v>
      </c>
      <c r="K4339" s="52">
        <v>1.0801944000000001E-2</v>
      </c>
      <c r="L4339" s="52">
        <v>1.0801944000000001E-2</v>
      </c>
      <c r="M4339" s="52">
        <v>1.0801944000000001E-2</v>
      </c>
      <c r="N4339" s="52">
        <v>1.0801944000000001E-2</v>
      </c>
      <c r="O4339" s="52">
        <v>1.0801944000000001E-2</v>
      </c>
      <c r="P4339" s="52">
        <v>1.43984052E-2</v>
      </c>
      <c r="Q4339" s="52">
        <v>0.19440149760000003</v>
      </c>
      <c r="R4339" s="52">
        <v>0.20879990280000002</v>
      </c>
      <c r="S4339" s="52">
        <v>0.21240055080000003</v>
      </c>
      <c r="T4339" s="52">
        <v>5.7601994400000002E-2</v>
      </c>
      <c r="U4339" s="52">
        <v>7.5601047600000013E-2</v>
      </c>
      <c r="V4339" s="52">
        <v>7.5601047600000013E-2</v>
      </c>
      <c r="W4339" s="52">
        <v>8.6398804800000006E-2</v>
      </c>
      <c r="X4339" s="52">
        <v>0.1044020448</v>
      </c>
      <c r="Y4339" s="52">
        <v>0.226798956</v>
      </c>
      <c r="Z4339" s="52">
        <v>0.78479891280000003</v>
      </c>
    </row>
    <row r="4340" spans="1:26">
      <c r="A4340" s="52" t="s">
        <v>354</v>
      </c>
      <c r="B4340" s="52" t="s">
        <v>341</v>
      </c>
      <c r="C4340" s="52" t="s">
        <v>237</v>
      </c>
      <c r="D4340" s="52" t="s">
        <v>86</v>
      </c>
      <c r="E4340" s="52" t="s">
        <v>91</v>
      </c>
      <c r="F4340" s="52" t="s">
        <v>67</v>
      </c>
      <c r="G4340" s="52">
        <v>0</v>
      </c>
      <c r="H4340" s="52">
        <v>0</v>
      </c>
      <c r="I4340" s="52">
        <v>0</v>
      </c>
      <c r="J4340" s="52">
        <v>0</v>
      </c>
      <c r="K4340" s="52">
        <v>0</v>
      </c>
      <c r="L4340" s="52">
        <v>0</v>
      </c>
      <c r="M4340" s="52">
        <v>0</v>
      </c>
      <c r="N4340" s="52">
        <v>0</v>
      </c>
      <c r="O4340" s="52">
        <v>0</v>
      </c>
      <c r="P4340" s="52">
        <v>0</v>
      </c>
      <c r="Q4340" s="52">
        <v>0</v>
      </c>
      <c r="R4340" s="52">
        <v>0</v>
      </c>
      <c r="S4340" s="52">
        <v>0</v>
      </c>
      <c r="T4340" s="52">
        <v>0</v>
      </c>
      <c r="U4340" s="52">
        <v>0</v>
      </c>
      <c r="V4340" s="52">
        <v>0</v>
      </c>
      <c r="W4340" s="52">
        <v>0</v>
      </c>
      <c r="X4340" s="52">
        <v>0</v>
      </c>
      <c r="Y4340" s="52">
        <v>0</v>
      </c>
      <c r="Z4340" s="52">
        <v>0</v>
      </c>
    </row>
    <row r="4341" spans="1:26">
      <c r="A4341" s="52" t="s">
        <v>354</v>
      </c>
      <c r="B4341" s="52" t="s">
        <v>337</v>
      </c>
      <c r="C4341" s="52" t="s">
        <v>237</v>
      </c>
      <c r="D4341" s="52" t="s">
        <v>86</v>
      </c>
      <c r="E4341" s="52" t="s">
        <v>91</v>
      </c>
      <c r="F4341" s="52" t="s">
        <v>68</v>
      </c>
      <c r="G4341" s="52">
        <v>0</v>
      </c>
      <c r="H4341" s="52">
        <v>0</v>
      </c>
      <c r="I4341" s="52">
        <v>0</v>
      </c>
      <c r="J4341" s="52">
        <v>0</v>
      </c>
      <c r="K4341" s="52">
        <v>0</v>
      </c>
      <c r="L4341" s="52">
        <v>0</v>
      </c>
      <c r="M4341" s="52">
        <v>0</v>
      </c>
      <c r="N4341" s="52">
        <v>0</v>
      </c>
      <c r="O4341" s="52">
        <v>0</v>
      </c>
      <c r="P4341" s="52">
        <v>0</v>
      </c>
      <c r="Q4341" s="52">
        <v>0</v>
      </c>
      <c r="R4341" s="52">
        <v>0</v>
      </c>
      <c r="S4341" s="52">
        <v>0</v>
      </c>
      <c r="T4341" s="52">
        <v>0</v>
      </c>
      <c r="U4341" s="52">
        <v>0</v>
      </c>
      <c r="V4341" s="52">
        <v>0</v>
      </c>
      <c r="W4341" s="52">
        <v>0</v>
      </c>
      <c r="X4341" s="52">
        <v>0</v>
      </c>
      <c r="Y4341" s="52">
        <v>0</v>
      </c>
      <c r="Z4341" s="52">
        <v>0</v>
      </c>
    </row>
    <row r="4342" spans="1:26">
      <c r="A4342" s="52" t="s">
        <v>354</v>
      </c>
      <c r="B4342" s="52" t="s">
        <v>337</v>
      </c>
      <c r="C4342" s="52" t="s">
        <v>237</v>
      </c>
      <c r="D4342" s="52" t="s">
        <v>86</v>
      </c>
      <c r="E4342" s="52" t="s">
        <v>91</v>
      </c>
      <c r="F4342" s="52" t="s">
        <v>69</v>
      </c>
      <c r="G4342" s="52">
        <v>0</v>
      </c>
      <c r="H4342" s="52">
        <v>0</v>
      </c>
      <c r="I4342" s="52">
        <v>0</v>
      </c>
      <c r="J4342" s="52">
        <v>0</v>
      </c>
      <c r="K4342" s="52">
        <v>0</v>
      </c>
      <c r="L4342" s="52">
        <v>0</v>
      </c>
      <c r="M4342" s="52">
        <v>0</v>
      </c>
      <c r="N4342" s="52">
        <v>0</v>
      </c>
      <c r="O4342" s="52">
        <v>0</v>
      </c>
      <c r="P4342" s="52">
        <v>0</v>
      </c>
      <c r="Q4342" s="52">
        <v>0</v>
      </c>
      <c r="R4342" s="52">
        <v>0</v>
      </c>
      <c r="S4342" s="52">
        <v>0</v>
      </c>
      <c r="T4342" s="52">
        <v>0</v>
      </c>
      <c r="U4342" s="52">
        <v>0</v>
      </c>
      <c r="V4342" s="52">
        <v>0</v>
      </c>
      <c r="W4342" s="52">
        <v>0</v>
      </c>
      <c r="X4342" s="52">
        <v>0</v>
      </c>
      <c r="Y4342" s="52">
        <v>0</v>
      </c>
      <c r="Z4342" s="52">
        <v>0</v>
      </c>
    </row>
    <row r="4343" spans="1:26">
      <c r="A4343" s="52" t="s">
        <v>354</v>
      </c>
      <c r="B4343" s="52" t="s">
        <v>337</v>
      </c>
      <c r="C4343" s="52" t="s">
        <v>237</v>
      </c>
      <c r="D4343" s="52" t="s">
        <v>86</v>
      </c>
      <c r="E4343" s="52" t="s">
        <v>91</v>
      </c>
      <c r="F4343" s="52" t="s">
        <v>70</v>
      </c>
      <c r="G4343" s="52">
        <v>0</v>
      </c>
      <c r="H4343" s="52">
        <v>0</v>
      </c>
      <c r="I4343" s="52">
        <v>0</v>
      </c>
      <c r="J4343" s="52">
        <v>0</v>
      </c>
      <c r="K4343" s="52">
        <v>0</v>
      </c>
      <c r="L4343" s="52">
        <v>0</v>
      </c>
      <c r="M4343" s="52">
        <v>0</v>
      </c>
      <c r="N4343" s="52">
        <v>0</v>
      </c>
      <c r="O4343" s="52">
        <v>0</v>
      </c>
      <c r="P4343" s="52">
        <v>0</v>
      </c>
      <c r="Q4343" s="52">
        <v>0</v>
      </c>
      <c r="R4343" s="52">
        <v>0</v>
      </c>
      <c r="S4343" s="52">
        <v>0</v>
      </c>
      <c r="T4343" s="52">
        <v>0</v>
      </c>
      <c r="U4343" s="52">
        <v>0</v>
      </c>
      <c r="V4343" s="52">
        <v>0</v>
      </c>
      <c r="W4343" s="52">
        <v>0</v>
      </c>
      <c r="X4343" s="52">
        <v>0</v>
      </c>
      <c r="Y4343" s="52">
        <v>0</v>
      </c>
      <c r="Z4343" s="52">
        <v>0</v>
      </c>
    </row>
    <row r="4344" spans="1:26">
      <c r="A4344" s="52" t="s">
        <v>354</v>
      </c>
      <c r="B4344" s="52" t="s">
        <v>342</v>
      </c>
      <c r="C4344" s="52" t="s">
        <v>237</v>
      </c>
      <c r="D4344" s="52" t="s">
        <v>86</v>
      </c>
      <c r="E4344" s="52" t="s">
        <v>91</v>
      </c>
      <c r="F4344" s="52" t="s">
        <v>71</v>
      </c>
      <c r="G4344" s="52">
        <v>0</v>
      </c>
      <c r="H4344" s="52">
        <v>0</v>
      </c>
      <c r="I4344" s="52">
        <v>0</v>
      </c>
      <c r="J4344" s="52">
        <v>0</v>
      </c>
      <c r="K4344" s="52">
        <v>0</v>
      </c>
      <c r="L4344" s="52">
        <v>0</v>
      </c>
      <c r="M4344" s="52">
        <v>0</v>
      </c>
      <c r="N4344" s="52">
        <v>0</v>
      </c>
      <c r="O4344" s="52">
        <v>0</v>
      </c>
      <c r="P4344" s="52">
        <v>0</v>
      </c>
      <c r="Q4344" s="52">
        <v>0</v>
      </c>
      <c r="R4344" s="52">
        <v>0</v>
      </c>
      <c r="S4344" s="52">
        <v>0</v>
      </c>
      <c r="T4344" s="52">
        <v>0</v>
      </c>
      <c r="U4344" s="52">
        <v>0</v>
      </c>
      <c r="V4344" s="52">
        <v>0</v>
      </c>
      <c r="W4344" s="52">
        <v>0</v>
      </c>
      <c r="X4344" s="52">
        <v>0</v>
      </c>
      <c r="Y4344" s="52">
        <v>0</v>
      </c>
      <c r="Z4344" s="52">
        <v>0</v>
      </c>
    </row>
    <row r="4345" spans="1:26">
      <c r="A4345" s="52" t="s">
        <v>354</v>
      </c>
      <c r="B4345" s="52" t="s">
        <v>342</v>
      </c>
      <c r="C4345" s="52" t="s">
        <v>237</v>
      </c>
      <c r="D4345" s="52" t="s">
        <v>86</v>
      </c>
      <c r="E4345" s="52" t="s">
        <v>91</v>
      </c>
      <c r="F4345" s="52" t="s">
        <v>72</v>
      </c>
      <c r="G4345" s="52">
        <v>0</v>
      </c>
      <c r="H4345" s="52">
        <v>0</v>
      </c>
      <c r="I4345" s="52">
        <v>0</v>
      </c>
      <c r="J4345" s="52">
        <v>0</v>
      </c>
      <c r="K4345" s="52">
        <v>0</v>
      </c>
      <c r="L4345" s="52">
        <v>0</v>
      </c>
      <c r="M4345" s="52">
        <v>0</v>
      </c>
      <c r="N4345" s="52">
        <v>0</v>
      </c>
      <c r="O4345" s="52">
        <v>0</v>
      </c>
      <c r="P4345" s="52">
        <v>0</v>
      </c>
      <c r="Q4345" s="52">
        <v>0.39999849840000007</v>
      </c>
      <c r="R4345" s="52">
        <v>7.6559824800000009E-2</v>
      </c>
      <c r="S4345" s="52">
        <v>8.9517970800000013E-2</v>
      </c>
      <c r="T4345" s="52">
        <v>8.7520867199999991E-2</v>
      </c>
      <c r="U4345" s="52">
        <v>8.9400740399999998E-2</v>
      </c>
      <c r="V4345" s="52">
        <v>0.17080050600000002</v>
      </c>
      <c r="W4345" s="52">
        <v>0.13803879600000002</v>
      </c>
      <c r="X4345" s="52">
        <v>0.22020055920000003</v>
      </c>
      <c r="Y4345" s="52">
        <v>3.0680870400000001E-2</v>
      </c>
      <c r="Z4345" s="52">
        <v>2.4681186000000001E-2</v>
      </c>
    </row>
    <row r="4346" spans="1:26">
      <c r="A4346" s="52" t="s">
        <v>354</v>
      </c>
      <c r="B4346" s="52" t="s">
        <v>343</v>
      </c>
      <c r="C4346" s="52" t="s">
        <v>237</v>
      </c>
      <c r="D4346" s="52" t="s">
        <v>86</v>
      </c>
      <c r="E4346" s="52" t="s">
        <v>91</v>
      </c>
      <c r="F4346" s="52" t="s">
        <v>73</v>
      </c>
      <c r="G4346" s="52">
        <v>8.9199020376</v>
      </c>
      <c r="H4346" s="52">
        <v>9.2115000972000001</v>
      </c>
      <c r="I4346" s="52">
        <v>12.281400021600001</v>
      </c>
      <c r="J4346" s="52">
        <v>12.424500658800001</v>
      </c>
      <c r="K4346" s="52">
        <v>12.491100086400001</v>
      </c>
      <c r="L4346" s="52">
        <v>13.233599758800001</v>
      </c>
      <c r="M4346" s="52">
        <v>13.881599168400001</v>
      </c>
      <c r="N4346" s="52">
        <v>14.415298937999999</v>
      </c>
      <c r="O4346" s="52">
        <v>14.603399301600001</v>
      </c>
      <c r="P4346" s="52">
        <v>10.1034015408</v>
      </c>
      <c r="Q4346" s="52">
        <v>9.8810992080000002</v>
      </c>
      <c r="R4346" s="52">
        <v>9.1044017532000012</v>
      </c>
      <c r="S4346" s="52">
        <v>8.8361995320000002</v>
      </c>
      <c r="T4346" s="52">
        <v>9.5931017964000009</v>
      </c>
      <c r="U4346" s="52">
        <v>9.0377981388000013</v>
      </c>
      <c r="V4346" s="52">
        <v>9.0999009431999998</v>
      </c>
      <c r="W4346" s="52">
        <v>10.7207996292</v>
      </c>
      <c r="X4346" s="52">
        <v>11.528998567200002</v>
      </c>
      <c r="Y4346" s="52">
        <v>13.419899798399999</v>
      </c>
      <c r="Z4346" s="52">
        <v>15.644698329600001</v>
      </c>
    </row>
    <row r="4347" spans="1:26">
      <c r="A4347" s="52" t="s">
        <v>355</v>
      </c>
      <c r="B4347" s="52" t="s">
        <v>337</v>
      </c>
      <c r="C4347" s="52" t="s">
        <v>237</v>
      </c>
      <c r="D4347" s="52" t="s">
        <v>86</v>
      </c>
      <c r="E4347" s="52" t="s">
        <v>92</v>
      </c>
      <c r="F4347" s="52" t="s">
        <v>63</v>
      </c>
      <c r="G4347" s="52">
        <v>0</v>
      </c>
      <c r="H4347" s="52">
        <v>0</v>
      </c>
      <c r="I4347" s="52">
        <v>0</v>
      </c>
      <c r="J4347" s="52">
        <v>0</v>
      </c>
      <c r="K4347" s="52">
        <v>0</v>
      </c>
      <c r="L4347" s="52">
        <v>0</v>
      </c>
      <c r="M4347" s="52">
        <v>0</v>
      </c>
      <c r="N4347" s="52">
        <v>0</v>
      </c>
      <c r="O4347" s="52">
        <v>0</v>
      </c>
      <c r="P4347" s="52">
        <v>0</v>
      </c>
      <c r="Q4347" s="52">
        <v>0</v>
      </c>
      <c r="R4347" s="52">
        <v>0</v>
      </c>
      <c r="S4347" s="52">
        <v>0</v>
      </c>
      <c r="T4347" s="52">
        <v>0</v>
      </c>
      <c r="U4347" s="52">
        <v>0</v>
      </c>
      <c r="V4347" s="52">
        <v>0</v>
      </c>
      <c r="W4347" s="52">
        <v>0</v>
      </c>
      <c r="X4347" s="52">
        <v>0</v>
      </c>
      <c r="Y4347" s="52">
        <v>0</v>
      </c>
      <c r="Z4347" s="52">
        <v>0</v>
      </c>
    </row>
    <row r="4348" spans="1:26">
      <c r="A4348" s="52" t="s">
        <v>355</v>
      </c>
      <c r="B4348" s="52" t="s">
        <v>338</v>
      </c>
      <c r="C4348" s="52" t="s">
        <v>237</v>
      </c>
      <c r="D4348" s="52" t="s">
        <v>86</v>
      </c>
      <c r="E4348" s="52" t="s">
        <v>92</v>
      </c>
      <c r="F4348" s="52" t="s">
        <v>64</v>
      </c>
      <c r="G4348" s="52">
        <v>0</v>
      </c>
      <c r="H4348" s="52">
        <v>0</v>
      </c>
      <c r="I4348" s="52">
        <v>0</v>
      </c>
      <c r="J4348" s="52">
        <v>0</v>
      </c>
      <c r="K4348" s="52">
        <v>0</v>
      </c>
      <c r="L4348" s="52">
        <v>0</v>
      </c>
      <c r="M4348" s="52">
        <v>0</v>
      </c>
      <c r="N4348" s="52">
        <v>0</v>
      </c>
      <c r="O4348" s="52">
        <v>0</v>
      </c>
      <c r="P4348" s="52">
        <v>0</v>
      </c>
      <c r="Q4348" s="52">
        <v>0</v>
      </c>
      <c r="R4348" s="52">
        <v>0</v>
      </c>
      <c r="S4348" s="52">
        <v>0</v>
      </c>
      <c r="T4348" s="52">
        <v>0</v>
      </c>
      <c r="U4348" s="52">
        <v>0</v>
      </c>
      <c r="V4348" s="52">
        <v>0</v>
      </c>
      <c r="W4348" s="52">
        <v>0</v>
      </c>
      <c r="X4348" s="52">
        <v>0</v>
      </c>
      <c r="Y4348" s="52">
        <v>0</v>
      </c>
      <c r="Z4348" s="52">
        <v>0</v>
      </c>
    </row>
    <row r="4349" spans="1:26">
      <c r="A4349" s="52" t="s">
        <v>355</v>
      </c>
      <c r="B4349" s="52" t="s">
        <v>339</v>
      </c>
      <c r="C4349" s="52" t="s">
        <v>237</v>
      </c>
      <c r="D4349" s="52" t="s">
        <v>86</v>
      </c>
      <c r="E4349" s="52" t="s">
        <v>92</v>
      </c>
      <c r="F4349" s="52" t="s">
        <v>65</v>
      </c>
      <c r="G4349" s="52">
        <v>0</v>
      </c>
      <c r="H4349" s="52">
        <v>0</v>
      </c>
      <c r="I4349" s="52">
        <v>0</v>
      </c>
      <c r="J4349" s="52">
        <v>0</v>
      </c>
      <c r="K4349" s="52">
        <v>0</v>
      </c>
      <c r="L4349" s="52">
        <v>0</v>
      </c>
      <c r="M4349" s="52">
        <v>0</v>
      </c>
      <c r="N4349" s="52">
        <v>0</v>
      </c>
      <c r="O4349" s="52">
        <v>0</v>
      </c>
      <c r="P4349" s="52">
        <v>0</v>
      </c>
      <c r="Q4349" s="52">
        <v>0</v>
      </c>
      <c r="R4349" s="52">
        <v>0</v>
      </c>
      <c r="S4349" s="52">
        <v>0</v>
      </c>
      <c r="T4349" s="52">
        <v>0</v>
      </c>
      <c r="U4349" s="52">
        <v>0</v>
      </c>
      <c r="V4349" s="52">
        <v>0</v>
      </c>
      <c r="W4349" s="52">
        <v>0</v>
      </c>
      <c r="X4349" s="52">
        <v>0</v>
      </c>
      <c r="Y4349" s="52">
        <v>0</v>
      </c>
      <c r="Z4349" s="52">
        <v>0</v>
      </c>
    </row>
    <row r="4350" spans="1:26">
      <c r="A4350" s="52" t="s">
        <v>355</v>
      </c>
      <c r="B4350" s="52" t="s">
        <v>340</v>
      </c>
      <c r="C4350" s="52" t="s">
        <v>237</v>
      </c>
      <c r="D4350" s="52" t="s">
        <v>86</v>
      </c>
      <c r="E4350" s="52" t="s">
        <v>92</v>
      </c>
      <c r="F4350" s="52" t="s">
        <v>66</v>
      </c>
      <c r="G4350" s="52">
        <v>1.3788011628000001</v>
      </c>
      <c r="H4350" s="52">
        <v>1.4292018612000001</v>
      </c>
      <c r="I4350" s="52">
        <v>0.55079866080000006</v>
      </c>
      <c r="J4350" s="52">
        <v>4.1004011952000008</v>
      </c>
      <c r="K4350" s="52">
        <v>4.1615996508000004</v>
      </c>
      <c r="L4350" s="52">
        <v>4.1543983548000005</v>
      </c>
      <c r="M4350" s="52">
        <v>4.7195996076000002</v>
      </c>
      <c r="N4350" s="52">
        <v>4.9644018036000004</v>
      </c>
      <c r="O4350" s="52">
        <v>5.3171983188</v>
      </c>
      <c r="P4350" s="52">
        <v>5.738398772400001</v>
      </c>
      <c r="Q4350" s="52">
        <v>5.4863994672000009</v>
      </c>
      <c r="R4350" s="52">
        <v>5.864400518400001</v>
      </c>
      <c r="S4350" s="52">
        <v>6.4655998776000008</v>
      </c>
      <c r="T4350" s="52">
        <v>6.9588007308000002</v>
      </c>
      <c r="U4350" s="52">
        <v>7.2216019800000009</v>
      </c>
      <c r="V4350" s="52">
        <v>9.1367992116000014</v>
      </c>
      <c r="W4350" s="52">
        <v>9.4607989163999999</v>
      </c>
      <c r="X4350" s="52">
        <v>9.3816014076000016</v>
      </c>
      <c r="Y4350" s="52">
        <v>9.5940019583999998</v>
      </c>
      <c r="Z4350" s="52">
        <v>9.9792001187999997</v>
      </c>
    </row>
    <row r="4351" spans="1:26">
      <c r="A4351" s="52" t="s">
        <v>355</v>
      </c>
      <c r="B4351" s="52" t="s">
        <v>341</v>
      </c>
      <c r="C4351" s="52" t="s">
        <v>237</v>
      </c>
      <c r="D4351" s="52" t="s">
        <v>86</v>
      </c>
      <c r="E4351" s="52" t="s">
        <v>92</v>
      </c>
      <c r="F4351" s="52" t="s">
        <v>67</v>
      </c>
      <c r="G4351" s="52">
        <v>0</v>
      </c>
      <c r="H4351" s="52">
        <v>0</v>
      </c>
      <c r="I4351" s="52">
        <v>0</v>
      </c>
      <c r="J4351" s="52">
        <v>0</v>
      </c>
      <c r="K4351" s="52">
        <v>0</v>
      </c>
      <c r="L4351" s="52">
        <v>0</v>
      </c>
      <c r="M4351" s="52">
        <v>0</v>
      </c>
      <c r="N4351" s="52">
        <v>0</v>
      </c>
      <c r="O4351" s="52">
        <v>0</v>
      </c>
      <c r="P4351" s="52">
        <v>0</v>
      </c>
      <c r="Q4351" s="52">
        <v>0</v>
      </c>
      <c r="R4351" s="52">
        <v>0</v>
      </c>
      <c r="S4351" s="52">
        <v>0</v>
      </c>
      <c r="T4351" s="52">
        <v>0</v>
      </c>
      <c r="U4351" s="52">
        <v>0</v>
      </c>
      <c r="V4351" s="52">
        <v>0</v>
      </c>
      <c r="W4351" s="52">
        <v>0</v>
      </c>
      <c r="X4351" s="52">
        <v>0</v>
      </c>
      <c r="Y4351" s="52">
        <v>0</v>
      </c>
      <c r="Z4351" s="52">
        <v>0</v>
      </c>
    </row>
    <row r="4352" spans="1:26">
      <c r="A4352" s="52" t="s">
        <v>355</v>
      </c>
      <c r="B4352" s="52" t="s">
        <v>337</v>
      </c>
      <c r="C4352" s="52" t="s">
        <v>237</v>
      </c>
      <c r="D4352" s="52" t="s">
        <v>86</v>
      </c>
      <c r="E4352" s="52" t="s">
        <v>92</v>
      </c>
      <c r="F4352" s="52" t="s">
        <v>68</v>
      </c>
      <c r="G4352" s="52">
        <v>0</v>
      </c>
      <c r="H4352" s="52">
        <v>0</v>
      </c>
      <c r="I4352" s="52">
        <v>0</v>
      </c>
      <c r="J4352" s="52">
        <v>0</v>
      </c>
      <c r="K4352" s="52">
        <v>0</v>
      </c>
      <c r="L4352" s="52">
        <v>0</v>
      </c>
      <c r="M4352" s="52">
        <v>0</v>
      </c>
      <c r="N4352" s="52">
        <v>0</v>
      </c>
      <c r="O4352" s="52">
        <v>0</v>
      </c>
      <c r="P4352" s="52">
        <v>0</v>
      </c>
      <c r="Q4352" s="52">
        <v>0</v>
      </c>
      <c r="R4352" s="52">
        <v>0</v>
      </c>
      <c r="S4352" s="52">
        <v>0</v>
      </c>
      <c r="T4352" s="52">
        <v>0</v>
      </c>
      <c r="U4352" s="52">
        <v>0</v>
      </c>
      <c r="V4352" s="52">
        <v>0</v>
      </c>
      <c r="W4352" s="52">
        <v>0</v>
      </c>
      <c r="X4352" s="52">
        <v>0</v>
      </c>
      <c r="Y4352" s="52">
        <v>0</v>
      </c>
      <c r="Z4352" s="52">
        <v>0</v>
      </c>
    </row>
    <row r="4353" spans="1:26">
      <c r="A4353" s="52" t="s">
        <v>355</v>
      </c>
      <c r="B4353" s="52" t="s">
        <v>337</v>
      </c>
      <c r="C4353" s="52" t="s">
        <v>237</v>
      </c>
      <c r="D4353" s="52" t="s">
        <v>86</v>
      </c>
      <c r="E4353" s="52" t="s">
        <v>92</v>
      </c>
      <c r="F4353" s="52" t="s">
        <v>69</v>
      </c>
      <c r="G4353" s="52">
        <v>0</v>
      </c>
      <c r="H4353" s="52">
        <v>0</v>
      </c>
      <c r="I4353" s="52">
        <v>0</v>
      </c>
      <c r="J4353" s="52">
        <v>0</v>
      </c>
      <c r="K4353" s="52">
        <v>0</v>
      </c>
      <c r="L4353" s="52">
        <v>0</v>
      </c>
      <c r="M4353" s="52">
        <v>0</v>
      </c>
      <c r="N4353" s="52">
        <v>0</v>
      </c>
      <c r="O4353" s="52">
        <v>0</v>
      </c>
      <c r="P4353" s="52">
        <v>0</v>
      </c>
      <c r="Q4353" s="52">
        <v>0</v>
      </c>
      <c r="R4353" s="52">
        <v>0</v>
      </c>
      <c r="S4353" s="52">
        <v>0</v>
      </c>
      <c r="T4353" s="52">
        <v>0</v>
      </c>
      <c r="U4353" s="52">
        <v>0</v>
      </c>
      <c r="V4353" s="52">
        <v>0</v>
      </c>
      <c r="W4353" s="52">
        <v>0</v>
      </c>
      <c r="X4353" s="52">
        <v>0</v>
      </c>
      <c r="Y4353" s="52">
        <v>0</v>
      </c>
      <c r="Z4353" s="52">
        <v>0</v>
      </c>
    </row>
    <row r="4354" spans="1:26">
      <c r="A4354" s="52" t="s">
        <v>355</v>
      </c>
      <c r="B4354" s="52" t="s">
        <v>337</v>
      </c>
      <c r="C4354" s="52" t="s">
        <v>237</v>
      </c>
      <c r="D4354" s="52" t="s">
        <v>86</v>
      </c>
      <c r="E4354" s="52" t="s">
        <v>92</v>
      </c>
      <c r="F4354" s="52" t="s">
        <v>70</v>
      </c>
      <c r="G4354" s="52">
        <v>0</v>
      </c>
      <c r="H4354" s="52">
        <v>0</v>
      </c>
      <c r="I4354" s="52">
        <v>0</v>
      </c>
      <c r="J4354" s="52">
        <v>0</v>
      </c>
      <c r="K4354" s="52">
        <v>0</v>
      </c>
      <c r="L4354" s="52">
        <v>0</v>
      </c>
      <c r="M4354" s="52">
        <v>0</v>
      </c>
      <c r="N4354" s="52">
        <v>0</v>
      </c>
      <c r="O4354" s="52">
        <v>0</v>
      </c>
      <c r="P4354" s="52">
        <v>0</v>
      </c>
      <c r="Q4354" s="52">
        <v>0</v>
      </c>
      <c r="R4354" s="52">
        <v>0</v>
      </c>
      <c r="S4354" s="52">
        <v>0</v>
      </c>
      <c r="T4354" s="52">
        <v>0</v>
      </c>
      <c r="U4354" s="52">
        <v>0</v>
      </c>
      <c r="V4354" s="52">
        <v>0</v>
      </c>
      <c r="W4354" s="52">
        <v>0</v>
      </c>
      <c r="X4354" s="52">
        <v>0</v>
      </c>
      <c r="Y4354" s="52">
        <v>0</v>
      </c>
      <c r="Z4354" s="52">
        <v>0</v>
      </c>
    </row>
    <row r="4355" spans="1:26">
      <c r="A4355" s="52" t="s">
        <v>355</v>
      </c>
      <c r="B4355" s="52" t="s">
        <v>342</v>
      </c>
      <c r="C4355" s="52" t="s">
        <v>237</v>
      </c>
      <c r="D4355" s="52" t="s">
        <v>86</v>
      </c>
      <c r="E4355" s="52" t="s">
        <v>92</v>
      </c>
      <c r="F4355" s="52" t="s">
        <v>71</v>
      </c>
      <c r="G4355" s="52">
        <v>0</v>
      </c>
      <c r="H4355" s="52">
        <v>0</v>
      </c>
      <c r="I4355" s="52">
        <v>0</v>
      </c>
      <c r="J4355" s="52">
        <v>0</v>
      </c>
      <c r="K4355" s="52">
        <v>0</v>
      </c>
      <c r="L4355" s="52">
        <v>0</v>
      </c>
      <c r="M4355" s="52">
        <v>0</v>
      </c>
      <c r="N4355" s="52">
        <v>0</v>
      </c>
      <c r="O4355" s="52">
        <v>0</v>
      </c>
      <c r="P4355" s="52">
        <v>0</v>
      </c>
      <c r="Q4355" s="52">
        <v>0</v>
      </c>
      <c r="R4355" s="52">
        <v>0</v>
      </c>
      <c r="S4355" s="52">
        <v>0</v>
      </c>
      <c r="T4355" s="52">
        <v>0</v>
      </c>
      <c r="U4355" s="52">
        <v>0</v>
      </c>
      <c r="V4355" s="52">
        <v>0</v>
      </c>
      <c r="W4355" s="52">
        <v>0</v>
      </c>
      <c r="X4355" s="52">
        <v>0</v>
      </c>
      <c r="Y4355" s="52">
        <v>0</v>
      </c>
      <c r="Z4355" s="52">
        <v>0</v>
      </c>
    </row>
    <row r="4356" spans="1:26">
      <c r="A4356" s="52" t="s">
        <v>355</v>
      </c>
      <c r="B4356" s="52" t="s">
        <v>342</v>
      </c>
      <c r="C4356" s="52" t="s">
        <v>237</v>
      </c>
      <c r="D4356" s="52" t="s">
        <v>86</v>
      </c>
      <c r="E4356" s="52" t="s">
        <v>92</v>
      </c>
      <c r="F4356" s="52" t="s">
        <v>72</v>
      </c>
      <c r="G4356" s="52">
        <v>0</v>
      </c>
      <c r="H4356" s="52">
        <v>0</v>
      </c>
      <c r="I4356" s="52">
        <v>4.7700212400000004E-2</v>
      </c>
      <c r="J4356" s="52">
        <v>4.2651015336000011</v>
      </c>
      <c r="K4356" s="52">
        <v>4.5207014868000011</v>
      </c>
      <c r="L4356" s="52">
        <v>4.7337007500000006</v>
      </c>
      <c r="M4356" s="52">
        <v>6.0969018959999994</v>
      </c>
      <c r="N4356" s="52">
        <v>6.3950983523999998</v>
      </c>
      <c r="O4356" s="52">
        <v>7.0341003288000001</v>
      </c>
      <c r="P4356" s="52">
        <v>1.3256999784000001</v>
      </c>
      <c r="Q4356" s="52">
        <v>4.5673005708000005</v>
      </c>
      <c r="R4356" s="52">
        <v>4.5989569656000002</v>
      </c>
      <c r="S4356" s="52">
        <v>5.5774372464000006</v>
      </c>
      <c r="T4356" s="52">
        <v>5.9900212656000003</v>
      </c>
      <c r="U4356" s="52">
        <v>5.8739547960000005</v>
      </c>
      <c r="V4356" s="52">
        <v>7.3100062619999999</v>
      </c>
      <c r="W4356" s="52">
        <v>8.1072148499999983</v>
      </c>
      <c r="X4356" s="52">
        <v>7.6821667272000003</v>
      </c>
      <c r="Y4356" s="52">
        <v>7.678934517600001</v>
      </c>
      <c r="Z4356" s="52">
        <v>8.0730966167999991</v>
      </c>
    </row>
    <row r="4357" spans="1:26">
      <c r="A4357" s="52" t="s">
        <v>355</v>
      </c>
      <c r="B4357" s="52" t="s">
        <v>343</v>
      </c>
      <c r="C4357" s="52" t="s">
        <v>237</v>
      </c>
      <c r="D4357" s="52" t="s">
        <v>86</v>
      </c>
      <c r="E4357" s="52" t="s">
        <v>92</v>
      </c>
      <c r="F4357" s="52" t="s">
        <v>73</v>
      </c>
      <c r="G4357" s="52">
        <v>0.40500172439999998</v>
      </c>
      <c r="H4357" s="52">
        <v>0.40949834759999998</v>
      </c>
      <c r="I4357" s="52">
        <v>0.51840120239999998</v>
      </c>
      <c r="J4357" s="52">
        <v>1.4499014003999999</v>
      </c>
      <c r="K4357" s="52">
        <v>0.585900792</v>
      </c>
      <c r="L4357" s="52">
        <v>0.70560140400000015</v>
      </c>
      <c r="M4357" s="52">
        <v>0.88830079560000008</v>
      </c>
      <c r="N4357" s="52">
        <v>0.92879971200000011</v>
      </c>
      <c r="O4357" s="52">
        <v>0.99269865360000009</v>
      </c>
      <c r="P4357" s="52">
        <v>0.71459883720000006</v>
      </c>
      <c r="Q4357" s="52">
        <v>0.70470124199999995</v>
      </c>
      <c r="R4357" s="52">
        <v>0.67770056879999996</v>
      </c>
      <c r="S4357" s="52">
        <v>0.50219828639999997</v>
      </c>
      <c r="T4357" s="52">
        <v>0.50129812439999999</v>
      </c>
      <c r="U4357" s="52">
        <v>0.57419868600000001</v>
      </c>
      <c r="V4357" s="52">
        <v>0.4769979372</v>
      </c>
      <c r="W4357" s="52">
        <v>0.52559831160000003</v>
      </c>
      <c r="X4357" s="52">
        <v>0.56970206280000002</v>
      </c>
      <c r="Y4357" s="52">
        <v>0.60119935920000012</v>
      </c>
      <c r="Z4357" s="52">
        <v>0.61829825039999997</v>
      </c>
    </row>
    <row r="4358" spans="1:26">
      <c r="A4358" s="52" t="s">
        <v>350</v>
      </c>
      <c r="B4358" s="52" t="s">
        <v>337</v>
      </c>
      <c r="C4358" s="52" t="s">
        <v>238</v>
      </c>
      <c r="D4358" s="52" t="s">
        <v>86</v>
      </c>
      <c r="E4358" s="52" t="s">
        <v>87</v>
      </c>
      <c r="F4358" s="52" t="s">
        <v>63</v>
      </c>
      <c r="G4358" s="52">
        <v>0</v>
      </c>
      <c r="H4358" s="52">
        <v>0</v>
      </c>
      <c r="I4358" s="52">
        <v>0</v>
      </c>
      <c r="J4358" s="52">
        <v>0</v>
      </c>
      <c r="K4358" s="52">
        <v>0</v>
      </c>
      <c r="L4358" s="52">
        <v>0</v>
      </c>
      <c r="M4358" s="52">
        <v>0</v>
      </c>
      <c r="N4358" s="52">
        <v>0</v>
      </c>
      <c r="O4358" s="52">
        <v>0</v>
      </c>
      <c r="P4358" s="52">
        <v>0</v>
      </c>
      <c r="Q4358" s="52">
        <v>0</v>
      </c>
      <c r="R4358" s="52">
        <v>0</v>
      </c>
      <c r="S4358" s="52">
        <v>0</v>
      </c>
      <c r="T4358" s="52">
        <v>0</v>
      </c>
      <c r="U4358" s="52">
        <v>0</v>
      </c>
      <c r="V4358" s="52">
        <v>0</v>
      </c>
      <c r="W4358" s="52">
        <v>0</v>
      </c>
      <c r="X4358" s="52">
        <v>0</v>
      </c>
      <c r="Y4358" s="52">
        <v>0</v>
      </c>
      <c r="Z4358" s="52">
        <v>0</v>
      </c>
    </row>
    <row r="4359" spans="1:26">
      <c r="A4359" s="52" t="s">
        <v>350</v>
      </c>
      <c r="B4359" s="52" t="s">
        <v>338</v>
      </c>
      <c r="C4359" s="52" t="s">
        <v>238</v>
      </c>
      <c r="D4359" s="52" t="s">
        <v>86</v>
      </c>
      <c r="E4359" s="52" t="s">
        <v>87</v>
      </c>
      <c r="F4359" s="52" t="s">
        <v>64</v>
      </c>
      <c r="G4359" s="52">
        <v>0</v>
      </c>
      <c r="H4359" s="52">
        <v>0</v>
      </c>
      <c r="I4359" s="52">
        <v>0</v>
      </c>
      <c r="J4359" s="52">
        <v>0</v>
      </c>
      <c r="K4359" s="52">
        <v>0</v>
      </c>
      <c r="L4359" s="52">
        <v>0</v>
      </c>
      <c r="M4359" s="52">
        <v>0</v>
      </c>
      <c r="N4359" s="52">
        <v>0</v>
      </c>
      <c r="O4359" s="52">
        <v>0</v>
      </c>
      <c r="P4359" s="52">
        <v>0</v>
      </c>
      <c r="Q4359" s="52">
        <v>0</v>
      </c>
      <c r="R4359" s="52">
        <v>0</v>
      </c>
      <c r="S4359" s="52">
        <v>0</v>
      </c>
      <c r="T4359" s="52">
        <v>0</v>
      </c>
      <c r="U4359" s="52">
        <v>0</v>
      </c>
      <c r="V4359" s="52">
        <v>0</v>
      </c>
      <c r="W4359" s="52">
        <v>0</v>
      </c>
      <c r="X4359" s="52">
        <v>0</v>
      </c>
      <c r="Y4359" s="52">
        <v>0</v>
      </c>
      <c r="Z4359" s="52">
        <v>0</v>
      </c>
    </row>
    <row r="4360" spans="1:26">
      <c r="A4360" s="52" t="s">
        <v>350</v>
      </c>
      <c r="B4360" s="52" t="s">
        <v>339</v>
      </c>
      <c r="C4360" s="52" t="s">
        <v>238</v>
      </c>
      <c r="D4360" s="52" t="s">
        <v>86</v>
      </c>
      <c r="E4360" s="52" t="s">
        <v>87</v>
      </c>
      <c r="F4360" s="52" t="s">
        <v>65</v>
      </c>
      <c r="G4360" s="52">
        <v>0</v>
      </c>
      <c r="H4360" s="52">
        <v>0</v>
      </c>
      <c r="I4360" s="52">
        <v>0</v>
      </c>
      <c r="J4360" s="52">
        <v>0</v>
      </c>
      <c r="K4360" s="52">
        <v>0</v>
      </c>
      <c r="L4360" s="52">
        <v>0</v>
      </c>
      <c r="M4360" s="52">
        <v>0</v>
      </c>
      <c r="N4360" s="52">
        <v>0</v>
      </c>
      <c r="O4360" s="52">
        <v>0</v>
      </c>
      <c r="P4360" s="52">
        <v>0</v>
      </c>
      <c r="Q4360" s="52">
        <v>0</v>
      </c>
      <c r="R4360" s="52">
        <v>0</v>
      </c>
      <c r="S4360" s="52">
        <v>0</v>
      </c>
      <c r="T4360" s="52">
        <v>0</v>
      </c>
      <c r="U4360" s="52">
        <v>0</v>
      </c>
      <c r="V4360" s="52">
        <v>0</v>
      </c>
      <c r="W4360" s="52">
        <v>0</v>
      </c>
      <c r="X4360" s="52">
        <v>0</v>
      </c>
      <c r="Y4360" s="52">
        <v>0</v>
      </c>
      <c r="Z4360" s="52">
        <v>0</v>
      </c>
    </row>
    <row r="4361" spans="1:26">
      <c r="A4361" s="52" t="s">
        <v>350</v>
      </c>
      <c r="B4361" s="52" t="s">
        <v>340</v>
      </c>
      <c r="C4361" s="52" t="s">
        <v>238</v>
      </c>
      <c r="D4361" s="52" t="s">
        <v>86</v>
      </c>
      <c r="E4361" s="52" t="s">
        <v>87</v>
      </c>
      <c r="F4361" s="52" t="s">
        <v>66</v>
      </c>
      <c r="G4361" s="52">
        <v>0</v>
      </c>
      <c r="H4361" s="52">
        <v>0</v>
      </c>
      <c r="I4361" s="52">
        <v>0</v>
      </c>
      <c r="J4361" s="52">
        <v>0</v>
      </c>
      <c r="K4361" s="52">
        <v>0</v>
      </c>
      <c r="L4361" s="52">
        <v>0</v>
      </c>
      <c r="M4361" s="52">
        <v>0</v>
      </c>
      <c r="N4361" s="52">
        <v>0</v>
      </c>
      <c r="O4361" s="52">
        <v>0</v>
      </c>
      <c r="P4361" s="52">
        <v>0</v>
      </c>
      <c r="Q4361" s="52">
        <v>0</v>
      </c>
      <c r="R4361" s="52">
        <v>0</v>
      </c>
      <c r="S4361" s="52">
        <v>0</v>
      </c>
      <c r="T4361" s="52">
        <v>0</v>
      </c>
      <c r="U4361" s="52">
        <v>0</v>
      </c>
      <c r="V4361" s="52">
        <v>0</v>
      </c>
      <c r="W4361" s="52">
        <v>0</v>
      </c>
      <c r="X4361" s="52">
        <v>0</v>
      </c>
      <c r="Y4361" s="52">
        <v>0</v>
      </c>
      <c r="Z4361" s="52">
        <v>0</v>
      </c>
    </row>
    <row r="4362" spans="1:26">
      <c r="A4362" s="52" t="s">
        <v>350</v>
      </c>
      <c r="B4362" s="52" t="s">
        <v>341</v>
      </c>
      <c r="C4362" s="52" t="s">
        <v>238</v>
      </c>
      <c r="D4362" s="52" t="s">
        <v>86</v>
      </c>
      <c r="E4362" s="52" t="s">
        <v>87</v>
      </c>
      <c r="F4362" s="52" t="s">
        <v>67</v>
      </c>
      <c r="G4362" s="52">
        <v>0</v>
      </c>
      <c r="H4362" s="52">
        <v>0</v>
      </c>
      <c r="I4362" s="52">
        <v>0</v>
      </c>
      <c r="J4362" s="52">
        <v>0</v>
      </c>
      <c r="K4362" s="52">
        <v>0</v>
      </c>
      <c r="L4362" s="52">
        <v>0</v>
      </c>
      <c r="M4362" s="52">
        <v>0</v>
      </c>
      <c r="N4362" s="52">
        <v>0</v>
      </c>
      <c r="O4362" s="52">
        <v>0</v>
      </c>
      <c r="P4362" s="52">
        <v>0</v>
      </c>
      <c r="Q4362" s="52">
        <v>0</v>
      </c>
      <c r="R4362" s="52">
        <v>0</v>
      </c>
      <c r="S4362" s="52">
        <v>0</v>
      </c>
      <c r="T4362" s="52">
        <v>0</v>
      </c>
      <c r="U4362" s="52">
        <v>0</v>
      </c>
      <c r="V4362" s="52">
        <v>0</v>
      </c>
      <c r="W4362" s="52">
        <v>0</v>
      </c>
      <c r="X4362" s="52">
        <v>0</v>
      </c>
      <c r="Y4362" s="52">
        <v>0</v>
      </c>
      <c r="Z4362" s="52">
        <v>0</v>
      </c>
    </row>
    <row r="4363" spans="1:26">
      <c r="A4363" s="52" t="s">
        <v>350</v>
      </c>
      <c r="B4363" s="52" t="s">
        <v>337</v>
      </c>
      <c r="C4363" s="52" t="s">
        <v>238</v>
      </c>
      <c r="D4363" s="52" t="s">
        <v>86</v>
      </c>
      <c r="E4363" s="52" t="s">
        <v>87</v>
      </c>
      <c r="F4363" s="52" t="s">
        <v>68</v>
      </c>
      <c r="G4363" s="52">
        <v>0</v>
      </c>
      <c r="H4363" s="52">
        <v>0</v>
      </c>
      <c r="I4363" s="52">
        <v>0</v>
      </c>
      <c r="J4363" s="52">
        <v>0</v>
      </c>
      <c r="K4363" s="52">
        <v>0</v>
      </c>
      <c r="L4363" s="52">
        <v>0</v>
      </c>
      <c r="M4363" s="52">
        <v>0</v>
      </c>
      <c r="N4363" s="52">
        <v>0</v>
      </c>
      <c r="O4363" s="52">
        <v>0</v>
      </c>
      <c r="P4363" s="52">
        <v>0</v>
      </c>
      <c r="Q4363" s="52">
        <v>0</v>
      </c>
      <c r="R4363" s="52">
        <v>0</v>
      </c>
      <c r="S4363" s="52">
        <v>0</v>
      </c>
      <c r="T4363" s="52">
        <v>0</v>
      </c>
      <c r="U4363" s="52">
        <v>0</v>
      </c>
      <c r="V4363" s="52">
        <v>0</v>
      </c>
      <c r="W4363" s="52">
        <v>0</v>
      </c>
      <c r="X4363" s="52">
        <v>0</v>
      </c>
      <c r="Y4363" s="52">
        <v>0</v>
      </c>
      <c r="Z4363" s="52">
        <v>0</v>
      </c>
    </row>
    <row r="4364" spans="1:26">
      <c r="A4364" s="52" t="s">
        <v>350</v>
      </c>
      <c r="B4364" s="52" t="s">
        <v>337</v>
      </c>
      <c r="C4364" s="52" t="s">
        <v>238</v>
      </c>
      <c r="D4364" s="52" t="s">
        <v>86</v>
      </c>
      <c r="E4364" s="52" t="s">
        <v>87</v>
      </c>
      <c r="F4364" s="52" t="s">
        <v>69</v>
      </c>
      <c r="G4364" s="52">
        <v>0</v>
      </c>
      <c r="H4364" s="52">
        <v>0</v>
      </c>
      <c r="I4364" s="52">
        <v>0</v>
      </c>
      <c r="J4364" s="52">
        <v>0</v>
      </c>
      <c r="K4364" s="52">
        <v>0</v>
      </c>
      <c r="L4364" s="52">
        <v>0</v>
      </c>
      <c r="M4364" s="52">
        <v>0</v>
      </c>
      <c r="N4364" s="52">
        <v>0</v>
      </c>
      <c r="O4364" s="52">
        <v>0</v>
      </c>
      <c r="P4364" s="52">
        <v>0</v>
      </c>
      <c r="Q4364" s="52">
        <v>0</v>
      </c>
      <c r="R4364" s="52">
        <v>0</v>
      </c>
      <c r="S4364" s="52">
        <v>0</v>
      </c>
      <c r="T4364" s="52">
        <v>0</v>
      </c>
      <c r="U4364" s="52">
        <v>0</v>
      </c>
      <c r="V4364" s="52">
        <v>0</v>
      </c>
      <c r="W4364" s="52">
        <v>0</v>
      </c>
      <c r="X4364" s="52">
        <v>0</v>
      </c>
      <c r="Y4364" s="52">
        <v>0</v>
      </c>
      <c r="Z4364" s="52">
        <v>0</v>
      </c>
    </row>
    <row r="4365" spans="1:26">
      <c r="A4365" s="52" t="s">
        <v>350</v>
      </c>
      <c r="B4365" s="52" t="s">
        <v>337</v>
      </c>
      <c r="C4365" s="52" t="s">
        <v>238</v>
      </c>
      <c r="D4365" s="52" t="s">
        <v>86</v>
      </c>
      <c r="E4365" s="52" t="s">
        <v>87</v>
      </c>
      <c r="F4365" s="52" t="s">
        <v>70</v>
      </c>
      <c r="G4365" s="52">
        <v>0</v>
      </c>
      <c r="H4365" s="52">
        <v>0</v>
      </c>
      <c r="I4365" s="52">
        <v>0</v>
      </c>
      <c r="J4365" s="52">
        <v>0</v>
      </c>
      <c r="K4365" s="52">
        <v>0</v>
      </c>
      <c r="L4365" s="52">
        <v>0</v>
      </c>
      <c r="M4365" s="52">
        <v>0</v>
      </c>
      <c r="N4365" s="52">
        <v>0</v>
      </c>
      <c r="O4365" s="52">
        <v>0</v>
      </c>
      <c r="P4365" s="52">
        <v>0</v>
      </c>
      <c r="Q4365" s="52">
        <v>0</v>
      </c>
      <c r="R4365" s="52">
        <v>0</v>
      </c>
      <c r="S4365" s="52">
        <v>0</v>
      </c>
      <c r="T4365" s="52">
        <v>0</v>
      </c>
      <c r="U4365" s="52">
        <v>0</v>
      </c>
      <c r="V4365" s="52">
        <v>0</v>
      </c>
      <c r="W4365" s="52">
        <v>0</v>
      </c>
      <c r="X4365" s="52">
        <v>0</v>
      </c>
      <c r="Y4365" s="52">
        <v>0</v>
      </c>
      <c r="Z4365" s="52">
        <v>0</v>
      </c>
    </row>
    <row r="4366" spans="1:26">
      <c r="A4366" s="52" t="s">
        <v>350</v>
      </c>
      <c r="B4366" s="52" t="s">
        <v>342</v>
      </c>
      <c r="C4366" s="52" t="s">
        <v>238</v>
      </c>
      <c r="D4366" s="52" t="s">
        <v>86</v>
      </c>
      <c r="E4366" s="52" t="s">
        <v>87</v>
      </c>
      <c r="F4366" s="52" t="s">
        <v>71</v>
      </c>
      <c r="G4366" s="52">
        <v>0</v>
      </c>
      <c r="H4366" s="52">
        <v>0</v>
      </c>
      <c r="I4366" s="52">
        <v>0</v>
      </c>
      <c r="J4366" s="52">
        <v>0</v>
      </c>
      <c r="K4366" s="52">
        <v>0</v>
      </c>
      <c r="L4366" s="52">
        <v>0</v>
      </c>
      <c r="M4366" s="52">
        <v>0</v>
      </c>
      <c r="N4366" s="52">
        <v>0</v>
      </c>
      <c r="O4366" s="52">
        <v>0</v>
      </c>
      <c r="P4366" s="52">
        <v>0</v>
      </c>
      <c r="Q4366" s="52">
        <v>0</v>
      </c>
      <c r="R4366" s="52">
        <v>0</v>
      </c>
      <c r="S4366" s="52">
        <v>0</v>
      </c>
      <c r="T4366" s="52">
        <v>0</v>
      </c>
      <c r="U4366" s="52">
        <v>0</v>
      </c>
      <c r="V4366" s="52">
        <v>0</v>
      </c>
      <c r="W4366" s="52">
        <v>0</v>
      </c>
      <c r="X4366" s="52">
        <v>0</v>
      </c>
      <c r="Y4366" s="52">
        <v>0</v>
      </c>
      <c r="Z4366" s="52">
        <v>0</v>
      </c>
    </row>
    <row r="4367" spans="1:26">
      <c r="A4367" s="52" t="s">
        <v>350</v>
      </c>
      <c r="B4367" s="52" t="s">
        <v>342</v>
      </c>
      <c r="C4367" s="52" t="s">
        <v>238</v>
      </c>
      <c r="D4367" s="52" t="s">
        <v>86</v>
      </c>
      <c r="E4367" s="52" t="s">
        <v>87</v>
      </c>
      <c r="F4367" s="52" t="s">
        <v>72</v>
      </c>
      <c r="G4367" s="52">
        <v>0</v>
      </c>
      <c r="H4367" s="52">
        <v>0</v>
      </c>
      <c r="I4367" s="52">
        <v>0</v>
      </c>
      <c r="J4367" s="52">
        <v>0</v>
      </c>
      <c r="K4367" s="52">
        <v>0</v>
      </c>
      <c r="L4367" s="52">
        <v>0</v>
      </c>
      <c r="M4367" s="52">
        <v>0</v>
      </c>
      <c r="N4367" s="52">
        <v>0</v>
      </c>
      <c r="O4367" s="52">
        <v>0</v>
      </c>
      <c r="P4367" s="52">
        <v>0</v>
      </c>
      <c r="Q4367" s="52">
        <v>0</v>
      </c>
      <c r="R4367" s="52">
        <v>0</v>
      </c>
      <c r="S4367" s="52">
        <v>0</v>
      </c>
      <c r="T4367" s="52">
        <v>0</v>
      </c>
      <c r="U4367" s="52">
        <v>0</v>
      </c>
      <c r="V4367" s="52">
        <v>0</v>
      </c>
      <c r="W4367" s="52">
        <v>0</v>
      </c>
      <c r="X4367" s="52">
        <v>0</v>
      </c>
      <c r="Y4367" s="52">
        <v>0</v>
      </c>
      <c r="Z4367" s="52">
        <v>0</v>
      </c>
    </row>
    <row r="4368" spans="1:26">
      <c r="A4368" s="52" t="s">
        <v>350</v>
      </c>
      <c r="B4368" s="52" t="s">
        <v>343</v>
      </c>
      <c r="C4368" s="52" t="s">
        <v>238</v>
      </c>
      <c r="D4368" s="52" t="s">
        <v>86</v>
      </c>
      <c r="E4368" s="52" t="s">
        <v>87</v>
      </c>
      <c r="F4368" s="52" t="s">
        <v>73</v>
      </c>
      <c r="G4368" s="52">
        <v>0</v>
      </c>
      <c r="H4368" s="52">
        <v>0</v>
      </c>
      <c r="I4368" s="52">
        <v>0</v>
      </c>
      <c r="J4368" s="52">
        <v>0</v>
      </c>
      <c r="K4368" s="52">
        <v>0</v>
      </c>
      <c r="L4368" s="52">
        <v>0</v>
      </c>
      <c r="M4368" s="52">
        <v>0</v>
      </c>
      <c r="N4368" s="52">
        <v>0</v>
      </c>
      <c r="O4368" s="52">
        <v>0</v>
      </c>
      <c r="P4368" s="52">
        <v>0</v>
      </c>
      <c r="Q4368" s="52">
        <v>0</v>
      </c>
      <c r="R4368" s="52">
        <v>0</v>
      </c>
      <c r="S4368" s="52">
        <v>0</v>
      </c>
      <c r="T4368" s="52">
        <v>0</v>
      </c>
      <c r="U4368" s="52">
        <v>0</v>
      </c>
      <c r="V4368" s="52">
        <v>0</v>
      </c>
      <c r="W4368" s="52">
        <v>0</v>
      </c>
      <c r="X4368" s="52">
        <v>0</v>
      </c>
      <c r="Y4368" s="52">
        <v>0</v>
      </c>
      <c r="Z4368" s="52">
        <v>0</v>
      </c>
    </row>
    <row r="4369" spans="1:26">
      <c r="A4369" s="52" t="s">
        <v>351</v>
      </c>
      <c r="B4369" s="52" t="s">
        <v>337</v>
      </c>
      <c r="C4369" s="52" t="s">
        <v>238</v>
      </c>
      <c r="D4369" s="52" t="s">
        <v>86</v>
      </c>
      <c r="E4369" s="52" t="s">
        <v>88</v>
      </c>
      <c r="F4369" s="52" t="s">
        <v>63</v>
      </c>
      <c r="G4369" s="52">
        <v>0</v>
      </c>
      <c r="H4369" s="52">
        <v>0</v>
      </c>
      <c r="I4369" s="52">
        <v>0</v>
      </c>
      <c r="J4369" s="52">
        <v>0</v>
      </c>
      <c r="K4369" s="52">
        <v>0</v>
      </c>
      <c r="L4369" s="52">
        <v>0</v>
      </c>
      <c r="M4369" s="52">
        <v>0</v>
      </c>
      <c r="N4369" s="52">
        <v>0</v>
      </c>
      <c r="O4369" s="52">
        <v>0</v>
      </c>
      <c r="P4369" s="52">
        <v>0</v>
      </c>
      <c r="Q4369" s="52">
        <v>0</v>
      </c>
      <c r="R4369" s="52">
        <v>0</v>
      </c>
      <c r="S4369" s="52">
        <v>0</v>
      </c>
      <c r="T4369" s="52">
        <v>0</v>
      </c>
      <c r="U4369" s="52">
        <v>0</v>
      </c>
      <c r="V4369" s="52">
        <v>0</v>
      </c>
      <c r="W4369" s="52">
        <v>0</v>
      </c>
      <c r="X4369" s="52">
        <v>0</v>
      </c>
      <c r="Y4369" s="52">
        <v>0</v>
      </c>
      <c r="Z4369" s="52">
        <v>0</v>
      </c>
    </row>
    <row r="4370" spans="1:26">
      <c r="A4370" s="52" t="s">
        <v>351</v>
      </c>
      <c r="B4370" s="52" t="s">
        <v>338</v>
      </c>
      <c r="C4370" s="52" t="s">
        <v>238</v>
      </c>
      <c r="D4370" s="52" t="s">
        <v>86</v>
      </c>
      <c r="E4370" s="52" t="s">
        <v>88</v>
      </c>
      <c r="F4370" s="52" t="s">
        <v>64</v>
      </c>
      <c r="G4370" s="52">
        <v>0</v>
      </c>
      <c r="H4370" s="52">
        <v>0</v>
      </c>
      <c r="I4370" s="52">
        <v>0</v>
      </c>
      <c r="J4370" s="52">
        <v>0</v>
      </c>
      <c r="K4370" s="52">
        <v>0</v>
      </c>
      <c r="L4370" s="52">
        <v>0</v>
      </c>
      <c r="M4370" s="52">
        <v>0</v>
      </c>
      <c r="N4370" s="52">
        <v>0</v>
      </c>
      <c r="O4370" s="52">
        <v>0</v>
      </c>
      <c r="P4370" s="52">
        <v>0</v>
      </c>
      <c r="Q4370" s="52">
        <v>0</v>
      </c>
      <c r="R4370" s="52">
        <v>0</v>
      </c>
      <c r="S4370" s="52">
        <v>0</v>
      </c>
      <c r="T4370" s="52">
        <v>0</v>
      </c>
      <c r="U4370" s="52">
        <v>0</v>
      </c>
      <c r="V4370" s="52">
        <v>0</v>
      </c>
      <c r="W4370" s="52">
        <v>0</v>
      </c>
      <c r="X4370" s="52">
        <v>0</v>
      </c>
      <c r="Y4370" s="52">
        <v>0</v>
      </c>
      <c r="Z4370" s="52">
        <v>0</v>
      </c>
    </row>
    <row r="4371" spans="1:26">
      <c r="A4371" s="52" t="s">
        <v>351</v>
      </c>
      <c r="B4371" s="52" t="s">
        <v>339</v>
      </c>
      <c r="C4371" s="52" t="s">
        <v>238</v>
      </c>
      <c r="D4371" s="52" t="s">
        <v>86</v>
      </c>
      <c r="E4371" s="52" t="s">
        <v>88</v>
      </c>
      <c r="F4371" s="52" t="s">
        <v>65</v>
      </c>
      <c r="G4371" s="52">
        <v>0</v>
      </c>
      <c r="H4371" s="52">
        <v>0</v>
      </c>
      <c r="I4371" s="52">
        <v>0</v>
      </c>
      <c r="J4371" s="52">
        <v>0</v>
      </c>
      <c r="K4371" s="52">
        <v>0</v>
      </c>
      <c r="L4371" s="52">
        <v>0</v>
      </c>
      <c r="M4371" s="52">
        <v>0</v>
      </c>
      <c r="N4371" s="52">
        <v>0</v>
      </c>
      <c r="O4371" s="52">
        <v>0</v>
      </c>
      <c r="P4371" s="52">
        <v>0</v>
      </c>
      <c r="Q4371" s="52">
        <v>0</v>
      </c>
      <c r="R4371" s="52">
        <v>0</v>
      </c>
      <c r="S4371" s="52">
        <v>0</v>
      </c>
      <c r="T4371" s="52">
        <v>0</v>
      </c>
      <c r="U4371" s="52">
        <v>0</v>
      </c>
      <c r="V4371" s="52">
        <v>0</v>
      </c>
      <c r="W4371" s="52">
        <v>0</v>
      </c>
      <c r="X4371" s="52">
        <v>0</v>
      </c>
      <c r="Y4371" s="52">
        <v>0</v>
      </c>
      <c r="Z4371" s="52">
        <v>0</v>
      </c>
    </row>
    <row r="4372" spans="1:26">
      <c r="A4372" s="52" t="s">
        <v>351</v>
      </c>
      <c r="B4372" s="52" t="s">
        <v>340</v>
      </c>
      <c r="C4372" s="52" t="s">
        <v>238</v>
      </c>
      <c r="D4372" s="52" t="s">
        <v>86</v>
      </c>
      <c r="E4372" s="52" t="s">
        <v>88</v>
      </c>
      <c r="F4372" s="52" t="s">
        <v>66</v>
      </c>
      <c r="G4372" s="52">
        <v>0</v>
      </c>
      <c r="H4372" s="52">
        <v>0</v>
      </c>
      <c r="I4372" s="52">
        <v>0</v>
      </c>
      <c r="J4372" s="52">
        <v>0</v>
      </c>
      <c r="K4372" s="52">
        <v>0</v>
      </c>
      <c r="L4372" s="52">
        <v>0</v>
      </c>
      <c r="M4372" s="52">
        <v>0</v>
      </c>
      <c r="N4372" s="52">
        <v>0</v>
      </c>
      <c r="O4372" s="52">
        <v>0</v>
      </c>
      <c r="P4372" s="52">
        <v>0</v>
      </c>
      <c r="Q4372" s="52">
        <v>0</v>
      </c>
      <c r="R4372" s="52">
        <v>0</v>
      </c>
      <c r="S4372" s="52">
        <v>0</v>
      </c>
      <c r="T4372" s="52">
        <v>0</v>
      </c>
      <c r="U4372" s="52">
        <v>0</v>
      </c>
      <c r="V4372" s="52">
        <v>0</v>
      </c>
      <c r="W4372" s="52">
        <v>0</v>
      </c>
      <c r="X4372" s="52">
        <v>0</v>
      </c>
      <c r="Y4372" s="52">
        <v>0</v>
      </c>
      <c r="Z4372" s="52">
        <v>0</v>
      </c>
    </row>
    <row r="4373" spans="1:26">
      <c r="A4373" s="52" t="s">
        <v>351</v>
      </c>
      <c r="B4373" s="52" t="s">
        <v>341</v>
      </c>
      <c r="C4373" s="52" t="s">
        <v>238</v>
      </c>
      <c r="D4373" s="52" t="s">
        <v>86</v>
      </c>
      <c r="E4373" s="52" t="s">
        <v>88</v>
      </c>
      <c r="F4373" s="52" t="s">
        <v>67</v>
      </c>
      <c r="G4373" s="52">
        <v>0</v>
      </c>
      <c r="H4373" s="52">
        <v>0</v>
      </c>
      <c r="I4373" s="52">
        <v>0</v>
      </c>
      <c r="J4373" s="52">
        <v>0</v>
      </c>
      <c r="K4373" s="52">
        <v>0</v>
      </c>
      <c r="L4373" s="52">
        <v>0</v>
      </c>
      <c r="M4373" s="52">
        <v>0</v>
      </c>
      <c r="N4373" s="52">
        <v>0</v>
      </c>
      <c r="O4373" s="52">
        <v>0</v>
      </c>
      <c r="P4373" s="52">
        <v>0</v>
      </c>
      <c r="Q4373" s="52">
        <v>0</v>
      </c>
      <c r="R4373" s="52">
        <v>0</v>
      </c>
      <c r="S4373" s="52">
        <v>0</v>
      </c>
      <c r="T4373" s="52">
        <v>0</v>
      </c>
      <c r="U4373" s="52">
        <v>0</v>
      </c>
      <c r="V4373" s="52">
        <v>0</v>
      </c>
      <c r="W4373" s="52">
        <v>0</v>
      </c>
      <c r="X4373" s="52">
        <v>0</v>
      </c>
      <c r="Y4373" s="52">
        <v>0</v>
      </c>
      <c r="Z4373" s="52">
        <v>0</v>
      </c>
    </row>
    <row r="4374" spans="1:26">
      <c r="A4374" s="52" t="s">
        <v>351</v>
      </c>
      <c r="B4374" s="52" t="s">
        <v>337</v>
      </c>
      <c r="C4374" s="52" t="s">
        <v>238</v>
      </c>
      <c r="D4374" s="52" t="s">
        <v>86</v>
      </c>
      <c r="E4374" s="52" t="s">
        <v>88</v>
      </c>
      <c r="F4374" s="52" t="s">
        <v>68</v>
      </c>
      <c r="G4374" s="52">
        <v>0</v>
      </c>
      <c r="H4374" s="52">
        <v>0</v>
      </c>
      <c r="I4374" s="52">
        <v>0</v>
      </c>
      <c r="J4374" s="52">
        <v>0</v>
      </c>
      <c r="K4374" s="52">
        <v>0</v>
      </c>
      <c r="L4374" s="52">
        <v>0</v>
      </c>
      <c r="M4374" s="52">
        <v>0</v>
      </c>
      <c r="N4374" s="52">
        <v>0</v>
      </c>
      <c r="O4374" s="52">
        <v>0</v>
      </c>
      <c r="P4374" s="52">
        <v>0</v>
      </c>
      <c r="Q4374" s="52">
        <v>0</v>
      </c>
      <c r="R4374" s="52">
        <v>0</v>
      </c>
      <c r="S4374" s="52">
        <v>0</v>
      </c>
      <c r="T4374" s="52">
        <v>0</v>
      </c>
      <c r="U4374" s="52">
        <v>0</v>
      </c>
      <c r="V4374" s="52">
        <v>0</v>
      </c>
      <c r="W4374" s="52">
        <v>0</v>
      </c>
      <c r="X4374" s="52">
        <v>0</v>
      </c>
      <c r="Y4374" s="52">
        <v>0</v>
      </c>
      <c r="Z4374" s="52">
        <v>0</v>
      </c>
    </row>
    <row r="4375" spans="1:26">
      <c r="A4375" s="52" t="s">
        <v>351</v>
      </c>
      <c r="B4375" s="52" t="s">
        <v>337</v>
      </c>
      <c r="C4375" s="52" t="s">
        <v>238</v>
      </c>
      <c r="D4375" s="52" t="s">
        <v>86</v>
      </c>
      <c r="E4375" s="52" t="s">
        <v>88</v>
      </c>
      <c r="F4375" s="52" t="s">
        <v>69</v>
      </c>
      <c r="G4375" s="52">
        <v>0</v>
      </c>
      <c r="H4375" s="52">
        <v>0</v>
      </c>
      <c r="I4375" s="52">
        <v>0</v>
      </c>
      <c r="J4375" s="52">
        <v>0</v>
      </c>
      <c r="K4375" s="52">
        <v>0</v>
      </c>
      <c r="L4375" s="52">
        <v>0</v>
      </c>
      <c r="M4375" s="52">
        <v>0</v>
      </c>
      <c r="N4375" s="52">
        <v>0</v>
      </c>
      <c r="O4375" s="52">
        <v>0</v>
      </c>
      <c r="P4375" s="52">
        <v>0</v>
      </c>
      <c r="Q4375" s="52">
        <v>0</v>
      </c>
      <c r="R4375" s="52">
        <v>0</v>
      </c>
      <c r="S4375" s="52">
        <v>0</v>
      </c>
      <c r="T4375" s="52">
        <v>0</v>
      </c>
      <c r="U4375" s="52">
        <v>0</v>
      </c>
      <c r="V4375" s="52">
        <v>0</v>
      </c>
      <c r="W4375" s="52">
        <v>0</v>
      </c>
      <c r="X4375" s="52">
        <v>0</v>
      </c>
      <c r="Y4375" s="52">
        <v>0</v>
      </c>
      <c r="Z4375" s="52">
        <v>0</v>
      </c>
    </row>
    <row r="4376" spans="1:26">
      <c r="A4376" s="52" t="s">
        <v>351</v>
      </c>
      <c r="B4376" s="52" t="s">
        <v>337</v>
      </c>
      <c r="C4376" s="52" t="s">
        <v>238</v>
      </c>
      <c r="D4376" s="52" t="s">
        <v>86</v>
      </c>
      <c r="E4376" s="52" t="s">
        <v>88</v>
      </c>
      <c r="F4376" s="52" t="s">
        <v>70</v>
      </c>
      <c r="G4376" s="52">
        <v>0</v>
      </c>
      <c r="H4376" s="52">
        <v>0</v>
      </c>
      <c r="I4376" s="52">
        <v>0</v>
      </c>
      <c r="J4376" s="52">
        <v>0</v>
      </c>
      <c r="K4376" s="52">
        <v>0</v>
      </c>
      <c r="L4376" s="52">
        <v>0</v>
      </c>
      <c r="M4376" s="52">
        <v>0</v>
      </c>
      <c r="N4376" s="52">
        <v>0</v>
      </c>
      <c r="O4376" s="52">
        <v>0</v>
      </c>
      <c r="P4376" s="52">
        <v>0</v>
      </c>
      <c r="Q4376" s="52">
        <v>0</v>
      </c>
      <c r="R4376" s="52">
        <v>0</v>
      </c>
      <c r="S4376" s="52">
        <v>0</v>
      </c>
      <c r="T4376" s="52">
        <v>0</v>
      </c>
      <c r="U4376" s="52">
        <v>0</v>
      </c>
      <c r="V4376" s="52">
        <v>0</v>
      </c>
      <c r="W4376" s="52">
        <v>0</v>
      </c>
      <c r="X4376" s="52">
        <v>0</v>
      </c>
      <c r="Y4376" s="52">
        <v>0</v>
      </c>
      <c r="Z4376" s="52">
        <v>0</v>
      </c>
    </row>
    <row r="4377" spans="1:26">
      <c r="A4377" s="52" t="s">
        <v>351</v>
      </c>
      <c r="B4377" s="52" t="s">
        <v>342</v>
      </c>
      <c r="C4377" s="52" t="s">
        <v>238</v>
      </c>
      <c r="D4377" s="52" t="s">
        <v>86</v>
      </c>
      <c r="E4377" s="52" t="s">
        <v>88</v>
      </c>
      <c r="F4377" s="52" t="s">
        <v>71</v>
      </c>
      <c r="G4377" s="52">
        <v>0</v>
      </c>
      <c r="H4377" s="52">
        <v>0</v>
      </c>
      <c r="I4377" s="52">
        <v>0</v>
      </c>
      <c r="J4377" s="52">
        <v>0</v>
      </c>
      <c r="K4377" s="52">
        <v>0</v>
      </c>
      <c r="L4377" s="52">
        <v>0</v>
      </c>
      <c r="M4377" s="52">
        <v>0</v>
      </c>
      <c r="N4377" s="52">
        <v>0</v>
      </c>
      <c r="O4377" s="52">
        <v>0</v>
      </c>
      <c r="P4377" s="52">
        <v>0</v>
      </c>
      <c r="Q4377" s="52">
        <v>0</v>
      </c>
      <c r="R4377" s="52">
        <v>0</v>
      </c>
      <c r="S4377" s="52">
        <v>0</v>
      </c>
      <c r="T4377" s="52">
        <v>0</v>
      </c>
      <c r="U4377" s="52">
        <v>0</v>
      </c>
      <c r="V4377" s="52">
        <v>0</v>
      </c>
      <c r="W4377" s="52">
        <v>0</v>
      </c>
      <c r="X4377" s="52">
        <v>0</v>
      </c>
      <c r="Y4377" s="52">
        <v>0</v>
      </c>
      <c r="Z4377" s="52">
        <v>0</v>
      </c>
    </row>
    <row r="4378" spans="1:26">
      <c r="A4378" s="52" t="s">
        <v>351</v>
      </c>
      <c r="B4378" s="52" t="s">
        <v>342</v>
      </c>
      <c r="C4378" s="52" t="s">
        <v>238</v>
      </c>
      <c r="D4378" s="52" t="s">
        <v>86</v>
      </c>
      <c r="E4378" s="52" t="s">
        <v>88</v>
      </c>
      <c r="F4378" s="52" t="s">
        <v>72</v>
      </c>
      <c r="G4378" s="52">
        <v>11.731001361308065</v>
      </c>
      <c r="H4378" s="52">
        <v>12.230330149560736</v>
      </c>
      <c r="I4378" s="52">
        <v>12.759329569238119</v>
      </c>
      <c r="J4378" s="52">
        <v>13.319547053398978</v>
      </c>
      <c r="K4378" s="52">
        <v>13.795976969921144</v>
      </c>
      <c r="L4378" s="52">
        <v>14.383899641099429</v>
      </c>
      <c r="M4378" s="52">
        <v>14.941210173070971</v>
      </c>
      <c r="N4378" s="52">
        <v>16.240647454329086</v>
      </c>
      <c r="O4378" s="52">
        <v>16.2418722035803</v>
      </c>
      <c r="P4378" s="52">
        <v>15.82235068914615</v>
      </c>
      <c r="Q4378" s="52">
        <v>16.533716805522001</v>
      </c>
      <c r="R4378" s="52">
        <v>18.0342348804</v>
      </c>
      <c r="S4378" s="52">
        <v>18.872571290391935</v>
      </c>
      <c r="T4378" s="52">
        <v>18.67435957992393</v>
      </c>
      <c r="U4378" s="52">
        <v>19.056113047049546</v>
      </c>
      <c r="V4378" s="52">
        <v>19.108902330796763</v>
      </c>
      <c r="W4378" s="52">
        <v>18.186611324377576</v>
      </c>
      <c r="X4378" s="52">
        <v>18.77448297569898</v>
      </c>
      <c r="Y4378" s="52">
        <v>19.084107831814368</v>
      </c>
      <c r="Z4378" s="52">
        <v>18.669999063987451</v>
      </c>
    </row>
    <row r="4379" spans="1:26">
      <c r="A4379" s="52" t="s">
        <v>351</v>
      </c>
      <c r="B4379" s="52" t="s">
        <v>343</v>
      </c>
      <c r="C4379" s="52" t="s">
        <v>238</v>
      </c>
      <c r="D4379" s="52" t="s">
        <v>86</v>
      </c>
      <c r="E4379" s="52" t="s">
        <v>88</v>
      </c>
      <c r="F4379" s="52" t="s">
        <v>73</v>
      </c>
      <c r="G4379" s="52">
        <v>0</v>
      </c>
      <c r="H4379" s="52">
        <v>0</v>
      </c>
      <c r="I4379" s="52">
        <v>0</v>
      </c>
      <c r="J4379" s="52">
        <v>0</v>
      </c>
      <c r="K4379" s="52">
        <v>0</v>
      </c>
      <c r="L4379" s="52">
        <v>0</v>
      </c>
      <c r="M4379" s="52">
        <v>0</v>
      </c>
      <c r="N4379" s="52">
        <v>0</v>
      </c>
      <c r="O4379" s="52">
        <v>0</v>
      </c>
      <c r="P4379" s="52">
        <v>0</v>
      </c>
      <c r="Q4379" s="52">
        <v>0</v>
      </c>
      <c r="R4379" s="52">
        <v>0</v>
      </c>
      <c r="S4379" s="52">
        <v>0</v>
      </c>
      <c r="T4379" s="52">
        <v>0</v>
      </c>
      <c r="U4379" s="52">
        <v>0</v>
      </c>
      <c r="V4379" s="52">
        <v>0</v>
      </c>
      <c r="W4379" s="52">
        <v>0</v>
      </c>
      <c r="X4379" s="52">
        <v>0</v>
      </c>
      <c r="Y4379" s="52">
        <v>0</v>
      </c>
      <c r="Z4379" s="52">
        <v>0</v>
      </c>
    </row>
    <row r="4380" spans="1:26">
      <c r="A4380" s="52" t="s">
        <v>352</v>
      </c>
      <c r="B4380" s="52" t="s">
        <v>337</v>
      </c>
      <c r="C4380" s="52" t="s">
        <v>238</v>
      </c>
      <c r="D4380" s="52" t="s">
        <v>86</v>
      </c>
      <c r="E4380" s="52" t="s">
        <v>89</v>
      </c>
      <c r="F4380" s="52" t="s">
        <v>63</v>
      </c>
      <c r="G4380" s="52">
        <v>0</v>
      </c>
      <c r="H4380" s="52">
        <v>0</v>
      </c>
      <c r="I4380" s="52">
        <v>0</v>
      </c>
      <c r="J4380" s="52">
        <v>0</v>
      </c>
      <c r="K4380" s="52">
        <v>0</v>
      </c>
      <c r="L4380" s="52">
        <v>0</v>
      </c>
      <c r="M4380" s="52">
        <v>0</v>
      </c>
      <c r="N4380" s="52">
        <v>0</v>
      </c>
      <c r="O4380" s="52">
        <v>0</v>
      </c>
      <c r="P4380" s="52">
        <v>0</v>
      </c>
      <c r="Q4380" s="52">
        <v>0</v>
      </c>
      <c r="R4380" s="52">
        <v>0</v>
      </c>
      <c r="S4380" s="52">
        <v>0</v>
      </c>
      <c r="T4380" s="52">
        <v>0</v>
      </c>
      <c r="U4380" s="52">
        <v>0</v>
      </c>
      <c r="V4380" s="52">
        <v>0</v>
      </c>
      <c r="W4380" s="52">
        <v>0</v>
      </c>
      <c r="X4380" s="52">
        <v>0</v>
      </c>
      <c r="Y4380" s="52">
        <v>0</v>
      </c>
      <c r="Z4380" s="52">
        <v>0</v>
      </c>
    </row>
    <row r="4381" spans="1:26">
      <c r="A4381" s="52" t="s">
        <v>352</v>
      </c>
      <c r="B4381" s="52" t="s">
        <v>338</v>
      </c>
      <c r="C4381" s="52" t="s">
        <v>238</v>
      </c>
      <c r="D4381" s="52" t="s">
        <v>86</v>
      </c>
      <c r="E4381" s="52" t="s">
        <v>89</v>
      </c>
      <c r="F4381" s="52" t="s">
        <v>64</v>
      </c>
      <c r="G4381" s="52">
        <v>0</v>
      </c>
      <c r="H4381" s="52">
        <v>0</v>
      </c>
      <c r="I4381" s="52">
        <v>0</v>
      </c>
      <c r="J4381" s="52">
        <v>0</v>
      </c>
      <c r="K4381" s="52">
        <v>0</v>
      </c>
      <c r="L4381" s="52">
        <v>0</v>
      </c>
      <c r="M4381" s="52">
        <v>0</v>
      </c>
      <c r="N4381" s="52">
        <v>0</v>
      </c>
      <c r="O4381" s="52">
        <v>0</v>
      </c>
      <c r="P4381" s="52">
        <v>0</v>
      </c>
      <c r="Q4381" s="52">
        <v>0</v>
      </c>
      <c r="R4381" s="52">
        <v>0</v>
      </c>
      <c r="S4381" s="52">
        <v>0</v>
      </c>
      <c r="T4381" s="52">
        <v>0</v>
      </c>
      <c r="U4381" s="52">
        <v>0</v>
      </c>
      <c r="V4381" s="52">
        <v>0</v>
      </c>
      <c r="W4381" s="52">
        <v>0</v>
      </c>
      <c r="X4381" s="52">
        <v>0</v>
      </c>
      <c r="Y4381" s="52">
        <v>0</v>
      </c>
      <c r="Z4381" s="52">
        <v>0</v>
      </c>
    </row>
    <row r="4382" spans="1:26">
      <c r="A4382" s="52" t="s">
        <v>352</v>
      </c>
      <c r="B4382" s="52" t="s">
        <v>339</v>
      </c>
      <c r="C4382" s="52" t="s">
        <v>238</v>
      </c>
      <c r="D4382" s="52" t="s">
        <v>86</v>
      </c>
      <c r="E4382" s="52" t="s">
        <v>89</v>
      </c>
      <c r="F4382" s="52" t="s">
        <v>65</v>
      </c>
      <c r="G4382" s="52">
        <v>0</v>
      </c>
      <c r="H4382" s="52">
        <v>0</v>
      </c>
      <c r="I4382" s="52">
        <v>0</v>
      </c>
      <c r="J4382" s="52">
        <v>0</v>
      </c>
      <c r="K4382" s="52">
        <v>0</v>
      </c>
      <c r="L4382" s="52">
        <v>0</v>
      </c>
      <c r="M4382" s="52">
        <v>0</v>
      </c>
      <c r="N4382" s="52">
        <v>0</v>
      </c>
      <c r="O4382" s="52">
        <v>0</v>
      </c>
      <c r="P4382" s="52">
        <v>0</v>
      </c>
      <c r="Q4382" s="52">
        <v>0</v>
      </c>
      <c r="R4382" s="52">
        <v>0</v>
      </c>
      <c r="S4382" s="52">
        <v>0</v>
      </c>
      <c r="T4382" s="52">
        <v>0</v>
      </c>
      <c r="U4382" s="52">
        <v>0</v>
      </c>
      <c r="V4382" s="52">
        <v>0</v>
      </c>
      <c r="W4382" s="52">
        <v>0</v>
      </c>
      <c r="X4382" s="52">
        <v>0</v>
      </c>
      <c r="Y4382" s="52">
        <v>0</v>
      </c>
      <c r="Z4382" s="52">
        <v>0</v>
      </c>
    </row>
    <row r="4383" spans="1:26">
      <c r="A4383" s="52" t="s">
        <v>352</v>
      </c>
      <c r="B4383" s="52" t="s">
        <v>340</v>
      </c>
      <c r="C4383" s="52" t="s">
        <v>238</v>
      </c>
      <c r="D4383" s="52" t="s">
        <v>86</v>
      </c>
      <c r="E4383" s="52" t="s">
        <v>89</v>
      </c>
      <c r="F4383" s="52" t="s">
        <v>66</v>
      </c>
      <c r="G4383" s="52">
        <v>0</v>
      </c>
      <c r="H4383" s="52">
        <v>0</v>
      </c>
      <c r="I4383" s="52">
        <v>0</v>
      </c>
      <c r="J4383" s="52">
        <v>0</v>
      </c>
      <c r="K4383" s="52">
        <v>0</v>
      </c>
      <c r="L4383" s="52">
        <v>0</v>
      </c>
      <c r="M4383" s="52">
        <v>0</v>
      </c>
      <c r="N4383" s="52">
        <v>0</v>
      </c>
      <c r="O4383" s="52">
        <v>0</v>
      </c>
      <c r="P4383" s="52">
        <v>0</v>
      </c>
      <c r="Q4383" s="52">
        <v>0</v>
      </c>
      <c r="R4383" s="52">
        <v>0</v>
      </c>
      <c r="S4383" s="52">
        <v>0</v>
      </c>
      <c r="T4383" s="52">
        <v>0</v>
      </c>
      <c r="U4383" s="52">
        <v>0</v>
      </c>
      <c r="V4383" s="52">
        <v>0</v>
      </c>
      <c r="W4383" s="52">
        <v>0</v>
      </c>
      <c r="X4383" s="52">
        <v>0</v>
      </c>
      <c r="Y4383" s="52">
        <v>0</v>
      </c>
      <c r="Z4383" s="52">
        <v>0</v>
      </c>
    </row>
    <row r="4384" spans="1:26">
      <c r="A4384" s="52" t="s">
        <v>352</v>
      </c>
      <c r="B4384" s="52" t="s">
        <v>341</v>
      </c>
      <c r="C4384" s="52" t="s">
        <v>238</v>
      </c>
      <c r="D4384" s="52" t="s">
        <v>86</v>
      </c>
      <c r="E4384" s="52" t="s">
        <v>89</v>
      </c>
      <c r="F4384" s="52" t="s">
        <v>67</v>
      </c>
      <c r="G4384" s="52">
        <v>0</v>
      </c>
      <c r="H4384" s="52">
        <v>0</v>
      </c>
      <c r="I4384" s="52">
        <v>0</v>
      </c>
      <c r="J4384" s="52">
        <v>0</v>
      </c>
      <c r="K4384" s="52">
        <v>0</v>
      </c>
      <c r="L4384" s="52">
        <v>0</v>
      </c>
      <c r="M4384" s="52">
        <v>0</v>
      </c>
      <c r="N4384" s="52">
        <v>0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0</v>
      </c>
      <c r="U4384" s="52">
        <v>0</v>
      </c>
      <c r="V4384" s="52">
        <v>0</v>
      </c>
      <c r="W4384" s="52">
        <v>0</v>
      </c>
      <c r="X4384" s="52">
        <v>0</v>
      </c>
      <c r="Y4384" s="52">
        <v>0</v>
      </c>
      <c r="Z4384" s="52">
        <v>0</v>
      </c>
    </row>
    <row r="4385" spans="1:26">
      <c r="A4385" s="52" t="s">
        <v>352</v>
      </c>
      <c r="B4385" s="52" t="s">
        <v>337</v>
      </c>
      <c r="C4385" s="52" t="s">
        <v>238</v>
      </c>
      <c r="D4385" s="52" t="s">
        <v>86</v>
      </c>
      <c r="E4385" s="52" t="s">
        <v>89</v>
      </c>
      <c r="F4385" s="52" t="s">
        <v>68</v>
      </c>
      <c r="G4385" s="52">
        <v>0</v>
      </c>
      <c r="H4385" s="52">
        <v>0</v>
      </c>
      <c r="I4385" s="52">
        <v>0</v>
      </c>
      <c r="J4385" s="52">
        <v>0</v>
      </c>
      <c r="K4385" s="52">
        <v>0</v>
      </c>
      <c r="L4385" s="52">
        <v>0</v>
      </c>
      <c r="M4385" s="52">
        <v>0</v>
      </c>
      <c r="N4385" s="52">
        <v>0</v>
      </c>
      <c r="O4385" s="52">
        <v>0</v>
      </c>
      <c r="P4385" s="52">
        <v>0</v>
      </c>
      <c r="Q4385" s="52">
        <v>0</v>
      </c>
      <c r="R4385" s="52">
        <v>0</v>
      </c>
      <c r="S4385" s="52">
        <v>0</v>
      </c>
      <c r="T4385" s="52">
        <v>0</v>
      </c>
      <c r="U4385" s="52">
        <v>0</v>
      </c>
      <c r="V4385" s="52">
        <v>0</v>
      </c>
      <c r="W4385" s="52">
        <v>0</v>
      </c>
      <c r="X4385" s="52">
        <v>0</v>
      </c>
      <c r="Y4385" s="52">
        <v>0</v>
      </c>
      <c r="Z4385" s="52">
        <v>0</v>
      </c>
    </row>
    <row r="4386" spans="1:26">
      <c r="A4386" s="52" t="s">
        <v>352</v>
      </c>
      <c r="B4386" s="52" t="s">
        <v>337</v>
      </c>
      <c r="C4386" s="52" t="s">
        <v>238</v>
      </c>
      <c r="D4386" s="52" t="s">
        <v>86</v>
      </c>
      <c r="E4386" s="52" t="s">
        <v>89</v>
      </c>
      <c r="F4386" s="52" t="s">
        <v>69</v>
      </c>
      <c r="G4386" s="52">
        <v>0</v>
      </c>
      <c r="H4386" s="52">
        <v>0</v>
      </c>
      <c r="I4386" s="52">
        <v>0</v>
      </c>
      <c r="J4386" s="52">
        <v>0</v>
      </c>
      <c r="K4386" s="52">
        <v>0</v>
      </c>
      <c r="L4386" s="52">
        <v>0</v>
      </c>
      <c r="M4386" s="52">
        <v>0</v>
      </c>
      <c r="N4386" s="52">
        <v>0</v>
      </c>
      <c r="O4386" s="52">
        <v>0</v>
      </c>
      <c r="P4386" s="52">
        <v>0</v>
      </c>
      <c r="Q4386" s="52">
        <v>0</v>
      </c>
      <c r="R4386" s="52">
        <v>0</v>
      </c>
      <c r="S4386" s="52">
        <v>0</v>
      </c>
      <c r="T4386" s="52">
        <v>0</v>
      </c>
      <c r="U4386" s="52">
        <v>0</v>
      </c>
      <c r="V4386" s="52">
        <v>0</v>
      </c>
      <c r="W4386" s="52">
        <v>0</v>
      </c>
      <c r="X4386" s="52">
        <v>0</v>
      </c>
      <c r="Y4386" s="52">
        <v>0</v>
      </c>
      <c r="Z4386" s="52">
        <v>0</v>
      </c>
    </row>
    <row r="4387" spans="1:26">
      <c r="A4387" s="52" t="s">
        <v>352</v>
      </c>
      <c r="B4387" s="52" t="s">
        <v>337</v>
      </c>
      <c r="C4387" s="52" t="s">
        <v>238</v>
      </c>
      <c r="D4387" s="52" t="s">
        <v>86</v>
      </c>
      <c r="E4387" s="52" t="s">
        <v>89</v>
      </c>
      <c r="F4387" s="52" t="s">
        <v>70</v>
      </c>
      <c r="G4387" s="52">
        <v>0</v>
      </c>
      <c r="H4387" s="52">
        <v>0</v>
      </c>
      <c r="I4387" s="52">
        <v>0</v>
      </c>
      <c r="J4387" s="52">
        <v>0</v>
      </c>
      <c r="K4387" s="52">
        <v>0</v>
      </c>
      <c r="L4387" s="52">
        <v>0</v>
      </c>
      <c r="M4387" s="52">
        <v>0</v>
      </c>
      <c r="N4387" s="52">
        <v>0</v>
      </c>
      <c r="O4387" s="52">
        <v>0</v>
      </c>
      <c r="P4387" s="52">
        <v>0</v>
      </c>
      <c r="Q4387" s="52">
        <v>0</v>
      </c>
      <c r="R4387" s="52">
        <v>0</v>
      </c>
      <c r="S4387" s="52">
        <v>0</v>
      </c>
      <c r="T4387" s="52">
        <v>0</v>
      </c>
      <c r="U4387" s="52">
        <v>0</v>
      </c>
      <c r="V4387" s="52">
        <v>0</v>
      </c>
      <c r="W4387" s="52">
        <v>0</v>
      </c>
      <c r="X4387" s="52">
        <v>0</v>
      </c>
      <c r="Y4387" s="52">
        <v>0</v>
      </c>
      <c r="Z4387" s="52">
        <v>0</v>
      </c>
    </row>
    <row r="4388" spans="1:26">
      <c r="A4388" s="52" t="s">
        <v>352</v>
      </c>
      <c r="B4388" s="52" t="s">
        <v>342</v>
      </c>
      <c r="C4388" s="52" t="s">
        <v>238</v>
      </c>
      <c r="D4388" s="52" t="s">
        <v>86</v>
      </c>
      <c r="E4388" s="52" t="s">
        <v>89</v>
      </c>
      <c r="F4388" s="52" t="s">
        <v>71</v>
      </c>
      <c r="G4388" s="52">
        <v>0</v>
      </c>
      <c r="H4388" s="52">
        <v>0</v>
      </c>
      <c r="I4388" s="52">
        <v>0</v>
      </c>
      <c r="J4388" s="52">
        <v>0</v>
      </c>
      <c r="K4388" s="52">
        <v>0</v>
      </c>
      <c r="L4388" s="52">
        <v>0</v>
      </c>
      <c r="M4388" s="52">
        <v>0</v>
      </c>
      <c r="N4388" s="52">
        <v>0</v>
      </c>
      <c r="O4388" s="52">
        <v>0</v>
      </c>
      <c r="P4388" s="52">
        <v>0</v>
      </c>
      <c r="Q4388" s="52">
        <v>0</v>
      </c>
      <c r="R4388" s="52">
        <v>0</v>
      </c>
      <c r="S4388" s="52">
        <v>0</v>
      </c>
      <c r="T4388" s="52">
        <v>0</v>
      </c>
      <c r="U4388" s="52">
        <v>0</v>
      </c>
      <c r="V4388" s="52">
        <v>0</v>
      </c>
      <c r="W4388" s="52">
        <v>0</v>
      </c>
      <c r="X4388" s="52">
        <v>0</v>
      </c>
      <c r="Y4388" s="52">
        <v>0</v>
      </c>
      <c r="Z4388" s="52">
        <v>0</v>
      </c>
    </row>
    <row r="4389" spans="1:26">
      <c r="A4389" s="52" t="s">
        <v>352</v>
      </c>
      <c r="B4389" s="52" t="s">
        <v>342</v>
      </c>
      <c r="C4389" s="52" t="s">
        <v>238</v>
      </c>
      <c r="D4389" s="52" t="s">
        <v>86</v>
      </c>
      <c r="E4389" s="52" t="s">
        <v>89</v>
      </c>
      <c r="F4389" s="52" t="s">
        <v>72</v>
      </c>
      <c r="G4389" s="52">
        <v>0</v>
      </c>
      <c r="H4389" s="52">
        <v>0</v>
      </c>
      <c r="I4389" s="52">
        <v>0</v>
      </c>
      <c r="J4389" s="52">
        <v>0</v>
      </c>
      <c r="K4389" s="52">
        <v>0</v>
      </c>
      <c r="L4389" s="52">
        <v>0</v>
      </c>
      <c r="M4389" s="52">
        <v>0</v>
      </c>
      <c r="N4389" s="52">
        <v>0</v>
      </c>
      <c r="O4389" s="52">
        <v>0</v>
      </c>
      <c r="P4389" s="52">
        <v>0</v>
      </c>
      <c r="Q4389" s="52">
        <v>0</v>
      </c>
      <c r="R4389" s="52">
        <v>0</v>
      </c>
      <c r="S4389" s="52">
        <v>0</v>
      </c>
      <c r="T4389" s="52">
        <v>0</v>
      </c>
      <c r="U4389" s="52">
        <v>0</v>
      </c>
      <c r="V4389" s="52">
        <v>0</v>
      </c>
      <c r="W4389" s="52">
        <v>0</v>
      </c>
      <c r="X4389" s="52">
        <v>0</v>
      </c>
      <c r="Y4389" s="52">
        <v>0</v>
      </c>
      <c r="Z4389" s="52">
        <v>0</v>
      </c>
    </row>
    <row r="4390" spans="1:26">
      <c r="A4390" s="52" t="s">
        <v>352</v>
      </c>
      <c r="B4390" s="52" t="s">
        <v>343</v>
      </c>
      <c r="C4390" s="52" t="s">
        <v>238</v>
      </c>
      <c r="D4390" s="52" t="s">
        <v>86</v>
      </c>
      <c r="E4390" s="52" t="s">
        <v>89</v>
      </c>
      <c r="F4390" s="52" t="s">
        <v>73</v>
      </c>
      <c r="G4390" s="52">
        <v>0</v>
      </c>
      <c r="H4390" s="52">
        <v>0</v>
      </c>
      <c r="I4390" s="52">
        <v>0</v>
      </c>
      <c r="J4390" s="52">
        <v>0</v>
      </c>
      <c r="K4390" s="52">
        <v>0</v>
      </c>
      <c r="L4390" s="52">
        <v>0</v>
      </c>
      <c r="M4390" s="52">
        <v>0</v>
      </c>
      <c r="N4390" s="52">
        <v>0</v>
      </c>
      <c r="O4390" s="52">
        <v>0</v>
      </c>
      <c r="P4390" s="52">
        <v>0</v>
      </c>
      <c r="Q4390" s="52">
        <v>0</v>
      </c>
      <c r="R4390" s="52">
        <v>0</v>
      </c>
      <c r="S4390" s="52">
        <v>0</v>
      </c>
      <c r="T4390" s="52">
        <v>0</v>
      </c>
      <c r="U4390" s="52">
        <v>0</v>
      </c>
      <c r="V4390" s="52">
        <v>0</v>
      </c>
      <c r="W4390" s="52">
        <v>0</v>
      </c>
      <c r="X4390" s="52">
        <v>0</v>
      </c>
      <c r="Y4390" s="52">
        <v>0</v>
      </c>
      <c r="Z4390" s="52">
        <v>0</v>
      </c>
    </row>
    <row r="4391" spans="1:26">
      <c r="A4391" s="52" t="s">
        <v>353</v>
      </c>
      <c r="B4391" s="52" t="s">
        <v>337</v>
      </c>
      <c r="C4391" s="52" t="s">
        <v>238</v>
      </c>
      <c r="D4391" s="52" t="s">
        <v>86</v>
      </c>
      <c r="E4391" s="52" t="s">
        <v>90</v>
      </c>
      <c r="F4391" s="52" t="s">
        <v>63</v>
      </c>
      <c r="G4391" s="52">
        <v>0</v>
      </c>
      <c r="H4391" s="52">
        <v>0</v>
      </c>
      <c r="I4391" s="52">
        <v>0</v>
      </c>
      <c r="J4391" s="52">
        <v>0</v>
      </c>
      <c r="K4391" s="52">
        <v>0</v>
      </c>
      <c r="L4391" s="52">
        <v>0</v>
      </c>
      <c r="M4391" s="52">
        <v>0</v>
      </c>
      <c r="N4391" s="52">
        <v>0</v>
      </c>
      <c r="O4391" s="52">
        <v>0</v>
      </c>
      <c r="P4391" s="52">
        <v>0</v>
      </c>
      <c r="Q4391" s="52">
        <v>0</v>
      </c>
      <c r="R4391" s="52">
        <v>0</v>
      </c>
      <c r="S4391" s="52">
        <v>0</v>
      </c>
      <c r="T4391" s="52">
        <v>0</v>
      </c>
      <c r="U4391" s="52">
        <v>0</v>
      </c>
      <c r="V4391" s="52">
        <v>0</v>
      </c>
      <c r="W4391" s="52">
        <v>0</v>
      </c>
      <c r="X4391" s="52">
        <v>0</v>
      </c>
      <c r="Y4391" s="52">
        <v>0</v>
      </c>
      <c r="Z4391" s="52">
        <v>0</v>
      </c>
    </row>
    <row r="4392" spans="1:26">
      <c r="A4392" s="52" t="s">
        <v>353</v>
      </c>
      <c r="B4392" s="52" t="s">
        <v>338</v>
      </c>
      <c r="C4392" s="52" t="s">
        <v>238</v>
      </c>
      <c r="D4392" s="52" t="s">
        <v>86</v>
      </c>
      <c r="E4392" s="52" t="s">
        <v>90</v>
      </c>
      <c r="F4392" s="52" t="s">
        <v>64</v>
      </c>
      <c r="G4392" s="52">
        <v>0</v>
      </c>
      <c r="H4392" s="52">
        <v>0</v>
      </c>
      <c r="I4392" s="52">
        <v>0</v>
      </c>
      <c r="J4392" s="52">
        <v>0</v>
      </c>
      <c r="K4392" s="52">
        <v>0</v>
      </c>
      <c r="L4392" s="52">
        <v>0</v>
      </c>
      <c r="M4392" s="52">
        <v>0</v>
      </c>
      <c r="N4392" s="52">
        <v>0</v>
      </c>
      <c r="O4392" s="52">
        <v>0</v>
      </c>
      <c r="P4392" s="52">
        <v>0</v>
      </c>
      <c r="Q4392" s="52">
        <v>0</v>
      </c>
      <c r="R4392" s="52">
        <v>0</v>
      </c>
      <c r="S4392" s="52">
        <v>0</v>
      </c>
      <c r="T4392" s="52">
        <v>0</v>
      </c>
      <c r="U4392" s="52">
        <v>0</v>
      </c>
      <c r="V4392" s="52">
        <v>0</v>
      </c>
      <c r="W4392" s="52">
        <v>0</v>
      </c>
      <c r="X4392" s="52">
        <v>0</v>
      </c>
      <c r="Y4392" s="52">
        <v>0</v>
      </c>
      <c r="Z4392" s="52">
        <v>0</v>
      </c>
    </row>
    <row r="4393" spans="1:26">
      <c r="A4393" s="52" t="s">
        <v>353</v>
      </c>
      <c r="B4393" s="52" t="s">
        <v>339</v>
      </c>
      <c r="C4393" s="52" t="s">
        <v>238</v>
      </c>
      <c r="D4393" s="52" t="s">
        <v>86</v>
      </c>
      <c r="E4393" s="52" t="s">
        <v>90</v>
      </c>
      <c r="F4393" s="52" t="s">
        <v>65</v>
      </c>
      <c r="G4393" s="52">
        <v>0</v>
      </c>
      <c r="H4393" s="52">
        <v>0</v>
      </c>
      <c r="I4393" s="52">
        <v>0</v>
      </c>
      <c r="J4393" s="52">
        <v>0</v>
      </c>
      <c r="K4393" s="52">
        <v>0</v>
      </c>
      <c r="L4393" s="52">
        <v>0</v>
      </c>
      <c r="M4393" s="52">
        <v>0</v>
      </c>
      <c r="N4393" s="52">
        <v>0</v>
      </c>
      <c r="O4393" s="52">
        <v>0</v>
      </c>
      <c r="P4393" s="52">
        <v>0</v>
      </c>
      <c r="Q4393" s="52">
        <v>0</v>
      </c>
      <c r="R4393" s="52">
        <v>0</v>
      </c>
      <c r="S4393" s="52">
        <v>0</v>
      </c>
      <c r="T4393" s="52">
        <v>0</v>
      </c>
      <c r="U4393" s="52">
        <v>0</v>
      </c>
      <c r="V4393" s="52">
        <v>0</v>
      </c>
      <c r="W4393" s="52">
        <v>0</v>
      </c>
      <c r="X4393" s="52">
        <v>0</v>
      </c>
      <c r="Y4393" s="52">
        <v>0</v>
      </c>
      <c r="Z4393" s="52">
        <v>0</v>
      </c>
    </row>
    <row r="4394" spans="1:26">
      <c r="A4394" s="52" t="s">
        <v>353</v>
      </c>
      <c r="B4394" s="52" t="s">
        <v>340</v>
      </c>
      <c r="C4394" s="52" t="s">
        <v>238</v>
      </c>
      <c r="D4394" s="52" t="s">
        <v>86</v>
      </c>
      <c r="E4394" s="52" t="s">
        <v>90</v>
      </c>
      <c r="F4394" s="52" t="s">
        <v>66</v>
      </c>
      <c r="G4394" s="52">
        <v>0</v>
      </c>
      <c r="H4394" s="52">
        <v>0</v>
      </c>
      <c r="I4394" s="52">
        <v>0</v>
      </c>
      <c r="J4394" s="52">
        <v>0</v>
      </c>
      <c r="K4394" s="52">
        <v>0</v>
      </c>
      <c r="L4394" s="52">
        <v>0</v>
      </c>
      <c r="M4394" s="52">
        <v>0</v>
      </c>
      <c r="N4394" s="52">
        <v>0</v>
      </c>
      <c r="O4394" s="52">
        <v>0</v>
      </c>
      <c r="P4394" s="52">
        <v>0</v>
      </c>
      <c r="Q4394" s="52">
        <v>0</v>
      </c>
      <c r="R4394" s="52">
        <v>0</v>
      </c>
      <c r="S4394" s="52">
        <v>0</v>
      </c>
      <c r="T4394" s="52">
        <v>0</v>
      </c>
      <c r="U4394" s="52">
        <v>0</v>
      </c>
      <c r="V4394" s="52">
        <v>0</v>
      </c>
      <c r="W4394" s="52">
        <v>0</v>
      </c>
      <c r="X4394" s="52">
        <v>0</v>
      </c>
      <c r="Y4394" s="52">
        <v>0</v>
      </c>
      <c r="Z4394" s="52">
        <v>0</v>
      </c>
    </row>
    <row r="4395" spans="1:26">
      <c r="A4395" s="52" t="s">
        <v>353</v>
      </c>
      <c r="B4395" s="52" t="s">
        <v>341</v>
      </c>
      <c r="C4395" s="52" t="s">
        <v>238</v>
      </c>
      <c r="D4395" s="52" t="s">
        <v>86</v>
      </c>
      <c r="E4395" s="52" t="s">
        <v>90</v>
      </c>
      <c r="F4395" s="52" t="s">
        <v>67</v>
      </c>
      <c r="G4395" s="52">
        <v>0</v>
      </c>
      <c r="H4395" s="52">
        <v>0</v>
      </c>
      <c r="I4395" s="52">
        <v>0</v>
      </c>
      <c r="J4395" s="52">
        <v>0</v>
      </c>
      <c r="K4395" s="52">
        <v>0</v>
      </c>
      <c r="L4395" s="52">
        <v>0</v>
      </c>
      <c r="M4395" s="52">
        <v>0</v>
      </c>
      <c r="N4395" s="52">
        <v>0</v>
      </c>
      <c r="O4395" s="52">
        <v>0</v>
      </c>
      <c r="P4395" s="52">
        <v>0</v>
      </c>
      <c r="Q4395" s="52">
        <v>0</v>
      </c>
      <c r="R4395" s="52">
        <v>0</v>
      </c>
      <c r="S4395" s="52">
        <v>0</v>
      </c>
      <c r="T4395" s="52">
        <v>0</v>
      </c>
      <c r="U4395" s="52">
        <v>0</v>
      </c>
      <c r="V4395" s="52">
        <v>0</v>
      </c>
      <c r="W4395" s="52">
        <v>0</v>
      </c>
      <c r="X4395" s="52">
        <v>0</v>
      </c>
      <c r="Y4395" s="52">
        <v>0</v>
      </c>
      <c r="Z4395" s="52">
        <v>0</v>
      </c>
    </row>
    <row r="4396" spans="1:26">
      <c r="A4396" s="52" t="s">
        <v>353</v>
      </c>
      <c r="B4396" s="52" t="s">
        <v>337</v>
      </c>
      <c r="C4396" s="52" t="s">
        <v>238</v>
      </c>
      <c r="D4396" s="52" t="s">
        <v>86</v>
      </c>
      <c r="E4396" s="52" t="s">
        <v>90</v>
      </c>
      <c r="F4396" s="52" t="s">
        <v>68</v>
      </c>
      <c r="G4396" s="52">
        <v>0</v>
      </c>
      <c r="H4396" s="52">
        <v>0</v>
      </c>
      <c r="I4396" s="52">
        <v>0</v>
      </c>
      <c r="J4396" s="52">
        <v>0</v>
      </c>
      <c r="K4396" s="52">
        <v>0</v>
      </c>
      <c r="L4396" s="52">
        <v>0</v>
      </c>
      <c r="M4396" s="52">
        <v>0</v>
      </c>
      <c r="N4396" s="52">
        <v>0</v>
      </c>
      <c r="O4396" s="52">
        <v>0</v>
      </c>
      <c r="P4396" s="52">
        <v>0</v>
      </c>
      <c r="Q4396" s="52">
        <v>0</v>
      </c>
      <c r="R4396" s="52">
        <v>0</v>
      </c>
      <c r="S4396" s="52">
        <v>0</v>
      </c>
      <c r="T4396" s="52">
        <v>0</v>
      </c>
      <c r="U4396" s="52">
        <v>0</v>
      </c>
      <c r="V4396" s="52">
        <v>0</v>
      </c>
      <c r="W4396" s="52">
        <v>0</v>
      </c>
      <c r="X4396" s="52">
        <v>0</v>
      </c>
      <c r="Y4396" s="52">
        <v>0</v>
      </c>
      <c r="Z4396" s="52">
        <v>0</v>
      </c>
    </row>
    <row r="4397" spans="1:26">
      <c r="A4397" s="52" t="s">
        <v>353</v>
      </c>
      <c r="B4397" s="52" t="s">
        <v>337</v>
      </c>
      <c r="C4397" s="52" t="s">
        <v>238</v>
      </c>
      <c r="D4397" s="52" t="s">
        <v>86</v>
      </c>
      <c r="E4397" s="52" t="s">
        <v>90</v>
      </c>
      <c r="F4397" s="52" t="s">
        <v>69</v>
      </c>
      <c r="G4397" s="52">
        <v>0</v>
      </c>
      <c r="H4397" s="52">
        <v>0</v>
      </c>
      <c r="I4397" s="52">
        <v>0</v>
      </c>
      <c r="J4397" s="52">
        <v>0</v>
      </c>
      <c r="K4397" s="52">
        <v>0</v>
      </c>
      <c r="L4397" s="52">
        <v>0</v>
      </c>
      <c r="M4397" s="52">
        <v>0</v>
      </c>
      <c r="N4397" s="52">
        <v>0</v>
      </c>
      <c r="O4397" s="52">
        <v>0</v>
      </c>
      <c r="P4397" s="52">
        <v>0</v>
      </c>
      <c r="Q4397" s="52">
        <v>0</v>
      </c>
      <c r="R4397" s="52">
        <v>0</v>
      </c>
      <c r="S4397" s="52">
        <v>0</v>
      </c>
      <c r="T4397" s="52">
        <v>0</v>
      </c>
      <c r="U4397" s="52">
        <v>0</v>
      </c>
      <c r="V4397" s="52">
        <v>0</v>
      </c>
      <c r="W4397" s="52">
        <v>0</v>
      </c>
      <c r="X4397" s="52">
        <v>0</v>
      </c>
      <c r="Y4397" s="52">
        <v>0</v>
      </c>
      <c r="Z4397" s="52">
        <v>0</v>
      </c>
    </row>
    <row r="4398" spans="1:26">
      <c r="A4398" s="52" t="s">
        <v>353</v>
      </c>
      <c r="B4398" s="52" t="s">
        <v>337</v>
      </c>
      <c r="C4398" s="52" t="s">
        <v>238</v>
      </c>
      <c r="D4398" s="52" t="s">
        <v>86</v>
      </c>
      <c r="E4398" s="52" t="s">
        <v>90</v>
      </c>
      <c r="F4398" s="52" t="s">
        <v>70</v>
      </c>
      <c r="G4398" s="52">
        <v>0</v>
      </c>
      <c r="H4398" s="52">
        <v>0</v>
      </c>
      <c r="I4398" s="52">
        <v>0</v>
      </c>
      <c r="J4398" s="52">
        <v>0</v>
      </c>
      <c r="K4398" s="52">
        <v>0</v>
      </c>
      <c r="L4398" s="52">
        <v>0</v>
      </c>
      <c r="M4398" s="52">
        <v>0</v>
      </c>
      <c r="N4398" s="52">
        <v>0</v>
      </c>
      <c r="O4398" s="52">
        <v>0</v>
      </c>
      <c r="P4398" s="52">
        <v>0</v>
      </c>
      <c r="Q4398" s="52">
        <v>0</v>
      </c>
      <c r="R4398" s="52">
        <v>0</v>
      </c>
      <c r="S4398" s="52">
        <v>0</v>
      </c>
      <c r="T4398" s="52">
        <v>0</v>
      </c>
      <c r="U4398" s="52">
        <v>0</v>
      </c>
      <c r="V4398" s="52">
        <v>0</v>
      </c>
      <c r="W4398" s="52">
        <v>0</v>
      </c>
      <c r="X4398" s="52">
        <v>0</v>
      </c>
      <c r="Y4398" s="52">
        <v>0</v>
      </c>
      <c r="Z4398" s="52">
        <v>0</v>
      </c>
    </row>
    <row r="4399" spans="1:26">
      <c r="A4399" s="52" t="s">
        <v>353</v>
      </c>
      <c r="B4399" s="52" t="s">
        <v>342</v>
      </c>
      <c r="C4399" s="52" t="s">
        <v>238</v>
      </c>
      <c r="D4399" s="52" t="s">
        <v>86</v>
      </c>
      <c r="E4399" s="52" t="s">
        <v>90</v>
      </c>
      <c r="F4399" s="52" t="s">
        <v>71</v>
      </c>
      <c r="G4399" s="52">
        <v>0</v>
      </c>
      <c r="H4399" s="52">
        <v>0</v>
      </c>
      <c r="I4399" s="52">
        <v>0</v>
      </c>
      <c r="J4399" s="52">
        <v>0</v>
      </c>
      <c r="K4399" s="52">
        <v>0</v>
      </c>
      <c r="L4399" s="52">
        <v>0</v>
      </c>
      <c r="M4399" s="52">
        <v>0</v>
      </c>
      <c r="N4399" s="52">
        <v>0</v>
      </c>
      <c r="O4399" s="52">
        <v>0</v>
      </c>
      <c r="P4399" s="52">
        <v>0</v>
      </c>
      <c r="Q4399" s="52">
        <v>0</v>
      </c>
      <c r="R4399" s="52">
        <v>0</v>
      </c>
      <c r="S4399" s="52">
        <v>0</v>
      </c>
      <c r="T4399" s="52">
        <v>0</v>
      </c>
      <c r="U4399" s="52">
        <v>0</v>
      </c>
      <c r="V4399" s="52">
        <v>0</v>
      </c>
      <c r="W4399" s="52">
        <v>0</v>
      </c>
      <c r="X4399" s="52">
        <v>0</v>
      </c>
      <c r="Y4399" s="52">
        <v>0</v>
      </c>
      <c r="Z4399" s="52">
        <v>0</v>
      </c>
    </row>
    <row r="4400" spans="1:26">
      <c r="A4400" s="52" t="s">
        <v>353</v>
      </c>
      <c r="B4400" s="52" t="s">
        <v>342</v>
      </c>
      <c r="C4400" s="52" t="s">
        <v>238</v>
      </c>
      <c r="D4400" s="52" t="s">
        <v>86</v>
      </c>
      <c r="E4400" s="52" t="s">
        <v>90</v>
      </c>
      <c r="F4400" s="52" t="s">
        <v>72</v>
      </c>
      <c r="G4400" s="52">
        <v>0</v>
      </c>
      <c r="H4400" s="52">
        <v>0</v>
      </c>
      <c r="I4400" s="52">
        <v>0</v>
      </c>
      <c r="J4400" s="52">
        <v>0</v>
      </c>
      <c r="K4400" s="52">
        <v>0</v>
      </c>
      <c r="L4400" s="52">
        <v>0</v>
      </c>
      <c r="M4400" s="52">
        <v>0</v>
      </c>
      <c r="N4400" s="52">
        <v>0</v>
      </c>
      <c r="O4400" s="52">
        <v>0</v>
      </c>
      <c r="P4400" s="52">
        <v>0</v>
      </c>
      <c r="Q4400" s="52">
        <v>0</v>
      </c>
      <c r="R4400" s="52">
        <v>0</v>
      </c>
      <c r="S4400" s="52">
        <v>0</v>
      </c>
      <c r="T4400" s="52">
        <v>0</v>
      </c>
      <c r="U4400" s="52">
        <v>0</v>
      </c>
      <c r="V4400" s="52">
        <v>0</v>
      </c>
      <c r="W4400" s="52">
        <v>0</v>
      </c>
      <c r="X4400" s="52">
        <v>0</v>
      </c>
      <c r="Y4400" s="52">
        <v>0</v>
      </c>
      <c r="Z4400" s="52">
        <v>0</v>
      </c>
    </row>
    <row r="4401" spans="1:26">
      <c r="A4401" s="52" t="s">
        <v>353</v>
      </c>
      <c r="B4401" s="52" t="s">
        <v>343</v>
      </c>
      <c r="C4401" s="52" t="s">
        <v>238</v>
      </c>
      <c r="D4401" s="52" t="s">
        <v>86</v>
      </c>
      <c r="E4401" s="52" t="s">
        <v>90</v>
      </c>
      <c r="F4401" s="52" t="s">
        <v>73</v>
      </c>
      <c r="G4401" s="52">
        <v>0</v>
      </c>
      <c r="H4401" s="52">
        <v>0</v>
      </c>
      <c r="I4401" s="52">
        <v>0</v>
      </c>
      <c r="J4401" s="52">
        <v>0</v>
      </c>
      <c r="K4401" s="52">
        <v>0</v>
      </c>
      <c r="L4401" s="52">
        <v>0</v>
      </c>
      <c r="M4401" s="52">
        <v>0</v>
      </c>
      <c r="N4401" s="52">
        <v>0</v>
      </c>
      <c r="O4401" s="52">
        <v>0</v>
      </c>
      <c r="P4401" s="52">
        <v>0</v>
      </c>
      <c r="Q4401" s="52">
        <v>0</v>
      </c>
      <c r="R4401" s="52">
        <v>0</v>
      </c>
      <c r="S4401" s="52">
        <v>0</v>
      </c>
      <c r="T4401" s="52">
        <v>0</v>
      </c>
      <c r="U4401" s="52">
        <v>0</v>
      </c>
      <c r="V4401" s="52">
        <v>0</v>
      </c>
      <c r="W4401" s="52">
        <v>0</v>
      </c>
      <c r="X4401" s="52">
        <v>0</v>
      </c>
      <c r="Y4401" s="52">
        <v>0</v>
      </c>
      <c r="Z4401" s="52">
        <v>0</v>
      </c>
    </row>
    <row r="4402" spans="1:26">
      <c r="A4402" s="52" t="s">
        <v>354</v>
      </c>
      <c r="B4402" s="52" t="s">
        <v>337</v>
      </c>
      <c r="C4402" s="52" t="s">
        <v>238</v>
      </c>
      <c r="D4402" s="52" t="s">
        <v>86</v>
      </c>
      <c r="E4402" s="52" t="s">
        <v>91</v>
      </c>
      <c r="F4402" s="52" t="s">
        <v>63</v>
      </c>
      <c r="G4402" s="52">
        <v>0</v>
      </c>
      <c r="H4402" s="52">
        <v>0</v>
      </c>
      <c r="I4402" s="52">
        <v>0</v>
      </c>
      <c r="J4402" s="52">
        <v>0</v>
      </c>
      <c r="K4402" s="52">
        <v>0</v>
      </c>
      <c r="L4402" s="52">
        <v>0</v>
      </c>
      <c r="M4402" s="52">
        <v>0</v>
      </c>
      <c r="N4402" s="52">
        <v>0</v>
      </c>
      <c r="O4402" s="52">
        <v>0</v>
      </c>
      <c r="P4402" s="52">
        <v>0</v>
      </c>
      <c r="Q4402" s="52">
        <v>0</v>
      </c>
      <c r="R4402" s="52">
        <v>0</v>
      </c>
      <c r="S4402" s="52">
        <v>0</v>
      </c>
      <c r="T4402" s="52">
        <v>0</v>
      </c>
      <c r="U4402" s="52">
        <v>0</v>
      </c>
      <c r="V4402" s="52">
        <v>0</v>
      </c>
      <c r="W4402" s="52">
        <v>0</v>
      </c>
      <c r="X4402" s="52">
        <v>0</v>
      </c>
      <c r="Y4402" s="52">
        <v>0</v>
      </c>
      <c r="Z4402" s="52">
        <v>0</v>
      </c>
    </row>
    <row r="4403" spans="1:26">
      <c r="A4403" s="52" t="s">
        <v>354</v>
      </c>
      <c r="B4403" s="52" t="s">
        <v>338</v>
      </c>
      <c r="C4403" s="52" t="s">
        <v>238</v>
      </c>
      <c r="D4403" s="52" t="s">
        <v>86</v>
      </c>
      <c r="E4403" s="52" t="s">
        <v>91</v>
      </c>
      <c r="F4403" s="52" t="s">
        <v>64</v>
      </c>
      <c r="G4403" s="52">
        <v>0</v>
      </c>
      <c r="H4403" s="52">
        <v>0</v>
      </c>
      <c r="I4403" s="52">
        <v>0</v>
      </c>
      <c r="J4403" s="52">
        <v>0</v>
      </c>
      <c r="K4403" s="52">
        <v>0</v>
      </c>
      <c r="L4403" s="52">
        <v>0</v>
      </c>
      <c r="M4403" s="52">
        <v>0</v>
      </c>
      <c r="N4403" s="52">
        <v>0</v>
      </c>
      <c r="O4403" s="52">
        <v>0</v>
      </c>
      <c r="P4403" s="52">
        <v>0</v>
      </c>
      <c r="Q4403" s="52">
        <v>0</v>
      </c>
      <c r="R4403" s="52">
        <v>0</v>
      </c>
      <c r="S4403" s="52">
        <v>0</v>
      </c>
      <c r="T4403" s="52">
        <v>0</v>
      </c>
      <c r="U4403" s="52">
        <v>0</v>
      </c>
      <c r="V4403" s="52">
        <v>0</v>
      </c>
      <c r="W4403" s="52">
        <v>0</v>
      </c>
      <c r="X4403" s="52">
        <v>0</v>
      </c>
      <c r="Y4403" s="52">
        <v>0</v>
      </c>
      <c r="Z4403" s="52">
        <v>0</v>
      </c>
    </row>
    <row r="4404" spans="1:26">
      <c r="A4404" s="52" t="s">
        <v>354</v>
      </c>
      <c r="B4404" s="52" t="s">
        <v>339</v>
      </c>
      <c r="C4404" s="52" t="s">
        <v>238</v>
      </c>
      <c r="D4404" s="52" t="s">
        <v>86</v>
      </c>
      <c r="E4404" s="52" t="s">
        <v>91</v>
      </c>
      <c r="F4404" s="52" t="s">
        <v>65</v>
      </c>
      <c r="G4404" s="52">
        <v>0</v>
      </c>
      <c r="H4404" s="52">
        <v>0</v>
      </c>
      <c r="I4404" s="52">
        <v>0</v>
      </c>
      <c r="J4404" s="52">
        <v>0</v>
      </c>
      <c r="K4404" s="52">
        <v>0</v>
      </c>
      <c r="L4404" s="52">
        <v>0</v>
      </c>
      <c r="M4404" s="52">
        <v>0</v>
      </c>
      <c r="N4404" s="52">
        <v>0</v>
      </c>
      <c r="O4404" s="52">
        <v>0</v>
      </c>
      <c r="P4404" s="52">
        <v>0</v>
      </c>
      <c r="Q4404" s="52">
        <v>0</v>
      </c>
      <c r="R4404" s="52">
        <v>0</v>
      </c>
      <c r="S4404" s="52">
        <v>0</v>
      </c>
      <c r="T4404" s="52">
        <v>0</v>
      </c>
      <c r="U4404" s="52">
        <v>0</v>
      </c>
      <c r="V4404" s="52">
        <v>0</v>
      </c>
      <c r="W4404" s="52">
        <v>0</v>
      </c>
      <c r="X4404" s="52">
        <v>0</v>
      </c>
      <c r="Y4404" s="52">
        <v>0</v>
      </c>
      <c r="Z4404" s="52">
        <v>0</v>
      </c>
    </row>
    <row r="4405" spans="1:26">
      <c r="A4405" s="52" t="s">
        <v>354</v>
      </c>
      <c r="B4405" s="52" t="s">
        <v>340</v>
      </c>
      <c r="C4405" s="52" t="s">
        <v>238</v>
      </c>
      <c r="D4405" s="52" t="s">
        <v>86</v>
      </c>
      <c r="E4405" s="52" t="s">
        <v>91</v>
      </c>
      <c r="F4405" s="52" t="s">
        <v>66</v>
      </c>
      <c r="G4405" s="52">
        <v>0</v>
      </c>
      <c r="H4405" s="52">
        <v>0</v>
      </c>
      <c r="I4405" s="52">
        <v>0</v>
      </c>
      <c r="J4405" s="52">
        <v>0</v>
      </c>
      <c r="K4405" s="52">
        <v>0</v>
      </c>
      <c r="L4405" s="52">
        <v>0</v>
      </c>
      <c r="M4405" s="52">
        <v>0</v>
      </c>
      <c r="N4405" s="52">
        <v>0</v>
      </c>
      <c r="O4405" s="52">
        <v>0</v>
      </c>
      <c r="P4405" s="52">
        <v>0</v>
      </c>
      <c r="Q4405" s="52">
        <v>0</v>
      </c>
      <c r="R4405" s="52">
        <v>0</v>
      </c>
      <c r="S4405" s="52">
        <v>0</v>
      </c>
      <c r="T4405" s="52">
        <v>0</v>
      </c>
      <c r="U4405" s="52">
        <v>0</v>
      </c>
      <c r="V4405" s="52">
        <v>0</v>
      </c>
      <c r="W4405" s="52">
        <v>0</v>
      </c>
      <c r="X4405" s="52">
        <v>0</v>
      </c>
      <c r="Y4405" s="52">
        <v>0</v>
      </c>
      <c r="Z4405" s="52">
        <v>0</v>
      </c>
    </row>
    <row r="4406" spans="1:26">
      <c r="A4406" s="52" t="s">
        <v>354</v>
      </c>
      <c r="B4406" s="52" t="s">
        <v>341</v>
      </c>
      <c r="C4406" s="52" t="s">
        <v>238</v>
      </c>
      <c r="D4406" s="52" t="s">
        <v>86</v>
      </c>
      <c r="E4406" s="52" t="s">
        <v>91</v>
      </c>
      <c r="F4406" s="52" t="s">
        <v>67</v>
      </c>
      <c r="G4406" s="52">
        <v>0</v>
      </c>
      <c r="H4406" s="52">
        <v>0</v>
      </c>
      <c r="I4406" s="52">
        <v>0</v>
      </c>
      <c r="J4406" s="52">
        <v>0</v>
      </c>
      <c r="K4406" s="52">
        <v>0</v>
      </c>
      <c r="L4406" s="52">
        <v>0</v>
      </c>
      <c r="M4406" s="52">
        <v>0</v>
      </c>
      <c r="N4406" s="52">
        <v>0</v>
      </c>
      <c r="O4406" s="52">
        <v>0</v>
      </c>
      <c r="P4406" s="52">
        <v>0</v>
      </c>
      <c r="Q4406" s="52">
        <v>0</v>
      </c>
      <c r="R4406" s="52">
        <v>0</v>
      </c>
      <c r="S4406" s="52">
        <v>0</v>
      </c>
      <c r="T4406" s="52">
        <v>0</v>
      </c>
      <c r="U4406" s="52">
        <v>0</v>
      </c>
      <c r="V4406" s="52">
        <v>0</v>
      </c>
      <c r="W4406" s="52">
        <v>0</v>
      </c>
      <c r="X4406" s="52">
        <v>0</v>
      </c>
      <c r="Y4406" s="52">
        <v>0</v>
      </c>
      <c r="Z4406" s="52">
        <v>0</v>
      </c>
    </row>
    <row r="4407" spans="1:26">
      <c r="A4407" s="52" t="s">
        <v>354</v>
      </c>
      <c r="B4407" s="52" t="s">
        <v>337</v>
      </c>
      <c r="C4407" s="52" t="s">
        <v>238</v>
      </c>
      <c r="D4407" s="52" t="s">
        <v>86</v>
      </c>
      <c r="E4407" s="52" t="s">
        <v>91</v>
      </c>
      <c r="F4407" s="52" t="s">
        <v>68</v>
      </c>
      <c r="G4407" s="52">
        <v>0</v>
      </c>
      <c r="H4407" s="52">
        <v>0</v>
      </c>
      <c r="I4407" s="52">
        <v>0</v>
      </c>
      <c r="J4407" s="52">
        <v>0</v>
      </c>
      <c r="K4407" s="52">
        <v>0</v>
      </c>
      <c r="L4407" s="52">
        <v>0</v>
      </c>
      <c r="M4407" s="52">
        <v>0</v>
      </c>
      <c r="N4407" s="52">
        <v>0</v>
      </c>
      <c r="O4407" s="52">
        <v>0</v>
      </c>
      <c r="P4407" s="52">
        <v>0</v>
      </c>
      <c r="Q4407" s="52">
        <v>0</v>
      </c>
      <c r="R4407" s="52">
        <v>0</v>
      </c>
      <c r="S4407" s="52">
        <v>0</v>
      </c>
      <c r="T4407" s="52">
        <v>0</v>
      </c>
      <c r="U4407" s="52">
        <v>0</v>
      </c>
      <c r="V4407" s="52">
        <v>0</v>
      </c>
      <c r="W4407" s="52">
        <v>0</v>
      </c>
      <c r="X4407" s="52">
        <v>0</v>
      </c>
      <c r="Y4407" s="52">
        <v>0</v>
      </c>
      <c r="Z4407" s="52">
        <v>0</v>
      </c>
    </row>
    <row r="4408" spans="1:26">
      <c r="A4408" s="52" t="s">
        <v>354</v>
      </c>
      <c r="B4408" s="52" t="s">
        <v>337</v>
      </c>
      <c r="C4408" s="52" t="s">
        <v>238</v>
      </c>
      <c r="D4408" s="52" t="s">
        <v>86</v>
      </c>
      <c r="E4408" s="52" t="s">
        <v>91</v>
      </c>
      <c r="F4408" s="52" t="s">
        <v>69</v>
      </c>
      <c r="G4408" s="52">
        <v>0</v>
      </c>
      <c r="H4408" s="52">
        <v>0</v>
      </c>
      <c r="I4408" s="52">
        <v>0</v>
      </c>
      <c r="J4408" s="52">
        <v>0</v>
      </c>
      <c r="K4408" s="52">
        <v>0</v>
      </c>
      <c r="L4408" s="52">
        <v>0</v>
      </c>
      <c r="M4408" s="52">
        <v>0</v>
      </c>
      <c r="N4408" s="52">
        <v>0</v>
      </c>
      <c r="O4408" s="52">
        <v>0</v>
      </c>
      <c r="P4408" s="52">
        <v>0</v>
      </c>
      <c r="Q4408" s="52">
        <v>0</v>
      </c>
      <c r="R4408" s="52">
        <v>0</v>
      </c>
      <c r="S4408" s="52">
        <v>0</v>
      </c>
      <c r="T4408" s="52">
        <v>0</v>
      </c>
      <c r="U4408" s="52">
        <v>0</v>
      </c>
      <c r="V4408" s="52">
        <v>0</v>
      </c>
      <c r="W4408" s="52">
        <v>0</v>
      </c>
      <c r="X4408" s="52">
        <v>0</v>
      </c>
      <c r="Y4408" s="52">
        <v>0</v>
      </c>
      <c r="Z4408" s="52">
        <v>0</v>
      </c>
    </row>
    <row r="4409" spans="1:26">
      <c r="A4409" s="52" t="s">
        <v>354</v>
      </c>
      <c r="B4409" s="52" t="s">
        <v>337</v>
      </c>
      <c r="C4409" s="52" t="s">
        <v>238</v>
      </c>
      <c r="D4409" s="52" t="s">
        <v>86</v>
      </c>
      <c r="E4409" s="52" t="s">
        <v>91</v>
      </c>
      <c r="F4409" s="52" t="s">
        <v>70</v>
      </c>
      <c r="G4409" s="52">
        <v>0</v>
      </c>
      <c r="H4409" s="52">
        <v>0</v>
      </c>
      <c r="I4409" s="52">
        <v>0</v>
      </c>
      <c r="J4409" s="52">
        <v>0</v>
      </c>
      <c r="K4409" s="52">
        <v>0</v>
      </c>
      <c r="L4409" s="52">
        <v>0</v>
      </c>
      <c r="M4409" s="52">
        <v>0</v>
      </c>
      <c r="N4409" s="52">
        <v>0</v>
      </c>
      <c r="O4409" s="52">
        <v>0</v>
      </c>
      <c r="P4409" s="52">
        <v>0</v>
      </c>
      <c r="Q4409" s="52">
        <v>0</v>
      </c>
      <c r="R4409" s="52">
        <v>0</v>
      </c>
      <c r="S4409" s="52">
        <v>0</v>
      </c>
      <c r="T4409" s="52">
        <v>0</v>
      </c>
      <c r="U4409" s="52">
        <v>0</v>
      </c>
      <c r="V4409" s="52">
        <v>0</v>
      </c>
      <c r="W4409" s="52">
        <v>0</v>
      </c>
      <c r="X4409" s="52">
        <v>0</v>
      </c>
      <c r="Y4409" s="52">
        <v>0</v>
      </c>
      <c r="Z4409" s="52">
        <v>0</v>
      </c>
    </row>
    <row r="4410" spans="1:26">
      <c r="A4410" s="52" t="s">
        <v>354</v>
      </c>
      <c r="B4410" s="52" t="s">
        <v>342</v>
      </c>
      <c r="C4410" s="52" t="s">
        <v>238</v>
      </c>
      <c r="D4410" s="52" t="s">
        <v>86</v>
      </c>
      <c r="E4410" s="52" t="s">
        <v>91</v>
      </c>
      <c r="F4410" s="52" t="s">
        <v>71</v>
      </c>
      <c r="G4410" s="52">
        <v>0</v>
      </c>
      <c r="H4410" s="52">
        <v>0</v>
      </c>
      <c r="I4410" s="52">
        <v>0</v>
      </c>
      <c r="J4410" s="52">
        <v>0</v>
      </c>
      <c r="K4410" s="52">
        <v>0</v>
      </c>
      <c r="L4410" s="52">
        <v>0</v>
      </c>
      <c r="M4410" s="52">
        <v>0</v>
      </c>
      <c r="N4410" s="52">
        <v>0</v>
      </c>
      <c r="O4410" s="52">
        <v>0</v>
      </c>
      <c r="P4410" s="52">
        <v>0</v>
      </c>
      <c r="Q4410" s="52">
        <v>0</v>
      </c>
      <c r="R4410" s="52">
        <v>0</v>
      </c>
      <c r="S4410" s="52">
        <v>0</v>
      </c>
      <c r="T4410" s="52">
        <v>0</v>
      </c>
      <c r="U4410" s="52">
        <v>0</v>
      </c>
      <c r="V4410" s="52">
        <v>0</v>
      </c>
      <c r="W4410" s="52">
        <v>0</v>
      </c>
      <c r="X4410" s="52">
        <v>0</v>
      </c>
      <c r="Y4410" s="52">
        <v>0</v>
      </c>
      <c r="Z4410" s="52">
        <v>0</v>
      </c>
    </row>
    <row r="4411" spans="1:26">
      <c r="A4411" s="52" t="s">
        <v>354</v>
      </c>
      <c r="B4411" s="52" t="s">
        <v>342</v>
      </c>
      <c r="C4411" s="52" t="s">
        <v>238</v>
      </c>
      <c r="D4411" s="52" t="s">
        <v>86</v>
      </c>
      <c r="E4411" s="52" t="s">
        <v>91</v>
      </c>
      <c r="F4411" s="52" t="s">
        <v>72</v>
      </c>
      <c r="G4411" s="52">
        <v>0</v>
      </c>
      <c r="H4411" s="52">
        <v>0</v>
      </c>
      <c r="I4411" s="52">
        <v>0</v>
      </c>
      <c r="J4411" s="52">
        <v>0</v>
      </c>
      <c r="K4411" s="52">
        <v>0</v>
      </c>
      <c r="L4411" s="52">
        <v>0</v>
      </c>
      <c r="M4411" s="52">
        <v>0</v>
      </c>
      <c r="N4411" s="52">
        <v>0</v>
      </c>
      <c r="O4411" s="52">
        <v>0</v>
      </c>
      <c r="P4411" s="52">
        <v>0</v>
      </c>
      <c r="Q4411" s="52">
        <v>0</v>
      </c>
      <c r="R4411" s="52">
        <v>0</v>
      </c>
      <c r="S4411" s="52">
        <v>0</v>
      </c>
      <c r="T4411" s="52">
        <v>0</v>
      </c>
      <c r="U4411" s="52">
        <v>0</v>
      </c>
      <c r="V4411" s="52">
        <v>0</v>
      </c>
      <c r="W4411" s="52">
        <v>0</v>
      </c>
      <c r="X4411" s="52">
        <v>0</v>
      </c>
      <c r="Y4411" s="52">
        <v>0</v>
      </c>
      <c r="Z4411" s="52">
        <v>0</v>
      </c>
    </row>
    <row r="4412" spans="1:26">
      <c r="A4412" s="52" t="s">
        <v>354</v>
      </c>
      <c r="B4412" s="52" t="s">
        <v>343</v>
      </c>
      <c r="C4412" s="52" t="s">
        <v>238</v>
      </c>
      <c r="D4412" s="52" t="s">
        <v>86</v>
      </c>
      <c r="E4412" s="52" t="s">
        <v>91</v>
      </c>
      <c r="F4412" s="52" t="s">
        <v>73</v>
      </c>
      <c r="G4412" s="52">
        <v>0</v>
      </c>
      <c r="H4412" s="52">
        <v>0</v>
      </c>
      <c r="I4412" s="52">
        <v>0</v>
      </c>
      <c r="J4412" s="52">
        <v>0</v>
      </c>
      <c r="K4412" s="52">
        <v>0</v>
      </c>
      <c r="L4412" s="52">
        <v>0</v>
      </c>
      <c r="M4412" s="52">
        <v>0</v>
      </c>
      <c r="N4412" s="52">
        <v>0</v>
      </c>
      <c r="O4412" s="52">
        <v>0</v>
      </c>
      <c r="P4412" s="52">
        <v>0</v>
      </c>
      <c r="Q4412" s="52">
        <v>0</v>
      </c>
      <c r="R4412" s="52">
        <v>0</v>
      </c>
      <c r="S4412" s="52">
        <v>0</v>
      </c>
      <c r="T4412" s="52">
        <v>0</v>
      </c>
      <c r="U4412" s="52">
        <v>0</v>
      </c>
      <c r="V4412" s="52">
        <v>0</v>
      </c>
      <c r="W4412" s="52">
        <v>0</v>
      </c>
      <c r="X4412" s="52">
        <v>0</v>
      </c>
      <c r="Y4412" s="52">
        <v>0</v>
      </c>
      <c r="Z4412" s="52">
        <v>0</v>
      </c>
    </row>
    <row r="4413" spans="1:26">
      <c r="A4413" s="52" t="s">
        <v>355</v>
      </c>
      <c r="B4413" s="52" t="s">
        <v>337</v>
      </c>
      <c r="C4413" s="52" t="s">
        <v>238</v>
      </c>
      <c r="D4413" s="52" t="s">
        <v>86</v>
      </c>
      <c r="E4413" s="52" t="s">
        <v>92</v>
      </c>
      <c r="F4413" s="52" t="s">
        <v>63</v>
      </c>
      <c r="G4413" s="52">
        <v>0</v>
      </c>
      <c r="H4413" s="52">
        <v>0</v>
      </c>
      <c r="I4413" s="52">
        <v>0</v>
      </c>
      <c r="J4413" s="52">
        <v>0</v>
      </c>
      <c r="K4413" s="52">
        <v>0</v>
      </c>
      <c r="L4413" s="52">
        <v>0</v>
      </c>
      <c r="M4413" s="52">
        <v>0</v>
      </c>
      <c r="N4413" s="52">
        <v>0</v>
      </c>
      <c r="O4413" s="52">
        <v>0</v>
      </c>
      <c r="P4413" s="52">
        <v>0</v>
      </c>
      <c r="Q4413" s="52">
        <v>0</v>
      </c>
      <c r="R4413" s="52">
        <v>0</v>
      </c>
      <c r="S4413" s="52">
        <v>0</v>
      </c>
      <c r="T4413" s="52">
        <v>0</v>
      </c>
      <c r="U4413" s="52">
        <v>0</v>
      </c>
      <c r="V4413" s="52">
        <v>0</v>
      </c>
      <c r="W4413" s="52">
        <v>0</v>
      </c>
      <c r="X4413" s="52">
        <v>0</v>
      </c>
      <c r="Y4413" s="52">
        <v>0</v>
      </c>
      <c r="Z4413" s="52">
        <v>0</v>
      </c>
    </row>
    <row r="4414" spans="1:26">
      <c r="A4414" s="52" t="s">
        <v>355</v>
      </c>
      <c r="B4414" s="52" t="s">
        <v>338</v>
      </c>
      <c r="C4414" s="52" t="s">
        <v>238</v>
      </c>
      <c r="D4414" s="52" t="s">
        <v>86</v>
      </c>
      <c r="E4414" s="52" t="s">
        <v>92</v>
      </c>
      <c r="F4414" s="52" t="s">
        <v>64</v>
      </c>
      <c r="G4414" s="52">
        <v>0</v>
      </c>
      <c r="H4414" s="52">
        <v>0</v>
      </c>
      <c r="I4414" s="52">
        <v>0</v>
      </c>
      <c r="J4414" s="52">
        <v>0</v>
      </c>
      <c r="K4414" s="52">
        <v>0</v>
      </c>
      <c r="L4414" s="52">
        <v>0</v>
      </c>
      <c r="M4414" s="52">
        <v>0</v>
      </c>
      <c r="N4414" s="52">
        <v>0</v>
      </c>
      <c r="O4414" s="52">
        <v>0</v>
      </c>
      <c r="P4414" s="52">
        <v>0</v>
      </c>
      <c r="Q4414" s="52">
        <v>0</v>
      </c>
      <c r="R4414" s="52">
        <v>0</v>
      </c>
      <c r="S4414" s="52">
        <v>0</v>
      </c>
      <c r="T4414" s="52">
        <v>0</v>
      </c>
      <c r="U4414" s="52">
        <v>0</v>
      </c>
      <c r="V4414" s="52">
        <v>0</v>
      </c>
      <c r="W4414" s="52">
        <v>0</v>
      </c>
      <c r="X4414" s="52">
        <v>0</v>
      </c>
      <c r="Y4414" s="52">
        <v>0</v>
      </c>
      <c r="Z4414" s="52">
        <v>0</v>
      </c>
    </row>
    <row r="4415" spans="1:26">
      <c r="A4415" s="52" t="s">
        <v>355</v>
      </c>
      <c r="B4415" s="52" t="s">
        <v>339</v>
      </c>
      <c r="C4415" s="52" t="s">
        <v>238</v>
      </c>
      <c r="D4415" s="52" t="s">
        <v>86</v>
      </c>
      <c r="E4415" s="52" t="s">
        <v>92</v>
      </c>
      <c r="F4415" s="52" t="s">
        <v>65</v>
      </c>
      <c r="G4415" s="52">
        <v>0</v>
      </c>
      <c r="H4415" s="52">
        <v>0</v>
      </c>
      <c r="I4415" s="52">
        <v>0</v>
      </c>
      <c r="J4415" s="52">
        <v>0</v>
      </c>
      <c r="K4415" s="52">
        <v>0</v>
      </c>
      <c r="L4415" s="52">
        <v>0</v>
      </c>
      <c r="M4415" s="52">
        <v>0</v>
      </c>
      <c r="N4415" s="52">
        <v>0</v>
      </c>
      <c r="O4415" s="52">
        <v>0</v>
      </c>
      <c r="P4415" s="52">
        <v>0</v>
      </c>
      <c r="Q4415" s="52">
        <v>0</v>
      </c>
      <c r="R4415" s="52">
        <v>0</v>
      </c>
      <c r="S4415" s="52">
        <v>0</v>
      </c>
      <c r="T4415" s="52">
        <v>0</v>
      </c>
      <c r="U4415" s="52">
        <v>0</v>
      </c>
      <c r="V4415" s="52">
        <v>0</v>
      </c>
      <c r="W4415" s="52">
        <v>0</v>
      </c>
      <c r="X4415" s="52">
        <v>0</v>
      </c>
      <c r="Y4415" s="52">
        <v>0</v>
      </c>
      <c r="Z4415" s="52">
        <v>0</v>
      </c>
    </row>
    <row r="4416" spans="1:26">
      <c r="A4416" s="52" t="s">
        <v>355</v>
      </c>
      <c r="B4416" s="52" t="s">
        <v>340</v>
      </c>
      <c r="C4416" s="52" t="s">
        <v>238</v>
      </c>
      <c r="D4416" s="52" t="s">
        <v>86</v>
      </c>
      <c r="E4416" s="52" t="s">
        <v>92</v>
      </c>
      <c r="F4416" s="52" t="s">
        <v>66</v>
      </c>
      <c r="G4416" s="52">
        <v>0</v>
      </c>
      <c r="H4416" s="52">
        <v>0</v>
      </c>
      <c r="I4416" s="52">
        <v>0</v>
      </c>
      <c r="J4416" s="52">
        <v>0</v>
      </c>
      <c r="K4416" s="52">
        <v>0</v>
      </c>
      <c r="L4416" s="52">
        <v>0</v>
      </c>
      <c r="M4416" s="52">
        <v>0</v>
      </c>
      <c r="N4416" s="52">
        <v>0</v>
      </c>
      <c r="O4416" s="52">
        <v>0</v>
      </c>
      <c r="P4416" s="52">
        <v>0</v>
      </c>
      <c r="Q4416" s="52">
        <v>0</v>
      </c>
      <c r="R4416" s="52">
        <v>0</v>
      </c>
      <c r="S4416" s="52">
        <v>0</v>
      </c>
      <c r="T4416" s="52">
        <v>0</v>
      </c>
      <c r="U4416" s="52">
        <v>0</v>
      </c>
      <c r="V4416" s="52">
        <v>0</v>
      </c>
      <c r="W4416" s="52">
        <v>0</v>
      </c>
      <c r="X4416" s="52">
        <v>0</v>
      </c>
      <c r="Y4416" s="52">
        <v>0</v>
      </c>
      <c r="Z4416" s="52">
        <v>0</v>
      </c>
    </row>
    <row r="4417" spans="1:26">
      <c r="A4417" s="52" t="s">
        <v>355</v>
      </c>
      <c r="B4417" s="52" t="s">
        <v>341</v>
      </c>
      <c r="C4417" s="52" t="s">
        <v>238</v>
      </c>
      <c r="D4417" s="52" t="s">
        <v>86</v>
      </c>
      <c r="E4417" s="52" t="s">
        <v>92</v>
      </c>
      <c r="F4417" s="52" t="s">
        <v>67</v>
      </c>
      <c r="G4417" s="52">
        <v>0</v>
      </c>
      <c r="H4417" s="52">
        <v>0</v>
      </c>
      <c r="I4417" s="52">
        <v>0</v>
      </c>
      <c r="J4417" s="52">
        <v>0</v>
      </c>
      <c r="K4417" s="52">
        <v>0</v>
      </c>
      <c r="L4417" s="52">
        <v>0</v>
      </c>
      <c r="M4417" s="52">
        <v>0</v>
      </c>
      <c r="N4417" s="52">
        <v>0</v>
      </c>
      <c r="O4417" s="52">
        <v>0</v>
      </c>
      <c r="P4417" s="52">
        <v>0</v>
      </c>
      <c r="Q4417" s="52">
        <v>0</v>
      </c>
      <c r="R4417" s="52">
        <v>0</v>
      </c>
      <c r="S4417" s="52">
        <v>0</v>
      </c>
      <c r="T4417" s="52">
        <v>0</v>
      </c>
      <c r="U4417" s="52">
        <v>0</v>
      </c>
      <c r="V4417" s="52">
        <v>0</v>
      </c>
      <c r="W4417" s="52">
        <v>0</v>
      </c>
      <c r="X4417" s="52">
        <v>0</v>
      </c>
      <c r="Y4417" s="52">
        <v>0</v>
      </c>
      <c r="Z4417" s="52">
        <v>0</v>
      </c>
    </row>
    <row r="4418" spans="1:26">
      <c r="A4418" s="52" t="s">
        <v>355</v>
      </c>
      <c r="B4418" s="52" t="s">
        <v>337</v>
      </c>
      <c r="C4418" s="52" t="s">
        <v>238</v>
      </c>
      <c r="D4418" s="52" t="s">
        <v>86</v>
      </c>
      <c r="E4418" s="52" t="s">
        <v>92</v>
      </c>
      <c r="F4418" s="52" t="s">
        <v>68</v>
      </c>
      <c r="G4418" s="52">
        <v>0</v>
      </c>
      <c r="H4418" s="52">
        <v>0</v>
      </c>
      <c r="I4418" s="52">
        <v>0</v>
      </c>
      <c r="J4418" s="52">
        <v>0</v>
      </c>
      <c r="K4418" s="52">
        <v>0</v>
      </c>
      <c r="L4418" s="52">
        <v>0</v>
      </c>
      <c r="M4418" s="52">
        <v>0</v>
      </c>
      <c r="N4418" s="52">
        <v>0</v>
      </c>
      <c r="O4418" s="52">
        <v>0</v>
      </c>
      <c r="P4418" s="52">
        <v>0</v>
      </c>
      <c r="Q4418" s="52">
        <v>0</v>
      </c>
      <c r="R4418" s="52">
        <v>0</v>
      </c>
      <c r="S4418" s="52">
        <v>0</v>
      </c>
      <c r="T4418" s="52">
        <v>0</v>
      </c>
      <c r="U4418" s="52">
        <v>0</v>
      </c>
      <c r="V4418" s="52">
        <v>0</v>
      </c>
      <c r="W4418" s="52">
        <v>0</v>
      </c>
      <c r="X4418" s="52">
        <v>0</v>
      </c>
      <c r="Y4418" s="52">
        <v>0</v>
      </c>
      <c r="Z4418" s="52">
        <v>0</v>
      </c>
    </row>
    <row r="4419" spans="1:26">
      <c r="A4419" s="52" t="s">
        <v>355</v>
      </c>
      <c r="B4419" s="52" t="s">
        <v>337</v>
      </c>
      <c r="C4419" s="52" t="s">
        <v>238</v>
      </c>
      <c r="D4419" s="52" t="s">
        <v>86</v>
      </c>
      <c r="E4419" s="52" t="s">
        <v>92</v>
      </c>
      <c r="F4419" s="52" t="s">
        <v>69</v>
      </c>
      <c r="G4419" s="52">
        <v>0</v>
      </c>
      <c r="H4419" s="52">
        <v>0</v>
      </c>
      <c r="I4419" s="52">
        <v>0</v>
      </c>
      <c r="J4419" s="52">
        <v>0</v>
      </c>
      <c r="K4419" s="52">
        <v>0</v>
      </c>
      <c r="L4419" s="52">
        <v>0</v>
      </c>
      <c r="M4419" s="52">
        <v>0</v>
      </c>
      <c r="N4419" s="52">
        <v>0</v>
      </c>
      <c r="O4419" s="52">
        <v>0</v>
      </c>
      <c r="P4419" s="52">
        <v>0</v>
      </c>
      <c r="Q4419" s="52">
        <v>0</v>
      </c>
      <c r="R4419" s="52">
        <v>0</v>
      </c>
      <c r="S4419" s="52">
        <v>0</v>
      </c>
      <c r="T4419" s="52">
        <v>0</v>
      </c>
      <c r="U4419" s="52">
        <v>0</v>
      </c>
      <c r="V4419" s="52">
        <v>0</v>
      </c>
      <c r="W4419" s="52">
        <v>0</v>
      </c>
      <c r="X4419" s="52">
        <v>0</v>
      </c>
      <c r="Y4419" s="52">
        <v>0</v>
      </c>
      <c r="Z4419" s="52">
        <v>0</v>
      </c>
    </row>
    <row r="4420" spans="1:26">
      <c r="A4420" s="52" t="s">
        <v>355</v>
      </c>
      <c r="B4420" s="52" t="s">
        <v>337</v>
      </c>
      <c r="C4420" s="52" t="s">
        <v>238</v>
      </c>
      <c r="D4420" s="52" t="s">
        <v>86</v>
      </c>
      <c r="E4420" s="52" t="s">
        <v>92</v>
      </c>
      <c r="F4420" s="52" t="s">
        <v>70</v>
      </c>
      <c r="G4420" s="52">
        <v>0</v>
      </c>
      <c r="H4420" s="52">
        <v>0</v>
      </c>
      <c r="I4420" s="52">
        <v>0</v>
      </c>
      <c r="J4420" s="52">
        <v>0</v>
      </c>
      <c r="K4420" s="52">
        <v>0</v>
      </c>
      <c r="L4420" s="52">
        <v>0</v>
      </c>
      <c r="M4420" s="52">
        <v>0</v>
      </c>
      <c r="N4420" s="52">
        <v>0</v>
      </c>
      <c r="O4420" s="52">
        <v>0</v>
      </c>
      <c r="P4420" s="52">
        <v>0</v>
      </c>
      <c r="Q4420" s="52">
        <v>0</v>
      </c>
      <c r="R4420" s="52">
        <v>0</v>
      </c>
      <c r="S4420" s="52">
        <v>0</v>
      </c>
      <c r="T4420" s="52">
        <v>0</v>
      </c>
      <c r="U4420" s="52">
        <v>0</v>
      </c>
      <c r="V4420" s="52">
        <v>0</v>
      </c>
      <c r="W4420" s="52">
        <v>0</v>
      </c>
      <c r="X4420" s="52">
        <v>0</v>
      </c>
      <c r="Y4420" s="52">
        <v>0</v>
      </c>
      <c r="Z4420" s="52">
        <v>0</v>
      </c>
    </row>
    <row r="4421" spans="1:26">
      <c r="A4421" s="52" t="s">
        <v>355</v>
      </c>
      <c r="B4421" s="52" t="s">
        <v>342</v>
      </c>
      <c r="C4421" s="52" t="s">
        <v>238</v>
      </c>
      <c r="D4421" s="52" t="s">
        <v>86</v>
      </c>
      <c r="E4421" s="52" t="s">
        <v>92</v>
      </c>
      <c r="F4421" s="52" t="s">
        <v>71</v>
      </c>
      <c r="G4421" s="52">
        <v>0</v>
      </c>
      <c r="H4421" s="52">
        <v>0</v>
      </c>
      <c r="I4421" s="52">
        <v>0</v>
      </c>
      <c r="J4421" s="52">
        <v>0</v>
      </c>
      <c r="K4421" s="52">
        <v>0</v>
      </c>
      <c r="L4421" s="52">
        <v>0</v>
      </c>
      <c r="M4421" s="52">
        <v>0</v>
      </c>
      <c r="N4421" s="52">
        <v>0</v>
      </c>
      <c r="O4421" s="52">
        <v>0</v>
      </c>
      <c r="P4421" s="52">
        <v>0</v>
      </c>
      <c r="Q4421" s="52">
        <v>0</v>
      </c>
      <c r="R4421" s="52">
        <v>0</v>
      </c>
      <c r="S4421" s="52">
        <v>0</v>
      </c>
      <c r="T4421" s="52">
        <v>0</v>
      </c>
      <c r="U4421" s="52">
        <v>0</v>
      </c>
      <c r="V4421" s="52">
        <v>0</v>
      </c>
      <c r="W4421" s="52">
        <v>0</v>
      </c>
      <c r="X4421" s="52">
        <v>0</v>
      </c>
      <c r="Y4421" s="52">
        <v>0</v>
      </c>
      <c r="Z4421" s="52">
        <v>0</v>
      </c>
    </row>
    <row r="4422" spans="1:26">
      <c r="A4422" s="52" t="s">
        <v>355</v>
      </c>
      <c r="B4422" s="52" t="s">
        <v>342</v>
      </c>
      <c r="C4422" s="52" t="s">
        <v>238</v>
      </c>
      <c r="D4422" s="52" t="s">
        <v>86</v>
      </c>
      <c r="E4422" s="52" t="s">
        <v>92</v>
      </c>
      <c r="F4422" s="52" t="s">
        <v>72</v>
      </c>
      <c r="G4422" s="52">
        <v>0</v>
      </c>
      <c r="H4422" s="52">
        <v>0</v>
      </c>
      <c r="I4422" s="52">
        <v>0</v>
      </c>
      <c r="J4422" s="52">
        <v>0</v>
      </c>
      <c r="K4422" s="52">
        <v>0</v>
      </c>
      <c r="L4422" s="52">
        <v>0</v>
      </c>
      <c r="M4422" s="52">
        <v>0</v>
      </c>
      <c r="N4422" s="52">
        <v>0</v>
      </c>
      <c r="O4422" s="52">
        <v>0</v>
      </c>
      <c r="P4422" s="52">
        <v>0</v>
      </c>
      <c r="Q4422" s="52">
        <v>0</v>
      </c>
      <c r="R4422" s="52">
        <v>0</v>
      </c>
      <c r="S4422" s="52">
        <v>0</v>
      </c>
      <c r="T4422" s="52">
        <v>0</v>
      </c>
      <c r="U4422" s="52">
        <v>0</v>
      </c>
      <c r="V4422" s="52">
        <v>0</v>
      </c>
      <c r="W4422" s="52">
        <v>0</v>
      </c>
      <c r="X4422" s="52">
        <v>0</v>
      </c>
      <c r="Y4422" s="52">
        <v>0</v>
      </c>
      <c r="Z4422" s="52">
        <v>0</v>
      </c>
    </row>
    <row r="4423" spans="1:26">
      <c r="A4423" s="52" t="s">
        <v>355</v>
      </c>
      <c r="B4423" s="52" t="s">
        <v>343</v>
      </c>
      <c r="C4423" s="52" t="s">
        <v>238</v>
      </c>
      <c r="D4423" s="52" t="s">
        <v>86</v>
      </c>
      <c r="E4423" s="52" t="s">
        <v>92</v>
      </c>
      <c r="F4423" s="52" t="s">
        <v>73</v>
      </c>
      <c r="G4423" s="52">
        <v>0</v>
      </c>
      <c r="H4423" s="52">
        <v>0</v>
      </c>
      <c r="I4423" s="52">
        <v>0</v>
      </c>
      <c r="J4423" s="52">
        <v>0</v>
      </c>
      <c r="K4423" s="52">
        <v>0</v>
      </c>
      <c r="L4423" s="52">
        <v>0</v>
      </c>
      <c r="M4423" s="52">
        <v>0</v>
      </c>
      <c r="N4423" s="52">
        <v>0</v>
      </c>
      <c r="O4423" s="52">
        <v>0</v>
      </c>
      <c r="P4423" s="52">
        <v>0</v>
      </c>
      <c r="Q4423" s="52">
        <v>0</v>
      </c>
      <c r="R4423" s="52">
        <v>0</v>
      </c>
      <c r="S4423" s="52">
        <v>0</v>
      </c>
      <c r="T4423" s="52">
        <v>0</v>
      </c>
      <c r="U4423" s="52">
        <v>0</v>
      </c>
      <c r="V4423" s="52">
        <v>0</v>
      </c>
      <c r="W4423" s="52">
        <v>0</v>
      </c>
      <c r="X4423" s="52">
        <v>0</v>
      </c>
      <c r="Y4423" s="52">
        <v>0</v>
      </c>
      <c r="Z4423" s="52">
        <v>0</v>
      </c>
    </row>
    <row r="4424" spans="1:26">
      <c r="A4424" s="52" t="s">
        <v>350</v>
      </c>
      <c r="B4424" s="52" t="s">
        <v>337</v>
      </c>
      <c r="C4424" s="52" t="s">
        <v>239</v>
      </c>
      <c r="D4424" s="52" t="s">
        <v>86</v>
      </c>
      <c r="E4424" s="52" t="s">
        <v>87</v>
      </c>
      <c r="F4424" s="52" t="s">
        <v>63</v>
      </c>
      <c r="G4424" s="52">
        <v>0</v>
      </c>
      <c r="H4424" s="52">
        <v>0</v>
      </c>
      <c r="I4424" s="52">
        <v>0</v>
      </c>
      <c r="J4424" s="52">
        <v>0</v>
      </c>
      <c r="K4424" s="52">
        <v>0</v>
      </c>
      <c r="L4424" s="52">
        <v>0</v>
      </c>
      <c r="M4424" s="52">
        <v>0</v>
      </c>
      <c r="N4424" s="52">
        <v>0</v>
      </c>
      <c r="O4424" s="52">
        <v>0</v>
      </c>
      <c r="P4424" s="52">
        <v>0</v>
      </c>
      <c r="Q4424" s="52">
        <v>0</v>
      </c>
      <c r="R4424" s="52">
        <v>0</v>
      </c>
      <c r="S4424" s="52">
        <v>0</v>
      </c>
      <c r="T4424" s="52">
        <v>0</v>
      </c>
      <c r="U4424" s="52">
        <v>0</v>
      </c>
      <c r="V4424" s="52">
        <v>0</v>
      </c>
      <c r="W4424" s="52">
        <v>0</v>
      </c>
      <c r="X4424" s="52">
        <v>0</v>
      </c>
      <c r="Y4424" s="52">
        <v>0</v>
      </c>
      <c r="Z4424" s="52">
        <v>0</v>
      </c>
    </row>
    <row r="4425" spans="1:26">
      <c r="A4425" s="52" t="s">
        <v>350</v>
      </c>
      <c r="B4425" s="52" t="s">
        <v>338</v>
      </c>
      <c r="C4425" s="52" t="s">
        <v>239</v>
      </c>
      <c r="D4425" s="52" t="s">
        <v>86</v>
      </c>
      <c r="E4425" s="52" t="s">
        <v>87</v>
      </c>
      <c r="F4425" s="52" t="s">
        <v>64</v>
      </c>
      <c r="G4425" s="52">
        <v>0</v>
      </c>
      <c r="H4425" s="52">
        <v>0</v>
      </c>
      <c r="I4425" s="52">
        <v>0</v>
      </c>
      <c r="J4425" s="52">
        <v>0</v>
      </c>
      <c r="K4425" s="52">
        <v>0</v>
      </c>
      <c r="L4425" s="52">
        <v>0</v>
      </c>
      <c r="M4425" s="52">
        <v>0</v>
      </c>
      <c r="N4425" s="52">
        <v>0</v>
      </c>
      <c r="O4425" s="52">
        <v>0</v>
      </c>
      <c r="P4425" s="52">
        <v>0</v>
      </c>
      <c r="Q4425" s="52">
        <v>0</v>
      </c>
      <c r="R4425" s="52">
        <v>0</v>
      </c>
      <c r="S4425" s="52">
        <v>0</v>
      </c>
      <c r="T4425" s="52">
        <v>0</v>
      </c>
      <c r="U4425" s="52">
        <v>0</v>
      </c>
      <c r="V4425" s="52">
        <v>0</v>
      </c>
      <c r="W4425" s="52">
        <v>0</v>
      </c>
      <c r="X4425" s="52">
        <v>0</v>
      </c>
      <c r="Y4425" s="52">
        <v>0</v>
      </c>
      <c r="Z4425" s="52">
        <v>0</v>
      </c>
    </row>
    <row r="4426" spans="1:26">
      <c r="A4426" s="52" t="s">
        <v>350</v>
      </c>
      <c r="B4426" s="52" t="s">
        <v>339</v>
      </c>
      <c r="C4426" s="52" t="s">
        <v>239</v>
      </c>
      <c r="D4426" s="52" t="s">
        <v>86</v>
      </c>
      <c r="E4426" s="52" t="s">
        <v>87</v>
      </c>
      <c r="F4426" s="52" t="s">
        <v>65</v>
      </c>
      <c r="G4426" s="52">
        <v>0</v>
      </c>
      <c r="H4426" s="52">
        <v>0</v>
      </c>
      <c r="I4426" s="52">
        <v>0</v>
      </c>
      <c r="J4426" s="52">
        <v>0</v>
      </c>
      <c r="K4426" s="52">
        <v>0</v>
      </c>
      <c r="L4426" s="52">
        <v>0</v>
      </c>
      <c r="M4426" s="52">
        <v>0</v>
      </c>
      <c r="N4426" s="52">
        <v>0</v>
      </c>
      <c r="O4426" s="52">
        <v>0</v>
      </c>
      <c r="P4426" s="52">
        <v>0</v>
      </c>
      <c r="Q4426" s="52">
        <v>0</v>
      </c>
      <c r="R4426" s="52">
        <v>0</v>
      </c>
      <c r="S4426" s="52">
        <v>0</v>
      </c>
      <c r="T4426" s="52">
        <v>0</v>
      </c>
      <c r="U4426" s="52">
        <v>0</v>
      </c>
      <c r="V4426" s="52">
        <v>0</v>
      </c>
      <c r="W4426" s="52">
        <v>0</v>
      </c>
      <c r="X4426" s="52">
        <v>0</v>
      </c>
      <c r="Y4426" s="52">
        <v>0</v>
      </c>
      <c r="Z4426" s="52">
        <v>0</v>
      </c>
    </row>
    <row r="4427" spans="1:26">
      <c r="A4427" s="52" t="s">
        <v>350</v>
      </c>
      <c r="B4427" s="52" t="s">
        <v>340</v>
      </c>
      <c r="C4427" s="52" t="s">
        <v>239</v>
      </c>
      <c r="D4427" s="52" t="s">
        <v>86</v>
      </c>
      <c r="E4427" s="52" t="s">
        <v>87</v>
      </c>
      <c r="F4427" s="52" t="s">
        <v>66</v>
      </c>
      <c r="G4427" s="52">
        <v>0</v>
      </c>
      <c r="H4427" s="52">
        <v>0</v>
      </c>
      <c r="I4427" s="52">
        <v>0</v>
      </c>
      <c r="J4427" s="52">
        <v>0</v>
      </c>
      <c r="K4427" s="52">
        <v>0</v>
      </c>
      <c r="L4427" s="52">
        <v>0</v>
      </c>
      <c r="M4427" s="52">
        <v>0</v>
      </c>
      <c r="N4427" s="52">
        <v>0</v>
      </c>
      <c r="O4427" s="52">
        <v>0</v>
      </c>
      <c r="P4427" s="52">
        <v>0</v>
      </c>
      <c r="Q4427" s="52">
        <v>0</v>
      </c>
      <c r="R4427" s="52">
        <v>0</v>
      </c>
      <c r="S4427" s="52">
        <v>0</v>
      </c>
      <c r="T4427" s="52">
        <v>0</v>
      </c>
      <c r="U4427" s="52">
        <v>0</v>
      </c>
      <c r="V4427" s="52">
        <v>0</v>
      </c>
      <c r="W4427" s="52">
        <v>0</v>
      </c>
      <c r="X4427" s="52">
        <v>0</v>
      </c>
      <c r="Y4427" s="52">
        <v>0</v>
      </c>
      <c r="Z4427" s="52">
        <v>0</v>
      </c>
    </row>
    <row r="4428" spans="1:26">
      <c r="A4428" s="52" t="s">
        <v>350</v>
      </c>
      <c r="B4428" s="52" t="s">
        <v>341</v>
      </c>
      <c r="C4428" s="52" t="s">
        <v>239</v>
      </c>
      <c r="D4428" s="52" t="s">
        <v>86</v>
      </c>
      <c r="E4428" s="52" t="s">
        <v>87</v>
      </c>
      <c r="F4428" s="52" t="s">
        <v>67</v>
      </c>
      <c r="G4428" s="52">
        <v>0</v>
      </c>
      <c r="H4428" s="52">
        <v>0</v>
      </c>
      <c r="I4428" s="52">
        <v>0</v>
      </c>
      <c r="J4428" s="52">
        <v>0</v>
      </c>
      <c r="K4428" s="52">
        <v>0</v>
      </c>
      <c r="L4428" s="52">
        <v>0</v>
      </c>
      <c r="M4428" s="52">
        <v>0</v>
      </c>
      <c r="N4428" s="52">
        <v>0</v>
      </c>
      <c r="O4428" s="52">
        <v>0</v>
      </c>
      <c r="P4428" s="52">
        <v>0</v>
      </c>
      <c r="Q4428" s="52">
        <v>0</v>
      </c>
      <c r="R4428" s="52">
        <v>0</v>
      </c>
      <c r="S4428" s="52">
        <v>0</v>
      </c>
      <c r="T4428" s="52">
        <v>0</v>
      </c>
      <c r="U4428" s="52">
        <v>0</v>
      </c>
      <c r="V4428" s="52">
        <v>0</v>
      </c>
      <c r="W4428" s="52">
        <v>0</v>
      </c>
      <c r="X4428" s="52">
        <v>0</v>
      </c>
      <c r="Y4428" s="52">
        <v>0</v>
      </c>
      <c r="Z4428" s="52">
        <v>0</v>
      </c>
    </row>
    <row r="4429" spans="1:26">
      <c r="A4429" s="52" t="s">
        <v>350</v>
      </c>
      <c r="B4429" s="52" t="s">
        <v>337</v>
      </c>
      <c r="C4429" s="52" t="s">
        <v>239</v>
      </c>
      <c r="D4429" s="52" t="s">
        <v>86</v>
      </c>
      <c r="E4429" s="52" t="s">
        <v>87</v>
      </c>
      <c r="F4429" s="52" t="s">
        <v>68</v>
      </c>
      <c r="G4429" s="52">
        <v>0</v>
      </c>
      <c r="H4429" s="52">
        <v>0</v>
      </c>
      <c r="I4429" s="52">
        <v>0</v>
      </c>
      <c r="J4429" s="52">
        <v>0</v>
      </c>
      <c r="K4429" s="52">
        <v>0</v>
      </c>
      <c r="L4429" s="52">
        <v>0</v>
      </c>
      <c r="M4429" s="52">
        <v>0</v>
      </c>
      <c r="N4429" s="52">
        <v>0</v>
      </c>
      <c r="O4429" s="52">
        <v>0</v>
      </c>
      <c r="P4429" s="52">
        <v>0</v>
      </c>
      <c r="Q4429" s="52">
        <v>0</v>
      </c>
      <c r="R4429" s="52">
        <v>0</v>
      </c>
      <c r="S4429" s="52">
        <v>0</v>
      </c>
      <c r="T4429" s="52">
        <v>0</v>
      </c>
      <c r="U4429" s="52">
        <v>0</v>
      </c>
      <c r="V4429" s="52">
        <v>0</v>
      </c>
      <c r="W4429" s="52">
        <v>0</v>
      </c>
      <c r="X4429" s="52">
        <v>0</v>
      </c>
      <c r="Y4429" s="52">
        <v>0</v>
      </c>
      <c r="Z4429" s="52">
        <v>0</v>
      </c>
    </row>
    <row r="4430" spans="1:26">
      <c r="A4430" s="52" t="s">
        <v>350</v>
      </c>
      <c r="B4430" s="52" t="s">
        <v>337</v>
      </c>
      <c r="C4430" s="52" t="s">
        <v>239</v>
      </c>
      <c r="D4430" s="52" t="s">
        <v>86</v>
      </c>
      <c r="E4430" s="52" t="s">
        <v>87</v>
      </c>
      <c r="F4430" s="52" t="s">
        <v>69</v>
      </c>
      <c r="G4430" s="52">
        <v>0</v>
      </c>
      <c r="H4430" s="52">
        <v>0</v>
      </c>
      <c r="I4430" s="52">
        <v>0</v>
      </c>
      <c r="J4430" s="52">
        <v>0</v>
      </c>
      <c r="K4430" s="52">
        <v>0</v>
      </c>
      <c r="L4430" s="52">
        <v>0</v>
      </c>
      <c r="M4430" s="52">
        <v>0</v>
      </c>
      <c r="N4430" s="52">
        <v>0</v>
      </c>
      <c r="O4430" s="52">
        <v>0</v>
      </c>
      <c r="P4430" s="52">
        <v>0</v>
      </c>
      <c r="Q4430" s="52">
        <v>0</v>
      </c>
      <c r="R4430" s="52">
        <v>0</v>
      </c>
      <c r="S4430" s="52">
        <v>0</v>
      </c>
      <c r="T4430" s="52">
        <v>0</v>
      </c>
      <c r="U4430" s="52">
        <v>0</v>
      </c>
      <c r="V4430" s="52">
        <v>0</v>
      </c>
      <c r="W4430" s="52">
        <v>0</v>
      </c>
      <c r="X4430" s="52">
        <v>0</v>
      </c>
      <c r="Y4430" s="52">
        <v>0</v>
      </c>
      <c r="Z4430" s="52">
        <v>0</v>
      </c>
    </row>
    <row r="4431" spans="1:26">
      <c r="A4431" s="52" t="s">
        <v>350</v>
      </c>
      <c r="B4431" s="52" t="s">
        <v>337</v>
      </c>
      <c r="C4431" s="52" t="s">
        <v>239</v>
      </c>
      <c r="D4431" s="52" t="s">
        <v>86</v>
      </c>
      <c r="E4431" s="52" t="s">
        <v>87</v>
      </c>
      <c r="F4431" s="52" t="s">
        <v>70</v>
      </c>
      <c r="G4431" s="52">
        <v>0</v>
      </c>
      <c r="H4431" s="52">
        <v>0</v>
      </c>
      <c r="I4431" s="52">
        <v>0</v>
      </c>
      <c r="J4431" s="52">
        <v>0</v>
      </c>
      <c r="K4431" s="52">
        <v>0</v>
      </c>
      <c r="L4431" s="52">
        <v>0</v>
      </c>
      <c r="M4431" s="52">
        <v>0</v>
      </c>
      <c r="N4431" s="52">
        <v>0</v>
      </c>
      <c r="O4431" s="52">
        <v>0</v>
      </c>
      <c r="P4431" s="52">
        <v>0</v>
      </c>
      <c r="Q4431" s="52">
        <v>0</v>
      </c>
      <c r="R4431" s="52">
        <v>0</v>
      </c>
      <c r="S4431" s="52">
        <v>0</v>
      </c>
      <c r="T4431" s="52">
        <v>0</v>
      </c>
      <c r="U4431" s="52">
        <v>0</v>
      </c>
      <c r="V4431" s="52">
        <v>0</v>
      </c>
      <c r="W4431" s="52">
        <v>0</v>
      </c>
      <c r="X4431" s="52">
        <v>0</v>
      </c>
      <c r="Y4431" s="52">
        <v>0</v>
      </c>
      <c r="Z4431" s="52">
        <v>0</v>
      </c>
    </row>
    <row r="4432" spans="1:26">
      <c r="A4432" s="52" t="s">
        <v>350</v>
      </c>
      <c r="B4432" s="52" t="s">
        <v>342</v>
      </c>
      <c r="C4432" s="52" t="s">
        <v>239</v>
      </c>
      <c r="D4432" s="52" t="s">
        <v>86</v>
      </c>
      <c r="E4432" s="52" t="s">
        <v>87</v>
      </c>
      <c r="F4432" s="52" t="s">
        <v>71</v>
      </c>
      <c r="G4432" s="52">
        <v>0</v>
      </c>
      <c r="H4432" s="52">
        <v>0</v>
      </c>
      <c r="I4432" s="52">
        <v>0</v>
      </c>
      <c r="J4432" s="52">
        <v>0</v>
      </c>
      <c r="K4432" s="52">
        <v>0</v>
      </c>
      <c r="L4432" s="52">
        <v>0</v>
      </c>
      <c r="M4432" s="52">
        <v>0</v>
      </c>
      <c r="N4432" s="52">
        <v>0</v>
      </c>
      <c r="O4432" s="52">
        <v>0</v>
      </c>
      <c r="P4432" s="52">
        <v>0</v>
      </c>
      <c r="Q4432" s="52">
        <v>0</v>
      </c>
      <c r="R4432" s="52">
        <v>0</v>
      </c>
      <c r="S4432" s="52">
        <v>0</v>
      </c>
      <c r="T4432" s="52">
        <v>0</v>
      </c>
      <c r="U4432" s="52">
        <v>0</v>
      </c>
      <c r="V4432" s="52">
        <v>0</v>
      </c>
      <c r="W4432" s="52">
        <v>0</v>
      </c>
      <c r="X4432" s="52">
        <v>0</v>
      </c>
      <c r="Y4432" s="52">
        <v>0</v>
      </c>
      <c r="Z4432" s="52">
        <v>0</v>
      </c>
    </row>
    <row r="4433" spans="1:26">
      <c r="A4433" s="52" t="s">
        <v>350</v>
      </c>
      <c r="B4433" s="52" t="s">
        <v>342</v>
      </c>
      <c r="C4433" s="52" t="s">
        <v>239</v>
      </c>
      <c r="D4433" s="52" t="s">
        <v>86</v>
      </c>
      <c r="E4433" s="52" t="s">
        <v>87</v>
      </c>
      <c r="F4433" s="52" t="s">
        <v>72</v>
      </c>
      <c r="G4433" s="52">
        <v>185.28960147480001</v>
      </c>
      <c r="H4433" s="52">
        <v>163.48159860120001</v>
      </c>
      <c r="I4433" s="52">
        <v>178.77060315000003</v>
      </c>
      <c r="J4433" s="52">
        <v>185.55640111800003</v>
      </c>
      <c r="K4433" s="52">
        <v>199.95819762600001</v>
      </c>
      <c r="L4433" s="52">
        <v>207.13019858640001</v>
      </c>
      <c r="M4433" s="52">
        <v>206.10400134600002</v>
      </c>
      <c r="N4433" s="52">
        <v>222.47960191199999</v>
      </c>
      <c r="O4433" s="52">
        <v>206.79659854920001</v>
      </c>
      <c r="P4433" s="52">
        <v>170.38700088480002</v>
      </c>
      <c r="Q4433" s="52">
        <v>160.4325991824</v>
      </c>
      <c r="R4433" s="52">
        <v>169.57580001120002</v>
      </c>
      <c r="S4433" s="52">
        <v>202.93680018960004</v>
      </c>
      <c r="T4433" s="52">
        <v>224.88259902480002</v>
      </c>
      <c r="U4433" s="52">
        <v>219.66320016719999</v>
      </c>
      <c r="V4433" s="52">
        <v>225.01659755879999</v>
      </c>
      <c r="W4433" s="52">
        <v>242.05420238040003</v>
      </c>
      <c r="X4433" s="52">
        <v>263.72919899160001</v>
      </c>
      <c r="Y4433" s="52">
        <v>283.39620213600006</v>
      </c>
      <c r="Z4433" s="52">
        <v>290.35599932520006</v>
      </c>
    </row>
    <row r="4434" spans="1:26">
      <c r="A4434" s="52" t="s">
        <v>350</v>
      </c>
      <c r="B4434" s="52" t="s">
        <v>343</v>
      </c>
      <c r="C4434" s="52" t="s">
        <v>239</v>
      </c>
      <c r="D4434" s="52" t="s">
        <v>86</v>
      </c>
      <c r="E4434" s="52" t="s">
        <v>87</v>
      </c>
      <c r="F4434" s="52" t="s">
        <v>73</v>
      </c>
      <c r="G4434" s="52">
        <v>0</v>
      </c>
      <c r="H4434" s="52">
        <v>0</v>
      </c>
      <c r="I4434" s="52">
        <v>0</v>
      </c>
      <c r="J4434" s="52">
        <v>0</v>
      </c>
      <c r="K4434" s="52">
        <v>0</v>
      </c>
      <c r="L4434" s="52">
        <v>0</v>
      </c>
      <c r="M4434" s="52">
        <v>0</v>
      </c>
      <c r="N4434" s="52">
        <v>0</v>
      </c>
      <c r="O4434" s="52">
        <v>0</v>
      </c>
      <c r="P4434" s="52">
        <v>0</v>
      </c>
      <c r="Q4434" s="52">
        <v>0</v>
      </c>
      <c r="R4434" s="52">
        <v>0</v>
      </c>
      <c r="S4434" s="52">
        <v>0</v>
      </c>
      <c r="T4434" s="52">
        <v>0</v>
      </c>
      <c r="U4434" s="52">
        <v>0</v>
      </c>
      <c r="V4434" s="52">
        <v>0</v>
      </c>
      <c r="W4434" s="52">
        <v>0</v>
      </c>
      <c r="X4434" s="52">
        <v>0</v>
      </c>
      <c r="Y4434" s="52">
        <v>0</v>
      </c>
      <c r="Z4434" s="52">
        <v>0</v>
      </c>
    </row>
    <row r="4435" spans="1:26">
      <c r="A4435" s="52" t="s">
        <v>351</v>
      </c>
      <c r="B4435" s="52" t="s">
        <v>337</v>
      </c>
      <c r="C4435" s="52" t="s">
        <v>239</v>
      </c>
      <c r="D4435" s="52" t="s">
        <v>86</v>
      </c>
      <c r="E4435" s="52" t="s">
        <v>88</v>
      </c>
      <c r="F4435" s="52" t="s">
        <v>63</v>
      </c>
      <c r="G4435" s="52">
        <v>0</v>
      </c>
      <c r="H4435" s="52">
        <v>0</v>
      </c>
      <c r="I4435" s="52">
        <v>0</v>
      </c>
      <c r="J4435" s="52">
        <v>0</v>
      </c>
      <c r="K4435" s="52">
        <v>0</v>
      </c>
      <c r="L4435" s="52">
        <v>0</v>
      </c>
      <c r="M4435" s="52">
        <v>0</v>
      </c>
      <c r="N4435" s="52">
        <v>0</v>
      </c>
      <c r="O4435" s="52">
        <v>0</v>
      </c>
      <c r="P4435" s="52">
        <v>0</v>
      </c>
      <c r="Q4435" s="52">
        <v>0</v>
      </c>
      <c r="R4435" s="52">
        <v>0</v>
      </c>
      <c r="S4435" s="52">
        <v>0</v>
      </c>
      <c r="T4435" s="52">
        <v>0</v>
      </c>
      <c r="U4435" s="52">
        <v>0</v>
      </c>
      <c r="V4435" s="52">
        <v>0</v>
      </c>
      <c r="W4435" s="52">
        <v>0</v>
      </c>
      <c r="X4435" s="52">
        <v>0</v>
      </c>
      <c r="Y4435" s="52">
        <v>0</v>
      </c>
      <c r="Z4435" s="52">
        <v>0</v>
      </c>
    </row>
    <row r="4436" spans="1:26">
      <c r="A4436" s="52" t="s">
        <v>351</v>
      </c>
      <c r="B4436" s="52" t="s">
        <v>338</v>
      </c>
      <c r="C4436" s="52" t="s">
        <v>239</v>
      </c>
      <c r="D4436" s="52" t="s">
        <v>86</v>
      </c>
      <c r="E4436" s="52" t="s">
        <v>88</v>
      </c>
      <c r="F4436" s="52" t="s">
        <v>64</v>
      </c>
      <c r="G4436" s="52">
        <v>0</v>
      </c>
      <c r="H4436" s="52">
        <v>0</v>
      </c>
      <c r="I4436" s="52">
        <v>0</v>
      </c>
      <c r="J4436" s="52">
        <v>0</v>
      </c>
      <c r="K4436" s="52">
        <v>0</v>
      </c>
      <c r="L4436" s="52">
        <v>0</v>
      </c>
      <c r="M4436" s="52">
        <v>0</v>
      </c>
      <c r="N4436" s="52">
        <v>0</v>
      </c>
      <c r="O4436" s="52">
        <v>0</v>
      </c>
      <c r="P4436" s="52">
        <v>0</v>
      </c>
      <c r="Q4436" s="52">
        <v>0</v>
      </c>
      <c r="R4436" s="52">
        <v>0</v>
      </c>
      <c r="S4436" s="52">
        <v>0</v>
      </c>
      <c r="T4436" s="52">
        <v>0</v>
      </c>
      <c r="U4436" s="52">
        <v>0</v>
      </c>
      <c r="V4436" s="52">
        <v>0</v>
      </c>
      <c r="W4436" s="52">
        <v>0</v>
      </c>
      <c r="X4436" s="52">
        <v>0</v>
      </c>
      <c r="Y4436" s="52">
        <v>0</v>
      </c>
      <c r="Z4436" s="52">
        <v>0</v>
      </c>
    </row>
    <row r="4437" spans="1:26">
      <c r="A4437" s="52" t="s">
        <v>351</v>
      </c>
      <c r="B4437" s="52" t="s">
        <v>339</v>
      </c>
      <c r="C4437" s="52" t="s">
        <v>239</v>
      </c>
      <c r="D4437" s="52" t="s">
        <v>86</v>
      </c>
      <c r="E4437" s="52" t="s">
        <v>88</v>
      </c>
      <c r="F4437" s="52" t="s">
        <v>65</v>
      </c>
      <c r="G4437" s="52">
        <v>5.5744018164000009</v>
      </c>
      <c r="H4437" s="52">
        <v>5.5744018164000009</v>
      </c>
      <c r="I4437" s="52">
        <v>5.5744018164000009</v>
      </c>
      <c r="J4437" s="52">
        <v>6.0032013119999998</v>
      </c>
      <c r="K4437" s="52">
        <v>6.0032013119999998</v>
      </c>
      <c r="L4437" s="52">
        <v>7.5308013468000006</v>
      </c>
      <c r="M4437" s="52">
        <v>7.297600773600001</v>
      </c>
      <c r="N4437" s="52">
        <v>30.068802108000003</v>
      </c>
      <c r="O4437" s="52">
        <v>32.613999696</v>
      </c>
      <c r="P4437" s="52">
        <v>36.913998207600002</v>
      </c>
      <c r="Q4437" s="52">
        <v>48.837200742</v>
      </c>
      <c r="R4437" s="52">
        <v>67.341998448000012</v>
      </c>
      <c r="S4437" s="52">
        <v>72.594799596000001</v>
      </c>
      <c r="T4437" s="52">
        <v>79.73519859000001</v>
      </c>
      <c r="U4437" s="52">
        <v>83.485600052400002</v>
      </c>
      <c r="V4437" s="52">
        <v>77.588400142800012</v>
      </c>
      <c r="W4437" s="52">
        <v>78.206798876400001</v>
      </c>
      <c r="X4437" s="52">
        <v>89.637600236400004</v>
      </c>
      <c r="Y4437" s="52">
        <v>90.185602114800005</v>
      </c>
      <c r="Z4437" s="52">
        <v>92.328000235199994</v>
      </c>
    </row>
    <row r="4438" spans="1:26">
      <c r="A4438" s="52" t="s">
        <v>351</v>
      </c>
      <c r="B4438" s="52" t="s">
        <v>340</v>
      </c>
      <c r="C4438" s="52" t="s">
        <v>239</v>
      </c>
      <c r="D4438" s="52" t="s">
        <v>86</v>
      </c>
      <c r="E4438" s="52" t="s">
        <v>88</v>
      </c>
      <c r="F4438" s="52" t="s">
        <v>66</v>
      </c>
      <c r="G4438" s="52">
        <v>3.1248014328000004</v>
      </c>
      <c r="H4438" s="52">
        <v>3.0744007344000002</v>
      </c>
      <c r="I4438" s="52">
        <v>3.2616009360000002</v>
      </c>
      <c r="J4438" s="52">
        <v>3.3840020340000003</v>
      </c>
      <c r="K4438" s="52">
        <v>3.4524017856000002</v>
      </c>
      <c r="L4438" s="52">
        <v>3.5351999424000002</v>
      </c>
      <c r="M4438" s="52">
        <v>3.4956011880000002</v>
      </c>
      <c r="N4438" s="52">
        <v>3.2759993412000004</v>
      </c>
      <c r="O4438" s="52">
        <v>3.7764014904000001</v>
      </c>
      <c r="P4438" s="52">
        <v>3.4272014363999999</v>
      </c>
      <c r="Q4438" s="52">
        <v>3.5928019368000004</v>
      </c>
      <c r="R4438" s="52">
        <v>3.7151988480000004</v>
      </c>
      <c r="S4438" s="52">
        <v>3.6828013896000003</v>
      </c>
      <c r="T4438" s="52">
        <v>4.0823979552000003</v>
      </c>
      <c r="U4438" s="52">
        <v>4.4819987076000007</v>
      </c>
      <c r="V4438" s="52">
        <v>5.1444007092000001</v>
      </c>
      <c r="W4438" s="52">
        <v>5.2416014579999999</v>
      </c>
      <c r="X4438" s="52">
        <v>4.3955999027999999</v>
      </c>
      <c r="Y4438" s="52">
        <v>4.4028011987999998</v>
      </c>
      <c r="Z4438" s="52">
        <v>4.4351986572000008</v>
      </c>
    </row>
    <row r="4439" spans="1:26">
      <c r="A4439" s="52" t="s">
        <v>351</v>
      </c>
      <c r="B4439" s="52" t="s">
        <v>341</v>
      </c>
      <c r="C4439" s="52" t="s">
        <v>239</v>
      </c>
      <c r="D4439" s="52" t="s">
        <v>86</v>
      </c>
      <c r="E4439" s="52" t="s">
        <v>88</v>
      </c>
      <c r="F4439" s="52" t="s">
        <v>67</v>
      </c>
      <c r="G4439" s="52">
        <v>0</v>
      </c>
      <c r="H4439" s="52">
        <v>0</v>
      </c>
      <c r="I4439" s="52">
        <v>0</v>
      </c>
      <c r="J4439" s="52">
        <v>0</v>
      </c>
      <c r="K4439" s="52">
        <v>0</v>
      </c>
      <c r="L4439" s="52">
        <v>0</v>
      </c>
      <c r="M4439" s="52">
        <v>0</v>
      </c>
      <c r="N4439" s="52">
        <v>0</v>
      </c>
      <c r="O4439" s="52">
        <v>0</v>
      </c>
      <c r="P4439" s="52">
        <v>0</v>
      </c>
      <c r="Q4439" s="52">
        <v>0</v>
      </c>
      <c r="R4439" s="52">
        <v>0</v>
      </c>
      <c r="S4439" s="52">
        <v>0</v>
      </c>
      <c r="T4439" s="52">
        <v>0</v>
      </c>
      <c r="U4439" s="52">
        <v>0</v>
      </c>
      <c r="V4439" s="52">
        <v>0</v>
      </c>
      <c r="W4439" s="52">
        <v>0</v>
      </c>
      <c r="X4439" s="52">
        <v>0</v>
      </c>
      <c r="Y4439" s="52">
        <v>0</v>
      </c>
      <c r="Z4439" s="52">
        <v>0</v>
      </c>
    </row>
    <row r="4440" spans="1:26">
      <c r="A4440" s="52" t="s">
        <v>351</v>
      </c>
      <c r="B4440" s="52" t="s">
        <v>337</v>
      </c>
      <c r="C4440" s="52" t="s">
        <v>239</v>
      </c>
      <c r="D4440" s="52" t="s">
        <v>86</v>
      </c>
      <c r="E4440" s="52" t="s">
        <v>88</v>
      </c>
      <c r="F4440" s="52" t="s">
        <v>68</v>
      </c>
      <c r="G4440" s="52">
        <v>0</v>
      </c>
      <c r="H4440" s="52">
        <v>0</v>
      </c>
      <c r="I4440" s="52">
        <v>0</v>
      </c>
      <c r="J4440" s="52">
        <v>0</v>
      </c>
      <c r="K4440" s="52">
        <v>0</v>
      </c>
      <c r="L4440" s="52">
        <v>0</v>
      </c>
      <c r="M4440" s="52">
        <v>0</v>
      </c>
      <c r="N4440" s="52">
        <v>0</v>
      </c>
      <c r="O4440" s="52">
        <v>0</v>
      </c>
      <c r="P4440" s="52">
        <v>0</v>
      </c>
      <c r="Q4440" s="52">
        <v>0</v>
      </c>
      <c r="R4440" s="52">
        <v>0</v>
      </c>
      <c r="S4440" s="52">
        <v>0</v>
      </c>
      <c r="T4440" s="52">
        <v>0</v>
      </c>
      <c r="U4440" s="52">
        <v>0</v>
      </c>
      <c r="V4440" s="52">
        <v>0</v>
      </c>
      <c r="W4440" s="52">
        <v>0</v>
      </c>
      <c r="X4440" s="52">
        <v>0</v>
      </c>
      <c r="Y4440" s="52">
        <v>0</v>
      </c>
      <c r="Z4440" s="52">
        <v>0</v>
      </c>
    </row>
    <row r="4441" spans="1:26">
      <c r="A4441" s="52" t="s">
        <v>351</v>
      </c>
      <c r="B4441" s="52" t="s">
        <v>337</v>
      </c>
      <c r="C4441" s="52" t="s">
        <v>239</v>
      </c>
      <c r="D4441" s="52" t="s">
        <v>86</v>
      </c>
      <c r="E4441" s="52" t="s">
        <v>88</v>
      </c>
      <c r="F4441" s="52" t="s">
        <v>69</v>
      </c>
      <c r="G4441" s="52">
        <v>0</v>
      </c>
      <c r="H4441" s="52">
        <v>0</v>
      </c>
      <c r="I4441" s="52">
        <v>0</v>
      </c>
      <c r="J4441" s="52">
        <v>0</v>
      </c>
      <c r="K4441" s="52">
        <v>0</v>
      </c>
      <c r="L4441" s="52">
        <v>0</v>
      </c>
      <c r="M4441" s="52">
        <v>0</v>
      </c>
      <c r="N4441" s="52">
        <v>0</v>
      </c>
      <c r="O4441" s="52">
        <v>0</v>
      </c>
      <c r="P4441" s="52">
        <v>0</v>
      </c>
      <c r="Q4441" s="52">
        <v>0</v>
      </c>
      <c r="R4441" s="52">
        <v>0</v>
      </c>
      <c r="S4441" s="52">
        <v>0</v>
      </c>
      <c r="T4441" s="52">
        <v>0</v>
      </c>
      <c r="U4441" s="52">
        <v>0</v>
      </c>
      <c r="V4441" s="52">
        <v>0</v>
      </c>
      <c r="W4441" s="52">
        <v>0</v>
      </c>
      <c r="X4441" s="52">
        <v>0</v>
      </c>
      <c r="Y4441" s="52">
        <v>0</v>
      </c>
      <c r="Z4441" s="52">
        <v>0</v>
      </c>
    </row>
    <row r="4442" spans="1:26">
      <c r="A4442" s="52" t="s">
        <v>351</v>
      </c>
      <c r="B4442" s="52" t="s">
        <v>337</v>
      </c>
      <c r="C4442" s="52" t="s">
        <v>239</v>
      </c>
      <c r="D4442" s="52" t="s">
        <v>86</v>
      </c>
      <c r="E4442" s="52" t="s">
        <v>88</v>
      </c>
      <c r="F4442" s="52" t="s">
        <v>70</v>
      </c>
      <c r="G4442" s="52">
        <v>0</v>
      </c>
      <c r="H4442" s="52">
        <v>0</v>
      </c>
      <c r="I4442" s="52">
        <v>0</v>
      </c>
      <c r="J4442" s="52">
        <v>0</v>
      </c>
      <c r="K4442" s="52">
        <v>0</v>
      </c>
      <c r="L4442" s="52">
        <v>0</v>
      </c>
      <c r="M4442" s="52">
        <v>0</v>
      </c>
      <c r="N4442" s="52">
        <v>0</v>
      </c>
      <c r="O4442" s="52">
        <v>0</v>
      </c>
      <c r="P4442" s="52">
        <v>0</v>
      </c>
      <c r="Q4442" s="52">
        <v>0</v>
      </c>
      <c r="R4442" s="52">
        <v>0</v>
      </c>
      <c r="S4442" s="52">
        <v>0</v>
      </c>
      <c r="T4442" s="52">
        <v>0</v>
      </c>
      <c r="U4442" s="52">
        <v>0</v>
      </c>
      <c r="V4442" s="52">
        <v>0</v>
      </c>
      <c r="W4442" s="52">
        <v>0</v>
      </c>
      <c r="X4442" s="52">
        <v>0</v>
      </c>
      <c r="Y4442" s="52">
        <v>0</v>
      </c>
      <c r="Z4442" s="52">
        <v>0</v>
      </c>
    </row>
    <row r="4443" spans="1:26">
      <c r="A4443" s="52" t="s">
        <v>351</v>
      </c>
      <c r="B4443" s="52" t="s">
        <v>342</v>
      </c>
      <c r="C4443" s="52" t="s">
        <v>239</v>
      </c>
      <c r="D4443" s="52" t="s">
        <v>86</v>
      </c>
      <c r="E4443" s="52" t="s">
        <v>88</v>
      </c>
      <c r="F4443" s="52" t="s">
        <v>71</v>
      </c>
      <c r="G4443" s="52">
        <v>0</v>
      </c>
      <c r="H4443" s="52">
        <v>0</v>
      </c>
      <c r="I4443" s="52">
        <v>0</v>
      </c>
      <c r="J4443" s="52">
        <v>0</v>
      </c>
      <c r="K4443" s="52">
        <v>0</v>
      </c>
      <c r="L4443" s="52">
        <v>0</v>
      </c>
      <c r="M4443" s="52">
        <v>0</v>
      </c>
      <c r="N4443" s="52">
        <v>0</v>
      </c>
      <c r="O4443" s="52">
        <v>0</v>
      </c>
      <c r="P4443" s="52">
        <v>0</v>
      </c>
      <c r="Q4443" s="52">
        <v>0</v>
      </c>
      <c r="R4443" s="52">
        <v>0</v>
      </c>
      <c r="S4443" s="52">
        <v>0</v>
      </c>
      <c r="T4443" s="52">
        <v>0</v>
      </c>
      <c r="U4443" s="52">
        <v>0</v>
      </c>
      <c r="V4443" s="52">
        <v>0</v>
      </c>
      <c r="W4443" s="52">
        <v>0</v>
      </c>
      <c r="X4443" s="52">
        <v>0</v>
      </c>
      <c r="Y4443" s="52">
        <v>0</v>
      </c>
      <c r="Z4443" s="52">
        <v>0</v>
      </c>
    </row>
    <row r="4444" spans="1:26">
      <c r="A4444" s="52" t="s">
        <v>351</v>
      </c>
      <c r="B4444" s="52" t="s">
        <v>342</v>
      </c>
      <c r="C4444" s="52" t="s">
        <v>239</v>
      </c>
      <c r="D4444" s="52" t="s">
        <v>86</v>
      </c>
      <c r="E4444" s="52" t="s">
        <v>88</v>
      </c>
      <c r="F4444" s="52" t="s">
        <v>72</v>
      </c>
      <c r="G4444" s="52">
        <v>1635.1627995900003</v>
      </c>
      <c r="H4444" s="52">
        <v>1637.5609986299999</v>
      </c>
      <c r="I4444" s="52">
        <v>1783.1638014876</v>
      </c>
      <c r="J4444" s="52">
        <v>1827.8055983556003</v>
      </c>
      <c r="K4444" s="52">
        <v>1872.0154011996001</v>
      </c>
      <c r="L4444" s="52">
        <v>1884.5754997500001</v>
      </c>
      <c r="M4444" s="52">
        <v>1878.3959001804003</v>
      </c>
      <c r="N4444" s="52">
        <v>1953.0028004940002</v>
      </c>
      <c r="O4444" s="52">
        <v>1953.2121028127999</v>
      </c>
      <c r="P4444" s="52">
        <v>1972.1180001456003</v>
      </c>
      <c r="Q4444" s="52">
        <v>2035.6414025327999</v>
      </c>
      <c r="R4444" s="52">
        <v>2035.4151018060004</v>
      </c>
      <c r="S4444" s="52">
        <v>2027.923200018</v>
      </c>
      <c r="T4444" s="52">
        <v>2071.0738010772002</v>
      </c>
      <c r="U4444" s="52">
        <v>2037.4273951164002</v>
      </c>
      <c r="V4444" s="52">
        <v>2034.5765025132</v>
      </c>
      <c r="W4444" s="52">
        <v>2032.2826008479999</v>
      </c>
      <c r="X4444" s="52">
        <v>2095.6867003692</v>
      </c>
      <c r="Y4444" s="52">
        <v>2156.0809009968002</v>
      </c>
      <c r="Z4444" s="52">
        <v>2131.1638976736003</v>
      </c>
    </row>
    <row r="4445" spans="1:26">
      <c r="A4445" s="52" t="s">
        <v>351</v>
      </c>
      <c r="B4445" s="52" t="s">
        <v>343</v>
      </c>
      <c r="C4445" s="52" t="s">
        <v>239</v>
      </c>
      <c r="D4445" s="52" t="s">
        <v>86</v>
      </c>
      <c r="E4445" s="52" t="s">
        <v>88</v>
      </c>
      <c r="F4445" s="52" t="s">
        <v>73</v>
      </c>
      <c r="G4445" s="52">
        <v>2.1338989164000002</v>
      </c>
      <c r="H4445" s="52">
        <v>1.7675999712000001</v>
      </c>
      <c r="I4445" s="52">
        <v>1.5687018503999999</v>
      </c>
      <c r="J4445" s="52">
        <v>1.5749987976000002</v>
      </c>
      <c r="K4445" s="52">
        <v>1.5749987976000002</v>
      </c>
      <c r="L4445" s="52">
        <v>1.6937992476000001</v>
      </c>
      <c r="M4445" s="52">
        <v>1.6937992476000001</v>
      </c>
      <c r="N4445" s="52">
        <v>1.6964997336000003</v>
      </c>
      <c r="O4445" s="52">
        <v>1.7010005436</v>
      </c>
      <c r="P4445" s="52">
        <v>1.7019007056000002</v>
      </c>
      <c r="Q4445" s="52">
        <v>1.7055013536000001</v>
      </c>
      <c r="R4445" s="52">
        <v>1.4517017243999999</v>
      </c>
      <c r="S4445" s="52">
        <v>1.5497984484</v>
      </c>
      <c r="T4445" s="52">
        <v>1.3374020844000001</v>
      </c>
      <c r="U4445" s="52">
        <v>1.5588000684000001</v>
      </c>
      <c r="V4445" s="52">
        <v>1.5876010655999999</v>
      </c>
      <c r="W4445" s="52">
        <v>1.6398020879999999</v>
      </c>
      <c r="X4445" s="52">
        <v>1.9161015804000003</v>
      </c>
      <c r="Y4445" s="52">
        <v>1.9584008207999999</v>
      </c>
      <c r="Z4445" s="52">
        <v>2.1240013212000002</v>
      </c>
    </row>
    <row r="4446" spans="1:26">
      <c r="A4446" s="52" t="s">
        <v>352</v>
      </c>
      <c r="B4446" s="52" t="s">
        <v>337</v>
      </c>
      <c r="C4446" s="52" t="s">
        <v>239</v>
      </c>
      <c r="D4446" s="52" t="s">
        <v>86</v>
      </c>
      <c r="E4446" s="52" t="s">
        <v>89</v>
      </c>
      <c r="F4446" s="52" t="s">
        <v>63</v>
      </c>
      <c r="G4446" s="52">
        <v>0</v>
      </c>
      <c r="H4446" s="52">
        <v>0</v>
      </c>
      <c r="I4446" s="52">
        <v>0</v>
      </c>
      <c r="J4446" s="52">
        <v>0</v>
      </c>
      <c r="K4446" s="52">
        <v>0</v>
      </c>
      <c r="L4446" s="52">
        <v>0</v>
      </c>
      <c r="M4446" s="52">
        <v>0</v>
      </c>
      <c r="N4446" s="52">
        <v>0</v>
      </c>
      <c r="O4446" s="52">
        <v>0</v>
      </c>
      <c r="P4446" s="52">
        <v>0</v>
      </c>
      <c r="Q4446" s="52">
        <v>0</v>
      </c>
      <c r="R4446" s="52">
        <v>0</v>
      </c>
      <c r="S4446" s="52">
        <v>0</v>
      </c>
      <c r="T4446" s="52">
        <v>0</v>
      </c>
      <c r="U4446" s="52">
        <v>0</v>
      </c>
      <c r="V4446" s="52">
        <v>0</v>
      </c>
      <c r="W4446" s="52">
        <v>0</v>
      </c>
      <c r="X4446" s="52">
        <v>0</v>
      </c>
      <c r="Y4446" s="52">
        <v>0</v>
      </c>
      <c r="Z4446" s="52">
        <v>0</v>
      </c>
    </row>
    <row r="4447" spans="1:26">
      <c r="A4447" s="52" t="s">
        <v>352</v>
      </c>
      <c r="B4447" s="52" t="s">
        <v>338</v>
      </c>
      <c r="C4447" s="52" t="s">
        <v>239</v>
      </c>
      <c r="D4447" s="52" t="s">
        <v>86</v>
      </c>
      <c r="E4447" s="52" t="s">
        <v>89</v>
      </c>
      <c r="F4447" s="52" t="s">
        <v>64</v>
      </c>
      <c r="G4447" s="52">
        <v>0</v>
      </c>
      <c r="H4447" s="52">
        <v>0</v>
      </c>
      <c r="I4447" s="52">
        <v>0</v>
      </c>
      <c r="J4447" s="52">
        <v>0</v>
      </c>
      <c r="K4447" s="52">
        <v>0</v>
      </c>
      <c r="L4447" s="52">
        <v>0</v>
      </c>
      <c r="M4447" s="52">
        <v>0</v>
      </c>
      <c r="N4447" s="52">
        <v>0</v>
      </c>
      <c r="O4447" s="52">
        <v>0</v>
      </c>
      <c r="P4447" s="52">
        <v>0</v>
      </c>
      <c r="Q4447" s="52">
        <v>0</v>
      </c>
      <c r="R4447" s="52">
        <v>0</v>
      </c>
      <c r="S4447" s="52">
        <v>0</v>
      </c>
      <c r="T4447" s="52">
        <v>0</v>
      </c>
      <c r="U4447" s="52">
        <v>0</v>
      </c>
      <c r="V4447" s="52">
        <v>0</v>
      </c>
      <c r="W4447" s="52">
        <v>0</v>
      </c>
      <c r="X4447" s="52">
        <v>0</v>
      </c>
      <c r="Y4447" s="52">
        <v>0</v>
      </c>
      <c r="Z4447" s="52">
        <v>0</v>
      </c>
    </row>
    <row r="4448" spans="1:26">
      <c r="A4448" s="52" t="s">
        <v>352</v>
      </c>
      <c r="B4448" s="52" t="s">
        <v>339</v>
      </c>
      <c r="C4448" s="52" t="s">
        <v>239</v>
      </c>
      <c r="D4448" s="52" t="s">
        <v>86</v>
      </c>
      <c r="E4448" s="52" t="s">
        <v>89</v>
      </c>
      <c r="F4448" s="52" t="s">
        <v>65</v>
      </c>
      <c r="G4448" s="52">
        <v>0</v>
      </c>
      <c r="H4448" s="52">
        <v>0</v>
      </c>
      <c r="I4448" s="52">
        <v>0</v>
      </c>
      <c r="J4448" s="52">
        <v>0</v>
      </c>
      <c r="K4448" s="52">
        <v>0</v>
      </c>
      <c r="L4448" s="52">
        <v>0</v>
      </c>
      <c r="M4448" s="52">
        <v>0</v>
      </c>
      <c r="N4448" s="52">
        <v>0</v>
      </c>
      <c r="O4448" s="52">
        <v>0</v>
      </c>
      <c r="P4448" s="52">
        <v>0</v>
      </c>
      <c r="Q4448" s="52">
        <v>0</v>
      </c>
      <c r="R4448" s="52">
        <v>0</v>
      </c>
      <c r="S4448" s="52">
        <v>0</v>
      </c>
      <c r="T4448" s="52">
        <v>0</v>
      </c>
      <c r="U4448" s="52">
        <v>0</v>
      </c>
      <c r="V4448" s="52">
        <v>0</v>
      </c>
      <c r="W4448" s="52">
        <v>0</v>
      </c>
      <c r="X4448" s="52">
        <v>0</v>
      </c>
      <c r="Y4448" s="52">
        <v>0</v>
      </c>
      <c r="Z4448" s="52">
        <v>0</v>
      </c>
    </row>
    <row r="4449" spans="1:26">
      <c r="A4449" s="52" t="s">
        <v>352</v>
      </c>
      <c r="B4449" s="52" t="s">
        <v>340</v>
      </c>
      <c r="C4449" s="52" t="s">
        <v>239</v>
      </c>
      <c r="D4449" s="52" t="s">
        <v>86</v>
      </c>
      <c r="E4449" s="52" t="s">
        <v>89</v>
      </c>
      <c r="F4449" s="52" t="s">
        <v>66</v>
      </c>
      <c r="G4449" s="52">
        <v>0</v>
      </c>
      <c r="H4449" s="52">
        <v>0</v>
      </c>
      <c r="I4449" s="52">
        <v>0</v>
      </c>
      <c r="J4449" s="52">
        <v>0</v>
      </c>
      <c r="K4449" s="52">
        <v>0</v>
      </c>
      <c r="L4449" s="52">
        <v>0</v>
      </c>
      <c r="M4449" s="52">
        <v>0</v>
      </c>
      <c r="N4449" s="52">
        <v>0</v>
      </c>
      <c r="O4449" s="52">
        <v>0</v>
      </c>
      <c r="P4449" s="52">
        <v>0</v>
      </c>
      <c r="Q4449" s="52">
        <v>0</v>
      </c>
      <c r="R4449" s="52">
        <v>0</v>
      </c>
      <c r="S4449" s="52">
        <v>0</v>
      </c>
      <c r="T4449" s="52">
        <v>0</v>
      </c>
      <c r="U4449" s="52">
        <v>0</v>
      </c>
      <c r="V4449" s="52">
        <v>0</v>
      </c>
      <c r="W4449" s="52">
        <v>0</v>
      </c>
      <c r="X4449" s="52">
        <v>0</v>
      </c>
      <c r="Y4449" s="52">
        <v>0</v>
      </c>
      <c r="Z4449" s="52">
        <v>0</v>
      </c>
    </row>
    <row r="4450" spans="1:26">
      <c r="A4450" s="52" t="s">
        <v>352</v>
      </c>
      <c r="B4450" s="52" t="s">
        <v>341</v>
      </c>
      <c r="C4450" s="52" t="s">
        <v>239</v>
      </c>
      <c r="D4450" s="52" t="s">
        <v>86</v>
      </c>
      <c r="E4450" s="52" t="s">
        <v>89</v>
      </c>
      <c r="F4450" s="52" t="s">
        <v>67</v>
      </c>
      <c r="G4450" s="52">
        <v>0</v>
      </c>
      <c r="H4450" s="52">
        <v>0</v>
      </c>
      <c r="I4450" s="52">
        <v>0</v>
      </c>
      <c r="J4450" s="52">
        <v>0</v>
      </c>
      <c r="K4450" s="52">
        <v>0</v>
      </c>
      <c r="L4450" s="52">
        <v>0</v>
      </c>
      <c r="M4450" s="52">
        <v>0</v>
      </c>
      <c r="N4450" s="52">
        <v>0</v>
      </c>
      <c r="O4450" s="52">
        <v>0</v>
      </c>
      <c r="P4450" s="52">
        <v>0</v>
      </c>
      <c r="Q4450" s="52">
        <v>0</v>
      </c>
      <c r="R4450" s="52">
        <v>0</v>
      </c>
      <c r="S4450" s="52">
        <v>0</v>
      </c>
      <c r="T4450" s="52">
        <v>0</v>
      </c>
      <c r="U4450" s="52">
        <v>0</v>
      </c>
      <c r="V4450" s="52">
        <v>0</v>
      </c>
      <c r="W4450" s="52">
        <v>0</v>
      </c>
      <c r="X4450" s="52">
        <v>0</v>
      </c>
      <c r="Y4450" s="52">
        <v>0</v>
      </c>
      <c r="Z4450" s="52">
        <v>0</v>
      </c>
    </row>
    <row r="4451" spans="1:26">
      <c r="A4451" s="52" t="s">
        <v>352</v>
      </c>
      <c r="B4451" s="52" t="s">
        <v>337</v>
      </c>
      <c r="C4451" s="52" t="s">
        <v>239</v>
      </c>
      <c r="D4451" s="52" t="s">
        <v>86</v>
      </c>
      <c r="E4451" s="52" t="s">
        <v>89</v>
      </c>
      <c r="F4451" s="52" t="s">
        <v>68</v>
      </c>
      <c r="G4451" s="52">
        <v>0</v>
      </c>
      <c r="H4451" s="52">
        <v>0</v>
      </c>
      <c r="I4451" s="52">
        <v>0</v>
      </c>
      <c r="J4451" s="52">
        <v>0</v>
      </c>
      <c r="K4451" s="52">
        <v>0</v>
      </c>
      <c r="L4451" s="52">
        <v>0</v>
      </c>
      <c r="M4451" s="52">
        <v>0</v>
      </c>
      <c r="N4451" s="52">
        <v>0</v>
      </c>
      <c r="O4451" s="52">
        <v>0</v>
      </c>
      <c r="P4451" s="52">
        <v>0</v>
      </c>
      <c r="Q4451" s="52">
        <v>0</v>
      </c>
      <c r="R4451" s="52">
        <v>0</v>
      </c>
      <c r="S4451" s="52">
        <v>0</v>
      </c>
      <c r="T4451" s="52">
        <v>0</v>
      </c>
      <c r="U4451" s="52">
        <v>0</v>
      </c>
      <c r="V4451" s="52">
        <v>0</v>
      </c>
      <c r="W4451" s="52">
        <v>0</v>
      </c>
      <c r="X4451" s="52">
        <v>0</v>
      </c>
      <c r="Y4451" s="52">
        <v>0</v>
      </c>
      <c r="Z4451" s="52">
        <v>0</v>
      </c>
    </row>
    <row r="4452" spans="1:26">
      <c r="A4452" s="52" t="s">
        <v>352</v>
      </c>
      <c r="B4452" s="52" t="s">
        <v>337</v>
      </c>
      <c r="C4452" s="52" t="s">
        <v>239</v>
      </c>
      <c r="D4452" s="52" t="s">
        <v>86</v>
      </c>
      <c r="E4452" s="52" t="s">
        <v>89</v>
      </c>
      <c r="F4452" s="52" t="s">
        <v>69</v>
      </c>
      <c r="G4452" s="52">
        <v>0</v>
      </c>
      <c r="H4452" s="52">
        <v>0</v>
      </c>
      <c r="I4452" s="52">
        <v>0</v>
      </c>
      <c r="J4452" s="52">
        <v>0</v>
      </c>
      <c r="K4452" s="52">
        <v>0</v>
      </c>
      <c r="L4452" s="52">
        <v>0</v>
      </c>
      <c r="M4452" s="52">
        <v>0</v>
      </c>
      <c r="N4452" s="52">
        <v>0</v>
      </c>
      <c r="O4452" s="52">
        <v>0</v>
      </c>
      <c r="P4452" s="52">
        <v>0</v>
      </c>
      <c r="Q4452" s="52">
        <v>0</v>
      </c>
      <c r="R4452" s="52">
        <v>0</v>
      </c>
      <c r="S4452" s="52">
        <v>0</v>
      </c>
      <c r="T4452" s="52">
        <v>0</v>
      </c>
      <c r="U4452" s="52">
        <v>0</v>
      </c>
      <c r="V4452" s="52">
        <v>0</v>
      </c>
      <c r="W4452" s="52">
        <v>0</v>
      </c>
      <c r="X4452" s="52">
        <v>0</v>
      </c>
      <c r="Y4452" s="52">
        <v>0</v>
      </c>
      <c r="Z4452" s="52">
        <v>0</v>
      </c>
    </row>
    <row r="4453" spans="1:26">
      <c r="A4453" s="52" t="s">
        <v>352</v>
      </c>
      <c r="B4453" s="52" t="s">
        <v>337</v>
      </c>
      <c r="C4453" s="52" t="s">
        <v>239</v>
      </c>
      <c r="D4453" s="52" t="s">
        <v>86</v>
      </c>
      <c r="E4453" s="52" t="s">
        <v>89</v>
      </c>
      <c r="F4453" s="52" t="s">
        <v>70</v>
      </c>
      <c r="G4453" s="52">
        <v>0</v>
      </c>
      <c r="H4453" s="52">
        <v>0</v>
      </c>
      <c r="I4453" s="52">
        <v>0</v>
      </c>
      <c r="J4453" s="52">
        <v>0</v>
      </c>
      <c r="K4453" s="52">
        <v>0</v>
      </c>
      <c r="L4453" s="52">
        <v>0</v>
      </c>
      <c r="M4453" s="52">
        <v>0</v>
      </c>
      <c r="N4453" s="52">
        <v>0</v>
      </c>
      <c r="O4453" s="52">
        <v>0</v>
      </c>
      <c r="P4453" s="52">
        <v>0</v>
      </c>
      <c r="Q4453" s="52">
        <v>0</v>
      </c>
      <c r="R4453" s="52">
        <v>0</v>
      </c>
      <c r="S4453" s="52">
        <v>0</v>
      </c>
      <c r="T4453" s="52">
        <v>0</v>
      </c>
      <c r="U4453" s="52">
        <v>0</v>
      </c>
      <c r="V4453" s="52">
        <v>0</v>
      </c>
      <c r="W4453" s="52">
        <v>0</v>
      </c>
      <c r="X4453" s="52">
        <v>0</v>
      </c>
      <c r="Y4453" s="52">
        <v>0</v>
      </c>
      <c r="Z4453" s="52">
        <v>0</v>
      </c>
    </row>
    <row r="4454" spans="1:26">
      <c r="A4454" s="52" t="s">
        <v>352</v>
      </c>
      <c r="B4454" s="52" t="s">
        <v>342</v>
      </c>
      <c r="C4454" s="52" t="s">
        <v>239</v>
      </c>
      <c r="D4454" s="52" t="s">
        <v>86</v>
      </c>
      <c r="E4454" s="52" t="s">
        <v>89</v>
      </c>
      <c r="F4454" s="52" t="s">
        <v>71</v>
      </c>
      <c r="G4454" s="52">
        <v>0</v>
      </c>
      <c r="H4454" s="52">
        <v>0</v>
      </c>
      <c r="I4454" s="52">
        <v>0</v>
      </c>
      <c r="J4454" s="52">
        <v>0</v>
      </c>
      <c r="K4454" s="52">
        <v>0</v>
      </c>
      <c r="L4454" s="52">
        <v>0</v>
      </c>
      <c r="M4454" s="52">
        <v>0</v>
      </c>
      <c r="N4454" s="52">
        <v>0</v>
      </c>
      <c r="O4454" s="52">
        <v>0</v>
      </c>
      <c r="P4454" s="52">
        <v>0</v>
      </c>
      <c r="Q4454" s="52">
        <v>0</v>
      </c>
      <c r="R4454" s="52">
        <v>0</v>
      </c>
      <c r="S4454" s="52">
        <v>0</v>
      </c>
      <c r="T4454" s="52">
        <v>0</v>
      </c>
      <c r="U4454" s="52">
        <v>0</v>
      </c>
      <c r="V4454" s="52">
        <v>0</v>
      </c>
      <c r="W4454" s="52">
        <v>0</v>
      </c>
      <c r="X4454" s="52">
        <v>0</v>
      </c>
      <c r="Y4454" s="52">
        <v>0</v>
      </c>
      <c r="Z4454" s="52">
        <v>0</v>
      </c>
    </row>
    <row r="4455" spans="1:26">
      <c r="A4455" s="52" t="s">
        <v>352</v>
      </c>
      <c r="B4455" s="52" t="s">
        <v>342</v>
      </c>
      <c r="C4455" s="52" t="s">
        <v>239</v>
      </c>
      <c r="D4455" s="52" t="s">
        <v>86</v>
      </c>
      <c r="E4455" s="52" t="s">
        <v>89</v>
      </c>
      <c r="F4455" s="52" t="s">
        <v>72</v>
      </c>
      <c r="G4455" s="52">
        <v>78.682201642799996</v>
      </c>
      <c r="H4455" s="52">
        <v>77.319000496800001</v>
      </c>
      <c r="I4455" s="52">
        <v>70.162201807200006</v>
      </c>
      <c r="J4455" s="52">
        <v>69.906601854000002</v>
      </c>
      <c r="K4455" s="52">
        <v>71.099400240000008</v>
      </c>
      <c r="L4455" s="52">
        <v>80.641799888400001</v>
      </c>
      <c r="M4455" s="52">
        <v>84.43319849640001</v>
      </c>
      <c r="N4455" s="52">
        <v>90.439799489999999</v>
      </c>
      <c r="O4455" s="52">
        <v>95.849999197200006</v>
      </c>
      <c r="P4455" s="52">
        <v>61.982999118000002</v>
      </c>
      <c r="Q4455" s="52">
        <v>80.045398602000006</v>
      </c>
      <c r="R4455" s="52">
        <v>91.632602062800018</v>
      </c>
      <c r="S4455" s="52">
        <v>92.399401922400003</v>
      </c>
      <c r="T4455" s="52">
        <v>88.991401150800002</v>
      </c>
      <c r="U4455" s="52">
        <v>91.249200039600012</v>
      </c>
      <c r="V4455" s="52">
        <v>86.904000835200009</v>
      </c>
      <c r="W4455" s="52">
        <v>79.832399338800002</v>
      </c>
      <c r="X4455" s="52">
        <v>91.376997922800015</v>
      </c>
      <c r="Y4455" s="52">
        <v>93.336600355200005</v>
      </c>
      <c r="Z4455" s="52">
        <v>94.018198834800003</v>
      </c>
    </row>
    <row r="4456" spans="1:26">
      <c r="A4456" s="52" t="s">
        <v>352</v>
      </c>
      <c r="B4456" s="52" t="s">
        <v>343</v>
      </c>
      <c r="C4456" s="52" t="s">
        <v>239</v>
      </c>
      <c r="D4456" s="52" t="s">
        <v>86</v>
      </c>
      <c r="E4456" s="52" t="s">
        <v>89</v>
      </c>
      <c r="F4456" s="52" t="s">
        <v>73</v>
      </c>
      <c r="G4456" s="52">
        <v>0</v>
      </c>
      <c r="H4456" s="52">
        <v>0</v>
      </c>
      <c r="I4456" s="52">
        <v>0</v>
      </c>
      <c r="J4456" s="52">
        <v>0</v>
      </c>
      <c r="K4456" s="52">
        <v>0</v>
      </c>
      <c r="L4456" s="52">
        <v>0</v>
      </c>
      <c r="M4456" s="52">
        <v>0</v>
      </c>
      <c r="N4456" s="52">
        <v>0</v>
      </c>
      <c r="O4456" s="52">
        <v>0</v>
      </c>
      <c r="P4456" s="52">
        <v>0</v>
      </c>
      <c r="Q4456" s="52">
        <v>0</v>
      </c>
      <c r="R4456" s="52">
        <v>0</v>
      </c>
      <c r="S4456" s="52">
        <v>0</v>
      </c>
      <c r="T4456" s="52">
        <v>0</v>
      </c>
      <c r="U4456" s="52">
        <v>0</v>
      </c>
      <c r="V4456" s="52">
        <v>0</v>
      </c>
      <c r="W4456" s="52">
        <v>0</v>
      </c>
      <c r="X4456" s="52">
        <v>0</v>
      </c>
      <c r="Y4456" s="52">
        <v>0</v>
      </c>
      <c r="Z4456" s="52">
        <v>0</v>
      </c>
    </row>
    <row r="4457" spans="1:26">
      <c r="A4457" s="52" t="s">
        <v>353</v>
      </c>
      <c r="B4457" s="52" t="s">
        <v>337</v>
      </c>
      <c r="C4457" s="52" t="s">
        <v>239</v>
      </c>
      <c r="D4457" s="52" t="s">
        <v>86</v>
      </c>
      <c r="E4457" s="52" t="s">
        <v>90</v>
      </c>
      <c r="F4457" s="52" t="s">
        <v>63</v>
      </c>
      <c r="G4457" s="52">
        <v>0</v>
      </c>
      <c r="H4457" s="52">
        <v>0</v>
      </c>
      <c r="I4457" s="52">
        <v>0</v>
      </c>
      <c r="J4457" s="52">
        <v>0</v>
      </c>
      <c r="K4457" s="52">
        <v>0</v>
      </c>
      <c r="L4457" s="52">
        <v>0</v>
      </c>
      <c r="M4457" s="52">
        <v>0</v>
      </c>
      <c r="N4457" s="52">
        <v>0</v>
      </c>
      <c r="O4457" s="52">
        <v>0</v>
      </c>
      <c r="P4457" s="52">
        <v>0</v>
      </c>
      <c r="Q4457" s="52">
        <v>0</v>
      </c>
      <c r="R4457" s="52">
        <v>0</v>
      </c>
      <c r="S4457" s="52">
        <v>0</v>
      </c>
      <c r="T4457" s="52">
        <v>0</v>
      </c>
      <c r="U4457" s="52">
        <v>0</v>
      </c>
      <c r="V4457" s="52">
        <v>0</v>
      </c>
      <c r="W4457" s="52">
        <v>0</v>
      </c>
      <c r="X4457" s="52">
        <v>0</v>
      </c>
      <c r="Y4457" s="52">
        <v>0</v>
      </c>
      <c r="Z4457" s="52">
        <v>0</v>
      </c>
    </row>
    <row r="4458" spans="1:26">
      <c r="A4458" s="52" t="s">
        <v>353</v>
      </c>
      <c r="B4458" s="52" t="s">
        <v>338</v>
      </c>
      <c r="C4458" s="52" t="s">
        <v>239</v>
      </c>
      <c r="D4458" s="52" t="s">
        <v>86</v>
      </c>
      <c r="E4458" s="52" t="s">
        <v>90</v>
      </c>
      <c r="F4458" s="52" t="s">
        <v>64</v>
      </c>
      <c r="G4458" s="52">
        <v>0</v>
      </c>
      <c r="H4458" s="52">
        <v>0</v>
      </c>
      <c r="I4458" s="52">
        <v>0</v>
      </c>
      <c r="J4458" s="52">
        <v>0</v>
      </c>
      <c r="K4458" s="52">
        <v>0</v>
      </c>
      <c r="L4458" s="52">
        <v>0</v>
      </c>
      <c r="M4458" s="52">
        <v>0</v>
      </c>
      <c r="N4458" s="52">
        <v>0</v>
      </c>
      <c r="O4458" s="52">
        <v>0</v>
      </c>
      <c r="P4458" s="52">
        <v>0</v>
      </c>
      <c r="Q4458" s="52">
        <v>0</v>
      </c>
      <c r="R4458" s="52">
        <v>0</v>
      </c>
      <c r="S4458" s="52">
        <v>0</v>
      </c>
      <c r="T4458" s="52">
        <v>0</v>
      </c>
      <c r="U4458" s="52">
        <v>0</v>
      </c>
      <c r="V4458" s="52">
        <v>0</v>
      </c>
      <c r="W4458" s="52">
        <v>0</v>
      </c>
      <c r="X4458" s="52">
        <v>0</v>
      </c>
      <c r="Y4458" s="52">
        <v>0</v>
      </c>
      <c r="Z4458" s="52">
        <v>0</v>
      </c>
    </row>
    <row r="4459" spans="1:26">
      <c r="A4459" s="52" t="s">
        <v>353</v>
      </c>
      <c r="B4459" s="52" t="s">
        <v>339</v>
      </c>
      <c r="C4459" s="52" t="s">
        <v>239</v>
      </c>
      <c r="D4459" s="52" t="s">
        <v>86</v>
      </c>
      <c r="E4459" s="52" t="s">
        <v>90</v>
      </c>
      <c r="F4459" s="52" t="s">
        <v>65</v>
      </c>
      <c r="G4459" s="52">
        <v>0</v>
      </c>
      <c r="H4459" s="52">
        <v>0</v>
      </c>
      <c r="I4459" s="52">
        <v>0</v>
      </c>
      <c r="J4459" s="52">
        <v>0</v>
      </c>
      <c r="K4459" s="52">
        <v>0</v>
      </c>
      <c r="L4459" s="52">
        <v>0</v>
      </c>
      <c r="M4459" s="52">
        <v>0</v>
      </c>
      <c r="N4459" s="52">
        <v>0</v>
      </c>
      <c r="O4459" s="52">
        <v>0</v>
      </c>
      <c r="P4459" s="52">
        <v>0</v>
      </c>
      <c r="Q4459" s="52">
        <v>0</v>
      </c>
      <c r="R4459" s="52">
        <v>0</v>
      </c>
      <c r="S4459" s="52">
        <v>0</v>
      </c>
      <c r="T4459" s="52">
        <v>0</v>
      </c>
      <c r="U4459" s="52">
        <v>0</v>
      </c>
      <c r="V4459" s="52">
        <v>0</v>
      </c>
      <c r="W4459" s="52">
        <v>0</v>
      </c>
      <c r="X4459" s="52">
        <v>0</v>
      </c>
      <c r="Y4459" s="52">
        <v>0</v>
      </c>
      <c r="Z4459" s="52">
        <v>0</v>
      </c>
    </row>
    <row r="4460" spans="1:26">
      <c r="A4460" s="52" t="s">
        <v>353</v>
      </c>
      <c r="B4460" s="52" t="s">
        <v>340</v>
      </c>
      <c r="C4460" s="52" t="s">
        <v>239</v>
      </c>
      <c r="D4460" s="52" t="s">
        <v>86</v>
      </c>
      <c r="E4460" s="52" t="s">
        <v>90</v>
      </c>
      <c r="F4460" s="52" t="s">
        <v>66</v>
      </c>
      <c r="G4460" s="52">
        <v>0</v>
      </c>
      <c r="H4460" s="52">
        <v>0</v>
      </c>
      <c r="I4460" s="52">
        <v>0</v>
      </c>
      <c r="J4460" s="52">
        <v>0</v>
      </c>
      <c r="K4460" s="52">
        <v>0</v>
      </c>
      <c r="L4460" s="52">
        <v>0</v>
      </c>
      <c r="M4460" s="52">
        <v>0</v>
      </c>
      <c r="N4460" s="52">
        <v>0</v>
      </c>
      <c r="O4460" s="52">
        <v>0</v>
      </c>
      <c r="P4460" s="52">
        <v>0</v>
      </c>
      <c r="Q4460" s="52">
        <v>0</v>
      </c>
      <c r="R4460" s="52">
        <v>0</v>
      </c>
      <c r="S4460" s="52">
        <v>0</v>
      </c>
      <c r="T4460" s="52">
        <v>0</v>
      </c>
      <c r="U4460" s="52">
        <v>0</v>
      </c>
      <c r="V4460" s="52">
        <v>0</v>
      </c>
      <c r="W4460" s="52">
        <v>0</v>
      </c>
      <c r="X4460" s="52">
        <v>0</v>
      </c>
      <c r="Y4460" s="52">
        <v>0</v>
      </c>
      <c r="Z4460" s="52">
        <v>0</v>
      </c>
    </row>
    <row r="4461" spans="1:26">
      <c r="A4461" s="52" t="s">
        <v>353</v>
      </c>
      <c r="B4461" s="52" t="s">
        <v>341</v>
      </c>
      <c r="C4461" s="52" t="s">
        <v>239</v>
      </c>
      <c r="D4461" s="52" t="s">
        <v>86</v>
      </c>
      <c r="E4461" s="52" t="s">
        <v>90</v>
      </c>
      <c r="F4461" s="52" t="s">
        <v>67</v>
      </c>
      <c r="G4461" s="52">
        <v>0</v>
      </c>
      <c r="H4461" s="52">
        <v>0</v>
      </c>
      <c r="I4461" s="52">
        <v>0</v>
      </c>
      <c r="J4461" s="52">
        <v>0</v>
      </c>
      <c r="K4461" s="52">
        <v>0</v>
      </c>
      <c r="L4461" s="52">
        <v>0</v>
      </c>
      <c r="M4461" s="52">
        <v>0</v>
      </c>
      <c r="N4461" s="52">
        <v>0</v>
      </c>
      <c r="O4461" s="52">
        <v>0</v>
      </c>
      <c r="P4461" s="52">
        <v>0</v>
      </c>
      <c r="Q4461" s="52">
        <v>0</v>
      </c>
      <c r="R4461" s="52">
        <v>0</v>
      </c>
      <c r="S4461" s="52">
        <v>0</v>
      </c>
      <c r="T4461" s="52">
        <v>0</v>
      </c>
      <c r="U4461" s="52">
        <v>0</v>
      </c>
      <c r="V4461" s="52">
        <v>0</v>
      </c>
      <c r="W4461" s="52">
        <v>0</v>
      </c>
      <c r="X4461" s="52">
        <v>0</v>
      </c>
      <c r="Y4461" s="52">
        <v>0</v>
      </c>
      <c r="Z4461" s="52">
        <v>0</v>
      </c>
    </row>
    <row r="4462" spans="1:26">
      <c r="A4462" s="52" t="s">
        <v>353</v>
      </c>
      <c r="B4462" s="52" t="s">
        <v>337</v>
      </c>
      <c r="C4462" s="52" t="s">
        <v>239</v>
      </c>
      <c r="D4462" s="52" t="s">
        <v>86</v>
      </c>
      <c r="E4462" s="52" t="s">
        <v>90</v>
      </c>
      <c r="F4462" s="52" t="s">
        <v>68</v>
      </c>
      <c r="G4462" s="52">
        <v>0</v>
      </c>
      <c r="H4462" s="52">
        <v>0</v>
      </c>
      <c r="I4462" s="52">
        <v>0</v>
      </c>
      <c r="J4462" s="52">
        <v>0</v>
      </c>
      <c r="K4462" s="52">
        <v>0</v>
      </c>
      <c r="L4462" s="52">
        <v>0</v>
      </c>
      <c r="M4462" s="52">
        <v>0</v>
      </c>
      <c r="N4462" s="52">
        <v>0</v>
      </c>
      <c r="O4462" s="52">
        <v>0</v>
      </c>
      <c r="P4462" s="52">
        <v>0</v>
      </c>
      <c r="Q4462" s="52">
        <v>0</v>
      </c>
      <c r="R4462" s="52">
        <v>0</v>
      </c>
      <c r="S4462" s="52">
        <v>0</v>
      </c>
      <c r="T4462" s="52">
        <v>0</v>
      </c>
      <c r="U4462" s="52">
        <v>0</v>
      </c>
      <c r="V4462" s="52">
        <v>0</v>
      </c>
      <c r="W4462" s="52">
        <v>0</v>
      </c>
      <c r="X4462" s="52">
        <v>0</v>
      </c>
      <c r="Y4462" s="52">
        <v>0</v>
      </c>
      <c r="Z4462" s="52">
        <v>0</v>
      </c>
    </row>
    <row r="4463" spans="1:26">
      <c r="A4463" s="52" t="s">
        <v>353</v>
      </c>
      <c r="B4463" s="52" t="s">
        <v>337</v>
      </c>
      <c r="C4463" s="52" t="s">
        <v>239</v>
      </c>
      <c r="D4463" s="52" t="s">
        <v>86</v>
      </c>
      <c r="E4463" s="52" t="s">
        <v>90</v>
      </c>
      <c r="F4463" s="52" t="s">
        <v>69</v>
      </c>
      <c r="G4463" s="52">
        <v>0</v>
      </c>
      <c r="H4463" s="52">
        <v>0</v>
      </c>
      <c r="I4463" s="52">
        <v>0</v>
      </c>
      <c r="J4463" s="52">
        <v>0</v>
      </c>
      <c r="K4463" s="52">
        <v>0</v>
      </c>
      <c r="L4463" s="52">
        <v>0</v>
      </c>
      <c r="M4463" s="52">
        <v>0</v>
      </c>
      <c r="N4463" s="52">
        <v>0</v>
      </c>
      <c r="O4463" s="52">
        <v>0</v>
      </c>
      <c r="P4463" s="52">
        <v>0</v>
      </c>
      <c r="Q4463" s="52">
        <v>0</v>
      </c>
      <c r="R4463" s="52">
        <v>0</v>
      </c>
      <c r="S4463" s="52">
        <v>0</v>
      </c>
      <c r="T4463" s="52">
        <v>0</v>
      </c>
      <c r="U4463" s="52">
        <v>0</v>
      </c>
      <c r="V4463" s="52">
        <v>0</v>
      </c>
      <c r="W4463" s="52">
        <v>0</v>
      </c>
      <c r="X4463" s="52">
        <v>0</v>
      </c>
      <c r="Y4463" s="52">
        <v>0</v>
      </c>
      <c r="Z4463" s="52">
        <v>0</v>
      </c>
    </row>
    <row r="4464" spans="1:26">
      <c r="A4464" s="52" t="s">
        <v>353</v>
      </c>
      <c r="B4464" s="52" t="s">
        <v>337</v>
      </c>
      <c r="C4464" s="52" t="s">
        <v>239</v>
      </c>
      <c r="D4464" s="52" t="s">
        <v>86</v>
      </c>
      <c r="E4464" s="52" t="s">
        <v>90</v>
      </c>
      <c r="F4464" s="52" t="s">
        <v>70</v>
      </c>
      <c r="G4464" s="52">
        <v>0</v>
      </c>
      <c r="H4464" s="52">
        <v>0</v>
      </c>
      <c r="I4464" s="52">
        <v>0</v>
      </c>
      <c r="J4464" s="52">
        <v>0</v>
      </c>
      <c r="K4464" s="52">
        <v>0</v>
      </c>
      <c r="L4464" s="52">
        <v>0</v>
      </c>
      <c r="M4464" s="52">
        <v>0</v>
      </c>
      <c r="N4464" s="52">
        <v>0</v>
      </c>
      <c r="O4464" s="52">
        <v>0</v>
      </c>
      <c r="P4464" s="52">
        <v>0</v>
      </c>
      <c r="Q4464" s="52">
        <v>0</v>
      </c>
      <c r="R4464" s="52">
        <v>0</v>
      </c>
      <c r="S4464" s="52">
        <v>0</v>
      </c>
      <c r="T4464" s="52">
        <v>0</v>
      </c>
      <c r="U4464" s="52">
        <v>0</v>
      </c>
      <c r="V4464" s="52">
        <v>0</v>
      </c>
      <c r="W4464" s="52">
        <v>0</v>
      </c>
      <c r="X4464" s="52">
        <v>0</v>
      </c>
      <c r="Y4464" s="52">
        <v>0</v>
      </c>
      <c r="Z4464" s="52">
        <v>0</v>
      </c>
    </row>
    <row r="4465" spans="1:26">
      <c r="A4465" s="52" t="s">
        <v>353</v>
      </c>
      <c r="B4465" s="52" t="s">
        <v>342</v>
      </c>
      <c r="C4465" s="52" t="s">
        <v>239</v>
      </c>
      <c r="D4465" s="52" t="s">
        <v>86</v>
      </c>
      <c r="E4465" s="52" t="s">
        <v>90</v>
      </c>
      <c r="F4465" s="52" t="s">
        <v>71</v>
      </c>
      <c r="G4465" s="52">
        <v>0</v>
      </c>
      <c r="H4465" s="52">
        <v>0</v>
      </c>
      <c r="I4465" s="52">
        <v>0</v>
      </c>
      <c r="J4465" s="52">
        <v>0</v>
      </c>
      <c r="K4465" s="52">
        <v>0</v>
      </c>
      <c r="L4465" s="52">
        <v>0</v>
      </c>
      <c r="M4465" s="52">
        <v>0</v>
      </c>
      <c r="N4465" s="52">
        <v>0</v>
      </c>
      <c r="O4465" s="52">
        <v>0</v>
      </c>
      <c r="P4465" s="52">
        <v>0</v>
      </c>
      <c r="Q4465" s="52">
        <v>0</v>
      </c>
      <c r="R4465" s="52">
        <v>0</v>
      </c>
      <c r="S4465" s="52">
        <v>0</v>
      </c>
      <c r="T4465" s="52">
        <v>0</v>
      </c>
      <c r="U4465" s="52">
        <v>0</v>
      </c>
      <c r="V4465" s="52">
        <v>0</v>
      </c>
      <c r="W4465" s="52">
        <v>0</v>
      </c>
      <c r="X4465" s="52">
        <v>0</v>
      </c>
      <c r="Y4465" s="52">
        <v>0</v>
      </c>
      <c r="Z4465" s="52">
        <v>0</v>
      </c>
    </row>
    <row r="4466" spans="1:26">
      <c r="A4466" s="52" t="s">
        <v>353</v>
      </c>
      <c r="B4466" s="52" t="s">
        <v>342</v>
      </c>
      <c r="C4466" s="52" t="s">
        <v>239</v>
      </c>
      <c r="D4466" s="52" t="s">
        <v>86</v>
      </c>
      <c r="E4466" s="52" t="s">
        <v>90</v>
      </c>
      <c r="F4466" s="52" t="s">
        <v>72</v>
      </c>
      <c r="G4466" s="52">
        <v>62.129403140400008</v>
      </c>
      <c r="H4466" s="52">
        <v>67.156799536800008</v>
      </c>
      <c r="I4466" s="52">
        <v>66.889798927200005</v>
      </c>
      <c r="J4466" s="52">
        <v>75.213596941200009</v>
      </c>
      <c r="K4466" s="52">
        <v>80.987998006799998</v>
      </c>
      <c r="L4466" s="52">
        <v>80.848799467199996</v>
      </c>
      <c r="M4466" s="52">
        <v>74.643003090000008</v>
      </c>
      <c r="N4466" s="52">
        <v>79.513201893599998</v>
      </c>
      <c r="O4466" s="52">
        <v>77.13360061920001</v>
      </c>
      <c r="P4466" s="52">
        <v>80.697597372000004</v>
      </c>
      <c r="Q4466" s="52">
        <v>83.7258009552</v>
      </c>
      <c r="R4466" s="52">
        <v>69.922201870799995</v>
      </c>
      <c r="S4466" s="52">
        <v>69.671998702800011</v>
      </c>
      <c r="T4466" s="52">
        <v>63.630601214400002</v>
      </c>
      <c r="U4466" s="52">
        <v>58.633797765600001</v>
      </c>
      <c r="V4466" s="52">
        <v>57.241799809199996</v>
      </c>
      <c r="W4466" s="52">
        <v>56.823601291199999</v>
      </c>
      <c r="X4466" s="52">
        <v>45.746999024400004</v>
      </c>
      <c r="Y4466" s="52">
        <v>47.901601666799998</v>
      </c>
      <c r="Z4466" s="52">
        <v>53.076000798000003</v>
      </c>
    </row>
    <row r="4467" spans="1:26">
      <c r="A4467" s="52" t="s">
        <v>353</v>
      </c>
      <c r="B4467" s="52" t="s">
        <v>343</v>
      </c>
      <c r="C4467" s="52" t="s">
        <v>239</v>
      </c>
      <c r="D4467" s="52" t="s">
        <v>86</v>
      </c>
      <c r="E4467" s="52" t="s">
        <v>90</v>
      </c>
      <c r="F4467" s="52" t="s">
        <v>73</v>
      </c>
      <c r="G4467" s="52">
        <v>0</v>
      </c>
      <c r="H4467" s="52">
        <v>0</v>
      </c>
      <c r="I4467" s="52">
        <v>0</v>
      </c>
      <c r="J4467" s="52">
        <v>0</v>
      </c>
      <c r="K4467" s="52">
        <v>0</v>
      </c>
      <c r="L4467" s="52">
        <v>0</v>
      </c>
      <c r="M4467" s="52">
        <v>0</v>
      </c>
      <c r="N4467" s="52">
        <v>0</v>
      </c>
      <c r="O4467" s="52">
        <v>0</v>
      </c>
      <c r="P4467" s="52">
        <v>0</v>
      </c>
      <c r="Q4467" s="52">
        <v>0</v>
      </c>
      <c r="R4467" s="52">
        <v>0</v>
      </c>
      <c r="S4467" s="52">
        <v>0</v>
      </c>
      <c r="T4467" s="52">
        <v>0</v>
      </c>
      <c r="U4467" s="52">
        <v>0</v>
      </c>
      <c r="V4467" s="52">
        <v>0</v>
      </c>
      <c r="W4467" s="52">
        <v>0</v>
      </c>
      <c r="X4467" s="52">
        <v>0</v>
      </c>
      <c r="Y4467" s="52">
        <v>0</v>
      </c>
      <c r="Z4467" s="52">
        <v>0</v>
      </c>
    </row>
    <row r="4468" spans="1:26">
      <c r="A4468" s="52" t="s">
        <v>354</v>
      </c>
      <c r="B4468" s="52" t="s">
        <v>337</v>
      </c>
      <c r="C4468" s="52" t="s">
        <v>239</v>
      </c>
      <c r="D4468" s="52" t="s">
        <v>86</v>
      </c>
      <c r="E4468" s="52" t="s">
        <v>91</v>
      </c>
      <c r="F4468" s="52" t="s">
        <v>63</v>
      </c>
      <c r="G4468" s="52">
        <v>0</v>
      </c>
      <c r="H4468" s="52">
        <v>0</v>
      </c>
      <c r="I4468" s="52">
        <v>0</v>
      </c>
      <c r="J4468" s="52">
        <v>0</v>
      </c>
      <c r="K4468" s="52">
        <v>0</v>
      </c>
      <c r="L4468" s="52">
        <v>0</v>
      </c>
      <c r="M4468" s="52">
        <v>0</v>
      </c>
      <c r="N4468" s="52">
        <v>0</v>
      </c>
      <c r="O4468" s="52">
        <v>0</v>
      </c>
      <c r="P4468" s="52">
        <v>0</v>
      </c>
      <c r="Q4468" s="52">
        <v>0</v>
      </c>
      <c r="R4468" s="52">
        <v>0</v>
      </c>
      <c r="S4468" s="52">
        <v>0</v>
      </c>
      <c r="T4468" s="52">
        <v>0</v>
      </c>
      <c r="U4468" s="52">
        <v>0</v>
      </c>
      <c r="V4468" s="52">
        <v>0</v>
      </c>
      <c r="W4468" s="52">
        <v>0</v>
      </c>
      <c r="X4468" s="52">
        <v>0</v>
      </c>
      <c r="Y4468" s="52">
        <v>0</v>
      </c>
      <c r="Z4468" s="52">
        <v>0</v>
      </c>
    </row>
    <row r="4469" spans="1:26">
      <c r="A4469" s="52" t="s">
        <v>354</v>
      </c>
      <c r="B4469" s="52" t="s">
        <v>338</v>
      </c>
      <c r="C4469" s="52" t="s">
        <v>239</v>
      </c>
      <c r="D4469" s="52" t="s">
        <v>86</v>
      </c>
      <c r="E4469" s="52" t="s">
        <v>91</v>
      </c>
      <c r="F4469" s="52" t="s">
        <v>64</v>
      </c>
      <c r="G4469" s="52">
        <v>0</v>
      </c>
      <c r="H4469" s="52">
        <v>0</v>
      </c>
      <c r="I4469" s="52">
        <v>0</v>
      </c>
      <c r="J4469" s="52">
        <v>0</v>
      </c>
      <c r="K4469" s="52">
        <v>0</v>
      </c>
      <c r="L4469" s="52">
        <v>0</v>
      </c>
      <c r="M4469" s="52">
        <v>0</v>
      </c>
      <c r="N4469" s="52">
        <v>0</v>
      </c>
      <c r="O4469" s="52">
        <v>0</v>
      </c>
      <c r="P4469" s="52">
        <v>0</v>
      </c>
      <c r="Q4469" s="52">
        <v>0</v>
      </c>
      <c r="R4469" s="52">
        <v>0</v>
      </c>
      <c r="S4469" s="52">
        <v>0</v>
      </c>
      <c r="T4469" s="52">
        <v>0</v>
      </c>
      <c r="U4469" s="52">
        <v>0</v>
      </c>
      <c r="V4469" s="52">
        <v>0</v>
      </c>
      <c r="W4469" s="52">
        <v>0</v>
      </c>
      <c r="X4469" s="52">
        <v>0</v>
      </c>
      <c r="Y4469" s="52">
        <v>0</v>
      </c>
      <c r="Z4469" s="52">
        <v>0</v>
      </c>
    </row>
    <row r="4470" spans="1:26">
      <c r="A4470" s="52" t="s">
        <v>354</v>
      </c>
      <c r="B4470" s="52" t="s">
        <v>339</v>
      </c>
      <c r="C4470" s="52" t="s">
        <v>239</v>
      </c>
      <c r="D4470" s="52" t="s">
        <v>86</v>
      </c>
      <c r="E4470" s="52" t="s">
        <v>91</v>
      </c>
      <c r="F4470" s="52" t="s">
        <v>65</v>
      </c>
      <c r="G4470" s="52">
        <v>0</v>
      </c>
      <c r="H4470" s="52">
        <v>0</v>
      </c>
      <c r="I4470" s="52">
        <v>0</v>
      </c>
      <c r="J4470" s="52">
        <v>0</v>
      </c>
      <c r="K4470" s="52">
        <v>0</v>
      </c>
      <c r="L4470" s="52">
        <v>0</v>
      </c>
      <c r="M4470" s="52">
        <v>0</v>
      </c>
      <c r="N4470" s="52">
        <v>0</v>
      </c>
      <c r="O4470" s="52">
        <v>0</v>
      </c>
      <c r="P4470" s="52">
        <v>0</v>
      </c>
      <c r="Q4470" s="52">
        <v>0</v>
      </c>
      <c r="R4470" s="52">
        <v>0</v>
      </c>
      <c r="S4470" s="52">
        <v>0</v>
      </c>
      <c r="T4470" s="52">
        <v>0</v>
      </c>
      <c r="U4470" s="52">
        <v>0</v>
      </c>
      <c r="V4470" s="52">
        <v>0</v>
      </c>
      <c r="W4470" s="52">
        <v>0</v>
      </c>
      <c r="X4470" s="52">
        <v>0</v>
      </c>
      <c r="Y4470" s="52">
        <v>0</v>
      </c>
      <c r="Z4470" s="52">
        <v>0</v>
      </c>
    </row>
    <row r="4471" spans="1:26">
      <c r="A4471" s="52" t="s">
        <v>354</v>
      </c>
      <c r="B4471" s="52" t="s">
        <v>340</v>
      </c>
      <c r="C4471" s="52" t="s">
        <v>239</v>
      </c>
      <c r="D4471" s="52" t="s">
        <v>86</v>
      </c>
      <c r="E4471" s="52" t="s">
        <v>91</v>
      </c>
      <c r="F4471" s="52" t="s">
        <v>66</v>
      </c>
      <c r="G4471" s="52">
        <v>13.157998711199999</v>
      </c>
      <c r="H4471" s="52">
        <v>12.427201144800001</v>
      </c>
      <c r="I4471" s="52">
        <v>11.174401728000001</v>
      </c>
      <c r="J4471" s="52">
        <v>11.620798344000001</v>
      </c>
      <c r="K4471" s="52">
        <v>11.923198347600001</v>
      </c>
      <c r="L4471" s="52">
        <v>11.786398844400001</v>
      </c>
      <c r="M4471" s="52">
        <v>12.8159999532</v>
      </c>
      <c r="N4471" s="52">
        <v>12.0816017388</v>
      </c>
      <c r="O4471" s="52">
        <v>12.085198199999999</v>
      </c>
      <c r="P4471" s="52">
        <v>11.5559992404</v>
      </c>
      <c r="Q4471" s="52">
        <v>11.1060019764</v>
      </c>
      <c r="R4471" s="52">
        <v>11.300399287199999</v>
      </c>
      <c r="S4471" s="52">
        <v>11.685601634399999</v>
      </c>
      <c r="T4471" s="52">
        <v>15.789599290800002</v>
      </c>
      <c r="U4471" s="52">
        <v>17.0639984088</v>
      </c>
      <c r="V4471" s="52">
        <v>19.036801821600001</v>
      </c>
      <c r="W4471" s="52">
        <v>21.877198117200003</v>
      </c>
      <c r="X4471" s="52">
        <v>23.918401281600001</v>
      </c>
      <c r="Y4471" s="52">
        <v>24.253198743600002</v>
      </c>
      <c r="Z4471" s="52">
        <v>23.212799877599998</v>
      </c>
    </row>
    <row r="4472" spans="1:26">
      <c r="A4472" s="52" t="s">
        <v>354</v>
      </c>
      <c r="B4472" s="52" t="s">
        <v>341</v>
      </c>
      <c r="C4472" s="52" t="s">
        <v>239</v>
      </c>
      <c r="D4472" s="52" t="s">
        <v>86</v>
      </c>
      <c r="E4472" s="52" t="s">
        <v>91</v>
      </c>
      <c r="F4472" s="52" t="s">
        <v>67</v>
      </c>
      <c r="G4472" s="52">
        <v>0</v>
      </c>
      <c r="H4472" s="52">
        <v>0</v>
      </c>
      <c r="I4472" s="52">
        <v>0</v>
      </c>
      <c r="J4472" s="52">
        <v>0</v>
      </c>
      <c r="K4472" s="52">
        <v>0</v>
      </c>
      <c r="L4472" s="52">
        <v>0</v>
      </c>
      <c r="M4472" s="52">
        <v>0</v>
      </c>
      <c r="N4472" s="52">
        <v>0</v>
      </c>
      <c r="O4472" s="52">
        <v>0</v>
      </c>
      <c r="P4472" s="52">
        <v>0</v>
      </c>
      <c r="Q4472" s="52">
        <v>0</v>
      </c>
      <c r="R4472" s="52">
        <v>0</v>
      </c>
      <c r="S4472" s="52">
        <v>0</v>
      </c>
      <c r="T4472" s="52">
        <v>0</v>
      </c>
      <c r="U4472" s="52">
        <v>0</v>
      </c>
      <c r="V4472" s="52">
        <v>0</v>
      </c>
      <c r="W4472" s="52">
        <v>0</v>
      </c>
      <c r="X4472" s="52">
        <v>0</v>
      </c>
      <c r="Y4472" s="52">
        <v>0</v>
      </c>
      <c r="Z4472" s="52">
        <v>0</v>
      </c>
    </row>
    <row r="4473" spans="1:26">
      <c r="A4473" s="52" t="s">
        <v>354</v>
      </c>
      <c r="B4473" s="52" t="s">
        <v>337</v>
      </c>
      <c r="C4473" s="52" t="s">
        <v>239</v>
      </c>
      <c r="D4473" s="52" t="s">
        <v>86</v>
      </c>
      <c r="E4473" s="52" t="s">
        <v>91</v>
      </c>
      <c r="F4473" s="52" t="s">
        <v>68</v>
      </c>
      <c r="G4473" s="52">
        <v>0</v>
      </c>
      <c r="H4473" s="52">
        <v>0</v>
      </c>
      <c r="I4473" s="52">
        <v>0</v>
      </c>
      <c r="J4473" s="52">
        <v>0</v>
      </c>
      <c r="K4473" s="52">
        <v>0</v>
      </c>
      <c r="L4473" s="52">
        <v>0</v>
      </c>
      <c r="M4473" s="52">
        <v>0</v>
      </c>
      <c r="N4473" s="52">
        <v>0</v>
      </c>
      <c r="O4473" s="52">
        <v>0</v>
      </c>
      <c r="P4473" s="52">
        <v>0</v>
      </c>
      <c r="Q4473" s="52">
        <v>0</v>
      </c>
      <c r="R4473" s="52">
        <v>0</v>
      </c>
      <c r="S4473" s="52">
        <v>0</v>
      </c>
      <c r="T4473" s="52">
        <v>0</v>
      </c>
      <c r="U4473" s="52">
        <v>0</v>
      </c>
      <c r="V4473" s="52">
        <v>0</v>
      </c>
      <c r="W4473" s="52">
        <v>0</v>
      </c>
      <c r="X4473" s="52">
        <v>0</v>
      </c>
      <c r="Y4473" s="52">
        <v>0</v>
      </c>
      <c r="Z4473" s="52">
        <v>0</v>
      </c>
    </row>
    <row r="4474" spans="1:26">
      <c r="A4474" s="52" t="s">
        <v>354</v>
      </c>
      <c r="B4474" s="52" t="s">
        <v>337</v>
      </c>
      <c r="C4474" s="52" t="s">
        <v>239</v>
      </c>
      <c r="D4474" s="52" t="s">
        <v>86</v>
      </c>
      <c r="E4474" s="52" t="s">
        <v>91</v>
      </c>
      <c r="F4474" s="52" t="s">
        <v>69</v>
      </c>
      <c r="G4474" s="52">
        <v>0</v>
      </c>
      <c r="H4474" s="52">
        <v>0</v>
      </c>
      <c r="I4474" s="52">
        <v>0</v>
      </c>
      <c r="J4474" s="52">
        <v>0</v>
      </c>
      <c r="K4474" s="52">
        <v>0</v>
      </c>
      <c r="L4474" s="52">
        <v>0</v>
      </c>
      <c r="M4474" s="52">
        <v>0</v>
      </c>
      <c r="N4474" s="52">
        <v>0</v>
      </c>
      <c r="O4474" s="52">
        <v>0</v>
      </c>
      <c r="P4474" s="52">
        <v>0</v>
      </c>
      <c r="Q4474" s="52">
        <v>0</v>
      </c>
      <c r="R4474" s="52">
        <v>0</v>
      </c>
      <c r="S4474" s="52">
        <v>0</v>
      </c>
      <c r="T4474" s="52">
        <v>0</v>
      </c>
      <c r="U4474" s="52">
        <v>0</v>
      </c>
      <c r="V4474" s="52">
        <v>0</v>
      </c>
      <c r="W4474" s="52">
        <v>0</v>
      </c>
      <c r="X4474" s="52">
        <v>0</v>
      </c>
      <c r="Y4474" s="52">
        <v>0</v>
      </c>
      <c r="Z4474" s="52">
        <v>0</v>
      </c>
    </row>
    <row r="4475" spans="1:26">
      <c r="A4475" s="52" t="s">
        <v>354</v>
      </c>
      <c r="B4475" s="52" t="s">
        <v>337</v>
      </c>
      <c r="C4475" s="52" t="s">
        <v>239</v>
      </c>
      <c r="D4475" s="52" t="s">
        <v>86</v>
      </c>
      <c r="E4475" s="52" t="s">
        <v>91</v>
      </c>
      <c r="F4475" s="52" t="s">
        <v>70</v>
      </c>
      <c r="G4475" s="52">
        <v>0</v>
      </c>
      <c r="H4475" s="52">
        <v>0</v>
      </c>
      <c r="I4475" s="52">
        <v>0</v>
      </c>
      <c r="J4475" s="52">
        <v>0</v>
      </c>
      <c r="K4475" s="52">
        <v>0</v>
      </c>
      <c r="L4475" s="52">
        <v>0</v>
      </c>
      <c r="M4475" s="52">
        <v>0</v>
      </c>
      <c r="N4475" s="52">
        <v>0</v>
      </c>
      <c r="O4475" s="52">
        <v>0</v>
      </c>
      <c r="P4475" s="52">
        <v>0</v>
      </c>
      <c r="Q4475" s="52">
        <v>0</v>
      </c>
      <c r="R4475" s="52">
        <v>0</v>
      </c>
      <c r="S4475" s="52">
        <v>0</v>
      </c>
      <c r="T4475" s="52">
        <v>0</v>
      </c>
      <c r="U4475" s="52">
        <v>0</v>
      </c>
      <c r="V4475" s="52">
        <v>0</v>
      </c>
      <c r="W4475" s="52">
        <v>0</v>
      </c>
      <c r="X4475" s="52">
        <v>0</v>
      </c>
      <c r="Y4475" s="52">
        <v>0</v>
      </c>
      <c r="Z4475" s="52">
        <v>0</v>
      </c>
    </row>
    <row r="4476" spans="1:26">
      <c r="A4476" s="52" t="s">
        <v>354</v>
      </c>
      <c r="B4476" s="52" t="s">
        <v>342</v>
      </c>
      <c r="C4476" s="52" t="s">
        <v>239</v>
      </c>
      <c r="D4476" s="52" t="s">
        <v>86</v>
      </c>
      <c r="E4476" s="52" t="s">
        <v>91</v>
      </c>
      <c r="F4476" s="52" t="s">
        <v>71</v>
      </c>
      <c r="G4476" s="52">
        <v>0</v>
      </c>
      <c r="H4476" s="52">
        <v>0</v>
      </c>
      <c r="I4476" s="52">
        <v>0</v>
      </c>
      <c r="J4476" s="52">
        <v>0</v>
      </c>
      <c r="K4476" s="52">
        <v>0</v>
      </c>
      <c r="L4476" s="52">
        <v>0</v>
      </c>
      <c r="M4476" s="52">
        <v>0</v>
      </c>
      <c r="N4476" s="52">
        <v>0</v>
      </c>
      <c r="O4476" s="52">
        <v>0</v>
      </c>
      <c r="P4476" s="52">
        <v>0</v>
      </c>
      <c r="Q4476" s="52">
        <v>0</v>
      </c>
      <c r="R4476" s="52">
        <v>0</v>
      </c>
      <c r="S4476" s="52">
        <v>0</v>
      </c>
      <c r="T4476" s="52">
        <v>0</v>
      </c>
      <c r="U4476" s="52">
        <v>0</v>
      </c>
      <c r="V4476" s="52">
        <v>0</v>
      </c>
      <c r="W4476" s="52">
        <v>0</v>
      </c>
      <c r="X4476" s="52">
        <v>0</v>
      </c>
      <c r="Y4476" s="52">
        <v>0</v>
      </c>
      <c r="Z4476" s="52">
        <v>0</v>
      </c>
    </row>
    <row r="4477" spans="1:26">
      <c r="A4477" s="52" t="s">
        <v>354</v>
      </c>
      <c r="B4477" s="52" t="s">
        <v>342</v>
      </c>
      <c r="C4477" s="52" t="s">
        <v>239</v>
      </c>
      <c r="D4477" s="52" t="s">
        <v>86</v>
      </c>
      <c r="E4477" s="52" t="s">
        <v>91</v>
      </c>
      <c r="F4477" s="52" t="s">
        <v>72</v>
      </c>
      <c r="G4477" s="52">
        <v>0.76679985959999997</v>
      </c>
      <c r="H4477" s="52">
        <v>0.42599852640000002</v>
      </c>
      <c r="I4477" s="52">
        <v>0.34080133320000006</v>
      </c>
      <c r="J4477" s="52">
        <v>0.72419916960000008</v>
      </c>
      <c r="K4477" s="52">
        <v>0.89460192960000007</v>
      </c>
      <c r="L4477" s="52">
        <v>0.38340202320000005</v>
      </c>
      <c r="M4477" s="52">
        <v>0.42599852640000002</v>
      </c>
      <c r="N4477" s="52">
        <v>0.6390019764</v>
      </c>
      <c r="O4477" s="52">
        <v>0.72419916960000008</v>
      </c>
      <c r="P4477" s="52">
        <v>0.68159847959999997</v>
      </c>
      <c r="Q4477" s="52">
        <v>0.59640128640000001</v>
      </c>
      <c r="R4477" s="52">
        <v>0.46859921640000002</v>
      </c>
      <c r="S4477" s="52">
        <v>0.38340202320000005</v>
      </c>
      <c r="T4477" s="52">
        <v>0.2982006432</v>
      </c>
      <c r="U4477" s="52">
        <v>0.38560009320000005</v>
      </c>
      <c r="V4477" s="52">
        <v>0.47959794000000006</v>
      </c>
      <c r="W4477" s="52">
        <v>0.60960226680000007</v>
      </c>
      <c r="X4477" s="52">
        <v>0.47520180000000006</v>
      </c>
      <c r="Y4477" s="52">
        <v>0.56700157680000007</v>
      </c>
      <c r="Z4477" s="52">
        <v>0.61180033680000001</v>
      </c>
    </row>
    <row r="4478" spans="1:26">
      <c r="A4478" s="52" t="s">
        <v>354</v>
      </c>
      <c r="B4478" s="52" t="s">
        <v>343</v>
      </c>
      <c r="C4478" s="52" t="s">
        <v>239</v>
      </c>
      <c r="D4478" s="52" t="s">
        <v>86</v>
      </c>
      <c r="E4478" s="52" t="s">
        <v>91</v>
      </c>
      <c r="F4478" s="52" t="s">
        <v>73</v>
      </c>
      <c r="G4478" s="52">
        <v>197.06490111240001</v>
      </c>
      <c r="H4478" s="52">
        <v>180.04679840520001</v>
      </c>
      <c r="I4478" s="52">
        <v>191.12850019440003</v>
      </c>
      <c r="J4478" s="52">
        <v>159.80400140400002</v>
      </c>
      <c r="K4478" s="52">
        <v>149.36489805240001</v>
      </c>
      <c r="L4478" s="52">
        <v>178.30259845920003</v>
      </c>
      <c r="M4478" s="52">
        <v>169.93169894520003</v>
      </c>
      <c r="N4478" s="52">
        <v>148.58820059760001</v>
      </c>
      <c r="O4478" s="52">
        <v>132.78329855280001</v>
      </c>
      <c r="P4478" s="52">
        <v>112.25520043920001</v>
      </c>
      <c r="Q4478" s="52">
        <v>101.45969992440001</v>
      </c>
      <c r="R4478" s="52">
        <v>100.55970120960001</v>
      </c>
      <c r="S4478" s="52">
        <v>102.18330038160002</v>
      </c>
      <c r="T4478" s="52">
        <v>119.8665013896</v>
      </c>
      <c r="U4478" s="52">
        <v>141.6312001908</v>
      </c>
      <c r="V4478" s="52">
        <v>146.92319816040001</v>
      </c>
      <c r="W4478" s="52">
        <v>150.13080193680003</v>
      </c>
      <c r="X4478" s="52">
        <v>131.84370108360002</v>
      </c>
      <c r="Y4478" s="52">
        <v>146.60639975160001</v>
      </c>
      <c r="Z4478" s="52">
        <v>147.7601980956</v>
      </c>
    </row>
    <row r="4479" spans="1:26">
      <c r="A4479" s="52" t="s">
        <v>355</v>
      </c>
      <c r="B4479" s="52" t="s">
        <v>337</v>
      </c>
      <c r="C4479" s="52" t="s">
        <v>239</v>
      </c>
      <c r="D4479" s="52" t="s">
        <v>86</v>
      </c>
      <c r="E4479" s="52" t="s">
        <v>92</v>
      </c>
      <c r="F4479" s="52" t="s">
        <v>63</v>
      </c>
      <c r="G4479" s="52">
        <v>0</v>
      </c>
      <c r="H4479" s="52">
        <v>0</v>
      </c>
      <c r="I4479" s="52">
        <v>0</v>
      </c>
      <c r="J4479" s="52">
        <v>0</v>
      </c>
      <c r="K4479" s="52">
        <v>0</v>
      </c>
      <c r="L4479" s="52">
        <v>0</v>
      </c>
      <c r="M4479" s="52">
        <v>0</v>
      </c>
      <c r="N4479" s="52">
        <v>0</v>
      </c>
      <c r="O4479" s="52">
        <v>0</v>
      </c>
      <c r="P4479" s="52">
        <v>0</v>
      </c>
      <c r="Q4479" s="52">
        <v>0</v>
      </c>
      <c r="R4479" s="52">
        <v>0</v>
      </c>
      <c r="S4479" s="52">
        <v>0</v>
      </c>
      <c r="T4479" s="52">
        <v>0</v>
      </c>
      <c r="U4479" s="52">
        <v>0</v>
      </c>
      <c r="V4479" s="52">
        <v>0</v>
      </c>
      <c r="W4479" s="52">
        <v>0</v>
      </c>
      <c r="X4479" s="52">
        <v>0</v>
      </c>
      <c r="Y4479" s="52">
        <v>0</v>
      </c>
      <c r="Z4479" s="52">
        <v>0</v>
      </c>
    </row>
    <row r="4480" spans="1:26">
      <c r="A4480" s="52" t="s">
        <v>355</v>
      </c>
      <c r="B4480" s="52" t="s">
        <v>338</v>
      </c>
      <c r="C4480" s="52" t="s">
        <v>239</v>
      </c>
      <c r="D4480" s="52" t="s">
        <v>86</v>
      </c>
      <c r="E4480" s="52" t="s">
        <v>92</v>
      </c>
      <c r="F4480" s="52" t="s">
        <v>64</v>
      </c>
      <c r="G4480" s="52">
        <v>0</v>
      </c>
      <c r="H4480" s="52">
        <v>0</v>
      </c>
      <c r="I4480" s="52">
        <v>0</v>
      </c>
      <c r="J4480" s="52">
        <v>0</v>
      </c>
      <c r="K4480" s="52">
        <v>0</v>
      </c>
      <c r="L4480" s="52">
        <v>0</v>
      </c>
      <c r="M4480" s="52">
        <v>0</v>
      </c>
      <c r="N4480" s="52">
        <v>0</v>
      </c>
      <c r="O4480" s="52">
        <v>0</v>
      </c>
      <c r="P4480" s="52">
        <v>0</v>
      </c>
      <c r="Q4480" s="52">
        <v>0</v>
      </c>
      <c r="R4480" s="52">
        <v>0</v>
      </c>
      <c r="S4480" s="52">
        <v>0</v>
      </c>
      <c r="T4480" s="52">
        <v>0</v>
      </c>
      <c r="U4480" s="52">
        <v>0</v>
      </c>
      <c r="V4480" s="52">
        <v>0</v>
      </c>
      <c r="W4480" s="52">
        <v>0</v>
      </c>
      <c r="X4480" s="52">
        <v>0</v>
      </c>
      <c r="Y4480" s="52">
        <v>0</v>
      </c>
      <c r="Z4480" s="52">
        <v>0</v>
      </c>
    </row>
    <row r="4481" spans="1:26">
      <c r="A4481" s="52" t="s">
        <v>355</v>
      </c>
      <c r="B4481" s="52" t="s">
        <v>339</v>
      </c>
      <c r="C4481" s="52" t="s">
        <v>239</v>
      </c>
      <c r="D4481" s="52" t="s">
        <v>86</v>
      </c>
      <c r="E4481" s="52" t="s">
        <v>92</v>
      </c>
      <c r="F4481" s="52" t="s">
        <v>65</v>
      </c>
      <c r="G4481" s="52">
        <v>0</v>
      </c>
      <c r="H4481" s="52">
        <v>0</v>
      </c>
      <c r="I4481" s="52">
        <v>0</v>
      </c>
      <c r="J4481" s="52">
        <v>0</v>
      </c>
      <c r="K4481" s="52">
        <v>0</v>
      </c>
      <c r="L4481" s="52">
        <v>0</v>
      </c>
      <c r="M4481" s="52">
        <v>0</v>
      </c>
      <c r="N4481" s="52">
        <v>0</v>
      </c>
      <c r="O4481" s="52">
        <v>0</v>
      </c>
      <c r="P4481" s="52">
        <v>0</v>
      </c>
      <c r="Q4481" s="52">
        <v>0</v>
      </c>
      <c r="R4481" s="52">
        <v>0</v>
      </c>
      <c r="S4481" s="52">
        <v>0</v>
      </c>
      <c r="T4481" s="52">
        <v>0</v>
      </c>
      <c r="U4481" s="52">
        <v>0</v>
      </c>
      <c r="V4481" s="52">
        <v>0</v>
      </c>
      <c r="W4481" s="52">
        <v>0</v>
      </c>
      <c r="X4481" s="52">
        <v>0</v>
      </c>
      <c r="Y4481" s="52">
        <v>0</v>
      </c>
      <c r="Z4481" s="52">
        <v>0</v>
      </c>
    </row>
    <row r="4482" spans="1:26">
      <c r="A4482" s="52" t="s">
        <v>355</v>
      </c>
      <c r="B4482" s="52" t="s">
        <v>340</v>
      </c>
      <c r="C4482" s="52" t="s">
        <v>239</v>
      </c>
      <c r="D4482" s="52" t="s">
        <v>86</v>
      </c>
      <c r="E4482" s="52" t="s">
        <v>92</v>
      </c>
      <c r="F4482" s="52" t="s">
        <v>66</v>
      </c>
      <c r="G4482" s="52">
        <v>0</v>
      </c>
      <c r="H4482" s="52">
        <v>0</v>
      </c>
      <c r="I4482" s="52">
        <v>0</v>
      </c>
      <c r="J4482" s="52">
        <v>0</v>
      </c>
      <c r="K4482" s="52">
        <v>0</v>
      </c>
      <c r="L4482" s="52">
        <v>0</v>
      </c>
      <c r="M4482" s="52">
        <v>0</v>
      </c>
      <c r="N4482" s="52">
        <v>0</v>
      </c>
      <c r="O4482" s="52">
        <v>0</v>
      </c>
      <c r="P4482" s="52">
        <v>0</v>
      </c>
      <c r="Q4482" s="52">
        <v>0</v>
      </c>
      <c r="R4482" s="52">
        <v>0</v>
      </c>
      <c r="S4482" s="52">
        <v>0</v>
      </c>
      <c r="T4482" s="52">
        <v>0</v>
      </c>
      <c r="U4482" s="52">
        <v>0</v>
      </c>
      <c r="V4482" s="52">
        <v>0</v>
      </c>
      <c r="W4482" s="52">
        <v>0</v>
      </c>
      <c r="X4482" s="52">
        <v>0</v>
      </c>
      <c r="Y4482" s="52">
        <v>0</v>
      </c>
      <c r="Z4482" s="52">
        <v>0</v>
      </c>
    </row>
    <row r="4483" spans="1:26">
      <c r="A4483" s="52" t="s">
        <v>355</v>
      </c>
      <c r="B4483" s="52" t="s">
        <v>341</v>
      </c>
      <c r="C4483" s="52" t="s">
        <v>239</v>
      </c>
      <c r="D4483" s="52" t="s">
        <v>86</v>
      </c>
      <c r="E4483" s="52" t="s">
        <v>92</v>
      </c>
      <c r="F4483" s="52" t="s">
        <v>67</v>
      </c>
      <c r="G4483" s="52">
        <v>0</v>
      </c>
      <c r="H4483" s="52">
        <v>0</v>
      </c>
      <c r="I4483" s="52">
        <v>0</v>
      </c>
      <c r="J4483" s="52">
        <v>0</v>
      </c>
      <c r="K4483" s="52">
        <v>0</v>
      </c>
      <c r="L4483" s="52">
        <v>0</v>
      </c>
      <c r="M4483" s="52">
        <v>0</v>
      </c>
      <c r="N4483" s="52">
        <v>0</v>
      </c>
      <c r="O4483" s="52">
        <v>0</v>
      </c>
      <c r="P4483" s="52">
        <v>0</v>
      </c>
      <c r="Q4483" s="52">
        <v>0</v>
      </c>
      <c r="R4483" s="52">
        <v>0</v>
      </c>
      <c r="S4483" s="52">
        <v>0</v>
      </c>
      <c r="T4483" s="52">
        <v>0</v>
      </c>
      <c r="U4483" s="52">
        <v>0</v>
      </c>
      <c r="V4483" s="52">
        <v>0</v>
      </c>
      <c r="W4483" s="52">
        <v>0</v>
      </c>
      <c r="X4483" s="52">
        <v>0</v>
      </c>
      <c r="Y4483" s="52">
        <v>0</v>
      </c>
      <c r="Z4483" s="52">
        <v>0</v>
      </c>
    </row>
    <row r="4484" spans="1:26">
      <c r="A4484" s="52" t="s">
        <v>355</v>
      </c>
      <c r="B4484" s="52" t="s">
        <v>337</v>
      </c>
      <c r="C4484" s="52" t="s">
        <v>239</v>
      </c>
      <c r="D4484" s="52" t="s">
        <v>86</v>
      </c>
      <c r="E4484" s="52" t="s">
        <v>92</v>
      </c>
      <c r="F4484" s="52" t="s">
        <v>68</v>
      </c>
      <c r="G4484" s="52">
        <v>0</v>
      </c>
      <c r="H4484" s="52">
        <v>0</v>
      </c>
      <c r="I4484" s="52">
        <v>0</v>
      </c>
      <c r="J4484" s="52">
        <v>0</v>
      </c>
      <c r="K4484" s="52">
        <v>0</v>
      </c>
      <c r="L4484" s="52">
        <v>0</v>
      </c>
      <c r="M4484" s="52">
        <v>0</v>
      </c>
      <c r="N4484" s="52">
        <v>0</v>
      </c>
      <c r="O4484" s="52">
        <v>0</v>
      </c>
      <c r="P4484" s="52">
        <v>0</v>
      </c>
      <c r="Q4484" s="52">
        <v>0</v>
      </c>
      <c r="R4484" s="52">
        <v>0</v>
      </c>
      <c r="S4484" s="52">
        <v>0</v>
      </c>
      <c r="T4484" s="52">
        <v>0</v>
      </c>
      <c r="U4484" s="52">
        <v>0</v>
      </c>
      <c r="V4484" s="52">
        <v>0</v>
      </c>
      <c r="W4484" s="52">
        <v>0</v>
      </c>
      <c r="X4484" s="52">
        <v>0</v>
      </c>
      <c r="Y4484" s="52">
        <v>0</v>
      </c>
      <c r="Z4484" s="52">
        <v>0</v>
      </c>
    </row>
    <row r="4485" spans="1:26">
      <c r="A4485" s="52" t="s">
        <v>355</v>
      </c>
      <c r="B4485" s="52" t="s">
        <v>337</v>
      </c>
      <c r="C4485" s="52" t="s">
        <v>239</v>
      </c>
      <c r="D4485" s="52" t="s">
        <v>86</v>
      </c>
      <c r="E4485" s="52" t="s">
        <v>92</v>
      </c>
      <c r="F4485" s="52" t="s">
        <v>69</v>
      </c>
      <c r="G4485" s="52">
        <v>0</v>
      </c>
      <c r="H4485" s="52">
        <v>0</v>
      </c>
      <c r="I4485" s="52">
        <v>0</v>
      </c>
      <c r="J4485" s="52">
        <v>0</v>
      </c>
      <c r="K4485" s="52">
        <v>0</v>
      </c>
      <c r="L4485" s="52">
        <v>0</v>
      </c>
      <c r="M4485" s="52">
        <v>0</v>
      </c>
      <c r="N4485" s="52">
        <v>0</v>
      </c>
      <c r="O4485" s="52">
        <v>0</v>
      </c>
      <c r="P4485" s="52">
        <v>0</v>
      </c>
      <c r="Q4485" s="52">
        <v>0</v>
      </c>
      <c r="R4485" s="52">
        <v>0</v>
      </c>
      <c r="S4485" s="52">
        <v>0</v>
      </c>
      <c r="T4485" s="52">
        <v>0</v>
      </c>
      <c r="U4485" s="52">
        <v>0</v>
      </c>
      <c r="V4485" s="52">
        <v>0</v>
      </c>
      <c r="W4485" s="52">
        <v>0</v>
      </c>
      <c r="X4485" s="52">
        <v>0</v>
      </c>
      <c r="Y4485" s="52">
        <v>0</v>
      </c>
      <c r="Z4485" s="52">
        <v>0</v>
      </c>
    </row>
    <row r="4486" spans="1:26">
      <c r="A4486" s="52" t="s">
        <v>355</v>
      </c>
      <c r="B4486" s="52" t="s">
        <v>337</v>
      </c>
      <c r="C4486" s="52" t="s">
        <v>239</v>
      </c>
      <c r="D4486" s="52" t="s">
        <v>86</v>
      </c>
      <c r="E4486" s="52" t="s">
        <v>92</v>
      </c>
      <c r="F4486" s="52" t="s">
        <v>70</v>
      </c>
      <c r="G4486" s="52">
        <v>0</v>
      </c>
      <c r="H4486" s="52">
        <v>0</v>
      </c>
      <c r="I4486" s="52">
        <v>0</v>
      </c>
      <c r="J4486" s="52">
        <v>0</v>
      </c>
      <c r="K4486" s="52">
        <v>0</v>
      </c>
      <c r="L4486" s="52">
        <v>0</v>
      </c>
      <c r="M4486" s="52">
        <v>0</v>
      </c>
      <c r="N4486" s="52">
        <v>0</v>
      </c>
      <c r="O4486" s="52">
        <v>0</v>
      </c>
      <c r="P4486" s="52">
        <v>0</v>
      </c>
      <c r="Q4486" s="52">
        <v>0</v>
      </c>
      <c r="R4486" s="52">
        <v>0</v>
      </c>
      <c r="S4486" s="52">
        <v>0</v>
      </c>
      <c r="T4486" s="52">
        <v>0</v>
      </c>
      <c r="U4486" s="52">
        <v>0</v>
      </c>
      <c r="V4486" s="52">
        <v>0</v>
      </c>
      <c r="W4486" s="52">
        <v>0</v>
      </c>
      <c r="X4486" s="52">
        <v>0</v>
      </c>
      <c r="Y4486" s="52">
        <v>0</v>
      </c>
      <c r="Z4486" s="52">
        <v>0</v>
      </c>
    </row>
    <row r="4487" spans="1:26">
      <c r="A4487" s="52" t="s">
        <v>355</v>
      </c>
      <c r="B4487" s="52" t="s">
        <v>342</v>
      </c>
      <c r="C4487" s="52" t="s">
        <v>239</v>
      </c>
      <c r="D4487" s="52" t="s">
        <v>86</v>
      </c>
      <c r="E4487" s="52" t="s">
        <v>92</v>
      </c>
      <c r="F4487" s="52" t="s">
        <v>71</v>
      </c>
      <c r="G4487" s="52">
        <v>0</v>
      </c>
      <c r="H4487" s="52">
        <v>0</v>
      </c>
      <c r="I4487" s="52">
        <v>0</v>
      </c>
      <c r="J4487" s="52">
        <v>0</v>
      </c>
      <c r="K4487" s="52">
        <v>0</v>
      </c>
      <c r="L4487" s="52">
        <v>0</v>
      </c>
      <c r="M4487" s="52">
        <v>0</v>
      </c>
      <c r="N4487" s="52">
        <v>0</v>
      </c>
      <c r="O4487" s="52">
        <v>0</v>
      </c>
      <c r="P4487" s="52">
        <v>0</v>
      </c>
      <c r="Q4487" s="52">
        <v>0</v>
      </c>
      <c r="R4487" s="52">
        <v>0</v>
      </c>
      <c r="S4487" s="52">
        <v>0</v>
      </c>
      <c r="T4487" s="52">
        <v>0</v>
      </c>
      <c r="U4487" s="52">
        <v>0</v>
      </c>
      <c r="V4487" s="52">
        <v>0</v>
      </c>
      <c r="W4487" s="52">
        <v>0</v>
      </c>
      <c r="X4487" s="52">
        <v>0</v>
      </c>
      <c r="Y4487" s="52">
        <v>0</v>
      </c>
      <c r="Z4487" s="52">
        <v>0</v>
      </c>
    </row>
    <row r="4488" spans="1:26">
      <c r="A4488" s="52" t="s">
        <v>355</v>
      </c>
      <c r="B4488" s="52" t="s">
        <v>342</v>
      </c>
      <c r="C4488" s="52" t="s">
        <v>239</v>
      </c>
      <c r="D4488" s="52" t="s">
        <v>86</v>
      </c>
      <c r="E4488" s="52" t="s">
        <v>92</v>
      </c>
      <c r="F4488" s="52" t="s">
        <v>72</v>
      </c>
      <c r="G4488" s="52">
        <v>0</v>
      </c>
      <c r="H4488" s="52">
        <v>0</v>
      </c>
      <c r="I4488" s="52">
        <v>0</v>
      </c>
      <c r="J4488" s="52">
        <v>0</v>
      </c>
      <c r="K4488" s="52">
        <v>0</v>
      </c>
      <c r="L4488" s="52">
        <v>3.0705991200000002</v>
      </c>
      <c r="M4488" s="52">
        <v>2.8601998596000002</v>
      </c>
      <c r="N4488" s="52">
        <v>6.1894050552000008</v>
      </c>
      <c r="O4488" s="52">
        <v>5.7307997303999993</v>
      </c>
      <c r="P4488" s="52">
        <v>7.1647996644000003</v>
      </c>
      <c r="Q4488" s="52">
        <v>12.126999211199999</v>
      </c>
      <c r="R4488" s="52">
        <v>11.081400339600002</v>
      </c>
      <c r="S4488" s="52">
        <v>7.7700016044000009</v>
      </c>
      <c r="T4488" s="52">
        <v>7.9511937480000006</v>
      </c>
      <c r="U4488" s="52">
        <v>7.9099998228000006</v>
      </c>
      <c r="V4488" s="52">
        <v>6.1639995528000009</v>
      </c>
      <c r="W4488" s="52">
        <v>5.3859958164000004</v>
      </c>
      <c r="X4488" s="52">
        <v>3.8438005968</v>
      </c>
      <c r="Y4488" s="52">
        <v>4.0656047004000007</v>
      </c>
      <c r="Z4488" s="52">
        <v>5.4956020535999999</v>
      </c>
    </row>
    <row r="4489" spans="1:26">
      <c r="A4489" s="52" t="s">
        <v>355</v>
      </c>
      <c r="B4489" s="52" t="s">
        <v>343</v>
      </c>
      <c r="C4489" s="52" t="s">
        <v>239</v>
      </c>
      <c r="D4489" s="52" t="s">
        <v>86</v>
      </c>
      <c r="E4489" s="52" t="s">
        <v>92</v>
      </c>
      <c r="F4489" s="52" t="s">
        <v>73</v>
      </c>
      <c r="G4489" s="52">
        <v>0</v>
      </c>
      <c r="H4489" s="52">
        <v>0</v>
      </c>
      <c r="I4489" s="52">
        <v>0</v>
      </c>
      <c r="J4489" s="52">
        <v>0</v>
      </c>
      <c r="K4489" s="52">
        <v>0</v>
      </c>
      <c r="L4489" s="52">
        <v>0</v>
      </c>
      <c r="M4489" s="52">
        <v>0</v>
      </c>
      <c r="N4489" s="52">
        <v>0</v>
      </c>
      <c r="O4489" s="52">
        <v>0</v>
      </c>
      <c r="P4489" s="52">
        <v>0</v>
      </c>
      <c r="Q4489" s="52">
        <v>0</v>
      </c>
      <c r="R4489" s="52">
        <v>0</v>
      </c>
      <c r="S4489" s="52">
        <v>0</v>
      </c>
      <c r="T4489" s="52">
        <v>0</v>
      </c>
      <c r="U4489" s="52">
        <v>1.9629016308</v>
      </c>
      <c r="V4489" s="52">
        <v>1.9395016056000001</v>
      </c>
      <c r="W4489" s="52">
        <v>2.0043007091999998</v>
      </c>
      <c r="X4489" s="52">
        <v>2.2599006624000002</v>
      </c>
      <c r="Y4489" s="52">
        <v>2.1042019440000002</v>
      </c>
      <c r="Z4489" s="52">
        <v>2.2878014976000003</v>
      </c>
    </row>
    <row r="4490" spans="1:26">
      <c r="A4490" s="52" t="s">
        <v>350</v>
      </c>
      <c r="B4490" s="52" t="s">
        <v>337</v>
      </c>
      <c r="C4490" s="52" t="s">
        <v>240</v>
      </c>
      <c r="D4490" s="52" t="s">
        <v>86</v>
      </c>
      <c r="E4490" s="52" t="s">
        <v>87</v>
      </c>
      <c r="F4490" s="52" t="s">
        <v>63</v>
      </c>
      <c r="G4490" s="52">
        <v>0</v>
      </c>
      <c r="H4490" s="52">
        <v>0</v>
      </c>
      <c r="I4490" s="52">
        <v>0</v>
      </c>
      <c r="J4490" s="52">
        <v>0</v>
      </c>
      <c r="K4490" s="52">
        <v>0</v>
      </c>
      <c r="L4490" s="52">
        <v>0</v>
      </c>
      <c r="M4490" s="52">
        <v>0</v>
      </c>
      <c r="N4490" s="52">
        <v>0</v>
      </c>
      <c r="O4490" s="52">
        <v>0</v>
      </c>
      <c r="P4490" s="52">
        <v>0</v>
      </c>
      <c r="Q4490" s="52">
        <v>0</v>
      </c>
      <c r="R4490" s="52">
        <v>0</v>
      </c>
      <c r="S4490" s="52">
        <v>0</v>
      </c>
      <c r="T4490" s="52">
        <v>0</v>
      </c>
      <c r="U4490" s="52">
        <v>0</v>
      </c>
      <c r="V4490" s="52">
        <v>0</v>
      </c>
      <c r="W4490" s="52">
        <v>0</v>
      </c>
      <c r="X4490" s="52">
        <v>0</v>
      </c>
      <c r="Y4490" s="52">
        <v>0</v>
      </c>
      <c r="Z4490" s="52">
        <v>0</v>
      </c>
    </row>
    <row r="4491" spans="1:26">
      <c r="A4491" s="52" t="s">
        <v>350</v>
      </c>
      <c r="B4491" s="52" t="s">
        <v>338</v>
      </c>
      <c r="C4491" s="52" t="s">
        <v>240</v>
      </c>
      <c r="D4491" s="52" t="s">
        <v>86</v>
      </c>
      <c r="E4491" s="52" t="s">
        <v>87</v>
      </c>
      <c r="F4491" s="52" t="s">
        <v>64</v>
      </c>
      <c r="G4491" s="52">
        <v>0</v>
      </c>
      <c r="H4491" s="52">
        <v>0</v>
      </c>
      <c r="I4491" s="52">
        <v>0</v>
      </c>
      <c r="J4491" s="52">
        <v>0</v>
      </c>
      <c r="K4491" s="52">
        <v>0</v>
      </c>
      <c r="L4491" s="52">
        <v>0</v>
      </c>
      <c r="M4491" s="52">
        <v>0</v>
      </c>
      <c r="N4491" s="52">
        <v>0</v>
      </c>
      <c r="O4491" s="52">
        <v>0</v>
      </c>
      <c r="P4491" s="52">
        <v>0</v>
      </c>
      <c r="Q4491" s="52">
        <v>0</v>
      </c>
      <c r="R4491" s="52">
        <v>0</v>
      </c>
      <c r="S4491" s="52">
        <v>0</v>
      </c>
      <c r="T4491" s="52">
        <v>0</v>
      </c>
      <c r="U4491" s="52">
        <v>0</v>
      </c>
      <c r="V4491" s="52">
        <v>0</v>
      </c>
      <c r="W4491" s="52">
        <v>0</v>
      </c>
      <c r="X4491" s="52">
        <v>0</v>
      </c>
      <c r="Y4491" s="52">
        <v>0</v>
      </c>
      <c r="Z4491" s="52">
        <v>0</v>
      </c>
    </row>
    <row r="4492" spans="1:26">
      <c r="A4492" s="52" t="s">
        <v>350</v>
      </c>
      <c r="B4492" s="52" t="s">
        <v>339</v>
      </c>
      <c r="C4492" s="52" t="s">
        <v>240</v>
      </c>
      <c r="D4492" s="52" t="s">
        <v>86</v>
      </c>
      <c r="E4492" s="52" t="s">
        <v>87</v>
      </c>
      <c r="F4492" s="52" t="s">
        <v>65</v>
      </c>
      <c r="G4492" s="52">
        <v>0</v>
      </c>
      <c r="H4492" s="52">
        <v>0</v>
      </c>
      <c r="I4492" s="52">
        <v>0</v>
      </c>
      <c r="J4492" s="52">
        <v>0</v>
      </c>
      <c r="K4492" s="52">
        <v>0</v>
      </c>
      <c r="L4492" s="52">
        <v>0</v>
      </c>
      <c r="M4492" s="52">
        <v>0</v>
      </c>
      <c r="N4492" s="52">
        <v>0</v>
      </c>
      <c r="O4492" s="52">
        <v>0</v>
      </c>
      <c r="P4492" s="52">
        <v>0</v>
      </c>
      <c r="Q4492" s="52">
        <v>0</v>
      </c>
      <c r="R4492" s="52">
        <v>0</v>
      </c>
      <c r="S4492" s="52">
        <v>0</v>
      </c>
      <c r="T4492" s="52">
        <v>0</v>
      </c>
      <c r="U4492" s="52">
        <v>0</v>
      </c>
      <c r="V4492" s="52">
        <v>0</v>
      </c>
      <c r="W4492" s="52">
        <v>0</v>
      </c>
      <c r="X4492" s="52">
        <v>0</v>
      </c>
      <c r="Y4492" s="52">
        <v>0</v>
      </c>
      <c r="Z4492" s="52">
        <v>0</v>
      </c>
    </row>
    <row r="4493" spans="1:26">
      <c r="A4493" s="52" t="s">
        <v>350</v>
      </c>
      <c r="B4493" s="52" t="s">
        <v>340</v>
      </c>
      <c r="C4493" s="52" t="s">
        <v>240</v>
      </c>
      <c r="D4493" s="52" t="s">
        <v>86</v>
      </c>
      <c r="E4493" s="52" t="s">
        <v>87</v>
      </c>
      <c r="F4493" s="52" t="s">
        <v>66</v>
      </c>
      <c r="G4493" s="52">
        <v>0</v>
      </c>
      <c r="H4493" s="52">
        <v>0</v>
      </c>
      <c r="I4493" s="52">
        <v>0</v>
      </c>
      <c r="J4493" s="52">
        <v>0</v>
      </c>
      <c r="K4493" s="52">
        <v>0</v>
      </c>
      <c r="L4493" s="52">
        <v>0</v>
      </c>
      <c r="M4493" s="52">
        <v>0</v>
      </c>
      <c r="N4493" s="52">
        <v>0</v>
      </c>
      <c r="O4493" s="52">
        <v>0</v>
      </c>
      <c r="P4493" s="52">
        <v>0</v>
      </c>
      <c r="Q4493" s="52">
        <v>0</v>
      </c>
      <c r="R4493" s="52">
        <v>0</v>
      </c>
      <c r="S4493" s="52">
        <v>0</v>
      </c>
      <c r="T4493" s="52">
        <v>0</v>
      </c>
      <c r="U4493" s="52">
        <v>0</v>
      </c>
      <c r="V4493" s="52">
        <v>0</v>
      </c>
      <c r="W4493" s="52">
        <v>0</v>
      </c>
      <c r="X4493" s="52">
        <v>0</v>
      </c>
      <c r="Y4493" s="52">
        <v>0</v>
      </c>
      <c r="Z4493" s="52">
        <v>0</v>
      </c>
    </row>
    <row r="4494" spans="1:26">
      <c r="A4494" s="52" t="s">
        <v>350</v>
      </c>
      <c r="B4494" s="52" t="s">
        <v>341</v>
      </c>
      <c r="C4494" s="52" t="s">
        <v>240</v>
      </c>
      <c r="D4494" s="52" t="s">
        <v>86</v>
      </c>
      <c r="E4494" s="52" t="s">
        <v>87</v>
      </c>
      <c r="F4494" s="52" t="s">
        <v>67</v>
      </c>
      <c r="G4494" s="52">
        <v>0</v>
      </c>
      <c r="H4494" s="52">
        <v>0</v>
      </c>
      <c r="I4494" s="52">
        <v>0</v>
      </c>
      <c r="J4494" s="52">
        <v>0</v>
      </c>
      <c r="K4494" s="52">
        <v>0</v>
      </c>
      <c r="L4494" s="52">
        <v>0</v>
      </c>
      <c r="M4494" s="52">
        <v>0</v>
      </c>
      <c r="N4494" s="52">
        <v>0</v>
      </c>
      <c r="O4494" s="52">
        <v>0</v>
      </c>
      <c r="P4494" s="52">
        <v>0</v>
      </c>
      <c r="Q4494" s="52">
        <v>0</v>
      </c>
      <c r="R4494" s="52">
        <v>0</v>
      </c>
      <c r="S4494" s="52">
        <v>0</v>
      </c>
      <c r="T4494" s="52">
        <v>0</v>
      </c>
      <c r="U4494" s="52">
        <v>0</v>
      </c>
      <c r="V4494" s="52">
        <v>0</v>
      </c>
      <c r="W4494" s="52">
        <v>0</v>
      </c>
      <c r="X4494" s="52">
        <v>0</v>
      </c>
      <c r="Y4494" s="52">
        <v>0</v>
      </c>
      <c r="Z4494" s="52">
        <v>0</v>
      </c>
    </row>
    <row r="4495" spans="1:26">
      <c r="A4495" s="52" t="s">
        <v>350</v>
      </c>
      <c r="B4495" s="52" t="s">
        <v>337</v>
      </c>
      <c r="C4495" s="52" t="s">
        <v>240</v>
      </c>
      <c r="D4495" s="52" t="s">
        <v>86</v>
      </c>
      <c r="E4495" s="52" t="s">
        <v>87</v>
      </c>
      <c r="F4495" s="52" t="s">
        <v>68</v>
      </c>
      <c r="G4495" s="52">
        <v>0</v>
      </c>
      <c r="H4495" s="52">
        <v>0</v>
      </c>
      <c r="I4495" s="52">
        <v>0</v>
      </c>
      <c r="J4495" s="52">
        <v>0</v>
      </c>
      <c r="K4495" s="52">
        <v>0</v>
      </c>
      <c r="L4495" s="52">
        <v>0</v>
      </c>
      <c r="M4495" s="52">
        <v>0</v>
      </c>
      <c r="N4495" s="52">
        <v>0</v>
      </c>
      <c r="O4495" s="52">
        <v>0</v>
      </c>
      <c r="P4495" s="52">
        <v>0</v>
      </c>
      <c r="Q4495" s="52">
        <v>0</v>
      </c>
      <c r="R4495" s="52">
        <v>0</v>
      </c>
      <c r="S4495" s="52">
        <v>0</v>
      </c>
      <c r="T4495" s="52">
        <v>0</v>
      </c>
      <c r="U4495" s="52">
        <v>0</v>
      </c>
      <c r="V4495" s="52">
        <v>0</v>
      </c>
      <c r="W4495" s="52">
        <v>0</v>
      </c>
      <c r="X4495" s="52">
        <v>0</v>
      </c>
      <c r="Y4495" s="52">
        <v>0</v>
      </c>
      <c r="Z4495" s="52">
        <v>0</v>
      </c>
    </row>
    <row r="4496" spans="1:26">
      <c r="A4496" s="52" t="s">
        <v>350</v>
      </c>
      <c r="B4496" s="52" t="s">
        <v>337</v>
      </c>
      <c r="C4496" s="52" t="s">
        <v>240</v>
      </c>
      <c r="D4496" s="52" t="s">
        <v>86</v>
      </c>
      <c r="E4496" s="52" t="s">
        <v>87</v>
      </c>
      <c r="F4496" s="52" t="s">
        <v>69</v>
      </c>
      <c r="G4496" s="52">
        <v>0</v>
      </c>
      <c r="H4496" s="52">
        <v>0</v>
      </c>
      <c r="I4496" s="52">
        <v>0</v>
      </c>
      <c r="J4496" s="52">
        <v>0</v>
      </c>
      <c r="K4496" s="52">
        <v>0</v>
      </c>
      <c r="L4496" s="52">
        <v>0</v>
      </c>
      <c r="M4496" s="52">
        <v>0</v>
      </c>
      <c r="N4496" s="52">
        <v>0</v>
      </c>
      <c r="O4496" s="52">
        <v>0</v>
      </c>
      <c r="P4496" s="52">
        <v>0</v>
      </c>
      <c r="Q4496" s="52">
        <v>0</v>
      </c>
      <c r="R4496" s="52">
        <v>0</v>
      </c>
      <c r="S4496" s="52">
        <v>0</v>
      </c>
      <c r="T4496" s="52">
        <v>0</v>
      </c>
      <c r="U4496" s="52">
        <v>0</v>
      </c>
      <c r="V4496" s="52">
        <v>0</v>
      </c>
      <c r="W4496" s="52">
        <v>0</v>
      </c>
      <c r="X4496" s="52">
        <v>0</v>
      </c>
      <c r="Y4496" s="52">
        <v>0</v>
      </c>
      <c r="Z4496" s="52">
        <v>0</v>
      </c>
    </row>
    <row r="4497" spans="1:26">
      <c r="A4497" s="52" t="s">
        <v>350</v>
      </c>
      <c r="B4497" s="52" t="s">
        <v>337</v>
      </c>
      <c r="C4497" s="52" t="s">
        <v>240</v>
      </c>
      <c r="D4497" s="52" t="s">
        <v>86</v>
      </c>
      <c r="E4497" s="52" t="s">
        <v>87</v>
      </c>
      <c r="F4497" s="52" t="s">
        <v>70</v>
      </c>
      <c r="G4497" s="52">
        <v>0</v>
      </c>
      <c r="H4497" s="52">
        <v>0</v>
      </c>
      <c r="I4497" s="52">
        <v>0</v>
      </c>
      <c r="J4497" s="52">
        <v>0</v>
      </c>
      <c r="K4497" s="52">
        <v>0</v>
      </c>
      <c r="L4497" s="52">
        <v>0</v>
      </c>
      <c r="M4497" s="52">
        <v>0</v>
      </c>
      <c r="N4497" s="52">
        <v>0</v>
      </c>
      <c r="O4497" s="52">
        <v>0</v>
      </c>
      <c r="P4497" s="52">
        <v>0</v>
      </c>
      <c r="Q4497" s="52">
        <v>0</v>
      </c>
      <c r="R4497" s="52">
        <v>0</v>
      </c>
      <c r="S4497" s="52">
        <v>0</v>
      </c>
      <c r="T4497" s="52">
        <v>0</v>
      </c>
      <c r="U4497" s="52">
        <v>0</v>
      </c>
      <c r="V4497" s="52">
        <v>0</v>
      </c>
      <c r="W4497" s="52">
        <v>0</v>
      </c>
      <c r="X4497" s="52">
        <v>0</v>
      </c>
      <c r="Y4497" s="52">
        <v>0</v>
      </c>
      <c r="Z4497" s="52">
        <v>0</v>
      </c>
    </row>
    <row r="4498" spans="1:26">
      <c r="A4498" s="52" t="s">
        <v>350</v>
      </c>
      <c r="B4498" s="52" t="s">
        <v>342</v>
      </c>
      <c r="C4498" s="52" t="s">
        <v>240</v>
      </c>
      <c r="D4498" s="52" t="s">
        <v>86</v>
      </c>
      <c r="E4498" s="52" t="s">
        <v>87</v>
      </c>
      <c r="F4498" s="52" t="s">
        <v>71</v>
      </c>
      <c r="G4498" s="52">
        <v>0</v>
      </c>
      <c r="H4498" s="52">
        <v>0</v>
      </c>
      <c r="I4498" s="52">
        <v>0</v>
      </c>
      <c r="J4498" s="52">
        <v>0</v>
      </c>
      <c r="K4498" s="52">
        <v>0</v>
      </c>
      <c r="L4498" s="52">
        <v>0</v>
      </c>
      <c r="M4498" s="52">
        <v>0</v>
      </c>
      <c r="N4498" s="52">
        <v>0</v>
      </c>
      <c r="O4498" s="52">
        <v>0</v>
      </c>
      <c r="P4498" s="52">
        <v>0</v>
      </c>
      <c r="Q4498" s="52">
        <v>0</v>
      </c>
      <c r="R4498" s="52">
        <v>0</v>
      </c>
      <c r="S4498" s="52">
        <v>0</v>
      </c>
      <c r="T4498" s="52">
        <v>0</v>
      </c>
      <c r="U4498" s="52">
        <v>0</v>
      </c>
      <c r="V4498" s="52">
        <v>0</v>
      </c>
      <c r="W4498" s="52">
        <v>0</v>
      </c>
      <c r="X4498" s="52">
        <v>0</v>
      </c>
      <c r="Y4498" s="52">
        <v>0</v>
      </c>
      <c r="Z4498" s="52">
        <v>0</v>
      </c>
    </row>
    <row r="4499" spans="1:26">
      <c r="A4499" s="52" t="s">
        <v>350</v>
      </c>
      <c r="B4499" s="52" t="s">
        <v>342</v>
      </c>
      <c r="C4499" s="52" t="s">
        <v>240</v>
      </c>
      <c r="D4499" s="52" t="s">
        <v>86</v>
      </c>
      <c r="E4499" s="52" t="s">
        <v>87</v>
      </c>
      <c r="F4499" s="52" t="s">
        <v>72</v>
      </c>
      <c r="G4499" s="52">
        <v>9.5899993775999999</v>
      </c>
      <c r="H4499" s="52">
        <v>12.711999841200001</v>
      </c>
      <c r="I4499" s="52">
        <v>10.749596439600001</v>
      </c>
      <c r="J4499" s="52">
        <v>8.3409973884000017</v>
      </c>
      <c r="K4499" s="52">
        <v>9.5005986372000013</v>
      </c>
      <c r="L4499" s="52">
        <v>12.8442985344</v>
      </c>
      <c r="M4499" s="52">
        <v>12.398299664400001</v>
      </c>
      <c r="N4499" s="52">
        <v>13.736300461200001</v>
      </c>
      <c r="O4499" s="52">
        <v>15.877099224000002</v>
      </c>
      <c r="P4499" s="52">
        <v>13.067496842400001</v>
      </c>
      <c r="Q4499" s="52">
        <v>15.387101272800003</v>
      </c>
      <c r="R4499" s="52">
        <v>13.1564998368</v>
      </c>
      <c r="S4499" s="52">
        <v>10.1713030632</v>
      </c>
      <c r="T4499" s="52">
        <v>11.641401586800001</v>
      </c>
      <c r="U4499" s="52">
        <v>10.076300384400001</v>
      </c>
      <c r="V4499" s="52">
        <v>22.042400871600002</v>
      </c>
      <c r="W4499" s="52">
        <v>19.977898165200003</v>
      </c>
      <c r="X4499" s="52">
        <v>21.526235420400003</v>
      </c>
      <c r="Y4499" s="52">
        <v>23.444489016000002</v>
      </c>
      <c r="Z4499" s="52">
        <v>26.551111363200004</v>
      </c>
    </row>
    <row r="4500" spans="1:26">
      <c r="A4500" s="52" t="s">
        <v>350</v>
      </c>
      <c r="B4500" s="52" t="s">
        <v>343</v>
      </c>
      <c r="C4500" s="52" t="s">
        <v>240</v>
      </c>
      <c r="D4500" s="52" t="s">
        <v>86</v>
      </c>
      <c r="E4500" s="52" t="s">
        <v>87</v>
      </c>
      <c r="F4500" s="52" t="s">
        <v>73</v>
      </c>
      <c r="G4500" s="52">
        <v>0</v>
      </c>
      <c r="H4500" s="52">
        <v>0</v>
      </c>
      <c r="I4500" s="52">
        <v>0</v>
      </c>
      <c r="J4500" s="52">
        <v>0</v>
      </c>
      <c r="K4500" s="52">
        <v>0</v>
      </c>
      <c r="L4500" s="52">
        <v>0</v>
      </c>
      <c r="M4500" s="52">
        <v>0</v>
      </c>
      <c r="N4500" s="52">
        <v>0</v>
      </c>
      <c r="O4500" s="52">
        <v>0</v>
      </c>
      <c r="P4500" s="52">
        <v>0</v>
      </c>
      <c r="Q4500" s="52">
        <v>0</v>
      </c>
      <c r="R4500" s="52">
        <v>0</v>
      </c>
      <c r="S4500" s="52">
        <v>0</v>
      </c>
      <c r="T4500" s="52">
        <v>0</v>
      </c>
      <c r="U4500" s="52">
        <v>0</v>
      </c>
      <c r="V4500" s="52">
        <v>0</v>
      </c>
      <c r="W4500" s="52">
        <v>0</v>
      </c>
      <c r="X4500" s="52">
        <v>0</v>
      </c>
      <c r="Y4500" s="52">
        <v>0</v>
      </c>
      <c r="Z4500" s="52">
        <v>0</v>
      </c>
    </row>
    <row r="4501" spans="1:26">
      <c r="A4501" s="52" t="s">
        <v>351</v>
      </c>
      <c r="B4501" s="52" t="s">
        <v>337</v>
      </c>
      <c r="C4501" s="52" t="s">
        <v>240</v>
      </c>
      <c r="D4501" s="52" t="s">
        <v>86</v>
      </c>
      <c r="E4501" s="52" t="s">
        <v>88</v>
      </c>
      <c r="F4501" s="52" t="s">
        <v>63</v>
      </c>
      <c r="G4501" s="52">
        <v>0</v>
      </c>
      <c r="H4501" s="52">
        <v>0</v>
      </c>
      <c r="I4501" s="52">
        <v>0</v>
      </c>
      <c r="J4501" s="52">
        <v>0</v>
      </c>
      <c r="K4501" s="52">
        <v>0</v>
      </c>
      <c r="L4501" s="52">
        <v>0</v>
      </c>
      <c r="M4501" s="52">
        <v>0</v>
      </c>
      <c r="N4501" s="52">
        <v>0</v>
      </c>
      <c r="O4501" s="52">
        <v>0</v>
      </c>
      <c r="P4501" s="52">
        <v>0</v>
      </c>
      <c r="Q4501" s="52">
        <v>0</v>
      </c>
      <c r="R4501" s="52">
        <v>0</v>
      </c>
      <c r="S4501" s="52">
        <v>0</v>
      </c>
      <c r="T4501" s="52">
        <v>0</v>
      </c>
      <c r="U4501" s="52">
        <v>0</v>
      </c>
      <c r="V4501" s="52">
        <v>0</v>
      </c>
      <c r="W4501" s="52">
        <v>0</v>
      </c>
      <c r="X4501" s="52">
        <v>0</v>
      </c>
      <c r="Y4501" s="52">
        <v>0</v>
      </c>
      <c r="Z4501" s="52">
        <v>0</v>
      </c>
    </row>
    <row r="4502" spans="1:26">
      <c r="A4502" s="52" t="s">
        <v>351</v>
      </c>
      <c r="B4502" s="52" t="s">
        <v>338</v>
      </c>
      <c r="C4502" s="52" t="s">
        <v>240</v>
      </c>
      <c r="D4502" s="52" t="s">
        <v>86</v>
      </c>
      <c r="E4502" s="52" t="s">
        <v>88</v>
      </c>
      <c r="F4502" s="52" t="s">
        <v>64</v>
      </c>
      <c r="G4502" s="52">
        <v>0</v>
      </c>
      <c r="H4502" s="52">
        <v>0</v>
      </c>
      <c r="I4502" s="52">
        <v>0</v>
      </c>
      <c r="J4502" s="52">
        <v>0</v>
      </c>
      <c r="K4502" s="52">
        <v>0</v>
      </c>
      <c r="L4502" s="52">
        <v>0</v>
      </c>
      <c r="M4502" s="52">
        <v>0</v>
      </c>
      <c r="N4502" s="52">
        <v>0</v>
      </c>
      <c r="O4502" s="52">
        <v>0</v>
      </c>
      <c r="P4502" s="52">
        <v>0</v>
      </c>
      <c r="Q4502" s="52">
        <v>0</v>
      </c>
      <c r="R4502" s="52">
        <v>0</v>
      </c>
      <c r="S4502" s="52">
        <v>0</v>
      </c>
      <c r="T4502" s="52">
        <v>0</v>
      </c>
      <c r="U4502" s="52">
        <v>0</v>
      </c>
      <c r="V4502" s="52">
        <v>0</v>
      </c>
      <c r="W4502" s="52">
        <v>0</v>
      </c>
      <c r="X4502" s="52">
        <v>0</v>
      </c>
      <c r="Y4502" s="52">
        <v>0</v>
      </c>
      <c r="Z4502" s="52">
        <v>0</v>
      </c>
    </row>
    <row r="4503" spans="1:26">
      <c r="A4503" s="52" t="s">
        <v>351</v>
      </c>
      <c r="B4503" s="52" t="s">
        <v>339</v>
      </c>
      <c r="C4503" s="52" t="s">
        <v>240</v>
      </c>
      <c r="D4503" s="52" t="s">
        <v>86</v>
      </c>
      <c r="E4503" s="52" t="s">
        <v>88</v>
      </c>
      <c r="F4503" s="52" t="s">
        <v>65</v>
      </c>
      <c r="G4503" s="52">
        <v>0</v>
      </c>
      <c r="H4503" s="52">
        <v>0</v>
      </c>
      <c r="I4503" s="52">
        <v>0</v>
      </c>
      <c r="J4503" s="52">
        <v>0</v>
      </c>
      <c r="K4503" s="52">
        <v>0</v>
      </c>
      <c r="L4503" s="52">
        <v>0</v>
      </c>
      <c r="M4503" s="52">
        <v>0</v>
      </c>
      <c r="N4503" s="52">
        <v>0</v>
      </c>
      <c r="O4503" s="52">
        <v>0</v>
      </c>
      <c r="P4503" s="52">
        <v>0</v>
      </c>
      <c r="Q4503" s="52">
        <v>0</v>
      </c>
      <c r="R4503" s="52">
        <v>0</v>
      </c>
      <c r="S4503" s="52">
        <v>0</v>
      </c>
      <c r="T4503" s="52">
        <v>0</v>
      </c>
      <c r="U4503" s="52">
        <v>0</v>
      </c>
      <c r="V4503" s="52">
        <v>0</v>
      </c>
      <c r="W4503" s="52">
        <v>0</v>
      </c>
      <c r="X4503" s="52">
        <v>0</v>
      </c>
      <c r="Y4503" s="52">
        <v>0</v>
      </c>
      <c r="Z4503" s="52">
        <v>0</v>
      </c>
    </row>
    <row r="4504" spans="1:26">
      <c r="A4504" s="52" t="s">
        <v>351</v>
      </c>
      <c r="B4504" s="52" t="s">
        <v>340</v>
      </c>
      <c r="C4504" s="52" t="s">
        <v>240</v>
      </c>
      <c r="D4504" s="52" t="s">
        <v>86</v>
      </c>
      <c r="E4504" s="52" t="s">
        <v>88</v>
      </c>
      <c r="F4504" s="52" t="s">
        <v>66</v>
      </c>
      <c r="G4504" s="52">
        <v>0</v>
      </c>
      <c r="H4504" s="52">
        <v>0</v>
      </c>
      <c r="I4504" s="52">
        <v>0</v>
      </c>
      <c r="J4504" s="52">
        <v>0</v>
      </c>
      <c r="K4504" s="52">
        <v>0</v>
      </c>
      <c r="L4504" s="52">
        <v>0</v>
      </c>
      <c r="M4504" s="52">
        <v>0</v>
      </c>
      <c r="N4504" s="52">
        <v>0</v>
      </c>
      <c r="O4504" s="52">
        <v>0</v>
      </c>
      <c r="P4504" s="52">
        <v>0</v>
      </c>
      <c r="Q4504" s="52">
        <v>0</v>
      </c>
      <c r="R4504" s="52">
        <v>0</v>
      </c>
      <c r="S4504" s="52">
        <v>9.3600100800000002E-2</v>
      </c>
      <c r="T4504" s="52">
        <v>0.14760144720000001</v>
      </c>
      <c r="U4504" s="52">
        <v>1.7784019152000001</v>
      </c>
      <c r="V4504" s="52">
        <v>2.2392011232</v>
      </c>
      <c r="W4504" s="52">
        <v>1.6776005184000002</v>
      </c>
      <c r="X4504" s="52">
        <v>1.7501242680000002</v>
      </c>
      <c r="Y4504" s="52">
        <v>2.3904367128000001</v>
      </c>
      <c r="Z4504" s="52">
        <v>2.9016701136000003</v>
      </c>
    </row>
    <row r="4505" spans="1:26">
      <c r="A4505" s="52" t="s">
        <v>351</v>
      </c>
      <c r="B4505" s="52" t="s">
        <v>341</v>
      </c>
      <c r="C4505" s="52" t="s">
        <v>240</v>
      </c>
      <c r="D4505" s="52" t="s">
        <v>86</v>
      </c>
      <c r="E4505" s="52" t="s">
        <v>88</v>
      </c>
      <c r="F4505" s="52" t="s">
        <v>67</v>
      </c>
      <c r="G4505" s="52">
        <v>0</v>
      </c>
      <c r="H4505" s="52">
        <v>0</v>
      </c>
      <c r="I4505" s="52">
        <v>0</v>
      </c>
      <c r="J4505" s="52">
        <v>0</v>
      </c>
      <c r="K4505" s="52">
        <v>0</v>
      </c>
      <c r="L4505" s="52">
        <v>0</v>
      </c>
      <c r="M4505" s="52">
        <v>0</v>
      </c>
      <c r="N4505" s="52">
        <v>0</v>
      </c>
      <c r="O4505" s="52">
        <v>0</v>
      </c>
      <c r="P4505" s="52">
        <v>0</v>
      </c>
      <c r="Q4505" s="52">
        <v>0</v>
      </c>
      <c r="R4505" s="52">
        <v>0</v>
      </c>
      <c r="S4505" s="52">
        <v>0</v>
      </c>
      <c r="T4505" s="52">
        <v>0</v>
      </c>
      <c r="U4505" s="52">
        <v>0</v>
      </c>
      <c r="V4505" s="52">
        <v>0</v>
      </c>
      <c r="W4505" s="52">
        <v>0</v>
      </c>
      <c r="X4505" s="52">
        <v>0</v>
      </c>
      <c r="Y4505" s="52">
        <v>0</v>
      </c>
      <c r="Z4505" s="52">
        <v>0</v>
      </c>
    </row>
    <row r="4506" spans="1:26">
      <c r="A4506" s="52" t="s">
        <v>351</v>
      </c>
      <c r="B4506" s="52" t="s">
        <v>337</v>
      </c>
      <c r="C4506" s="52" t="s">
        <v>240</v>
      </c>
      <c r="D4506" s="52" t="s">
        <v>86</v>
      </c>
      <c r="E4506" s="52" t="s">
        <v>88</v>
      </c>
      <c r="F4506" s="52" t="s">
        <v>68</v>
      </c>
      <c r="G4506" s="52">
        <v>0</v>
      </c>
      <c r="H4506" s="52">
        <v>0</v>
      </c>
      <c r="I4506" s="52">
        <v>0</v>
      </c>
      <c r="J4506" s="52">
        <v>0</v>
      </c>
      <c r="K4506" s="52">
        <v>0</v>
      </c>
      <c r="L4506" s="52">
        <v>0</v>
      </c>
      <c r="M4506" s="52">
        <v>0</v>
      </c>
      <c r="N4506" s="52">
        <v>0</v>
      </c>
      <c r="O4506" s="52">
        <v>0</v>
      </c>
      <c r="P4506" s="52">
        <v>0</v>
      </c>
      <c r="Q4506" s="52">
        <v>0</v>
      </c>
      <c r="R4506" s="52">
        <v>0</v>
      </c>
      <c r="S4506" s="52">
        <v>0</v>
      </c>
      <c r="T4506" s="52">
        <v>0</v>
      </c>
      <c r="U4506" s="52">
        <v>0</v>
      </c>
      <c r="V4506" s="52">
        <v>0</v>
      </c>
      <c r="W4506" s="52">
        <v>0</v>
      </c>
      <c r="X4506" s="52">
        <v>0</v>
      </c>
      <c r="Y4506" s="52">
        <v>0</v>
      </c>
      <c r="Z4506" s="52">
        <v>0</v>
      </c>
    </row>
    <row r="4507" spans="1:26">
      <c r="A4507" s="52" t="s">
        <v>351</v>
      </c>
      <c r="B4507" s="52" t="s">
        <v>337</v>
      </c>
      <c r="C4507" s="52" t="s">
        <v>240</v>
      </c>
      <c r="D4507" s="52" t="s">
        <v>86</v>
      </c>
      <c r="E4507" s="52" t="s">
        <v>88</v>
      </c>
      <c r="F4507" s="52" t="s">
        <v>69</v>
      </c>
      <c r="G4507" s="52">
        <v>0</v>
      </c>
      <c r="H4507" s="52">
        <v>0</v>
      </c>
      <c r="I4507" s="52">
        <v>0</v>
      </c>
      <c r="J4507" s="52">
        <v>0</v>
      </c>
      <c r="K4507" s="52">
        <v>0</v>
      </c>
      <c r="L4507" s="52">
        <v>0</v>
      </c>
      <c r="M4507" s="52">
        <v>0</v>
      </c>
      <c r="N4507" s="52">
        <v>0</v>
      </c>
      <c r="O4507" s="52">
        <v>0</v>
      </c>
      <c r="P4507" s="52">
        <v>0</v>
      </c>
      <c r="Q4507" s="52">
        <v>0</v>
      </c>
      <c r="R4507" s="52">
        <v>0</v>
      </c>
      <c r="S4507" s="52">
        <v>0</v>
      </c>
      <c r="T4507" s="52">
        <v>0</v>
      </c>
      <c r="U4507" s="52">
        <v>0</v>
      </c>
      <c r="V4507" s="52">
        <v>0</v>
      </c>
      <c r="W4507" s="52">
        <v>0</v>
      </c>
      <c r="X4507" s="52">
        <v>0</v>
      </c>
      <c r="Y4507" s="52">
        <v>0</v>
      </c>
      <c r="Z4507" s="52">
        <v>0</v>
      </c>
    </row>
    <row r="4508" spans="1:26">
      <c r="A4508" s="52" t="s">
        <v>351</v>
      </c>
      <c r="B4508" s="52" t="s">
        <v>337</v>
      </c>
      <c r="C4508" s="52" t="s">
        <v>240</v>
      </c>
      <c r="D4508" s="52" t="s">
        <v>86</v>
      </c>
      <c r="E4508" s="52" t="s">
        <v>88</v>
      </c>
      <c r="F4508" s="52" t="s">
        <v>70</v>
      </c>
      <c r="G4508" s="52">
        <v>0</v>
      </c>
      <c r="H4508" s="52">
        <v>0</v>
      </c>
      <c r="I4508" s="52">
        <v>0</v>
      </c>
      <c r="J4508" s="52">
        <v>0</v>
      </c>
      <c r="K4508" s="52">
        <v>0</v>
      </c>
      <c r="L4508" s="52">
        <v>0</v>
      </c>
      <c r="M4508" s="52">
        <v>0</v>
      </c>
      <c r="N4508" s="52">
        <v>0</v>
      </c>
      <c r="O4508" s="52">
        <v>0</v>
      </c>
      <c r="P4508" s="52">
        <v>0</v>
      </c>
      <c r="Q4508" s="52">
        <v>0</v>
      </c>
      <c r="R4508" s="52">
        <v>0</v>
      </c>
      <c r="S4508" s="52">
        <v>0</v>
      </c>
      <c r="T4508" s="52">
        <v>0</v>
      </c>
      <c r="U4508" s="52">
        <v>0</v>
      </c>
      <c r="V4508" s="52">
        <v>0</v>
      </c>
      <c r="W4508" s="52">
        <v>0</v>
      </c>
      <c r="X4508" s="52">
        <v>0</v>
      </c>
      <c r="Y4508" s="52">
        <v>0</v>
      </c>
      <c r="Z4508" s="52">
        <v>0</v>
      </c>
    </row>
    <row r="4509" spans="1:26">
      <c r="A4509" s="52" t="s">
        <v>351</v>
      </c>
      <c r="B4509" s="52" t="s">
        <v>342</v>
      </c>
      <c r="C4509" s="52" t="s">
        <v>240</v>
      </c>
      <c r="D4509" s="52" t="s">
        <v>86</v>
      </c>
      <c r="E4509" s="52" t="s">
        <v>88</v>
      </c>
      <c r="F4509" s="52" t="s">
        <v>71</v>
      </c>
      <c r="G4509" s="52">
        <v>0</v>
      </c>
      <c r="H4509" s="52">
        <v>0</v>
      </c>
      <c r="I4509" s="52">
        <v>0</v>
      </c>
      <c r="J4509" s="52">
        <v>0</v>
      </c>
      <c r="K4509" s="52">
        <v>0</v>
      </c>
      <c r="L4509" s="52">
        <v>0</v>
      </c>
      <c r="M4509" s="52">
        <v>0</v>
      </c>
      <c r="N4509" s="52">
        <v>0</v>
      </c>
      <c r="O4509" s="52">
        <v>0</v>
      </c>
      <c r="P4509" s="52">
        <v>0</v>
      </c>
      <c r="Q4509" s="52">
        <v>0</v>
      </c>
      <c r="R4509" s="52">
        <v>0</v>
      </c>
      <c r="S4509" s="52">
        <v>0</v>
      </c>
      <c r="T4509" s="52">
        <v>0</v>
      </c>
      <c r="U4509" s="52">
        <v>0</v>
      </c>
      <c r="V4509" s="52">
        <v>0</v>
      </c>
      <c r="W4509" s="52">
        <v>0</v>
      </c>
      <c r="X4509" s="52">
        <v>0</v>
      </c>
      <c r="Y4509" s="52">
        <v>0</v>
      </c>
      <c r="Z4509" s="52">
        <v>0</v>
      </c>
    </row>
    <row r="4510" spans="1:26">
      <c r="A4510" s="52" t="s">
        <v>351</v>
      </c>
      <c r="B4510" s="52" t="s">
        <v>342</v>
      </c>
      <c r="C4510" s="52" t="s">
        <v>240</v>
      </c>
      <c r="D4510" s="52" t="s">
        <v>86</v>
      </c>
      <c r="E4510" s="52" t="s">
        <v>88</v>
      </c>
      <c r="F4510" s="52" t="s">
        <v>72</v>
      </c>
      <c r="G4510" s="52">
        <v>211.62649940280002</v>
      </c>
      <c r="H4510" s="52">
        <v>198.548502066</v>
      </c>
      <c r="I4510" s="52">
        <v>205.93330132320003</v>
      </c>
      <c r="J4510" s="52">
        <v>205.5805006212</v>
      </c>
      <c r="K4510" s="52">
        <v>205.25710381560003</v>
      </c>
      <c r="L4510" s="52">
        <v>220.0486997772</v>
      </c>
      <c r="M4510" s="52">
        <v>218.97700039440005</v>
      </c>
      <c r="N4510" s="52">
        <v>234.01110418560003</v>
      </c>
      <c r="O4510" s="52">
        <v>242.1270987552</v>
      </c>
      <c r="P4510" s="52">
        <v>251.22299711759999</v>
      </c>
      <c r="Q4510" s="52">
        <v>262.00499520240004</v>
      </c>
      <c r="R4510" s="52">
        <v>274.00539814200005</v>
      </c>
      <c r="S4510" s="52">
        <v>280.87289732520003</v>
      </c>
      <c r="T4510" s="52">
        <v>307.02310165439997</v>
      </c>
      <c r="U4510" s="52">
        <v>296.82040177800002</v>
      </c>
      <c r="V4510" s="52">
        <v>313.48539814680004</v>
      </c>
      <c r="W4510" s="52">
        <v>329.77790329320004</v>
      </c>
      <c r="X4510" s="52">
        <v>339.90304269960001</v>
      </c>
      <c r="Y4510" s="52">
        <v>351.17451538560005</v>
      </c>
      <c r="Z4510" s="52">
        <v>355.33578846600005</v>
      </c>
    </row>
    <row r="4511" spans="1:26">
      <c r="A4511" s="52" t="s">
        <v>351</v>
      </c>
      <c r="B4511" s="52" t="s">
        <v>343</v>
      </c>
      <c r="C4511" s="52" t="s">
        <v>240</v>
      </c>
      <c r="D4511" s="52" t="s">
        <v>86</v>
      </c>
      <c r="E4511" s="52" t="s">
        <v>88</v>
      </c>
      <c r="F4511" s="52" t="s">
        <v>73</v>
      </c>
      <c r="G4511" s="52">
        <v>0.32760035280000005</v>
      </c>
      <c r="H4511" s="52">
        <v>0.41759980560000004</v>
      </c>
      <c r="I4511" s="52">
        <v>0.95219973719999995</v>
      </c>
      <c r="J4511" s="52">
        <v>0.96749830440000006</v>
      </c>
      <c r="K4511" s="52">
        <v>1.1060981316</v>
      </c>
      <c r="L4511" s="52">
        <v>1.28880171</v>
      </c>
      <c r="M4511" s="52">
        <v>1.3463995176000001</v>
      </c>
      <c r="N4511" s="52">
        <v>0.95219973719999995</v>
      </c>
      <c r="O4511" s="52">
        <v>0.54090106560000006</v>
      </c>
      <c r="P4511" s="52">
        <v>0.84150074520000007</v>
      </c>
      <c r="Q4511" s="52">
        <v>0.73979918639999998</v>
      </c>
      <c r="R4511" s="52">
        <v>0.70920205200000008</v>
      </c>
      <c r="S4511" s="52">
        <v>1.2257987436</v>
      </c>
      <c r="T4511" s="52">
        <v>1.1780985312000001</v>
      </c>
      <c r="U4511" s="52">
        <v>1.2402013356000001</v>
      </c>
      <c r="V4511" s="52">
        <v>1.1178002376</v>
      </c>
      <c r="W4511" s="52">
        <v>1.0251002988000002</v>
      </c>
      <c r="X4511" s="52">
        <v>0.69092667000000008</v>
      </c>
      <c r="Y4511" s="52">
        <v>0.56785568400000008</v>
      </c>
      <c r="Z4511" s="52">
        <v>0.58225408919999999</v>
      </c>
    </row>
    <row r="4512" spans="1:26">
      <c r="A4512" s="52" t="s">
        <v>352</v>
      </c>
      <c r="B4512" s="52" t="s">
        <v>337</v>
      </c>
      <c r="C4512" s="52" t="s">
        <v>240</v>
      </c>
      <c r="D4512" s="52" t="s">
        <v>86</v>
      </c>
      <c r="E4512" s="52" t="s">
        <v>89</v>
      </c>
      <c r="F4512" s="52" t="s">
        <v>63</v>
      </c>
      <c r="G4512" s="52">
        <v>0</v>
      </c>
      <c r="H4512" s="52">
        <v>0</v>
      </c>
      <c r="I4512" s="52">
        <v>0</v>
      </c>
      <c r="J4512" s="52">
        <v>0</v>
      </c>
      <c r="K4512" s="52">
        <v>0</v>
      </c>
      <c r="L4512" s="52">
        <v>0</v>
      </c>
      <c r="M4512" s="52">
        <v>0</v>
      </c>
      <c r="N4512" s="52">
        <v>0</v>
      </c>
      <c r="O4512" s="52">
        <v>0</v>
      </c>
      <c r="P4512" s="52">
        <v>0</v>
      </c>
      <c r="Q4512" s="52">
        <v>0</v>
      </c>
      <c r="R4512" s="52">
        <v>0</v>
      </c>
      <c r="S4512" s="52">
        <v>0</v>
      </c>
      <c r="T4512" s="52">
        <v>0</v>
      </c>
      <c r="U4512" s="52">
        <v>0</v>
      </c>
      <c r="V4512" s="52">
        <v>0</v>
      </c>
      <c r="W4512" s="52">
        <v>0</v>
      </c>
      <c r="X4512" s="52">
        <v>0</v>
      </c>
      <c r="Y4512" s="52">
        <v>0</v>
      </c>
      <c r="Z4512" s="52">
        <v>0</v>
      </c>
    </row>
    <row r="4513" spans="1:26">
      <c r="A4513" s="52" t="s">
        <v>352</v>
      </c>
      <c r="B4513" s="52" t="s">
        <v>338</v>
      </c>
      <c r="C4513" s="52" t="s">
        <v>240</v>
      </c>
      <c r="D4513" s="52" t="s">
        <v>86</v>
      </c>
      <c r="E4513" s="52" t="s">
        <v>89</v>
      </c>
      <c r="F4513" s="52" t="s">
        <v>64</v>
      </c>
      <c r="G4513" s="52">
        <v>0</v>
      </c>
      <c r="H4513" s="52">
        <v>0</v>
      </c>
      <c r="I4513" s="52">
        <v>0</v>
      </c>
      <c r="J4513" s="52">
        <v>0</v>
      </c>
      <c r="K4513" s="52">
        <v>0</v>
      </c>
      <c r="L4513" s="52">
        <v>0</v>
      </c>
      <c r="M4513" s="52">
        <v>0</v>
      </c>
      <c r="N4513" s="52">
        <v>0</v>
      </c>
      <c r="O4513" s="52">
        <v>0</v>
      </c>
      <c r="P4513" s="52">
        <v>0</v>
      </c>
      <c r="Q4513" s="52">
        <v>0</v>
      </c>
      <c r="R4513" s="52">
        <v>0</v>
      </c>
      <c r="S4513" s="52">
        <v>0</v>
      </c>
      <c r="T4513" s="52">
        <v>0</v>
      </c>
      <c r="U4513" s="52">
        <v>0</v>
      </c>
      <c r="V4513" s="52">
        <v>0</v>
      </c>
      <c r="W4513" s="52">
        <v>0</v>
      </c>
      <c r="X4513" s="52">
        <v>0</v>
      </c>
      <c r="Y4513" s="52">
        <v>0</v>
      </c>
      <c r="Z4513" s="52">
        <v>0</v>
      </c>
    </row>
    <row r="4514" spans="1:26">
      <c r="A4514" s="52" t="s">
        <v>352</v>
      </c>
      <c r="B4514" s="52" t="s">
        <v>339</v>
      </c>
      <c r="C4514" s="52" t="s">
        <v>240</v>
      </c>
      <c r="D4514" s="52" t="s">
        <v>86</v>
      </c>
      <c r="E4514" s="52" t="s">
        <v>89</v>
      </c>
      <c r="F4514" s="52" t="s">
        <v>65</v>
      </c>
      <c r="G4514" s="52">
        <v>0</v>
      </c>
      <c r="H4514" s="52">
        <v>0</v>
      </c>
      <c r="I4514" s="52">
        <v>0</v>
      </c>
      <c r="J4514" s="52">
        <v>0</v>
      </c>
      <c r="K4514" s="52">
        <v>0</v>
      </c>
      <c r="L4514" s="52">
        <v>0</v>
      </c>
      <c r="M4514" s="52">
        <v>0</v>
      </c>
      <c r="N4514" s="52">
        <v>0</v>
      </c>
      <c r="O4514" s="52">
        <v>0</v>
      </c>
      <c r="P4514" s="52">
        <v>0</v>
      </c>
      <c r="Q4514" s="52">
        <v>0</v>
      </c>
      <c r="R4514" s="52">
        <v>0</v>
      </c>
      <c r="S4514" s="52">
        <v>0</v>
      </c>
      <c r="T4514" s="52">
        <v>0</v>
      </c>
      <c r="U4514" s="52">
        <v>0</v>
      </c>
      <c r="V4514" s="52">
        <v>0</v>
      </c>
      <c r="W4514" s="52">
        <v>0</v>
      </c>
      <c r="X4514" s="52">
        <v>0</v>
      </c>
      <c r="Y4514" s="52">
        <v>0</v>
      </c>
      <c r="Z4514" s="52">
        <v>0</v>
      </c>
    </row>
    <row r="4515" spans="1:26">
      <c r="A4515" s="52" t="s">
        <v>352</v>
      </c>
      <c r="B4515" s="52" t="s">
        <v>340</v>
      </c>
      <c r="C4515" s="52" t="s">
        <v>240</v>
      </c>
      <c r="D4515" s="52" t="s">
        <v>86</v>
      </c>
      <c r="E4515" s="52" t="s">
        <v>89</v>
      </c>
      <c r="F4515" s="52" t="s">
        <v>66</v>
      </c>
      <c r="G4515" s="52">
        <v>0.79200020879999999</v>
      </c>
      <c r="H4515" s="52">
        <v>0.83159896320000004</v>
      </c>
      <c r="I4515" s="52">
        <v>0.77040050760000012</v>
      </c>
      <c r="J4515" s="52">
        <v>0.79200020879999999</v>
      </c>
      <c r="K4515" s="52">
        <v>0.83880025920000012</v>
      </c>
      <c r="L4515" s="52">
        <v>0.90720001080000001</v>
      </c>
      <c r="M4515" s="52">
        <v>1.1664006120000001</v>
      </c>
      <c r="N4515" s="52">
        <v>1.4688006156</v>
      </c>
      <c r="O4515" s="52">
        <v>1.5335997191999999</v>
      </c>
      <c r="P4515" s="52">
        <v>1.519201314</v>
      </c>
      <c r="Q4515" s="52">
        <v>1.5551994204000001</v>
      </c>
      <c r="R4515" s="52">
        <v>1.7207999208</v>
      </c>
      <c r="S4515" s="52">
        <v>1.6128014148000001</v>
      </c>
      <c r="T4515" s="52">
        <v>1.6919989236000001</v>
      </c>
      <c r="U4515" s="52">
        <v>1.6199985240000001</v>
      </c>
      <c r="V4515" s="52">
        <v>1.6776005184000002</v>
      </c>
      <c r="W4515" s="52">
        <v>1.7099979768</v>
      </c>
      <c r="X4515" s="52">
        <v>1.6455505644000001</v>
      </c>
      <c r="Y4515" s="52">
        <v>1.7321461488000001</v>
      </c>
      <c r="Z4515" s="52">
        <v>1.7321461488000001</v>
      </c>
    </row>
    <row r="4516" spans="1:26">
      <c r="A4516" s="52" t="s">
        <v>352</v>
      </c>
      <c r="B4516" s="52" t="s">
        <v>341</v>
      </c>
      <c r="C4516" s="52" t="s">
        <v>240</v>
      </c>
      <c r="D4516" s="52" t="s">
        <v>86</v>
      </c>
      <c r="E4516" s="52" t="s">
        <v>89</v>
      </c>
      <c r="F4516" s="52" t="s">
        <v>67</v>
      </c>
      <c r="G4516" s="52">
        <v>0</v>
      </c>
      <c r="H4516" s="52">
        <v>0</v>
      </c>
      <c r="I4516" s="52">
        <v>0</v>
      </c>
      <c r="J4516" s="52">
        <v>0</v>
      </c>
      <c r="K4516" s="52">
        <v>0</v>
      </c>
      <c r="L4516" s="52">
        <v>0</v>
      </c>
      <c r="M4516" s="52">
        <v>0</v>
      </c>
      <c r="N4516" s="52">
        <v>0</v>
      </c>
      <c r="O4516" s="52">
        <v>0</v>
      </c>
      <c r="P4516" s="52">
        <v>0</v>
      </c>
      <c r="Q4516" s="52">
        <v>0</v>
      </c>
      <c r="R4516" s="52">
        <v>0</v>
      </c>
      <c r="S4516" s="52">
        <v>0</v>
      </c>
      <c r="T4516" s="52">
        <v>0</v>
      </c>
      <c r="U4516" s="52">
        <v>0</v>
      </c>
      <c r="V4516" s="52">
        <v>0</v>
      </c>
      <c r="W4516" s="52">
        <v>0</v>
      </c>
      <c r="X4516" s="52">
        <v>0</v>
      </c>
      <c r="Y4516" s="52">
        <v>0</v>
      </c>
      <c r="Z4516" s="52">
        <v>0</v>
      </c>
    </row>
    <row r="4517" spans="1:26">
      <c r="A4517" s="52" t="s">
        <v>352</v>
      </c>
      <c r="B4517" s="52" t="s">
        <v>337</v>
      </c>
      <c r="C4517" s="52" t="s">
        <v>240</v>
      </c>
      <c r="D4517" s="52" t="s">
        <v>86</v>
      </c>
      <c r="E4517" s="52" t="s">
        <v>89</v>
      </c>
      <c r="F4517" s="52" t="s">
        <v>68</v>
      </c>
      <c r="G4517" s="52">
        <v>0</v>
      </c>
      <c r="H4517" s="52">
        <v>0</v>
      </c>
      <c r="I4517" s="52">
        <v>0</v>
      </c>
      <c r="J4517" s="52">
        <v>0</v>
      </c>
      <c r="K4517" s="52">
        <v>0</v>
      </c>
      <c r="L4517" s="52">
        <v>0</v>
      </c>
      <c r="M4517" s="52">
        <v>0</v>
      </c>
      <c r="N4517" s="52">
        <v>0</v>
      </c>
      <c r="O4517" s="52">
        <v>0</v>
      </c>
      <c r="P4517" s="52">
        <v>0</v>
      </c>
      <c r="Q4517" s="52">
        <v>0</v>
      </c>
      <c r="R4517" s="52">
        <v>0</v>
      </c>
      <c r="S4517" s="52">
        <v>0</v>
      </c>
      <c r="T4517" s="52">
        <v>0</v>
      </c>
      <c r="U4517" s="52">
        <v>0</v>
      </c>
      <c r="V4517" s="52">
        <v>0</v>
      </c>
      <c r="W4517" s="52">
        <v>0</v>
      </c>
      <c r="X4517" s="52">
        <v>0</v>
      </c>
      <c r="Y4517" s="52">
        <v>0</v>
      </c>
      <c r="Z4517" s="52">
        <v>0</v>
      </c>
    </row>
    <row r="4518" spans="1:26">
      <c r="A4518" s="52" t="s">
        <v>352</v>
      </c>
      <c r="B4518" s="52" t="s">
        <v>337</v>
      </c>
      <c r="C4518" s="52" t="s">
        <v>240</v>
      </c>
      <c r="D4518" s="52" t="s">
        <v>86</v>
      </c>
      <c r="E4518" s="52" t="s">
        <v>89</v>
      </c>
      <c r="F4518" s="52" t="s">
        <v>69</v>
      </c>
      <c r="G4518" s="52">
        <v>0</v>
      </c>
      <c r="H4518" s="52">
        <v>0</v>
      </c>
      <c r="I4518" s="52">
        <v>0</v>
      </c>
      <c r="J4518" s="52">
        <v>0</v>
      </c>
      <c r="K4518" s="52">
        <v>0</v>
      </c>
      <c r="L4518" s="52">
        <v>0</v>
      </c>
      <c r="M4518" s="52">
        <v>0</v>
      </c>
      <c r="N4518" s="52">
        <v>0</v>
      </c>
      <c r="O4518" s="52">
        <v>0</v>
      </c>
      <c r="P4518" s="52">
        <v>0</v>
      </c>
      <c r="Q4518" s="52">
        <v>0</v>
      </c>
      <c r="R4518" s="52">
        <v>0</v>
      </c>
      <c r="S4518" s="52">
        <v>0</v>
      </c>
      <c r="T4518" s="52">
        <v>0</v>
      </c>
      <c r="U4518" s="52">
        <v>0</v>
      </c>
      <c r="V4518" s="52">
        <v>0</v>
      </c>
      <c r="W4518" s="52">
        <v>0</v>
      </c>
      <c r="X4518" s="52">
        <v>0</v>
      </c>
      <c r="Y4518" s="52">
        <v>0</v>
      </c>
      <c r="Z4518" s="52">
        <v>0</v>
      </c>
    </row>
    <row r="4519" spans="1:26">
      <c r="A4519" s="52" t="s">
        <v>352</v>
      </c>
      <c r="B4519" s="52" t="s">
        <v>337</v>
      </c>
      <c r="C4519" s="52" t="s">
        <v>240</v>
      </c>
      <c r="D4519" s="52" t="s">
        <v>86</v>
      </c>
      <c r="E4519" s="52" t="s">
        <v>89</v>
      </c>
      <c r="F4519" s="52" t="s">
        <v>70</v>
      </c>
      <c r="G4519" s="52">
        <v>0</v>
      </c>
      <c r="H4519" s="52">
        <v>0</v>
      </c>
      <c r="I4519" s="52">
        <v>0</v>
      </c>
      <c r="J4519" s="52">
        <v>0</v>
      </c>
      <c r="K4519" s="52">
        <v>0</v>
      </c>
      <c r="L4519" s="52">
        <v>0</v>
      </c>
      <c r="M4519" s="52">
        <v>0</v>
      </c>
      <c r="N4519" s="52">
        <v>0</v>
      </c>
      <c r="O4519" s="52">
        <v>0</v>
      </c>
      <c r="P4519" s="52">
        <v>0</v>
      </c>
      <c r="Q4519" s="52">
        <v>0</v>
      </c>
      <c r="R4519" s="52">
        <v>0</v>
      </c>
      <c r="S4519" s="52">
        <v>0</v>
      </c>
      <c r="T4519" s="52">
        <v>0</v>
      </c>
      <c r="U4519" s="52">
        <v>0</v>
      </c>
      <c r="V4519" s="52">
        <v>0</v>
      </c>
      <c r="W4519" s="52">
        <v>0</v>
      </c>
      <c r="X4519" s="52">
        <v>0</v>
      </c>
      <c r="Y4519" s="52">
        <v>0</v>
      </c>
      <c r="Z4519" s="52">
        <v>0</v>
      </c>
    </row>
    <row r="4520" spans="1:26">
      <c r="A4520" s="52" t="s">
        <v>352</v>
      </c>
      <c r="B4520" s="52" t="s">
        <v>342</v>
      </c>
      <c r="C4520" s="52" t="s">
        <v>240</v>
      </c>
      <c r="D4520" s="52" t="s">
        <v>86</v>
      </c>
      <c r="E4520" s="52" t="s">
        <v>89</v>
      </c>
      <c r="F4520" s="52" t="s">
        <v>71</v>
      </c>
      <c r="G4520" s="52">
        <v>0</v>
      </c>
      <c r="H4520" s="52">
        <v>0</v>
      </c>
      <c r="I4520" s="52">
        <v>0</v>
      </c>
      <c r="J4520" s="52">
        <v>0</v>
      </c>
      <c r="K4520" s="52">
        <v>0</v>
      </c>
      <c r="L4520" s="52">
        <v>0</v>
      </c>
      <c r="M4520" s="52">
        <v>0</v>
      </c>
      <c r="N4520" s="52">
        <v>0</v>
      </c>
      <c r="O4520" s="52">
        <v>0</v>
      </c>
      <c r="P4520" s="52">
        <v>0</v>
      </c>
      <c r="Q4520" s="52">
        <v>0</v>
      </c>
      <c r="R4520" s="52">
        <v>0</v>
      </c>
      <c r="S4520" s="52">
        <v>0</v>
      </c>
      <c r="T4520" s="52">
        <v>0</v>
      </c>
      <c r="U4520" s="52">
        <v>0</v>
      </c>
      <c r="V4520" s="52">
        <v>0</v>
      </c>
      <c r="W4520" s="52">
        <v>0</v>
      </c>
      <c r="X4520" s="52">
        <v>0</v>
      </c>
      <c r="Y4520" s="52">
        <v>0</v>
      </c>
      <c r="Z4520" s="52">
        <v>0</v>
      </c>
    </row>
    <row r="4521" spans="1:26">
      <c r="A4521" s="52" t="s">
        <v>352</v>
      </c>
      <c r="B4521" s="52" t="s">
        <v>342</v>
      </c>
      <c r="C4521" s="52" t="s">
        <v>240</v>
      </c>
      <c r="D4521" s="52" t="s">
        <v>86</v>
      </c>
      <c r="E4521" s="52" t="s">
        <v>89</v>
      </c>
      <c r="F4521" s="52" t="s">
        <v>72</v>
      </c>
      <c r="G4521" s="52">
        <v>0.77939794080000002</v>
      </c>
      <c r="H4521" s="52">
        <v>0.73609805519999993</v>
      </c>
      <c r="I4521" s="52">
        <v>0.77939794080000002</v>
      </c>
      <c r="J4521" s="52">
        <v>0.82270201320000003</v>
      </c>
      <c r="K4521" s="52">
        <v>0.73609805519999993</v>
      </c>
      <c r="L4521" s="52">
        <v>0.73609805519999993</v>
      </c>
      <c r="M4521" s="52">
        <v>0.77939794080000002</v>
      </c>
      <c r="N4521" s="52">
        <v>0.82270201320000003</v>
      </c>
      <c r="O4521" s="52">
        <v>1.9484990388000001</v>
      </c>
      <c r="P4521" s="52">
        <v>1.8618992676000001</v>
      </c>
      <c r="Q4521" s="52">
        <v>1.8618992676000001</v>
      </c>
      <c r="R4521" s="52">
        <v>1.9051991532000001</v>
      </c>
      <c r="S4521" s="52">
        <v>1.9051991532000001</v>
      </c>
      <c r="T4521" s="52">
        <v>1.8679031388</v>
      </c>
      <c r="U4521" s="52">
        <v>2.4429978000000001</v>
      </c>
      <c r="V4521" s="52">
        <v>1.3423006404</v>
      </c>
      <c r="W4521" s="52">
        <v>1.8618992676000001</v>
      </c>
      <c r="X4521" s="52">
        <v>1.7915819616000002</v>
      </c>
      <c r="Y4521" s="52">
        <v>1.802794212</v>
      </c>
      <c r="Z4521" s="52">
        <v>1.8757575756</v>
      </c>
    </row>
    <row r="4522" spans="1:26">
      <c r="A4522" s="52" t="s">
        <v>352</v>
      </c>
      <c r="B4522" s="52" t="s">
        <v>343</v>
      </c>
      <c r="C4522" s="52" t="s">
        <v>240</v>
      </c>
      <c r="D4522" s="52" t="s">
        <v>86</v>
      </c>
      <c r="E4522" s="52" t="s">
        <v>89</v>
      </c>
      <c r="F4522" s="52" t="s">
        <v>73</v>
      </c>
      <c r="G4522" s="52">
        <v>0</v>
      </c>
      <c r="H4522" s="52">
        <v>0</v>
      </c>
      <c r="I4522" s="52">
        <v>0</v>
      </c>
      <c r="J4522" s="52">
        <v>0</v>
      </c>
      <c r="K4522" s="52">
        <v>0</v>
      </c>
      <c r="L4522" s="52">
        <v>0</v>
      </c>
      <c r="M4522" s="52">
        <v>0</v>
      </c>
      <c r="N4522" s="52">
        <v>0</v>
      </c>
      <c r="O4522" s="52">
        <v>0</v>
      </c>
      <c r="P4522" s="52">
        <v>0</v>
      </c>
      <c r="Q4522" s="52">
        <v>0</v>
      </c>
      <c r="R4522" s="52">
        <v>0</v>
      </c>
      <c r="S4522" s="52">
        <v>0</v>
      </c>
      <c r="T4522" s="52">
        <v>0</v>
      </c>
      <c r="U4522" s="52">
        <v>0</v>
      </c>
      <c r="V4522" s="52">
        <v>0</v>
      </c>
      <c r="W4522" s="52">
        <v>0</v>
      </c>
      <c r="X4522" s="52">
        <v>0</v>
      </c>
      <c r="Y4522" s="52">
        <v>0</v>
      </c>
      <c r="Z4522" s="52">
        <v>0</v>
      </c>
    </row>
    <row r="4523" spans="1:26">
      <c r="A4523" s="52" t="s">
        <v>353</v>
      </c>
      <c r="B4523" s="52" t="s">
        <v>337</v>
      </c>
      <c r="C4523" s="52" t="s">
        <v>240</v>
      </c>
      <c r="D4523" s="52" t="s">
        <v>86</v>
      </c>
      <c r="E4523" s="52" t="s">
        <v>90</v>
      </c>
      <c r="F4523" s="52" t="s">
        <v>63</v>
      </c>
      <c r="G4523" s="52">
        <v>0</v>
      </c>
      <c r="H4523" s="52">
        <v>0</v>
      </c>
      <c r="I4523" s="52">
        <v>0</v>
      </c>
      <c r="J4523" s="52">
        <v>0</v>
      </c>
      <c r="K4523" s="52">
        <v>0</v>
      </c>
      <c r="L4523" s="52">
        <v>0</v>
      </c>
      <c r="M4523" s="52">
        <v>0</v>
      </c>
      <c r="N4523" s="52">
        <v>0</v>
      </c>
      <c r="O4523" s="52">
        <v>0</v>
      </c>
      <c r="P4523" s="52">
        <v>0</v>
      </c>
      <c r="Q4523" s="52">
        <v>0</v>
      </c>
      <c r="R4523" s="52">
        <v>0</v>
      </c>
      <c r="S4523" s="52">
        <v>0</v>
      </c>
      <c r="T4523" s="52">
        <v>0</v>
      </c>
      <c r="U4523" s="52">
        <v>0</v>
      </c>
      <c r="V4523" s="52">
        <v>0</v>
      </c>
      <c r="W4523" s="52">
        <v>0</v>
      </c>
      <c r="X4523" s="52">
        <v>0</v>
      </c>
      <c r="Y4523" s="52">
        <v>0</v>
      </c>
      <c r="Z4523" s="52">
        <v>0</v>
      </c>
    </row>
    <row r="4524" spans="1:26">
      <c r="A4524" s="52" t="s">
        <v>353</v>
      </c>
      <c r="B4524" s="52" t="s">
        <v>338</v>
      </c>
      <c r="C4524" s="52" t="s">
        <v>240</v>
      </c>
      <c r="D4524" s="52" t="s">
        <v>86</v>
      </c>
      <c r="E4524" s="52" t="s">
        <v>90</v>
      </c>
      <c r="F4524" s="52" t="s">
        <v>64</v>
      </c>
      <c r="G4524" s="52">
        <v>0</v>
      </c>
      <c r="H4524" s="52">
        <v>0</v>
      </c>
      <c r="I4524" s="52">
        <v>0</v>
      </c>
      <c r="J4524" s="52">
        <v>0</v>
      </c>
      <c r="K4524" s="52">
        <v>0</v>
      </c>
      <c r="L4524" s="52">
        <v>0</v>
      </c>
      <c r="M4524" s="52">
        <v>0</v>
      </c>
      <c r="N4524" s="52">
        <v>0</v>
      </c>
      <c r="O4524" s="52">
        <v>0</v>
      </c>
      <c r="P4524" s="52">
        <v>0</v>
      </c>
      <c r="Q4524" s="52">
        <v>0</v>
      </c>
      <c r="R4524" s="52">
        <v>0</v>
      </c>
      <c r="S4524" s="52">
        <v>0</v>
      </c>
      <c r="T4524" s="52">
        <v>0</v>
      </c>
      <c r="U4524" s="52">
        <v>0</v>
      </c>
      <c r="V4524" s="52">
        <v>0</v>
      </c>
      <c r="W4524" s="52">
        <v>0</v>
      </c>
      <c r="X4524" s="52">
        <v>0</v>
      </c>
      <c r="Y4524" s="52">
        <v>0</v>
      </c>
      <c r="Z4524" s="52">
        <v>0</v>
      </c>
    </row>
    <row r="4525" spans="1:26">
      <c r="A4525" s="52" t="s">
        <v>353</v>
      </c>
      <c r="B4525" s="52" t="s">
        <v>339</v>
      </c>
      <c r="C4525" s="52" t="s">
        <v>240</v>
      </c>
      <c r="D4525" s="52" t="s">
        <v>86</v>
      </c>
      <c r="E4525" s="52" t="s">
        <v>90</v>
      </c>
      <c r="F4525" s="52" t="s">
        <v>65</v>
      </c>
      <c r="G4525" s="52">
        <v>0</v>
      </c>
      <c r="H4525" s="52">
        <v>0</v>
      </c>
      <c r="I4525" s="52">
        <v>0</v>
      </c>
      <c r="J4525" s="52">
        <v>0</v>
      </c>
      <c r="K4525" s="52">
        <v>0</v>
      </c>
      <c r="L4525" s="52">
        <v>0</v>
      </c>
      <c r="M4525" s="52">
        <v>0</v>
      </c>
      <c r="N4525" s="52">
        <v>0</v>
      </c>
      <c r="O4525" s="52">
        <v>0</v>
      </c>
      <c r="P4525" s="52">
        <v>0</v>
      </c>
      <c r="Q4525" s="52">
        <v>0</v>
      </c>
      <c r="R4525" s="52">
        <v>0</v>
      </c>
      <c r="S4525" s="52">
        <v>0</v>
      </c>
      <c r="T4525" s="52">
        <v>0</v>
      </c>
      <c r="U4525" s="52">
        <v>0</v>
      </c>
      <c r="V4525" s="52">
        <v>0</v>
      </c>
      <c r="W4525" s="52">
        <v>0</v>
      </c>
      <c r="X4525" s="52">
        <v>0</v>
      </c>
      <c r="Y4525" s="52">
        <v>0</v>
      </c>
      <c r="Z4525" s="52">
        <v>0</v>
      </c>
    </row>
    <row r="4526" spans="1:26">
      <c r="A4526" s="52" t="s">
        <v>353</v>
      </c>
      <c r="B4526" s="52" t="s">
        <v>340</v>
      </c>
      <c r="C4526" s="52" t="s">
        <v>240</v>
      </c>
      <c r="D4526" s="52" t="s">
        <v>86</v>
      </c>
      <c r="E4526" s="52" t="s">
        <v>90</v>
      </c>
      <c r="F4526" s="52" t="s">
        <v>66</v>
      </c>
      <c r="G4526" s="52">
        <v>0</v>
      </c>
      <c r="H4526" s="52">
        <v>0</v>
      </c>
      <c r="I4526" s="52">
        <v>0</v>
      </c>
      <c r="J4526" s="52">
        <v>0</v>
      </c>
      <c r="K4526" s="52">
        <v>0</v>
      </c>
      <c r="L4526" s="52">
        <v>0</v>
      </c>
      <c r="M4526" s="52">
        <v>0</v>
      </c>
      <c r="N4526" s="52">
        <v>0</v>
      </c>
      <c r="O4526" s="52">
        <v>0</v>
      </c>
      <c r="P4526" s="52">
        <v>0</v>
      </c>
      <c r="Q4526" s="52">
        <v>0</v>
      </c>
      <c r="R4526" s="52">
        <v>0</v>
      </c>
      <c r="S4526" s="52">
        <v>0</v>
      </c>
      <c r="T4526" s="52">
        <v>0</v>
      </c>
      <c r="U4526" s="52">
        <v>0</v>
      </c>
      <c r="V4526" s="52">
        <v>0</v>
      </c>
      <c r="W4526" s="52">
        <v>0</v>
      </c>
      <c r="X4526" s="52">
        <v>0</v>
      </c>
      <c r="Y4526" s="52">
        <v>0</v>
      </c>
      <c r="Z4526" s="52">
        <v>0</v>
      </c>
    </row>
    <row r="4527" spans="1:26">
      <c r="A4527" s="52" t="s">
        <v>353</v>
      </c>
      <c r="B4527" s="52" t="s">
        <v>341</v>
      </c>
      <c r="C4527" s="52" t="s">
        <v>240</v>
      </c>
      <c r="D4527" s="52" t="s">
        <v>86</v>
      </c>
      <c r="E4527" s="52" t="s">
        <v>90</v>
      </c>
      <c r="F4527" s="52" t="s">
        <v>67</v>
      </c>
      <c r="G4527" s="52">
        <v>0</v>
      </c>
      <c r="H4527" s="52">
        <v>0</v>
      </c>
      <c r="I4527" s="52">
        <v>0</v>
      </c>
      <c r="J4527" s="52">
        <v>0</v>
      </c>
      <c r="K4527" s="52">
        <v>0</v>
      </c>
      <c r="L4527" s="52">
        <v>0</v>
      </c>
      <c r="M4527" s="52">
        <v>0</v>
      </c>
      <c r="N4527" s="52">
        <v>0</v>
      </c>
      <c r="O4527" s="52">
        <v>0</v>
      </c>
      <c r="P4527" s="52">
        <v>0</v>
      </c>
      <c r="Q4527" s="52">
        <v>0</v>
      </c>
      <c r="R4527" s="52">
        <v>0</v>
      </c>
      <c r="S4527" s="52">
        <v>0</v>
      </c>
      <c r="T4527" s="52">
        <v>0</v>
      </c>
      <c r="U4527" s="52">
        <v>0</v>
      </c>
      <c r="V4527" s="52">
        <v>0</v>
      </c>
      <c r="W4527" s="52">
        <v>0</v>
      </c>
      <c r="X4527" s="52">
        <v>0</v>
      </c>
      <c r="Y4527" s="52">
        <v>0</v>
      </c>
      <c r="Z4527" s="52">
        <v>0</v>
      </c>
    </row>
    <row r="4528" spans="1:26">
      <c r="A4528" s="52" t="s">
        <v>353</v>
      </c>
      <c r="B4528" s="52" t="s">
        <v>337</v>
      </c>
      <c r="C4528" s="52" t="s">
        <v>240</v>
      </c>
      <c r="D4528" s="52" t="s">
        <v>86</v>
      </c>
      <c r="E4528" s="52" t="s">
        <v>90</v>
      </c>
      <c r="F4528" s="52" t="s">
        <v>68</v>
      </c>
      <c r="G4528" s="52">
        <v>0</v>
      </c>
      <c r="H4528" s="52">
        <v>0</v>
      </c>
      <c r="I4528" s="52">
        <v>0</v>
      </c>
      <c r="J4528" s="52">
        <v>0</v>
      </c>
      <c r="K4528" s="52">
        <v>0</v>
      </c>
      <c r="L4528" s="52">
        <v>0</v>
      </c>
      <c r="M4528" s="52">
        <v>0</v>
      </c>
      <c r="N4528" s="52">
        <v>0</v>
      </c>
      <c r="O4528" s="52">
        <v>0</v>
      </c>
      <c r="P4528" s="52">
        <v>0</v>
      </c>
      <c r="Q4528" s="52">
        <v>0</v>
      </c>
      <c r="R4528" s="52">
        <v>0</v>
      </c>
      <c r="S4528" s="52">
        <v>0</v>
      </c>
      <c r="T4528" s="52">
        <v>0</v>
      </c>
      <c r="U4528" s="52">
        <v>0</v>
      </c>
      <c r="V4528" s="52">
        <v>0</v>
      </c>
      <c r="W4528" s="52">
        <v>0</v>
      </c>
      <c r="X4528" s="52">
        <v>0</v>
      </c>
      <c r="Y4528" s="52">
        <v>0</v>
      </c>
      <c r="Z4528" s="52">
        <v>0</v>
      </c>
    </row>
    <row r="4529" spans="1:26">
      <c r="A4529" s="52" t="s">
        <v>353</v>
      </c>
      <c r="B4529" s="52" t="s">
        <v>337</v>
      </c>
      <c r="C4529" s="52" t="s">
        <v>240</v>
      </c>
      <c r="D4529" s="52" t="s">
        <v>86</v>
      </c>
      <c r="E4529" s="52" t="s">
        <v>90</v>
      </c>
      <c r="F4529" s="52" t="s">
        <v>69</v>
      </c>
      <c r="G4529" s="52">
        <v>0</v>
      </c>
      <c r="H4529" s="52">
        <v>0</v>
      </c>
      <c r="I4529" s="52">
        <v>0</v>
      </c>
      <c r="J4529" s="52">
        <v>0</v>
      </c>
      <c r="K4529" s="52">
        <v>0</v>
      </c>
      <c r="L4529" s="52">
        <v>0</v>
      </c>
      <c r="M4529" s="52">
        <v>0</v>
      </c>
      <c r="N4529" s="52">
        <v>0</v>
      </c>
      <c r="O4529" s="52">
        <v>0</v>
      </c>
      <c r="P4529" s="52">
        <v>0</v>
      </c>
      <c r="Q4529" s="52">
        <v>0</v>
      </c>
      <c r="R4529" s="52">
        <v>0</v>
      </c>
      <c r="S4529" s="52">
        <v>0</v>
      </c>
      <c r="T4529" s="52">
        <v>0</v>
      </c>
      <c r="U4529" s="52">
        <v>0</v>
      </c>
      <c r="V4529" s="52">
        <v>0</v>
      </c>
      <c r="W4529" s="52">
        <v>0</v>
      </c>
      <c r="X4529" s="52">
        <v>0</v>
      </c>
      <c r="Y4529" s="52">
        <v>0</v>
      </c>
      <c r="Z4529" s="52">
        <v>0</v>
      </c>
    </row>
    <row r="4530" spans="1:26">
      <c r="A4530" s="52" t="s">
        <v>353</v>
      </c>
      <c r="B4530" s="52" t="s">
        <v>337</v>
      </c>
      <c r="C4530" s="52" t="s">
        <v>240</v>
      </c>
      <c r="D4530" s="52" t="s">
        <v>86</v>
      </c>
      <c r="E4530" s="52" t="s">
        <v>90</v>
      </c>
      <c r="F4530" s="52" t="s">
        <v>70</v>
      </c>
      <c r="G4530" s="52">
        <v>0</v>
      </c>
      <c r="H4530" s="52">
        <v>0</v>
      </c>
      <c r="I4530" s="52">
        <v>0</v>
      </c>
      <c r="J4530" s="52">
        <v>0</v>
      </c>
      <c r="K4530" s="52">
        <v>0</v>
      </c>
      <c r="L4530" s="52">
        <v>0</v>
      </c>
      <c r="M4530" s="52">
        <v>0</v>
      </c>
      <c r="N4530" s="52">
        <v>0</v>
      </c>
      <c r="O4530" s="52">
        <v>0</v>
      </c>
      <c r="P4530" s="52">
        <v>0</v>
      </c>
      <c r="Q4530" s="52">
        <v>0</v>
      </c>
      <c r="R4530" s="52">
        <v>0</v>
      </c>
      <c r="S4530" s="52">
        <v>0</v>
      </c>
      <c r="T4530" s="52">
        <v>0</v>
      </c>
      <c r="U4530" s="52">
        <v>0</v>
      </c>
      <c r="V4530" s="52">
        <v>0</v>
      </c>
      <c r="W4530" s="52">
        <v>0</v>
      </c>
      <c r="X4530" s="52">
        <v>0</v>
      </c>
      <c r="Y4530" s="52">
        <v>0</v>
      </c>
      <c r="Z4530" s="52">
        <v>0</v>
      </c>
    </row>
    <row r="4531" spans="1:26">
      <c r="A4531" s="52" t="s">
        <v>353</v>
      </c>
      <c r="B4531" s="52" t="s">
        <v>342</v>
      </c>
      <c r="C4531" s="52" t="s">
        <v>240</v>
      </c>
      <c r="D4531" s="52" t="s">
        <v>86</v>
      </c>
      <c r="E4531" s="52" t="s">
        <v>90</v>
      </c>
      <c r="F4531" s="52" t="s">
        <v>71</v>
      </c>
      <c r="G4531" s="52">
        <v>0</v>
      </c>
      <c r="H4531" s="52">
        <v>0</v>
      </c>
      <c r="I4531" s="52">
        <v>0</v>
      </c>
      <c r="J4531" s="52">
        <v>0</v>
      </c>
      <c r="K4531" s="52">
        <v>0</v>
      </c>
      <c r="L4531" s="52">
        <v>0</v>
      </c>
      <c r="M4531" s="52">
        <v>0</v>
      </c>
      <c r="N4531" s="52">
        <v>0</v>
      </c>
      <c r="O4531" s="52">
        <v>0</v>
      </c>
      <c r="P4531" s="52">
        <v>0</v>
      </c>
      <c r="Q4531" s="52">
        <v>0</v>
      </c>
      <c r="R4531" s="52">
        <v>0</v>
      </c>
      <c r="S4531" s="52">
        <v>0</v>
      </c>
      <c r="T4531" s="52">
        <v>0</v>
      </c>
      <c r="U4531" s="52">
        <v>0</v>
      </c>
      <c r="V4531" s="52">
        <v>0</v>
      </c>
      <c r="W4531" s="52">
        <v>0</v>
      </c>
      <c r="X4531" s="52">
        <v>0</v>
      </c>
      <c r="Y4531" s="52">
        <v>0</v>
      </c>
      <c r="Z4531" s="52">
        <v>0</v>
      </c>
    </row>
    <row r="4532" spans="1:26">
      <c r="A4532" s="52" t="s">
        <v>353</v>
      </c>
      <c r="B4532" s="52" t="s">
        <v>342</v>
      </c>
      <c r="C4532" s="52" t="s">
        <v>240</v>
      </c>
      <c r="D4532" s="52" t="s">
        <v>86</v>
      </c>
      <c r="E4532" s="52" t="s">
        <v>90</v>
      </c>
      <c r="F4532" s="52" t="s">
        <v>72</v>
      </c>
      <c r="G4532" s="52">
        <v>14.081096001600001</v>
      </c>
      <c r="H4532" s="52">
        <v>11.276501032800002</v>
      </c>
      <c r="I4532" s="52">
        <v>12.1083009624</v>
      </c>
      <c r="J4532" s="52">
        <v>11.239100348400001</v>
      </c>
      <c r="K4532" s="52">
        <v>18.219002551199999</v>
      </c>
      <c r="L4532" s="52">
        <v>22.044297492000002</v>
      </c>
      <c r="M4532" s="52">
        <v>19.730998382399999</v>
      </c>
      <c r="N4532" s="52">
        <v>24.499499814</v>
      </c>
      <c r="O4532" s="52">
        <v>24.140799910800002</v>
      </c>
      <c r="P4532" s="52">
        <v>20.064996165600004</v>
      </c>
      <c r="Q4532" s="52">
        <v>17.5312997172</v>
      </c>
      <c r="R4532" s="52">
        <v>12.997702886400001</v>
      </c>
      <c r="S4532" s="52">
        <v>16.513597494000003</v>
      </c>
      <c r="T4532" s="52">
        <v>17.580599287200002</v>
      </c>
      <c r="U4532" s="52">
        <v>16.513300231200002</v>
      </c>
      <c r="V4532" s="52">
        <v>12.3050010132</v>
      </c>
      <c r="W4532" s="52">
        <v>13.729195461600002</v>
      </c>
      <c r="X4532" s="52">
        <v>15.9322016988</v>
      </c>
      <c r="Y4532" s="52">
        <v>15.6298351896</v>
      </c>
      <c r="Z4532" s="52">
        <v>14.131542754800003</v>
      </c>
    </row>
    <row r="4533" spans="1:26">
      <c r="A4533" s="52" t="s">
        <v>353</v>
      </c>
      <c r="B4533" s="52" t="s">
        <v>343</v>
      </c>
      <c r="C4533" s="52" t="s">
        <v>240</v>
      </c>
      <c r="D4533" s="52" t="s">
        <v>86</v>
      </c>
      <c r="E4533" s="52" t="s">
        <v>90</v>
      </c>
      <c r="F4533" s="52" t="s">
        <v>73</v>
      </c>
      <c r="G4533" s="52">
        <v>0</v>
      </c>
      <c r="H4533" s="52">
        <v>0</v>
      </c>
      <c r="I4533" s="52">
        <v>0</v>
      </c>
      <c r="J4533" s="52">
        <v>0</v>
      </c>
      <c r="K4533" s="52">
        <v>0</v>
      </c>
      <c r="L4533" s="52">
        <v>0</v>
      </c>
      <c r="M4533" s="52">
        <v>0</v>
      </c>
      <c r="N4533" s="52">
        <v>0</v>
      </c>
      <c r="O4533" s="52">
        <v>0</v>
      </c>
      <c r="P4533" s="52">
        <v>0</v>
      </c>
      <c r="Q4533" s="52">
        <v>0</v>
      </c>
      <c r="R4533" s="52">
        <v>0</v>
      </c>
      <c r="S4533" s="52">
        <v>0</v>
      </c>
      <c r="T4533" s="52">
        <v>0</v>
      </c>
      <c r="U4533" s="52">
        <v>0</v>
      </c>
      <c r="V4533" s="52">
        <v>0</v>
      </c>
      <c r="W4533" s="52">
        <v>0</v>
      </c>
      <c r="X4533" s="52">
        <v>0</v>
      </c>
      <c r="Y4533" s="52">
        <v>0</v>
      </c>
      <c r="Z4533" s="52">
        <v>0</v>
      </c>
    </row>
    <row r="4534" spans="1:26">
      <c r="A4534" s="52" t="s">
        <v>354</v>
      </c>
      <c r="B4534" s="52" t="s">
        <v>337</v>
      </c>
      <c r="C4534" s="52" t="s">
        <v>240</v>
      </c>
      <c r="D4534" s="52" t="s">
        <v>86</v>
      </c>
      <c r="E4534" s="52" t="s">
        <v>91</v>
      </c>
      <c r="F4534" s="52" t="s">
        <v>63</v>
      </c>
      <c r="G4534" s="52">
        <v>0</v>
      </c>
      <c r="H4534" s="52">
        <v>0</v>
      </c>
      <c r="I4534" s="52">
        <v>0</v>
      </c>
      <c r="J4534" s="52">
        <v>0</v>
      </c>
      <c r="K4534" s="52">
        <v>0</v>
      </c>
      <c r="L4534" s="52">
        <v>0</v>
      </c>
      <c r="M4534" s="52">
        <v>0</v>
      </c>
      <c r="N4534" s="52">
        <v>0</v>
      </c>
      <c r="O4534" s="52">
        <v>0</v>
      </c>
      <c r="P4534" s="52">
        <v>0</v>
      </c>
      <c r="Q4534" s="52">
        <v>0</v>
      </c>
      <c r="R4534" s="52">
        <v>0</v>
      </c>
      <c r="S4534" s="52">
        <v>0</v>
      </c>
      <c r="T4534" s="52">
        <v>0</v>
      </c>
      <c r="U4534" s="52">
        <v>0</v>
      </c>
      <c r="V4534" s="52">
        <v>0</v>
      </c>
      <c r="W4534" s="52">
        <v>0</v>
      </c>
      <c r="X4534" s="52">
        <v>0</v>
      </c>
      <c r="Y4534" s="52">
        <v>0</v>
      </c>
      <c r="Z4534" s="52">
        <v>0</v>
      </c>
    </row>
    <row r="4535" spans="1:26">
      <c r="A4535" s="52" t="s">
        <v>354</v>
      </c>
      <c r="B4535" s="52" t="s">
        <v>338</v>
      </c>
      <c r="C4535" s="52" t="s">
        <v>240</v>
      </c>
      <c r="D4535" s="52" t="s">
        <v>86</v>
      </c>
      <c r="E4535" s="52" t="s">
        <v>91</v>
      </c>
      <c r="F4535" s="52" t="s">
        <v>64</v>
      </c>
      <c r="G4535" s="52">
        <v>0</v>
      </c>
      <c r="H4535" s="52">
        <v>0</v>
      </c>
      <c r="I4535" s="52">
        <v>0</v>
      </c>
      <c r="J4535" s="52">
        <v>0</v>
      </c>
      <c r="K4535" s="52">
        <v>0</v>
      </c>
      <c r="L4535" s="52">
        <v>0</v>
      </c>
      <c r="M4535" s="52">
        <v>0</v>
      </c>
      <c r="N4535" s="52">
        <v>0</v>
      </c>
      <c r="O4535" s="52">
        <v>0</v>
      </c>
      <c r="P4535" s="52">
        <v>0</v>
      </c>
      <c r="Q4535" s="52">
        <v>0</v>
      </c>
      <c r="R4535" s="52">
        <v>0</v>
      </c>
      <c r="S4535" s="52">
        <v>0</v>
      </c>
      <c r="T4535" s="52">
        <v>0</v>
      </c>
      <c r="U4535" s="52">
        <v>0</v>
      </c>
      <c r="V4535" s="52">
        <v>0</v>
      </c>
      <c r="W4535" s="52">
        <v>0</v>
      </c>
      <c r="X4535" s="52">
        <v>0</v>
      </c>
      <c r="Y4535" s="52">
        <v>0</v>
      </c>
      <c r="Z4535" s="52">
        <v>0</v>
      </c>
    </row>
    <row r="4536" spans="1:26">
      <c r="A4536" s="52" t="s">
        <v>354</v>
      </c>
      <c r="B4536" s="52" t="s">
        <v>339</v>
      </c>
      <c r="C4536" s="52" t="s">
        <v>240</v>
      </c>
      <c r="D4536" s="52" t="s">
        <v>86</v>
      </c>
      <c r="E4536" s="52" t="s">
        <v>91</v>
      </c>
      <c r="F4536" s="52" t="s">
        <v>65</v>
      </c>
      <c r="G4536" s="52">
        <v>0</v>
      </c>
      <c r="H4536" s="52">
        <v>0</v>
      </c>
      <c r="I4536" s="52">
        <v>0</v>
      </c>
      <c r="J4536" s="52">
        <v>0</v>
      </c>
      <c r="K4536" s="52">
        <v>0</v>
      </c>
      <c r="L4536" s="52">
        <v>0</v>
      </c>
      <c r="M4536" s="52">
        <v>0</v>
      </c>
      <c r="N4536" s="52">
        <v>0</v>
      </c>
      <c r="O4536" s="52">
        <v>0</v>
      </c>
      <c r="P4536" s="52">
        <v>0</v>
      </c>
      <c r="Q4536" s="52">
        <v>0</v>
      </c>
      <c r="R4536" s="52">
        <v>0</v>
      </c>
      <c r="S4536" s="52">
        <v>0</v>
      </c>
      <c r="T4536" s="52">
        <v>0</v>
      </c>
      <c r="U4536" s="52">
        <v>0</v>
      </c>
      <c r="V4536" s="52">
        <v>0</v>
      </c>
      <c r="W4536" s="52">
        <v>0</v>
      </c>
      <c r="X4536" s="52">
        <v>0</v>
      </c>
      <c r="Y4536" s="52">
        <v>0</v>
      </c>
      <c r="Z4536" s="52">
        <v>0</v>
      </c>
    </row>
    <row r="4537" spans="1:26">
      <c r="A4537" s="52" t="s">
        <v>354</v>
      </c>
      <c r="B4537" s="52" t="s">
        <v>340</v>
      </c>
      <c r="C4537" s="52" t="s">
        <v>240</v>
      </c>
      <c r="D4537" s="52" t="s">
        <v>86</v>
      </c>
      <c r="E4537" s="52" t="s">
        <v>91</v>
      </c>
      <c r="F4537" s="52" t="s">
        <v>66</v>
      </c>
      <c r="G4537" s="52">
        <v>0</v>
      </c>
      <c r="H4537" s="52">
        <v>0</v>
      </c>
      <c r="I4537" s="52">
        <v>0</v>
      </c>
      <c r="J4537" s="52">
        <v>0</v>
      </c>
      <c r="K4537" s="52">
        <v>0</v>
      </c>
      <c r="L4537" s="52">
        <v>0</v>
      </c>
      <c r="M4537" s="52">
        <v>0</v>
      </c>
      <c r="N4537" s="52">
        <v>0</v>
      </c>
      <c r="O4537" s="52">
        <v>0</v>
      </c>
      <c r="P4537" s="52">
        <v>0</v>
      </c>
      <c r="Q4537" s="52">
        <v>0</v>
      </c>
      <c r="R4537" s="52">
        <v>0</v>
      </c>
      <c r="S4537" s="52">
        <v>9.3600100800000002E-2</v>
      </c>
      <c r="T4537" s="52">
        <v>8.9999452800000004E-2</v>
      </c>
      <c r="U4537" s="52">
        <v>0</v>
      </c>
      <c r="V4537" s="52">
        <v>0</v>
      </c>
      <c r="W4537" s="52">
        <v>0</v>
      </c>
      <c r="X4537" s="52">
        <v>0</v>
      </c>
      <c r="Y4537" s="52">
        <v>0</v>
      </c>
      <c r="Z4537" s="52">
        <v>0</v>
      </c>
    </row>
    <row r="4538" spans="1:26">
      <c r="A4538" s="52" t="s">
        <v>354</v>
      </c>
      <c r="B4538" s="52" t="s">
        <v>341</v>
      </c>
      <c r="C4538" s="52" t="s">
        <v>240</v>
      </c>
      <c r="D4538" s="52" t="s">
        <v>86</v>
      </c>
      <c r="E4538" s="52" t="s">
        <v>91</v>
      </c>
      <c r="F4538" s="52" t="s">
        <v>67</v>
      </c>
      <c r="G4538" s="52">
        <v>0</v>
      </c>
      <c r="H4538" s="52">
        <v>0</v>
      </c>
      <c r="I4538" s="52">
        <v>0</v>
      </c>
      <c r="J4538" s="52">
        <v>0</v>
      </c>
      <c r="K4538" s="52">
        <v>0</v>
      </c>
      <c r="L4538" s="52">
        <v>0</v>
      </c>
      <c r="M4538" s="52">
        <v>0</v>
      </c>
      <c r="N4538" s="52">
        <v>0</v>
      </c>
      <c r="O4538" s="52">
        <v>0</v>
      </c>
      <c r="P4538" s="52">
        <v>0</v>
      </c>
      <c r="Q4538" s="52">
        <v>0</v>
      </c>
      <c r="R4538" s="52">
        <v>0</v>
      </c>
      <c r="S4538" s="52">
        <v>0</v>
      </c>
      <c r="T4538" s="52">
        <v>0</v>
      </c>
      <c r="U4538" s="52">
        <v>0</v>
      </c>
      <c r="V4538" s="52">
        <v>0</v>
      </c>
      <c r="W4538" s="52">
        <v>0</v>
      </c>
      <c r="X4538" s="52">
        <v>0</v>
      </c>
      <c r="Y4538" s="52">
        <v>0</v>
      </c>
      <c r="Z4538" s="52">
        <v>0</v>
      </c>
    </row>
    <row r="4539" spans="1:26">
      <c r="A4539" s="52" t="s">
        <v>354</v>
      </c>
      <c r="B4539" s="52" t="s">
        <v>337</v>
      </c>
      <c r="C4539" s="52" t="s">
        <v>240</v>
      </c>
      <c r="D4539" s="52" t="s">
        <v>86</v>
      </c>
      <c r="E4539" s="52" t="s">
        <v>91</v>
      </c>
      <c r="F4539" s="52" t="s">
        <v>68</v>
      </c>
      <c r="G4539" s="52">
        <v>0</v>
      </c>
      <c r="H4539" s="52">
        <v>0</v>
      </c>
      <c r="I4539" s="52">
        <v>0</v>
      </c>
      <c r="J4539" s="52">
        <v>0</v>
      </c>
      <c r="K4539" s="52">
        <v>0</v>
      </c>
      <c r="L4539" s="52">
        <v>0</v>
      </c>
      <c r="M4539" s="52">
        <v>0</v>
      </c>
      <c r="N4539" s="52">
        <v>0</v>
      </c>
      <c r="O4539" s="52">
        <v>0</v>
      </c>
      <c r="P4539" s="52">
        <v>0</v>
      </c>
      <c r="Q4539" s="52">
        <v>0</v>
      </c>
      <c r="R4539" s="52">
        <v>0</v>
      </c>
      <c r="S4539" s="52">
        <v>0</v>
      </c>
      <c r="T4539" s="52">
        <v>0</v>
      </c>
      <c r="U4539" s="52">
        <v>0</v>
      </c>
      <c r="V4539" s="52">
        <v>0</v>
      </c>
      <c r="W4539" s="52">
        <v>0</v>
      </c>
      <c r="X4539" s="52">
        <v>0</v>
      </c>
      <c r="Y4539" s="52">
        <v>0</v>
      </c>
      <c r="Z4539" s="52">
        <v>0</v>
      </c>
    </row>
    <row r="4540" spans="1:26">
      <c r="A4540" s="52" t="s">
        <v>354</v>
      </c>
      <c r="B4540" s="52" t="s">
        <v>337</v>
      </c>
      <c r="C4540" s="52" t="s">
        <v>240</v>
      </c>
      <c r="D4540" s="52" t="s">
        <v>86</v>
      </c>
      <c r="E4540" s="52" t="s">
        <v>91</v>
      </c>
      <c r="F4540" s="52" t="s">
        <v>69</v>
      </c>
      <c r="G4540" s="52">
        <v>0</v>
      </c>
      <c r="H4540" s="52">
        <v>0</v>
      </c>
      <c r="I4540" s="52">
        <v>0</v>
      </c>
      <c r="J4540" s="52">
        <v>0</v>
      </c>
      <c r="K4540" s="52">
        <v>0</v>
      </c>
      <c r="L4540" s="52">
        <v>0</v>
      </c>
      <c r="M4540" s="52">
        <v>0</v>
      </c>
      <c r="N4540" s="52">
        <v>0</v>
      </c>
      <c r="O4540" s="52">
        <v>0</v>
      </c>
      <c r="P4540" s="52">
        <v>0</v>
      </c>
      <c r="Q4540" s="52">
        <v>0</v>
      </c>
      <c r="R4540" s="52">
        <v>0</v>
      </c>
      <c r="S4540" s="52">
        <v>0</v>
      </c>
      <c r="T4540" s="52">
        <v>0</v>
      </c>
      <c r="U4540" s="52">
        <v>0</v>
      </c>
      <c r="V4540" s="52">
        <v>0</v>
      </c>
      <c r="W4540" s="52">
        <v>0</v>
      </c>
      <c r="X4540" s="52">
        <v>0</v>
      </c>
      <c r="Y4540" s="52">
        <v>0</v>
      </c>
      <c r="Z4540" s="52">
        <v>0</v>
      </c>
    </row>
    <row r="4541" spans="1:26">
      <c r="A4541" s="52" t="s">
        <v>354</v>
      </c>
      <c r="B4541" s="52" t="s">
        <v>337</v>
      </c>
      <c r="C4541" s="52" t="s">
        <v>240</v>
      </c>
      <c r="D4541" s="52" t="s">
        <v>86</v>
      </c>
      <c r="E4541" s="52" t="s">
        <v>91</v>
      </c>
      <c r="F4541" s="52" t="s">
        <v>70</v>
      </c>
      <c r="G4541" s="52">
        <v>0</v>
      </c>
      <c r="H4541" s="52">
        <v>0</v>
      </c>
      <c r="I4541" s="52">
        <v>0</v>
      </c>
      <c r="J4541" s="52">
        <v>0</v>
      </c>
      <c r="K4541" s="52">
        <v>0</v>
      </c>
      <c r="L4541" s="52">
        <v>0</v>
      </c>
      <c r="M4541" s="52">
        <v>0</v>
      </c>
      <c r="N4541" s="52">
        <v>0</v>
      </c>
      <c r="O4541" s="52">
        <v>0</v>
      </c>
      <c r="P4541" s="52">
        <v>0</v>
      </c>
      <c r="Q4541" s="52">
        <v>0</v>
      </c>
      <c r="R4541" s="52">
        <v>0</v>
      </c>
      <c r="S4541" s="52">
        <v>0</v>
      </c>
      <c r="T4541" s="52">
        <v>0</v>
      </c>
      <c r="U4541" s="52">
        <v>0</v>
      </c>
      <c r="V4541" s="52">
        <v>0</v>
      </c>
      <c r="W4541" s="52">
        <v>0</v>
      </c>
      <c r="X4541" s="52">
        <v>0</v>
      </c>
      <c r="Y4541" s="52">
        <v>0</v>
      </c>
      <c r="Z4541" s="52">
        <v>0</v>
      </c>
    </row>
    <row r="4542" spans="1:26">
      <c r="A4542" s="52" t="s">
        <v>354</v>
      </c>
      <c r="B4542" s="52" t="s">
        <v>342</v>
      </c>
      <c r="C4542" s="52" t="s">
        <v>240</v>
      </c>
      <c r="D4542" s="52" t="s">
        <v>86</v>
      </c>
      <c r="E4542" s="52" t="s">
        <v>91</v>
      </c>
      <c r="F4542" s="52" t="s">
        <v>71</v>
      </c>
      <c r="G4542" s="52">
        <v>0</v>
      </c>
      <c r="H4542" s="52">
        <v>0</v>
      </c>
      <c r="I4542" s="52">
        <v>0</v>
      </c>
      <c r="J4542" s="52">
        <v>0</v>
      </c>
      <c r="K4542" s="52">
        <v>0</v>
      </c>
      <c r="L4542" s="52">
        <v>0</v>
      </c>
      <c r="M4542" s="52">
        <v>0</v>
      </c>
      <c r="N4542" s="52">
        <v>0</v>
      </c>
      <c r="O4542" s="52">
        <v>0</v>
      </c>
      <c r="P4542" s="52">
        <v>0</v>
      </c>
      <c r="Q4542" s="52">
        <v>0</v>
      </c>
      <c r="R4542" s="52">
        <v>0</v>
      </c>
      <c r="S4542" s="52">
        <v>0</v>
      </c>
      <c r="T4542" s="52">
        <v>0</v>
      </c>
      <c r="U4542" s="52">
        <v>0</v>
      </c>
      <c r="V4542" s="52">
        <v>0</v>
      </c>
      <c r="W4542" s="52">
        <v>0</v>
      </c>
      <c r="X4542" s="52">
        <v>0</v>
      </c>
      <c r="Y4542" s="52">
        <v>0</v>
      </c>
      <c r="Z4542" s="52">
        <v>0</v>
      </c>
    </row>
    <row r="4543" spans="1:26">
      <c r="A4543" s="52" t="s">
        <v>354</v>
      </c>
      <c r="B4543" s="52" t="s">
        <v>342</v>
      </c>
      <c r="C4543" s="52" t="s">
        <v>240</v>
      </c>
      <c r="D4543" s="52" t="s">
        <v>86</v>
      </c>
      <c r="E4543" s="52" t="s">
        <v>91</v>
      </c>
      <c r="F4543" s="52" t="s">
        <v>72</v>
      </c>
      <c r="G4543" s="52">
        <v>0</v>
      </c>
      <c r="H4543" s="52">
        <v>0</v>
      </c>
      <c r="I4543" s="52">
        <v>0</v>
      </c>
      <c r="J4543" s="52">
        <v>0</v>
      </c>
      <c r="K4543" s="52">
        <v>0</v>
      </c>
      <c r="L4543" s="52">
        <v>0</v>
      </c>
      <c r="M4543" s="52">
        <v>0</v>
      </c>
      <c r="N4543" s="52">
        <v>0</v>
      </c>
      <c r="O4543" s="52">
        <v>0</v>
      </c>
      <c r="P4543" s="52">
        <v>0</v>
      </c>
      <c r="Q4543" s="52">
        <v>0</v>
      </c>
      <c r="R4543" s="52">
        <v>0</v>
      </c>
      <c r="S4543" s="52">
        <v>0</v>
      </c>
      <c r="T4543" s="52">
        <v>0</v>
      </c>
      <c r="U4543" s="52">
        <v>0</v>
      </c>
      <c r="V4543" s="52">
        <v>0</v>
      </c>
      <c r="W4543" s="52">
        <v>0</v>
      </c>
      <c r="X4543" s="52">
        <v>1.8924336E-3</v>
      </c>
      <c r="Y4543" s="52">
        <v>2.0808396000000003E-3</v>
      </c>
      <c r="Z4543" s="52">
        <v>3.1694076000000002E-3</v>
      </c>
    </row>
    <row r="4544" spans="1:26">
      <c r="A4544" s="52" t="s">
        <v>354</v>
      </c>
      <c r="B4544" s="52" t="s">
        <v>343</v>
      </c>
      <c r="C4544" s="52" t="s">
        <v>240</v>
      </c>
      <c r="D4544" s="52" t="s">
        <v>86</v>
      </c>
      <c r="E4544" s="52" t="s">
        <v>91</v>
      </c>
      <c r="F4544" s="52" t="s">
        <v>73</v>
      </c>
      <c r="G4544" s="52">
        <v>0</v>
      </c>
      <c r="H4544" s="52">
        <v>0</v>
      </c>
      <c r="I4544" s="52">
        <v>0</v>
      </c>
      <c r="J4544" s="52">
        <v>0</v>
      </c>
      <c r="K4544" s="52">
        <v>0</v>
      </c>
      <c r="L4544" s="52">
        <v>0</v>
      </c>
      <c r="M4544" s="52">
        <v>0</v>
      </c>
      <c r="N4544" s="52">
        <v>0</v>
      </c>
      <c r="O4544" s="52">
        <v>0</v>
      </c>
      <c r="P4544" s="52">
        <v>0</v>
      </c>
      <c r="Q4544" s="52">
        <v>0</v>
      </c>
      <c r="R4544" s="52">
        <v>0</v>
      </c>
      <c r="S4544" s="52">
        <v>0</v>
      </c>
      <c r="T4544" s="52">
        <v>0</v>
      </c>
      <c r="U4544" s="52">
        <v>0</v>
      </c>
      <c r="V4544" s="52">
        <v>0</v>
      </c>
      <c r="W4544" s="52">
        <v>0</v>
      </c>
      <c r="X4544" s="52">
        <v>0</v>
      </c>
      <c r="Y4544" s="52">
        <v>0</v>
      </c>
      <c r="Z4544" s="52">
        <v>0</v>
      </c>
    </row>
    <row r="4545" spans="1:26">
      <c r="A4545" s="52" t="s">
        <v>355</v>
      </c>
      <c r="B4545" s="52" t="s">
        <v>337</v>
      </c>
      <c r="C4545" s="52" t="s">
        <v>240</v>
      </c>
      <c r="D4545" s="52" t="s">
        <v>86</v>
      </c>
      <c r="E4545" s="52" t="s">
        <v>92</v>
      </c>
      <c r="F4545" s="52" t="s">
        <v>63</v>
      </c>
      <c r="G4545" s="52">
        <v>0</v>
      </c>
      <c r="H4545" s="52">
        <v>0</v>
      </c>
      <c r="I4545" s="52">
        <v>0</v>
      </c>
      <c r="J4545" s="52">
        <v>0</v>
      </c>
      <c r="K4545" s="52">
        <v>0</v>
      </c>
      <c r="L4545" s="52">
        <v>0</v>
      </c>
      <c r="M4545" s="52">
        <v>0</v>
      </c>
      <c r="N4545" s="52">
        <v>0</v>
      </c>
      <c r="O4545" s="52">
        <v>0</v>
      </c>
      <c r="P4545" s="52">
        <v>0</v>
      </c>
      <c r="Q4545" s="52">
        <v>0</v>
      </c>
      <c r="R4545" s="52">
        <v>0</v>
      </c>
      <c r="S4545" s="52">
        <v>0</v>
      </c>
      <c r="T4545" s="52">
        <v>0</v>
      </c>
      <c r="U4545" s="52">
        <v>0</v>
      </c>
      <c r="V4545" s="52">
        <v>0</v>
      </c>
      <c r="W4545" s="52">
        <v>0</v>
      </c>
      <c r="X4545" s="52">
        <v>0</v>
      </c>
      <c r="Y4545" s="52">
        <v>0</v>
      </c>
      <c r="Z4545" s="52">
        <v>0</v>
      </c>
    </row>
    <row r="4546" spans="1:26">
      <c r="A4546" s="52" t="s">
        <v>355</v>
      </c>
      <c r="B4546" s="52" t="s">
        <v>338</v>
      </c>
      <c r="C4546" s="52" t="s">
        <v>240</v>
      </c>
      <c r="D4546" s="52" t="s">
        <v>86</v>
      </c>
      <c r="E4546" s="52" t="s">
        <v>92</v>
      </c>
      <c r="F4546" s="52" t="s">
        <v>64</v>
      </c>
      <c r="G4546" s="52">
        <v>0</v>
      </c>
      <c r="H4546" s="52">
        <v>0</v>
      </c>
      <c r="I4546" s="52">
        <v>0</v>
      </c>
      <c r="J4546" s="52">
        <v>0</v>
      </c>
      <c r="K4546" s="52">
        <v>0</v>
      </c>
      <c r="L4546" s="52">
        <v>0</v>
      </c>
      <c r="M4546" s="52">
        <v>0</v>
      </c>
      <c r="N4546" s="52">
        <v>0</v>
      </c>
      <c r="O4546" s="52">
        <v>0</v>
      </c>
      <c r="P4546" s="52">
        <v>0</v>
      </c>
      <c r="Q4546" s="52">
        <v>0</v>
      </c>
      <c r="R4546" s="52">
        <v>0</v>
      </c>
      <c r="S4546" s="52">
        <v>0</v>
      </c>
      <c r="T4546" s="52">
        <v>0</v>
      </c>
      <c r="U4546" s="52">
        <v>0</v>
      </c>
      <c r="V4546" s="52">
        <v>0</v>
      </c>
      <c r="W4546" s="52">
        <v>0</v>
      </c>
      <c r="X4546" s="52">
        <v>0</v>
      </c>
      <c r="Y4546" s="52">
        <v>0</v>
      </c>
      <c r="Z4546" s="52">
        <v>0</v>
      </c>
    </row>
    <row r="4547" spans="1:26">
      <c r="A4547" s="52" t="s">
        <v>355</v>
      </c>
      <c r="B4547" s="52" t="s">
        <v>339</v>
      </c>
      <c r="C4547" s="52" t="s">
        <v>240</v>
      </c>
      <c r="D4547" s="52" t="s">
        <v>86</v>
      </c>
      <c r="E4547" s="52" t="s">
        <v>92</v>
      </c>
      <c r="F4547" s="52" t="s">
        <v>65</v>
      </c>
      <c r="G4547" s="52">
        <v>0</v>
      </c>
      <c r="H4547" s="52">
        <v>0</v>
      </c>
      <c r="I4547" s="52">
        <v>0</v>
      </c>
      <c r="J4547" s="52">
        <v>0</v>
      </c>
      <c r="K4547" s="52">
        <v>0</v>
      </c>
      <c r="L4547" s="52">
        <v>0</v>
      </c>
      <c r="M4547" s="52">
        <v>0</v>
      </c>
      <c r="N4547" s="52">
        <v>0</v>
      </c>
      <c r="O4547" s="52">
        <v>0</v>
      </c>
      <c r="P4547" s="52">
        <v>0</v>
      </c>
      <c r="Q4547" s="52">
        <v>0</v>
      </c>
      <c r="R4547" s="52">
        <v>0</v>
      </c>
      <c r="S4547" s="52">
        <v>0</v>
      </c>
      <c r="T4547" s="52">
        <v>0</v>
      </c>
      <c r="U4547" s="52">
        <v>0</v>
      </c>
      <c r="V4547" s="52">
        <v>0</v>
      </c>
      <c r="W4547" s="52">
        <v>0</v>
      </c>
      <c r="X4547" s="52">
        <v>0</v>
      </c>
      <c r="Y4547" s="52">
        <v>0</v>
      </c>
      <c r="Z4547" s="52">
        <v>0</v>
      </c>
    </row>
    <row r="4548" spans="1:26">
      <c r="A4548" s="52" t="s">
        <v>355</v>
      </c>
      <c r="B4548" s="52" t="s">
        <v>340</v>
      </c>
      <c r="C4548" s="52" t="s">
        <v>240</v>
      </c>
      <c r="D4548" s="52" t="s">
        <v>86</v>
      </c>
      <c r="E4548" s="52" t="s">
        <v>92</v>
      </c>
      <c r="F4548" s="52" t="s">
        <v>66</v>
      </c>
      <c r="G4548" s="52">
        <v>0</v>
      </c>
      <c r="H4548" s="52">
        <v>0</v>
      </c>
      <c r="I4548" s="52">
        <v>0</v>
      </c>
      <c r="J4548" s="52">
        <v>0</v>
      </c>
      <c r="K4548" s="52">
        <v>0</v>
      </c>
      <c r="L4548" s="52">
        <v>0</v>
      </c>
      <c r="M4548" s="52">
        <v>0</v>
      </c>
      <c r="N4548" s="52">
        <v>0</v>
      </c>
      <c r="O4548" s="52">
        <v>0</v>
      </c>
      <c r="P4548" s="52">
        <v>0</v>
      </c>
      <c r="Q4548" s="52">
        <v>0</v>
      </c>
      <c r="R4548" s="52">
        <v>0</v>
      </c>
      <c r="S4548" s="52">
        <v>0</v>
      </c>
      <c r="T4548" s="52">
        <v>0</v>
      </c>
      <c r="U4548" s="52">
        <v>0</v>
      </c>
      <c r="V4548" s="52">
        <v>0</v>
      </c>
      <c r="W4548" s="52">
        <v>0.16199985240000001</v>
      </c>
      <c r="X4548" s="52">
        <v>7.2904748400000011E-2</v>
      </c>
      <c r="Y4548" s="52">
        <v>2.1030296399999999E-2</v>
      </c>
      <c r="Z4548" s="52">
        <v>3.1472175600000006E-2</v>
      </c>
    </row>
    <row r="4549" spans="1:26">
      <c r="A4549" s="52" t="s">
        <v>355</v>
      </c>
      <c r="B4549" s="52" t="s">
        <v>341</v>
      </c>
      <c r="C4549" s="52" t="s">
        <v>240</v>
      </c>
      <c r="D4549" s="52" t="s">
        <v>86</v>
      </c>
      <c r="E4549" s="52" t="s">
        <v>92</v>
      </c>
      <c r="F4549" s="52" t="s">
        <v>67</v>
      </c>
      <c r="G4549" s="52">
        <v>0</v>
      </c>
      <c r="H4549" s="52">
        <v>0</v>
      </c>
      <c r="I4549" s="52">
        <v>0</v>
      </c>
      <c r="J4549" s="52">
        <v>0</v>
      </c>
      <c r="K4549" s="52">
        <v>0</v>
      </c>
      <c r="L4549" s="52">
        <v>0</v>
      </c>
      <c r="M4549" s="52">
        <v>0</v>
      </c>
      <c r="N4549" s="52">
        <v>0</v>
      </c>
      <c r="O4549" s="52">
        <v>0</v>
      </c>
      <c r="P4549" s="52">
        <v>0</v>
      </c>
      <c r="Q4549" s="52">
        <v>0</v>
      </c>
      <c r="R4549" s="52">
        <v>0</v>
      </c>
      <c r="S4549" s="52">
        <v>0</v>
      </c>
      <c r="T4549" s="52">
        <v>0</v>
      </c>
      <c r="U4549" s="52">
        <v>0</v>
      </c>
      <c r="V4549" s="52">
        <v>0</v>
      </c>
      <c r="W4549" s="52">
        <v>0</v>
      </c>
      <c r="X4549" s="52">
        <v>0</v>
      </c>
      <c r="Y4549" s="52">
        <v>0</v>
      </c>
      <c r="Z4549" s="52">
        <v>0</v>
      </c>
    </row>
    <row r="4550" spans="1:26">
      <c r="A4550" s="52" t="s">
        <v>355</v>
      </c>
      <c r="B4550" s="52" t="s">
        <v>337</v>
      </c>
      <c r="C4550" s="52" t="s">
        <v>240</v>
      </c>
      <c r="D4550" s="52" t="s">
        <v>86</v>
      </c>
      <c r="E4550" s="52" t="s">
        <v>92</v>
      </c>
      <c r="F4550" s="52" t="s">
        <v>68</v>
      </c>
      <c r="G4550" s="52">
        <v>0</v>
      </c>
      <c r="H4550" s="52">
        <v>0</v>
      </c>
      <c r="I4550" s="52">
        <v>0</v>
      </c>
      <c r="J4550" s="52">
        <v>0</v>
      </c>
      <c r="K4550" s="52">
        <v>0</v>
      </c>
      <c r="L4550" s="52">
        <v>0</v>
      </c>
      <c r="M4550" s="52">
        <v>0</v>
      </c>
      <c r="N4550" s="52">
        <v>0</v>
      </c>
      <c r="O4550" s="52">
        <v>0</v>
      </c>
      <c r="P4550" s="52">
        <v>0</v>
      </c>
      <c r="Q4550" s="52">
        <v>0</v>
      </c>
      <c r="R4550" s="52">
        <v>0</v>
      </c>
      <c r="S4550" s="52">
        <v>0</v>
      </c>
      <c r="T4550" s="52">
        <v>0</v>
      </c>
      <c r="U4550" s="52">
        <v>0</v>
      </c>
      <c r="V4550" s="52">
        <v>0</v>
      </c>
      <c r="W4550" s="52">
        <v>0</v>
      </c>
      <c r="X4550" s="52">
        <v>0</v>
      </c>
      <c r="Y4550" s="52">
        <v>0</v>
      </c>
      <c r="Z4550" s="52">
        <v>0</v>
      </c>
    </row>
    <row r="4551" spans="1:26">
      <c r="A4551" s="52" t="s">
        <v>355</v>
      </c>
      <c r="B4551" s="52" t="s">
        <v>337</v>
      </c>
      <c r="C4551" s="52" t="s">
        <v>240</v>
      </c>
      <c r="D4551" s="52" t="s">
        <v>86</v>
      </c>
      <c r="E4551" s="52" t="s">
        <v>92</v>
      </c>
      <c r="F4551" s="52" t="s">
        <v>69</v>
      </c>
      <c r="G4551" s="52">
        <v>0</v>
      </c>
      <c r="H4551" s="52">
        <v>0</v>
      </c>
      <c r="I4551" s="52">
        <v>0</v>
      </c>
      <c r="J4551" s="52">
        <v>0</v>
      </c>
      <c r="K4551" s="52">
        <v>0</v>
      </c>
      <c r="L4551" s="52">
        <v>0</v>
      </c>
      <c r="M4551" s="52">
        <v>0</v>
      </c>
      <c r="N4551" s="52">
        <v>0</v>
      </c>
      <c r="O4551" s="52">
        <v>0</v>
      </c>
      <c r="P4551" s="52">
        <v>0</v>
      </c>
      <c r="Q4551" s="52">
        <v>0</v>
      </c>
      <c r="R4551" s="52">
        <v>0</v>
      </c>
      <c r="S4551" s="52">
        <v>0</v>
      </c>
      <c r="T4551" s="52">
        <v>0</v>
      </c>
      <c r="U4551" s="52">
        <v>0</v>
      </c>
      <c r="V4551" s="52">
        <v>0</v>
      </c>
      <c r="W4551" s="52">
        <v>0</v>
      </c>
      <c r="X4551" s="52">
        <v>0</v>
      </c>
      <c r="Y4551" s="52">
        <v>0</v>
      </c>
      <c r="Z4551" s="52">
        <v>0</v>
      </c>
    </row>
    <row r="4552" spans="1:26">
      <c r="A4552" s="52" t="s">
        <v>355</v>
      </c>
      <c r="B4552" s="52" t="s">
        <v>337</v>
      </c>
      <c r="C4552" s="52" t="s">
        <v>240</v>
      </c>
      <c r="D4552" s="52" t="s">
        <v>86</v>
      </c>
      <c r="E4552" s="52" t="s">
        <v>92</v>
      </c>
      <c r="F4552" s="52" t="s">
        <v>70</v>
      </c>
      <c r="G4552" s="52">
        <v>0</v>
      </c>
      <c r="H4552" s="52">
        <v>0</v>
      </c>
      <c r="I4552" s="52">
        <v>0</v>
      </c>
      <c r="J4552" s="52">
        <v>0</v>
      </c>
      <c r="K4552" s="52">
        <v>0</v>
      </c>
      <c r="L4552" s="52">
        <v>0</v>
      </c>
      <c r="M4552" s="52">
        <v>0</v>
      </c>
      <c r="N4552" s="52">
        <v>0</v>
      </c>
      <c r="O4552" s="52">
        <v>0</v>
      </c>
      <c r="P4552" s="52">
        <v>0</v>
      </c>
      <c r="Q4552" s="52">
        <v>0</v>
      </c>
      <c r="R4552" s="52">
        <v>0</v>
      </c>
      <c r="S4552" s="52">
        <v>0</v>
      </c>
      <c r="T4552" s="52">
        <v>0</v>
      </c>
      <c r="U4552" s="52">
        <v>0</v>
      </c>
      <c r="V4552" s="52">
        <v>0</v>
      </c>
      <c r="W4552" s="52">
        <v>0</v>
      </c>
      <c r="X4552" s="52">
        <v>0</v>
      </c>
      <c r="Y4552" s="52">
        <v>0</v>
      </c>
      <c r="Z4552" s="52">
        <v>0</v>
      </c>
    </row>
    <row r="4553" spans="1:26">
      <c r="A4553" s="52" t="s">
        <v>355</v>
      </c>
      <c r="B4553" s="52" t="s">
        <v>342</v>
      </c>
      <c r="C4553" s="52" t="s">
        <v>240</v>
      </c>
      <c r="D4553" s="52" t="s">
        <v>86</v>
      </c>
      <c r="E4553" s="52" t="s">
        <v>92</v>
      </c>
      <c r="F4553" s="52" t="s">
        <v>71</v>
      </c>
      <c r="G4553" s="52">
        <v>0</v>
      </c>
      <c r="H4553" s="52">
        <v>0</v>
      </c>
      <c r="I4553" s="52">
        <v>0</v>
      </c>
      <c r="J4553" s="52">
        <v>0</v>
      </c>
      <c r="K4553" s="52">
        <v>0</v>
      </c>
      <c r="L4553" s="52">
        <v>0</v>
      </c>
      <c r="M4553" s="52">
        <v>0</v>
      </c>
      <c r="N4553" s="52">
        <v>0</v>
      </c>
      <c r="O4553" s="52">
        <v>0</v>
      </c>
      <c r="P4553" s="52">
        <v>0</v>
      </c>
      <c r="Q4553" s="52">
        <v>0</v>
      </c>
      <c r="R4553" s="52">
        <v>0</v>
      </c>
      <c r="S4553" s="52">
        <v>0</v>
      </c>
      <c r="T4553" s="52">
        <v>0</v>
      </c>
      <c r="U4553" s="52">
        <v>0</v>
      </c>
      <c r="V4553" s="52">
        <v>0</v>
      </c>
      <c r="W4553" s="52">
        <v>0</v>
      </c>
      <c r="X4553" s="52">
        <v>0</v>
      </c>
      <c r="Y4553" s="52">
        <v>0</v>
      </c>
      <c r="Z4553" s="52">
        <v>0</v>
      </c>
    </row>
    <row r="4554" spans="1:26">
      <c r="A4554" s="52" t="s">
        <v>355</v>
      </c>
      <c r="B4554" s="52" t="s">
        <v>342</v>
      </c>
      <c r="C4554" s="52" t="s">
        <v>240</v>
      </c>
      <c r="D4554" s="52" t="s">
        <v>86</v>
      </c>
      <c r="E4554" s="52" t="s">
        <v>92</v>
      </c>
      <c r="F4554" s="52" t="s">
        <v>72</v>
      </c>
      <c r="G4554" s="52">
        <v>0</v>
      </c>
      <c r="H4554" s="52">
        <v>0</v>
      </c>
      <c r="I4554" s="52">
        <v>0</v>
      </c>
      <c r="J4554" s="52">
        <v>0</v>
      </c>
      <c r="K4554" s="52">
        <v>0</v>
      </c>
      <c r="L4554" s="52">
        <v>0</v>
      </c>
      <c r="M4554" s="52">
        <v>0</v>
      </c>
      <c r="N4554" s="52">
        <v>0</v>
      </c>
      <c r="O4554" s="52">
        <v>0</v>
      </c>
      <c r="P4554" s="52">
        <v>0</v>
      </c>
      <c r="Q4554" s="52">
        <v>0</v>
      </c>
      <c r="R4554" s="52">
        <v>0</v>
      </c>
      <c r="S4554" s="52">
        <v>0</v>
      </c>
      <c r="T4554" s="52">
        <v>0</v>
      </c>
      <c r="U4554" s="52">
        <v>0</v>
      </c>
      <c r="V4554" s="52">
        <v>0</v>
      </c>
      <c r="W4554" s="52">
        <v>0</v>
      </c>
      <c r="X4554" s="52">
        <v>0</v>
      </c>
      <c r="Y4554" s="52">
        <v>0</v>
      </c>
      <c r="Z4554" s="52">
        <v>0</v>
      </c>
    </row>
    <row r="4555" spans="1:26">
      <c r="A4555" s="52" t="s">
        <v>355</v>
      </c>
      <c r="B4555" s="52" t="s">
        <v>343</v>
      </c>
      <c r="C4555" s="52" t="s">
        <v>240</v>
      </c>
      <c r="D4555" s="52" t="s">
        <v>86</v>
      </c>
      <c r="E4555" s="52" t="s">
        <v>92</v>
      </c>
      <c r="F4555" s="52" t="s">
        <v>73</v>
      </c>
      <c r="G4555" s="52">
        <v>0</v>
      </c>
      <c r="H4555" s="52">
        <v>0</v>
      </c>
      <c r="I4555" s="52">
        <v>0</v>
      </c>
      <c r="J4555" s="52">
        <v>0</v>
      </c>
      <c r="K4555" s="52">
        <v>0</v>
      </c>
      <c r="L4555" s="52">
        <v>0</v>
      </c>
      <c r="M4555" s="52">
        <v>0</v>
      </c>
      <c r="N4555" s="52">
        <v>0</v>
      </c>
      <c r="O4555" s="52">
        <v>0</v>
      </c>
      <c r="P4555" s="52">
        <v>0</v>
      </c>
      <c r="Q4555" s="52">
        <v>0</v>
      </c>
      <c r="R4555" s="52">
        <v>0</v>
      </c>
      <c r="S4555" s="52">
        <v>0</v>
      </c>
      <c r="T4555" s="52">
        <v>0</v>
      </c>
      <c r="U4555" s="52">
        <v>0.16290001440000001</v>
      </c>
      <c r="V4555" s="52">
        <v>9.0016200000000003E-4</v>
      </c>
      <c r="W4555" s="52">
        <v>0</v>
      </c>
      <c r="X4555" s="52">
        <v>0</v>
      </c>
      <c r="Y4555" s="52">
        <v>0</v>
      </c>
      <c r="Z4555" s="52">
        <v>0</v>
      </c>
    </row>
    <row r="4556" spans="1:26">
      <c r="A4556" s="52" t="s">
        <v>350</v>
      </c>
      <c r="B4556" s="52" t="s">
        <v>337</v>
      </c>
      <c r="C4556" s="52" t="s">
        <v>241</v>
      </c>
      <c r="D4556" s="52" t="s">
        <v>86</v>
      </c>
      <c r="E4556" s="52" t="s">
        <v>87</v>
      </c>
      <c r="F4556" s="52" t="s">
        <v>63</v>
      </c>
      <c r="G4556" s="52">
        <v>0</v>
      </c>
      <c r="H4556" s="52">
        <v>0</v>
      </c>
      <c r="I4556" s="52">
        <v>0</v>
      </c>
      <c r="J4556" s="52">
        <v>0</v>
      </c>
      <c r="K4556" s="52">
        <v>0</v>
      </c>
      <c r="L4556" s="52">
        <v>0</v>
      </c>
      <c r="M4556" s="52">
        <v>0</v>
      </c>
      <c r="N4556" s="52">
        <v>0</v>
      </c>
      <c r="O4556" s="52">
        <v>0</v>
      </c>
      <c r="P4556" s="52">
        <v>0</v>
      </c>
      <c r="Q4556" s="52">
        <v>0</v>
      </c>
      <c r="R4556" s="52">
        <v>0</v>
      </c>
      <c r="S4556" s="52">
        <v>0</v>
      </c>
      <c r="T4556" s="52">
        <v>0</v>
      </c>
      <c r="U4556" s="52">
        <v>0</v>
      </c>
      <c r="V4556" s="52">
        <v>0</v>
      </c>
      <c r="W4556" s="52">
        <v>0</v>
      </c>
      <c r="X4556" s="52">
        <v>0</v>
      </c>
      <c r="Y4556" s="52">
        <v>0</v>
      </c>
      <c r="Z4556" s="52">
        <v>0</v>
      </c>
    </row>
    <row r="4557" spans="1:26">
      <c r="A4557" s="52" t="s">
        <v>350</v>
      </c>
      <c r="B4557" s="52" t="s">
        <v>338</v>
      </c>
      <c r="C4557" s="52" t="s">
        <v>241</v>
      </c>
      <c r="D4557" s="52" t="s">
        <v>86</v>
      </c>
      <c r="E4557" s="52" t="s">
        <v>87</v>
      </c>
      <c r="F4557" s="52" t="s">
        <v>64</v>
      </c>
      <c r="G4557" s="52">
        <v>0</v>
      </c>
      <c r="H4557" s="52">
        <v>0</v>
      </c>
      <c r="I4557" s="52">
        <v>0</v>
      </c>
      <c r="J4557" s="52">
        <v>0</v>
      </c>
      <c r="K4557" s="52">
        <v>0</v>
      </c>
      <c r="L4557" s="52">
        <v>0</v>
      </c>
      <c r="M4557" s="52">
        <v>0</v>
      </c>
      <c r="N4557" s="52">
        <v>0</v>
      </c>
      <c r="O4557" s="52">
        <v>0</v>
      </c>
      <c r="P4557" s="52">
        <v>0</v>
      </c>
      <c r="Q4557" s="52">
        <v>0</v>
      </c>
      <c r="R4557" s="52">
        <v>0</v>
      </c>
      <c r="S4557" s="52">
        <v>0</v>
      </c>
      <c r="T4557" s="52">
        <v>0</v>
      </c>
      <c r="U4557" s="52">
        <v>0</v>
      </c>
      <c r="V4557" s="52">
        <v>0</v>
      </c>
      <c r="W4557" s="52">
        <v>0</v>
      </c>
      <c r="X4557" s="52">
        <v>0</v>
      </c>
      <c r="Y4557" s="52">
        <v>0</v>
      </c>
      <c r="Z4557" s="52">
        <v>0</v>
      </c>
    </row>
    <row r="4558" spans="1:26">
      <c r="A4558" s="52" t="s">
        <v>350</v>
      </c>
      <c r="B4558" s="52" t="s">
        <v>339</v>
      </c>
      <c r="C4558" s="52" t="s">
        <v>241</v>
      </c>
      <c r="D4558" s="52" t="s">
        <v>86</v>
      </c>
      <c r="E4558" s="52" t="s">
        <v>87</v>
      </c>
      <c r="F4558" s="52" t="s">
        <v>65</v>
      </c>
      <c r="G4558" s="52">
        <v>0</v>
      </c>
      <c r="H4558" s="52">
        <v>0</v>
      </c>
      <c r="I4558" s="52">
        <v>0</v>
      </c>
      <c r="J4558" s="52">
        <v>0</v>
      </c>
      <c r="K4558" s="52">
        <v>0</v>
      </c>
      <c r="L4558" s="52">
        <v>0</v>
      </c>
      <c r="M4558" s="52">
        <v>0</v>
      </c>
      <c r="N4558" s="52">
        <v>0</v>
      </c>
      <c r="O4558" s="52">
        <v>0</v>
      </c>
      <c r="P4558" s="52">
        <v>0</v>
      </c>
      <c r="Q4558" s="52">
        <v>0</v>
      </c>
      <c r="R4558" s="52">
        <v>0</v>
      </c>
      <c r="S4558" s="52">
        <v>0</v>
      </c>
      <c r="T4558" s="52">
        <v>0</v>
      </c>
      <c r="U4558" s="52">
        <v>0</v>
      </c>
      <c r="V4558" s="52">
        <v>0</v>
      </c>
      <c r="W4558" s="52">
        <v>0</v>
      </c>
      <c r="X4558" s="52">
        <v>0</v>
      </c>
      <c r="Y4558" s="52">
        <v>0</v>
      </c>
      <c r="Z4558" s="52">
        <v>0</v>
      </c>
    </row>
    <row r="4559" spans="1:26">
      <c r="A4559" s="52" t="s">
        <v>350</v>
      </c>
      <c r="B4559" s="52" t="s">
        <v>340</v>
      </c>
      <c r="C4559" s="52" t="s">
        <v>241</v>
      </c>
      <c r="D4559" s="52" t="s">
        <v>86</v>
      </c>
      <c r="E4559" s="52" t="s">
        <v>87</v>
      </c>
      <c r="F4559" s="52" t="s">
        <v>66</v>
      </c>
      <c r="G4559" s="52">
        <v>0</v>
      </c>
      <c r="H4559" s="52">
        <v>0</v>
      </c>
      <c r="I4559" s="52">
        <v>0</v>
      </c>
      <c r="J4559" s="52">
        <v>0</v>
      </c>
      <c r="K4559" s="52">
        <v>0</v>
      </c>
      <c r="L4559" s="52">
        <v>0</v>
      </c>
      <c r="M4559" s="52">
        <v>0</v>
      </c>
      <c r="N4559" s="52">
        <v>0</v>
      </c>
      <c r="O4559" s="52">
        <v>0</v>
      </c>
      <c r="P4559" s="52">
        <v>0</v>
      </c>
      <c r="Q4559" s="52">
        <v>0</v>
      </c>
      <c r="R4559" s="52">
        <v>0</v>
      </c>
      <c r="S4559" s="52">
        <v>0</v>
      </c>
      <c r="T4559" s="52">
        <v>0</v>
      </c>
      <c r="U4559" s="52">
        <v>0</v>
      </c>
      <c r="V4559" s="52">
        <v>0</v>
      </c>
      <c r="W4559" s="52">
        <v>0</v>
      </c>
      <c r="X4559" s="52">
        <v>0</v>
      </c>
      <c r="Y4559" s="52">
        <v>0</v>
      </c>
      <c r="Z4559" s="52">
        <v>0</v>
      </c>
    </row>
    <row r="4560" spans="1:26">
      <c r="A4560" s="52" t="s">
        <v>350</v>
      </c>
      <c r="B4560" s="52" t="s">
        <v>341</v>
      </c>
      <c r="C4560" s="52" t="s">
        <v>241</v>
      </c>
      <c r="D4560" s="52" t="s">
        <v>86</v>
      </c>
      <c r="E4560" s="52" t="s">
        <v>87</v>
      </c>
      <c r="F4560" s="52" t="s">
        <v>67</v>
      </c>
      <c r="G4560" s="52">
        <v>0</v>
      </c>
      <c r="H4560" s="52">
        <v>0</v>
      </c>
      <c r="I4560" s="52">
        <v>0</v>
      </c>
      <c r="J4560" s="52">
        <v>0</v>
      </c>
      <c r="K4560" s="52">
        <v>0</v>
      </c>
      <c r="L4560" s="52">
        <v>0</v>
      </c>
      <c r="M4560" s="52">
        <v>0</v>
      </c>
      <c r="N4560" s="52">
        <v>0</v>
      </c>
      <c r="O4560" s="52">
        <v>0</v>
      </c>
      <c r="P4560" s="52">
        <v>0</v>
      </c>
      <c r="Q4560" s="52">
        <v>0</v>
      </c>
      <c r="R4560" s="52">
        <v>0</v>
      </c>
      <c r="S4560" s="52">
        <v>0</v>
      </c>
      <c r="T4560" s="52">
        <v>0</v>
      </c>
      <c r="U4560" s="52">
        <v>0</v>
      </c>
      <c r="V4560" s="52">
        <v>0</v>
      </c>
      <c r="W4560" s="52">
        <v>0</v>
      </c>
      <c r="X4560" s="52">
        <v>0</v>
      </c>
      <c r="Y4560" s="52">
        <v>0</v>
      </c>
      <c r="Z4560" s="52">
        <v>0</v>
      </c>
    </row>
    <row r="4561" spans="1:26">
      <c r="A4561" s="52" t="s">
        <v>350</v>
      </c>
      <c r="B4561" s="52" t="s">
        <v>337</v>
      </c>
      <c r="C4561" s="52" t="s">
        <v>241</v>
      </c>
      <c r="D4561" s="52" t="s">
        <v>86</v>
      </c>
      <c r="E4561" s="52" t="s">
        <v>87</v>
      </c>
      <c r="F4561" s="52" t="s">
        <v>68</v>
      </c>
      <c r="G4561" s="52">
        <v>0</v>
      </c>
      <c r="H4561" s="52">
        <v>0</v>
      </c>
      <c r="I4561" s="52">
        <v>0</v>
      </c>
      <c r="J4561" s="52">
        <v>0</v>
      </c>
      <c r="K4561" s="52">
        <v>0</v>
      </c>
      <c r="L4561" s="52">
        <v>0</v>
      </c>
      <c r="M4561" s="52">
        <v>0</v>
      </c>
      <c r="N4561" s="52">
        <v>0</v>
      </c>
      <c r="O4561" s="52">
        <v>0</v>
      </c>
      <c r="P4561" s="52">
        <v>0</v>
      </c>
      <c r="Q4561" s="52">
        <v>0</v>
      </c>
      <c r="R4561" s="52">
        <v>0</v>
      </c>
      <c r="S4561" s="52">
        <v>0</v>
      </c>
      <c r="T4561" s="52">
        <v>0</v>
      </c>
      <c r="U4561" s="52">
        <v>0</v>
      </c>
      <c r="V4561" s="52">
        <v>0</v>
      </c>
      <c r="W4561" s="52">
        <v>0</v>
      </c>
      <c r="X4561" s="52">
        <v>0</v>
      </c>
      <c r="Y4561" s="52">
        <v>0</v>
      </c>
      <c r="Z4561" s="52">
        <v>0</v>
      </c>
    </row>
    <row r="4562" spans="1:26">
      <c r="A4562" s="52" t="s">
        <v>350</v>
      </c>
      <c r="B4562" s="52" t="s">
        <v>337</v>
      </c>
      <c r="C4562" s="52" t="s">
        <v>241</v>
      </c>
      <c r="D4562" s="52" t="s">
        <v>86</v>
      </c>
      <c r="E4562" s="52" t="s">
        <v>87</v>
      </c>
      <c r="F4562" s="52" t="s">
        <v>69</v>
      </c>
      <c r="G4562" s="52">
        <v>0</v>
      </c>
      <c r="H4562" s="52">
        <v>0</v>
      </c>
      <c r="I4562" s="52">
        <v>0</v>
      </c>
      <c r="J4562" s="52">
        <v>0</v>
      </c>
      <c r="K4562" s="52">
        <v>0</v>
      </c>
      <c r="L4562" s="52">
        <v>0</v>
      </c>
      <c r="M4562" s="52">
        <v>0</v>
      </c>
      <c r="N4562" s="52">
        <v>0</v>
      </c>
      <c r="O4562" s="52">
        <v>0</v>
      </c>
      <c r="P4562" s="52">
        <v>0</v>
      </c>
      <c r="Q4562" s="52">
        <v>0</v>
      </c>
      <c r="R4562" s="52">
        <v>0</v>
      </c>
      <c r="S4562" s="52">
        <v>0</v>
      </c>
      <c r="T4562" s="52">
        <v>0</v>
      </c>
      <c r="U4562" s="52">
        <v>0</v>
      </c>
      <c r="V4562" s="52">
        <v>0</v>
      </c>
      <c r="W4562" s="52">
        <v>0</v>
      </c>
      <c r="X4562" s="52">
        <v>0</v>
      </c>
      <c r="Y4562" s="52">
        <v>0</v>
      </c>
      <c r="Z4562" s="52">
        <v>0</v>
      </c>
    </row>
    <row r="4563" spans="1:26">
      <c r="A4563" s="52" t="s">
        <v>350</v>
      </c>
      <c r="B4563" s="52" t="s">
        <v>337</v>
      </c>
      <c r="C4563" s="52" t="s">
        <v>241</v>
      </c>
      <c r="D4563" s="52" t="s">
        <v>86</v>
      </c>
      <c r="E4563" s="52" t="s">
        <v>87</v>
      </c>
      <c r="F4563" s="52" t="s">
        <v>70</v>
      </c>
      <c r="G4563" s="52">
        <v>0</v>
      </c>
      <c r="H4563" s="52">
        <v>0</v>
      </c>
      <c r="I4563" s="52">
        <v>0</v>
      </c>
      <c r="J4563" s="52">
        <v>0</v>
      </c>
      <c r="K4563" s="52">
        <v>0</v>
      </c>
      <c r="L4563" s="52">
        <v>0</v>
      </c>
      <c r="M4563" s="52">
        <v>0</v>
      </c>
      <c r="N4563" s="52">
        <v>0</v>
      </c>
      <c r="O4563" s="52">
        <v>0</v>
      </c>
      <c r="P4563" s="52">
        <v>0</v>
      </c>
      <c r="Q4563" s="52">
        <v>0</v>
      </c>
      <c r="R4563" s="52">
        <v>0</v>
      </c>
      <c r="S4563" s="52">
        <v>0</v>
      </c>
      <c r="T4563" s="52">
        <v>0</v>
      </c>
      <c r="U4563" s="52">
        <v>0</v>
      </c>
      <c r="V4563" s="52">
        <v>0</v>
      </c>
      <c r="W4563" s="52">
        <v>0</v>
      </c>
      <c r="X4563" s="52">
        <v>0</v>
      </c>
      <c r="Y4563" s="52">
        <v>0</v>
      </c>
      <c r="Z4563" s="52">
        <v>0</v>
      </c>
    </row>
    <row r="4564" spans="1:26">
      <c r="A4564" s="52" t="s">
        <v>350</v>
      </c>
      <c r="B4564" s="52" t="s">
        <v>342</v>
      </c>
      <c r="C4564" s="52" t="s">
        <v>241</v>
      </c>
      <c r="D4564" s="52" t="s">
        <v>86</v>
      </c>
      <c r="E4564" s="52" t="s">
        <v>87</v>
      </c>
      <c r="F4564" s="52" t="s">
        <v>71</v>
      </c>
      <c r="G4564" s="52">
        <v>0</v>
      </c>
      <c r="H4564" s="52">
        <v>0</v>
      </c>
      <c r="I4564" s="52">
        <v>0</v>
      </c>
      <c r="J4564" s="52">
        <v>0</v>
      </c>
      <c r="K4564" s="52">
        <v>0</v>
      </c>
      <c r="L4564" s="52">
        <v>0</v>
      </c>
      <c r="M4564" s="52">
        <v>0</v>
      </c>
      <c r="N4564" s="52">
        <v>0</v>
      </c>
      <c r="O4564" s="52">
        <v>0</v>
      </c>
      <c r="P4564" s="52">
        <v>0</v>
      </c>
      <c r="Q4564" s="52">
        <v>0</v>
      </c>
      <c r="R4564" s="52">
        <v>0</v>
      </c>
      <c r="S4564" s="52">
        <v>0</v>
      </c>
      <c r="T4564" s="52">
        <v>0</v>
      </c>
      <c r="U4564" s="52">
        <v>0</v>
      </c>
      <c r="V4564" s="52">
        <v>0</v>
      </c>
      <c r="W4564" s="52">
        <v>0</v>
      </c>
      <c r="X4564" s="52">
        <v>0</v>
      </c>
      <c r="Y4564" s="52">
        <v>0</v>
      </c>
      <c r="Z4564" s="52">
        <v>0</v>
      </c>
    </row>
    <row r="4565" spans="1:26">
      <c r="A4565" s="52" t="s">
        <v>350</v>
      </c>
      <c r="B4565" s="52" t="s">
        <v>342</v>
      </c>
      <c r="C4565" s="52" t="s">
        <v>241</v>
      </c>
      <c r="D4565" s="52" t="s">
        <v>86</v>
      </c>
      <c r="E4565" s="52" t="s">
        <v>87</v>
      </c>
      <c r="F4565" s="52" t="s">
        <v>72</v>
      </c>
      <c r="G4565" s="52">
        <v>240.07231582068039</v>
      </c>
      <c r="H4565" s="52">
        <v>225.99522733647666</v>
      </c>
      <c r="I4565" s="52">
        <v>287.32851870102485</v>
      </c>
      <c r="J4565" s="52">
        <v>311.85566548933997</v>
      </c>
      <c r="K4565" s="52">
        <v>296.61806817010233</v>
      </c>
      <c r="L4565" s="52">
        <v>304.95277031249509</v>
      </c>
      <c r="M4565" s="52">
        <v>312.19802705080673</v>
      </c>
      <c r="N4565" s="52">
        <v>339.14186966542945</v>
      </c>
      <c r="O4565" s="52">
        <v>372.18445887862896</v>
      </c>
      <c r="P4565" s="52">
        <v>437.33338566271482</v>
      </c>
      <c r="Q4565" s="52">
        <v>519.22368405461975</v>
      </c>
      <c r="R4565" s="52">
        <v>525.82861909332382</v>
      </c>
      <c r="S4565" s="52">
        <v>590.20885829775602</v>
      </c>
      <c r="T4565" s="52">
        <v>667.41256828086864</v>
      </c>
      <c r="U4565" s="52">
        <v>959.20257888000015</v>
      </c>
      <c r="V4565" s="52">
        <v>1073.6378712000003</v>
      </c>
      <c r="W4565" s="52">
        <v>1200.9601339199999</v>
      </c>
      <c r="X4565" s="52">
        <v>1354.8953721599999</v>
      </c>
      <c r="Y4565" s="52">
        <v>1473.5208139200001</v>
      </c>
      <c r="Z4565" s="52">
        <v>1570.5172468800001</v>
      </c>
    </row>
    <row r="4566" spans="1:26">
      <c r="A4566" s="52" t="s">
        <v>350</v>
      </c>
      <c r="B4566" s="52" t="s">
        <v>343</v>
      </c>
      <c r="C4566" s="52" t="s">
        <v>241</v>
      </c>
      <c r="D4566" s="52" t="s">
        <v>86</v>
      </c>
      <c r="E4566" s="52" t="s">
        <v>87</v>
      </c>
      <c r="F4566" s="52" t="s">
        <v>73</v>
      </c>
      <c r="G4566" s="52">
        <v>0</v>
      </c>
      <c r="H4566" s="52">
        <v>0</v>
      </c>
      <c r="I4566" s="52">
        <v>0</v>
      </c>
      <c r="J4566" s="52">
        <v>0</v>
      </c>
      <c r="K4566" s="52">
        <v>0</v>
      </c>
      <c r="L4566" s="52">
        <v>0</v>
      </c>
      <c r="M4566" s="52">
        <v>0</v>
      </c>
      <c r="N4566" s="52">
        <v>0</v>
      </c>
      <c r="O4566" s="52">
        <v>0</v>
      </c>
      <c r="P4566" s="52">
        <v>0</v>
      </c>
      <c r="Q4566" s="52">
        <v>0</v>
      </c>
      <c r="R4566" s="52">
        <v>0</v>
      </c>
      <c r="S4566" s="52">
        <v>0</v>
      </c>
      <c r="T4566" s="52">
        <v>0</v>
      </c>
      <c r="U4566" s="52">
        <v>0</v>
      </c>
      <c r="V4566" s="52">
        <v>0</v>
      </c>
      <c r="W4566" s="52">
        <v>0</v>
      </c>
      <c r="X4566" s="52">
        <v>0</v>
      </c>
      <c r="Y4566" s="52">
        <v>0</v>
      </c>
      <c r="Z4566" s="52">
        <v>0</v>
      </c>
    </row>
    <row r="4567" spans="1:26">
      <c r="A4567" s="52" t="s">
        <v>351</v>
      </c>
      <c r="B4567" s="52" t="s">
        <v>337</v>
      </c>
      <c r="C4567" s="52" t="s">
        <v>241</v>
      </c>
      <c r="D4567" s="52" t="s">
        <v>86</v>
      </c>
      <c r="E4567" s="52" t="s">
        <v>88</v>
      </c>
      <c r="F4567" s="52" t="s">
        <v>63</v>
      </c>
      <c r="G4567" s="52">
        <v>0</v>
      </c>
      <c r="H4567" s="52">
        <v>0</v>
      </c>
      <c r="I4567" s="52">
        <v>0</v>
      </c>
      <c r="J4567" s="52">
        <v>0</v>
      </c>
      <c r="K4567" s="52">
        <v>0</v>
      </c>
      <c r="L4567" s="52">
        <v>0</v>
      </c>
      <c r="M4567" s="52">
        <v>0</v>
      </c>
      <c r="N4567" s="52">
        <v>0</v>
      </c>
      <c r="O4567" s="52">
        <v>0</v>
      </c>
      <c r="P4567" s="52">
        <v>0</v>
      </c>
      <c r="Q4567" s="52">
        <v>0</v>
      </c>
      <c r="R4567" s="52">
        <v>0</v>
      </c>
      <c r="S4567" s="52">
        <v>0</v>
      </c>
      <c r="T4567" s="52">
        <v>0</v>
      </c>
      <c r="U4567" s="52">
        <v>0</v>
      </c>
      <c r="V4567" s="52">
        <v>0</v>
      </c>
      <c r="W4567" s="52">
        <v>0</v>
      </c>
      <c r="X4567" s="52">
        <v>0</v>
      </c>
      <c r="Y4567" s="52">
        <v>0</v>
      </c>
      <c r="Z4567" s="52">
        <v>0</v>
      </c>
    </row>
    <row r="4568" spans="1:26">
      <c r="A4568" s="52" t="s">
        <v>351</v>
      </c>
      <c r="B4568" s="52" t="s">
        <v>338</v>
      </c>
      <c r="C4568" s="52" t="s">
        <v>241</v>
      </c>
      <c r="D4568" s="52" t="s">
        <v>86</v>
      </c>
      <c r="E4568" s="52" t="s">
        <v>88</v>
      </c>
      <c r="F4568" s="52" t="s">
        <v>64</v>
      </c>
      <c r="G4568" s="52">
        <v>0</v>
      </c>
      <c r="H4568" s="52">
        <v>0</v>
      </c>
      <c r="I4568" s="52">
        <v>0</v>
      </c>
      <c r="J4568" s="52">
        <v>0</v>
      </c>
      <c r="K4568" s="52">
        <v>0</v>
      </c>
      <c r="L4568" s="52">
        <v>0</v>
      </c>
      <c r="M4568" s="52">
        <v>0</v>
      </c>
      <c r="N4568" s="52">
        <v>0</v>
      </c>
      <c r="O4568" s="52">
        <v>0</v>
      </c>
      <c r="P4568" s="52">
        <v>0</v>
      </c>
      <c r="Q4568" s="52">
        <v>0</v>
      </c>
      <c r="R4568" s="52">
        <v>0</v>
      </c>
      <c r="S4568" s="52">
        <v>0</v>
      </c>
      <c r="T4568" s="52">
        <v>0</v>
      </c>
      <c r="U4568" s="52">
        <v>0</v>
      </c>
      <c r="V4568" s="52">
        <v>0</v>
      </c>
      <c r="W4568" s="52">
        <v>0</v>
      </c>
      <c r="X4568" s="52">
        <v>0</v>
      </c>
      <c r="Y4568" s="52">
        <v>0</v>
      </c>
      <c r="Z4568" s="52">
        <v>0</v>
      </c>
    </row>
    <row r="4569" spans="1:26">
      <c r="A4569" s="52" t="s">
        <v>351</v>
      </c>
      <c r="B4569" s="52" t="s">
        <v>339</v>
      </c>
      <c r="C4569" s="52" t="s">
        <v>241</v>
      </c>
      <c r="D4569" s="52" t="s">
        <v>86</v>
      </c>
      <c r="E4569" s="52" t="s">
        <v>88</v>
      </c>
      <c r="F4569" s="52" t="s">
        <v>65</v>
      </c>
      <c r="G4569" s="52">
        <v>66.836793987223075</v>
      </c>
      <c r="H4569" s="52">
        <v>75.462267823297537</v>
      </c>
      <c r="I4569" s="52">
        <v>86.895317964017948</v>
      </c>
      <c r="J4569" s="52">
        <v>102.31360704293598</v>
      </c>
      <c r="K4569" s="52">
        <v>117.77257267364413</v>
      </c>
      <c r="L4569" s="52">
        <v>129.6866867603643</v>
      </c>
      <c r="M4569" s="52">
        <v>145.58886680005438</v>
      </c>
      <c r="N4569" s="52">
        <v>171.73143114421637</v>
      </c>
      <c r="O4569" s="52">
        <v>210.34310765529432</v>
      </c>
      <c r="P4569" s="52">
        <v>246.04992537936658</v>
      </c>
      <c r="Q4569" s="52">
        <v>280.65839433192878</v>
      </c>
      <c r="R4569" s="52">
        <v>313.88548296316435</v>
      </c>
      <c r="S4569" s="52">
        <v>357.57483865706126</v>
      </c>
      <c r="T4569" s="52">
        <v>404.28086807122463</v>
      </c>
      <c r="U4569" s="52">
        <v>424.40628636000002</v>
      </c>
      <c r="V4569" s="52">
        <v>459.17037532800003</v>
      </c>
      <c r="W4569" s="52">
        <v>507.65569646400007</v>
      </c>
      <c r="X4569" s="52">
        <v>516.11035291200017</v>
      </c>
      <c r="Y4569" s="52">
        <v>501.48175744800011</v>
      </c>
      <c r="Z4569" s="52">
        <v>538.64789731200005</v>
      </c>
    </row>
    <row r="4570" spans="1:26">
      <c r="A4570" s="52" t="s">
        <v>351</v>
      </c>
      <c r="B4570" s="52" t="s">
        <v>340</v>
      </c>
      <c r="C4570" s="52" t="s">
        <v>241</v>
      </c>
      <c r="D4570" s="52" t="s">
        <v>86</v>
      </c>
      <c r="E4570" s="52" t="s">
        <v>88</v>
      </c>
      <c r="F4570" s="52" t="s">
        <v>66</v>
      </c>
      <c r="G4570" s="52">
        <v>12.330000002022121</v>
      </c>
      <c r="H4570" s="52">
        <v>13.363200002191563</v>
      </c>
      <c r="I4570" s="52">
        <v>13.089600002146694</v>
      </c>
      <c r="J4570" s="52">
        <v>23.544810625113925</v>
      </c>
      <c r="K4570" s="52">
        <v>25.417918084168541</v>
      </c>
      <c r="L4570" s="52">
        <v>27.374384834953407</v>
      </c>
      <c r="M4570" s="52">
        <v>28.138116360837628</v>
      </c>
      <c r="N4570" s="52">
        <v>32.281200005294124</v>
      </c>
      <c r="O4570" s="52">
        <v>35.409600005807178</v>
      </c>
      <c r="P4570" s="52">
        <v>39.506400006479055</v>
      </c>
      <c r="Q4570" s="52">
        <v>49.716000008153422</v>
      </c>
      <c r="R4570" s="52">
        <v>61.423200010073408</v>
      </c>
      <c r="S4570" s="52">
        <v>0</v>
      </c>
      <c r="T4570" s="52">
        <v>71.204400011677535</v>
      </c>
      <c r="U4570" s="52">
        <v>82.378232271217726</v>
      </c>
      <c r="V4570" s="52">
        <v>87.539898443039689</v>
      </c>
      <c r="W4570" s="52">
        <v>97.329721220031601</v>
      </c>
      <c r="X4570" s="52">
        <v>110.27782730631522</v>
      </c>
      <c r="Y4570" s="52">
        <v>125.0947722973582</v>
      </c>
      <c r="Z4570" s="52">
        <v>136.28136356080367</v>
      </c>
    </row>
    <row r="4571" spans="1:26">
      <c r="A4571" s="52" t="s">
        <v>351</v>
      </c>
      <c r="B4571" s="52" t="s">
        <v>341</v>
      </c>
      <c r="C4571" s="52" t="s">
        <v>241</v>
      </c>
      <c r="D4571" s="52" t="s">
        <v>86</v>
      </c>
      <c r="E4571" s="52" t="s">
        <v>88</v>
      </c>
      <c r="F4571" s="52" t="s">
        <v>67</v>
      </c>
      <c r="G4571" s="52">
        <v>0</v>
      </c>
      <c r="H4571" s="52">
        <v>0</v>
      </c>
      <c r="I4571" s="52">
        <v>0</v>
      </c>
      <c r="J4571" s="52">
        <v>0</v>
      </c>
      <c r="K4571" s="52">
        <v>0</v>
      </c>
      <c r="L4571" s="52">
        <v>0</v>
      </c>
      <c r="M4571" s="52">
        <v>0</v>
      </c>
      <c r="N4571" s="52">
        <v>0</v>
      </c>
      <c r="O4571" s="52">
        <v>0</v>
      </c>
      <c r="P4571" s="52">
        <v>0</v>
      </c>
      <c r="Q4571" s="52">
        <v>0</v>
      </c>
      <c r="R4571" s="52">
        <v>0</v>
      </c>
      <c r="S4571" s="52">
        <v>0</v>
      </c>
      <c r="T4571" s="52">
        <v>0</v>
      </c>
      <c r="U4571" s="52">
        <v>0</v>
      </c>
      <c r="V4571" s="52">
        <v>0</v>
      </c>
      <c r="W4571" s="52">
        <v>0</v>
      </c>
      <c r="X4571" s="52">
        <v>0</v>
      </c>
      <c r="Y4571" s="52">
        <v>0</v>
      </c>
      <c r="Z4571" s="52">
        <v>0</v>
      </c>
    </row>
    <row r="4572" spans="1:26">
      <c r="A4572" s="52" t="s">
        <v>351</v>
      </c>
      <c r="B4572" s="52" t="s">
        <v>337</v>
      </c>
      <c r="C4572" s="52" t="s">
        <v>241</v>
      </c>
      <c r="D4572" s="52" t="s">
        <v>86</v>
      </c>
      <c r="E4572" s="52" t="s">
        <v>88</v>
      </c>
      <c r="F4572" s="52" t="s">
        <v>68</v>
      </c>
      <c r="G4572" s="52">
        <v>0</v>
      </c>
      <c r="H4572" s="52">
        <v>0</v>
      </c>
      <c r="I4572" s="52">
        <v>0</v>
      </c>
      <c r="J4572" s="52">
        <v>0</v>
      </c>
      <c r="K4572" s="52">
        <v>0</v>
      </c>
      <c r="L4572" s="52">
        <v>0</v>
      </c>
      <c r="M4572" s="52">
        <v>0</v>
      </c>
      <c r="N4572" s="52">
        <v>0</v>
      </c>
      <c r="O4572" s="52">
        <v>0</v>
      </c>
      <c r="P4572" s="52">
        <v>0</v>
      </c>
      <c r="Q4572" s="52">
        <v>0</v>
      </c>
      <c r="R4572" s="52">
        <v>0</v>
      </c>
      <c r="S4572" s="52">
        <v>0</v>
      </c>
      <c r="T4572" s="52">
        <v>0</v>
      </c>
      <c r="U4572" s="52">
        <v>0</v>
      </c>
      <c r="V4572" s="52">
        <v>0</v>
      </c>
      <c r="W4572" s="52">
        <v>0</v>
      </c>
      <c r="X4572" s="52">
        <v>0</v>
      </c>
      <c r="Y4572" s="52">
        <v>0</v>
      </c>
      <c r="Z4572" s="52">
        <v>0</v>
      </c>
    </row>
    <row r="4573" spans="1:26">
      <c r="A4573" s="52" t="s">
        <v>351</v>
      </c>
      <c r="B4573" s="52" t="s">
        <v>337</v>
      </c>
      <c r="C4573" s="52" t="s">
        <v>241</v>
      </c>
      <c r="D4573" s="52" t="s">
        <v>86</v>
      </c>
      <c r="E4573" s="52" t="s">
        <v>88</v>
      </c>
      <c r="F4573" s="52" t="s">
        <v>69</v>
      </c>
      <c r="G4573" s="52">
        <v>0</v>
      </c>
      <c r="H4573" s="52">
        <v>0</v>
      </c>
      <c r="I4573" s="52">
        <v>0</v>
      </c>
      <c r="J4573" s="52">
        <v>0</v>
      </c>
      <c r="K4573" s="52">
        <v>0</v>
      </c>
      <c r="L4573" s="52">
        <v>0</v>
      </c>
      <c r="M4573" s="52">
        <v>0</v>
      </c>
      <c r="N4573" s="52">
        <v>0</v>
      </c>
      <c r="O4573" s="52">
        <v>0</v>
      </c>
      <c r="P4573" s="52">
        <v>0</v>
      </c>
      <c r="Q4573" s="52">
        <v>0</v>
      </c>
      <c r="R4573" s="52">
        <v>0</v>
      </c>
      <c r="S4573" s="52">
        <v>0</v>
      </c>
      <c r="T4573" s="52">
        <v>0</v>
      </c>
      <c r="U4573" s="52">
        <v>0</v>
      </c>
      <c r="V4573" s="52">
        <v>0</v>
      </c>
      <c r="W4573" s="52">
        <v>0</v>
      </c>
      <c r="X4573" s="52">
        <v>0</v>
      </c>
      <c r="Y4573" s="52">
        <v>0</v>
      </c>
      <c r="Z4573" s="52">
        <v>0</v>
      </c>
    </row>
    <row r="4574" spans="1:26">
      <c r="A4574" s="52" t="s">
        <v>351</v>
      </c>
      <c r="B4574" s="52" t="s">
        <v>337</v>
      </c>
      <c r="C4574" s="52" t="s">
        <v>241</v>
      </c>
      <c r="D4574" s="52" t="s">
        <v>86</v>
      </c>
      <c r="E4574" s="52" t="s">
        <v>88</v>
      </c>
      <c r="F4574" s="52" t="s">
        <v>70</v>
      </c>
      <c r="G4574" s="52">
        <v>0</v>
      </c>
      <c r="H4574" s="52">
        <v>0</v>
      </c>
      <c r="I4574" s="52">
        <v>0</v>
      </c>
      <c r="J4574" s="52">
        <v>0</v>
      </c>
      <c r="K4574" s="52">
        <v>0</v>
      </c>
      <c r="L4574" s="52">
        <v>0</v>
      </c>
      <c r="M4574" s="52">
        <v>0</v>
      </c>
      <c r="N4574" s="52">
        <v>0</v>
      </c>
      <c r="O4574" s="52">
        <v>0</v>
      </c>
      <c r="P4574" s="52">
        <v>0</v>
      </c>
      <c r="Q4574" s="52">
        <v>0</v>
      </c>
      <c r="R4574" s="52">
        <v>0</v>
      </c>
      <c r="S4574" s="52">
        <v>0</v>
      </c>
      <c r="T4574" s="52">
        <v>0</v>
      </c>
      <c r="U4574" s="52">
        <v>0</v>
      </c>
      <c r="V4574" s="52">
        <v>0</v>
      </c>
      <c r="W4574" s="52">
        <v>0</v>
      </c>
      <c r="X4574" s="52">
        <v>0</v>
      </c>
      <c r="Y4574" s="52">
        <v>0</v>
      </c>
      <c r="Z4574" s="52">
        <v>0</v>
      </c>
    </row>
    <row r="4575" spans="1:26">
      <c r="A4575" s="52" t="s">
        <v>351</v>
      </c>
      <c r="B4575" s="52" t="s">
        <v>342</v>
      </c>
      <c r="C4575" s="52" t="s">
        <v>241</v>
      </c>
      <c r="D4575" s="52" t="s">
        <v>86</v>
      </c>
      <c r="E4575" s="52" t="s">
        <v>88</v>
      </c>
      <c r="F4575" s="52" t="s">
        <v>71</v>
      </c>
      <c r="G4575" s="52">
        <v>0</v>
      </c>
      <c r="H4575" s="52">
        <v>0</v>
      </c>
      <c r="I4575" s="52">
        <v>0</v>
      </c>
      <c r="J4575" s="52">
        <v>0</v>
      </c>
      <c r="K4575" s="52">
        <v>0</v>
      </c>
      <c r="L4575" s="52">
        <v>0</v>
      </c>
      <c r="M4575" s="52">
        <v>0</v>
      </c>
      <c r="N4575" s="52">
        <v>0</v>
      </c>
      <c r="O4575" s="52">
        <v>0</v>
      </c>
      <c r="P4575" s="52">
        <v>0</v>
      </c>
      <c r="Q4575" s="52">
        <v>0</v>
      </c>
      <c r="R4575" s="52">
        <v>0</v>
      </c>
      <c r="S4575" s="52">
        <v>0</v>
      </c>
      <c r="T4575" s="52">
        <v>0</v>
      </c>
      <c r="U4575" s="52">
        <v>0</v>
      </c>
      <c r="V4575" s="52">
        <v>0</v>
      </c>
      <c r="W4575" s="52">
        <v>0</v>
      </c>
      <c r="X4575" s="52">
        <v>0</v>
      </c>
      <c r="Y4575" s="52">
        <v>0</v>
      </c>
      <c r="Z4575" s="52">
        <v>0</v>
      </c>
    </row>
    <row r="4576" spans="1:26">
      <c r="A4576" s="52" t="s">
        <v>351</v>
      </c>
      <c r="B4576" s="52" t="s">
        <v>342</v>
      </c>
      <c r="C4576" s="52" t="s">
        <v>241</v>
      </c>
      <c r="D4576" s="52" t="s">
        <v>86</v>
      </c>
      <c r="E4576" s="52" t="s">
        <v>88</v>
      </c>
      <c r="F4576" s="52" t="s">
        <v>72</v>
      </c>
      <c r="G4576" s="52">
        <v>1719.5106367156568</v>
      </c>
      <c r="H4576" s="52">
        <v>1764.7436863934374</v>
      </c>
      <c r="I4576" s="52">
        <v>1930.1994024670826</v>
      </c>
      <c r="J4576" s="52">
        <v>2286.0723770252284</v>
      </c>
      <c r="K4576" s="52">
        <v>2809.1977996565561</v>
      </c>
      <c r="L4576" s="52">
        <v>3148.0383109801974</v>
      </c>
      <c r="M4576" s="52">
        <v>3448.4439530126842</v>
      </c>
      <c r="N4576" s="52">
        <v>3751.6352183120744</v>
      </c>
      <c r="O4576" s="52">
        <v>4155.9569987551349</v>
      </c>
      <c r="P4576" s="52">
        <v>4165.1326589061409</v>
      </c>
      <c r="Q4576" s="52">
        <v>4638.1235205684025</v>
      </c>
      <c r="R4576" s="52">
        <v>5195.8662636229637</v>
      </c>
      <c r="S4576" s="52">
        <v>5786.6270381522445</v>
      </c>
      <c r="T4576" s="52">
        <v>6139.3130683191084</v>
      </c>
      <c r="U4576" s="52">
        <v>7889.603331905816</v>
      </c>
      <c r="V4576" s="52">
        <v>8472.3608278344855</v>
      </c>
      <c r="W4576" s="52">
        <v>8604.2439103551351</v>
      </c>
      <c r="X4576" s="52">
        <v>8821.4044989951399</v>
      </c>
      <c r="Y4576" s="52">
        <v>9116.3011492236201</v>
      </c>
      <c r="Z4576" s="52">
        <v>8853.2492335417537</v>
      </c>
    </row>
    <row r="4577" spans="1:26">
      <c r="A4577" s="52" t="s">
        <v>351</v>
      </c>
      <c r="B4577" s="52" t="s">
        <v>343</v>
      </c>
      <c r="C4577" s="52" t="s">
        <v>241</v>
      </c>
      <c r="D4577" s="52" t="s">
        <v>86</v>
      </c>
      <c r="E4577" s="52" t="s">
        <v>88</v>
      </c>
      <c r="F4577" s="52" t="s">
        <v>73</v>
      </c>
      <c r="G4577" s="52">
        <v>5.9988600000001027</v>
      </c>
      <c r="H4577" s="52">
        <v>9.824220000000178</v>
      </c>
      <c r="I4577" s="52">
        <v>18.453253846154151</v>
      </c>
      <c r="J4577" s="52">
        <v>50.822640000000874</v>
      </c>
      <c r="K4577" s="52">
        <v>35.902454256658586</v>
      </c>
      <c r="L4577" s="52">
        <v>58.2894577591115</v>
      </c>
      <c r="M4577" s="52">
        <v>75.448038956594161</v>
      </c>
      <c r="N4577" s="52">
        <v>77.477124427745537</v>
      </c>
      <c r="O4577" s="52">
        <v>208.84230000000358</v>
      </c>
      <c r="P4577" s="52">
        <v>270.93422700000463</v>
      </c>
      <c r="Q4577" s="52">
        <v>325.35785970000563</v>
      </c>
      <c r="R4577" s="52">
        <v>433.17442295820746</v>
      </c>
      <c r="S4577" s="52">
        <v>479.38661537804029</v>
      </c>
      <c r="T4577" s="52">
        <v>559.71552176341334</v>
      </c>
      <c r="U4577" s="52">
        <v>682.75689687001625</v>
      </c>
      <c r="V4577" s="52">
        <v>763.55800129441798</v>
      </c>
      <c r="W4577" s="52">
        <v>812.70382488157907</v>
      </c>
      <c r="X4577" s="52">
        <v>908.31957863292655</v>
      </c>
      <c r="Y4577" s="52">
        <v>921.98964891654884</v>
      </c>
      <c r="Z4577" s="52">
        <v>1137.0324460269421</v>
      </c>
    </row>
    <row r="4578" spans="1:26">
      <c r="A4578" s="52" t="s">
        <v>352</v>
      </c>
      <c r="B4578" s="52" t="s">
        <v>337</v>
      </c>
      <c r="C4578" s="52" t="s">
        <v>241</v>
      </c>
      <c r="D4578" s="52" t="s">
        <v>86</v>
      </c>
      <c r="E4578" s="52" t="s">
        <v>89</v>
      </c>
      <c r="F4578" s="52" t="s">
        <v>63</v>
      </c>
      <c r="G4578" s="52">
        <v>188.20636234877531</v>
      </c>
      <c r="H4578" s="52">
        <v>179.60011863137316</v>
      </c>
      <c r="I4578" s="52">
        <v>181.87238889573143</v>
      </c>
      <c r="J4578" s="52">
        <v>204.58297618996653</v>
      </c>
      <c r="K4578" s="52">
        <v>171.57955797602446</v>
      </c>
      <c r="L4578" s="52">
        <v>168.40908636598294</v>
      </c>
      <c r="M4578" s="52">
        <v>161.14275794739424</v>
      </c>
      <c r="N4578" s="52">
        <v>146.87644404419362</v>
      </c>
      <c r="O4578" s="52">
        <v>141.15224071105845</v>
      </c>
      <c r="P4578" s="52">
        <v>135.68684735144038</v>
      </c>
      <c r="Q4578" s="52">
        <v>127.08932562822024</v>
      </c>
      <c r="R4578" s="52">
        <v>132.7717142253139</v>
      </c>
      <c r="S4578" s="52">
        <v>119.9211096175483</v>
      </c>
      <c r="T4578" s="52">
        <v>118.7257020398779</v>
      </c>
      <c r="U4578" s="52">
        <v>125.61373801531802</v>
      </c>
      <c r="V4578" s="52">
        <v>110.67210353304</v>
      </c>
      <c r="W4578" s="52">
        <v>90.917268128190003</v>
      </c>
      <c r="X4578" s="52">
        <v>79.402056379379999</v>
      </c>
      <c r="Y4578" s="52">
        <v>72.37586363880601</v>
      </c>
      <c r="Z4578" s="52">
        <v>63.622951951734009</v>
      </c>
    </row>
    <row r="4579" spans="1:26">
      <c r="A4579" s="52" t="s">
        <v>352</v>
      </c>
      <c r="B4579" s="52" t="s">
        <v>338</v>
      </c>
      <c r="C4579" s="52" t="s">
        <v>241</v>
      </c>
      <c r="D4579" s="52" t="s">
        <v>86</v>
      </c>
      <c r="E4579" s="52" t="s">
        <v>89</v>
      </c>
      <c r="F4579" s="52" t="s">
        <v>64</v>
      </c>
      <c r="G4579" s="52">
        <v>0</v>
      </c>
      <c r="H4579" s="52">
        <v>0</v>
      </c>
      <c r="I4579" s="52">
        <v>0</v>
      </c>
      <c r="J4579" s="52">
        <v>0</v>
      </c>
      <c r="K4579" s="52">
        <v>0</v>
      </c>
      <c r="L4579" s="52">
        <v>0</v>
      </c>
      <c r="M4579" s="52">
        <v>0</v>
      </c>
      <c r="N4579" s="52">
        <v>0</v>
      </c>
      <c r="O4579" s="52">
        <v>0</v>
      </c>
      <c r="P4579" s="52">
        <v>0</v>
      </c>
      <c r="Q4579" s="52">
        <v>0</v>
      </c>
      <c r="R4579" s="52">
        <v>0</v>
      </c>
      <c r="S4579" s="52">
        <v>0</v>
      </c>
      <c r="T4579" s="52">
        <v>0</v>
      </c>
      <c r="U4579" s="52">
        <v>0</v>
      </c>
      <c r="V4579" s="52">
        <v>0</v>
      </c>
      <c r="W4579" s="52">
        <v>0</v>
      </c>
      <c r="X4579" s="52">
        <v>0</v>
      </c>
      <c r="Y4579" s="52">
        <v>0</v>
      </c>
      <c r="Z4579" s="52">
        <v>0</v>
      </c>
    </row>
    <row r="4580" spans="1:26">
      <c r="A4580" s="52" t="s">
        <v>352</v>
      </c>
      <c r="B4580" s="52" t="s">
        <v>339</v>
      </c>
      <c r="C4580" s="52" t="s">
        <v>241</v>
      </c>
      <c r="D4580" s="52" t="s">
        <v>86</v>
      </c>
      <c r="E4580" s="52" t="s">
        <v>89</v>
      </c>
      <c r="F4580" s="52" t="s">
        <v>65</v>
      </c>
      <c r="G4580" s="52">
        <v>0</v>
      </c>
      <c r="H4580" s="52">
        <v>0</v>
      </c>
      <c r="I4580" s="52">
        <v>0</v>
      </c>
      <c r="J4580" s="52">
        <v>0</v>
      </c>
      <c r="K4580" s="52">
        <v>0</v>
      </c>
      <c r="L4580" s="52">
        <v>0</v>
      </c>
      <c r="M4580" s="52">
        <v>0</v>
      </c>
      <c r="N4580" s="52">
        <v>0</v>
      </c>
      <c r="O4580" s="52">
        <v>0</v>
      </c>
      <c r="P4580" s="52">
        <v>0</v>
      </c>
      <c r="Q4580" s="52">
        <v>0</v>
      </c>
      <c r="R4580" s="52">
        <v>0</v>
      </c>
      <c r="S4580" s="52">
        <v>0</v>
      </c>
      <c r="T4580" s="52">
        <v>0</v>
      </c>
      <c r="U4580" s="52">
        <v>0</v>
      </c>
      <c r="V4580" s="52">
        <v>0</v>
      </c>
      <c r="W4580" s="52">
        <v>0</v>
      </c>
      <c r="X4580" s="52">
        <v>0</v>
      </c>
      <c r="Y4580" s="52">
        <v>0</v>
      </c>
      <c r="Z4580" s="52">
        <v>0</v>
      </c>
    </row>
    <row r="4581" spans="1:26">
      <c r="A4581" s="52" t="s">
        <v>352</v>
      </c>
      <c r="B4581" s="52" t="s">
        <v>340</v>
      </c>
      <c r="C4581" s="52" t="s">
        <v>241</v>
      </c>
      <c r="D4581" s="52" t="s">
        <v>86</v>
      </c>
      <c r="E4581" s="52" t="s">
        <v>89</v>
      </c>
      <c r="F4581" s="52" t="s">
        <v>66</v>
      </c>
      <c r="G4581" s="52">
        <v>53.658000008799924</v>
      </c>
      <c r="H4581" s="52">
        <v>59.022000009679608</v>
      </c>
      <c r="I4581" s="52">
        <v>57.816000009481833</v>
      </c>
      <c r="J4581" s="52">
        <v>77.652000012734945</v>
      </c>
      <c r="K4581" s="52">
        <v>85.802400014071594</v>
      </c>
      <c r="L4581" s="52">
        <v>72.716400011925501</v>
      </c>
      <c r="M4581" s="52">
        <v>86.191200014135362</v>
      </c>
      <c r="N4581" s="52">
        <v>99.234000016274379</v>
      </c>
      <c r="O4581" s="52">
        <v>107.72640001766715</v>
      </c>
      <c r="P4581" s="52">
        <v>117.32400001924113</v>
      </c>
      <c r="Q4581" s="52">
        <v>143.24040002349145</v>
      </c>
      <c r="R4581" s="52">
        <v>166.82400002735915</v>
      </c>
      <c r="S4581" s="52">
        <v>187.13160003068958</v>
      </c>
      <c r="T4581" s="52">
        <v>204.93000003360854</v>
      </c>
      <c r="U4581" s="52">
        <v>214.94199730738043</v>
      </c>
      <c r="V4581" s="52">
        <v>228.40986139983426</v>
      </c>
      <c r="W4581" s="52">
        <v>253.95355180149309</v>
      </c>
      <c r="X4581" s="52">
        <v>287.73786237483409</v>
      </c>
      <c r="Y4581" s="52">
        <v>326.39836360873971</v>
      </c>
      <c r="Z4581" s="52">
        <v>355.58651444584325</v>
      </c>
    </row>
    <row r="4582" spans="1:26">
      <c r="A4582" s="52" t="s">
        <v>352</v>
      </c>
      <c r="B4582" s="52" t="s">
        <v>341</v>
      </c>
      <c r="C4582" s="52" t="s">
        <v>241</v>
      </c>
      <c r="D4582" s="52" t="s">
        <v>86</v>
      </c>
      <c r="E4582" s="52" t="s">
        <v>89</v>
      </c>
      <c r="F4582" s="52" t="s">
        <v>67</v>
      </c>
      <c r="G4582" s="52">
        <v>0</v>
      </c>
      <c r="H4582" s="52">
        <v>0</v>
      </c>
      <c r="I4582" s="52">
        <v>0</v>
      </c>
      <c r="J4582" s="52">
        <v>0</v>
      </c>
      <c r="K4582" s="52">
        <v>0</v>
      </c>
      <c r="L4582" s="52">
        <v>0</v>
      </c>
      <c r="M4582" s="52">
        <v>0</v>
      </c>
      <c r="N4582" s="52">
        <v>0</v>
      </c>
      <c r="O4582" s="52">
        <v>0</v>
      </c>
      <c r="P4582" s="52">
        <v>0</v>
      </c>
      <c r="Q4582" s="52">
        <v>0</v>
      </c>
      <c r="R4582" s="52">
        <v>0</v>
      </c>
      <c r="S4582" s="52">
        <v>0</v>
      </c>
      <c r="T4582" s="52">
        <v>0</v>
      </c>
      <c r="U4582" s="52">
        <v>0</v>
      </c>
      <c r="V4582" s="52">
        <v>0</v>
      </c>
      <c r="W4582" s="52">
        <v>0</v>
      </c>
      <c r="X4582" s="52">
        <v>0</v>
      </c>
      <c r="Y4582" s="52">
        <v>0</v>
      </c>
      <c r="Z4582" s="52">
        <v>0</v>
      </c>
    </row>
    <row r="4583" spans="1:26">
      <c r="A4583" s="52" t="s">
        <v>352</v>
      </c>
      <c r="B4583" s="52" t="s">
        <v>337</v>
      </c>
      <c r="C4583" s="52" t="s">
        <v>241</v>
      </c>
      <c r="D4583" s="52" t="s">
        <v>86</v>
      </c>
      <c r="E4583" s="52" t="s">
        <v>89</v>
      </c>
      <c r="F4583" s="52" t="s">
        <v>68</v>
      </c>
      <c r="G4583" s="52">
        <v>2.8818227556720002</v>
      </c>
      <c r="H4583" s="52">
        <v>3.0038877373679997</v>
      </c>
      <c r="I4583" s="52">
        <v>2.8903670933760006</v>
      </c>
      <c r="J4583" s="52">
        <v>2.7931087911484807</v>
      </c>
      <c r="K4583" s="52">
        <v>0.44981656171200002</v>
      </c>
      <c r="L4583" s="52">
        <v>0.27045932507999998</v>
      </c>
      <c r="M4583" s="52">
        <v>0.16512253531200002</v>
      </c>
      <c r="N4583" s="52">
        <v>0.11957500800000002</v>
      </c>
      <c r="O4583" s="52">
        <v>7.1175599999999992E-2</v>
      </c>
      <c r="P4583" s="52">
        <v>3.1317264000000004E-2</v>
      </c>
      <c r="Q4583" s="52">
        <v>2.5622462375999997E-2</v>
      </c>
      <c r="R4583" s="52">
        <v>1.9928581848000004E-2</v>
      </c>
      <c r="S4583" s="52">
        <v>1.9928581848000004E-2</v>
      </c>
      <c r="T4583" s="52">
        <v>0.62917379834400011</v>
      </c>
      <c r="U4583" s="52">
        <v>0.76867387128000009</v>
      </c>
      <c r="V4583" s="52">
        <v>0.85977595972800003</v>
      </c>
      <c r="W4583" s="52">
        <v>0.91386782474400008</v>
      </c>
      <c r="X4583" s="52">
        <v>1.7110110986639999</v>
      </c>
      <c r="Y4583" s="52">
        <v>0.10248984950399999</v>
      </c>
      <c r="Z4583" s="52">
        <v>0.10248984950399999</v>
      </c>
    </row>
    <row r="4584" spans="1:26">
      <c r="A4584" s="52" t="s">
        <v>352</v>
      </c>
      <c r="B4584" s="52" t="s">
        <v>337</v>
      </c>
      <c r="C4584" s="52" t="s">
        <v>241</v>
      </c>
      <c r="D4584" s="52" t="s">
        <v>86</v>
      </c>
      <c r="E4584" s="52" t="s">
        <v>89</v>
      </c>
      <c r="F4584" s="52" t="s">
        <v>69</v>
      </c>
      <c r="G4584" s="52">
        <v>0</v>
      </c>
      <c r="H4584" s="52">
        <v>0</v>
      </c>
      <c r="I4584" s="52">
        <v>0</v>
      </c>
      <c r="J4584" s="52">
        <v>0</v>
      </c>
      <c r="K4584" s="52">
        <v>0</v>
      </c>
      <c r="L4584" s="52">
        <v>0</v>
      </c>
      <c r="M4584" s="52">
        <v>0</v>
      </c>
      <c r="N4584" s="52">
        <v>0</v>
      </c>
      <c r="O4584" s="52">
        <v>0</v>
      </c>
      <c r="P4584" s="52">
        <v>0</v>
      </c>
      <c r="Q4584" s="52">
        <v>0</v>
      </c>
      <c r="R4584" s="52">
        <v>0</v>
      </c>
      <c r="S4584" s="52">
        <v>0</v>
      </c>
      <c r="T4584" s="52">
        <v>0</v>
      </c>
      <c r="U4584" s="52">
        <v>0</v>
      </c>
      <c r="V4584" s="52">
        <v>0</v>
      </c>
      <c r="W4584" s="52">
        <v>0</v>
      </c>
      <c r="X4584" s="52">
        <v>0</v>
      </c>
      <c r="Y4584" s="52">
        <v>0</v>
      </c>
      <c r="Z4584" s="52">
        <v>0</v>
      </c>
    </row>
    <row r="4585" spans="1:26">
      <c r="A4585" s="52" t="s">
        <v>352</v>
      </c>
      <c r="B4585" s="52" t="s">
        <v>337</v>
      </c>
      <c r="C4585" s="52" t="s">
        <v>241</v>
      </c>
      <c r="D4585" s="52" t="s">
        <v>86</v>
      </c>
      <c r="E4585" s="52" t="s">
        <v>89</v>
      </c>
      <c r="F4585" s="52" t="s">
        <v>70</v>
      </c>
      <c r="G4585" s="52">
        <v>0</v>
      </c>
      <c r="H4585" s="52">
        <v>0</v>
      </c>
      <c r="I4585" s="52">
        <v>0</v>
      </c>
      <c r="J4585" s="52">
        <v>0</v>
      </c>
      <c r="K4585" s="52">
        <v>0</v>
      </c>
      <c r="L4585" s="52">
        <v>0</v>
      </c>
      <c r="M4585" s="52">
        <v>0</v>
      </c>
      <c r="N4585" s="52">
        <v>0</v>
      </c>
      <c r="O4585" s="52">
        <v>0</v>
      </c>
      <c r="P4585" s="52">
        <v>0</v>
      </c>
      <c r="Q4585" s="52">
        <v>0</v>
      </c>
      <c r="R4585" s="52">
        <v>0</v>
      </c>
      <c r="S4585" s="52">
        <v>0</v>
      </c>
      <c r="T4585" s="52">
        <v>0</v>
      </c>
      <c r="U4585" s="52">
        <v>0</v>
      </c>
      <c r="V4585" s="52">
        <v>0</v>
      </c>
      <c r="W4585" s="52">
        <v>0</v>
      </c>
      <c r="X4585" s="52">
        <v>0</v>
      </c>
      <c r="Y4585" s="52">
        <v>0</v>
      </c>
      <c r="Z4585" s="52">
        <v>0</v>
      </c>
    </row>
    <row r="4586" spans="1:26">
      <c r="A4586" s="52" t="s">
        <v>352</v>
      </c>
      <c r="B4586" s="52" t="s">
        <v>342</v>
      </c>
      <c r="C4586" s="52" t="s">
        <v>241</v>
      </c>
      <c r="D4586" s="52" t="s">
        <v>86</v>
      </c>
      <c r="E4586" s="52" t="s">
        <v>89</v>
      </c>
      <c r="F4586" s="52" t="s">
        <v>71</v>
      </c>
      <c r="G4586" s="52">
        <v>0</v>
      </c>
      <c r="H4586" s="52">
        <v>0</v>
      </c>
      <c r="I4586" s="52">
        <v>0</v>
      </c>
      <c r="J4586" s="52">
        <v>0</v>
      </c>
      <c r="K4586" s="52">
        <v>0</v>
      </c>
      <c r="L4586" s="52">
        <v>0</v>
      </c>
      <c r="M4586" s="52">
        <v>0</v>
      </c>
      <c r="N4586" s="52">
        <v>0</v>
      </c>
      <c r="O4586" s="52">
        <v>0</v>
      </c>
      <c r="P4586" s="52">
        <v>0</v>
      </c>
      <c r="Q4586" s="52">
        <v>0</v>
      </c>
      <c r="R4586" s="52">
        <v>0</v>
      </c>
      <c r="S4586" s="52">
        <v>0</v>
      </c>
      <c r="T4586" s="52">
        <v>0</v>
      </c>
      <c r="U4586" s="52">
        <v>0</v>
      </c>
      <c r="V4586" s="52">
        <v>0</v>
      </c>
      <c r="W4586" s="52">
        <v>0</v>
      </c>
      <c r="X4586" s="52">
        <v>0</v>
      </c>
      <c r="Y4586" s="52">
        <v>0</v>
      </c>
      <c r="Z4586" s="52">
        <v>0</v>
      </c>
    </row>
    <row r="4587" spans="1:26">
      <c r="A4587" s="52" t="s">
        <v>352</v>
      </c>
      <c r="B4587" s="52" t="s">
        <v>342</v>
      </c>
      <c r="C4587" s="52" t="s">
        <v>241</v>
      </c>
      <c r="D4587" s="52" t="s">
        <v>86</v>
      </c>
      <c r="E4587" s="52" t="s">
        <v>89</v>
      </c>
      <c r="F4587" s="52" t="s">
        <v>72</v>
      </c>
      <c r="G4587" s="52">
        <v>150.828548904</v>
      </c>
      <c r="H4587" s="52">
        <v>156.59444239200002</v>
      </c>
      <c r="I4587" s="52">
        <v>169.75732291200003</v>
      </c>
      <c r="J4587" s="52">
        <v>206.62800030000002</v>
      </c>
      <c r="K4587" s="52">
        <v>251.22142120263504</v>
      </c>
      <c r="L4587" s="52">
        <v>269.08777126800004</v>
      </c>
      <c r="M4587" s="52">
        <v>266.3389363573591</v>
      </c>
      <c r="N4587" s="52">
        <v>265.7089818</v>
      </c>
      <c r="O4587" s="52">
        <v>282.60103655332688</v>
      </c>
      <c r="P4587" s="52">
        <v>244.26603439199999</v>
      </c>
      <c r="Q4587" s="52">
        <v>232.03199545200005</v>
      </c>
      <c r="R4587" s="52">
        <v>216.40334094000005</v>
      </c>
      <c r="S4587" s="52">
        <v>201.83738000400001</v>
      </c>
      <c r="T4587" s="52">
        <v>186.31339549200001</v>
      </c>
      <c r="U4587" s="52">
        <v>234.32432823450924</v>
      </c>
      <c r="V4587" s="52">
        <v>237.94180850836872</v>
      </c>
      <c r="W4587" s="52">
        <v>231.94390418483857</v>
      </c>
      <c r="X4587" s="52">
        <v>232.99038576030111</v>
      </c>
      <c r="Y4587" s="52">
        <v>232.48096105645064</v>
      </c>
      <c r="Z4587" s="52">
        <v>207.89065505230158</v>
      </c>
    </row>
    <row r="4588" spans="1:26">
      <c r="A4588" s="52" t="s">
        <v>352</v>
      </c>
      <c r="B4588" s="52" t="s">
        <v>343</v>
      </c>
      <c r="C4588" s="52" t="s">
        <v>241</v>
      </c>
      <c r="D4588" s="52" t="s">
        <v>86</v>
      </c>
      <c r="E4588" s="52" t="s">
        <v>89</v>
      </c>
      <c r="F4588" s="52" t="s">
        <v>73</v>
      </c>
      <c r="G4588" s="52">
        <v>8.3087046000000012E-2</v>
      </c>
      <c r="H4588" s="52">
        <v>9.8913150000000019E-2</v>
      </c>
      <c r="I4588" s="52">
        <v>8.3087046000000012E-2</v>
      </c>
      <c r="J4588" s="52">
        <v>0.122652306</v>
      </c>
      <c r="K4588" s="52">
        <v>8.3087046000000012E-2</v>
      </c>
      <c r="L4588" s="52">
        <v>9.0208792800000021E-2</v>
      </c>
      <c r="M4588" s="52">
        <v>0.10286967599999999</v>
      </c>
      <c r="N4588" s="52">
        <v>9.8913150000000019E-2</v>
      </c>
      <c r="O4588" s="52">
        <v>0.110782728</v>
      </c>
      <c r="P4588" s="52">
        <v>0.12265230600000004</v>
      </c>
      <c r="Q4588" s="52">
        <v>0</v>
      </c>
      <c r="R4588" s="52">
        <v>0</v>
      </c>
      <c r="S4588" s="52">
        <v>0</v>
      </c>
      <c r="T4588" s="52">
        <v>0</v>
      </c>
      <c r="U4588" s="52">
        <v>0</v>
      </c>
      <c r="V4588" s="52">
        <v>0</v>
      </c>
      <c r="W4588" s="52">
        <v>0</v>
      </c>
      <c r="X4588" s="52">
        <v>0</v>
      </c>
      <c r="Y4588" s="52">
        <v>0</v>
      </c>
      <c r="Z4588" s="52">
        <v>0</v>
      </c>
    </row>
    <row r="4589" spans="1:26">
      <c r="A4589" s="52" t="s">
        <v>353</v>
      </c>
      <c r="B4589" s="52" t="s">
        <v>337</v>
      </c>
      <c r="C4589" s="52" t="s">
        <v>241</v>
      </c>
      <c r="D4589" s="52" t="s">
        <v>86</v>
      </c>
      <c r="E4589" s="52" t="s">
        <v>90</v>
      </c>
      <c r="F4589" s="52" t="s">
        <v>63</v>
      </c>
      <c r="G4589" s="52">
        <v>1.2481946149644783</v>
      </c>
      <c r="H4589" s="52">
        <v>1.00390772154088</v>
      </c>
      <c r="I4589" s="52">
        <v>1.0195392948895572</v>
      </c>
      <c r="J4589" s="52">
        <v>1.1581859940643868</v>
      </c>
      <c r="K4589" s="52">
        <v>7.4037431764720338</v>
      </c>
      <c r="L4589" s="52">
        <v>6.8669924404936831</v>
      </c>
      <c r="M4589" s="52">
        <v>6.0764794637987878</v>
      </c>
      <c r="N4589" s="52">
        <v>3.6448094148800787</v>
      </c>
      <c r="O4589" s="52">
        <v>2.375985219340115</v>
      </c>
      <c r="P4589" s="52">
        <v>2.4466275868283178</v>
      </c>
      <c r="Q4589" s="52">
        <v>2.5647344569946675</v>
      </c>
      <c r="R4589" s="52">
        <v>2.6586699320937508</v>
      </c>
      <c r="S4589" s="52">
        <v>2.7875484374004831</v>
      </c>
      <c r="T4589" s="52">
        <v>3.7670406250275357</v>
      </c>
      <c r="U4589" s="52">
        <v>0</v>
      </c>
      <c r="V4589" s="52">
        <v>0</v>
      </c>
      <c r="W4589" s="52">
        <v>0</v>
      </c>
      <c r="X4589" s="52">
        <v>0</v>
      </c>
      <c r="Y4589" s="52">
        <v>0</v>
      </c>
      <c r="Z4589" s="52">
        <v>0</v>
      </c>
    </row>
    <row r="4590" spans="1:26">
      <c r="A4590" s="52" t="s">
        <v>353</v>
      </c>
      <c r="B4590" s="52" t="s">
        <v>338</v>
      </c>
      <c r="C4590" s="52" t="s">
        <v>241</v>
      </c>
      <c r="D4590" s="52" t="s">
        <v>86</v>
      </c>
      <c r="E4590" s="52" t="s">
        <v>90</v>
      </c>
      <c r="F4590" s="52" t="s">
        <v>64</v>
      </c>
      <c r="G4590" s="52">
        <v>0</v>
      </c>
      <c r="H4590" s="52">
        <v>0</v>
      </c>
      <c r="I4590" s="52">
        <v>0</v>
      </c>
      <c r="J4590" s="52">
        <v>0</v>
      </c>
      <c r="K4590" s="52">
        <v>0</v>
      </c>
      <c r="L4590" s="52">
        <v>0</v>
      </c>
      <c r="M4590" s="52">
        <v>0</v>
      </c>
      <c r="N4590" s="52">
        <v>0</v>
      </c>
      <c r="O4590" s="52">
        <v>0</v>
      </c>
      <c r="P4590" s="52">
        <v>0</v>
      </c>
      <c r="Q4590" s="52">
        <v>0</v>
      </c>
      <c r="R4590" s="52">
        <v>0</v>
      </c>
      <c r="S4590" s="52">
        <v>0</v>
      </c>
      <c r="T4590" s="52">
        <v>0</v>
      </c>
      <c r="U4590" s="52">
        <v>0</v>
      </c>
      <c r="V4590" s="52">
        <v>0</v>
      </c>
      <c r="W4590" s="52">
        <v>0</v>
      </c>
      <c r="X4590" s="52">
        <v>0</v>
      </c>
      <c r="Y4590" s="52">
        <v>0</v>
      </c>
      <c r="Z4590" s="52">
        <v>0</v>
      </c>
    </row>
    <row r="4591" spans="1:26">
      <c r="A4591" s="52" t="s">
        <v>353</v>
      </c>
      <c r="B4591" s="52" t="s">
        <v>339</v>
      </c>
      <c r="C4591" s="52" t="s">
        <v>241</v>
      </c>
      <c r="D4591" s="52" t="s">
        <v>86</v>
      </c>
      <c r="E4591" s="52" t="s">
        <v>90</v>
      </c>
      <c r="F4591" s="52" t="s">
        <v>65</v>
      </c>
      <c r="G4591" s="52">
        <v>0</v>
      </c>
      <c r="H4591" s="52">
        <v>0</v>
      </c>
      <c r="I4591" s="52">
        <v>0</v>
      </c>
      <c r="J4591" s="52">
        <v>0</v>
      </c>
      <c r="K4591" s="52">
        <v>0</v>
      </c>
      <c r="L4591" s="52">
        <v>0</v>
      </c>
      <c r="M4591" s="52">
        <v>0</v>
      </c>
      <c r="N4591" s="52">
        <v>0</v>
      </c>
      <c r="O4591" s="52">
        <v>0</v>
      </c>
      <c r="P4591" s="52">
        <v>0</v>
      </c>
      <c r="Q4591" s="52">
        <v>0</v>
      </c>
      <c r="R4591" s="52">
        <v>0</v>
      </c>
      <c r="S4591" s="52">
        <v>0</v>
      </c>
      <c r="T4591" s="52">
        <v>0</v>
      </c>
      <c r="U4591" s="52">
        <v>0</v>
      </c>
      <c r="V4591" s="52">
        <v>0</v>
      </c>
      <c r="W4591" s="52">
        <v>0</v>
      </c>
      <c r="X4591" s="52">
        <v>0</v>
      </c>
      <c r="Y4591" s="52">
        <v>0</v>
      </c>
      <c r="Z4591" s="52">
        <v>0</v>
      </c>
    </row>
    <row r="4592" spans="1:26">
      <c r="A4592" s="52" t="s">
        <v>353</v>
      </c>
      <c r="B4592" s="52" t="s">
        <v>340</v>
      </c>
      <c r="C4592" s="52" t="s">
        <v>241</v>
      </c>
      <c r="D4592" s="52" t="s">
        <v>86</v>
      </c>
      <c r="E4592" s="52" t="s">
        <v>90</v>
      </c>
      <c r="F4592" s="52" t="s">
        <v>66</v>
      </c>
      <c r="G4592" s="52">
        <v>0</v>
      </c>
      <c r="H4592" s="52">
        <v>0</v>
      </c>
      <c r="I4592" s="52">
        <v>0</v>
      </c>
      <c r="J4592" s="52">
        <v>0</v>
      </c>
      <c r="K4592" s="52">
        <v>0</v>
      </c>
      <c r="L4592" s="52">
        <v>0</v>
      </c>
      <c r="M4592" s="52">
        <v>0</v>
      </c>
      <c r="N4592" s="52">
        <v>0</v>
      </c>
      <c r="O4592" s="52">
        <v>0</v>
      </c>
      <c r="P4592" s="52">
        <v>0</v>
      </c>
      <c r="Q4592" s="52">
        <v>0</v>
      </c>
      <c r="R4592" s="52">
        <v>0</v>
      </c>
      <c r="S4592" s="52">
        <v>0</v>
      </c>
      <c r="T4592" s="52">
        <v>0</v>
      </c>
      <c r="U4592" s="52">
        <v>0</v>
      </c>
      <c r="V4592" s="52">
        <v>0</v>
      </c>
      <c r="W4592" s="52">
        <v>0</v>
      </c>
      <c r="X4592" s="52">
        <v>0</v>
      </c>
      <c r="Y4592" s="52">
        <v>0</v>
      </c>
      <c r="Z4592" s="52">
        <v>0</v>
      </c>
    </row>
    <row r="4593" spans="1:26">
      <c r="A4593" s="52" t="s">
        <v>353</v>
      </c>
      <c r="B4593" s="52" t="s">
        <v>341</v>
      </c>
      <c r="C4593" s="52" t="s">
        <v>241</v>
      </c>
      <c r="D4593" s="52" t="s">
        <v>86</v>
      </c>
      <c r="E4593" s="52" t="s">
        <v>90</v>
      </c>
      <c r="F4593" s="52" t="s">
        <v>67</v>
      </c>
      <c r="G4593" s="52">
        <v>0</v>
      </c>
      <c r="H4593" s="52">
        <v>0</v>
      </c>
      <c r="I4593" s="52">
        <v>0</v>
      </c>
      <c r="J4593" s="52">
        <v>0</v>
      </c>
      <c r="K4593" s="52">
        <v>0</v>
      </c>
      <c r="L4593" s="52">
        <v>0</v>
      </c>
      <c r="M4593" s="52">
        <v>0</v>
      </c>
      <c r="N4593" s="52">
        <v>0</v>
      </c>
      <c r="O4593" s="52">
        <v>0</v>
      </c>
      <c r="P4593" s="52">
        <v>0</v>
      </c>
      <c r="Q4593" s="52">
        <v>0</v>
      </c>
      <c r="R4593" s="52">
        <v>0</v>
      </c>
      <c r="S4593" s="52">
        <v>0</v>
      </c>
      <c r="T4593" s="52">
        <v>0</v>
      </c>
      <c r="U4593" s="52">
        <v>0</v>
      </c>
      <c r="V4593" s="52">
        <v>0</v>
      </c>
      <c r="W4593" s="52">
        <v>0</v>
      </c>
      <c r="X4593" s="52">
        <v>0</v>
      </c>
      <c r="Y4593" s="52">
        <v>0</v>
      </c>
      <c r="Z4593" s="52">
        <v>0</v>
      </c>
    </row>
    <row r="4594" spans="1:26">
      <c r="A4594" s="52" t="s">
        <v>353</v>
      </c>
      <c r="B4594" s="52" t="s">
        <v>337</v>
      </c>
      <c r="C4594" s="52" t="s">
        <v>241</v>
      </c>
      <c r="D4594" s="52" t="s">
        <v>86</v>
      </c>
      <c r="E4594" s="52" t="s">
        <v>90</v>
      </c>
      <c r="F4594" s="52" t="s">
        <v>68</v>
      </c>
      <c r="G4594" s="52">
        <v>0.37864305511200003</v>
      </c>
      <c r="H4594" s="52">
        <v>0.40141857722400004</v>
      </c>
      <c r="I4594" s="52">
        <v>0.45551044224000004</v>
      </c>
      <c r="J4594" s="52">
        <v>0.37010223432000006</v>
      </c>
      <c r="K4594" s="52">
        <v>5.9785745544000006E-2</v>
      </c>
      <c r="L4594" s="52">
        <v>3.4163283168000005E-2</v>
      </c>
      <c r="M4594" s="52">
        <v>7.6867387128000023E-2</v>
      </c>
      <c r="N4594" s="52">
        <v>3.7011312000000005E-2</v>
      </c>
      <c r="O4594" s="52">
        <v>1.1388096000000002E-2</v>
      </c>
      <c r="P4594" s="52">
        <v>8.5410720000000002E-3</v>
      </c>
      <c r="Q4594" s="52">
        <v>8.5408207920000014E-3</v>
      </c>
      <c r="R4594" s="52">
        <v>5.6938805280000006E-3</v>
      </c>
      <c r="S4594" s="52">
        <v>5.6938805280000006E-3</v>
      </c>
      <c r="T4594" s="52">
        <v>0</v>
      </c>
      <c r="U4594" s="52">
        <v>0</v>
      </c>
      <c r="V4594" s="52">
        <v>0</v>
      </c>
      <c r="W4594" s="52">
        <v>0</v>
      </c>
      <c r="X4594" s="52">
        <v>0</v>
      </c>
      <c r="Y4594" s="52">
        <v>0</v>
      </c>
      <c r="Z4594" s="52">
        <v>0</v>
      </c>
    </row>
    <row r="4595" spans="1:26">
      <c r="A4595" s="52" t="s">
        <v>353</v>
      </c>
      <c r="B4595" s="52" t="s">
        <v>337</v>
      </c>
      <c r="C4595" s="52" t="s">
        <v>241</v>
      </c>
      <c r="D4595" s="52" t="s">
        <v>86</v>
      </c>
      <c r="E4595" s="52" t="s">
        <v>90</v>
      </c>
      <c r="F4595" s="52" t="s">
        <v>69</v>
      </c>
      <c r="G4595" s="52">
        <v>0</v>
      </c>
      <c r="H4595" s="52">
        <v>0</v>
      </c>
      <c r="I4595" s="52">
        <v>0</v>
      </c>
      <c r="J4595" s="52">
        <v>0</v>
      </c>
      <c r="K4595" s="52">
        <v>0</v>
      </c>
      <c r="L4595" s="52">
        <v>0</v>
      </c>
      <c r="M4595" s="52">
        <v>0</v>
      </c>
      <c r="N4595" s="52">
        <v>0</v>
      </c>
      <c r="O4595" s="52">
        <v>0</v>
      </c>
      <c r="P4595" s="52">
        <v>0</v>
      </c>
      <c r="Q4595" s="52">
        <v>0</v>
      </c>
      <c r="R4595" s="52">
        <v>0</v>
      </c>
      <c r="S4595" s="52">
        <v>0</v>
      </c>
      <c r="T4595" s="52">
        <v>0</v>
      </c>
      <c r="U4595" s="52">
        <v>0</v>
      </c>
      <c r="V4595" s="52">
        <v>0</v>
      </c>
      <c r="W4595" s="52">
        <v>0</v>
      </c>
      <c r="X4595" s="52">
        <v>0</v>
      </c>
      <c r="Y4595" s="52">
        <v>0</v>
      </c>
      <c r="Z4595" s="52">
        <v>0</v>
      </c>
    </row>
    <row r="4596" spans="1:26">
      <c r="A4596" s="52" t="s">
        <v>353</v>
      </c>
      <c r="B4596" s="52" t="s">
        <v>337</v>
      </c>
      <c r="C4596" s="52" t="s">
        <v>241</v>
      </c>
      <c r="D4596" s="52" t="s">
        <v>86</v>
      </c>
      <c r="E4596" s="52" t="s">
        <v>90</v>
      </c>
      <c r="F4596" s="52" t="s">
        <v>70</v>
      </c>
      <c r="G4596" s="52">
        <v>0</v>
      </c>
      <c r="H4596" s="52">
        <v>0</v>
      </c>
      <c r="I4596" s="52">
        <v>0</v>
      </c>
      <c r="J4596" s="52">
        <v>0</v>
      </c>
      <c r="K4596" s="52">
        <v>0</v>
      </c>
      <c r="L4596" s="52">
        <v>0</v>
      </c>
      <c r="M4596" s="52">
        <v>0</v>
      </c>
      <c r="N4596" s="52">
        <v>0</v>
      </c>
      <c r="O4596" s="52">
        <v>0</v>
      </c>
      <c r="P4596" s="52">
        <v>0</v>
      </c>
      <c r="Q4596" s="52">
        <v>0</v>
      </c>
      <c r="R4596" s="52">
        <v>0</v>
      </c>
      <c r="S4596" s="52">
        <v>0</v>
      </c>
      <c r="T4596" s="52">
        <v>0</v>
      </c>
      <c r="U4596" s="52">
        <v>0</v>
      </c>
      <c r="V4596" s="52">
        <v>0</v>
      </c>
      <c r="W4596" s="52">
        <v>0</v>
      </c>
      <c r="X4596" s="52">
        <v>0</v>
      </c>
      <c r="Y4596" s="52">
        <v>0</v>
      </c>
      <c r="Z4596" s="52">
        <v>0</v>
      </c>
    </row>
    <row r="4597" spans="1:26">
      <c r="A4597" s="52" t="s">
        <v>353</v>
      </c>
      <c r="B4597" s="52" t="s">
        <v>342</v>
      </c>
      <c r="C4597" s="52" t="s">
        <v>241</v>
      </c>
      <c r="D4597" s="52" t="s">
        <v>86</v>
      </c>
      <c r="E4597" s="52" t="s">
        <v>90</v>
      </c>
      <c r="F4597" s="52" t="s">
        <v>71</v>
      </c>
      <c r="G4597" s="52">
        <v>0</v>
      </c>
      <c r="H4597" s="52">
        <v>0</v>
      </c>
      <c r="I4597" s="52">
        <v>0</v>
      </c>
      <c r="J4597" s="52">
        <v>0</v>
      </c>
      <c r="K4597" s="52">
        <v>0</v>
      </c>
      <c r="L4597" s="52">
        <v>0</v>
      </c>
      <c r="M4597" s="52">
        <v>0</v>
      </c>
      <c r="N4597" s="52">
        <v>0</v>
      </c>
      <c r="O4597" s="52">
        <v>0</v>
      </c>
      <c r="P4597" s="52">
        <v>0</v>
      </c>
      <c r="Q4597" s="52">
        <v>0</v>
      </c>
      <c r="R4597" s="52">
        <v>0</v>
      </c>
      <c r="S4597" s="52">
        <v>0</v>
      </c>
      <c r="T4597" s="52">
        <v>0</v>
      </c>
      <c r="U4597" s="52">
        <v>0</v>
      </c>
      <c r="V4597" s="52">
        <v>0</v>
      </c>
      <c r="W4597" s="52">
        <v>0</v>
      </c>
      <c r="X4597" s="52">
        <v>0</v>
      </c>
      <c r="Y4597" s="52">
        <v>0</v>
      </c>
      <c r="Z4597" s="52">
        <v>0</v>
      </c>
    </row>
    <row r="4598" spans="1:26">
      <c r="A4598" s="52" t="s">
        <v>353</v>
      </c>
      <c r="B4598" s="52" t="s">
        <v>342</v>
      </c>
      <c r="C4598" s="52" t="s">
        <v>241</v>
      </c>
      <c r="D4598" s="52" t="s">
        <v>86</v>
      </c>
      <c r="E4598" s="52" t="s">
        <v>90</v>
      </c>
      <c r="F4598" s="52" t="s">
        <v>72</v>
      </c>
      <c r="G4598" s="52">
        <v>412.45200877732066</v>
      </c>
      <c r="H4598" s="52">
        <v>424.15290569377049</v>
      </c>
      <c r="I4598" s="52">
        <v>422.91705526501408</v>
      </c>
      <c r="J4598" s="52">
        <v>579.86990594358747</v>
      </c>
      <c r="K4598" s="52">
        <v>646.78134565071866</v>
      </c>
      <c r="L4598" s="52">
        <v>631.00179574402523</v>
      </c>
      <c r="M4598" s="52">
        <v>735.13761259478736</v>
      </c>
      <c r="N4598" s="52">
        <v>772.31174053700863</v>
      </c>
      <c r="O4598" s="52">
        <v>660.53355530373187</v>
      </c>
      <c r="P4598" s="52">
        <v>738.08093282265929</v>
      </c>
      <c r="Q4598" s="52">
        <v>774.71127624353119</v>
      </c>
      <c r="R4598" s="52">
        <v>812.49374416064381</v>
      </c>
      <c r="S4598" s="52">
        <v>907.03162070384997</v>
      </c>
      <c r="T4598" s="52">
        <v>999.68831806183812</v>
      </c>
      <c r="U4598" s="52">
        <v>1468.2796428863057</v>
      </c>
      <c r="V4598" s="52">
        <v>1481.3804014309862</v>
      </c>
      <c r="W4598" s="52">
        <v>1495.8769369246422</v>
      </c>
      <c r="X4598" s="52">
        <v>1604.6221501989214</v>
      </c>
      <c r="Y4598" s="52">
        <v>1603.0631779658602</v>
      </c>
      <c r="Z4598" s="52">
        <v>1633.4785536958957</v>
      </c>
    </row>
    <row r="4599" spans="1:26">
      <c r="A4599" s="52" t="s">
        <v>353</v>
      </c>
      <c r="B4599" s="52" t="s">
        <v>343</v>
      </c>
      <c r="C4599" s="52" t="s">
        <v>241</v>
      </c>
      <c r="D4599" s="52" t="s">
        <v>86</v>
      </c>
      <c r="E4599" s="52" t="s">
        <v>90</v>
      </c>
      <c r="F4599" s="52" t="s">
        <v>73</v>
      </c>
      <c r="G4599" s="52">
        <v>0</v>
      </c>
      <c r="H4599" s="52">
        <v>0</v>
      </c>
      <c r="I4599" s="52">
        <v>0</v>
      </c>
      <c r="J4599" s="52">
        <v>0</v>
      </c>
      <c r="K4599" s="52">
        <v>0</v>
      </c>
      <c r="L4599" s="52">
        <v>0</v>
      </c>
      <c r="M4599" s="52">
        <v>0</v>
      </c>
      <c r="N4599" s="52">
        <v>0</v>
      </c>
      <c r="O4599" s="52">
        <v>0</v>
      </c>
      <c r="P4599" s="52">
        <v>0</v>
      </c>
      <c r="Q4599" s="52">
        <v>0</v>
      </c>
      <c r="R4599" s="52">
        <v>0</v>
      </c>
      <c r="S4599" s="52">
        <v>0</v>
      </c>
      <c r="T4599" s="52">
        <v>0</v>
      </c>
      <c r="U4599" s="52">
        <v>0</v>
      </c>
      <c r="V4599" s="52">
        <v>0</v>
      </c>
      <c r="W4599" s="52">
        <v>0</v>
      </c>
      <c r="X4599" s="52">
        <v>0</v>
      </c>
      <c r="Y4599" s="52">
        <v>0</v>
      </c>
      <c r="Z4599" s="52">
        <v>0</v>
      </c>
    </row>
    <row r="4600" spans="1:26">
      <c r="A4600" s="52" t="s">
        <v>354</v>
      </c>
      <c r="B4600" s="52" t="s">
        <v>337</v>
      </c>
      <c r="C4600" s="52" t="s">
        <v>241</v>
      </c>
      <c r="D4600" s="52" t="s">
        <v>86</v>
      </c>
      <c r="E4600" s="52" t="s">
        <v>91</v>
      </c>
      <c r="F4600" s="52" t="s">
        <v>63</v>
      </c>
      <c r="G4600" s="52">
        <v>0</v>
      </c>
      <c r="H4600" s="52">
        <v>0</v>
      </c>
      <c r="I4600" s="52">
        <v>0</v>
      </c>
      <c r="J4600" s="52">
        <v>0</v>
      </c>
      <c r="K4600" s="52">
        <v>0</v>
      </c>
      <c r="L4600" s="52">
        <v>0</v>
      </c>
      <c r="M4600" s="52">
        <v>0</v>
      </c>
      <c r="N4600" s="52">
        <v>0</v>
      </c>
      <c r="O4600" s="52">
        <v>0</v>
      </c>
      <c r="P4600" s="52">
        <v>0</v>
      </c>
      <c r="Q4600" s="52">
        <v>0</v>
      </c>
      <c r="R4600" s="52">
        <v>0</v>
      </c>
      <c r="S4600" s="52">
        <v>0</v>
      </c>
      <c r="T4600" s="52">
        <v>0</v>
      </c>
      <c r="U4600" s="52">
        <v>0</v>
      </c>
      <c r="V4600" s="52">
        <v>0</v>
      </c>
      <c r="W4600" s="52">
        <v>0</v>
      </c>
      <c r="X4600" s="52">
        <v>0</v>
      </c>
      <c r="Y4600" s="52">
        <v>0</v>
      </c>
      <c r="Z4600" s="52">
        <v>0</v>
      </c>
    </row>
    <row r="4601" spans="1:26">
      <c r="A4601" s="52" t="s">
        <v>354</v>
      </c>
      <c r="B4601" s="52" t="s">
        <v>338</v>
      </c>
      <c r="C4601" s="52" t="s">
        <v>241</v>
      </c>
      <c r="D4601" s="52" t="s">
        <v>86</v>
      </c>
      <c r="E4601" s="52" t="s">
        <v>91</v>
      </c>
      <c r="F4601" s="52" t="s">
        <v>64</v>
      </c>
      <c r="G4601" s="52">
        <v>0</v>
      </c>
      <c r="H4601" s="52">
        <v>0</v>
      </c>
      <c r="I4601" s="52">
        <v>0</v>
      </c>
      <c r="J4601" s="52">
        <v>0</v>
      </c>
      <c r="K4601" s="52">
        <v>0</v>
      </c>
      <c r="L4601" s="52">
        <v>0</v>
      </c>
      <c r="M4601" s="52">
        <v>0</v>
      </c>
      <c r="N4601" s="52">
        <v>0</v>
      </c>
      <c r="O4601" s="52">
        <v>0</v>
      </c>
      <c r="P4601" s="52">
        <v>0</v>
      </c>
      <c r="Q4601" s="52">
        <v>0</v>
      </c>
      <c r="R4601" s="52">
        <v>0</v>
      </c>
      <c r="S4601" s="52">
        <v>0</v>
      </c>
      <c r="T4601" s="52">
        <v>0</v>
      </c>
      <c r="U4601" s="52">
        <v>0</v>
      </c>
      <c r="V4601" s="52">
        <v>0</v>
      </c>
      <c r="W4601" s="52">
        <v>0</v>
      </c>
      <c r="X4601" s="52">
        <v>0</v>
      </c>
      <c r="Y4601" s="52">
        <v>0</v>
      </c>
      <c r="Z4601" s="52">
        <v>0</v>
      </c>
    </row>
    <row r="4602" spans="1:26">
      <c r="A4602" s="52" t="s">
        <v>354</v>
      </c>
      <c r="B4602" s="52" t="s">
        <v>339</v>
      </c>
      <c r="C4602" s="52" t="s">
        <v>241</v>
      </c>
      <c r="D4602" s="52" t="s">
        <v>86</v>
      </c>
      <c r="E4602" s="52" t="s">
        <v>91</v>
      </c>
      <c r="F4602" s="52" t="s">
        <v>65</v>
      </c>
      <c r="G4602" s="52">
        <v>0</v>
      </c>
      <c r="H4602" s="52">
        <v>0</v>
      </c>
      <c r="I4602" s="52">
        <v>0</v>
      </c>
      <c r="J4602" s="52">
        <v>0</v>
      </c>
      <c r="K4602" s="52">
        <v>0</v>
      </c>
      <c r="L4602" s="52">
        <v>0</v>
      </c>
      <c r="M4602" s="52">
        <v>0</v>
      </c>
      <c r="N4602" s="52">
        <v>0</v>
      </c>
      <c r="O4602" s="52">
        <v>0</v>
      </c>
      <c r="P4602" s="52">
        <v>0</v>
      </c>
      <c r="Q4602" s="52">
        <v>0</v>
      </c>
      <c r="R4602" s="52">
        <v>0</v>
      </c>
      <c r="S4602" s="52">
        <v>0</v>
      </c>
      <c r="T4602" s="52">
        <v>0</v>
      </c>
      <c r="U4602" s="52">
        <v>0</v>
      </c>
      <c r="V4602" s="52">
        <v>0</v>
      </c>
      <c r="W4602" s="52">
        <v>0</v>
      </c>
      <c r="X4602" s="52">
        <v>0</v>
      </c>
      <c r="Y4602" s="52">
        <v>0</v>
      </c>
      <c r="Z4602" s="52">
        <v>0</v>
      </c>
    </row>
    <row r="4603" spans="1:26">
      <c r="A4603" s="52" t="s">
        <v>354</v>
      </c>
      <c r="B4603" s="52" t="s">
        <v>340</v>
      </c>
      <c r="C4603" s="52" t="s">
        <v>241</v>
      </c>
      <c r="D4603" s="52" t="s">
        <v>86</v>
      </c>
      <c r="E4603" s="52" t="s">
        <v>91</v>
      </c>
      <c r="F4603" s="52" t="s">
        <v>66</v>
      </c>
      <c r="G4603" s="52">
        <v>4.6008000007545311</v>
      </c>
      <c r="H4603" s="52">
        <v>5.328000000873792</v>
      </c>
      <c r="I4603" s="52">
        <v>5.2184130186072988</v>
      </c>
      <c r="J4603" s="52">
        <v>5.9413876162310997</v>
      </c>
      <c r="K4603" s="52">
        <v>6.8731200011271918</v>
      </c>
      <c r="L4603" s="52">
        <v>7.5528000012386602</v>
      </c>
      <c r="M4603" s="52">
        <v>8.6148000014128279</v>
      </c>
      <c r="N4603" s="52">
        <v>11.268000001847954</v>
      </c>
      <c r="O4603" s="52">
        <v>7.7724000012746739</v>
      </c>
      <c r="P4603" s="52">
        <v>8.4112912813794516</v>
      </c>
      <c r="Q4603" s="52">
        <v>10.009436624841548</v>
      </c>
      <c r="R4603" s="52">
        <v>10.739124554792497</v>
      </c>
      <c r="S4603" s="52">
        <v>11.126806951220507</v>
      </c>
      <c r="T4603" s="52">
        <v>13.463436410976813</v>
      </c>
      <c r="U4603" s="52">
        <v>10.366865197280045</v>
      </c>
      <c r="V4603" s="52">
        <v>11.016433607785196</v>
      </c>
      <c r="W4603" s="52">
        <v>12.248431069204338</v>
      </c>
      <c r="X4603" s="52">
        <v>13.877881794908763</v>
      </c>
      <c r="Y4603" s="52">
        <v>15.742516020755403</v>
      </c>
      <c r="Z4603" s="52">
        <v>17.150289414865107</v>
      </c>
    </row>
    <row r="4604" spans="1:26">
      <c r="A4604" s="52" t="s">
        <v>354</v>
      </c>
      <c r="B4604" s="52" t="s">
        <v>341</v>
      </c>
      <c r="C4604" s="52" t="s">
        <v>241</v>
      </c>
      <c r="D4604" s="52" t="s">
        <v>86</v>
      </c>
      <c r="E4604" s="52" t="s">
        <v>91</v>
      </c>
      <c r="F4604" s="52" t="s">
        <v>67</v>
      </c>
      <c r="G4604" s="52">
        <v>0</v>
      </c>
      <c r="H4604" s="52">
        <v>0</v>
      </c>
      <c r="I4604" s="52">
        <v>0</v>
      </c>
      <c r="J4604" s="52">
        <v>0</v>
      </c>
      <c r="K4604" s="52">
        <v>0</v>
      </c>
      <c r="L4604" s="52">
        <v>0</v>
      </c>
      <c r="M4604" s="52">
        <v>0</v>
      </c>
      <c r="N4604" s="52">
        <v>0</v>
      </c>
      <c r="O4604" s="52">
        <v>0</v>
      </c>
      <c r="P4604" s="52">
        <v>0</v>
      </c>
      <c r="Q4604" s="52">
        <v>0</v>
      </c>
      <c r="R4604" s="52">
        <v>0</v>
      </c>
      <c r="S4604" s="52">
        <v>0</v>
      </c>
      <c r="T4604" s="52">
        <v>0</v>
      </c>
      <c r="U4604" s="52">
        <v>0</v>
      </c>
      <c r="V4604" s="52">
        <v>0</v>
      </c>
      <c r="W4604" s="52">
        <v>0</v>
      </c>
      <c r="X4604" s="52">
        <v>0</v>
      </c>
      <c r="Y4604" s="52">
        <v>0</v>
      </c>
      <c r="Z4604" s="52">
        <v>0</v>
      </c>
    </row>
    <row r="4605" spans="1:26">
      <c r="A4605" s="52" t="s">
        <v>354</v>
      </c>
      <c r="B4605" s="52" t="s">
        <v>337</v>
      </c>
      <c r="C4605" s="52" t="s">
        <v>241</v>
      </c>
      <c r="D4605" s="52" t="s">
        <v>86</v>
      </c>
      <c r="E4605" s="52" t="s">
        <v>91</v>
      </c>
      <c r="F4605" s="52" t="s">
        <v>68</v>
      </c>
      <c r="G4605" s="52">
        <v>0</v>
      </c>
      <c r="H4605" s="52">
        <v>0</v>
      </c>
      <c r="I4605" s="52">
        <v>0</v>
      </c>
      <c r="J4605" s="52">
        <v>0</v>
      </c>
      <c r="K4605" s="52">
        <v>0</v>
      </c>
      <c r="L4605" s="52">
        <v>0</v>
      </c>
      <c r="M4605" s="52">
        <v>0</v>
      </c>
      <c r="N4605" s="52">
        <v>0</v>
      </c>
      <c r="O4605" s="52">
        <v>0</v>
      </c>
      <c r="P4605" s="52">
        <v>0</v>
      </c>
      <c r="Q4605" s="52">
        <v>0</v>
      </c>
      <c r="R4605" s="52">
        <v>0</v>
      </c>
      <c r="S4605" s="52">
        <v>0</v>
      </c>
      <c r="T4605" s="52">
        <v>0</v>
      </c>
      <c r="U4605" s="52">
        <v>0</v>
      </c>
      <c r="V4605" s="52">
        <v>0</v>
      </c>
      <c r="W4605" s="52">
        <v>0</v>
      </c>
      <c r="X4605" s="52">
        <v>0</v>
      </c>
      <c r="Y4605" s="52">
        <v>0</v>
      </c>
      <c r="Z4605" s="52">
        <v>0</v>
      </c>
    </row>
    <row r="4606" spans="1:26">
      <c r="A4606" s="52" t="s">
        <v>354</v>
      </c>
      <c r="B4606" s="52" t="s">
        <v>337</v>
      </c>
      <c r="C4606" s="52" t="s">
        <v>241</v>
      </c>
      <c r="D4606" s="52" t="s">
        <v>86</v>
      </c>
      <c r="E4606" s="52" t="s">
        <v>91</v>
      </c>
      <c r="F4606" s="52" t="s">
        <v>69</v>
      </c>
      <c r="G4606" s="52">
        <v>0</v>
      </c>
      <c r="H4606" s="52">
        <v>0</v>
      </c>
      <c r="I4606" s="52">
        <v>0</v>
      </c>
      <c r="J4606" s="52">
        <v>0</v>
      </c>
      <c r="K4606" s="52">
        <v>0</v>
      </c>
      <c r="L4606" s="52">
        <v>0</v>
      </c>
      <c r="M4606" s="52">
        <v>0</v>
      </c>
      <c r="N4606" s="52">
        <v>0</v>
      </c>
      <c r="O4606" s="52">
        <v>0</v>
      </c>
      <c r="P4606" s="52">
        <v>0</v>
      </c>
      <c r="Q4606" s="52">
        <v>0</v>
      </c>
      <c r="R4606" s="52">
        <v>0</v>
      </c>
      <c r="S4606" s="52">
        <v>0</v>
      </c>
      <c r="T4606" s="52">
        <v>0</v>
      </c>
      <c r="U4606" s="52">
        <v>0</v>
      </c>
      <c r="V4606" s="52">
        <v>0</v>
      </c>
      <c r="W4606" s="52">
        <v>0</v>
      </c>
      <c r="X4606" s="52">
        <v>0</v>
      </c>
      <c r="Y4606" s="52">
        <v>0</v>
      </c>
      <c r="Z4606" s="52">
        <v>0</v>
      </c>
    </row>
    <row r="4607" spans="1:26">
      <c r="A4607" s="52" t="s">
        <v>354</v>
      </c>
      <c r="B4607" s="52" t="s">
        <v>337</v>
      </c>
      <c r="C4607" s="52" t="s">
        <v>241</v>
      </c>
      <c r="D4607" s="52" t="s">
        <v>86</v>
      </c>
      <c r="E4607" s="52" t="s">
        <v>91</v>
      </c>
      <c r="F4607" s="52" t="s">
        <v>70</v>
      </c>
      <c r="G4607" s="52">
        <v>0</v>
      </c>
      <c r="H4607" s="52">
        <v>0</v>
      </c>
      <c r="I4607" s="52">
        <v>0</v>
      </c>
      <c r="J4607" s="52">
        <v>0</v>
      </c>
      <c r="K4607" s="52">
        <v>0</v>
      </c>
      <c r="L4607" s="52">
        <v>0</v>
      </c>
      <c r="M4607" s="52">
        <v>0</v>
      </c>
      <c r="N4607" s="52">
        <v>0</v>
      </c>
      <c r="O4607" s="52">
        <v>0</v>
      </c>
      <c r="P4607" s="52">
        <v>0</v>
      </c>
      <c r="Q4607" s="52">
        <v>0</v>
      </c>
      <c r="R4607" s="52">
        <v>0</v>
      </c>
      <c r="S4607" s="52">
        <v>0</v>
      </c>
      <c r="T4607" s="52">
        <v>0</v>
      </c>
      <c r="U4607" s="52">
        <v>0</v>
      </c>
      <c r="V4607" s="52">
        <v>0</v>
      </c>
      <c r="W4607" s="52">
        <v>0</v>
      </c>
      <c r="X4607" s="52">
        <v>0</v>
      </c>
      <c r="Y4607" s="52">
        <v>0</v>
      </c>
      <c r="Z4607" s="52">
        <v>0</v>
      </c>
    </row>
    <row r="4608" spans="1:26">
      <c r="A4608" s="52" t="s">
        <v>354</v>
      </c>
      <c r="B4608" s="52" t="s">
        <v>342</v>
      </c>
      <c r="C4608" s="52" t="s">
        <v>241</v>
      </c>
      <c r="D4608" s="52" t="s">
        <v>86</v>
      </c>
      <c r="E4608" s="52" t="s">
        <v>91</v>
      </c>
      <c r="F4608" s="52" t="s">
        <v>71</v>
      </c>
      <c r="G4608" s="52">
        <v>0</v>
      </c>
      <c r="H4608" s="52">
        <v>0</v>
      </c>
      <c r="I4608" s="52">
        <v>0</v>
      </c>
      <c r="J4608" s="52">
        <v>0</v>
      </c>
      <c r="K4608" s="52">
        <v>0</v>
      </c>
      <c r="L4608" s="52">
        <v>0</v>
      </c>
      <c r="M4608" s="52">
        <v>0</v>
      </c>
      <c r="N4608" s="52">
        <v>0</v>
      </c>
      <c r="O4608" s="52">
        <v>0</v>
      </c>
      <c r="P4608" s="52">
        <v>0</v>
      </c>
      <c r="Q4608" s="52">
        <v>0</v>
      </c>
      <c r="R4608" s="52">
        <v>0</v>
      </c>
      <c r="S4608" s="52">
        <v>0</v>
      </c>
      <c r="T4608" s="52">
        <v>0</v>
      </c>
      <c r="U4608" s="52">
        <v>0</v>
      </c>
      <c r="V4608" s="52">
        <v>0</v>
      </c>
      <c r="W4608" s="52">
        <v>0</v>
      </c>
      <c r="X4608" s="52">
        <v>0</v>
      </c>
      <c r="Y4608" s="52">
        <v>0</v>
      </c>
      <c r="Z4608" s="52">
        <v>0</v>
      </c>
    </row>
    <row r="4609" spans="1:26">
      <c r="A4609" s="52" t="s">
        <v>354</v>
      </c>
      <c r="B4609" s="52" t="s">
        <v>342</v>
      </c>
      <c r="C4609" s="52" t="s">
        <v>241</v>
      </c>
      <c r="D4609" s="52" t="s">
        <v>86</v>
      </c>
      <c r="E4609" s="52" t="s">
        <v>91</v>
      </c>
      <c r="F4609" s="52" t="s">
        <v>72</v>
      </c>
      <c r="G4609" s="52">
        <v>21.915321226654392</v>
      </c>
      <c r="H4609" s="52">
        <v>22.063555089591969</v>
      </c>
      <c r="I4609" s="52">
        <v>22.037800988699761</v>
      </c>
      <c r="J4609" s="52">
        <v>26.795902359198646</v>
      </c>
      <c r="K4609" s="52">
        <v>2.4057084930305845</v>
      </c>
      <c r="L4609" s="52">
        <v>2.4977252606913996</v>
      </c>
      <c r="M4609" s="52">
        <v>2.9165366677926707</v>
      </c>
      <c r="N4609" s="52">
        <v>3.3510570585373016</v>
      </c>
      <c r="O4609" s="52">
        <v>2.8045946069118091</v>
      </c>
      <c r="P4609" s="52">
        <v>3.0695975320412439</v>
      </c>
      <c r="Q4609" s="52">
        <v>3.2578457797017788</v>
      </c>
      <c r="R4609" s="52">
        <v>3.2994692361751237</v>
      </c>
      <c r="S4609" s="52">
        <v>3.3988264425587893</v>
      </c>
      <c r="T4609" s="52">
        <v>3.5420702652119291</v>
      </c>
      <c r="U4609" s="52">
        <v>7.1472555037537013</v>
      </c>
      <c r="V4609" s="52">
        <v>7.0266235834788979</v>
      </c>
      <c r="W4609" s="52">
        <v>7.4490687376107028</v>
      </c>
      <c r="X4609" s="52">
        <v>8.7794740185113014</v>
      </c>
      <c r="Y4609" s="52">
        <v>8.7132944770616536</v>
      </c>
      <c r="Z4609" s="52">
        <v>10.253547912608015</v>
      </c>
    </row>
    <row r="4610" spans="1:26">
      <c r="A4610" s="52" t="s">
        <v>354</v>
      </c>
      <c r="B4610" s="52" t="s">
        <v>343</v>
      </c>
      <c r="C4610" s="52" t="s">
        <v>241</v>
      </c>
      <c r="D4610" s="52" t="s">
        <v>86</v>
      </c>
      <c r="E4610" s="52" t="s">
        <v>91</v>
      </c>
      <c r="F4610" s="52" t="s">
        <v>73</v>
      </c>
      <c r="G4610" s="52">
        <v>0.14904000000000256</v>
      </c>
      <c r="H4610" s="52">
        <v>0.38502000000000652</v>
      </c>
      <c r="I4610" s="52">
        <v>0.82831846153847588</v>
      </c>
      <c r="J4610" s="52">
        <v>0</v>
      </c>
      <c r="K4610" s="52">
        <v>0.21594796956454876</v>
      </c>
      <c r="L4610" s="52">
        <v>0.32989177105254125</v>
      </c>
      <c r="M4610" s="52">
        <v>0.45926852637729265</v>
      </c>
      <c r="N4610" s="52">
        <v>24.520547916729921</v>
      </c>
      <c r="O4610" s="52">
        <v>3.8750400000000664</v>
      </c>
      <c r="P4610" s="52">
        <v>4.9988016000000863</v>
      </c>
      <c r="Q4610" s="52">
        <v>6.0911157600001058</v>
      </c>
      <c r="R4610" s="52">
        <v>6.7217535558001158</v>
      </c>
      <c r="S4610" s="52">
        <v>8.0061690280866777</v>
      </c>
      <c r="T4610" s="52">
        <v>9.6881692289054016</v>
      </c>
      <c r="U4610" s="52">
        <v>12.644811032662053</v>
      </c>
      <c r="V4610" s="52">
        <v>14.497528356581507</v>
      </c>
      <c r="W4610" s="52">
        <v>15.990498467044985</v>
      </c>
      <c r="X4610" s="52">
        <v>18.041917306911291</v>
      </c>
      <c r="Y4610" s="52">
        <v>18.313445393983876</v>
      </c>
      <c r="Z4610" s="52">
        <v>19.681002808640226</v>
      </c>
    </row>
    <row r="4611" spans="1:26">
      <c r="A4611" s="52" t="s">
        <v>355</v>
      </c>
      <c r="B4611" s="52" t="s">
        <v>337</v>
      </c>
      <c r="C4611" s="52" t="s">
        <v>241</v>
      </c>
      <c r="D4611" s="52" t="s">
        <v>86</v>
      </c>
      <c r="E4611" s="52" t="s">
        <v>92</v>
      </c>
      <c r="F4611" s="52" t="s">
        <v>63</v>
      </c>
      <c r="G4611" s="52">
        <v>0</v>
      </c>
      <c r="H4611" s="52">
        <v>0</v>
      </c>
      <c r="I4611" s="52">
        <v>0</v>
      </c>
      <c r="J4611" s="52">
        <v>0</v>
      </c>
      <c r="K4611" s="52">
        <v>0</v>
      </c>
      <c r="L4611" s="52">
        <v>0</v>
      </c>
      <c r="M4611" s="52">
        <v>0</v>
      </c>
      <c r="N4611" s="52">
        <v>0</v>
      </c>
      <c r="O4611" s="52">
        <v>0</v>
      </c>
      <c r="P4611" s="52">
        <v>0</v>
      </c>
      <c r="Q4611" s="52">
        <v>0</v>
      </c>
      <c r="R4611" s="52">
        <v>0</v>
      </c>
      <c r="S4611" s="52">
        <v>0</v>
      </c>
      <c r="T4611" s="52">
        <v>0</v>
      </c>
      <c r="U4611" s="52">
        <v>0</v>
      </c>
      <c r="V4611" s="52">
        <v>0</v>
      </c>
      <c r="W4611" s="52">
        <v>0</v>
      </c>
      <c r="X4611" s="52">
        <v>0</v>
      </c>
      <c r="Y4611" s="52">
        <v>0</v>
      </c>
      <c r="Z4611" s="52">
        <v>0</v>
      </c>
    </row>
    <row r="4612" spans="1:26">
      <c r="A4612" s="52" t="s">
        <v>355</v>
      </c>
      <c r="B4612" s="52" t="s">
        <v>338</v>
      </c>
      <c r="C4612" s="52" t="s">
        <v>241</v>
      </c>
      <c r="D4612" s="52" t="s">
        <v>86</v>
      </c>
      <c r="E4612" s="52" t="s">
        <v>92</v>
      </c>
      <c r="F4612" s="52" t="s">
        <v>64</v>
      </c>
      <c r="G4612" s="52">
        <v>0</v>
      </c>
      <c r="H4612" s="52">
        <v>0</v>
      </c>
      <c r="I4612" s="52">
        <v>0</v>
      </c>
      <c r="J4612" s="52">
        <v>0</v>
      </c>
      <c r="K4612" s="52">
        <v>0</v>
      </c>
      <c r="L4612" s="52">
        <v>0</v>
      </c>
      <c r="M4612" s="52">
        <v>0</v>
      </c>
      <c r="N4612" s="52">
        <v>0</v>
      </c>
      <c r="O4612" s="52">
        <v>0</v>
      </c>
      <c r="P4612" s="52">
        <v>0</v>
      </c>
      <c r="Q4612" s="52">
        <v>0</v>
      </c>
      <c r="R4612" s="52">
        <v>0</v>
      </c>
      <c r="S4612" s="52">
        <v>0</v>
      </c>
      <c r="T4612" s="52">
        <v>0</v>
      </c>
      <c r="U4612" s="52">
        <v>0</v>
      </c>
      <c r="V4612" s="52">
        <v>0</v>
      </c>
      <c r="W4612" s="52">
        <v>0</v>
      </c>
      <c r="X4612" s="52">
        <v>0</v>
      </c>
      <c r="Y4612" s="52">
        <v>0</v>
      </c>
      <c r="Z4612" s="52">
        <v>0</v>
      </c>
    </row>
    <row r="4613" spans="1:26">
      <c r="A4613" s="52" t="s">
        <v>355</v>
      </c>
      <c r="B4613" s="52" t="s">
        <v>339</v>
      </c>
      <c r="C4613" s="52" t="s">
        <v>241</v>
      </c>
      <c r="D4613" s="52" t="s">
        <v>86</v>
      </c>
      <c r="E4613" s="52" t="s">
        <v>92</v>
      </c>
      <c r="F4613" s="52" t="s">
        <v>65</v>
      </c>
      <c r="G4613" s="52">
        <v>0</v>
      </c>
      <c r="H4613" s="52">
        <v>0</v>
      </c>
      <c r="I4613" s="52">
        <v>0</v>
      </c>
      <c r="J4613" s="52">
        <v>0</v>
      </c>
      <c r="K4613" s="52">
        <v>0</v>
      </c>
      <c r="L4613" s="52">
        <v>0</v>
      </c>
      <c r="M4613" s="52">
        <v>0</v>
      </c>
      <c r="N4613" s="52">
        <v>0</v>
      </c>
      <c r="O4613" s="52">
        <v>0</v>
      </c>
      <c r="P4613" s="52">
        <v>0</v>
      </c>
      <c r="Q4613" s="52">
        <v>0</v>
      </c>
      <c r="R4613" s="52">
        <v>0</v>
      </c>
      <c r="S4613" s="52">
        <v>0</v>
      </c>
      <c r="T4613" s="52">
        <v>0</v>
      </c>
      <c r="U4613" s="52">
        <v>0</v>
      </c>
      <c r="V4613" s="52">
        <v>0</v>
      </c>
      <c r="W4613" s="52">
        <v>0</v>
      </c>
      <c r="X4613" s="52">
        <v>0</v>
      </c>
      <c r="Y4613" s="52">
        <v>0</v>
      </c>
      <c r="Z4613" s="52">
        <v>0</v>
      </c>
    </row>
    <row r="4614" spans="1:26">
      <c r="A4614" s="52" t="s">
        <v>355</v>
      </c>
      <c r="B4614" s="52" t="s">
        <v>340</v>
      </c>
      <c r="C4614" s="52" t="s">
        <v>241</v>
      </c>
      <c r="D4614" s="52" t="s">
        <v>86</v>
      </c>
      <c r="E4614" s="52" t="s">
        <v>92</v>
      </c>
      <c r="F4614" s="52" t="s">
        <v>66</v>
      </c>
      <c r="G4614" s="52">
        <v>30.643200005025481</v>
      </c>
      <c r="H4614" s="52">
        <v>33.642000005517289</v>
      </c>
      <c r="I4614" s="52">
        <v>32.955507697712385</v>
      </c>
      <c r="J4614" s="52">
        <v>39.360105090346821</v>
      </c>
      <c r="K4614" s="52">
        <v>43.780500007179995</v>
      </c>
      <c r="L4614" s="52">
        <v>47.278678777753711</v>
      </c>
      <c r="M4614" s="52">
        <v>45.310429870070919</v>
      </c>
      <c r="N4614" s="52">
        <v>48.704400007987537</v>
      </c>
      <c r="O4614" s="52">
        <v>54.946800009011305</v>
      </c>
      <c r="P4614" s="52">
        <v>56.882860569328784</v>
      </c>
      <c r="Q4614" s="52">
        <v>61.464584796480175</v>
      </c>
      <c r="R4614" s="52">
        <v>66.44339763586872</v>
      </c>
      <c r="S4614" s="52">
        <v>131.27449063684747</v>
      </c>
      <c r="T4614" s="52">
        <v>70.733177818278577</v>
      </c>
      <c r="U4614" s="52">
        <v>73.639305286659365</v>
      </c>
      <c r="V4614" s="52">
        <v>78.253406615796834</v>
      </c>
      <c r="W4614" s="52">
        <v>87.004695983158982</v>
      </c>
      <c r="X4614" s="52">
        <v>98.579228607659502</v>
      </c>
      <c r="Y4614" s="52">
        <v>111.82434816811261</v>
      </c>
      <c r="Z4614" s="52">
        <v>121.82423268194619</v>
      </c>
    </row>
    <row r="4615" spans="1:26">
      <c r="A4615" s="52" t="s">
        <v>355</v>
      </c>
      <c r="B4615" s="52" t="s">
        <v>341</v>
      </c>
      <c r="C4615" s="52" t="s">
        <v>241</v>
      </c>
      <c r="D4615" s="52" t="s">
        <v>86</v>
      </c>
      <c r="E4615" s="52" t="s">
        <v>92</v>
      </c>
      <c r="F4615" s="52" t="s">
        <v>67</v>
      </c>
      <c r="G4615" s="52">
        <v>0</v>
      </c>
      <c r="H4615" s="52">
        <v>0</v>
      </c>
      <c r="I4615" s="52">
        <v>0</v>
      </c>
      <c r="J4615" s="52">
        <v>0</v>
      </c>
      <c r="K4615" s="52">
        <v>0</v>
      </c>
      <c r="L4615" s="52">
        <v>0</v>
      </c>
      <c r="M4615" s="52">
        <v>0</v>
      </c>
      <c r="N4615" s="52">
        <v>0</v>
      </c>
      <c r="O4615" s="52">
        <v>0</v>
      </c>
      <c r="P4615" s="52">
        <v>0</v>
      </c>
      <c r="Q4615" s="52">
        <v>0</v>
      </c>
      <c r="R4615" s="52">
        <v>0</v>
      </c>
      <c r="S4615" s="52">
        <v>0</v>
      </c>
      <c r="T4615" s="52">
        <v>0</v>
      </c>
      <c r="U4615" s="52">
        <v>0</v>
      </c>
      <c r="V4615" s="52">
        <v>0</v>
      </c>
      <c r="W4615" s="52">
        <v>0</v>
      </c>
      <c r="X4615" s="52">
        <v>0</v>
      </c>
      <c r="Y4615" s="52">
        <v>0</v>
      </c>
      <c r="Z4615" s="52">
        <v>0</v>
      </c>
    </row>
    <row r="4616" spans="1:26">
      <c r="A4616" s="52" t="s">
        <v>355</v>
      </c>
      <c r="B4616" s="52" t="s">
        <v>337</v>
      </c>
      <c r="C4616" s="52" t="s">
        <v>241</v>
      </c>
      <c r="D4616" s="52" t="s">
        <v>86</v>
      </c>
      <c r="E4616" s="52" t="s">
        <v>92</v>
      </c>
      <c r="F4616" s="52" t="s">
        <v>68</v>
      </c>
      <c r="G4616" s="52">
        <v>0</v>
      </c>
      <c r="H4616" s="52">
        <v>0</v>
      </c>
      <c r="I4616" s="52">
        <v>0</v>
      </c>
      <c r="J4616" s="52">
        <v>0</v>
      </c>
      <c r="K4616" s="52">
        <v>0</v>
      </c>
      <c r="L4616" s="52">
        <v>0</v>
      </c>
      <c r="M4616" s="52">
        <v>0</v>
      </c>
      <c r="N4616" s="52">
        <v>0</v>
      </c>
      <c r="O4616" s="52">
        <v>0</v>
      </c>
      <c r="P4616" s="52">
        <v>0</v>
      </c>
      <c r="Q4616" s="52">
        <v>0</v>
      </c>
      <c r="R4616" s="52">
        <v>0</v>
      </c>
      <c r="S4616" s="52">
        <v>0</v>
      </c>
      <c r="T4616" s="52">
        <v>0</v>
      </c>
      <c r="U4616" s="52">
        <v>0</v>
      </c>
      <c r="V4616" s="52">
        <v>0</v>
      </c>
      <c r="W4616" s="52">
        <v>0</v>
      </c>
      <c r="X4616" s="52">
        <v>0</v>
      </c>
      <c r="Y4616" s="52">
        <v>0</v>
      </c>
      <c r="Z4616" s="52">
        <v>0</v>
      </c>
    </row>
    <row r="4617" spans="1:26">
      <c r="A4617" s="52" t="s">
        <v>355</v>
      </c>
      <c r="B4617" s="52" t="s">
        <v>337</v>
      </c>
      <c r="C4617" s="52" t="s">
        <v>241</v>
      </c>
      <c r="D4617" s="52" t="s">
        <v>86</v>
      </c>
      <c r="E4617" s="52" t="s">
        <v>92</v>
      </c>
      <c r="F4617" s="52" t="s">
        <v>69</v>
      </c>
      <c r="G4617" s="52">
        <v>0</v>
      </c>
      <c r="H4617" s="52">
        <v>0</v>
      </c>
      <c r="I4617" s="52">
        <v>0</v>
      </c>
      <c r="J4617" s="52">
        <v>0</v>
      </c>
      <c r="K4617" s="52">
        <v>0</v>
      </c>
      <c r="L4617" s="52">
        <v>0</v>
      </c>
      <c r="M4617" s="52">
        <v>0</v>
      </c>
      <c r="N4617" s="52">
        <v>0</v>
      </c>
      <c r="O4617" s="52">
        <v>0</v>
      </c>
      <c r="P4617" s="52">
        <v>0</v>
      </c>
      <c r="Q4617" s="52">
        <v>0</v>
      </c>
      <c r="R4617" s="52">
        <v>0</v>
      </c>
      <c r="S4617" s="52">
        <v>0</v>
      </c>
      <c r="T4617" s="52">
        <v>0</v>
      </c>
      <c r="U4617" s="52">
        <v>0</v>
      </c>
      <c r="V4617" s="52">
        <v>0</v>
      </c>
      <c r="W4617" s="52">
        <v>0</v>
      </c>
      <c r="X4617" s="52">
        <v>0</v>
      </c>
      <c r="Y4617" s="52">
        <v>0</v>
      </c>
      <c r="Z4617" s="52">
        <v>0</v>
      </c>
    </row>
    <row r="4618" spans="1:26">
      <c r="A4618" s="52" t="s">
        <v>355</v>
      </c>
      <c r="B4618" s="52" t="s">
        <v>337</v>
      </c>
      <c r="C4618" s="52" t="s">
        <v>241</v>
      </c>
      <c r="D4618" s="52" t="s">
        <v>86</v>
      </c>
      <c r="E4618" s="52" t="s">
        <v>92</v>
      </c>
      <c r="F4618" s="52" t="s">
        <v>70</v>
      </c>
      <c r="G4618" s="52">
        <v>0</v>
      </c>
      <c r="H4618" s="52">
        <v>0</v>
      </c>
      <c r="I4618" s="52">
        <v>0</v>
      </c>
      <c r="J4618" s="52">
        <v>0</v>
      </c>
      <c r="K4618" s="52">
        <v>0</v>
      </c>
      <c r="L4618" s="52">
        <v>0</v>
      </c>
      <c r="M4618" s="52">
        <v>0</v>
      </c>
      <c r="N4618" s="52">
        <v>0</v>
      </c>
      <c r="O4618" s="52">
        <v>0</v>
      </c>
      <c r="P4618" s="52">
        <v>0</v>
      </c>
      <c r="Q4618" s="52">
        <v>0</v>
      </c>
      <c r="R4618" s="52">
        <v>0</v>
      </c>
      <c r="S4618" s="52">
        <v>0</v>
      </c>
      <c r="T4618" s="52">
        <v>0</v>
      </c>
      <c r="U4618" s="52">
        <v>0</v>
      </c>
      <c r="V4618" s="52">
        <v>0</v>
      </c>
      <c r="W4618" s="52">
        <v>0</v>
      </c>
      <c r="X4618" s="52">
        <v>0</v>
      </c>
      <c r="Y4618" s="52">
        <v>0</v>
      </c>
      <c r="Z4618" s="52">
        <v>0</v>
      </c>
    </row>
    <row r="4619" spans="1:26">
      <c r="A4619" s="52" t="s">
        <v>355</v>
      </c>
      <c r="B4619" s="52" t="s">
        <v>342</v>
      </c>
      <c r="C4619" s="52" t="s">
        <v>241</v>
      </c>
      <c r="D4619" s="52" t="s">
        <v>86</v>
      </c>
      <c r="E4619" s="52" t="s">
        <v>92</v>
      </c>
      <c r="F4619" s="52" t="s">
        <v>71</v>
      </c>
      <c r="G4619" s="52">
        <v>0</v>
      </c>
      <c r="H4619" s="52">
        <v>0</v>
      </c>
      <c r="I4619" s="52">
        <v>0</v>
      </c>
      <c r="J4619" s="52">
        <v>0</v>
      </c>
      <c r="K4619" s="52">
        <v>0</v>
      </c>
      <c r="L4619" s="52">
        <v>0</v>
      </c>
      <c r="M4619" s="52">
        <v>0</v>
      </c>
      <c r="N4619" s="52">
        <v>0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0</v>
      </c>
      <c r="U4619" s="52">
        <v>0</v>
      </c>
      <c r="V4619" s="52">
        <v>0</v>
      </c>
      <c r="W4619" s="52">
        <v>0</v>
      </c>
      <c r="X4619" s="52">
        <v>0</v>
      </c>
      <c r="Y4619" s="52">
        <v>0</v>
      </c>
      <c r="Z4619" s="52">
        <v>0</v>
      </c>
    </row>
    <row r="4620" spans="1:26">
      <c r="A4620" s="52" t="s">
        <v>355</v>
      </c>
      <c r="B4620" s="52" t="s">
        <v>342</v>
      </c>
      <c r="C4620" s="52" t="s">
        <v>241</v>
      </c>
      <c r="D4620" s="52" t="s">
        <v>86</v>
      </c>
      <c r="E4620" s="52" t="s">
        <v>92</v>
      </c>
      <c r="F4620" s="52" t="s">
        <v>72</v>
      </c>
      <c r="G4620" s="52">
        <v>39.435556943285896</v>
      </c>
      <c r="H4620" s="52">
        <v>41.285364399708392</v>
      </c>
      <c r="I4620" s="52">
        <v>45.435308855017794</v>
      </c>
      <c r="J4620" s="52">
        <v>23.196464828138776</v>
      </c>
      <c r="K4620" s="52">
        <v>260.40113667488151</v>
      </c>
      <c r="L4620" s="52">
        <v>274.73818070221154</v>
      </c>
      <c r="M4620" s="52">
        <v>290.91028216169008</v>
      </c>
      <c r="N4620" s="52">
        <v>316.27366351047141</v>
      </c>
      <c r="O4620" s="52">
        <v>360.19572534205179</v>
      </c>
      <c r="P4620" s="52">
        <v>360.1268409573297</v>
      </c>
      <c r="Q4620" s="52">
        <v>399.22069064969259</v>
      </c>
      <c r="R4620" s="52">
        <v>428.66334004903223</v>
      </c>
      <c r="S4620" s="52">
        <v>480.32825583198303</v>
      </c>
      <c r="T4620" s="52">
        <v>518.27825314949837</v>
      </c>
      <c r="U4620" s="52">
        <v>683.76453490961592</v>
      </c>
      <c r="V4620" s="52">
        <v>730.72742280268267</v>
      </c>
      <c r="W4620" s="52">
        <v>739.57289371777358</v>
      </c>
      <c r="X4620" s="52">
        <v>756.22893390712932</v>
      </c>
      <c r="Y4620" s="52">
        <v>779.54681407701003</v>
      </c>
      <c r="Z4620" s="52">
        <v>750.98150627744133</v>
      </c>
    </row>
    <row r="4621" spans="1:26">
      <c r="A4621" s="52" t="s">
        <v>355</v>
      </c>
      <c r="B4621" s="52" t="s">
        <v>343</v>
      </c>
      <c r="C4621" s="52" t="s">
        <v>241</v>
      </c>
      <c r="D4621" s="52" t="s">
        <v>86</v>
      </c>
      <c r="E4621" s="52" t="s">
        <v>92</v>
      </c>
      <c r="F4621" s="52" t="s">
        <v>73</v>
      </c>
      <c r="G4621" s="52">
        <v>8.7561000000001492</v>
      </c>
      <c r="H4621" s="52">
        <v>12.891960000000223</v>
      </c>
      <c r="I4621" s="52">
        <v>23.804363076923497</v>
      </c>
      <c r="J4621" s="52">
        <v>0.40986000000000705</v>
      </c>
      <c r="K4621" s="52">
        <v>38.523616988986127</v>
      </c>
      <c r="L4621" s="52">
        <v>56.014418937494128</v>
      </c>
      <c r="M4621" s="52">
        <v>65.74293057137254</v>
      </c>
      <c r="N4621" s="52">
        <v>72.685956237249115</v>
      </c>
      <c r="O4621" s="52">
        <v>22.630474707397685</v>
      </c>
      <c r="P4621" s="52">
        <v>27.673553448000494</v>
      </c>
      <c r="Q4621" s="52">
        <v>30.334586300197831</v>
      </c>
      <c r="R4621" s="52">
        <v>36.673622424637955</v>
      </c>
      <c r="S4621" s="52">
        <v>43.284838237892167</v>
      </c>
      <c r="T4621" s="52">
        <v>44.161242802622425</v>
      </c>
      <c r="U4621" s="52">
        <v>56.11210382211258</v>
      </c>
      <c r="V4621" s="52">
        <v>64.316822188163556</v>
      </c>
      <c r="W4621" s="52">
        <v>69.9020557761487</v>
      </c>
      <c r="X4621" s="52">
        <v>76.285158243306412</v>
      </c>
      <c r="Y4621" s="52">
        <v>77.433238169484767</v>
      </c>
      <c r="Z4621" s="52">
        <v>89.71122645528483</v>
      </c>
    </row>
    <row r="4622" spans="1:26">
      <c r="A4622" s="52" t="s">
        <v>350</v>
      </c>
      <c r="B4622" s="52" t="s">
        <v>337</v>
      </c>
      <c r="C4622" s="52" t="s">
        <v>242</v>
      </c>
      <c r="D4622" s="52" t="s">
        <v>86</v>
      </c>
      <c r="E4622" s="52" t="s">
        <v>87</v>
      </c>
      <c r="F4622" s="52" t="s">
        <v>63</v>
      </c>
      <c r="G4622" s="52">
        <v>0</v>
      </c>
      <c r="H4622" s="52">
        <v>0</v>
      </c>
      <c r="I4622" s="52">
        <v>0</v>
      </c>
      <c r="J4622" s="52">
        <v>0</v>
      </c>
      <c r="K4622" s="52">
        <v>0</v>
      </c>
      <c r="L4622" s="52">
        <v>0</v>
      </c>
      <c r="M4622" s="52">
        <v>0</v>
      </c>
      <c r="N4622" s="52">
        <v>0</v>
      </c>
      <c r="O4622" s="52">
        <v>0</v>
      </c>
      <c r="P4622" s="52">
        <v>0</v>
      </c>
      <c r="Q4622" s="52">
        <v>0</v>
      </c>
      <c r="R4622" s="52">
        <v>0</v>
      </c>
      <c r="S4622" s="52">
        <v>0</v>
      </c>
      <c r="T4622" s="52">
        <v>0</v>
      </c>
      <c r="U4622" s="52">
        <v>0</v>
      </c>
      <c r="V4622" s="52">
        <v>0</v>
      </c>
      <c r="W4622" s="52">
        <v>0</v>
      </c>
      <c r="X4622" s="52">
        <v>0</v>
      </c>
      <c r="Y4622" s="52">
        <v>0</v>
      </c>
      <c r="Z4622" s="52">
        <v>0</v>
      </c>
    </row>
    <row r="4623" spans="1:26">
      <c r="A4623" s="52" t="s">
        <v>350</v>
      </c>
      <c r="B4623" s="52" t="s">
        <v>338</v>
      </c>
      <c r="C4623" s="52" t="s">
        <v>242</v>
      </c>
      <c r="D4623" s="52" t="s">
        <v>86</v>
      </c>
      <c r="E4623" s="52" t="s">
        <v>87</v>
      </c>
      <c r="F4623" s="52" t="s">
        <v>64</v>
      </c>
      <c r="G4623" s="52">
        <v>0</v>
      </c>
      <c r="H4623" s="52">
        <v>0</v>
      </c>
      <c r="I4623" s="52">
        <v>0</v>
      </c>
      <c r="J4623" s="52">
        <v>0</v>
      </c>
      <c r="K4623" s="52">
        <v>0</v>
      </c>
      <c r="L4623" s="52">
        <v>0</v>
      </c>
      <c r="M4623" s="52">
        <v>0</v>
      </c>
      <c r="N4623" s="52">
        <v>0</v>
      </c>
      <c r="O4623" s="52">
        <v>0</v>
      </c>
      <c r="P4623" s="52">
        <v>0</v>
      </c>
      <c r="Q4623" s="52">
        <v>0</v>
      </c>
      <c r="R4623" s="52">
        <v>0</v>
      </c>
      <c r="S4623" s="52">
        <v>0</v>
      </c>
      <c r="T4623" s="52">
        <v>0</v>
      </c>
      <c r="U4623" s="52">
        <v>0</v>
      </c>
      <c r="V4623" s="52">
        <v>0</v>
      </c>
      <c r="W4623" s="52">
        <v>0</v>
      </c>
      <c r="X4623" s="52">
        <v>0</v>
      </c>
      <c r="Y4623" s="52">
        <v>0</v>
      </c>
      <c r="Z4623" s="52">
        <v>0</v>
      </c>
    </row>
    <row r="4624" spans="1:26">
      <c r="A4624" s="52" t="s">
        <v>350</v>
      </c>
      <c r="B4624" s="52" t="s">
        <v>339</v>
      </c>
      <c r="C4624" s="52" t="s">
        <v>242</v>
      </c>
      <c r="D4624" s="52" t="s">
        <v>86</v>
      </c>
      <c r="E4624" s="52" t="s">
        <v>87</v>
      </c>
      <c r="F4624" s="52" t="s">
        <v>65</v>
      </c>
      <c r="G4624" s="52">
        <v>0</v>
      </c>
      <c r="H4624" s="52">
        <v>0</v>
      </c>
      <c r="I4624" s="52">
        <v>0</v>
      </c>
      <c r="J4624" s="52">
        <v>0</v>
      </c>
      <c r="K4624" s="52">
        <v>0</v>
      </c>
      <c r="L4624" s="52">
        <v>0</v>
      </c>
      <c r="M4624" s="52">
        <v>0</v>
      </c>
      <c r="N4624" s="52">
        <v>0</v>
      </c>
      <c r="O4624" s="52">
        <v>0</v>
      </c>
      <c r="P4624" s="52">
        <v>0</v>
      </c>
      <c r="Q4624" s="52">
        <v>0</v>
      </c>
      <c r="R4624" s="52">
        <v>0</v>
      </c>
      <c r="S4624" s="52">
        <v>0</v>
      </c>
      <c r="T4624" s="52">
        <v>0</v>
      </c>
      <c r="U4624" s="52">
        <v>0</v>
      </c>
      <c r="V4624" s="52">
        <v>0</v>
      </c>
      <c r="W4624" s="52">
        <v>0</v>
      </c>
      <c r="X4624" s="52">
        <v>0</v>
      </c>
      <c r="Y4624" s="52">
        <v>0</v>
      </c>
      <c r="Z4624" s="52">
        <v>0</v>
      </c>
    </row>
    <row r="4625" spans="1:26">
      <c r="A4625" s="52" t="s">
        <v>350</v>
      </c>
      <c r="B4625" s="52" t="s">
        <v>340</v>
      </c>
      <c r="C4625" s="52" t="s">
        <v>242</v>
      </c>
      <c r="D4625" s="52" t="s">
        <v>86</v>
      </c>
      <c r="E4625" s="52" t="s">
        <v>87</v>
      </c>
      <c r="F4625" s="52" t="s">
        <v>66</v>
      </c>
      <c r="G4625" s="52">
        <v>0</v>
      </c>
      <c r="H4625" s="52">
        <v>0</v>
      </c>
      <c r="I4625" s="52">
        <v>0</v>
      </c>
      <c r="J4625" s="52">
        <v>0</v>
      </c>
      <c r="K4625" s="52">
        <v>0</v>
      </c>
      <c r="L4625" s="52">
        <v>0</v>
      </c>
      <c r="M4625" s="52">
        <v>0</v>
      </c>
      <c r="N4625" s="52">
        <v>0</v>
      </c>
      <c r="O4625" s="52">
        <v>0</v>
      </c>
      <c r="P4625" s="52">
        <v>0</v>
      </c>
      <c r="Q4625" s="52">
        <v>0</v>
      </c>
      <c r="R4625" s="52">
        <v>0</v>
      </c>
      <c r="S4625" s="52">
        <v>0</v>
      </c>
      <c r="T4625" s="52">
        <v>0</v>
      </c>
      <c r="U4625" s="52">
        <v>0</v>
      </c>
      <c r="V4625" s="52">
        <v>0</v>
      </c>
      <c r="W4625" s="52">
        <v>0</v>
      </c>
      <c r="X4625" s="52">
        <v>0</v>
      </c>
      <c r="Y4625" s="52">
        <v>0</v>
      </c>
      <c r="Z4625" s="52">
        <v>0</v>
      </c>
    </row>
    <row r="4626" spans="1:26">
      <c r="A4626" s="52" t="s">
        <v>350</v>
      </c>
      <c r="B4626" s="52" t="s">
        <v>341</v>
      </c>
      <c r="C4626" s="52" t="s">
        <v>242</v>
      </c>
      <c r="D4626" s="52" t="s">
        <v>86</v>
      </c>
      <c r="E4626" s="52" t="s">
        <v>87</v>
      </c>
      <c r="F4626" s="52" t="s">
        <v>67</v>
      </c>
      <c r="G4626" s="52">
        <v>0</v>
      </c>
      <c r="H4626" s="52">
        <v>0</v>
      </c>
      <c r="I4626" s="52">
        <v>0</v>
      </c>
      <c r="J4626" s="52">
        <v>0</v>
      </c>
      <c r="K4626" s="52">
        <v>0</v>
      </c>
      <c r="L4626" s="52">
        <v>0</v>
      </c>
      <c r="M4626" s="52">
        <v>0</v>
      </c>
      <c r="N4626" s="52">
        <v>0</v>
      </c>
      <c r="O4626" s="52">
        <v>0</v>
      </c>
      <c r="P4626" s="52">
        <v>0</v>
      </c>
      <c r="Q4626" s="52">
        <v>0</v>
      </c>
      <c r="R4626" s="52">
        <v>0</v>
      </c>
      <c r="S4626" s="52">
        <v>0</v>
      </c>
      <c r="T4626" s="52">
        <v>0</v>
      </c>
      <c r="U4626" s="52">
        <v>0</v>
      </c>
      <c r="V4626" s="52">
        <v>0</v>
      </c>
      <c r="W4626" s="52">
        <v>0</v>
      </c>
      <c r="X4626" s="52">
        <v>0</v>
      </c>
      <c r="Y4626" s="52">
        <v>0</v>
      </c>
      <c r="Z4626" s="52">
        <v>0</v>
      </c>
    </row>
    <row r="4627" spans="1:26">
      <c r="A4627" s="52" t="s">
        <v>350</v>
      </c>
      <c r="B4627" s="52" t="s">
        <v>337</v>
      </c>
      <c r="C4627" s="52" t="s">
        <v>242</v>
      </c>
      <c r="D4627" s="52" t="s">
        <v>86</v>
      </c>
      <c r="E4627" s="52" t="s">
        <v>87</v>
      </c>
      <c r="F4627" s="52" t="s">
        <v>68</v>
      </c>
      <c r="G4627" s="52">
        <v>0</v>
      </c>
      <c r="H4627" s="52">
        <v>0</v>
      </c>
      <c r="I4627" s="52">
        <v>0</v>
      </c>
      <c r="J4627" s="52">
        <v>0</v>
      </c>
      <c r="K4627" s="52">
        <v>0</v>
      </c>
      <c r="L4627" s="52">
        <v>0</v>
      </c>
      <c r="M4627" s="52">
        <v>0</v>
      </c>
      <c r="N4627" s="52">
        <v>0</v>
      </c>
      <c r="O4627" s="52">
        <v>0</v>
      </c>
      <c r="P4627" s="52">
        <v>0</v>
      </c>
      <c r="Q4627" s="52">
        <v>0</v>
      </c>
      <c r="R4627" s="52">
        <v>0</v>
      </c>
      <c r="S4627" s="52">
        <v>0</v>
      </c>
      <c r="T4627" s="52">
        <v>0</v>
      </c>
      <c r="U4627" s="52">
        <v>0</v>
      </c>
      <c r="V4627" s="52">
        <v>0</v>
      </c>
      <c r="W4627" s="52">
        <v>0</v>
      </c>
      <c r="X4627" s="52">
        <v>0</v>
      </c>
      <c r="Y4627" s="52">
        <v>0</v>
      </c>
      <c r="Z4627" s="52">
        <v>0</v>
      </c>
    </row>
    <row r="4628" spans="1:26">
      <c r="A4628" s="52" t="s">
        <v>350</v>
      </c>
      <c r="B4628" s="52" t="s">
        <v>337</v>
      </c>
      <c r="C4628" s="52" t="s">
        <v>242</v>
      </c>
      <c r="D4628" s="52" t="s">
        <v>86</v>
      </c>
      <c r="E4628" s="52" t="s">
        <v>87</v>
      </c>
      <c r="F4628" s="52" t="s">
        <v>69</v>
      </c>
      <c r="G4628" s="52">
        <v>0</v>
      </c>
      <c r="H4628" s="52">
        <v>0</v>
      </c>
      <c r="I4628" s="52">
        <v>0</v>
      </c>
      <c r="J4628" s="52">
        <v>0</v>
      </c>
      <c r="K4628" s="52">
        <v>0</v>
      </c>
      <c r="L4628" s="52">
        <v>0</v>
      </c>
      <c r="M4628" s="52">
        <v>0</v>
      </c>
      <c r="N4628" s="52">
        <v>0</v>
      </c>
      <c r="O4628" s="52">
        <v>0</v>
      </c>
      <c r="P4628" s="52">
        <v>0</v>
      </c>
      <c r="Q4628" s="52">
        <v>0</v>
      </c>
      <c r="R4628" s="52">
        <v>0</v>
      </c>
      <c r="S4628" s="52">
        <v>0</v>
      </c>
      <c r="T4628" s="52">
        <v>0</v>
      </c>
      <c r="U4628" s="52">
        <v>0</v>
      </c>
      <c r="V4628" s="52">
        <v>0</v>
      </c>
      <c r="W4628" s="52">
        <v>0</v>
      </c>
      <c r="X4628" s="52">
        <v>0</v>
      </c>
      <c r="Y4628" s="52">
        <v>0</v>
      </c>
      <c r="Z4628" s="52">
        <v>0</v>
      </c>
    </row>
    <row r="4629" spans="1:26">
      <c r="A4629" s="52" t="s">
        <v>350</v>
      </c>
      <c r="B4629" s="52" t="s">
        <v>337</v>
      </c>
      <c r="C4629" s="52" t="s">
        <v>242</v>
      </c>
      <c r="D4629" s="52" t="s">
        <v>86</v>
      </c>
      <c r="E4629" s="52" t="s">
        <v>87</v>
      </c>
      <c r="F4629" s="52" t="s">
        <v>70</v>
      </c>
      <c r="G4629" s="52">
        <v>0</v>
      </c>
      <c r="H4629" s="52">
        <v>0</v>
      </c>
      <c r="I4629" s="52">
        <v>0</v>
      </c>
      <c r="J4629" s="52">
        <v>0</v>
      </c>
      <c r="K4629" s="52">
        <v>0</v>
      </c>
      <c r="L4629" s="52">
        <v>0</v>
      </c>
      <c r="M4629" s="52">
        <v>0</v>
      </c>
      <c r="N4629" s="52">
        <v>0</v>
      </c>
      <c r="O4629" s="52">
        <v>0</v>
      </c>
      <c r="P4629" s="52">
        <v>0</v>
      </c>
      <c r="Q4629" s="52">
        <v>0</v>
      </c>
      <c r="R4629" s="52">
        <v>0</v>
      </c>
      <c r="S4629" s="52">
        <v>0</v>
      </c>
      <c r="T4629" s="52">
        <v>0</v>
      </c>
      <c r="U4629" s="52">
        <v>0</v>
      </c>
      <c r="V4629" s="52">
        <v>0</v>
      </c>
      <c r="W4629" s="52">
        <v>0</v>
      </c>
      <c r="X4629" s="52">
        <v>0</v>
      </c>
      <c r="Y4629" s="52">
        <v>0</v>
      </c>
      <c r="Z4629" s="52">
        <v>0</v>
      </c>
    </row>
    <row r="4630" spans="1:26">
      <c r="A4630" s="52" t="s">
        <v>350</v>
      </c>
      <c r="B4630" s="52" t="s">
        <v>342</v>
      </c>
      <c r="C4630" s="52" t="s">
        <v>242</v>
      </c>
      <c r="D4630" s="52" t="s">
        <v>86</v>
      </c>
      <c r="E4630" s="52" t="s">
        <v>87</v>
      </c>
      <c r="F4630" s="52" t="s">
        <v>71</v>
      </c>
      <c r="G4630" s="52">
        <v>0</v>
      </c>
      <c r="H4630" s="52">
        <v>0</v>
      </c>
      <c r="I4630" s="52">
        <v>0</v>
      </c>
      <c r="J4630" s="52">
        <v>0</v>
      </c>
      <c r="K4630" s="52">
        <v>0</v>
      </c>
      <c r="L4630" s="52">
        <v>0</v>
      </c>
      <c r="M4630" s="52">
        <v>0</v>
      </c>
      <c r="N4630" s="52">
        <v>0</v>
      </c>
      <c r="O4630" s="52">
        <v>0</v>
      </c>
      <c r="P4630" s="52">
        <v>0</v>
      </c>
      <c r="Q4630" s="52">
        <v>0</v>
      </c>
      <c r="R4630" s="52">
        <v>0</v>
      </c>
      <c r="S4630" s="52">
        <v>0</v>
      </c>
      <c r="T4630" s="52">
        <v>0</v>
      </c>
      <c r="U4630" s="52">
        <v>0</v>
      </c>
      <c r="V4630" s="52">
        <v>0</v>
      </c>
      <c r="W4630" s="52">
        <v>0</v>
      </c>
      <c r="X4630" s="52">
        <v>0</v>
      </c>
      <c r="Y4630" s="52">
        <v>0</v>
      </c>
      <c r="Z4630" s="52">
        <v>0</v>
      </c>
    </row>
    <row r="4631" spans="1:26">
      <c r="A4631" s="52" t="s">
        <v>350</v>
      </c>
      <c r="B4631" s="52" t="s">
        <v>342</v>
      </c>
      <c r="C4631" s="52" t="s">
        <v>242</v>
      </c>
      <c r="D4631" s="52" t="s">
        <v>86</v>
      </c>
      <c r="E4631" s="52" t="s">
        <v>87</v>
      </c>
      <c r="F4631" s="52" t="s">
        <v>72</v>
      </c>
      <c r="G4631" s="52">
        <v>0.14859449541601097</v>
      </c>
      <c r="H4631" s="52">
        <v>0.15454790308093713</v>
      </c>
      <c r="I4631" s="52">
        <v>0.19085124014860699</v>
      </c>
      <c r="J4631" s="52">
        <v>0.17496222710933493</v>
      </c>
      <c r="K4631" s="52">
        <v>0.21482769227094994</v>
      </c>
      <c r="L4631" s="52">
        <v>0.17186169951923</v>
      </c>
      <c r="M4631" s="52">
        <v>0.19412284734275503</v>
      </c>
      <c r="N4631" s="52">
        <v>0.21538452005601672</v>
      </c>
      <c r="O4631" s="52">
        <v>0.20704447666643733</v>
      </c>
      <c r="P4631" s="52">
        <v>0.19010393859839447</v>
      </c>
      <c r="Q4631" s="52">
        <v>0.19324503609149121</v>
      </c>
      <c r="R4631" s="52">
        <v>0.10311465175283063</v>
      </c>
      <c r="S4631" s="52">
        <v>0.10230698531226894</v>
      </c>
      <c r="T4631" s="52">
        <v>0.10232890968613712</v>
      </c>
      <c r="U4631" s="52">
        <v>0.10610520056853402</v>
      </c>
      <c r="V4631" s="52">
        <v>0.10741384237693569</v>
      </c>
      <c r="W4631" s="52">
        <v>0.1240795506621353</v>
      </c>
      <c r="X4631" s="52">
        <v>0.14723240835609758</v>
      </c>
      <c r="Y4631" s="52">
        <v>0.1485174832531497</v>
      </c>
      <c r="Z4631" s="52">
        <v>0.1449331985482275</v>
      </c>
    </row>
    <row r="4632" spans="1:26">
      <c r="A4632" s="52" t="s">
        <v>350</v>
      </c>
      <c r="B4632" s="52" t="s">
        <v>343</v>
      </c>
      <c r="C4632" s="52" t="s">
        <v>242</v>
      </c>
      <c r="D4632" s="52" t="s">
        <v>86</v>
      </c>
      <c r="E4632" s="52" t="s">
        <v>87</v>
      </c>
      <c r="F4632" s="52" t="s">
        <v>73</v>
      </c>
      <c r="G4632" s="52">
        <v>0</v>
      </c>
      <c r="H4632" s="52">
        <v>0</v>
      </c>
      <c r="I4632" s="52">
        <v>0</v>
      </c>
      <c r="J4632" s="52">
        <v>0</v>
      </c>
      <c r="K4632" s="52">
        <v>0</v>
      </c>
      <c r="L4632" s="52">
        <v>0</v>
      </c>
      <c r="M4632" s="52">
        <v>0</v>
      </c>
      <c r="N4632" s="52">
        <v>0</v>
      </c>
      <c r="O4632" s="52">
        <v>0</v>
      </c>
      <c r="P4632" s="52">
        <v>0</v>
      </c>
      <c r="Q4632" s="52">
        <v>0</v>
      </c>
      <c r="R4632" s="52">
        <v>0</v>
      </c>
      <c r="S4632" s="52">
        <v>0</v>
      </c>
      <c r="T4632" s="52">
        <v>0</v>
      </c>
      <c r="U4632" s="52">
        <v>0</v>
      </c>
      <c r="V4632" s="52">
        <v>0</v>
      </c>
      <c r="W4632" s="52">
        <v>0</v>
      </c>
      <c r="X4632" s="52">
        <v>0</v>
      </c>
      <c r="Y4632" s="52">
        <v>0</v>
      </c>
      <c r="Z4632" s="52">
        <v>0</v>
      </c>
    </row>
    <row r="4633" spans="1:26">
      <c r="A4633" s="52" t="s">
        <v>351</v>
      </c>
      <c r="B4633" s="52" t="s">
        <v>337</v>
      </c>
      <c r="C4633" s="52" t="s">
        <v>242</v>
      </c>
      <c r="D4633" s="52" t="s">
        <v>86</v>
      </c>
      <c r="E4633" s="52" t="s">
        <v>88</v>
      </c>
      <c r="F4633" s="52" t="s">
        <v>63</v>
      </c>
      <c r="G4633" s="52">
        <v>0</v>
      </c>
      <c r="H4633" s="52">
        <v>0</v>
      </c>
      <c r="I4633" s="52">
        <v>0</v>
      </c>
      <c r="J4633" s="52">
        <v>0</v>
      </c>
      <c r="K4633" s="52">
        <v>0</v>
      </c>
      <c r="L4633" s="52">
        <v>0</v>
      </c>
      <c r="M4633" s="52">
        <v>0</v>
      </c>
      <c r="N4633" s="52">
        <v>0</v>
      </c>
      <c r="O4633" s="52">
        <v>0</v>
      </c>
      <c r="P4633" s="52">
        <v>0</v>
      </c>
      <c r="Q4633" s="52">
        <v>0</v>
      </c>
      <c r="R4633" s="52">
        <v>0</v>
      </c>
      <c r="S4633" s="52">
        <v>0</v>
      </c>
      <c r="T4633" s="52">
        <v>0</v>
      </c>
      <c r="U4633" s="52">
        <v>0</v>
      </c>
      <c r="V4633" s="52">
        <v>0</v>
      </c>
      <c r="W4633" s="52">
        <v>0</v>
      </c>
      <c r="X4633" s="52">
        <v>0</v>
      </c>
      <c r="Y4633" s="52">
        <v>0</v>
      </c>
      <c r="Z4633" s="52">
        <v>0</v>
      </c>
    </row>
    <row r="4634" spans="1:26">
      <c r="A4634" s="52" t="s">
        <v>351</v>
      </c>
      <c r="B4634" s="52" t="s">
        <v>338</v>
      </c>
      <c r="C4634" s="52" t="s">
        <v>242</v>
      </c>
      <c r="D4634" s="52" t="s">
        <v>86</v>
      </c>
      <c r="E4634" s="52" t="s">
        <v>88</v>
      </c>
      <c r="F4634" s="52" t="s">
        <v>64</v>
      </c>
      <c r="G4634" s="52">
        <v>0</v>
      </c>
      <c r="H4634" s="52">
        <v>0</v>
      </c>
      <c r="I4634" s="52">
        <v>0</v>
      </c>
      <c r="J4634" s="52">
        <v>0</v>
      </c>
      <c r="K4634" s="52">
        <v>0</v>
      </c>
      <c r="L4634" s="52">
        <v>0</v>
      </c>
      <c r="M4634" s="52">
        <v>0</v>
      </c>
      <c r="N4634" s="52">
        <v>0</v>
      </c>
      <c r="O4634" s="52">
        <v>0</v>
      </c>
      <c r="P4634" s="52">
        <v>0</v>
      </c>
      <c r="Q4634" s="52">
        <v>0</v>
      </c>
      <c r="R4634" s="52">
        <v>0</v>
      </c>
      <c r="S4634" s="52">
        <v>0</v>
      </c>
      <c r="T4634" s="52">
        <v>0</v>
      </c>
      <c r="U4634" s="52">
        <v>0</v>
      </c>
      <c r="V4634" s="52">
        <v>0</v>
      </c>
      <c r="W4634" s="52">
        <v>0</v>
      </c>
      <c r="X4634" s="52">
        <v>0</v>
      </c>
      <c r="Y4634" s="52">
        <v>0</v>
      </c>
      <c r="Z4634" s="52">
        <v>0</v>
      </c>
    </row>
    <row r="4635" spans="1:26">
      <c r="A4635" s="52" t="s">
        <v>351</v>
      </c>
      <c r="B4635" s="52" t="s">
        <v>339</v>
      </c>
      <c r="C4635" s="52" t="s">
        <v>242</v>
      </c>
      <c r="D4635" s="52" t="s">
        <v>86</v>
      </c>
      <c r="E4635" s="52" t="s">
        <v>88</v>
      </c>
      <c r="F4635" s="52" t="s">
        <v>65</v>
      </c>
      <c r="G4635" s="52">
        <v>0</v>
      </c>
      <c r="H4635" s="52">
        <v>0</v>
      </c>
      <c r="I4635" s="52">
        <v>0</v>
      </c>
      <c r="J4635" s="52">
        <v>0</v>
      </c>
      <c r="K4635" s="52">
        <v>0</v>
      </c>
      <c r="L4635" s="52">
        <v>0</v>
      </c>
      <c r="M4635" s="52">
        <v>0</v>
      </c>
      <c r="N4635" s="52">
        <v>0</v>
      </c>
      <c r="O4635" s="52">
        <v>0</v>
      </c>
      <c r="P4635" s="52">
        <v>0</v>
      </c>
      <c r="Q4635" s="52">
        <v>0.24483706501017602</v>
      </c>
      <c r="R4635" s="52">
        <v>1.088727845995008</v>
      </c>
      <c r="S4635" s="52">
        <v>0.2054019606155375</v>
      </c>
      <c r="T4635" s="52">
        <v>0.58144440895213034</v>
      </c>
      <c r="U4635" s="52">
        <v>0.24256277019308237</v>
      </c>
      <c r="V4635" s="52">
        <v>0.23813011152000005</v>
      </c>
      <c r="W4635" s="52">
        <v>0.16988489318072236</v>
      </c>
      <c r="X4635" s="52">
        <v>0.27011554404943977</v>
      </c>
      <c r="Y4635" s="52">
        <v>0.20980349171744744</v>
      </c>
      <c r="Z4635" s="52">
        <v>0.26401778971120626</v>
      </c>
    </row>
    <row r="4636" spans="1:26">
      <c r="A4636" s="52" t="s">
        <v>351</v>
      </c>
      <c r="B4636" s="52" t="s">
        <v>340</v>
      </c>
      <c r="C4636" s="52" t="s">
        <v>242</v>
      </c>
      <c r="D4636" s="52" t="s">
        <v>86</v>
      </c>
      <c r="E4636" s="52" t="s">
        <v>88</v>
      </c>
      <c r="F4636" s="52" t="s">
        <v>66</v>
      </c>
      <c r="G4636" s="52">
        <v>0</v>
      </c>
      <c r="H4636" s="52">
        <v>0</v>
      </c>
      <c r="I4636" s="52">
        <v>0</v>
      </c>
      <c r="J4636" s="52">
        <v>0</v>
      </c>
      <c r="K4636" s="52">
        <v>0</v>
      </c>
      <c r="L4636" s="52">
        <v>0</v>
      </c>
      <c r="M4636" s="52">
        <v>0</v>
      </c>
      <c r="N4636" s="52">
        <v>0</v>
      </c>
      <c r="O4636" s="52">
        <v>0</v>
      </c>
      <c r="P4636" s="52">
        <v>0</v>
      </c>
      <c r="Q4636" s="52">
        <v>0</v>
      </c>
      <c r="R4636" s="52">
        <v>0</v>
      </c>
      <c r="S4636" s="52">
        <v>0</v>
      </c>
      <c r="T4636" s="52">
        <v>0</v>
      </c>
      <c r="U4636" s="52">
        <v>0</v>
      </c>
      <c r="V4636" s="52">
        <v>0</v>
      </c>
      <c r="W4636" s="52">
        <v>0</v>
      </c>
      <c r="X4636" s="52">
        <v>0</v>
      </c>
      <c r="Y4636" s="52">
        <v>0</v>
      </c>
      <c r="Z4636" s="52">
        <v>0</v>
      </c>
    </row>
    <row r="4637" spans="1:26">
      <c r="A4637" s="52" t="s">
        <v>351</v>
      </c>
      <c r="B4637" s="52" t="s">
        <v>341</v>
      </c>
      <c r="C4637" s="52" t="s">
        <v>242</v>
      </c>
      <c r="D4637" s="52" t="s">
        <v>86</v>
      </c>
      <c r="E4637" s="52" t="s">
        <v>88</v>
      </c>
      <c r="F4637" s="52" t="s">
        <v>67</v>
      </c>
      <c r="G4637" s="52">
        <v>0</v>
      </c>
      <c r="H4637" s="52">
        <v>0</v>
      </c>
      <c r="I4637" s="52">
        <v>0</v>
      </c>
      <c r="J4637" s="52">
        <v>0</v>
      </c>
      <c r="K4637" s="52">
        <v>0</v>
      </c>
      <c r="L4637" s="52">
        <v>0</v>
      </c>
      <c r="M4637" s="52">
        <v>0</v>
      </c>
      <c r="N4637" s="52">
        <v>0</v>
      </c>
      <c r="O4637" s="52">
        <v>0</v>
      </c>
      <c r="P4637" s="52">
        <v>0</v>
      </c>
      <c r="Q4637" s="52">
        <v>0</v>
      </c>
      <c r="R4637" s="52">
        <v>0</v>
      </c>
      <c r="S4637" s="52">
        <v>0</v>
      </c>
      <c r="T4637" s="52">
        <v>0</v>
      </c>
      <c r="U4637" s="52">
        <v>0</v>
      </c>
      <c r="V4637" s="52">
        <v>0</v>
      </c>
      <c r="W4637" s="52">
        <v>0</v>
      </c>
      <c r="X4637" s="52">
        <v>0</v>
      </c>
      <c r="Y4637" s="52">
        <v>0</v>
      </c>
      <c r="Z4637" s="52">
        <v>0</v>
      </c>
    </row>
    <row r="4638" spans="1:26">
      <c r="A4638" s="52" t="s">
        <v>351</v>
      </c>
      <c r="B4638" s="52" t="s">
        <v>337</v>
      </c>
      <c r="C4638" s="52" t="s">
        <v>242</v>
      </c>
      <c r="D4638" s="52" t="s">
        <v>86</v>
      </c>
      <c r="E4638" s="52" t="s">
        <v>88</v>
      </c>
      <c r="F4638" s="52" t="s">
        <v>68</v>
      </c>
      <c r="G4638" s="52">
        <v>0</v>
      </c>
      <c r="H4638" s="52">
        <v>0</v>
      </c>
      <c r="I4638" s="52">
        <v>0</v>
      </c>
      <c r="J4638" s="52">
        <v>0</v>
      </c>
      <c r="K4638" s="52">
        <v>0</v>
      </c>
      <c r="L4638" s="52">
        <v>0</v>
      </c>
      <c r="M4638" s="52">
        <v>0</v>
      </c>
      <c r="N4638" s="52">
        <v>0</v>
      </c>
      <c r="O4638" s="52">
        <v>0</v>
      </c>
      <c r="P4638" s="52">
        <v>0</v>
      </c>
      <c r="Q4638" s="52">
        <v>0</v>
      </c>
      <c r="R4638" s="52">
        <v>0</v>
      </c>
      <c r="S4638" s="52">
        <v>0</v>
      </c>
      <c r="T4638" s="52">
        <v>0</v>
      </c>
      <c r="U4638" s="52">
        <v>0</v>
      </c>
      <c r="V4638" s="52">
        <v>0</v>
      </c>
      <c r="W4638" s="52">
        <v>0</v>
      </c>
      <c r="X4638" s="52">
        <v>0</v>
      </c>
      <c r="Y4638" s="52">
        <v>0</v>
      </c>
      <c r="Z4638" s="52">
        <v>0</v>
      </c>
    </row>
    <row r="4639" spans="1:26">
      <c r="A4639" s="52" t="s">
        <v>351</v>
      </c>
      <c r="B4639" s="52" t="s">
        <v>337</v>
      </c>
      <c r="C4639" s="52" t="s">
        <v>242</v>
      </c>
      <c r="D4639" s="52" t="s">
        <v>86</v>
      </c>
      <c r="E4639" s="52" t="s">
        <v>88</v>
      </c>
      <c r="F4639" s="52" t="s">
        <v>69</v>
      </c>
      <c r="G4639" s="52">
        <v>0</v>
      </c>
      <c r="H4639" s="52">
        <v>0</v>
      </c>
      <c r="I4639" s="52">
        <v>0</v>
      </c>
      <c r="J4639" s="52">
        <v>0</v>
      </c>
      <c r="K4639" s="52">
        <v>0</v>
      </c>
      <c r="L4639" s="52">
        <v>0</v>
      </c>
      <c r="M4639" s="52">
        <v>0</v>
      </c>
      <c r="N4639" s="52">
        <v>0</v>
      </c>
      <c r="O4639" s="52">
        <v>0</v>
      </c>
      <c r="P4639" s="52">
        <v>0</v>
      </c>
      <c r="Q4639" s="52">
        <v>0</v>
      </c>
      <c r="R4639" s="52">
        <v>0</v>
      </c>
      <c r="S4639" s="52">
        <v>0</v>
      </c>
      <c r="T4639" s="52">
        <v>0</v>
      </c>
      <c r="U4639" s="52">
        <v>0</v>
      </c>
      <c r="V4639" s="52">
        <v>0</v>
      </c>
      <c r="W4639" s="52">
        <v>0</v>
      </c>
      <c r="X4639" s="52">
        <v>0</v>
      </c>
      <c r="Y4639" s="52">
        <v>0</v>
      </c>
      <c r="Z4639" s="52">
        <v>0</v>
      </c>
    </row>
    <row r="4640" spans="1:26">
      <c r="A4640" s="52" t="s">
        <v>351</v>
      </c>
      <c r="B4640" s="52" t="s">
        <v>337</v>
      </c>
      <c r="C4640" s="52" t="s">
        <v>242</v>
      </c>
      <c r="D4640" s="52" t="s">
        <v>86</v>
      </c>
      <c r="E4640" s="52" t="s">
        <v>88</v>
      </c>
      <c r="F4640" s="52" t="s">
        <v>70</v>
      </c>
      <c r="G4640" s="52">
        <v>0</v>
      </c>
      <c r="H4640" s="52">
        <v>0</v>
      </c>
      <c r="I4640" s="52">
        <v>0</v>
      </c>
      <c r="J4640" s="52">
        <v>0</v>
      </c>
      <c r="K4640" s="52">
        <v>0</v>
      </c>
      <c r="L4640" s="52">
        <v>0</v>
      </c>
      <c r="M4640" s="52">
        <v>0</v>
      </c>
      <c r="N4640" s="52">
        <v>0</v>
      </c>
      <c r="O4640" s="52">
        <v>0</v>
      </c>
      <c r="P4640" s="52">
        <v>0</v>
      </c>
      <c r="Q4640" s="52">
        <v>0</v>
      </c>
      <c r="R4640" s="52">
        <v>0</v>
      </c>
      <c r="S4640" s="52">
        <v>0</v>
      </c>
      <c r="T4640" s="52">
        <v>0</v>
      </c>
      <c r="U4640" s="52">
        <v>0</v>
      </c>
      <c r="V4640" s="52">
        <v>0</v>
      </c>
      <c r="W4640" s="52">
        <v>0</v>
      </c>
      <c r="X4640" s="52">
        <v>0</v>
      </c>
      <c r="Y4640" s="52">
        <v>0</v>
      </c>
      <c r="Z4640" s="52">
        <v>0</v>
      </c>
    </row>
    <row r="4641" spans="1:26">
      <c r="A4641" s="52" t="s">
        <v>351</v>
      </c>
      <c r="B4641" s="52" t="s">
        <v>342</v>
      </c>
      <c r="C4641" s="52" t="s">
        <v>242</v>
      </c>
      <c r="D4641" s="52" t="s">
        <v>86</v>
      </c>
      <c r="E4641" s="52" t="s">
        <v>88</v>
      </c>
      <c r="F4641" s="52" t="s">
        <v>71</v>
      </c>
      <c r="G4641" s="52">
        <v>0</v>
      </c>
      <c r="H4641" s="52">
        <v>0</v>
      </c>
      <c r="I4641" s="52">
        <v>0</v>
      </c>
      <c r="J4641" s="52">
        <v>0</v>
      </c>
      <c r="K4641" s="52">
        <v>0</v>
      </c>
      <c r="L4641" s="52">
        <v>0</v>
      </c>
      <c r="M4641" s="52">
        <v>0</v>
      </c>
      <c r="N4641" s="52">
        <v>0</v>
      </c>
      <c r="O4641" s="52">
        <v>0</v>
      </c>
      <c r="P4641" s="52">
        <v>0</v>
      </c>
      <c r="Q4641" s="52">
        <v>0</v>
      </c>
      <c r="R4641" s="52">
        <v>0</v>
      </c>
      <c r="S4641" s="52">
        <v>0</v>
      </c>
      <c r="T4641" s="52">
        <v>0</v>
      </c>
      <c r="U4641" s="52">
        <v>0</v>
      </c>
      <c r="V4641" s="52">
        <v>0</v>
      </c>
      <c r="W4641" s="52">
        <v>0</v>
      </c>
      <c r="X4641" s="52">
        <v>0</v>
      </c>
      <c r="Y4641" s="52">
        <v>0</v>
      </c>
      <c r="Z4641" s="52">
        <v>0</v>
      </c>
    </row>
    <row r="4642" spans="1:26">
      <c r="A4642" s="52" t="s">
        <v>351</v>
      </c>
      <c r="B4642" s="52" t="s">
        <v>342</v>
      </c>
      <c r="C4642" s="52" t="s">
        <v>242</v>
      </c>
      <c r="D4642" s="52" t="s">
        <v>86</v>
      </c>
      <c r="E4642" s="52" t="s">
        <v>88</v>
      </c>
      <c r="F4642" s="52" t="s">
        <v>72</v>
      </c>
      <c r="G4642" s="52">
        <v>134.05756846461065</v>
      </c>
      <c r="H4642" s="52">
        <v>122.17580554206144</v>
      </c>
      <c r="I4642" s="52">
        <v>100.92205449173032</v>
      </c>
      <c r="J4642" s="52">
        <v>99.770569401894932</v>
      </c>
      <c r="K4642" s="52">
        <v>83.131384928357548</v>
      </c>
      <c r="L4642" s="52">
        <v>82.64005659480982</v>
      </c>
      <c r="M4642" s="52">
        <v>88.000211029468801</v>
      </c>
      <c r="N4642" s="52">
        <v>88.837968769730622</v>
      </c>
      <c r="O4642" s="52">
        <v>86.172316286928591</v>
      </c>
      <c r="P4642" s="52">
        <v>77.309873427504542</v>
      </c>
      <c r="Q4642" s="52">
        <v>78.475298553431685</v>
      </c>
      <c r="R4642" s="52">
        <v>79.441202002590956</v>
      </c>
      <c r="S4642" s="52">
        <v>79.985714018209421</v>
      </c>
      <c r="T4642" s="52">
        <v>78.02475949620883</v>
      </c>
      <c r="U4642" s="52">
        <v>77.646187510995816</v>
      </c>
      <c r="V4642" s="52">
        <v>78.461073136094697</v>
      </c>
      <c r="W4642" s="52">
        <v>77.720698689897503</v>
      </c>
      <c r="X4642" s="52">
        <v>76.305378932754749</v>
      </c>
      <c r="Y4642" s="52">
        <v>75.238264648515184</v>
      </c>
      <c r="Z4642" s="52">
        <v>76.149917288568304</v>
      </c>
    </row>
    <row r="4643" spans="1:26">
      <c r="A4643" s="52" t="s">
        <v>351</v>
      </c>
      <c r="B4643" s="52" t="s">
        <v>343</v>
      </c>
      <c r="C4643" s="52" t="s">
        <v>242</v>
      </c>
      <c r="D4643" s="52" t="s">
        <v>86</v>
      </c>
      <c r="E4643" s="52" t="s">
        <v>88</v>
      </c>
      <c r="F4643" s="52" t="s">
        <v>73</v>
      </c>
      <c r="G4643" s="52">
        <v>0</v>
      </c>
      <c r="H4643" s="52">
        <v>0</v>
      </c>
      <c r="I4643" s="52">
        <v>0</v>
      </c>
      <c r="J4643" s="52">
        <v>0</v>
      </c>
      <c r="K4643" s="52">
        <v>0</v>
      </c>
      <c r="L4643" s="52">
        <v>0</v>
      </c>
      <c r="M4643" s="52">
        <v>0</v>
      </c>
      <c r="N4643" s="52">
        <v>0</v>
      </c>
      <c r="O4643" s="52">
        <v>0</v>
      </c>
      <c r="P4643" s="52">
        <v>0</v>
      </c>
      <c r="Q4643" s="52">
        <v>0</v>
      </c>
      <c r="R4643" s="52">
        <v>0</v>
      </c>
      <c r="S4643" s="52">
        <v>0</v>
      </c>
      <c r="T4643" s="52">
        <v>0</v>
      </c>
      <c r="U4643" s="52">
        <v>0</v>
      </c>
      <c r="V4643" s="52">
        <v>0</v>
      </c>
      <c r="W4643" s="52">
        <v>0</v>
      </c>
      <c r="X4643" s="52">
        <v>0</v>
      </c>
      <c r="Y4643" s="52">
        <v>0</v>
      </c>
      <c r="Z4643" s="52">
        <v>0</v>
      </c>
    </row>
    <row r="4644" spans="1:26">
      <c r="A4644" s="52" t="s">
        <v>352</v>
      </c>
      <c r="B4644" s="52" t="s">
        <v>337</v>
      </c>
      <c r="C4644" s="52" t="s">
        <v>242</v>
      </c>
      <c r="D4644" s="52" t="s">
        <v>86</v>
      </c>
      <c r="E4644" s="52" t="s">
        <v>89</v>
      </c>
      <c r="F4644" s="52" t="s">
        <v>63</v>
      </c>
      <c r="G4644" s="52">
        <v>0</v>
      </c>
      <c r="H4644" s="52">
        <v>0</v>
      </c>
      <c r="I4644" s="52">
        <v>0</v>
      </c>
      <c r="J4644" s="52">
        <v>0</v>
      </c>
      <c r="K4644" s="52">
        <v>0</v>
      </c>
      <c r="L4644" s="52">
        <v>0</v>
      </c>
      <c r="M4644" s="52">
        <v>0</v>
      </c>
      <c r="N4644" s="52">
        <v>0</v>
      </c>
      <c r="O4644" s="52">
        <v>0</v>
      </c>
      <c r="P4644" s="52">
        <v>0</v>
      </c>
      <c r="Q4644" s="52">
        <v>0</v>
      </c>
      <c r="R4644" s="52">
        <v>0</v>
      </c>
      <c r="S4644" s="52">
        <v>0</v>
      </c>
      <c r="T4644" s="52">
        <v>0</v>
      </c>
      <c r="U4644" s="52">
        <v>0</v>
      </c>
      <c r="V4644" s="52">
        <v>0</v>
      </c>
      <c r="W4644" s="52">
        <v>0</v>
      </c>
      <c r="X4644" s="52">
        <v>0</v>
      </c>
      <c r="Y4644" s="52">
        <v>0</v>
      </c>
      <c r="Z4644" s="52">
        <v>0</v>
      </c>
    </row>
    <row r="4645" spans="1:26">
      <c r="A4645" s="52" t="s">
        <v>352</v>
      </c>
      <c r="B4645" s="52" t="s">
        <v>338</v>
      </c>
      <c r="C4645" s="52" t="s">
        <v>242</v>
      </c>
      <c r="D4645" s="52" t="s">
        <v>86</v>
      </c>
      <c r="E4645" s="52" t="s">
        <v>89</v>
      </c>
      <c r="F4645" s="52" t="s">
        <v>64</v>
      </c>
      <c r="G4645" s="52">
        <v>0</v>
      </c>
      <c r="H4645" s="52">
        <v>0</v>
      </c>
      <c r="I4645" s="52">
        <v>0</v>
      </c>
      <c r="J4645" s="52">
        <v>0</v>
      </c>
      <c r="K4645" s="52">
        <v>0</v>
      </c>
      <c r="L4645" s="52">
        <v>0</v>
      </c>
      <c r="M4645" s="52">
        <v>0</v>
      </c>
      <c r="N4645" s="52">
        <v>0</v>
      </c>
      <c r="O4645" s="52">
        <v>0</v>
      </c>
      <c r="P4645" s="52">
        <v>0</v>
      </c>
      <c r="Q4645" s="52">
        <v>0</v>
      </c>
      <c r="R4645" s="52">
        <v>0</v>
      </c>
      <c r="S4645" s="52">
        <v>0</v>
      </c>
      <c r="T4645" s="52">
        <v>0</v>
      </c>
      <c r="U4645" s="52">
        <v>0</v>
      </c>
      <c r="V4645" s="52">
        <v>0</v>
      </c>
      <c r="W4645" s="52">
        <v>0</v>
      </c>
      <c r="X4645" s="52">
        <v>0</v>
      </c>
      <c r="Y4645" s="52">
        <v>0</v>
      </c>
      <c r="Z4645" s="52">
        <v>0</v>
      </c>
    </row>
    <row r="4646" spans="1:26">
      <c r="A4646" s="52" t="s">
        <v>352</v>
      </c>
      <c r="B4646" s="52" t="s">
        <v>339</v>
      </c>
      <c r="C4646" s="52" t="s">
        <v>242</v>
      </c>
      <c r="D4646" s="52" t="s">
        <v>86</v>
      </c>
      <c r="E4646" s="52" t="s">
        <v>89</v>
      </c>
      <c r="F4646" s="52" t="s">
        <v>65</v>
      </c>
      <c r="G4646" s="52">
        <v>0</v>
      </c>
      <c r="H4646" s="52">
        <v>0</v>
      </c>
      <c r="I4646" s="52">
        <v>0</v>
      </c>
      <c r="J4646" s="52">
        <v>0</v>
      </c>
      <c r="K4646" s="52">
        <v>0</v>
      </c>
      <c r="L4646" s="52">
        <v>0</v>
      </c>
      <c r="M4646" s="52">
        <v>0</v>
      </c>
      <c r="N4646" s="52">
        <v>0</v>
      </c>
      <c r="O4646" s="52">
        <v>0</v>
      </c>
      <c r="P4646" s="52">
        <v>0</v>
      </c>
      <c r="Q4646" s="52">
        <v>0</v>
      </c>
      <c r="R4646" s="52">
        <v>0</v>
      </c>
      <c r="S4646" s="52">
        <v>0</v>
      </c>
      <c r="T4646" s="52">
        <v>0</v>
      </c>
      <c r="U4646" s="52">
        <v>0</v>
      </c>
      <c r="V4646" s="52">
        <v>0</v>
      </c>
      <c r="W4646" s="52">
        <v>0</v>
      </c>
      <c r="X4646" s="52">
        <v>0</v>
      </c>
      <c r="Y4646" s="52">
        <v>0</v>
      </c>
      <c r="Z4646" s="52">
        <v>0</v>
      </c>
    </row>
    <row r="4647" spans="1:26">
      <c r="A4647" s="52" t="s">
        <v>352</v>
      </c>
      <c r="B4647" s="52" t="s">
        <v>340</v>
      </c>
      <c r="C4647" s="52" t="s">
        <v>242</v>
      </c>
      <c r="D4647" s="52" t="s">
        <v>86</v>
      </c>
      <c r="E4647" s="52" t="s">
        <v>89</v>
      </c>
      <c r="F4647" s="52" t="s">
        <v>66</v>
      </c>
      <c r="G4647" s="52">
        <v>0</v>
      </c>
      <c r="H4647" s="52">
        <v>0</v>
      </c>
      <c r="I4647" s="52">
        <v>0</v>
      </c>
      <c r="J4647" s="52">
        <v>0</v>
      </c>
      <c r="K4647" s="52">
        <v>0</v>
      </c>
      <c r="L4647" s="52">
        <v>0</v>
      </c>
      <c r="M4647" s="52">
        <v>2.4440000023560167</v>
      </c>
      <c r="N4647" s="52">
        <v>2.4950554708091892</v>
      </c>
      <c r="O4647" s="52">
        <v>2.5199461156132719</v>
      </c>
      <c r="P4647" s="52">
        <v>2.5229032168137566</v>
      </c>
      <c r="Q4647" s="52">
        <v>2.5395506608164866</v>
      </c>
      <c r="R4647" s="52">
        <v>2.6094759592279542</v>
      </c>
      <c r="S4647" s="52">
        <v>2.7217500880463676</v>
      </c>
      <c r="T4647" s="52">
        <v>2.7960315844585493</v>
      </c>
      <c r="U4647" s="52">
        <v>2.8752963556715487</v>
      </c>
      <c r="V4647" s="52">
        <v>2.8800000004723203</v>
      </c>
      <c r="W4647" s="52">
        <v>2.9514630028840401</v>
      </c>
      <c r="X4647" s="52">
        <v>3.1294693229132333</v>
      </c>
      <c r="Y4647" s="52">
        <v>3.2086434425262178</v>
      </c>
      <c r="Z4647" s="52">
        <v>3.1290056645131572</v>
      </c>
    </row>
    <row r="4648" spans="1:26">
      <c r="A4648" s="52" t="s">
        <v>352</v>
      </c>
      <c r="B4648" s="52" t="s">
        <v>341</v>
      </c>
      <c r="C4648" s="52" t="s">
        <v>242</v>
      </c>
      <c r="D4648" s="52" t="s">
        <v>86</v>
      </c>
      <c r="E4648" s="52" t="s">
        <v>89</v>
      </c>
      <c r="F4648" s="52" t="s">
        <v>67</v>
      </c>
      <c r="G4648" s="52">
        <v>0</v>
      </c>
      <c r="H4648" s="52">
        <v>0</v>
      </c>
      <c r="I4648" s="52">
        <v>0</v>
      </c>
      <c r="J4648" s="52">
        <v>0</v>
      </c>
      <c r="K4648" s="52">
        <v>0</v>
      </c>
      <c r="L4648" s="52">
        <v>0</v>
      </c>
      <c r="M4648" s="52">
        <v>0</v>
      </c>
      <c r="N4648" s="52">
        <v>0</v>
      </c>
      <c r="O4648" s="52">
        <v>0</v>
      </c>
      <c r="P4648" s="52">
        <v>0</v>
      </c>
      <c r="Q4648" s="52">
        <v>0</v>
      </c>
      <c r="R4648" s="52">
        <v>0</v>
      </c>
      <c r="S4648" s="52">
        <v>0</v>
      </c>
      <c r="T4648" s="52">
        <v>0</v>
      </c>
      <c r="U4648" s="52">
        <v>0</v>
      </c>
      <c r="V4648" s="52">
        <v>0</v>
      </c>
      <c r="W4648" s="52">
        <v>0</v>
      </c>
      <c r="X4648" s="52">
        <v>0</v>
      </c>
      <c r="Y4648" s="52">
        <v>0</v>
      </c>
      <c r="Z4648" s="52">
        <v>0</v>
      </c>
    </row>
    <row r="4649" spans="1:26">
      <c r="A4649" s="52" t="s">
        <v>352</v>
      </c>
      <c r="B4649" s="52" t="s">
        <v>337</v>
      </c>
      <c r="C4649" s="52" t="s">
        <v>242</v>
      </c>
      <c r="D4649" s="52" t="s">
        <v>86</v>
      </c>
      <c r="E4649" s="52" t="s">
        <v>89</v>
      </c>
      <c r="F4649" s="52" t="s">
        <v>68</v>
      </c>
      <c r="G4649" s="52">
        <v>0</v>
      </c>
      <c r="H4649" s="52">
        <v>0</v>
      </c>
      <c r="I4649" s="52">
        <v>0</v>
      </c>
      <c r="J4649" s="52">
        <v>0</v>
      </c>
      <c r="K4649" s="52">
        <v>0</v>
      </c>
      <c r="L4649" s="52">
        <v>0</v>
      </c>
      <c r="M4649" s="52">
        <v>0</v>
      </c>
      <c r="N4649" s="52">
        <v>0</v>
      </c>
      <c r="O4649" s="52">
        <v>0</v>
      </c>
      <c r="P4649" s="52">
        <v>0</v>
      </c>
      <c r="Q4649" s="52">
        <v>0</v>
      </c>
      <c r="R4649" s="52">
        <v>0</v>
      </c>
      <c r="S4649" s="52">
        <v>0</v>
      </c>
      <c r="T4649" s="52">
        <v>0</v>
      </c>
      <c r="U4649" s="52">
        <v>0</v>
      </c>
      <c r="V4649" s="52">
        <v>0</v>
      </c>
      <c r="W4649" s="52">
        <v>0</v>
      </c>
      <c r="X4649" s="52">
        <v>0</v>
      </c>
      <c r="Y4649" s="52">
        <v>0</v>
      </c>
      <c r="Z4649" s="52">
        <v>0</v>
      </c>
    </row>
    <row r="4650" spans="1:26">
      <c r="A4650" s="52" t="s">
        <v>352</v>
      </c>
      <c r="B4650" s="52" t="s">
        <v>337</v>
      </c>
      <c r="C4650" s="52" t="s">
        <v>242</v>
      </c>
      <c r="D4650" s="52" t="s">
        <v>86</v>
      </c>
      <c r="E4650" s="52" t="s">
        <v>89</v>
      </c>
      <c r="F4650" s="52" t="s">
        <v>69</v>
      </c>
      <c r="G4650" s="52">
        <v>0</v>
      </c>
      <c r="H4650" s="52">
        <v>0</v>
      </c>
      <c r="I4650" s="52">
        <v>0</v>
      </c>
      <c r="J4650" s="52">
        <v>0</v>
      </c>
      <c r="K4650" s="52">
        <v>0</v>
      </c>
      <c r="L4650" s="52">
        <v>0</v>
      </c>
      <c r="M4650" s="52">
        <v>0</v>
      </c>
      <c r="N4650" s="52">
        <v>0</v>
      </c>
      <c r="O4650" s="52">
        <v>0</v>
      </c>
      <c r="P4650" s="52">
        <v>0</v>
      </c>
      <c r="Q4650" s="52">
        <v>0</v>
      </c>
      <c r="R4650" s="52">
        <v>0</v>
      </c>
      <c r="S4650" s="52">
        <v>0</v>
      </c>
      <c r="T4650" s="52">
        <v>0</v>
      </c>
      <c r="U4650" s="52">
        <v>0</v>
      </c>
      <c r="V4650" s="52">
        <v>0</v>
      </c>
      <c r="W4650" s="52">
        <v>0</v>
      </c>
      <c r="X4650" s="52">
        <v>0</v>
      </c>
      <c r="Y4650" s="52">
        <v>0</v>
      </c>
      <c r="Z4650" s="52">
        <v>0</v>
      </c>
    </row>
    <row r="4651" spans="1:26">
      <c r="A4651" s="52" t="s">
        <v>352</v>
      </c>
      <c r="B4651" s="52" t="s">
        <v>337</v>
      </c>
      <c r="C4651" s="52" t="s">
        <v>242</v>
      </c>
      <c r="D4651" s="52" t="s">
        <v>86</v>
      </c>
      <c r="E4651" s="52" t="s">
        <v>89</v>
      </c>
      <c r="F4651" s="52" t="s">
        <v>70</v>
      </c>
      <c r="G4651" s="52">
        <v>0</v>
      </c>
      <c r="H4651" s="52">
        <v>0</v>
      </c>
      <c r="I4651" s="52">
        <v>0</v>
      </c>
      <c r="J4651" s="52">
        <v>0</v>
      </c>
      <c r="K4651" s="52">
        <v>0</v>
      </c>
      <c r="L4651" s="52">
        <v>0</v>
      </c>
      <c r="M4651" s="52">
        <v>0</v>
      </c>
      <c r="N4651" s="52">
        <v>0</v>
      </c>
      <c r="O4651" s="52">
        <v>0</v>
      </c>
      <c r="P4651" s="52">
        <v>0</v>
      </c>
      <c r="Q4651" s="52">
        <v>0</v>
      </c>
      <c r="R4651" s="52">
        <v>0</v>
      </c>
      <c r="S4651" s="52">
        <v>0</v>
      </c>
      <c r="T4651" s="52">
        <v>0</v>
      </c>
      <c r="U4651" s="52">
        <v>0</v>
      </c>
      <c r="V4651" s="52">
        <v>0</v>
      </c>
      <c r="W4651" s="52">
        <v>0</v>
      </c>
      <c r="X4651" s="52">
        <v>0</v>
      </c>
      <c r="Y4651" s="52">
        <v>0</v>
      </c>
      <c r="Z4651" s="52">
        <v>0</v>
      </c>
    </row>
    <row r="4652" spans="1:26">
      <c r="A4652" s="52" t="s">
        <v>352</v>
      </c>
      <c r="B4652" s="52" t="s">
        <v>342</v>
      </c>
      <c r="C4652" s="52" t="s">
        <v>242</v>
      </c>
      <c r="D4652" s="52" t="s">
        <v>86</v>
      </c>
      <c r="E4652" s="52" t="s">
        <v>89</v>
      </c>
      <c r="F4652" s="52" t="s">
        <v>71</v>
      </c>
      <c r="G4652" s="52">
        <v>0</v>
      </c>
      <c r="H4652" s="52">
        <v>0</v>
      </c>
      <c r="I4652" s="52">
        <v>0</v>
      </c>
      <c r="J4652" s="52">
        <v>0</v>
      </c>
      <c r="K4652" s="52">
        <v>0</v>
      </c>
      <c r="L4652" s="52">
        <v>0</v>
      </c>
      <c r="M4652" s="52">
        <v>0</v>
      </c>
      <c r="N4652" s="52">
        <v>0</v>
      </c>
      <c r="O4652" s="52">
        <v>0</v>
      </c>
      <c r="P4652" s="52">
        <v>0</v>
      </c>
      <c r="Q4652" s="52">
        <v>0</v>
      </c>
      <c r="R4652" s="52">
        <v>0</v>
      </c>
      <c r="S4652" s="52">
        <v>0</v>
      </c>
      <c r="T4652" s="52">
        <v>0</v>
      </c>
      <c r="U4652" s="52">
        <v>0</v>
      </c>
      <c r="V4652" s="52">
        <v>0</v>
      </c>
      <c r="W4652" s="52">
        <v>0</v>
      </c>
      <c r="X4652" s="52">
        <v>0</v>
      </c>
      <c r="Y4652" s="52">
        <v>0</v>
      </c>
      <c r="Z4652" s="52">
        <v>0</v>
      </c>
    </row>
    <row r="4653" spans="1:26">
      <c r="A4653" s="52" t="s">
        <v>352</v>
      </c>
      <c r="B4653" s="52" t="s">
        <v>342</v>
      </c>
      <c r="C4653" s="52" t="s">
        <v>242</v>
      </c>
      <c r="D4653" s="52" t="s">
        <v>86</v>
      </c>
      <c r="E4653" s="52" t="s">
        <v>89</v>
      </c>
      <c r="F4653" s="52" t="s">
        <v>72</v>
      </c>
      <c r="G4653" s="52">
        <v>0</v>
      </c>
      <c r="H4653" s="52">
        <v>0</v>
      </c>
      <c r="I4653" s="52">
        <v>0</v>
      </c>
      <c r="J4653" s="52">
        <v>0</v>
      </c>
      <c r="K4653" s="52">
        <v>0</v>
      </c>
      <c r="L4653" s="52">
        <v>0</v>
      </c>
      <c r="M4653" s="52">
        <v>0</v>
      </c>
      <c r="N4653" s="52">
        <v>1.1111387338037215E-2</v>
      </c>
      <c r="O4653" s="52">
        <v>6.7872460525296727E-3</v>
      </c>
      <c r="P4653" s="52">
        <v>6.0443898384704535E-3</v>
      </c>
      <c r="Q4653" s="52">
        <v>2.4895861198758833E-3</v>
      </c>
      <c r="R4653" s="52">
        <v>0</v>
      </c>
      <c r="S4653" s="52">
        <v>0</v>
      </c>
      <c r="T4653" s="52">
        <v>0</v>
      </c>
      <c r="U4653" s="52">
        <v>0</v>
      </c>
      <c r="V4653" s="52">
        <v>0</v>
      </c>
      <c r="W4653" s="52">
        <v>0</v>
      </c>
      <c r="X4653" s="52">
        <v>0</v>
      </c>
      <c r="Y4653" s="52">
        <v>0</v>
      </c>
      <c r="Z4653" s="52">
        <v>0</v>
      </c>
    </row>
    <row r="4654" spans="1:26">
      <c r="A4654" s="52" t="s">
        <v>352</v>
      </c>
      <c r="B4654" s="52" t="s">
        <v>343</v>
      </c>
      <c r="C4654" s="52" t="s">
        <v>242</v>
      </c>
      <c r="D4654" s="52" t="s">
        <v>86</v>
      </c>
      <c r="E4654" s="52" t="s">
        <v>89</v>
      </c>
      <c r="F4654" s="52" t="s">
        <v>73</v>
      </c>
      <c r="G4654" s="52">
        <v>0</v>
      </c>
      <c r="H4654" s="52">
        <v>0</v>
      </c>
      <c r="I4654" s="52">
        <v>0</v>
      </c>
      <c r="J4654" s="52">
        <v>0</v>
      </c>
      <c r="K4654" s="52">
        <v>0</v>
      </c>
      <c r="L4654" s="52">
        <v>0</v>
      </c>
      <c r="M4654" s="52">
        <v>0</v>
      </c>
      <c r="N4654" s="52">
        <v>0</v>
      </c>
      <c r="O4654" s="52">
        <v>0</v>
      </c>
      <c r="P4654" s="52">
        <v>0</v>
      </c>
      <c r="Q4654" s="52">
        <v>0</v>
      </c>
      <c r="R4654" s="52">
        <v>0</v>
      </c>
      <c r="S4654" s="52">
        <v>0</v>
      </c>
      <c r="T4654" s="52">
        <v>0</v>
      </c>
      <c r="U4654" s="52">
        <v>0</v>
      </c>
      <c r="V4654" s="52">
        <v>0</v>
      </c>
      <c r="W4654" s="52">
        <v>0</v>
      </c>
      <c r="X4654" s="52">
        <v>0</v>
      </c>
      <c r="Y4654" s="52">
        <v>0</v>
      </c>
      <c r="Z4654" s="52">
        <v>0</v>
      </c>
    </row>
    <row r="4655" spans="1:26">
      <c r="A4655" s="52" t="s">
        <v>353</v>
      </c>
      <c r="B4655" s="52" t="s">
        <v>337</v>
      </c>
      <c r="C4655" s="52" t="s">
        <v>242</v>
      </c>
      <c r="D4655" s="52" t="s">
        <v>86</v>
      </c>
      <c r="E4655" s="52" t="s">
        <v>90</v>
      </c>
      <c r="F4655" s="52" t="s">
        <v>63</v>
      </c>
      <c r="G4655" s="52">
        <v>0</v>
      </c>
      <c r="H4655" s="52">
        <v>0</v>
      </c>
      <c r="I4655" s="52">
        <v>0</v>
      </c>
      <c r="J4655" s="52">
        <v>0</v>
      </c>
      <c r="K4655" s="52">
        <v>0</v>
      </c>
      <c r="L4655" s="52">
        <v>0</v>
      </c>
      <c r="M4655" s="52">
        <v>0</v>
      </c>
      <c r="N4655" s="52">
        <v>0</v>
      </c>
      <c r="O4655" s="52">
        <v>0</v>
      </c>
      <c r="P4655" s="52">
        <v>0</v>
      </c>
      <c r="Q4655" s="52">
        <v>0</v>
      </c>
      <c r="R4655" s="52">
        <v>0</v>
      </c>
      <c r="S4655" s="52">
        <v>0</v>
      </c>
      <c r="T4655" s="52">
        <v>0</v>
      </c>
      <c r="U4655" s="52">
        <v>0</v>
      </c>
      <c r="V4655" s="52">
        <v>0</v>
      </c>
      <c r="W4655" s="52">
        <v>0</v>
      </c>
      <c r="X4655" s="52">
        <v>0</v>
      </c>
      <c r="Y4655" s="52">
        <v>0</v>
      </c>
      <c r="Z4655" s="52">
        <v>0</v>
      </c>
    </row>
    <row r="4656" spans="1:26">
      <c r="A4656" s="52" t="s">
        <v>353</v>
      </c>
      <c r="B4656" s="52" t="s">
        <v>338</v>
      </c>
      <c r="C4656" s="52" t="s">
        <v>242</v>
      </c>
      <c r="D4656" s="52" t="s">
        <v>86</v>
      </c>
      <c r="E4656" s="52" t="s">
        <v>90</v>
      </c>
      <c r="F4656" s="52" t="s">
        <v>64</v>
      </c>
      <c r="G4656" s="52">
        <v>0</v>
      </c>
      <c r="H4656" s="52">
        <v>0</v>
      </c>
      <c r="I4656" s="52">
        <v>0</v>
      </c>
      <c r="J4656" s="52">
        <v>0</v>
      </c>
      <c r="K4656" s="52">
        <v>0</v>
      </c>
      <c r="L4656" s="52">
        <v>0</v>
      </c>
      <c r="M4656" s="52">
        <v>0</v>
      </c>
      <c r="N4656" s="52">
        <v>0</v>
      </c>
      <c r="O4656" s="52">
        <v>0</v>
      </c>
      <c r="P4656" s="52">
        <v>0</v>
      </c>
      <c r="Q4656" s="52">
        <v>0</v>
      </c>
      <c r="R4656" s="52">
        <v>0</v>
      </c>
      <c r="S4656" s="52">
        <v>0</v>
      </c>
      <c r="T4656" s="52">
        <v>0</v>
      </c>
      <c r="U4656" s="52">
        <v>0</v>
      </c>
      <c r="V4656" s="52">
        <v>0</v>
      </c>
      <c r="W4656" s="52">
        <v>0</v>
      </c>
      <c r="X4656" s="52">
        <v>0</v>
      </c>
      <c r="Y4656" s="52">
        <v>0</v>
      </c>
      <c r="Z4656" s="52">
        <v>0</v>
      </c>
    </row>
    <row r="4657" spans="1:26">
      <c r="A4657" s="52" t="s">
        <v>353</v>
      </c>
      <c r="B4657" s="52" t="s">
        <v>339</v>
      </c>
      <c r="C4657" s="52" t="s">
        <v>242</v>
      </c>
      <c r="D4657" s="52" t="s">
        <v>86</v>
      </c>
      <c r="E4657" s="52" t="s">
        <v>90</v>
      </c>
      <c r="F4657" s="52" t="s">
        <v>65</v>
      </c>
      <c r="G4657" s="52">
        <v>0</v>
      </c>
      <c r="H4657" s="52">
        <v>0</v>
      </c>
      <c r="I4657" s="52">
        <v>0</v>
      </c>
      <c r="J4657" s="52">
        <v>0</v>
      </c>
      <c r="K4657" s="52">
        <v>0</v>
      </c>
      <c r="L4657" s="52">
        <v>0</v>
      </c>
      <c r="M4657" s="52">
        <v>0</v>
      </c>
      <c r="N4657" s="52">
        <v>0</v>
      </c>
      <c r="O4657" s="52">
        <v>0</v>
      </c>
      <c r="P4657" s="52">
        <v>0</v>
      </c>
      <c r="Q4657" s="52">
        <v>0</v>
      </c>
      <c r="R4657" s="52">
        <v>0</v>
      </c>
      <c r="S4657" s="52">
        <v>0</v>
      </c>
      <c r="T4657" s="52">
        <v>0</v>
      </c>
      <c r="U4657" s="52">
        <v>0</v>
      </c>
      <c r="V4657" s="52">
        <v>0</v>
      </c>
      <c r="W4657" s="52">
        <v>0</v>
      </c>
      <c r="X4657" s="52">
        <v>0</v>
      </c>
      <c r="Y4657" s="52">
        <v>0</v>
      </c>
      <c r="Z4657" s="52">
        <v>0</v>
      </c>
    </row>
    <row r="4658" spans="1:26">
      <c r="A4658" s="52" t="s">
        <v>353</v>
      </c>
      <c r="B4658" s="52" t="s">
        <v>340</v>
      </c>
      <c r="C4658" s="52" t="s">
        <v>242</v>
      </c>
      <c r="D4658" s="52" t="s">
        <v>86</v>
      </c>
      <c r="E4658" s="52" t="s">
        <v>90</v>
      </c>
      <c r="F4658" s="52" t="s">
        <v>66</v>
      </c>
      <c r="G4658" s="52">
        <v>0</v>
      </c>
      <c r="H4658" s="52">
        <v>0</v>
      </c>
      <c r="I4658" s="52">
        <v>0</v>
      </c>
      <c r="J4658" s="52">
        <v>0</v>
      </c>
      <c r="K4658" s="52">
        <v>0</v>
      </c>
      <c r="L4658" s="52">
        <v>0</v>
      </c>
      <c r="M4658" s="52">
        <v>0</v>
      </c>
      <c r="N4658" s="52">
        <v>0</v>
      </c>
      <c r="O4658" s="52">
        <v>0</v>
      </c>
      <c r="P4658" s="52">
        <v>0</v>
      </c>
      <c r="Q4658" s="52">
        <v>0</v>
      </c>
      <c r="R4658" s="52">
        <v>0</v>
      </c>
      <c r="S4658" s="52">
        <v>0</v>
      </c>
      <c r="T4658" s="52">
        <v>0</v>
      </c>
      <c r="U4658" s="52">
        <v>0</v>
      </c>
      <c r="V4658" s="52">
        <v>0</v>
      </c>
      <c r="W4658" s="52">
        <v>0</v>
      </c>
      <c r="X4658" s="52">
        <v>0</v>
      </c>
      <c r="Y4658" s="52">
        <v>0</v>
      </c>
      <c r="Z4658" s="52">
        <v>0</v>
      </c>
    </row>
    <row r="4659" spans="1:26">
      <c r="A4659" s="52" t="s">
        <v>353</v>
      </c>
      <c r="B4659" s="52" t="s">
        <v>341</v>
      </c>
      <c r="C4659" s="52" t="s">
        <v>242</v>
      </c>
      <c r="D4659" s="52" t="s">
        <v>86</v>
      </c>
      <c r="E4659" s="52" t="s">
        <v>90</v>
      </c>
      <c r="F4659" s="52" t="s">
        <v>67</v>
      </c>
      <c r="G4659" s="52">
        <v>0</v>
      </c>
      <c r="H4659" s="52">
        <v>0</v>
      </c>
      <c r="I4659" s="52">
        <v>0</v>
      </c>
      <c r="J4659" s="52">
        <v>0</v>
      </c>
      <c r="K4659" s="52">
        <v>0</v>
      </c>
      <c r="L4659" s="52">
        <v>0</v>
      </c>
      <c r="M4659" s="52">
        <v>0</v>
      </c>
      <c r="N4659" s="52">
        <v>0</v>
      </c>
      <c r="O4659" s="52">
        <v>0</v>
      </c>
      <c r="P4659" s="52">
        <v>0</v>
      </c>
      <c r="Q4659" s="52">
        <v>0</v>
      </c>
      <c r="R4659" s="52">
        <v>0</v>
      </c>
      <c r="S4659" s="52">
        <v>0</v>
      </c>
      <c r="T4659" s="52">
        <v>0</v>
      </c>
      <c r="U4659" s="52">
        <v>0</v>
      </c>
      <c r="V4659" s="52">
        <v>0</v>
      </c>
      <c r="W4659" s="52">
        <v>0</v>
      </c>
      <c r="X4659" s="52">
        <v>0</v>
      </c>
      <c r="Y4659" s="52">
        <v>0</v>
      </c>
      <c r="Z4659" s="52">
        <v>0</v>
      </c>
    </row>
    <row r="4660" spans="1:26">
      <c r="A4660" s="52" t="s">
        <v>353</v>
      </c>
      <c r="B4660" s="52" t="s">
        <v>337</v>
      </c>
      <c r="C4660" s="52" t="s">
        <v>242</v>
      </c>
      <c r="D4660" s="52" t="s">
        <v>86</v>
      </c>
      <c r="E4660" s="52" t="s">
        <v>90</v>
      </c>
      <c r="F4660" s="52" t="s">
        <v>68</v>
      </c>
      <c r="G4660" s="52">
        <v>0</v>
      </c>
      <c r="H4660" s="52">
        <v>0</v>
      </c>
      <c r="I4660" s="52">
        <v>0</v>
      </c>
      <c r="J4660" s="52">
        <v>0</v>
      </c>
      <c r="K4660" s="52">
        <v>0</v>
      </c>
      <c r="L4660" s="52">
        <v>0</v>
      </c>
      <c r="M4660" s="52">
        <v>0</v>
      </c>
      <c r="N4660" s="52">
        <v>0</v>
      </c>
      <c r="O4660" s="52">
        <v>0</v>
      </c>
      <c r="P4660" s="52">
        <v>0</v>
      </c>
      <c r="Q4660" s="52">
        <v>0</v>
      </c>
      <c r="R4660" s="52">
        <v>0</v>
      </c>
      <c r="S4660" s="52">
        <v>0</v>
      </c>
      <c r="T4660" s="52">
        <v>0</v>
      </c>
      <c r="U4660" s="52">
        <v>0</v>
      </c>
      <c r="V4660" s="52">
        <v>0</v>
      </c>
      <c r="W4660" s="52">
        <v>0</v>
      </c>
      <c r="X4660" s="52">
        <v>0</v>
      </c>
      <c r="Y4660" s="52">
        <v>0</v>
      </c>
      <c r="Z4660" s="52">
        <v>0</v>
      </c>
    </row>
    <row r="4661" spans="1:26">
      <c r="A4661" s="52" t="s">
        <v>353</v>
      </c>
      <c r="B4661" s="52" t="s">
        <v>337</v>
      </c>
      <c r="C4661" s="52" t="s">
        <v>242</v>
      </c>
      <c r="D4661" s="52" t="s">
        <v>86</v>
      </c>
      <c r="E4661" s="52" t="s">
        <v>90</v>
      </c>
      <c r="F4661" s="52" t="s">
        <v>69</v>
      </c>
      <c r="G4661" s="52">
        <v>0</v>
      </c>
      <c r="H4661" s="52">
        <v>0</v>
      </c>
      <c r="I4661" s="52">
        <v>0</v>
      </c>
      <c r="J4661" s="52">
        <v>0</v>
      </c>
      <c r="K4661" s="52">
        <v>0</v>
      </c>
      <c r="L4661" s="52">
        <v>0</v>
      </c>
      <c r="M4661" s="52">
        <v>0</v>
      </c>
      <c r="N4661" s="52">
        <v>0</v>
      </c>
      <c r="O4661" s="52">
        <v>0</v>
      </c>
      <c r="P4661" s="52">
        <v>0</v>
      </c>
      <c r="Q4661" s="52">
        <v>0</v>
      </c>
      <c r="R4661" s="52">
        <v>0</v>
      </c>
      <c r="S4661" s="52">
        <v>0</v>
      </c>
      <c r="T4661" s="52">
        <v>0</v>
      </c>
      <c r="U4661" s="52">
        <v>0</v>
      </c>
      <c r="V4661" s="52">
        <v>0</v>
      </c>
      <c r="W4661" s="52">
        <v>0</v>
      </c>
      <c r="X4661" s="52">
        <v>0</v>
      </c>
      <c r="Y4661" s="52">
        <v>0</v>
      </c>
      <c r="Z4661" s="52">
        <v>0</v>
      </c>
    </row>
    <row r="4662" spans="1:26">
      <c r="A4662" s="52" t="s">
        <v>353</v>
      </c>
      <c r="B4662" s="52" t="s">
        <v>337</v>
      </c>
      <c r="C4662" s="52" t="s">
        <v>242</v>
      </c>
      <c r="D4662" s="52" t="s">
        <v>86</v>
      </c>
      <c r="E4662" s="52" t="s">
        <v>90</v>
      </c>
      <c r="F4662" s="52" t="s">
        <v>70</v>
      </c>
      <c r="G4662" s="52">
        <v>0</v>
      </c>
      <c r="H4662" s="52">
        <v>0</v>
      </c>
      <c r="I4662" s="52">
        <v>0</v>
      </c>
      <c r="J4662" s="52">
        <v>0</v>
      </c>
      <c r="K4662" s="52">
        <v>0</v>
      </c>
      <c r="L4662" s="52">
        <v>0</v>
      </c>
      <c r="M4662" s="52">
        <v>0</v>
      </c>
      <c r="N4662" s="52">
        <v>0</v>
      </c>
      <c r="O4662" s="52">
        <v>0</v>
      </c>
      <c r="P4662" s="52">
        <v>0</v>
      </c>
      <c r="Q4662" s="52">
        <v>0</v>
      </c>
      <c r="R4662" s="52">
        <v>0</v>
      </c>
      <c r="S4662" s="52">
        <v>0</v>
      </c>
      <c r="T4662" s="52">
        <v>0</v>
      </c>
      <c r="U4662" s="52">
        <v>0</v>
      </c>
      <c r="V4662" s="52">
        <v>0</v>
      </c>
      <c r="W4662" s="52">
        <v>0</v>
      </c>
      <c r="X4662" s="52">
        <v>0</v>
      </c>
      <c r="Y4662" s="52">
        <v>0</v>
      </c>
      <c r="Z4662" s="52">
        <v>0</v>
      </c>
    </row>
    <row r="4663" spans="1:26">
      <c r="A4663" s="52" t="s">
        <v>353</v>
      </c>
      <c r="B4663" s="52" t="s">
        <v>342</v>
      </c>
      <c r="C4663" s="52" t="s">
        <v>242</v>
      </c>
      <c r="D4663" s="52" t="s">
        <v>86</v>
      </c>
      <c r="E4663" s="52" t="s">
        <v>90</v>
      </c>
      <c r="F4663" s="52" t="s">
        <v>71</v>
      </c>
      <c r="G4663" s="52">
        <v>0</v>
      </c>
      <c r="H4663" s="52">
        <v>0</v>
      </c>
      <c r="I4663" s="52">
        <v>0</v>
      </c>
      <c r="J4663" s="52">
        <v>0</v>
      </c>
      <c r="K4663" s="52">
        <v>0</v>
      </c>
      <c r="L4663" s="52">
        <v>0</v>
      </c>
      <c r="M4663" s="52">
        <v>0</v>
      </c>
      <c r="N4663" s="52">
        <v>0</v>
      </c>
      <c r="O4663" s="52">
        <v>0</v>
      </c>
      <c r="P4663" s="52">
        <v>0</v>
      </c>
      <c r="Q4663" s="52">
        <v>0</v>
      </c>
      <c r="R4663" s="52">
        <v>0</v>
      </c>
      <c r="S4663" s="52">
        <v>0</v>
      </c>
      <c r="T4663" s="52">
        <v>0</v>
      </c>
      <c r="U4663" s="52">
        <v>0</v>
      </c>
      <c r="V4663" s="52">
        <v>0</v>
      </c>
      <c r="W4663" s="52">
        <v>0</v>
      </c>
      <c r="X4663" s="52">
        <v>0</v>
      </c>
      <c r="Y4663" s="52">
        <v>0</v>
      </c>
      <c r="Z4663" s="52">
        <v>0</v>
      </c>
    </row>
    <row r="4664" spans="1:26">
      <c r="A4664" s="52" t="s">
        <v>353</v>
      </c>
      <c r="B4664" s="52" t="s">
        <v>342</v>
      </c>
      <c r="C4664" s="52" t="s">
        <v>242</v>
      </c>
      <c r="D4664" s="52" t="s">
        <v>86</v>
      </c>
      <c r="E4664" s="52" t="s">
        <v>90</v>
      </c>
      <c r="F4664" s="52" t="s">
        <v>72</v>
      </c>
      <c r="G4664" s="52">
        <v>20.567997365673211</v>
      </c>
      <c r="H4664" s="52">
        <v>17.530310196301635</v>
      </c>
      <c r="I4664" s="52">
        <v>13.658595577592076</v>
      </c>
      <c r="J4664" s="52">
        <v>13.253573263835889</v>
      </c>
      <c r="K4664" s="52">
        <v>10.218941856007973</v>
      </c>
      <c r="L4664" s="52">
        <v>9.742749101926929</v>
      </c>
      <c r="M4664" s="52">
        <v>10.413040033763938</v>
      </c>
      <c r="N4664" s="52">
        <v>10.157949754986555</v>
      </c>
      <c r="O4664" s="52">
        <v>8.9103179279613762</v>
      </c>
      <c r="P4664" s="52">
        <v>8.0421042349117275</v>
      </c>
      <c r="Q4664" s="52">
        <v>8.6736166751880504</v>
      </c>
      <c r="R4664" s="52">
        <v>8.2414713517481033</v>
      </c>
      <c r="S4664" s="52">
        <v>8.0897197005163974</v>
      </c>
      <c r="T4664" s="52">
        <v>7.7389661143607791</v>
      </c>
      <c r="U4664" s="52">
        <v>7.7052155236056352</v>
      </c>
      <c r="V4664" s="52">
        <v>7.7874223905325453</v>
      </c>
      <c r="W4664" s="52">
        <v>7.4736318379205935</v>
      </c>
      <c r="X4664" s="52">
        <v>7.4585659966640945</v>
      </c>
      <c r="Y4664" s="52">
        <v>7.0064585480162522</v>
      </c>
      <c r="Z4664" s="52">
        <v>7.3419379979988584</v>
      </c>
    </row>
    <row r="4665" spans="1:26">
      <c r="A4665" s="52" t="s">
        <v>353</v>
      </c>
      <c r="B4665" s="52" t="s">
        <v>343</v>
      </c>
      <c r="C4665" s="52" t="s">
        <v>242</v>
      </c>
      <c r="D4665" s="52" t="s">
        <v>86</v>
      </c>
      <c r="E4665" s="52" t="s">
        <v>90</v>
      </c>
      <c r="F4665" s="52" t="s">
        <v>73</v>
      </c>
      <c r="G4665" s="52">
        <v>0</v>
      </c>
      <c r="H4665" s="52">
        <v>0</v>
      </c>
      <c r="I4665" s="52">
        <v>0</v>
      </c>
      <c r="J4665" s="52">
        <v>0</v>
      </c>
      <c r="K4665" s="52">
        <v>0</v>
      </c>
      <c r="L4665" s="52">
        <v>0</v>
      </c>
      <c r="M4665" s="52">
        <v>0</v>
      </c>
      <c r="N4665" s="52">
        <v>0</v>
      </c>
      <c r="O4665" s="52">
        <v>0</v>
      </c>
      <c r="P4665" s="52">
        <v>0</v>
      </c>
      <c r="Q4665" s="52">
        <v>0</v>
      </c>
      <c r="R4665" s="52">
        <v>0</v>
      </c>
      <c r="S4665" s="52">
        <v>0</v>
      </c>
      <c r="T4665" s="52">
        <v>0</v>
      </c>
      <c r="U4665" s="52">
        <v>0</v>
      </c>
      <c r="V4665" s="52">
        <v>0</v>
      </c>
      <c r="W4665" s="52">
        <v>0</v>
      </c>
      <c r="X4665" s="52">
        <v>0</v>
      </c>
      <c r="Y4665" s="52">
        <v>0</v>
      </c>
      <c r="Z4665" s="52">
        <v>0</v>
      </c>
    </row>
    <row r="4666" spans="1:26">
      <c r="A4666" s="52" t="s">
        <v>354</v>
      </c>
      <c r="B4666" s="52" t="s">
        <v>337</v>
      </c>
      <c r="C4666" s="52" t="s">
        <v>242</v>
      </c>
      <c r="D4666" s="52" t="s">
        <v>86</v>
      </c>
      <c r="E4666" s="52" t="s">
        <v>91</v>
      </c>
      <c r="F4666" s="52" t="s">
        <v>63</v>
      </c>
      <c r="G4666" s="52">
        <v>0</v>
      </c>
      <c r="H4666" s="52">
        <v>0</v>
      </c>
      <c r="I4666" s="52">
        <v>0</v>
      </c>
      <c r="J4666" s="52">
        <v>0</v>
      </c>
      <c r="K4666" s="52">
        <v>0</v>
      </c>
      <c r="L4666" s="52">
        <v>0</v>
      </c>
      <c r="M4666" s="52">
        <v>0</v>
      </c>
      <c r="N4666" s="52">
        <v>0</v>
      </c>
      <c r="O4666" s="52">
        <v>0</v>
      </c>
      <c r="P4666" s="52">
        <v>0</v>
      </c>
      <c r="Q4666" s="52">
        <v>0</v>
      </c>
      <c r="R4666" s="52">
        <v>0</v>
      </c>
      <c r="S4666" s="52">
        <v>0</v>
      </c>
      <c r="T4666" s="52">
        <v>0</v>
      </c>
      <c r="U4666" s="52">
        <v>0</v>
      </c>
      <c r="V4666" s="52">
        <v>0</v>
      </c>
      <c r="W4666" s="52">
        <v>0</v>
      </c>
      <c r="X4666" s="52">
        <v>0</v>
      </c>
      <c r="Y4666" s="52">
        <v>0</v>
      </c>
      <c r="Z4666" s="52">
        <v>0</v>
      </c>
    </row>
    <row r="4667" spans="1:26">
      <c r="A4667" s="52" t="s">
        <v>354</v>
      </c>
      <c r="B4667" s="52" t="s">
        <v>338</v>
      </c>
      <c r="C4667" s="52" t="s">
        <v>242</v>
      </c>
      <c r="D4667" s="52" t="s">
        <v>86</v>
      </c>
      <c r="E4667" s="52" t="s">
        <v>91</v>
      </c>
      <c r="F4667" s="52" t="s">
        <v>64</v>
      </c>
      <c r="G4667" s="52">
        <v>0</v>
      </c>
      <c r="H4667" s="52">
        <v>0</v>
      </c>
      <c r="I4667" s="52">
        <v>0</v>
      </c>
      <c r="J4667" s="52">
        <v>0</v>
      </c>
      <c r="K4667" s="52">
        <v>0</v>
      </c>
      <c r="L4667" s="52">
        <v>0</v>
      </c>
      <c r="M4667" s="52">
        <v>0</v>
      </c>
      <c r="N4667" s="52">
        <v>0</v>
      </c>
      <c r="O4667" s="52">
        <v>0</v>
      </c>
      <c r="P4667" s="52">
        <v>0</v>
      </c>
      <c r="Q4667" s="52">
        <v>0</v>
      </c>
      <c r="R4667" s="52">
        <v>0</v>
      </c>
      <c r="S4667" s="52">
        <v>0</v>
      </c>
      <c r="T4667" s="52">
        <v>0</v>
      </c>
      <c r="U4667" s="52">
        <v>0</v>
      </c>
      <c r="V4667" s="52">
        <v>0</v>
      </c>
      <c r="W4667" s="52">
        <v>0</v>
      </c>
      <c r="X4667" s="52">
        <v>0</v>
      </c>
      <c r="Y4667" s="52">
        <v>0</v>
      </c>
      <c r="Z4667" s="52">
        <v>0</v>
      </c>
    </row>
    <row r="4668" spans="1:26">
      <c r="A4668" s="52" t="s">
        <v>354</v>
      </c>
      <c r="B4668" s="52" t="s">
        <v>339</v>
      </c>
      <c r="C4668" s="52" t="s">
        <v>242</v>
      </c>
      <c r="D4668" s="52" t="s">
        <v>86</v>
      </c>
      <c r="E4668" s="52" t="s">
        <v>91</v>
      </c>
      <c r="F4668" s="52" t="s">
        <v>65</v>
      </c>
      <c r="G4668" s="52">
        <v>0</v>
      </c>
      <c r="H4668" s="52">
        <v>0</v>
      </c>
      <c r="I4668" s="52">
        <v>0</v>
      </c>
      <c r="J4668" s="52">
        <v>0</v>
      </c>
      <c r="K4668" s="52">
        <v>0</v>
      </c>
      <c r="L4668" s="52">
        <v>0</v>
      </c>
      <c r="M4668" s="52">
        <v>0</v>
      </c>
      <c r="N4668" s="52">
        <v>0</v>
      </c>
      <c r="O4668" s="52">
        <v>0</v>
      </c>
      <c r="P4668" s="52">
        <v>0</v>
      </c>
      <c r="Q4668" s="52">
        <v>0</v>
      </c>
      <c r="R4668" s="52">
        <v>0</v>
      </c>
      <c r="S4668" s="52">
        <v>0</v>
      </c>
      <c r="T4668" s="52">
        <v>0</v>
      </c>
      <c r="U4668" s="52">
        <v>0</v>
      </c>
      <c r="V4668" s="52">
        <v>0</v>
      </c>
      <c r="W4668" s="52">
        <v>0</v>
      </c>
      <c r="X4668" s="52">
        <v>0</v>
      </c>
      <c r="Y4668" s="52">
        <v>0</v>
      </c>
      <c r="Z4668" s="52">
        <v>0</v>
      </c>
    </row>
    <row r="4669" spans="1:26">
      <c r="A4669" s="52" t="s">
        <v>354</v>
      </c>
      <c r="B4669" s="52" t="s">
        <v>340</v>
      </c>
      <c r="C4669" s="52" t="s">
        <v>242</v>
      </c>
      <c r="D4669" s="52" t="s">
        <v>86</v>
      </c>
      <c r="E4669" s="52" t="s">
        <v>91</v>
      </c>
      <c r="F4669" s="52" t="s">
        <v>66</v>
      </c>
      <c r="G4669" s="52">
        <v>0</v>
      </c>
      <c r="H4669" s="52">
        <v>0</v>
      </c>
      <c r="I4669" s="52">
        <v>0</v>
      </c>
      <c r="J4669" s="52">
        <v>0</v>
      </c>
      <c r="K4669" s="52">
        <v>0</v>
      </c>
      <c r="L4669" s="52">
        <v>0</v>
      </c>
      <c r="M4669" s="52">
        <v>0</v>
      </c>
      <c r="N4669" s="52">
        <v>0</v>
      </c>
      <c r="O4669" s="52">
        <v>0</v>
      </c>
      <c r="P4669" s="52">
        <v>0</v>
      </c>
      <c r="Q4669" s="52">
        <v>0</v>
      </c>
      <c r="R4669" s="52">
        <v>0</v>
      </c>
      <c r="S4669" s="52">
        <v>0</v>
      </c>
      <c r="T4669" s="52">
        <v>0</v>
      </c>
      <c r="U4669" s="52">
        <v>0</v>
      </c>
      <c r="V4669" s="52">
        <v>0</v>
      </c>
      <c r="W4669" s="52">
        <v>0</v>
      </c>
      <c r="X4669" s="52">
        <v>0</v>
      </c>
      <c r="Y4669" s="52">
        <v>0</v>
      </c>
      <c r="Z4669" s="52">
        <v>0</v>
      </c>
    </row>
    <row r="4670" spans="1:26">
      <c r="A4670" s="52" t="s">
        <v>354</v>
      </c>
      <c r="B4670" s="52" t="s">
        <v>341</v>
      </c>
      <c r="C4670" s="52" t="s">
        <v>242</v>
      </c>
      <c r="D4670" s="52" t="s">
        <v>86</v>
      </c>
      <c r="E4670" s="52" t="s">
        <v>91</v>
      </c>
      <c r="F4670" s="52" t="s">
        <v>67</v>
      </c>
      <c r="G4670" s="52">
        <v>0</v>
      </c>
      <c r="H4670" s="52">
        <v>0</v>
      </c>
      <c r="I4670" s="52">
        <v>0</v>
      </c>
      <c r="J4670" s="52">
        <v>0</v>
      </c>
      <c r="K4670" s="52">
        <v>0</v>
      </c>
      <c r="L4670" s="52">
        <v>0</v>
      </c>
      <c r="M4670" s="52">
        <v>0</v>
      </c>
      <c r="N4670" s="52">
        <v>0</v>
      </c>
      <c r="O4670" s="52">
        <v>0</v>
      </c>
      <c r="P4670" s="52">
        <v>0</v>
      </c>
      <c r="Q4670" s="52">
        <v>0</v>
      </c>
      <c r="R4670" s="52">
        <v>0</v>
      </c>
      <c r="S4670" s="52">
        <v>0</v>
      </c>
      <c r="T4670" s="52">
        <v>0</v>
      </c>
      <c r="U4670" s="52">
        <v>0</v>
      </c>
      <c r="V4670" s="52">
        <v>0</v>
      </c>
      <c r="W4670" s="52">
        <v>0</v>
      </c>
      <c r="X4670" s="52">
        <v>0</v>
      </c>
      <c r="Y4670" s="52">
        <v>0</v>
      </c>
      <c r="Z4670" s="52">
        <v>0</v>
      </c>
    </row>
    <row r="4671" spans="1:26">
      <c r="A4671" s="52" t="s">
        <v>354</v>
      </c>
      <c r="B4671" s="52" t="s">
        <v>337</v>
      </c>
      <c r="C4671" s="52" t="s">
        <v>242</v>
      </c>
      <c r="D4671" s="52" t="s">
        <v>86</v>
      </c>
      <c r="E4671" s="52" t="s">
        <v>91</v>
      </c>
      <c r="F4671" s="52" t="s">
        <v>68</v>
      </c>
      <c r="G4671" s="52">
        <v>0</v>
      </c>
      <c r="H4671" s="52">
        <v>0</v>
      </c>
      <c r="I4671" s="52">
        <v>0</v>
      </c>
      <c r="J4671" s="52">
        <v>0</v>
      </c>
      <c r="K4671" s="52">
        <v>0</v>
      </c>
      <c r="L4671" s="52">
        <v>0</v>
      </c>
      <c r="M4671" s="52">
        <v>0</v>
      </c>
      <c r="N4671" s="52">
        <v>0</v>
      </c>
      <c r="O4671" s="52">
        <v>0</v>
      </c>
      <c r="P4671" s="52">
        <v>0</v>
      </c>
      <c r="Q4671" s="52">
        <v>0</v>
      </c>
      <c r="R4671" s="52">
        <v>0</v>
      </c>
      <c r="S4671" s="52">
        <v>0</v>
      </c>
      <c r="T4671" s="52">
        <v>0</v>
      </c>
      <c r="U4671" s="52">
        <v>0</v>
      </c>
      <c r="V4671" s="52">
        <v>0</v>
      </c>
      <c r="W4671" s="52">
        <v>0</v>
      </c>
      <c r="X4671" s="52">
        <v>0</v>
      </c>
      <c r="Y4671" s="52">
        <v>0</v>
      </c>
      <c r="Z4671" s="52">
        <v>0</v>
      </c>
    </row>
    <row r="4672" spans="1:26">
      <c r="A4672" s="52" t="s">
        <v>354</v>
      </c>
      <c r="B4672" s="52" t="s">
        <v>337</v>
      </c>
      <c r="C4672" s="52" t="s">
        <v>242</v>
      </c>
      <c r="D4672" s="52" t="s">
        <v>86</v>
      </c>
      <c r="E4672" s="52" t="s">
        <v>91</v>
      </c>
      <c r="F4672" s="52" t="s">
        <v>69</v>
      </c>
      <c r="G4672" s="52">
        <v>0</v>
      </c>
      <c r="H4672" s="52">
        <v>0</v>
      </c>
      <c r="I4672" s="52">
        <v>0</v>
      </c>
      <c r="J4672" s="52">
        <v>0</v>
      </c>
      <c r="K4672" s="52">
        <v>0</v>
      </c>
      <c r="L4672" s="52">
        <v>0</v>
      </c>
      <c r="M4672" s="52">
        <v>0</v>
      </c>
      <c r="N4672" s="52">
        <v>0</v>
      </c>
      <c r="O4672" s="52">
        <v>0</v>
      </c>
      <c r="P4672" s="52">
        <v>0</v>
      </c>
      <c r="Q4672" s="52">
        <v>0</v>
      </c>
      <c r="R4672" s="52">
        <v>0</v>
      </c>
      <c r="S4672" s="52">
        <v>0</v>
      </c>
      <c r="T4672" s="52">
        <v>0</v>
      </c>
      <c r="U4672" s="52">
        <v>0</v>
      </c>
      <c r="V4672" s="52">
        <v>0</v>
      </c>
      <c r="W4672" s="52">
        <v>0</v>
      </c>
      <c r="X4672" s="52">
        <v>0</v>
      </c>
      <c r="Y4672" s="52">
        <v>0</v>
      </c>
      <c r="Z4672" s="52">
        <v>0</v>
      </c>
    </row>
    <row r="4673" spans="1:26">
      <c r="A4673" s="52" t="s">
        <v>354</v>
      </c>
      <c r="B4673" s="52" t="s">
        <v>337</v>
      </c>
      <c r="C4673" s="52" t="s">
        <v>242</v>
      </c>
      <c r="D4673" s="52" t="s">
        <v>86</v>
      </c>
      <c r="E4673" s="52" t="s">
        <v>91</v>
      </c>
      <c r="F4673" s="52" t="s">
        <v>70</v>
      </c>
      <c r="G4673" s="52">
        <v>0</v>
      </c>
      <c r="H4673" s="52">
        <v>0</v>
      </c>
      <c r="I4673" s="52">
        <v>0</v>
      </c>
      <c r="J4673" s="52">
        <v>0</v>
      </c>
      <c r="K4673" s="52">
        <v>0</v>
      </c>
      <c r="L4673" s="52">
        <v>0</v>
      </c>
      <c r="M4673" s="52">
        <v>0</v>
      </c>
      <c r="N4673" s="52">
        <v>0</v>
      </c>
      <c r="O4673" s="52">
        <v>0</v>
      </c>
      <c r="P4673" s="52">
        <v>0</v>
      </c>
      <c r="Q4673" s="52">
        <v>0</v>
      </c>
      <c r="R4673" s="52">
        <v>0</v>
      </c>
      <c r="S4673" s="52">
        <v>0</v>
      </c>
      <c r="T4673" s="52">
        <v>0</v>
      </c>
      <c r="U4673" s="52">
        <v>0</v>
      </c>
      <c r="V4673" s="52">
        <v>0</v>
      </c>
      <c r="W4673" s="52">
        <v>0</v>
      </c>
      <c r="X4673" s="52">
        <v>0</v>
      </c>
      <c r="Y4673" s="52">
        <v>0</v>
      </c>
      <c r="Z4673" s="52">
        <v>0</v>
      </c>
    </row>
    <row r="4674" spans="1:26">
      <c r="A4674" s="52" t="s">
        <v>354</v>
      </c>
      <c r="B4674" s="52" t="s">
        <v>342</v>
      </c>
      <c r="C4674" s="52" t="s">
        <v>242</v>
      </c>
      <c r="D4674" s="52" t="s">
        <v>86</v>
      </c>
      <c r="E4674" s="52" t="s">
        <v>91</v>
      </c>
      <c r="F4674" s="52" t="s">
        <v>71</v>
      </c>
      <c r="G4674" s="52">
        <v>0</v>
      </c>
      <c r="H4674" s="52">
        <v>0</v>
      </c>
      <c r="I4674" s="52">
        <v>0</v>
      </c>
      <c r="J4674" s="52">
        <v>0</v>
      </c>
      <c r="K4674" s="52">
        <v>0</v>
      </c>
      <c r="L4674" s="52">
        <v>0</v>
      </c>
      <c r="M4674" s="52">
        <v>0</v>
      </c>
      <c r="N4674" s="52">
        <v>0</v>
      </c>
      <c r="O4674" s="52">
        <v>0</v>
      </c>
      <c r="P4674" s="52">
        <v>0</v>
      </c>
      <c r="Q4674" s="52">
        <v>0</v>
      </c>
      <c r="R4674" s="52">
        <v>0</v>
      </c>
      <c r="S4674" s="52">
        <v>0</v>
      </c>
      <c r="T4674" s="52">
        <v>0</v>
      </c>
      <c r="U4674" s="52">
        <v>0</v>
      </c>
      <c r="V4674" s="52">
        <v>0</v>
      </c>
      <c r="W4674" s="52">
        <v>0</v>
      </c>
      <c r="X4674" s="52">
        <v>0</v>
      </c>
      <c r="Y4674" s="52">
        <v>0</v>
      </c>
      <c r="Z4674" s="52">
        <v>0</v>
      </c>
    </row>
    <row r="4675" spans="1:26">
      <c r="A4675" s="52" t="s">
        <v>354</v>
      </c>
      <c r="B4675" s="52" t="s">
        <v>342</v>
      </c>
      <c r="C4675" s="52" t="s">
        <v>242</v>
      </c>
      <c r="D4675" s="52" t="s">
        <v>86</v>
      </c>
      <c r="E4675" s="52" t="s">
        <v>91</v>
      </c>
      <c r="F4675" s="52" t="s">
        <v>72</v>
      </c>
      <c r="G4675" s="52">
        <v>0</v>
      </c>
      <c r="H4675" s="52">
        <v>0</v>
      </c>
      <c r="I4675" s="52">
        <v>0</v>
      </c>
      <c r="J4675" s="52">
        <v>0</v>
      </c>
      <c r="K4675" s="52">
        <v>0</v>
      </c>
      <c r="L4675" s="52">
        <v>0</v>
      </c>
      <c r="M4675" s="52">
        <v>0</v>
      </c>
      <c r="N4675" s="52">
        <v>0</v>
      </c>
      <c r="O4675" s="52">
        <v>0</v>
      </c>
      <c r="P4675" s="52">
        <v>0</v>
      </c>
      <c r="Q4675" s="52">
        <v>0</v>
      </c>
      <c r="R4675" s="52">
        <v>0</v>
      </c>
      <c r="S4675" s="52">
        <v>0</v>
      </c>
      <c r="T4675" s="52">
        <v>0</v>
      </c>
      <c r="U4675" s="52">
        <v>0</v>
      </c>
      <c r="V4675" s="52">
        <v>0</v>
      </c>
      <c r="W4675" s="52">
        <v>0</v>
      </c>
      <c r="X4675" s="52">
        <v>0</v>
      </c>
      <c r="Y4675" s="52">
        <v>0</v>
      </c>
      <c r="Z4675" s="52">
        <v>0</v>
      </c>
    </row>
    <row r="4676" spans="1:26">
      <c r="A4676" s="52" t="s">
        <v>354</v>
      </c>
      <c r="B4676" s="52" t="s">
        <v>343</v>
      </c>
      <c r="C4676" s="52" t="s">
        <v>242</v>
      </c>
      <c r="D4676" s="52" t="s">
        <v>86</v>
      </c>
      <c r="E4676" s="52" t="s">
        <v>91</v>
      </c>
      <c r="F4676" s="52" t="s">
        <v>73</v>
      </c>
      <c r="G4676" s="52">
        <v>0</v>
      </c>
      <c r="H4676" s="52">
        <v>0</v>
      </c>
      <c r="I4676" s="52">
        <v>0</v>
      </c>
      <c r="J4676" s="52">
        <v>0</v>
      </c>
      <c r="K4676" s="52">
        <v>0</v>
      </c>
      <c r="L4676" s="52">
        <v>0</v>
      </c>
      <c r="M4676" s="52">
        <v>0</v>
      </c>
      <c r="N4676" s="52">
        <v>0</v>
      </c>
      <c r="O4676" s="52">
        <v>0</v>
      </c>
      <c r="P4676" s="52">
        <v>0</v>
      </c>
      <c r="Q4676" s="52">
        <v>0</v>
      </c>
      <c r="R4676" s="52">
        <v>0</v>
      </c>
      <c r="S4676" s="52">
        <v>0</v>
      </c>
      <c r="T4676" s="52">
        <v>0</v>
      </c>
      <c r="U4676" s="52">
        <v>0</v>
      </c>
      <c r="V4676" s="52">
        <v>0</v>
      </c>
      <c r="W4676" s="52">
        <v>0</v>
      </c>
      <c r="X4676" s="52">
        <v>0</v>
      </c>
      <c r="Y4676" s="52">
        <v>0</v>
      </c>
      <c r="Z4676" s="52">
        <v>0</v>
      </c>
    </row>
    <row r="4677" spans="1:26">
      <c r="A4677" s="52" t="s">
        <v>355</v>
      </c>
      <c r="B4677" s="52" t="s">
        <v>337</v>
      </c>
      <c r="C4677" s="52" t="s">
        <v>242</v>
      </c>
      <c r="D4677" s="52" t="s">
        <v>86</v>
      </c>
      <c r="E4677" s="52" t="s">
        <v>92</v>
      </c>
      <c r="F4677" s="52" t="s">
        <v>63</v>
      </c>
      <c r="G4677" s="52">
        <v>0</v>
      </c>
      <c r="H4677" s="52">
        <v>0</v>
      </c>
      <c r="I4677" s="52">
        <v>0</v>
      </c>
      <c r="J4677" s="52">
        <v>0</v>
      </c>
      <c r="K4677" s="52">
        <v>0</v>
      </c>
      <c r="L4677" s="52">
        <v>0</v>
      </c>
      <c r="M4677" s="52">
        <v>0</v>
      </c>
      <c r="N4677" s="52">
        <v>0</v>
      </c>
      <c r="O4677" s="52">
        <v>0</v>
      </c>
      <c r="P4677" s="52">
        <v>0</v>
      </c>
      <c r="Q4677" s="52">
        <v>0</v>
      </c>
      <c r="R4677" s="52">
        <v>0</v>
      </c>
      <c r="S4677" s="52">
        <v>0</v>
      </c>
      <c r="T4677" s="52">
        <v>0</v>
      </c>
      <c r="U4677" s="52">
        <v>0</v>
      </c>
      <c r="V4677" s="52">
        <v>0</v>
      </c>
      <c r="W4677" s="52">
        <v>0</v>
      </c>
      <c r="X4677" s="52">
        <v>0</v>
      </c>
      <c r="Y4677" s="52">
        <v>0</v>
      </c>
      <c r="Z4677" s="52">
        <v>0</v>
      </c>
    </row>
    <row r="4678" spans="1:26">
      <c r="A4678" s="52" t="s">
        <v>355</v>
      </c>
      <c r="B4678" s="52" t="s">
        <v>338</v>
      </c>
      <c r="C4678" s="52" t="s">
        <v>242</v>
      </c>
      <c r="D4678" s="52" t="s">
        <v>86</v>
      </c>
      <c r="E4678" s="52" t="s">
        <v>92</v>
      </c>
      <c r="F4678" s="52" t="s">
        <v>64</v>
      </c>
      <c r="G4678" s="52">
        <v>0</v>
      </c>
      <c r="H4678" s="52">
        <v>0</v>
      </c>
      <c r="I4678" s="52">
        <v>0</v>
      </c>
      <c r="J4678" s="52">
        <v>0</v>
      </c>
      <c r="K4678" s="52">
        <v>0</v>
      </c>
      <c r="L4678" s="52">
        <v>0</v>
      </c>
      <c r="M4678" s="52">
        <v>0</v>
      </c>
      <c r="N4678" s="52">
        <v>0</v>
      </c>
      <c r="O4678" s="52">
        <v>0</v>
      </c>
      <c r="P4678" s="52">
        <v>0</v>
      </c>
      <c r="Q4678" s="52">
        <v>0</v>
      </c>
      <c r="R4678" s="52">
        <v>0</v>
      </c>
      <c r="S4678" s="52">
        <v>0</v>
      </c>
      <c r="T4678" s="52">
        <v>0</v>
      </c>
      <c r="U4678" s="52">
        <v>0</v>
      </c>
      <c r="V4678" s="52">
        <v>0</v>
      </c>
      <c r="W4678" s="52">
        <v>0</v>
      </c>
      <c r="X4678" s="52">
        <v>0</v>
      </c>
      <c r="Y4678" s="52">
        <v>0</v>
      </c>
      <c r="Z4678" s="52">
        <v>0</v>
      </c>
    </row>
    <row r="4679" spans="1:26">
      <c r="A4679" s="52" t="s">
        <v>355</v>
      </c>
      <c r="B4679" s="52" t="s">
        <v>339</v>
      </c>
      <c r="C4679" s="52" t="s">
        <v>242</v>
      </c>
      <c r="D4679" s="52" t="s">
        <v>86</v>
      </c>
      <c r="E4679" s="52" t="s">
        <v>92</v>
      </c>
      <c r="F4679" s="52" t="s">
        <v>65</v>
      </c>
      <c r="G4679" s="52">
        <v>0</v>
      </c>
      <c r="H4679" s="52">
        <v>0</v>
      </c>
      <c r="I4679" s="52">
        <v>0</v>
      </c>
      <c r="J4679" s="52">
        <v>0</v>
      </c>
      <c r="K4679" s="52">
        <v>0</v>
      </c>
      <c r="L4679" s="52">
        <v>0</v>
      </c>
      <c r="M4679" s="52">
        <v>0</v>
      </c>
      <c r="N4679" s="52">
        <v>0</v>
      </c>
      <c r="O4679" s="52">
        <v>0</v>
      </c>
      <c r="P4679" s="52">
        <v>0</v>
      </c>
      <c r="Q4679" s="52">
        <v>0</v>
      </c>
      <c r="R4679" s="52">
        <v>0</v>
      </c>
      <c r="S4679" s="52">
        <v>0</v>
      </c>
      <c r="T4679" s="52">
        <v>0</v>
      </c>
      <c r="U4679" s="52">
        <v>0</v>
      </c>
      <c r="V4679" s="52">
        <v>0</v>
      </c>
      <c r="W4679" s="52">
        <v>0</v>
      </c>
      <c r="X4679" s="52">
        <v>0</v>
      </c>
      <c r="Y4679" s="52">
        <v>0</v>
      </c>
      <c r="Z4679" s="52">
        <v>0</v>
      </c>
    </row>
    <row r="4680" spans="1:26">
      <c r="A4680" s="52" t="s">
        <v>355</v>
      </c>
      <c r="B4680" s="52" t="s">
        <v>340</v>
      </c>
      <c r="C4680" s="52" t="s">
        <v>242</v>
      </c>
      <c r="D4680" s="52" t="s">
        <v>86</v>
      </c>
      <c r="E4680" s="52" t="s">
        <v>92</v>
      </c>
      <c r="F4680" s="52" t="s">
        <v>66</v>
      </c>
      <c r="G4680" s="52">
        <v>3.9825111285350991</v>
      </c>
      <c r="H4680" s="52">
        <v>3.990555754854499</v>
      </c>
      <c r="I4680" s="52">
        <v>4.0566619057860285</v>
      </c>
      <c r="J4680" s="52">
        <v>4.2974973620673698</v>
      </c>
      <c r="K4680" s="52">
        <v>4.9673973608146538</v>
      </c>
      <c r="L4680" s="52">
        <v>5.1622129628747189</v>
      </c>
      <c r="M4680" s="52">
        <v>0</v>
      </c>
      <c r="N4680" s="52">
        <v>0</v>
      </c>
      <c r="O4680" s="52">
        <v>0</v>
      </c>
      <c r="P4680" s="52">
        <v>0</v>
      </c>
      <c r="Q4680" s="52">
        <v>0</v>
      </c>
      <c r="R4680" s="52">
        <v>0</v>
      </c>
      <c r="S4680" s="52">
        <v>0</v>
      </c>
      <c r="T4680" s="52">
        <v>0</v>
      </c>
      <c r="U4680" s="52">
        <v>0</v>
      </c>
      <c r="V4680" s="52">
        <v>0</v>
      </c>
      <c r="W4680" s="52">
        <v>0</v>
      </c>
      <c r="X4680" s="52">
        <v>0</v>
      </c>
      <c r="Y4680" s="52">
        <v>0</v>
      </c>
      <c r="Z4680" s="52">
        <v>0</v>
      </c>
    </row>
    <row r="4681" spans="1:26">
      <c r="A4681" s="52" t="s">
        <v>355</v>
      </c>
      <c r="B4681" s="52" t="s">
        <v>341</v>
      </c>
      <c r="C4681" s="52" t="s">
        <v>242</v>
      </c>
      <c r="D4681" s="52" t="s">
        <v>86</v>
      </c>
      <c r="E4681" s="52" t="s">
        <v>92</v>
      </c>
      <c r="F4681" s="52" t="s">
        <v>67</v>
      </c>
      <c r="G4681" s="52">
        <v>0</v>
      </c>
      <c r="H4681" s="52">
        <v>0</v>
      </c>
      <c r="I4681" s="52">
        <v>0</v>
      </c>
      <c r="J4681" s="52">
        <v>0</v>
      </c>
      <c r="K4681" s="52">
        <v>0</v>
      </c>
      <c r="L4681" s="52">
        <v>0</v>
      </c>
      <c r="M4681" s="52">
        <v>0</v>
      </c>
      <c r="N4681" s="52">
        <v>0</v>
      </c>
      <c r="O4681" s="52">
        <v>0</v>
      </c>
      <c r="P4681" s="52">
        <v>0</v>
      </c>
      <c r="Q4681" s="52">
        <v>0</v>
      </c>
      <c r="R4681" s="52">
        <v>0</v>
      </c>
      <c r="S4681" s="52">
        <v>0</v>
      </c>
      <c r="T4681" s="52">
        <v>0</v>
      </c>
      <c r="U4681" s="52">
        <v>0</v>
      </c>
      <c r="V4681" s="52">
        <v>0</v>
      </c>
      <c r="W4681" s="52">
        <v>0</v>
      </c>
      <c r="X4681" s="52">
        <v>0</v>
      </c>
      <c r="Y4681" s="52">
        <v>0</v>
      </c>
      <c r="Z4681" s="52">
        <v>0</v>
      </c>
    </row>
    <row r="4682" spans="1:26">
      <c r="A4682" s="52" t="s">
        <v>355</v>
      </c>
      <c r="B4682" s="52" t="s">
        <v>337</v>
      </c>
      <c r="C4682" s="52" t="s">
        <v>242</v>
      </c>
      <c r="D4682" s="52" t="s">
        <v>86</v>
      </c>
      <c r="E4682" s="52" t="s">
        <v>92</v>
      </c>
      <c r="F4682" s="52" t="s">
        <v>68</v>
      </c>
      <c r="G4682" s="52">
        <v>0</v>
      </c>
      <c r="H4682" s="52">
        <v>0</v>
      </c>
      <c r="I4682" s="52">
        <v>0</v>
      </c>
      <c r="J4682" s="52">
        <v>0</v>
      </c>
      <c r="K4682" s="52">
        <v>0</v>
      </c>
      <c r="L4682" s="52">
        <v>0</v>
      </c>
      <c r="M4682" s="52">
        <v>0</v>
      </c>
      <c r="N4682" s="52">
        <v>0</v>
      </c>
      <c r="O4682" s="52">
        <v>0</v>
      </c>
      <c r="P4682" s="52">
        <v>0</v>
      </c>
      <c r="Q4682" s="52">
        <v>0</v>
      </c>
      <c r="R4682" s="52">
        <v>0</v>
      </c>
      <c r="S4682" s="52">
        <v>0</v>
      </c>
      <c r="T4682" s="52">
        <v>0</v>
      </c>
      <c r="U4682" s="52">
        <v>0</v>
      </c>
      <c r="V4682" s="52">
        <v>0</v>
      </c>
      <c r="W4682" s="52">
        <v>0</v>
      </c>
      <c r="X4682" s="52">
        <v>0</v>
      </c>
      <c r="Y4682" s="52">
        <v>0</v>
      </c>
      <c r="Z4682" s="52">
        <v>0</v>
      </c>
    </row>
    <row r="4683" spans="1:26">
      <c r="A4683" s="52" t="s">
        <v>355</v>
      </c>
      <c r="B4683" s="52" t="s">
        <v>337</v>
      </c>
      <c r="C4683" s="52" t="s">
        <v>242</v>
      </c>
      <c r="D4683" s="52" t="s">
        <v>86</v>
      </c>
      <c r="E4683" s="52" t="s">
        <v>92</v>
      </c>
      <c r="F4683" s="52" t="s">
        <v>69</v>
      </c>
      <c r="G4683" s="52">
        <v>0</v>
      </c>
      <c r="H4683" s="52">
        <v>0</v>
      </c>
      <c r="I4683" s="52">
        <v>0</v>
      </c>
      <c r="J4683" s="52">
        <v>0</v>
      </c>
      <c r="K4683" s="52">
        <v>0</v>
      </c>
      <c r="L4683" s="52">
        <v>0</v>
      </c>
      <c r="M4683" s="52">
        <v>0</v>
      </c>
      <c r="N4683" s="52">
        <v>0</v>
      </c>
      <c r="O4683" s="52">
        <v>0</v>
      </c>
      <c r="P4683" s="52">
        <v>0</v>
      </c>
      <c r="Q4683" s="52">
        <v>0</v>
      </c>
      <c r="R4683" s="52">
        <v>0</v>
      </c>
      <c r="S4683" s="52">
        <v>0</v>
      </c>
      <c r="T4683" s="52">
        <v>0</v>
      </c>
      <c r="U4683" s="52">
        <v>0</v>
      </c>
      <c r="V4683" s="52">
        <v>0</v>
      </c>
      <c r="W4683" s="52">
        <v>0</v>
      </c>
      <c r="X4683" s="52">
        <v>0</v>
      </c>
      <c r="Y4683" s="52">
        <v>0</v>
      </c>
      <c r="Z4683" s="52">
        <v>0</v>
      </c>
    </row>
    <row r="4684" spans="1:26">
      <c r="A4684" s="52" t="s">
        <v>355</v>
      </c>
      <c r="B4684" s="52" t="s">
        <v>337</v>
      </c>
      <c r="C4684" s="52" t="s">
        <v>242</v>
      </c>
      <c r="D4684" s="52" t="s">
        <v>86</v>
      </c>
      <c r="E4684" s="52" t="s">
        <v>92</v>
      </c>
      <c r="F4684" s="52" t="s">
        <v>70</v>
      </c>
      <c r="G4684" s="52">
        <v>0</v>
      </c>
      <c r="H4684" s="52">
        <v>0</v>
      </c>
      <c r="I4684" s="52">
        <v>0</v>
      </c>
      <c r="J4684" s="52">
        <v>0</v>
      </c>
      <c r="K4684" s="52">
        <v>0</v>
      </c>
      <c r="L4684" s="52">
        <v>0</v>
      </c>
      <c r="M4684" s="52">
        <v>0</v>
      </c>
      <c r="N4684" s="52">
        <v>0</v>
      </c>
      <c r="O4684" s="52">
        <v>0</v>
      </c>
      <c r="P4684" s="52">
        <v>0</v>
      </c>
      <c r="Q4684" s="52">
        <v>0</v>
      </c>
      <c r="R4684" s="52">
        <v>0</v>
      </c>
      <c r="S4684" s="52">
        <v>0</v>
      </c>
      <c r="T4684" s="52">
        <v>0</v>
      </c>
      <c r="U4684" s="52">
        <v>0</v>
      </c>
      <c r="V4684" s="52">
        <v>0</v>
      </c>
      <c r="W4684" s="52">
        <v>0</v>
      </c>
      <c r="X4684" s="52">
        <v>0</v>
      </c>
      <c r="Y4684" s="52">
        <v>0</v>
      </c>
      <c r="Z4684" s="52">
        <v>0</v>
      </c>
    </row>
    <row r="4685" spans="1:26">
      <c r="A4685" s="52" t="s">
        <v>355</v>
      </c>
      <c r="B4685" s="52" t="s">
        <v>342</v>
      </c>
      <c r="C4685" s="52" t="s">
        <v>242</v>
      </c>
      <c r="D4685" s="52" t="s">
        <v>86</v>
      </c>
      <c r="E4685" s="52" t="s">
        <v>92</v>
      </c>
      <c r="F4685" s="52" t="s">
        <v>71</v>
      </c>
      <c r="G4685" s="52">
        <v>0</v>
      </c>
      <c r="H4685" s="52">
        <v>0</v>
      </c>
      <c r="I4685" s="52">
        <v>0</v>
      </c>
      <c r="J4685" s="52">
        <v>0</v>
      </c>
      <c r="K4685" s="52">
        <v>0</v>
      </c>
      <c r="L4685" s="52">
        <v>0</v>
      </c>
      <c r="M4685" s="52">
        <v>0</v>
      </c>
      <c r="N4685" s="52">
        <v>0</v>
      </c>
      <c r="O4685" s="52">
        <v>0</v>
      </c>
      <c r="P4685" s="52">
        <v>0</v>
      </c>
      <c r="Q4685" s="52">
        <v>0</v>
      </c>
      <c r="R4685" s="52">
        <v>0</v>
      </c>
      <c r="S4685" s="52">
        <v>0</v>
      </c>
      <c r="T4685" s="52">
        <v>0</v>
      </c>
      <c r="U4685" s="52">
        <v>0</v>
      </c>
      <c r="V4685" s="52">
        <v>0</v>
      </c>
      <c r="W4685" s="52">
        <v>0</v>
      </c>
      <c r="X4685" s="52">
        <v>0</v>
      </c>
      <c r="Y4685" s="52">
        <v>0</v>
      </c>
      <c r="Z4685" s="52">
        <v>0</v>
      </c>
    </row>
    <row r="4686" spans="1:26">
      <c r="A4686" s="52" t="s">
        <v>355</v>
      </c>
      <c r="B4686" s="52" t="s">
        <v>342</v>
      </c>
      <c r="C4686" s="52" t="s">
        <v>242</v>
      </c>
      <c r="D4686" s="52" t="s">
        <v>86</v>
      </c>
      <c r="E4686" s="52" t="s">
        <v>92</v>
      </c>
      <c r="F4686" s="52" t="s">
        <v>72</v>
      </c>
      <c r="G4686" s="52">
        <v>0</v>
      </c>
      <c r="H4686" s="52">
        <v>0</v>
      </c>
      <c r="I4686" s="52">
        <v>0</v>
      </c>
      <c r="J4686" s="52">
        <v>0</v>
      </c>
      <c r="K4686" s="52">
        <v>0</v>
      </c>
      <c r="L4686" s="52">
        <v>0</v>
      </c>
      <c r="M4686" s="52">
        <v>0</v>
      </c>
      <c r="N4686" s="52">
        <v>0</v>
      </c>
      <c r="O4686" s="52">
        <v>0</v>
      </c>
      <c r="P4686" s="52">
        <v>0</v>
      </c>
      <c r="Q4686" s="52">
        <v>0</v>
      </c>
      <c r="R4686" s="52">
        <v>0</v>
      </c>
      <c r="S4686" s="52">
        <v>0</v>
      </c>
      <c r="T4686" s="52">
        <v>0</v>
      </c>
      <c r="U4686" s="52">
        <v>0</v>
      </c>
      <c r="V4686" s="52">
        <v>0</v>
      </c>
      <c r="W4686" s="52">
        <v>0</v>
      </c>
      <c r="X4686" s="52">
        <v>0</v>
      </c>
      <c r="Y4686" s="52">
        <v>0</v>
      </c>
      <c r="Z4686" s="52">
        <v>0</v>
      </c>
    </row>
    <row r="4687" spans="1:26">
      <c r="A4687" s="52" t="s">
        <v>355</v>
      </c>
      <c r="B4687" s="52" t="s">
        <v>343</v>
      </c>
      <c r="C4687" s="52" t="s">
        <v>242</v>
      </c>
      <c r="D4687" s="52" t="s">
        <v>86</v>
      </c>
      <c r="E4687" s="52" t="s">
        <v>92</v>
      </c>
      <c r="F4687" s="52" t="s">
        <v>73</v>
      </c>
      <c r="G4687" s="52">
        <v>0</v>
      </c>
      <c r="H4687" s="52">
        <v>0</v>
      </c>
      <c r="I4687" s="52">
        <v>0</v>
      </c>
      <c r="J4687" s="52">
        <v>0</v>
      </c>
      <c r="K4687" s="52">
        <v>0</v>
      </c>
      <c r="L4687" s="52">
        <v>0</v>
      </c>
      <c r="M4687" s="52">
        <v>0</v>
      </c>
      <c r="N4687" s="52">
        <v>0</v>
      </c>
      <c r="O4687" s="52">
        <v>0</v>
      </c>
      <c r="P4687" s="52">
        <v>0</v>
      </c>
      <c r="Q4687" s="52">
        <v>0</v>
      </c>
      <c r="R4687" s="52">
        <v>0</v>
      </c>
      <c r="S4687" s="52">
        <v>0</v>
      </c>
      <c r="T4687" s="52">
        <v>0</v>
      </c>
      <c r="U4687" s="52">
        <v>0</v>
      </c>
      <c r="V4687" s="52">
        <v>0</v>
      </c>
      <c r="W4687" s="52">
        <v>0</v>
      </c>
      <c r="X4687" s="52">
        <v>0</v>
      </c>
      <c r="Y4687" s="52">
        <v>0</v>
      </c>
      <c r="Z4687" s="52">
        <v>0</v>
      </c>
    </row>
    <row r="4688" spans="1:26">
      <c r="A4688" s="52" t="s">
        <v>350</v>
      </c>
      <c r="B4688" s="52" t="s">
        <v>337</v>
      </c>
      <c r="C4688" s="52" t="s">
        <v>243</v>
      </c>
      <c r="D4688" s="52" t="s">
        <v>86</v>
      </c>
      <c r="E4688" s="52" t="s">
        <v>87</v>
      </c>
      <c r="F4688" s="52" t="s">
        <v>63</v>
      </c>
      <c r="G4688" s="52">
        <v>0</v>
      </c>
      <c r="H4688" s="52">
        <v>0</v>
      </c>
      <c r="I4688" s="52">
        <v>0</v>
      </c>
      <c r="J4688" s="52">
        <v>0</v>
      </c>
      <c r="K4688" s="52">
        <v>0</v>
      </c>
      <c r="L4688" s="52">
        <v>0</v>
      </c>
      <c r="M4688" s="52">
        <v>0</v>
      </c>
      <c r="N4688" s="52">
        <v>0</v>
      </c>
      <c r="O4688" s="52">
        <v>0</v>
      </c>
      <c r="P4688" s="52">
        <v>0</v>
      </c>
      <c r="Q4688" s="52">
        <v>0</v>
      </c>
      <c r="R4688" s="52">
        <v>0</v>
      </c>
      <c r="S4688" s="52">
        <v>0</v>
      </c>
      <c r="T4688" s="52">
        <v>0</v>
      </c>
      <c r="U4688" s="52">
        <v>0</v>
      </c>
      <c r="V4688" s="52">
        <v>0</v>
      </c>
      <c r="W4688" s="52">
        <v>0</v>
      </c>
      <c r="X4688" s="52">
        <v>0</v>
      </c>
      <c r="Y4688" s="52">
        <v>0</v>
      </c>
      <c r="Z4688" s="52">
        <v>0</v>
      </c>
    </row>
    <row r="4689" spans="1:26">
      <c r="A4689" s="52" t="s">
        <v>350</v>
      </c>
      <c r="B4689" s="52" t="s">
        <v>338</v>
      </c>
      <c r="C4689" s="52" t="s">
        <v>243</v>
      </c>
      <c r="D4689" s="52" t="s">
        <v>86</v>
      </c>
      <c r="E4689" s="52" t="s">
        <v>87</v>
      </c>
      <c r="F4689" s="52" t="s">
        <v>64</v>
      </c>
      <c r="G4689" s="52">
        <v>0</v>
      </c>
      <c r="H4689" s="52">
        <v>0</v>
      </c>
      <c r="I4689" s="52">
        <v>0</v>
      </c>
      <c r="J4689" s="52">
        <v>0</v>
      </c>
      <c r="K4689" s="52">
        <v>0</v>
      </c>
      <c r="L4689" s="52">
        <v>0</v>
      </c>
      <c r="M4689" s="52">
        <v>0</v>
      </c>
      <c r="N4689" s="52">
        <v>0</v>
      </c>
      <c r="O4689" s="52">
        <v>0</v>
      </c>
      <c r="P4689" s="52">
        <v>0</v>
      </c>
      <c r="Q4689" s="52">
        <v>0</v>
      </c>
      <c r="R4689" s="52">
        <v>0</v>
      </c>
      <c r="S4689" s="52">
        <v>0</v>
      </c>
      <c r="T4689" s="52">
        <v>0</v>
      </c>
      <c r="U4689" s="52">
        <v>0</v>
      </c>
      <c r="V4689" s="52">
        <v>0</v>
      </c>
      <c r="W4689" s="52">
        <v>0</v>
      </c>
      <c r="X4689" s="52">
        <v>0</v>
      </c>
      <c r="Y4689" s="52">
        <v>0</v>
      </c>
      <c r="Z4689" s="52">
        <v>0</v>
      </c>
    </row>
    <row r="4690" spans="1:26">
      <c r="A4690" s="52" t="s">
        <v>350</v>
      </c>
      <c r="B4690" s="52" t="s">
        <v>339</v>
      </c>
      <c r="C4690" s="52" t="s">
        <v>243</v>
      </c>
      <c r="D4690" s="52" t="s">
        <v>86</v>
      </c>
      <c r="E4690" s="52" t="s">
        <v>87</v>
      </c>
      <c r="F4690" s="52" t="s">
        <v>65</v>
      </c>
      <c r="G4690" s="52">
        <v>0</v>
      </c>
      <c r="H4690" s="52">
        <v>0</v>
      </c>
      <c r="I4690" s="52">
        <v>0</v>
      </c>
      <c r="J4690" s="52">
        <v>0</v>
      </c>
      <c r="K4690" s="52">
        <v>0</v>
      </c>
      <c r="L4690" s="52">
        <v>0</v>
      </c>
      <c r="M4690" s="52">
        <v>0</v>
      </c>
      <c r="N4690" s="52">
        <v>0</v>
      </c>
      <c r="O4690" s="52">
        <v>0</v>
      </c>
      <c r="P4690" s="52">
        <v>0</v>
      </c>
      <c r="Q4690" s="52">
        <v>0</v>
      </c>
      <c r="R4690" s="52">
        <v>0</v>
      </c>
      <c r="S4690" s="52">
        <v>0</v>
      </c>
      <c r="T4690" s="52">
        <v>0</v>
      </c>
      <c r="U4690" s="52">
        <v>0</v>
      </c>
      <c r="V4690" s="52">
        <v>0</v>
      </c>
      <c r="W4690" s="52">
        <v>0</v>
      </c>
      <c r="X4690" s="52">
        <v>0</v>
      </c>
      <c r="Y4690" s="52">
        <v>0</v>
      </c>
      <c r="Z4690" s="52">
        <v>0</v>
      </c>
    </row>
    <row r="4691" spans="1:26">
      <c r="A4691" s="52" t="s">
        <v>350</v>
      </c>
      <c r="B4691" s="52" t="s">
        <v>340</v>
      </c>
      <c r="C4691" s="52" t="s">
        <v>243</v>
      </c>
      <c r="D4691" s="52" t="s">
        <v>86</v>
      </c>
      <c r="E4691" s="52" t="s">
        <v>87</v>
      </c>
      <c r="F4691" s="52" t="s">
        <v>66</v>
      </c>
      <c r="G4691" s="52">
        <v>0</v>
      </c>
      <c r="H4691" s="52">
        <v>0</v>
      </c>
      <c r="I4691" s="52">
        <v>0</v>
      </c>
      <c r="J4691" s="52">
        <v>0</v>
      </c>
      <c r="K4691" s="52">
        <v>0</v>
      </c>
      <c r="L4691" s="52">
        <v>0</v>
      </c>
      <c r="M4691" s="52">
        <v>0</v>
      </c>
      <c r="N4691" s="52">
        <v>0</v>
      </c>
      <c r="O4691" s="52">
        <v>0</v>
      </c>
      <c r="P4691" s="52">
        <v>0</v>
      </c>
      <c r="Q4691" s="52">
        <v>0</v>
      </c>
      <c r="R4691" s="52">
        <v>0</v>
      </c>
      <c r="S4691" s="52">
        <v>0</v>
      </c>
      <c r="T4691" s="52">
        <v>0</v>
      </c>
      <c r="U4691" s="52">
        <v>0</v>
      </c>
      <c r="V4691" s="52">
        <v>0</v>
      </c>
      <c r="W4691" s="52">
        <v>0</v>
      </c>
      <c r="X4691" s="52">
        <v>0</v>
      </c>
      <c r="Y4691" s="52">
        <v>0</v>
      </c>
      <c r="Z4691" s="52">
        <v>0</v>
      </c>
    </row>
    <row r="4692" spans="1:26">
      <c r="A4692" s="52" t="s">
        <v>350</v>
      </c>
      <c r="B4692" s="52" t="s">
        <v>341</v>
      </c>
      <c r="C4692" s="52" t="s">
        <v>243</v>
      </c>
      <c r="D4692" s="52" t="s">
        <v>86</v>
      </c>
      <c r="E4692" s="52" t="s">
        <v>87</v>
      </c>
      <c r="F4692" s="52" t="s">
        <v>67</v>
      </c>
      <c r="G4692" s="52">
        <v>0</v>
      </c>
      <c r="H4692" s="52">
        <v>0</v>
      </c>
      <c r="I4692" s="52">
        <v>0</v>
      </c>
      <c r="J4692" s="52">
        <v>0</v>
      </c>
      <c r="K4692" s="52">
        <v>0</v>
      </c>
      <c r="L4692" s="52">
        <v>0</v>
      </c>
      <c r="M4692" s="52">
        <v>0</v>
      </c>
      <c r="N4692" s="52">
        <v>0</v>
      </c>
      <c r="O4692" s="52">
        <v>0</v>
      </c>
      <c r="P4692" s="52">
        <v>0</v>
      </c>
      <c r="Q4692" s="52">
        <v>0</v>
      </c>
      <c r="R4692" s="52">
        <v>0</v>
      </c>
      <c r="S4692" s="52">
        <v>0</v>
      </c>
      <c r="T4692" s="52">
        <v>0</v>
      </c>
      <c r="U4692" s="52">
        <v>0</v>
      </c>
      <c r="V4692" s="52">
        <v>0</v>
      </c>
      <c r="W4692" s="52">
        <v>0</v>
      </c>
      <c r="X4692" s="52">
        <v>0</v>
      </c>
      <c r="Y4692" s="52">
        <v>0</v>
      </c>
      <c r="Z4692" s="52">
        <v>0</v>
      </c>
    </row>
    <row r="4693" spans="1:26">
      <c r="A4693" s="52" t="s">
        <v>350</v>
      </c>
      <c r="B4693" s="52" t="s">
        <v>337</v>
      </c>
      <c r="C4693" s="52" t="s">
        <v>243</v>
      </c>
      <c r="D4693" s="52" t="s">
        <v>86</v>
      </c>
      <c r="E4693" s="52" t="s">
        <v>87</v>
      </c>
      <c r="F4693" s="52" t="s">
        <v>68</v>
      </c>
      <c r="G4693" s="52">
        <v>0</v>
      </c>
      <c r="H4693" s="52">
        <v>0</v>
      </c>
      <c r="I4693" s="52">
        <v>0</v>
      </c>
      <c r="J4693" s="52">
        <v>0</v>
      </c>
      <c r="K4693" s="52">
        <v>0</v>
      </c>
      <c r="L4693" s="52">
        <v>0</v>
      </c>
      <c r="M4693" s="52">
        <v>0</v>
      </c>
      <c r="N4693" s="52">
        <v>0</v>
      </c>
      <c r="O4693" s="52">
        <v>0</v>
      </c>
      <c r="P4693" s="52">
        <v>0</v>
      </c>
      <c r="Q4693" s="52">
        <v>0</v>
      </c>
      <c r="R4693" s="52">
        <v>0</v>
      </c>
      <c r="S4693" s="52">
        <v>0</v>
      </c>
      <c r="T4693" s="52">
        <v>0</v>
      </c>
      <c r="U4693" s="52">
        <v>0</v>
      </c>
      <c r="V4693" s="52">
        <v>0</v>
      </c>
      <c r="W4693" s="52">
        <v>0</v>
      </c>
      <c r="X4693" s="52">
        <v>0</v>
      </c>
      <c r="Y4693" s="52">
        <v>0</v>
      </c>
      <c r="Z4693" s="52">
        <v>0</v>
      </c>
    </row>
    <row r="4694" spans="1:26">
      <c r="A4694" s="52" t="s">
        <v>350</v>
      </c>
      <c r="B4694" s="52" t="s">
        <v>337</v>
      </c>
      <c r="C4694" s="52" t="s">
        <v>243</v>
      </c>
      <c r="D4694" s="52" t="s">
        <v>86</v>
      </c>
      <c r="E4694" s="52" t="s">
        <v>87</v>
      </c>
      <c r="F4694" s="52" t="s">
        <v>69</v>
      </c>
      <c r="G4694" s="52">
        <v>0</v>
      </c>
      <c r="H4694" s="52">
        <v>0</v>
      </c>
      <c r="I4694" s="52">
        <v>0</v>
      </c>
      <c r="J4694" s="52">
        <v>0</v>
      </c>
      <c r="K4694" s="52">
        <v>0</v>
      </c>
      <c r="L4694" s="52">
        <v>0</v>
      </c>
      <c r="M4694" s="52">
        <v>0</v>
      </c>
      <c r="N4694" s="52">
        <v>0</v>
      </c>
      <c r="O4694" s="52">
        <v>0</v>
      </c>
      <c r="P4694" s="52">
        <v>0</v>
      </c>
      <c r="Q4694" s="52">
        <v>0</v>
      </c>
      <c r="R4694" s="52">
        <v>0</v>
      </c>
      <c r="S4694" s="52">
        <v>0</v>
      </c>
      <c r="T4694" s="52">
        <v>0</v>
      </c>
      <c r="U4694" s="52">
        <v>0</v>
      </c>
      <c r="V4694" s="52">
        <v>0</v>
      </c>
      <c r="W4694" s="52">
        <v>0</v>
      </c>
      <c r="X4694" s="52">
        <v>0</v>
      </c>
      <c r="Y4694" s="52">
        <v>0</v>
      </c>
      <c r="Z4694" s="52">
        <v>0</v>
      </c>
    </row>
    <row r="4695" spans="1:26">
      <c r="A4695" s="52" t="s">
        <v>350</v>
      </c>
      <c r="B4695" s="52" t="s">
        <v>337</v>
      </c>
      <c r="C4695" s="52" t="s">
        <v>243</v>
      </c>
      <c r="D4695" s="52" t="s">
        <v>86</v>
      </c>
      <c r="E4695" s="52" t="s">
        <v>87</v>
      </c>
      <c r="F4695" s="52" t="s">
        <v>70</v>
      </c>
      <c r="G4695" s="52">
        <v>0</v>
      </c>
      <c r="H4695" s="52">
        <v>0</v>
      </c>
      <c r="I4695" s="52">
        <v>0</v>
      </c>
      <c r="J4695" s="52">
        <v>0</v>
      </c>
      <c r="K4695" s="52">
        <v>0</v>
      </c>
      <c r="L4695" s="52">
        <v>0</v>
      </c>
      <c r="M4695" s="52">
        <v>0</v>
      </c>
      <c r="N4695" s="52">
        <v>0</v>
      </c>
      <c r="O4695" s="52">
        <v>0</v>
      </c>
      <c r="P4695" s="52">
        <v>0</v>
      </c>
      <c r="Q4695" s="52">
        <v>0</v>
      </c>
      <c r="R4695" s="52">
        <v>0</v>
      </c>
      <c r="S4695" s="52">
        <v>0</v>
      </c>
      <c r="T4695" s="52">
        <v>0</v>
      </c>
      <c r="U4695" s="52">
        <v>0</v>
      </c>
      <c r="V4695" s="52">
        <v>0</v>
      </c>
      <c r="W4695" s="52">
        <v>0</v>
      </c>
      <c r="X4695" s="52">
        <v>0</v>
      </c>
      <c r="Y4695" s="52">
        <v>0</v>
      </c>
      <c r="Z4695" s="52">
        <v>0</v>
      </c>
    </row>
    <row r="4696" spans="1:26">
      <c r="A4696" s="52" t="s">
        <v>350</v>
      </c>
      <c r="B4696" s="52" t="s">
        <v>342</v>
      </c>
      <c r="C4696" s="52" t="s">
        <v>243</v>
      </c>
      <c r="D4696" s="52" t="s">
        <v>86</v>
      </c>
      <c r="E4696" s="52" t="s">
        <v>87</v>
      </c>
      <c r="F4696" s="52" t="s">
        <v>71</v>
      </c>
      <c r="G4696" s="52">
        <v>0</v>
      </c>
      <c r="H4696" s="52">
        <v>0</v>
      </c>
      <c r="I4696" s="52">
        <v>0</v>
      </c>
      <c r="J4696" s="52">
        <v>0</v>
      </c>
      <c r="K4696" s="52">
        <v>0</v>
      </c>
      <c r="L4696" s="52">
        <v>0</v>
      </c>
      <c r="M4696" s="52">
        <v>0</v>
      </c>
      <c r="N4696" s="52">
        <v>0</v>
      </c>
      <c r="O4696" s="52">
        <v>0</v>
      </c>
      <c r="P4696" s="52">
        <v>0</v>
      </c>
      <c r="Q4696" s="52">
        <v>0</v>
      </c>
      <c r="R4696" s="52">
        <v>0</v>
      </c>
      <c r="S4696" s="52">
        <v>0</v>
      </c>
      <c r="T4696" s="52">
        <v>0</v>
      </c>
      <c r="U4696" s="52">
        <v>0</v>
      </c>
      <c r="V4696" s="52">
        <v>0</v>
      </c>
      <c r="W4696" s="52">
        <v>0</v>
      </c>
      <c r="X4696" s="52">
        <v>0</v>
      </c>
      <c r="Y4696" s="52">
        <v>0</v>
      </c>
      <c r="Z4696" s="52">
        <v>0</v>
      </c>
    </row>
    <row r="4697" spans="1:26">
      <c r="A4697" s="52" t="s">
        <v>350</v>
      </c>
      <c r="B4697" s="52" t="s">
        <v>342</v>
      </c>
      <c r="C4697" s="52" t="s">
        <v>243</v>
      </c>
      <c r="D4697" s="52" t="s">
        <v>86</v>
      </c>
      <c r="E4697" s="52" t="s">
        <v>87</v>
      </c>
      <c r="F4697" s="52" t="s">
        <v>72</v>
      </c>
      <c r="G4697" s="52">
        <v>41.64350987437048</v>
      </c>
      <c r="H4697" s="52">
        <v>50.989426441492391</v>
      </c>
      <c r="I4697" s="52">
        <v>55.265522779177694</v>
      </c>
      <c r="J4697" s="52">
        <v>66.733255166775606</v>
      </c>
      <c r="K4697" s="52">
        <v>84.288904159563415</v>
      </c>
      <c r="L4697" s="52">
        <v>80.296891050344968</v>
      </c>
      <c r="M4697" s="52">
        <v>83.94812523704779</v>
      </c>
      <c r="N4697" s="52">
        <v>87.085392877629616</v>
      </c>
      <c r="O4697" s="52">
        <v>91.070795234073614</v>
      </c>
      <c r="P4697" s="52">
        <v>95.376838761546296</v>
      </c>
      <c r="Q4697" s="52">
        <v>121.86766627567542</v>
      </c>
      <c r="R4697" s="52">
        <v>123.07011548955103</v>
      </c>
      <c r="S4697" s="52">
        <v>134.70549361943614</v>
      </c>
      <c r="T4697" s="52">
        <v>143.6975508071032</v>
      </c>
      <c r="U4697" s="52">
        <v>146.07287650552666</v>
      </c>
      <c r="V4697" s="52">
        <v>149.83684936607818</v>
      </c>
      <c r="W4697" s="52">
        <v>161.17843213786921</v>
      </c>
      <c r="X4697" s="52">
        <v>185.55513044990693</v>
      </c>
      <c r="Y4697" s="52">
        <v>197.54831354418934</v>
      </c>
      <c r="Z4697" s="52">
        <v>173.77190110051973</v>
      </c>
    </row>
    <row r="4698" spans="1:26">
      <c r="A4698" s="52" t="s">
        <v>350</v>
      </c>
      <c r="B4698" s="52" t="s">
        <v>343</v>
      </c>
      <c r="C4698" s="52" t="s">
        <v>243</v>
      </c>
      <c r="D4698" s="52" t="s">
        <v>86</v>
      </c>
      <c r="E4698" s="52" t="s">
        <v>87</v>
      </c>
      <c r="F4698" s="52" t="s">
        <v>73</v>
      </c>
      <c r="G4698" s="52">
        <v>0</v>
      </c>
      <c r="H4698" s="52">
        <v>0</v>
      </c>
      <c r="I4698" s="52">
        <v>0</v>
      </c>
      <c r="J4698" s="52">
        <v>0</v>
      </c>
      <c r="K4698" s="52">
        <v>0</v>
      </c>
      <c r="L4698" s="52">
        <v>0</v>
      </c>
      <c r="M4698" s="52">
        <v>0</v>
      </c>
      <c r="N4698" s="52">
        <v>0</v>
      </c>
      <c r="O4698" s="52">
        <v>0</v>
      </c>
      <c r="P4698" s="52">
        <v>0</v>
      </c>
      <c r="Q4698" s="52">
        <v>0</v>
      </c>
      <c r="R4698" s="52">
        <v>0</v>
      </c>
      <c r="S4698" s="52">
        <v>0</v>
      </c>
      <c r="T4698" s="52">
        <v>0</v>
      </c>
      <c r="U4698" s="52">
        <v>0</v>
      </c>
      <c r="V4698" s="52">
        <v>0</v>
      </c>
      <c r="W4698" s="52">
        <v>0</v>
      </c>
      <c r="X4698" s="52">
        <v>0</v>
      </c>
      <c r="Y4698" s="52">
        <v>0</v>
      </c>
      <c r="Z4698" s="52">
        <v>0</v>
      </c>
    </row>
    <row r="4699" spans="1:26">
      <c r="A4699" s="52" t="s">
        <v>351</v>
      </c>
      <c r="B4699" s="52" t="s">
        <v>337</v>
      </c>
      <c r="C4699" s="52" t="s">
        <v>243</v>
      </c>
      <c r="D4699" s="52" t="s">
        <v>86</v>
      </c>
      <c r="E4699" s="52" t="s">
        <v>88</v>
      </c>
      <c r="F4699" s="52" t="s">
        <v>63</v>
      </c>
      <c r="G4699" s="52">
        <v>0</v>
      </c>
      <c r="H4699" s="52">
        <v>0</v>
      </c>
      <c r="I4699" s="52">
        <v>0</v>
      </c>
      <c r="J4699" s="52">
        <v>0</v>
      </c>
      <c r="K4699" s="52">
        <v>0</v>
      </c>
      <c r="L4699" s="52">
        <v>0</v>
      </c>
      <c r="M4699" s="52">
        <v>0</v>
      </c>
      <c r="N4699" s="52">
        <v>0</v>
      </c>
      <c r="O4699" s="52">
        <v>0</v>
      </c>
      <c r="P4699" s="52">
        <v>0</v>
      </c>
      <c r="Q4699" s="52">
        <v>0</v>
      </c>
      <c r="R4699" s="52">
        <v>0</v>
      </c>
      <c r="S4699" s="52">
        <v>0</v>
      </c>
      <c r="T4699" s="52">
        <v>0</v>
      </c>
      <c r="U4699" s="52">
        <v>0</v>
      </c>
      <c r="V4699" s="52">
        <v>0</v>
      </c>
      <c r="W4699" s="52">
        <v>0</v>
      </c>
      <c r="X4699" s="52">
        <v>0</v>
      </c>
      <c r="Y4699" s="52">
        <v>0</v>
      </c>
      <c r="Z4699" s="52">
        <v>0</v>
      </c>
    </row>
    <row r="4700" spans="1:26">
      <c r="A4700" s="52" t="s">
        <v>351</v>
      </c>
      <c r="B4700" s="52" t="s">
        <v>338</v>
      </c>
      <c r="C4700" s="52" t="s">
        <v>243</v>
      </c>
      <c r="D4700" s="52" t="s">
        <v>86</v>
      </c>
      <c r="E4700" s="52" t="s">
        <v>88</v>
      </c>
      <c r="F4700" s="52" t="s">
        <v>64</v>
      </c>
      <c r="G4700" s="52">
        <v>0</v>
      </c>
      <c r="H4700" s="52">
        <v>0</v>
      </c>
      <c r="I4700" s="52">
        <v>0</v>
      </c>
      <c r="J4700" s="52">
        <v>0</v>
      </c>
      <c r="K4700" s="52">
        <v>0</v>
      </c>
      <c r="L4700" s="52">
        <v>0</v>
      </c>
      <c r="M4700" s="52">
        <v>0</v>
      </c>
      <c r="N4700" s="52">
        <v>0</v>
      </c>
      <c r="O4700" s="52">
        <v>0</v>
      </c>
      <c r="P4700" s="52">
        <v>0</v>
      </c>
      <c r="Q4700" s="52">
        <v>0</v>
      </c>
      <c r="R4700" s="52">
        <v>0</v>
      </c>
      <c r="S4700" s="52">
        <v>0</v>
      </c>
      <c r="T4700" s="52">
        <v>0</v>
      </c>
      <c r="U4700" s="52">
        <v>0</v>
      </c>
      <c r="V4700" s="52">
        <v>0</v>
      </c>
      <c r="W4700" s="52">
        <v>0</v>
      </c>
      <c r="X4700" s="52">
        <v>0</v>
      </c>
      <c r="Y4700" s="52">
        <v>0</v>
      </c>
      <c r="Z4700" s="52">
        <v>0</v>
      </c>
    </row>
    <row r="4701" spans="1:26">
      <c r="A4701" s="52" t="s">
        <v>351</v>
      </c>
      <c r="B4701" s="52" t="s">
        <v>339</v>
      </c>
      <c r="C4701" s="52" t="s">
        <v>243</v>
      </c>
      <c r="D4701" s="52" t="s">
        <v>86</v>
      </c>
      <c r="E4701" s="52" t="s">
        <v>88</v>
      </c>
      <c r="F4701" s="52" t="s">
        <v>65</v>
      </c>
      <c r="G4701" s="52">
        <v>0</v>
      </c>
      <c r="H4701" s="52">
        <v>0</v>
      </c>
      <c r="I4701" s="52">
        <v>0</v>
      </c>
      <c r="J4701" s="52">
        <v>0</v>
      </c>
      <c r="K4701" s="52">
        <v>0</v>
      </c>
      <c r="L4701" s="52">
        <v>0</v>
      </c>
      <c r="M4701" s="52">
        <v>0</v>
      </c>
      <c r="N4701" s="52">
        <v>0</v>
      </c>
      <c r="O4701" s="52">
        <v>0</v>
      </c>
      <c r="P4701" s="52">
        <v>4.5251332672142901</v>
      </c>
      <c r="Q4701" s="52">
        <v>8.479871584779719</v>
      </c>
      <c r="R4701" s="52">
        <v>13.651452461596055</v>
      </c>
      <c r="S4701" s="52">
        <v>25.439614754339161</v>
      </c>
      <c r="T4701" s="52">
        <v>39.851593815467027</v>
      </c>
      <c r="U4701" s="52">
        <v>70.145763933607697</v>
      </c>
      <c r="V4701" s="52">
        <v>34.811507987709746</v>
      </c>
      <c r="W4701" s="52">
        <v>114.40122504999364</v>
      </c>
      <c r="X4701" s="52">
        <v>97.787369377901285</v>
      </c>
      <c r="Y4701" s="52">
        <v>142.6012471499935</v>
      </c>
      <c r="Z4701" s="52">
        <v>243.23154100960463</v>
      </c>
    </row>
    <row r="4702" spans="1:26">
      <c r="A4702" s="52" t="s">
        <v>351</v>
      </c>
      <c r="B4702" s="52" t="s">
        <v>340</v>
      </c>
      <c r="C4702" s="52" t="s">
        <v>243</v>
      </c>
      <c r="D4702" s="52" t="s">
        <v>86</v>
      </c>
      <c r="E4702" s="52" t="s">
        <v>88</v>
      </c>
      <c r="F4702" s="52" t="s">
        <v>66</v>
      </c>
      <c r="G4702" s="52">
        <v>0</v>
      </c>
      <c r="H4702" s="52">
        <v>0</v>
      </c>
      <c r="I4702" s="52">
        <v>0</v>
      </c>
      <c r="J4702" s="52">
        <v>0</v>
      </c>
      <c r="K4702" s="52">
        <v>0</v>
      </c>
      <c r="L4702" s="52">
        <v>0</v>
      </c>
      <c r="M4702" s="52">
        <v>0</v>
      </c>
      <c r="N4702" s="52">
        <v>0</v>
      </c>
      <c r="O4702" s="52">
        <v>0</v>
      </c>
      <c r="P4702" s="52">
        <v>0</v>
      </c>
      <c r="Q4702" s="52">
        <v>0</v>
      </c>
      <c r="R4702" s="52">
        <v>0</v>
      </c>
      <c r="S4702" s="52">
        <v>0</v>
      </c>
      <c r="T4702" s="52">
        <v>0</v>
      </c>
      <c r="U4702" s="52">
        <v>0</v>
      </c>
      <c r="V4702" s="52">
        <v>0</v>
      </c>
      <c r="W4702" s="52">
        <v>0</v>
      </c>
      <c r="X4702" s="52">
        <v>0</v>
      </c>
      <c r="Y4702" s="52">
        <v>0</v>
      </c>
      <c r="Z4702" s="52">
        <v>0</v>
      </c>
    </row>
    <row r="4703" spans="1:26">
      <c r="A4703" s="52" t="s">
        <v>351</v>
      </c>
      <c r="B4703" s="52" t="s">
        <v>341</v>
      </c>
      <c r="C4703" s="52" t="s">
        <v>243</v>
      </c>
      <c r="D4703" s="52" t="s">
        <v>86</v>
      </c>
      <c r="E4703" s="52" t="s">
        <v>88</v>
      </c>
      <c r="F4703" s="52" t="s">
        <v>67</v>
      </c>
      <c r="G4703" s="52">
        <v>0</v>
      </c>
      <c r="H4703" s="52">
        <v>0</v>
      </c>
      <c r="I4703" s="52">
        <v>0</v>
      </c>
      <c r="J4703" s="52">
        <v>0</v>
      </c>
      <c r="K4703" s="52">
        <v>0</v>
      </c>
      <c r="L4703" s="52">
        <v>0</v>
      </c>
      <c r="M4703" s="52">
        <v>0</v>
      </c>
      <c r="N4703" s="52">
        <v>0</v>
      </c>
      <c r="O4703" s="52">
        <v>0</v>
      </c>
      <c r="P4703" s="52">
        <v>0</v>
      </c>
      <c r="Q4703" s="52">
        <v>0</v>
      </c>
      <c r="R4703" s="52">
        <v>0</v>
      </c>
      <c r="S4703" s="52">
        <v>0</v>
      </c>
      <c r="T4703" s="52">
        <v>0</v>
      </c>
      <c r="U4703" s="52">
        <v>0</v>
      </c>
      <c r="V4703" s="52">
        <v>0</v>
      </c>
      <c r="W4703" s="52">
        <v>0</v>
      </c>
      <c r="X4703" s="52">
        <v>0</v>
      </c>
      <c r="Y4703" s="52">
        <v>0</v>
      </c>
      <c r="Z4703" s="52">
        <v>0</v>
      </c>
    </row>
    <row r="4704" spans="1:26">
      <c r="A4704" s="52" t="s">
        <v>351</v>
      </c>
      <c r="B4704" s="52" t="s">
        <v>337</v>
      </c>
      <c r="C4704" s="52" t="s">
        <v>243</v>
      </c>
      <c r="D4704" s="52" t="s">
        <v>86</v>
      </c>
      <c r="E4704" s="52" t="s">
        <v>88</v>
      </c>
      <c r="F4704" s="52" t="s">
        <v>68</v>
      </c>
      <c r="G4704" s="52">
        <v>0</v>
      </c>
      <c r="H4704" s="52">
        <v>0</v>
      </c>
      <c r="I4704" s="52">
        <v>0</v>
      </c>
      <c r="J4704" s="52">
        <v>0</v>
      </c>
      <c r="K4704" s="52">
        <v>0</v>
      </c>
      <c r="L4704" s="52">
        <v>0</v>
      </c>
      <c r="M4704" s="52">
        <v>0</v>
      </c>
      <c r="N4704" s="52">
        <v>0</v>
      </c>
      <c r="O4704" s="52">
        <v>0</v>
      </c>
      <c r="P4704" s="52">
        <v>0</v>
      </c>
      <c r="Q4704" s="52">
        <v>0</v>
      </c>
      <c r="R4704" s="52">
        <v>0</v>
      </c>
      <c r="S4704" s="52">
        <v>0</v>
      </c>
      <c r="T4704" s="52">
        <v>0</v>
      </c>
      <c r="U4704" s="52">
        <v>0</v>
      </c>
      <c r="V4704" s="52">
        <v>0</v>
      </c>
      <c r="W4704" s="52">
        <v>0</v>
      </c>
      <c r="X4704" s="52">
        <v>0</v>
      </c>
      <c r="Y4704" s="52">
        <v>0</v>
      </c>
      <c r="Z4704" s="52">
        <v>0</v>
      </c>
    </row>
    <row r="4705" spans="1:26">
      <c r="A4705" s="52" t="s">
        <v>351</v>
      </c>
      <c r="B4705" s="52" t="s">
        <v>337</v>
      </c>
      <c r="C4705" s="52" t="s">
        <v>243</v>
      </c>
      <c r="D4705" s="52" t="s">
        <v>86</v>
      </c>
      <c r="E4705" s="52" t="s">
        <v>88</v>
      </c>
      <c r="F4705" s="52" t="s">
        <v>69</v>
      </c>
      <c r="G4705" s="52">
        <v>0</v>
      </c>
      <c r="H4705" s="52">
        <v>0</v>
      </c>
      <c r="I4705" s="52">
        <v>0</v>
      </c>
      <c r="J4705" s="52">
        <v>0</v>
      </c>
      <c r="K4705" s="52">
        <v>0</v>
      </c>
      <c r="L4705" s="52">
        <v>0</v>
      </c>
      <c r="M4705" s="52">
        <v>0</v>
      </c>
      <c r="N4705" s="52">
        <v>0</v>
      </c>
      <c r="O4705" s="52">
        <v>0</v>
      </c>
      <c r="P4705" s="52">
        <v>0</v>
      </c>
      <c r="Q4705" s="52">
        <v>0</v>
      </c>
      <c r="R4705" s="52">
        <v>0</v>
      </c>
      <c r="S4705" s="52">
        <v>0</v>
      </c>
      <c r="T4705" s="52">
        <v>0</v>
      </c>
      <c r="U4705" s="52">
        <v>0</v>
      </c>
      <c r="V4705" s="52">
        <v>0</v>
      </c>
      <c r="W4705" s="52">
        <v>0</v>
      </c>
      <c r="X4705" s="52">
        <v>0</v>
      </c>
      <c r="Y4705" s="52">
        <v>0</v>
      </c>
      <c r="Z4705" s="52">
        <v>0</v>
      </c>
    </row>
    <row r="4706" spans="1:26">
      <c r="A4706" s="52" t="s">
        <v>351</v>
      </c>
      <c r="B4706" s="52" t="s">
        <v>337</v>
      </c>
      <c r="C4706" s="52" t="s">
        <v>243</v>
      </c>
      <c r="D4706" s="52" t="s">
        <v>86</v>
      </c>
      <c r="E4706" s="52" t="s">
        <v>88</v>
      </c>
      <c r="F4706" s="52" t="s">
        <v>70</v>
      </c>
      <c r="G4706" s="52">
        <v>0</v>
      </c>
      <c r="H4706" s="52">
        <v>0</v>
      </c>
      <c r="I4706" s="52">
        <v>0</v>
      </c>
      <c r="J4706" s="52">
        <v>0</v>
      </c>
      <c r="K4706" s="52">
        <v>0</v>
      </c>
      <c r="L4706" s="52">
        <v>0</v>
      </c>
      <c r="M4706" s="52">
        <v>0</v>
      </c>
      <c r="N4706" s="52">
        <v>0</v>
      </c>
      <c r="O4706" s="52">
        <v>0</v>
      </c>
      <c r="P4706" s="52">
        <v>0</v>
      </c>
      <c r="Q4706" s="52">
        <v>0</v>
      </c>
      <c r="R4706" s="52">
        <v>0</v>
      </c>
      <c r="S4706" s="52">
        <v>0</v>
      </c>
      <c r="T4706" s="52">
        <v>0</v>
      </c>
      <c r="U4706" s="52">
        <v>0</v>
      </c>
      <c r="V4706" s="52">
        <v>0</v>
      </c>
      <c r="W4706" s="52">
        <v>0</v>
      </c>
      <c r="X4706" s="52">
        <v>0</v>
      </c>
      <c r="Y4706" s="52">
        <v>0</v>
      </c>
      <c r="Z4706" s="52">
        <v>0</v>
      </c>
    </row>
    <row r="4707" spans="1:26">
      <c r="A4707" s="52" t="s">
        <v>351</v>
      </c>
      <c r="B4707" s="52" t="s">
        <v>342</v>
      </c>
      <c r="C4707" s="52" t="s">
        <v>243</v>
      </c>
      <c r="D4707" s="52" t="s">
        <v>86</v>
      </c>
      <c r="E4707" s="52" t="s">
        <v>88</v>
      </c>
      <c r="F4707" s="52" t="s">
        <v>71</v>
      </c>
      <c r="G4707" s="52">
        <v>0</v>
      </c>
      <c r="H4707" s="52">
        <v>0</v>
      </c>
      <c r="I4707" s="52">
        <v>0</v>
      </c>
      <c r="J4707" s="52">
        <v>0</v>
      </c>
      <c r="K4707" s="52">
        <v>0</v>
      </c>
      <c r="L4707" s="52">
        <v>0</v>
      </c>
      <c r="M4707" s="52">
        <v>0</v>
      </c>
      <c r="N4707" s="52">
        <v>0</v>
      </c>
      <c r="O4707" s="52">
        <v>0</v>
      </c>
      <c r="P4707" s="52">
        <v>0</v>
      </c>
      <c r="Q4707" s="52">
        <v>0</v>
      </c>
      <c r="R4707" s="52">
        <v>0</v>
      </c>
      <c r="S4707" s="52">
        <v>0</v>
      </c>
      <c r="T4707" s="52">
        <v>0</v>
      </c>
      <c r="U4707" s="52">
        <v>0</v>
      </c>
      <c r="V4707" s="52">
        <v>0</v>
      </c>
      <c r="W4707" s="52">
        <v>0</v>
      </c>
      <c r="X4707" s="52">
        <v>0</v>
      </c>
      <c r="Y4707" s="52">
        <v>0</v>
      </c>
      <c r="Z4707" s="52">
        <v>0</v>
      </c>
    </row>
    <row r="4708" spans="1:26">
      <c r="A4708" s="52" t="s">
        <v>351</v>
      </c>
      <c r="B4708" s="52" t="s">
        <v>342</v>
      </c>
      <c r="C4708" s="52" t="s">
        <v>243</v>
      </c>
      <c r="D4708" s="52" t="s">
        <v>86</v>
      </c>
      <c r="E4708" s="52" t="s">
        <v>88</v>
      </c>
      <c r="F4708" s="52" t="s">
        <v>72</v>
      </c>
      <c r="G4708" s="52">
        <v>638.64559059447413</v>
      </c>
      <c r="H4708" s="52">
        <v>670.58617186389131</v>
      </c>
      <c r="I4708" s="52">
        <v>708.68101702869933</v>
      </c>
      <c r="J4708" s="52">
        <v>734.17317183603188</v>
      </c>
      <c r="K4708" s="52">
        <v>828.54470059815321</v>
      </c>
      <c r="L4708" s="52">
        <v>891.98846547414189</v>
      </c>
      <c r="M4708" s="52">
        <v>870.48101528128871</v>
      </c>
      <c r="N4708" s="52">
        <v>936.08930373886824</v>
      </c>
      <c r="O4708" s="52">
        <v>996.11845622022804</v>
      </c>
      <c r="P4708" s="52">
        <v>1133.7896008218029</v>
      </c>
      <c r="Q4708" s="52">
        <v>1226.8251139531767</v>
      </c>
      <c r="R4708" s="52">
        <v>1502.2017360845302</v>
      </c>
      <c r="S4708" s="52">
        <v>1795.5082850498459</v>
      </c>
      <c r="T4708" s="52">
        <v>1855.9542560332927</v>
      </c>
      <c r="U4708" s="52">
        <v>1861.4042783474272</v>
      </c>
      <c r="V4708" s="52">
        <v>1873.3142367189787</v>
      </c>
      <c r="W4708" s="52">
        <v>1829.4476002998454</v>
      </c>
      <c r="X4708" s="52">
        <v>1945.3676748151943</v>
      </c>
      <c r="Y4708" s="52">
        <v>2142.7924442585118</v>
      </c>
      <c r="Z4708" s="52">
        <v>2256.4412237797651</v>
      </c>
    </row>
    <row r="4709" spans="1:26">
      <c r="A4709" s="52" t="s">
        <v>351</v>
      </c>
      <c r="B4709" s="52" t="s">
        <v>343</v>
      </c>
      <c r="C4709" s="52" t="s">
        <v>243</v>
      </c>
      <c r="D4709" s="52" t="s">
        <v>86</v>
      </c>
      <c r="E4709" s="52" t="s">
        <v>88</v>
      </c>
      <c r="F4709" s="52" t="s">
        <v>73</v>
      </c>
      <c r="G4709" s="52">
        <v>9.8809098025489121E-4</v>
      </c>
      <c r="H4709" s="52">
        <v>7.8879665021012687E-4</v>
      </c>
      <c r="I4709" s="52">
        <v>6.6761551804711539E-4</v>
      </c>
      <c r="J4709" s="52">
        <v>6.1088158046009196E-4</v>
      </c>
      <c r="K4709" s="52">
        <v>4.8006448520683092E-4</v>
      </c>
      <c r="L4709" s="52">
        <v>2.4269481824749198E-4</v>
      </c>
      <c r="M4709" s="52">
        <v>2.3813631142107118E-4</v>
      </c>
      <c r="N4709" s="52">
        <v>2.7854610631280747E-4</v>
      </c>
      <c r="O4709" s="52">
        <v>7.0535731689289755E-4</v>
      </c>
      <c r="P4709" s="52">
        <v>1.0873339025114879E-3</v>
      </c>
      <c r="Q4709" s="52">
        <v>1.1100184698474127E-3</v>
      </c>
      <c r="R4709" s="52">
        <v>1.0259329194149966E-3</v>
      </c>
      <c r="S4709" s="52">
        <v>8.7325241007064772E-4</v>
      </c>
      <c r="T4709" s="52">
        <v>1.0518547833657853E-3</v>
      </c>
      <c r="U4709" s="52">
        <v>1.1752542431078888E-3</v>
      </c>
      <c r="V4709" s="52">
        <v>1.3959769667337024E-3</v>
      </c>
      <c r="W4709" s="52">
        <v>1.163449704016111E-3</v>
      </c>
      <c r="X4709" s="52">
        <v>5.2265492542268033E-4</v>
      </c>
      <c r="Y4709" s="52">
        <v>1.3283953258994279E-3</v>
      </c>
      <c r="Z4709" s="52">
        <v>1.1269541624903498E-3</v>
      </c>
    </row>
    <row r="4710" spans="1:26">
      <c r="A4710" s="52" t="s">
        <v>352</v>
      </c>
      <c r="B4710" s="52" t="s">
        <v>337</v>
      </c>
      <c r="C4710" s="52" t="s">
        <v>243</v>
      </c>
      <c r="D4710" s="52" t="s">
        <v>86</v>
      </c>
      <c r="E4710" s="52" t="s">
        <v>89</v>
      </c>
      <c r="F4710" s="52" t="s">
        <v>63</v>
      </c>
      <c r="G4710" s="52">
        <v>0</v>
      </c>
      <c r="H4710" s="52">
        <v>0</v>
      </c>
      <c r="I4710" s="52">
        <v>0</v>
      </c>
      <c r="J4710" s="52">
        <v>0</v>
      </c>
      <c r="K4710" s="52">
        <v>0</v>
      </c>
      <c r="L4710" s="52">
        <v>0</v>
      </c>
      <c r="M4710" s="52">
        <v>0</v>
      </c>
      <c r="N4710" s="52">
        <v>0</v>
      </c>
      <c r="O4710" s="52">
        <v>0</v>
      </c>
      <c r="P4710" s="52">
        <v>0</v>
      </c>
      <c r="Q4710" s="52">
        <v>0</v>
      </c>
      <c r="R4710" s="52">
        <v>0</v>
      </c>
      <c r="S4710" s="52">
        <v>0</v>
      </c>
      <c r="T4710" s="52">
        <v>0</v>
      </c>
      <c r="U4710" s="52">
        <v>0</v>
      </c>
      <c r="V4710" s="52">
        <v>0</v>
      </c>
      <c r="W4710" s="52">
        <v>0</v>
      </c>
      <c r="X4710" s="52">
        <v>0</v>
      </c>
      <c r="Y4710" s="52">
        <v>0</v>
      </c>
      <c r="Z4710" s="52">
        <v>0</v>
      </c>
    </row>
    <row r="4711" spans="1:26">
      <c r="A4711" s="52" t="s">
        <v>352</v>
      </c>
      <c r="B4711" s="52" t="s">
        <v>338</v>
      </c>
      <c r="C4711" s="52" t="s">
        <v>243</v>
      </c>
      <c r="D4711" s="52" t="s">
        <v>86</v>
      </c>
      <c r="E4711" s="52" t="s">
        <v>89</v>
      </c>
      <c r="F4711" s="52" t="s">
        <v>64</v>
      </c>
      <c r="G4711" s="52">
        <v>0</v>
      </c>
      <c r="H4711" s="52">
        <v>0</v>
      </c>
      <c r="I4711" s="52">
        <v>0</v>
      </c>
      <c r="J4711" s="52">
        <v>0</v>
      </c>
      <c r="K4711" s="52">
        <v>0</v>
      </c>
      <c r="L4711" s="52">
        <v>0</v>
      </c>
      <c r="M4711" s="52">
        <v>0</v>
      </c>
      <c r="N4711" s="52">
        <v>0</v>
      </c>
      <c r="O4711" s="52">
        <v>0</v>
      </c>
      <c r="P4711" s="52">
        <v>0</v>
      </c>
      <c r="Q4711" s="52">
        <v>0</v>
      </c>
      <c r="R4711" s="52">
        <v>0</v>
      </c>
      <c r="S4711" s="52">
        <v>0</v>
      </c>
      <c r="T4711" s="52">
        <v>0</v>
      </c>
      <c r="U4711" s="52">
        <v>0</v>
      </c>
      <c r="V4711" s="52">
        <v>0</v>
      </c>
      <c r="W4711" s="52">
        <v>0</v>
      </c>
      <c r="X4711" s="52">
        <v>0</v>
      </c>
      <c r="Y4711" s="52">
        <v>0</v>
      </c>
      <c r="Z4711" s="52">
        <v>0</v>
      </c>
    </row>
    <row r="4712" spans="1:26">
      <c r="A4712" s="52" t="s">
        <v>352</v>
      </c>
      <c r="B4712" s="52" t="s">
        <v>339</v>
      </c>
      <c r="C4712" s="52" t="s">
        <v>243</v>
      </c>
      <c r="D4712" s="52" t="s">
        <v>86</v>
      </c>
      <c r="E4712" s="52" t="s">
        <v>89</v>
      </c>
      <c r="F4712" s="52" t="s">
        <v>65</v>
      </c>
      <c r="G4712" s="52">
        <v>0</v>
      </c>
      <c r="H4712" s="52">
        <v>0</v>
      </c>
      <c r="I4712" s="52">
        <v>0</v>
      </c>
      <c r="J4712" s="52">
        <v>0</v>
      </c>
      <c r="K4712" s="52">
        <v>0</v>
      </c>
      <c r="L4712" s="52">
        <v>0</v>
      </c>
      <c r="M4712" s="52">
        <v>0</v>
      </c>
      <c r="N4712" s="52">
        <v>0</v>
      </c>
      <c r="O4712" s="52">
        <v>0</v>
      </c>
      <c r="P4712" s="52">
        <v>0</v>
      </c>
      <c r="Q4712" s="52">
        <v>0</v>
      </c>
      <c r="R4712" s="52">
        <v>0</v>
      </c>
      <c r="S4712" s="52">
        <v>0</v>
      </c>
      <c r="T4712" s="52">
        <v>0</v>
      </c>
      <c r="U4712" s="52">
        <v>0</v>
      </c>
      <c r="V4712" s="52">
        <v>0</v>
      </c>
      <c r="W4712" s="52">
        <v>0</v>
      </c>
      <c r="X4712" s="52">
        <v>0</v>
      </c>
      <c r="Y4712" s="52">
        <v>0</v>
      </c>
      <c r="Z4712" s="52">
        <v>0</v>
      </c>
    </row>
    <row r="4713" spans="1:26">
      <c r="A4713" s="52" t="s">
        <v>352</v>
      </c>
      <c r="B4713" s="52" t="s">
        <v>340</v>
      </c>
      <c r="C4713" s="52" t="s">
        <v>243</v>
      </c>
      <c r="D4713" s="52" t="s">
        <v>86</v>
      </c>
      <c r="E4713" s="52" t="s">
        <v>89</v>
      </c>
      <c r="F4713" s="52" t="s">
        <v>66</v>
      </c>
      <c r="G4713" s="52">
        <v>0.1585644372201318</v>
      </c>
      <c r="H4713" s="52">
        <v>0.17618270802236871</v>
      </c>
      <c r="I4713" s="52">
        <v>0.19086460035756608</v>
      </c>
      <c r="J4713" s="52">
        <v>0.19086460035756608</v>
      </c>
      <c r="K4713" s="52">
        <v>0.19673735729164504</v>
      </c>
      <c r="L4713" s="52">
        <v>0.19673735729164504</v>
      </c>
      <c r="M4713" s="52">
        <v>0.24159031203962084</v>
      </c>
      <c r="N4713" s="52">
        <v>0.30577150805014658</v>
      </c>
      <c r="O4713" s="52">
        <v>0.29233022404794218</v>
      </c>
      <c r="P4713" s="52">
        <v>0.39822645606530915</v>
      </c>
      <c r="Q4713" s="52">
        <v>0.31868701205226468</v>
      </c>
      <c r="R4713" s="52">
        <v>0.3153528000517179</v>
      </c>
      <c r="S4713" s="52">
        <v>0.3905298360640469</v>
      </c>
      <c r="T4713" s="52">
        <v>0.46263783607587267</v>
      </c>
      <c r="U4713" s="52">
        <v>0.55746198009142389</v>
      </c>
      <c r="V4713" s="52">
        <v>0.73813788732105456</v>
      </c>
      <c r="W4713" s="52">
        <v>0.80236800013158838</v>
      </c>
      <c r="X4713" s="52">
        <v>0.84828975133911966</v>
      </c>
      <c r="Y4713" s="52">
        <v>0.98696149576186187</v>
      </c>
      <c r="Z4713" s="52">
        <v>1.0527362461726488</v>
      </c>
    </row>
    <row r="4714" spans="1:26">
      <c r="A4714" s="52" t="s">
        <v>352</v>
      </c>
      <c r="B4714" s="52" t="s">
        <v>341</v>
      </c>
      <c r="C4714" s="52" t="s">
        <v>243</v>
      </c>
      <c r="D4714" s="52" t="s">
        <v>86</v>
      </c>
      <c r="E4714" s="52" t="s">
        <v>89</v>
      </c>
      <c r="F4714" s="52" t="s">
        <v>67</v>
      </c>
      <c r="G4714" s="52">
        <v>0</v>
      </c>
      <c r="H4714" s="52">
        <v>0</v>
      </c>
      <c r="I4714" s="52">
        <v>0</v>
      </c>
      <c r="J4714" s="52">
        <v>0</v>
      </c>
      <c r="K4714" s="52">
        <v>0</v>
      </c>
      <c r="L4714" s="52">
        <v>0</v>
      </c>
      <c r="M4714" s="52">
        <v>0</v>
      </c>
      <c r="N4714" s="52">
        <v>0</v>
      </c>
      <c r="O4714" s="52">
        <v>0</v>
      </c>
      <c r="P4714" s="52">
        <v>0</v>
      </c>
      <c r="Q4714" s="52">
        <v>0</v>
      </c>
      <c r="R4714" s="52">
        <v>0</v>
      </c>
      <c r="S4714" s="52">
        <v>0</v>
      </c>
      <c r="T4714" s="52">
        <v>0</v>
      </c>
      <c r="U4714" s="52">
        <v>0</v>
      </c>
      <c r="V4714" s="52">
        <v>0</v>
      </c>
      <c r="W4714" s="52">
        <v>0</v>
      </c>
      <c r="X4714" s="52">
        <v>0</v>
      </c>
      <c r="Y4714" s="52">
        <v>0</v>
      </c>
      <c r="Z4714" s="52">
        <v>0</v>
      </c>
    </row>
    <row r="4715" spans="1:26">
      <c r="A4715" s="52" t="s">
        <v>352</v>
      </c>
      <c r="B4715" s="52" t="s">
        <v>337</v>
      </c>
      <c r="C4715" s="52" t="s">
        <v>243</v>
      </c>
      <c r="D4715" s="52" t="s">
        <v>86</v>
      </c>
      <c r="E4715" s="52" t="s">
        <v>89</v>
      </c>
      <c r="F4715" s="52" t="s">
        <v>68</v>
      </c>
      <c r="G4715" s="52">
        <v>0</v>
      </c>
      <c r="H4715" s="52">
        <v>0</v>
      </c>
      <c r="I4715" s="52">
        <v>0</v>
      </c>
      <c r="J4715" s="52">
        <v>0</v>
      </c>
      <c r="K4715" s="52">
        <v>0</v>
      </c>
      <c r="L4715" s="52">
        <v>0</v>
      </c>
      <c r="M4715" s="52">
        <v>0</v>
      </c>
      <c r="N4715" s="52">
        <v>0</v>
      </c>
      <c r="O4715" s="52">
        <v>0</v>
      </c>
      <c r="P4715" s="52">
        <v>0</v>
      </c>
      <c r="Q4715" s="52">
        <v>0</v>
      </c>
      <c r="R4715" s="52">
        <v>0</v>
      </c>
      <c r="S4715" s="52">
        <v>0</v>
      </c>
      <c r="T4715" s="52">
        <v>0</v>
      </c>
      <c r="U4715" s="52">
        <v>0</v>
      </c>
      <c r="V4715" s="52">
        <v>0</v>
      </c>
      <c r="W4715" s="52">
        <v>0</v>
      </c>
      <c r="X4715" s="52">
        <v>0</v>
      </c>
      <c r="Y4715" s="52">
        <v>0</v>
      </c>
      <c r="Z4715" s="52">
        <v>0</v>
      </c>
    </row>
    <row r="4716" spans="1:26">
      <c r="A4716" s="52" t="s">
        <v>352</v>
      </c>
      <c r="B4716" s="52" t="s">
        <v>337</v>
      </c>
      <c r="C4716" s="52" t="s">
        <v>243</v>
      </c>
      <c r="D4716" s="52" t="s">
        <v>86</v>
      </c>
      <c r="E4716" s="52" t="s">
        <v>89</v>
      </c>
      <c r="F4716" s="52" t="s">
        <v>69</v>
      </c>
      <c r="G4716" s="52">
        <v>0</v>
      </c>
      <c r="H4716" s="52">
        <v>0</v>
      </c>
      <c r="I4716" s="52">
        <v>0</v>
      </c>
      <c r="J4716" s="52">
        <v>0</v>
      </c>
      <c r="K4716" s="52">
        <v>0</v>
      </c>
      <c r="L4716" s="52">
        <v>0</v>
      </c>
      <c r="M4716" s="52">
        <v>0</v>
      </c>
      <c r="N4716" s="52">
        <v>0</v>
      </c>
      <c r="O4716" s="52">
        <v>0</v>
      </c>
      <c r="P4716" s="52">
        <v>0</v>
      </c>
      <c r="Q4716" s="52">
        <v>0</v>
      </c>
      <c r="R4716" s="52">
        <v>0</v>
      </c>
      <c r="S4716" s="52">
        <v>0</v>
      </c>
      <c r="T4716" s="52">
        <v>0</v>
      </c>
      <c r="U4716" s="52">
        <v>0</v>
      </c>
      <c r="V4716" s="52">
        <v>0</v>
      </c>
      <c r="W4716" s="52">
        <v>0</v>
      </c>
      <c r="X4716" s="52">
        <v>0</v>
      </c>
      <c r="Y4716" s="52">
        <v>0</v>
      </c>
      <c r="Z4716" s="52">
        <v>0</v>
      </c>
    </row>
    <row r="4717" spans="1:26">
      <c r="A4717" s="52" t="s">
        <v>352</v>
      </c>
      <c r="B4717" s="52" t="s">
        <v>337</v>
      </c>
      <c r="C4717" s="52" t="s">
        <v>243</v>
      </c>
      <c r="D4717" s="52" t="s">
        <v>86</v>
      </c>
      <c r="E4717" s="52" t="s">
        <v>89</v>
      </c>
      <c r="F4717" s="52" t="s">
        <v>70</v>
      </c>
      <c r="G4717" s="52">
        <v>0</v>
      </c>
      <c r="H4717" s="52">
        <v>0</v>
      </c>
      <c r="I4717" s="52">
        <v>0</v>
      </c>
      <c r="J4717" s="52">
        <v>0</v>
      </c>
      <c r="K4717" s="52">
        <v>0</v>
      </c>
      <c r="L4717" s="52">
        <v>0</v>
      </c>
      <c r="M4717" s="52">
        <v>0</v>
      </c>
      <c r="N4717" s="52">
        <v>0</v>
      </c>
      <c r="O4717" s="52">
        <v>0</v>
      </c>
      <c r="P4717" s="52">
        <v>0</v>
      </c>
      <c r="Q4717" s="52">
        <v>0</v>
      </c>
      <c r="R4717" s="52">
        <v>0</v>
      </c>
      <c r="S4717" s="52">
        <v>0</v>
      </c>
      <c r="T4717" s="52">
        <v>0</v>
      </c>
      <c r="U4717" s="52">
        <v>0</v>
      </c>
      <c r="V4717" s="52">
        <v>0</v>
      </c>
      <c r="W4717" s="52">
        <v>0</v>
      </c>
      <c r="X4717" s="52">
        <v>0</v>
      </c>
      <c r="Y4717" s="52">
        <v>0</v>
      </c>
      <c r="Z4717" s="52">
        <v>0</v>
      </c>
    </row>
    <row r="4718" spans="1:26">
      <c r="A4718" s="52" t="s">
        <v>352</v>
      </c>
      <c r="B4718" s="52" t="s">
        <v>342</v>
      </c>
      <c r="C4718" s="52" t="s">
        <v>243</v>
      </c>
      <c r="D4718" s="52" t="s">
        <v>86</v>
      </c>
      <c r="E4718" s="52" t="s">
        <v>89</v>
      </c>
      <c r="F4718" s="52" t="s">
        <v>71</v>
      </c>
      <c r="G4718" s="52">
        <v>0</v>
      </c>
      <c r="H4718" s="52">
        <v>0</v>
      </c>
      <c r="I4718" s="52">
        <v>0</v>
      </c>
      <c r="J4718" s="52">
        <v>0</v>
      </c>
      <c r="K4718" s="52">
        <v>0</v>
      </c>
      <c r="L4718" s="52">
        <v>0</v>
      </c>
      <c r="M4718" s="52">
        <v>0</v>
      </c>
      <c r="N4718" s="52">
        <v>0</v>
      </c>
      <c r="O4718" s="52">
        <v>0</v>
      </c>
      <c r="P4718" s="52">
        <v>0</v>
      </c>
      <c r="Q4718" s="52">
        <v>0</v>
      </c>
      <c r="R4718" s="52">
        <v>0</v>
      </c>
      <c r="S4718" s="52">
        <v>0</v>
      </c>
      <c r="T4718" s="52">
        <v>0</v>
      </c>
      <c r="U4718" s="52">
        <v>0</v>
      </c>
      <c r="V4718" s="52">
        <v>0</v>
      </c>
      <c r="W4718" s="52">
        <v>0</v>
      </c>
      <c r="X4718" s="52">
        <v>0</v>
      </c>
      <c r="Y4718" s="52">
        <v>0</v>
      </c>
      <c r="Z4718" s="52">
        <v>0</v>
      </c>
    </row>
    <row r="4719" spans="1:26">
      <c r="A4719" s="52" t="s">
        <v>352</v>
      </c>
      <c r="B4719" s="52" t="s">
        <v>342</v>
      </c>
      <c r="C4719" s="52" t="s">
        <v>243</v>
      </c>
      <c r="D4719" s="52" t="s">
        <v>86</v>
      </c>
      <c r="E4719" s="52" t="s">
        <v>89</v>
      </c>
      <c r="F4719" s="52" t="s">
        <v>72</v>
      </c>
      <c r="G4719" s="52">
        <v>0</v>
      </c>
      <c r="H4719" s="52">
        <v>0</v>
      </c>
      <c r="I4719" s="52">
        <v>0</v>
      </c>
      <c r="J4719" s="52">
        <v>0</v>
      </c>
      <c r="K4719" s="52">
        <v>0</v>
      </c>
      <c r="L4719" s="52">
        <v>0</v>
      </c>
      <c r="M4719" s="52">
        <v>0</v>
      </c>
      <c r="N4719" s="52">
        <v>0</v>
      </c>
      <c r="O4719" s="52">
        <v>0</v>
      </c>
      <c r="P4719" s="52">
        <v>0</v>
      </c>
      <c r="Q4719" s="52">
        <v>0</v>
      </c>
      <c r="R4719" s="52">
        <v>0</v>
      </c>
      <c r="S4719" s="52">
        <v>0</v>
      </c>
      <c r="T4719" s="52">
        <v>0</v>
      </c>
      <c r="U4719" s="52">
        <v>0</v>
      </c>
      <c r="V4719" s="52">
        <v>0</v>
      </c>
      <c r="W4719" s="52">
        <v>0</v>
      </c>
      <c r="X4719" s="52">
        <v>0</v>
      </c>
      <c r="Y4719" s="52">
        <v>0</v>
      </c>
      <c r="Z4719" s="52">
        <v>0</v>
      </c>
    </row>
    <row r="4720" spans="1:26">
      <c r="A4720" s="52" t="s">
        <v>352</v>
      </c>
      <c r="B4720" s="52" t="s">
        <v>343</v>
      </c>
      <c r="C4720" s="52" t="s">
        <v>243</v>
      </c>
      <c r="D4720" s="52" t="s">
        <v>86</v>
      </c>
      <c r="E4720" s="52" t="s">
        <v>89</v>
      </c>
      <c r="F4720" s="52" t="s">
        <v>73</v>
      </c>
      <c r="G4720" s="52">
        <v>0</v>
      </c>
      <c r="H4720" s="52">
        <v>0</v>
      </c>
      <c r="I4720" s="52">
        <v>0</v>
      </c>
      <c r="J4720" s="52">
        <v>0</v>
      </c>
      <c r="K4720" s="52">
        <v>0</v>
      </c>
      <c r="L4720" s="52">
        <v>0</v>
      </c>
      <c r="M4720" s="52">
        <v>0</v>
      </c>
      <c r="N4720" s="52">
        <v>0</v>
      </c>
      <c r="O4720" s="52">
        <v>0</v>
      </c>
      <c r="P4720" s="52">
        <v>0</v>
      </c>
      <c r="Q4720" s="52">
        <v>0</v>
      </c>
      <c r="R4720" s="52">
        <v>0</v>
      </c>
      <c r="S4720" s="52">
        <v>0</v>
      </c>
      <c r="T4720" s="52">
        <v>0</v>
      </c>
      <c r="U4720" s="52">
        <v>0</v>
      </c>
      <c r="V4720" s="52">
        <v>0</v>
      </c>
      <c r="W4720" s="52">
        <v>0</v>
      </c>
      <c r="X4720" s="52">
        <v>0</v>
      </c>
      <c r="Y4720" s="52">
        <v>0</v>
      </c>
      <c r="Z4720" s="52">
        <v>0</v>
      </c>
    </row>
    <row r="4721" spans="1:26">
      <c r="A4721" s="52" t="s">
        <v>353</v>
      </c>
      <c r="B4721" s="52" t="s">
        <v>337</v>
      </c>
      <c r="C4721" s="52" t="s">
        <v>243</v>
      </c>
      <c r="D4721" s="52" t="s">
        <v>86</v>
      </c>
      <c r="E4721" s="52" t="s">
        <v>90</v>
      </c>
      <c r="F4721" s="52" t="s">
        <v>63</v>
      </c>
      <c r="G4721" s="52">
        <v>0</v>
      </c>
      <c r="H4721" s="52">
        <v>0</v>
      </c>
      <c r="I4721" s="52">
        <v>0</v>
      </c>
      <c r="J4721" s="52">
        <v>0</v>
      </c>
      <c r="K4721" s="52">
        <v>0</v>
      </c>
      <c r="L4721" s="52">
        <v>0</v>
      </c>
      <c r="M4721" s="52">
        <v>0</v>
      </c>
      <c r="N4721" s="52">
        <v>0</v>
      </c>
      <c r="O4721" s="52">
        <v>0</v>
      </c>
      <c r="P4721" s="52">
        <v>0</v>
      </c>
      <c r="Q4721" s="52">
        <v>0</v>
      </c>
      <c r="R4721" s="52">
        <v>0</v>
      </c>
      <c r="S4721" s="52">
        <v>0</v>
      </c>
      <c r="T4721" s="52">
        <v>0</v>
      </c>
      <c r="U4721" s="52">
        <v>0</v>
      </c>
      <c r="V4721" s="52">
        <v>0</v>
      </c>
      <c r="W4721" s="52">
        <v>0</v>
      </c>
      <c r="X4721" s="52">
        <v>0</v>
      </c>
      <c r="Y4721" s="52">
        <v>0</v>
      </c>
      <c r="Z4721" s="52">
        <v>0</v>
      </c>
    </row>
    <row r="4722" spans="1:26">
      <c r="A4722" s="52" t="s">
        <v>353</v>
      </c>
      <c r="B4722" s="52" t="s">
        <v>338</v>
      </c>
      <c r="C4722" s="52" t="s">
        <v>243</v>
      </c>
      <c r="D4722" s="52" t="s">
        <v>86</v>
      </c>
      <c r="E4722" s="52" t="s">
        <v>90</v>
      </c>
      <c r="F4722" s="52" t="s">
        <v>64</v>
      </c>
      <c r="G4722" s="52">
        <v>0</v>
      </c>
      <c r="H4722" s="52">
        <v>0</v>
      </c>
      <c r="I4722" s="52">
        <v>0</v>
      </c>
      <c r="J4722" s="52">
        <v>0</v>
      </c>
      <c r="K4722" s="52">
        <v>0</v>
      </c>
      <c r="L4722" s="52">
        <v>0</v>
      </c>
      <c r="M4722" s="52">
        <v>0</v>
      </c>
      <c r="N4722" s="52">
        <v>0</v>
      </c>
      <c r="O4722" s="52">
        <v>0</v>
      </c>
      <c r="P4722" s="52">
        <v>0</v>
      </c>
      <c r="Q4722" s="52">
        <v>0</v>
      </c>
      <c r="R4722" s="52">
        <v>0</v>
      </c>
      <c r="S4722" s="52">
        <v>0</v>
      </c>
      <c r="T4722" s="52">
        <v>0</v>
      </c>
      <c r="U4722" s="52">
        <v>0</v>
      </c>
      <c r="V4722" s="52">
        <v>0</v>
      </c>
      <c r="W4722" s="52">
        <v>0</v>
      </c>
      <c r="X4722" s="52">
        <v>0</v>
      </c>
      <c r="Y4722" s="52">
        <v>0</v>
      </c>
      <c r="Z4722" s="52">
        <v>0</v>
      </c>
    </row>
    <row r="4723" spans="1:26">
      <c r="A4723" s="52" t="s">
        <v>353</v>
      </c>
      <c r="B4723" s="52" t="s">
        <v>339</v>
      </c>
      <c r="C4723" s="52" t="s">
        <v>243</v>
      </c>
      <c r="D4723" s="52" t="s">
        <v>86</v>
      </c>
      <c r="E4723" s="52" t="s">
        <v>90</v>
      </c>
      <c r="F4723" s="52" t="s">
        <v>65</v>
      </c>
      <c r="G4723" s="52">
        <v>0</v>
      </c>
      <c r="H4723" s="52">
        <v>0</v>
      </c>
      <c r="I4723" s="52">
        <v>0</v>
      </c>
      <c r="J4723" s="52">
        <v>0</v>
      </c>
      <c r="K4723" s="52">
        <v>0</v>
      </c>
      <c r="L4723" s="52">
        <v>0</v>
      </c>
      <c r="M4723" s="52">
        <v>0</v>
      </c>
      <c r="N4723" s="52">
        <v>0</v>
      </c>
      <c r="O4723" s="52">
        <v>0</v>
      </c>
      <c r="P4723" s="52">
        <v>0</v>
      </c>
      <c r="Q4723" s="52">
        <v>0</v>
      </c>
      <c r="R4723" s="52">
        <v>0</v>
      </c>
      <c r="S4723" s="52">
        <v>0</v>
      </c>
      <c r="T4723" s="52">
        <v>0</v>
      </c>
      <c r="U4723" s="52">
        <v>0</v>
      </c>
      <c r="V4723" s="52">
        <v>0</v>
      </c>
      <c r="W4723" s="52">
        <v>0</v>
      </c>
      <c r="X4723" s="52">
        <v>0</v>
      </c>
      <c r="Y4723" s="52">
        <v>0</v>
      </c>
      <c r="Z4723" s="52">
        <v>0</v>
      </c>
    </row>
    <row r="4724" spans="1:26">
      <c r="A4724" s="52" t="s">
        <v>353</v>
      </c>
      <c r="B4724" s="52" t="s">
        <v>340</v>
      </c>
      <c r="C4724" s="52" t="s">
        <v>243</v>
      </c>
      <c r="D4724" s="52" t="s">
        <v>86</v>
      </c>
      <c r="E4724" s="52" t="s">
        <v>90</v>
      </c>
      <c r="F4724" s="52" t="s">
        <v>66</v>
      </c>
      <c r="G4724" s="52">
        <v>0</v>
      </c>
      <c r="H4724" s="52">
        <v>0</v>
      </c>
      <c r="I4724" s="52">
        <v>0</v>
      </c>
      <c r="J4724" s="52">
        <v>0</v>
      </c>
      <c r="K4724" s="52">
        <v>0</v>
      </c>
      <c r="L4724" s="52">
        <v>0</v>
      </c>
      <c r="M4724" s="52">
        <v>0</v>
      </c>
      <c r="N4724" s="52">
        <v>0</v>
      </c>
      <c r="O4724" s="52">
        <v>0</v>
      </c>
      <c r="P4724" s="52">
        <v>0</v>
      </c>
      <c r="Q4724" s="52">
        <v>0</v>
      </c>
      <c r="R4724" s="52">
        <v>0</v>
      </c>
      <c r="S4724" s="52">
        <v>0</v>
      </c>
      <c r="T4724" s="52">
        <v>0</v>
      </c>
      <c r="U4724" s="52">
        <v>0</v>
      </c>
      <c r="V4724" s="52">
        <v>0</v>
      </c>
      <c r="W4724" s="52">
        <v>0</v>
      </c>
      <c r="X4724" s="52">
        <v>0</v>
      </c>
      <c r="Y4724" s="52">
        <v>0</v>
      </c>
      <c r="Z4724" s="52">
        <v>0</v>
      </c>
    </row>
    <row r="4725" spans="1:26">
      <c r="A4725" s="52" t="s">
        <v>353</v>
      </c>
      <c r="B4725" s="52" t="s">
        <v>341</v>
      </c>
      <c r="C4725" s="52" t="s">
        <v>243</v>
      </c>
      <c r="D4725" s="52" t="s">
        <v>86</v>
      </c>
      <c r="E4725" s="52" t="s">
        <v>90</v>
      </c>
      <c r="F4725" s="52" t="s">
        <v>67</v>
      </c>
      <c r="G4725" s="52">
        <v>0</v>
      </c>
      <c r="H4725" s="52">
        <v>0</v>
      </c>
      <c r="I4725" s="52">
        <v>0</v>
      </c>
      <c r="J4725" s="52">
        <v>0</v>
      </c>
      <c r="K4725" s="52">
        <v>0</v>
      </c>
      <c r="L4725" s="52">
        <v>0</v>
      </c>
      <c r="M4725" s="52">
        <v>0</v>
      </c>
      <c r="N4725" s="52">
        <v>0</v>
      </c>
      <c r="O4725" s="52">
        <v>0</v>
      </c>
      <c r="P4725" s="52">
        <v>0</v>
      </c>
      <c r="Q4725" s="52">
        <v>0</v>
      </c>
      <c r="R4725" s="52">
        <v>0</v>
      </c>
      <c r="S4725" s="52">
        <v>0</v>
      </c>
      <c r="T4725" s="52">
        <v>0</v>
      </c>
      <c r="U4725" s="52">
        <v>0</v>
      </c>
      <c r="V4725" s="52">
        <v>0</v>
      </c>
      <c r="W4725" s="52">
        <v>0</v>
      </c>
      <c r="X4725" s="52">
        <v>0</v>
      </c>
      <c r="Y4725" s="52">
        <v>0</v>
      </c>
      <c r="Z4725" s="52">
        <v>0</v>
      </c>
    </row>
    <row r="4726" spans="1:26">
      <c r="A4726" s="52" t="s">
        <v>353</v>
      </c>
      <c r="B4726" s="52" t="s">
        <v>337</v>
      </c>
      <c r="C4726" s="52" t="s">
        <v>243</v>
      </c>
      <c r="D4726" s="52" t="s">
        <v>86</v>
      </c>
      <c r="E4726" s="52" t="s">
        <v>90</v>
      </c>
      <c r="F4726" s="52" t="s">
        <v>68</v>
      </c>
      <c r="G4726" s="52">
        <v>0</v>
      </c>
      <c r="H4726" s="52">
        <v>0</v>
      </c>
      <c r="I4726" s="52">
        <v>0</v>
      </c>
      <c r="J4726" s="52">
        <v>0</v>
      </c>
      <c r="K4726" s="52">
        <v>0</v>
      </c>
      <c r="L4726" s="52">
        <v>0</v>
      </c>
      <c r="M4726" s="52">
        <v>0</v>
      </c>
      <c r="N4726" s="52">
        <v>0</v>
      </c>
      <c r="O4726" s="52">
        <v>0</v>
      </c>
      <c r="P4726" s="52">
        <v>0</v>
      </c>
      <c r="Q4726" s="52">
        <v>0</v>
      </c>
      <c r="R4726" s="52">
        <v>0</v>
      </c>
      <c r="S4726" s="52">
        <v>0</v>
      </c>
      <c r="T4726" s="52">
        <v>0</v>
      </c>
      <c r="U4726" s="52">
        <v>0</v>
      </c>
      <c r="V4726" s="52">
        <v>0</v>
      </c>
      <c r="W4726" s="52">
        <v>0</v>
      </c>
      <c r="X4726" s="52">
        <v>0</v>
      </c>
      <c r="Y4726" s="52">
        <v>0</v>
      </c>
      <c r="Z4726" s="52">
        <v>0</v>
      </c>
    </row>
    <row r="4727" spans="1:26">
      <c r="A4727" s="52" t="s">
        <v>353</v>
      </c>
      <c r="B4727" s="52" t="s">
        <v>337</v>
      </c>
      <c r="C4727" s="52" t="s">
        <v>243</v>
      </c>
      <c r="D4727" s="52" t="s">
        <v>86</v>
      </c>
      <c r="E4727" s="52" t="s">
        <v>90</v>
      </c>
      <c r="F4727" s="52" t="s">
        <v>69</v>
      </c>
      <c r="G4727" s="52">
        <v>0</v>
      </c>
      <c r="H4727" s="52">
        <v>0</v>
      </c>
      <c r="I4727" s="52">
        <v>0</v>
      </c>
      <c r="J4727" s="52">
        <v>0</v>
      </c>
      <c r="K4727" s="52">
        <v>0</v>
      </c>
      <c r="L4727" s="52">
        <v>0</v>
      </c>
      <c r="M4727" s="52">
        <v>0</v>
      </c>
      <c r="N4727" s="52">
        <v>0</v>
      </c>
      <c r="O4727" s="52">
        <v>0</v>
      </c>
      <c r="P4727" s="52">
        <v>0</v>
      </c>
      <c r="Q4727" s="52">
        <v>0</v>
      </c>
      <c r="R4727" s="52">
        <v>0</v>
      </c>
      <c r="S4727" s="52">
        <v>0</v>
      </c>
      <c r="T4727" s="52">
        <v>0</v>
      </c>
      <c r="U4727" s="52">
        <v>0</v>
      </c>
      <c r="V4727" s="52">
        <v>0</v>
      </c>
      <c r="W4727" s="52">
        <v>0</v>
      </c>
      <c r="X4727" s="52">
        <v>0</v>
      </c>
      <c r="Y4727" s="52">
        <v>0</v>
      </c>
      <c r="Z4727" s="52">
        <v>0</v>
      </c>
    </row>
    <row r="4728" spans="1:26">
      <c r="A4728" s="52" t="s">
        <v>353</v>
      </c>
      <c r="B4728" s="52" t="s">
        <v>337</v>
      </c>
      <c r="C4728" s="52" t="s">
        <v>243</v>
      </c>
      <c r="D4728" s="52" t="s">
        <v>86</v>
      </c>
      <c r="E4728" s="52" t="s">
        <v>90</v>
      </c>
      <c r="F4728" s="52" t="s">
        <v>70</v>
      </c>
      <c r="G4728" s="52">
        <v>0</v>
      </c>
      <c r="H4728" s="52">
        <v>0</v>
      </c>
      <c r="I4728" s="52">
        <v>0</v>
      </c>
      <c r="J4728" s="52">
        <v>0</v>
      </c>
      <c r="K4728" s="52">
        <v>0</v>
      </c>
      <c r="L4728" s="52">
        <v>0</v>
      </c>
      <c r="M4728" s="52">
        <v>0</v>
      </c>
      <c r="N4728" s="52">
        <v>0</v>
      </c>
      <c r="O4728" s="52">
        <v>0</v>
      </c>
      <c r="P4728" s="52">
        <v>0</v>
      </c>
      <c r="Q4728" s="52">
        <v>0</v>
      </c>
      <c r="R4728" s="52">
        <v>0</v>
      </c>
      <c r="S4728" s="52">
        <v>0</v>
      </c>
      <c r="T4728" s="52">
        <v>0</v>
      </c>
      <c r="U4728" s="52">
        <v>0</v>
      </c>
      <c r="V4728" s="52">
        <v>0</v>
      </c>
      <c r="W4728" s="52">
        <v>0</v>
      </c>
      <c r="X4728" s="52">
        <v>0</v>
      </c>
      <c r="Y4728" s="52">
        <v>0</v>
      </c>
      <c r="Z4728" s="52">
        <v>0</v>
      </c>
    </row>
    <row r="4729" spans="1:26">
      <c r="A4729" s="52" t="s">
        <v>353</v>
      </c>
      <c r="B4729" s="52" t="s">
        <v>342</v>
      </c>
      <c r="C4729" s="52" t="s">
        <v>243</v>
      </c>
      <c r="D4729" s="52" t="s">
        <v>86</v>
      </c>
      <c r="E4729" s="52" t="s">
        <v>90</v>
      </c>
      <c r="F4729" s="52" t="s">
        <v>71</v>
      </c>
      <c r="G4729" s="52">
        <v>0</v>
      </c>
      <c r="H4729" s="52">
        <v>0</v>
      </c>
      <c r="I4729" s="52">
        <v>0</v>
      </c>
      <c r="J4729" s="52">
        <v>0</v>
      </c>
      <c r="K4729" s="52">
        <v>0</v>
      </c>
      <c r="L4729" s="52">
        <v>0</v>
      </c>
      <c r="M4729" s="52">
        <v>0</v>
      </c>
      <c r="N4729" s="52">
        <v>0</v>
      </c>
      <c r="O4729" s="52">
        <v>0</v>
      </c>
      <c r="P4729" s="52">
        <v>0</v>
      </c>
      <c r="Q4729" s="52">
        <v>0</v>
      </c>
      <c r="R4729" s="52">
        <v>0</v>
      </c>
      <c r="S4729" s="52">
        <v>0</v>
      </c>
      <c r="T4729" s="52">
        <v>0</v>
      </c>
      <c r="U4729" s="52">
        <v>0</v>
      </c>
      <c r="V4729" s="52">
        <v>0</v>
      </c>
      <c r="W4729" s="52">
        <v>0</v>
      </c>
      <c r="X4729" s="52">
        <v>0</v>
      </c>
      <c r="Y4729" s="52">
        <v>0</v>
      </c>
      <c r="Z4729" s="52">
        <v>0</v>
      </c>
    </row>
    <row r="4730" spans="1:26">
      <c r="A4730" s="52" t="s">
        <v>353</v>
      </c>
      <c r="B4730" s="52" t="s">
        <v>342</v>
      </c>
      <c r="C4730" s="52" t="s">
        <v>243</v>
      </c>
      <c r="D4730" s="52" t="s">
        <v>86</v>
      </c>
      <c r="E4730" s="52" t="s">
        <v>90</v>
      </c>
      <c r="F4730" s="52" t="s">
        <v>72</v>
      </c>
      <c r="G4730" s="52">
        <v>0</v>
      </c>
      <c r="H4730" s="52">
        <v>0</v>
      </c>
      <c r="I4730" s="52">
        <v>0</v>
      </c>
      <c r="J4730" s="52">
        <v>0</v>
      </c>
      <c r="K4730" s="52">
        <v>0</v>
      </c>
      <c r="L4730" s="52">
        <v>0</v>
      </c>
      <c r="M4730" s="52">
        <v>0</v>
      </c>
      <c r="N4730" s="52">
        <v>0</v>
      </c>
      <c r="O4730" s="52">
        <v>0</v>
      </c>
      <c r="P4730" s="52">
        <v>0</v>
      </c>
      <c r="Q4730" s="52">
        <v>0</v>
      </c>
      <c r="R4730" s="52">
        <v>0</v>
      </c>
      <c r="S4730" s="52">
        <v>0</v>
      </c>
      <c r="T4730" s="52">
        <v>0</v>
      </c>
      <c r="U4730" s="52">
        <v>0</v>
      </c>
      <c r="V4730" s="52">
        <v>0</v>
      </c>
      <c r="W4730" s="52">
        <v>0</v>
      </c>
      <c r="X4730" s="52">
        <v>0</v>
      </c>
      <c r="Y4730" s="52">
        <v>0</v>
      </c>
      <c r="Z4730" s="52">
        <v>0</v>
      </c>
    </row>
    <row r="4731" spans="1:26">
      <c r="A4731" s="52" t="s">
        <v>353</v>
      </c>
      <c r="B4731" s="52" t="s">
        <v>343</v>
      </c>
      <c r="C4731" s="52" t="s">
        <v>243</v>
      </c>
      <c r="D4731" s="52" t="s">
        <v>86</v>
      </c>
      <c r="E4731" s="52" t="s">
        <v>90</v>
      </c>
      <c r="F4731" s="52" t="s">
        <v>73</v>
      </c>
      <c r="G4731" s="52">
        <v>0</v>
      </c>
      <c r="H4731" s="52">
        <v>0</v>
      </c>
      <c r="I4731" s="52">
        <v>0</v>
      </c>
      <c r="J4731" s="52">
        <v>0</v>
      </c>
      <c r="K4731" s="52">
        <v>0</v>
      </c>
      <c r="L4731" s="52">
        <v>0</v>
      </c>
      <c r="M4731" s="52">
        <v>0</v>
      </c>
      <c r="N4731" s="52">
        <v>0</v>
      </c>
      <c r="O4731" s="52">
        <v>0</v>
      </c>
      <c r="P4731" s="52">
        <v>0</v>
      </c>
      <c r="Q4731" s="52">
        <v>0</v>
      </c>
      <c r="R4731" s="52">
        <v>0</v>
      </c>
      <c r="S4731" s="52">
        <v>0</v>
      </c>
      <c r="T4731" s="52">
        <v>0</v>
      </c>
      <c r="U4731" s="52">
        <v>0</v>
      </c>
      <c r="V4731" s="52">
        <v>0</v>
      </c>
      <c r="W4731" s="52">
        <v>0</v>
      </c>
      <c r="X4731" s="52">
        <v>0</v>
      </c>
      <c r="Y4731" s="52">
        <v>0</v>
      </c>
      <c r="Z4731" s="52">
        <v>0</v>
      </c>
    </row>
    <row r="4732" spans="1:26">
      <c r="A4732" s="52" t="s">
        <v>354</v>
      </c>
      <c r="B4732" s="52" t="s">
        <v>337</v>
      </c>
      <c r="C4732" s="52" t="s">
        <v>243</v>
      </c>
      <c r="D4732" s="52" t="s">
        <v>86</v>
      </c>
      <c r="E4732" s="52" t="s">
        <v>91</v>
      </c>
      <c r="F4732" s="52" t="s">
        <v>63</v>
      </c>
      <c r="G4732" s="52">
        <v>0</v>
      </c>
      <c r="H4732" s="52">
        <v>0</v>
      </c>
      <c r="I4732" s="52">
        <v>0</v>
      </c>
      <c r="J4732" s="52">
        <v>0</v>
      </c>
      <c r="K4732" s="52">
        <v>0</v>
      </c>
      <c r="L4732" s="52">
        <v>0</v>
      </c>
      <c r="M4732" s="52">
        <v>0</v>
      </c>
      <c r="N4732" s="52">
        <v>0</v>
      </c>
      <c r="O4732" s="52">
        <v>0</v>
      </c>
      <c r="P4732" s="52">
        <v>0</v>
      </c>
      <c r="Q4732" s="52">
        <v>0</v>
      </c>
      <c r="R4732" s="52">
        <v>0</v>
      </c>
      <c r="S4732" s="52">
        <v>0</v>
      </c>
      <c r="T4732" s="52">
        <v>0</v>
      </c>
      <c r="U4732" s="52">
        <v>0</v>
      </c>
      <c r="V4732" s="52">
        <v>0</v>
      </c>
      <c r="W4732" s="52">
        <v>0</v>
      </c>
      <c r="X4732" s="52">
        <v>0</v>
      </c>
      <c r="Y4732" s="52">
        <v>0</v>
      </c>
      <c r="Z4732" s="52">
        <v>0</v>
      </c>
    </row>
    <row r="4733" spans="1:26">
      <c r="A4733" s="52" t="s">
        <v>354</v>
      </c>
      <c r="B4733" s="52" t="s">
        <v>338</v>
      </c>
      <c r="C4733" s="52" t="s">
        <v>243</v>
      </c>
      <c r="D4733" s="52" t="s">
        <v>86</v>
      </c>
      <c r="E4733" s="52" t="s">
        <v>91</v>
      </c>
      <c r="F4733" s="52" t="s">
        <v>64</v>
      </c>
      <c r="G4733" s="52">
        <v>0</v>
      </c>
      <c r="H4733" s="52">
        <v>0</v>
      </c>
      <c r="I4733" s="52">
        <v>0</v>
      </c>
      <c r="J4733" s="52">
        <v>0</v>
      </c>
      <c r="K4733" s="52">
        <v>0</v>
      </c>
      <c r="L4733" s="52">
        <v>0</v>
      </c>
      <c r="M4733" s="52">
        <v>0</v>
      </c>
      <c r="N4733" s="52">
        <v>0</v>
      </c>
      <c r="O4733" s="52">
        <v>0</v>
      </c>
      <c r="P4733" s="52">
        <v>0</v>
      </c>
      <c r="Q4733" s="52">
        <v>0</v>
      </c>
      <c r="R4733" s="52">
        <v>0</v>
      </c>
      <c r="S4733" s="52">
        <v>0</v>
      </c>
      <c r="T4733" s="52">
        <v>0</v>
      </c>
      <c r="U4733" s="52">
        <v>0</v>
      </c>
      <c r="V4733" s="52">
        <v>0</v>
      </c>
      <c r="W4733" s="52">
        <v>0</v>
      </c>
      <c r="X4733" s="52">
        <v>0</v>
      </c>
      <c r="Y4733" s="52">
        <v>0</v>
      </c>
      <c r="Z4733" s="52">
        <v>0</v>
      </c>
    </row>
    <row r="4734" spans="1:26">
      <c r="A4734" s="52" t="s">
        <v>354</v>
      </c>
      <c r="B4734" s="52" t="s">
        <v>339</v>
      </c>
      <c r="C4734" s="52" t="s">
        <v>243</v>
      </c>
      <c r="D4734" s="52" t="s">
        <v>86</v>
      </c>
      <c r="E4734" s="52" t="s">
        <v>91</v>
      </c>
      <c r="F4734" s="52" t="s">
        <v>65</v>
      </c>
      <c r="G4734" s="52">
        <v>0</v>
      </c>
      <c r="H4734" s="52">
        <v>0</v>
      </c>
      <c r="I4734" s="52">
        <v>0</v>
      </c>
      <c r="J4734" s="52">
        <v>0</v>
      </c>
      <c r="K4734" s="52">
        <v>0</v>
      </c>
      <c r="L4734" s="52">
        <v>0</v>
      </c>
      <c r="M4734" s="52">
        <v>0</v>
      </c>
      <c r="N4734" s="52">
        <v>0</v>
      </c>
      <c r="O4734" s="52">
        <v>0</v>
      </c>
      <c r="P4734" s="52">
        <v>0</v>
      </c>
      <c r="Q4734" s="52">
        <v>0</v>
      </c>
      <c r="R4734" s="52">
        <v>0</v>
      </c>
      <c r="S4734" s="52">
        <v>0</v>
      </c>
      <c r="T4734" s="52">
        <v>0</v>
      </c>
      <c r="U4734" s="52">
        <v>0</v>
      </c>
      <c r="V4734" s="52">
        <v>0</v>
      </c>
      <c r="W4734" s="52">
        <v>0</v>
      </c>
      <c r="X4734" s="52">
        <v>0</v>
      </c>
      <c r="Y4734" s="52">
        <v>0</v>
      </c>
      <c r="Z4734" s="52">
        <v>0</v>
      </c>
    </row>
    <row r="4735" spans="1:26">
      <c r="A4735" s="52" t="s">
        <v>354</v>
      </c>
      <c r="B4735" s="52" t="s">
        <v>340</v>
      </c>
      <c r="C4735" s="52" t="s">
        <v>243</v>
      </c>
      <c r="D4735" s="52" t="s">
        <v>86</v>
      </c>
      <c r="E4735" s="52" t="s">
        <v>91</v>
      </c>
      <c r="F4735" s="52" t="s">
        <v>66</v>
      </c>
      <c r="G4735" s="52">
        <v>0</v>
      </c>
      <c r="H4735" s="52">
        <v>0</v>
      </c>
      <c r="I4735" s="52">
        <v>0</v>
      </c>
      <c r="J4735" s="52">
        <v>0</v>
      </c>
      <c r="K4735" s="52">
        <v>0</v>
      </c>
      <c r="L4735" s="52">
        <v>0</v>
      </c>
      <c r="M4735" s="52">
        <v>0</v>
      </c>
      <c r="N4735" s="52">
        <v>0</v>
      </c>
      <c r="O4735" s="52">
        <v>0</v>
      </c>
      <c r="P4735" s="52">
        <v>0</v>
      </c>
      <c r="Q4735" s="52">
        <v>0</v>
      </c>
      <c r="R4735" s="52">
        <v>0</v>
      </c>
      <c r="S4735" s="52">
        <v>0</v>
      </c>
      <c r="T4735" s="52">
        <v>0</v>
      </c>
      <c r="U4735" s="52">
        <v>0</v>
      </c>
      <c r="V4735" s="52">
        <v>0</v>
      </c>
      <c r="W4735" s="52">
        <v>0</v>
      </c>
      <c r="X4735" s="52">
        <v>0</v>
      </c>
      <c r="Y4735" s="52">
        <v>0</v>
      </c>
      <c r="Z4735" s="52">
        <v>0</v>
      </c>
    </row>
    <row r="4736" spans="1:26">
      <c r="A4736" s="52" t="s">
        <v>354</v>
      </c>
      <c r="B4736" s="52" t="s">
        <v>341</v>
      </c>
      <c r="C4736" s="52" t="s">
        <v>243</v>
      </c>
      <c r="D4736" s="52" t="s">
        <v>86</v>
      </c>
      <c r="E4736" s="52" t="s">
        <v>91</v>
      </c>
      <c r="F4736" s="52" t="s">
        <v>67</v>
      </c>
      <c r="G4736" s="52">
        <v>0</v>
      </c>
      <c r="H4736" s="52">
        <v>0</v>
      </c>
      <c r="I4736" s="52">
        <v>0</v>
      </c>
      <c r="J4736" s="52">
        <v>0</v>
      </c>
      <c r="K4736" s="52">
        <v>0</v>
      </c>
      <c r="L4736" s="52">
        <v>0</v>
      </c>
      <c r="M4736" s="52">
        <v>0</v>
      </c>
      <c r="N4736" s="52">
        <v>0</v>
      </c>
      <c r="O4736" s="52">
        <v>0</v>
      </c>
      <c r="P4736" s="52">
        <v>0</v>
      </c>
      <c r="Q4736" s="52">
        <v>0</v>
      </c>
      <c r="R4736" s="52">
        <v>0</v>
      </c>
      <c r="S4736" s="52">
        <v>0</v>
      </c>
      <c r="T4736" s="52">
        <v>0</v>
      </c>
      <c r="U4736" s="52">
        <v>0</v>
      </c>
      <c r="V4736" s="52">
        <v>0</v>
      </c>
      <c r="W4736" s="52">
        <v>0</v>
      </c>
      <c r="X4736" s="52">
        <v>0</v>
      </c>
      <c r="Y4736" s="52">
        <v>0</v>
      </c>
      <c r="Z4736" s="52">
        <v>0</v>
      </c>
    </row>
    <row r="4737" spans="1:26">
      <c r="A4737" s="52" t="s">
        <v>354</v>
      </c>
      <c r="B4737" s="52" t="s">
        <v>337</v>
      </c>
      <c r="C4737" s="52" t="s">
        <v>243</v>
      </c>
      <c r="D4737" s="52" t="s">
        <v>86</v>
      </c>
      <c r="E4737" s="52" t="s">
        <v>91</v>
      </c>
      <c r="F4737" s="52" t="s">
        <v>68</v>
      </c>
      <c r="G4737" s="52">
        <v>0</v>
      </c>
      <c r="H4737" s="52">
        <v>0</v>
      </c>
      <c r="I4737" s="52">
        <v>0</v>
      </c>
      <c r="J4737" s="52">
        <v>0</v>
      </c>
      <c r="K4737" s="52">
        <v>0</v>
      </c>
      <c r="L4737" s="52">
        <v>0</v>
      </c>
      <c r="M4737" s="52">
        <v>0</v>
      </c>
      <c r="N4737" s="52">
        <v>0</v>
      </c>
      <c r="O4737" s="52">
        <v>0</v>
      </c>
      <c r="P4737" s="52">
        <v>0</v>
      </c>
      <c r="Q4737" s="52">
        <v>0</v>
      </c>
      <c r="R4737" s="52">
        <v>0</v>
      </c>
      <c r="S4737" s="52">
        <v>0</v>
      </c>
      <c r="T4737" s="52">
        <v>0</v>
      </c>
      <c r="U4737" s="52">
        <v>0</v>
      </c>
      <c r="V4737" s="52">
        <v>0</v>
      </c>
      <c r="W4737" s="52">
        <v>0</v>
      </c>
      <c r="X4737" s="52">
        <v>0</v>
      </c>
      <c r="Y4737" s="52">
        <v>0</v>
      </c>
      <c r="Z4737" s="52">
        <v>0</v>
      </c>
    </row>
    <row r="4738" spans="1:26">
      <c r="A4738" s="52" t="s">
        <v>354</v>
      </c>
      <c r="B4738" s="52" t="s">
        <v>337</v>
      </c>
      <c r="C4738" s="52" t="s">
        <v>243</v>
      </c>
      <c r="D4738" s="52" t="s">
        <v>86</v>
      </c>
      <c r="E4738" s="52" t="s">
        <v>91</v>
      </c>
      <c r="F4738" s="52" t="s">
        <v>69</v>
      </c>
      <c r="G4738" s="52">
        <v>0</v>
      </c>
      <c r="H4738" s="52">
        <v>0</v>
      </c>
      <c r="I4738" s="52">
        <v>0</v>
      </c>
      <c r="J4738" s="52">
        <v>0</v>
      </c>
      <c r="K4738" s="52">
        <v>0</v>
      </c>
      <c r="L4738" s="52">
        <v>0</v>
      </c>
      <c r="M4738" s="52">
        <v>0</v>
      </c>
      <c r="N4738" s="52">
        <v>0</v>
      </c>
      <c r="O4738" s="52">
        <v>0</v>
      </c>
      <c r="P4738" s="52">
        <v>0</v>
      </c>
      <c r="Q4738" s="52">
        <v>0</v>
      </c>
      <c r="R4738" s="52">
        <v>0</v>
      </c>
      <c r="S4738" s="52">
        <v>0</v>
      </c>
      <c r="T4738" s="52">
        <v>0</v>
      </c>
      <c r="U4738" s="52">
        <v>0</v>
      </c>
      <c r="V4738" s="52">
        <v>0</v>
      </c>
      <c r="W4738" s="52">
        <v>0</v>
      </c>
      <c r="X4738" s="52">
        <v>0</v>
      </c>
      <c r="Y4738" s="52">
        <v>0</v>
      </c>
      <c r="Z4738" s="52">
        <v>0</v>
      </c>
    </row>
    <row r="4739" spans="1:26">
      <c r="A4739" s="52" t="s">
        <v>354</v>
      </c>
      <c r="B4739" s="52" t="s">
        <v>337</v>
      </c>
      <c r="C4739" s="52" t="s">
        <v>243</v>
      </c>
      <c r="D4739" s="52" t="s">
        <v>86</v>
      </c>
      <c r="E4739" s="52" t="s">
        <v>91</v>
      </c>
      <c r="F4739" s="52" t="s">
        <v>70</v>
      </c>
      <c r="G4739" s="52">
        <v>0</v>
      </c>
      <c r="H4739" s="52">
        <v>0</v>
      </c>
      <c r="I4739" s="52">
        <v>0</v>
      </c>
      <c r="J4739" s="52">
        <v>0</v>
      </c>
      <c r="K4739" s="52">
        <v>0</v>
      </c>
      <c r="L4739" s="52">
        <v>0</v>
      </c>
      <c r="M4739" s="52">
        <v>0</v>
      </c>
      <c r="N4739" s="52">
        <v>0</v>
      </c>
      <c r="O4739" s="52">
        <v>0</v>
      </c>
      <c r="P4739" s="52">
        <v>0</v>
      </c>
      <c r="Q4739" s="52">
        <v>0</v>
      </c>
      <c r="R4739" s="52">
        <v>0</v>
      </c>
      <c r="S4739" s="52">
        <v>0</v>
      </c>
      <c r="T4739" s="52">
        <v>0</v>
      </c>
      <c r="U4739" s="52">
        <v>0</v>
      </c>
      <c r="V4739" s="52">
        <v>0</v>
      </c>
      <c r="W4739" s="52">
        <v>0</v>
      </c>
      <c r="X4739" s="52">
        <v>0</v>
      </c>
      <c r="Y4739" s="52">
        <v>0</v>
      </c>
      <c r="Z4739" s="52">
        <v>0</v>
      </c>
    </row>
    <row r="4740" spans="1:26">
      <c r="A4740" s="52" t="s">
        <v>354</v>
      </c>
      <c r="B4740" s="52" t="s">
        <v>342</v>
      </c>
      <c r="C4740" s="52" t="s">
        <v>243</v>
      </c>
      <c r="D4740" s="52" t="s">
        <v>86</v>
      </c>
      <c r="E4740" s="52" t="s">
        <v>91</v>
      </c>
      <c r="F4740" s="52" t="s">
        <v>71</v>
      </c>
      <c r="G4740" s="52">
        <v>0</v>
      </c>
      <c r="H4740" s="52">
        <v>0</v>
      </c>
      <c r="I4740" s="52">
        <v>0</v>
      </c>
      <c r="J4740" s="52">
        <v>0</v>
      </c>
      <c r="K4740" s="52">
        <v>0</v>
      </c>
      <c r="L4740" s="52">
        <v>0</v>
      </c>
      <c r="M4740" s="52">
        <v>0</v>
      </c>
      <c r="N4740" s="52">
        <v>0</v>
      </c>
      <c r="O4740" s="52">
        <v>0</v>
      </c>
      <c r="P4740" s="52">
        <v>0</v>
      </c>
      <c r="Q4740" s="52">
        <v>0</v>
      </c>
      <c r="R4740" s="52">
        <v>0</v>
      </c>
      <c r="S4740" s="52">
        <v>0</v>
      </c>
      <c r="T4740" s="52">
        <v>0</v>
      </c>
      <c r="U4740" s="52">
        <v>0</v>
      </c>
      <c r="V4740" s="52">
        <v>0</v>
      </c>
      <c r="W4740" s="52">
        <v>0</v>
      </c>
      <c r="X4740" s="52">
        <v>0</v>
      </c>
      <c r="Y4740" s="52">
        <v>0</v>
      </c>
      <c r="Z4740" s="52">
        <v>0</v>
      </c>
    </row>
    <row r="4741" spans="1:26">
      <c r="A4741" s="52" t="s">
        <v>354</v>
      </c>
      <c r="B4741" s="52" t="s">
        <v>342</v>
      </c>
      <c r="C4741" s="52" t="s">
        <v>243</v>
      </c>
      <c r="D4741" s="52" t="s">
        <v>86</v>
      </c>
      <c r="E4741" s="52" t="s">
        <v>91</v>
      </c>
      <c r="F4741" s="52" t="s">
        <v>72</v>
      </c>
      <c r="G4741" s="52">
        <v>0</v>
      </c>
      <c r="H4741" s="52">
        <v>0</v>
      </c>
      <c r="I4741" s="52">
        <v>0</v>
      </c>
      <c r="J4741" s="52">
        <v>0</v>
      </c>
      <c r="K4741" s="52">
        <v>0</v>
      </c>
      <c r="L4741" s="52">
        <v>0</v>
      </c>
      <c r="M4741" s="52">
        <v>0</v>
      </c>
      <c r="N4741" s="52">
        <v>0</v>
      </c>
      <c r="O4741" s="52">
        <v>0</v>
      </c>
      <c r="P4741" s="52">
        <v>0</v>
      </c>
      <c r="Q4741" s="52">
        <v>0</v>
      </c>
      <c r="R4741" s="52">
        <v>0</v>
      </c>
      <c r="S4741" s="52">
        <v>0</v>
      </c>
      <c r="T4741" s="52">
        <v>0</v>
      </c>
      <c r="U4741" s="52">
        <v>0</v>
      </c>
      <c r="V4741" s="52">
        <v>0</v>
      </c>
      <c r="W4741" s="52">
        <v>0</v>
      </c>
      <c r="X4741" s="52">
        <v>0</v>
      </c>
      <c r="Y4741" s="52">
        <v>0</v>
      </c>
      <c r="Z4741" s="52">
        <v>0</v>
      </c>
    </row>
    <row r="4742" spans="1:26">
      <c r="A4742" s="52" t="s">
        <v>354</v>
      </c>
      <c r="B4742" s="52" t="s">
        <v>343</v>
      </c>
      <c r="C4742" s="52" t="s">
        <v>243</v>
      </c>
      <c r="D4742" s="52" t="s">
        <v>86</v>
      </c>
      <c r="E4742" s="52" t="s">
        <v>91</v>
      </c>
      <c r="F4742" s="52" t="s">
        <v>73</v>
      </c>
      <c r="G4742" s="52">
        <v>0</v>
      </c>
      <c r="H4742" s="52">
        <v>0</v>
      </c>
      <c r="I4742" s="52">
        <v>0</v>
      </c>
      <c r="J4742" s="52">
        <v>0</v>
      </c>
      <c r="K4742" s="52">
        <v>0</v>
      </c>
      <c r="L4742" s="52">
        <v>0</v>
      </c>
      <c r="M4742" s="52">
        <v>0</v>
      </c>
      <c r="N4742" s="52">
        <v>0</v>
      </c>
      <c r="O4742" s="52">
        <v>0</v>
      </c>
      <c r="P4742" s="52">
        <v>0</v>
      </c>
      <c r="Q4742" s="52">
        <v>0</v>
      </c>
      <c r="R4742" s="52">
        <v>0</v>
      </c>
      <c r="S4742" s="52">
        <v>0</v>
      </c>
      <c r="T4742" s="52">
        <v>0</v>
      </c>
      <c r="U4742" s="52">
        <v>0</v>
      </c>
      <c r="V4742" s="52">
        <v>0</v>
      </c>
      <c r="W4742" s="52">
        <v>0</v>
      </c>
      <c r="X4742" s="52">
        <v>0</v>
      </c>
      <c r="Y4742" s="52">
        <v>0</v>
      </c>
      <c r="Z4742" s="52">
        <v>0</v>
      </c>
    </row>
    <row r="4743" spans="1:26">
      <c r="A4743" s="52" t="s">
        <v>355</v>
      </c>
      <c r="B4743" s="52" t="s">
        <v>337</v>
      </c>
      <c r="C4743" s="52" t="s">
        <v>243</v>
      </c>
      <c r="D4743" s="52" t="s">
        <v>86</v>
      </c>
      <c r="E4743" s="52" t="s">
        <v>92</v>
      </c>
      <c r="F4743" s="52" t="s">
        <v>63</v>
      </c>
      <c r="G4743" s="52">
        <v>0</v>
      </c>
      <c r="H4743" s="52">
        <v>0</v>
      </c>
      <c r="I4743" s="52">
        <v>0</v>
      </c>
      <c r="J4743" s="52">
        <v>0</v>
      </c>
      <c r="K4743" s="52">
        <v>0</v>
      </c>
      <c r="L4743" s="52">
        <v>0</v>
      </c>
      <c r="M4743" s="52">
        <v>0</v>
      </c>
      <c r="N4743" s="52">
        <v>0</v>
      </c>
      <c r="O4743" s="52">
        <v>0</v>
      </c>
      <c r="P4743" s="52">
        <v>0</v>
      </c>
      <c r="Q4743" s="52">
        <v>0</v>
      </c>
      <c r="R4743" s="52">
        <v>0</v>
      </c>
      <c r="S4743" s="52">
        <v>0</v>
      </c>
      <c r="T4743" s="52">
        <v>0</v>
      </c>
      <c r="U4743" s="52">
        <v>0</v>
      </c>
      <c r="V4743" s="52">
        <v>0</v>
      </c>
      <c r="W4743" s="52">
        <v>0</v>
      </c>
      <c r="X4743" s="52">
        <v>0</v>
      </c>
      <c r="Y4743" s="52">
        <v>0</v>
      </c>
      <c r="Z4743" s="52">
        <v>0</v>
      </c>
    </row>
    <row r="4744" spans="1:26">
      <c r="A4744" s="52" t="s">
        <v>355</v>
      </c>
      <c r="B4744" s="52" t="s">
        <v>338</v>
      </c>
      <c r="C4744" s="52" t="s">
        <v>243</v>
      </c>
      <c r="D4744" s="52" t="s">
        <v>86</v>
      </c>
      <c r="E4744" s="52" t="s">
        <v>92</v>
      </c>
      <c r="F4744" s="52" t="s">
        <v>64</v>
      </c>
      <c r="G4744" s="52">
        <v>0</v>
      </c>
      <c r="H4744" s="52">
        <v>0</v>
      </c>
      <c r="I4744" s="52">
        <v>0</v>
      </c>
      <c r="J4744" s="52">
        <v>0</v>
      </c>
      <c r="K4744" s="52">
        <v>0</v>
      </c>
      <c r="L4744" s="52">
        <v>0</v>
      </c>
      <c r="M4744" s="52">
        <v>0</v>
      </c>
      <c r="N4744" s="52">
        <v>0</v>
      </c>
      <c r="O4744" s="52">
        <v>0</v>
      </c>
      <c r="P4744" s="52">
        <v>0</v>
      </c>
      <c r="Q4744" s="52">
        <v>0</v>
      </c>
      <c r="R4744" s="52">
        <v>0</v>
      </c>
      <c r="S4744" s="52">
        <v>0</v>
      </c>
      <c r="T4744" s="52">
        <v>0</v>
      </c>
      <c r="U4744" s="52">
        <v>0</v>
      </c>
      <c r="V4744" s="52">
        <v>0</v>
      </c>
      <c r="W4744" s="52">
        <v>0</v>
      </c>
      <c r="X4744" s="52">
        <v>0</v>
      </c>
      <c r="Y4744" s="52">
        <v>0</v>
      </c>
      <c r="Z4744" s="52">
        <v>0</v>
      </c>
    </row>
    <row r="4745" spans="1:26">
      <c r="A4745" s="52" t="s">
        <v>355</v>
      </c>
      <c r="B4745" s="52" t="s">
        <v>339</v>
      </c>
      <c r="C4745" s="52" t="s">
        <v>243</v>
      </c>
      <c r="D4745" s="52" t="s">
        <v>86</v>
      </c>
      <c r="E4745" s="52" t="s">
        <v>92</v>
      </c>
      <c r="F4745" s="52" t="s">
        <v>65</v>
      </c>
      <c r="G4745" s="52">
        <v>0</v>
      </c>
      <c r="H4745" s="52">
        <v>0</v>
      </c>
      <c r="I4745" s="52">
        <v>0</v>
      </c>
      <c r="J4745" s="52">
        <v>0</v>
      </c>
      <c r="K4745" s="52">
        <v>0</v>
      </c>
      <c r="L4745" s="52">
        <v>0</v>
      </c>
      <c r="M4745" s="52">
        <v>0</v>
      </c>
      <c r="N4745" s="52">
        <v>0</v>
      </c>
      <c r="O4745" s="52">
        <v>0</v>
      </c>
      <c r="P4745" s="52">
        <v>0</v>
      </c>
      <c r="Q4745" s="52">
        <v>0</v>
      </c>
      <c r="R4745" s="52">
        <v>0</v>
      </c>
      <c r="S4745" s="52">
        <v>0</v>
      </c>
      <c r="T4745" s="52">
        <v>0</v>
      </c>
      <c r="U4745" s="52">
        <v>0</v>
      </c>
      <c r="V4745" s="52">
        <v>0</v>
      </c>
      <c r="W4745" s="52">
        <v>0</v>
      </c>
      <c r="X4745" s="52">
        <v>0</v>
      </c>
      <c r="Y4745" s="52">
        <v>0</v>
      </c>
      <c r="Z4745" s="52">
        <v>0</v>
      </c>
    </row>
    <row r="4746" spans="1:26">
      <c r="A4746" s="52" t="s">
        <v>355</v>
      </c>
      <c r="B4746" s="52" t="s">
        <v>340</v>
      </c>
      <c r="C4746" s="52" t="s">
        <v>243</v>
      </c>
      <c r="D4746" s="52" t="s">
        <v>86</v>
      </c>
      <c r="E4746" s="52" t="s">
        <v>92</v>
      </c>
      <c r="F4746" s="52" t="s">
        <v>66</v>
      </c>
      <c r="G4746" s="52">
        <v>0</v>
      </c>
      <c r="H4746" s="52">
        <v>0</v>
      </c>
      <c r="I4746" s="52">
        <v>0</v>
      </c>
      <c r="J4746" s="52">
        <v>0</v>
      </c>
      <c r="K4746" s="52">
        <v>0</v>
      </c>
      <c r="L4746" s="52">
        <v>0</v>
      </c>
      <c r="M4746" s="52">
        <v>0</v>
      </c>
      <c r="N4746" s="52">
        <v>0</v>
      </c>
      <c r="O4746" s="52">
        <v>0</v>
      </c>
      <c r="P4746" s="52">
        <v>0</v>
      </c>
      <c r="Q4746" s="52">
        <v>0</v>
      </c>
      <c r="R4746" s="52">
        <v>0</v>
      </c>
      <c r="S4746" s="52">
        <v>0</v>
      </c>
      <c r="T4746" s="52">
        <v>0</v>
      </c>
      <c r="U4746" s="52">
        <v>0</v>
      </c>
      <c r="V4746" s="52">
        <v>0</v>
      </c>
      <c r="W4746" s="52">
        <v>0</v>
      </c>
      <c r="X4746" s="52">
        <v>0</v>
      </c>
      <c r="Y4746" s="52">
        <v>0</v>
      </c>
      <c r="Z4746" s="52">
        <v>0</v>
      </c>
    </row>
    <row r="4747" spans="1:26">
      <c r="A4747" s="52" t="s">
        <v>355</v>
      </c>
      <c r="B4747" s="52" t="s">
        <v>341</v>
      </c>
      <c r="C4747" s="52" t="s">
        <v>243</v>
      </c>
      <c r="D4747" s="52" t="s">
        <v>86</v>
      </c>
      <c r="E4747" s="52" t="s">
        <v>92</v>
      </c>
      <c r="F4747" s="52" t="s">
        <v>67</v>
      </c>
      <c r="G4747" s="52">
        <v>0</v>
      </c>
      <c r="H4747" s="52">
        <v>0</v>
      </c>
      <c r="I4747" s="52">
        <v>0</v>
      </c>
      <c r="J4747" s="52">
        <v>0</v>
      </c>
      <c r="K4747" s="52">
        <v>0</v>
      </c>
      <c r="L4747" s="52">
        <v>0</v>
      </c>
      <c r="M4747" s="52">
        <v>0</v>
      </c>
      <c r="N4747" s="52">
        <v>0</v>
      </c>
      <c r="O4747" s="52">
        <v>0</v>
      </c>
      <c r="P4747" s="52">
        <v>0</v>
      </c>
      <c r="Q4747" s="52">
        <v>0</v>
      </c>
      <c r="R4747" s="52">
        <v>0</v>
      </c>
      <c r="S4747" s="52">
        <v>0</v>
      </c>
      <c r="T4747" s="52">
        <v>0</v>
      </c>
      <c r="U4747" s="52">
        <v>0</v>
      </c>
      <c r="V4747" s="52">
        <v>0</v>
      </c>
      <c r="W4747" s="52">
        <v>0</v>
      </c>
      <c r="X4747" s="52">
        <v>0</v>
      </c>
      <c r="Y4747" s="52">
        <v>0</v>
      </c>
      <c r="Z4747" s="52">
        <v>0</v>
      </c>
    </row>
    <row r="4748" spans="1:26">
      <c r="A4748" s="52" t="s">
        <v>355</v>
      </c>
      <c r="B4748" s="52" t="s">
        <v>337</v>
      </c>
      <c r="C4748" s="52" t="s">
        <v>243</v>
      </c>
      <c r="D4748" s="52" t="s">
        <v>86</v>
      </c>
      <c r="E4748" s="52" t="s">
        <v>92</v>
      </c>
      <c r="F4748" s="52" t="s">
        <v>68</v>
      </c>
      <c r="G4748" s="52">
        <v>0</v>
      </c>
      <c r="H4748" s="52">
        <v>0</v>
      </c>
      <c r="I4748" s="52">
        <v>0</v>
      </c>
      <c r="J4748" s="52">
        <v>0</v>
      </c>
      <c r="K4748" s="52">
        <v>0</v>
      </c>
      <c r="L4748" s="52">
        <v>0</v>
      </c>
      <c r="M4748" s="52">
        <v>0</v>
      </c>
      <c r="N4748" s="52">
        <v>0</v>
      </c>
      <c r="O4748" s="52">
        <v>0</v>
      </c>
      <c r="P4748" s="52">
        <v>0</v>
      </c>
      <c r="Q4748" s="52">
        <v>0</v>
      </c>
      <c r="R4748" s="52">
        <v>0</v>
      </c>
      <c r="S4748" s="52">
        <v>0</v>
      </c>
      <c r="T4748" s="52">
        <v>0</v>
      </c>
      <c r="U4748" s="52">
        <v>0</v>
      </c>
      <c r="V4748" s="52">
        <v>0</v>
      </c>
      <c r="W4748" s="52">
        <v>0</v>
      </c>
      <c r="X4748" s="52">
        <v>0</v>
      </c>
      <c r="Y4748" s="52">
        <v>0</v>
      </c>
      <c r="Z4748" s="52">
        <v>0</v>
      </c>
    </row>
    <row r="4749" spans="1:26">
      <c r="A4749" s="52" t="s">
        <v>355</v>
      </c>
      <c r="B4749" s="52" t="s">
        <v>337</v>
      </c>
      <c r="C4749" s="52" t="s">
        <v>243</v>
      </c>
      <c r="D4749" s="52" t="s">
        <v>86</v>
      </c>
      <c r="E4749" s="52" t="s">
        <v>92</v>
      </c>
      <c r="F4749" s="52" t="s">
        <v>69</v>
      </c>
      <c r="G4749" s="52">
        <v>0</v>
      </c>
      <c r="H4749" s="52">
        <v>0</v>
      </c>
      <c r="I4749" s="52">
        <v>0</v>
      </c>
      <c r="J4749" s="52">
        <v>0</v>
      </c>
      <c r="K4749" s="52">
        <v>0</v>
      </c>
      <c r="L4749" s="52">
        <v>0</v>
      </c>
      <c r="M4749" s="52">
        <v>0</v>
      </c>
      <c r="N4749" s="52">
        <v>0</v>
      </c>
      <c r="O4749" s="52">
        <v>0</v>
      </c>
      <c r="P4749" s="52">
        <v>0</v>
      </c>
      <c r="Q4749" s="52">
        <v>0</v>
      </c>
      <c r="R4749" s="52">
        <v>0</v>
      </c>
      <c r="S4749" s="52">
        <v>0</v>
      </c>
      <c r="T4749" s="52">
        <v>0</v>
      </c>
      <c r="U4749" s="52">
        <v>0</v>
      </c>
      <c r="V4749" s="52">
        <v>0</v>
      </c>
      <c r="W4749" s="52">
        <v>0</v>
      </c>
      <c r="X4749" s="52">
        <v>0</v>
      </c>
      <c r="Y4749" s="52">
        <v>0</v>
      </c>
      <c r="Z4749" s="52">
        <v>0</v>
      </c>
    </row>
    <row r="4750" spans="1:26">
      <c r="A4750" s="52" t="s">
        <v>355</v>
      </c>
      <c r="B4750" s="52" t="s">
        <v>337</v>
      </c>
      <c r="C4750" s="52" t="s">
        <v>243</v>
      </c>
      <c r="D4750" s="52" t="s">
        <v>86</v>
      </c>
      <c r="E4750" s="52" t="s">
        <v>92</v>
      </c>
      <c r="F4750" s="52" t="s">
        <v>70</v>
      </c>
      <c r="G4750" s="52">
        <v>0</v>
      </c>
      <c r="H4750" s="52">
        <v>0</v>
      </c>
      <c r="I4750" s="52">
        <v>0</v>
      </c>
      <c r="J4750" s="52">
        <v>0</v>
      </c>
      <c r="K4750" s="52">
        <v>0</v>
      </c>
      <c r="L4750" s="52">
        <v>0</v>
      </c>
      <c r="M4750" s="52">
        <v>0</v>
      </c>
      <c r="N4750" s="52">
        <v>0</v>
      </c>
      <c r="O4750" s="52">
        <v>0</v>
      </c>
      <c r="P4750" s="52">
        <v>0</v>
      </c>
      <c r="Q4750" s="52">
        <v>0</v>
      </c>
      <c r="R4750" s="52">
        <v>0</v>
      </c>
      <c r="S4750" s="52">
        <v>0</v>
      </c>
      <c r="T4750" s="52">
        <v>0</v>
      </c>
      <c r="U4750" s="52">
        <v>0</v>
      </c>
      <c r="V4750" s="52">
        <v>0</v>
      </c>
      <c r="W4750" s="52">
        <v>0</v>
      </c>
      <c r="X4750" s="52">
        <v>0</v>
      </c>
      <c r="Y4750" s="52">
        <v>0</v>
      </c>
      <c r="Z4750" s="52">
        <v>0</v>
      </c>
    </row>
    <row r="4751" spans="1:26">
      <c r="A4751" s="52" t="s">
        <v>355</v>
      </c>
      <c r="B4751" s="52" t="s">
        <v>342</v>
      </c>
      <c r="C4751" s="52" t="s">
        <v>243</v>
      </c>
      <c r="D4751" s="52" t="s">
        <v>86</v>
      </c>
      <c r="E4751" s="52" t="s">
        <v>92</v>
      </c>
      <c r="F4751" s="52" t="s">
        <v>71</v>
      </c>
      <c r="G4751" s="52">
        <v>0</v>
      </c>
      <c r="H4751" s="52">
        <v>0</v>
      </c>
      <c r="I4751" s="52">
        <v>0</v>
      </c>
      <c r="J4751" s="52">
        <v>0</v>
      </c>
      <c r="K4751" s="52">
        <v>0</v>
      </c>
      <c r="L4751" s="52">
        <v>0</v>
      </c>
      <c r="M4751" s="52">
        <v>0</v>
      </c>
      <c r="N4751" s="52">
        <v>0</v>
      </c>
      <c r="O4751" s="52">
        <v>0</v>
      </c>
      <c r="P4751" s="52">
        <v>0</v>
      </c>
      <c r="Q4751" s="52">
        <v>0</v>
      </c>
      <c r="R4751" s="52">
        <v>0</v>
      </c>
      <c r="S4751" s="52">
        <v>0</v>
      </c>
      <c r="T4751" s="52">
        <v>0</v>
      </c>
      <c r="U4751" s="52">
        <v>0</v>
      </c>
      <c r="V4751" s="52">
        <v>0</v>
      </c>
      <c r="W4751" s="52">
        <v>0</v>
      </c>
      <c r="X4751" s="52">
        <v>0</v>
      </c>
      <c r="Y4751" s="52">
        <v>0</v>
      </c>
      <c r="Z4751" s="52">
        <v>0</v>
      </c>
    </row>
    <row r="4752" spans="1:26">
      <c r="A4752" s="52" t="s">
        <v>355</v>
      </c>
      <c r="B4752" s="52" t="s">
        <v>342</v>
      </c>
      <c r="C4752" s="52" t="s">
        <v>243</v>
      </c>
      <c r="D4752" s="52" t="s">
        <v>86</v>
      </c>
      <c r="E4752" s="52" t="s">
        <v>92</v>
      </c>
      <c r="F4752" s="52" t="s">
        <v>72</v>
      </c>
      <c r="G4752" s="52">
        <v>0</v>
      </c>
      <c r="H4752" s="52">
        <v>0</v>
      </c>
      <c r="I4752" s="52">
        <v>0</v>
      </c>
      <c r="J4752" s="52">
        <v>0</v>
      </c>
      <c r="K4752" s="52">
        <v>0</v>
      </c>
      <c r="L4752" s="52">
        <v>0</v>
      </c>
      <c r="M4752" s="52">
        <v>0</v>
      </c>
      <c r="N4752" s="52">
        <v>0</v>
      </c>
      <c r="O4752" s="52">
        <v>0</v>
      </c>
      <c r="P4752" s="52">
        <v>0</v>
      </c>
      <c r="Q4752" s="52">
        <v>0</v>
      </c>
      <c r="R4752" s="52">
        <v>0</v>
      </c>
      <c r="S4752" s="52">
        <v>0</v>
      </c>
      <c r="T4752" s="52">
        <v>0</v>
      </c>
      <c r="U4752" s="52">
        <v>0</v>
      </c>
      <c r="V4752" s="52">
        <v>0</v>
      </c>
      <c r="W4752" s="52">
        <v>0</v>
      </c>
      <c r="X4752" s="52">
        <v>0</v>
      </c>
      <c r="Y4752" s="52">
        <v>0</v>
      </c>
      <c r="Z4752" s="52">
        <v>0</v>
      </c>
    </row>
    <row r="4753" spans="1:26">
      <c r="A4753" s="52" t="s">
        <v>355</v>
      </c>
      <c r="B4753" s="52" t="s">
        <v>343</v>
      </c>
      <c r="C4753" s="52" t="s">
        <v>243</v>
      </c>
      <c r="D4753" s="52" t="s">
        <v>86</v>
      </c>
      <c r="E4753" s="52" t="s">
        <v>92</v>
      </c>
      <c r="F4753" s="52" t="s">
        <v>73</v>
      </c>
      <c r="G4753" s="52">
        <v>0</v>
      </c>
      <c r="H4753" s="52">
        <v>0</v>
      </c>
      <c r="I4753" s="52">
        <v>0</v>
      </c>
      <c r="J4753" s="52">
        <v>0</v>
      </c>
      <c r="K4753" s="52">
        <v>0</v>
      </c>
      <c r="L4753" s="52">
        <v>0</v>
      </c>
      <c r="M4753" s="52">
        <v>0</v>
      </c>
      <c r="N4753" s="52">
        <v>0</v>
      </c>
      <c r="O4753" s="52">
        <v>0</v>
      </c>
      <c r="P4753" s="52">
        <v>0</v>
      </c>
      <c r="Q4753" s="52">
        <v>0</v>
      </c>
      <c r="R4753" s="52">
        <v>0</v>
      </c>
      <c r="S4753" s="52">
        <v>0</v>
      </c>
      <c r="T4753" s="52">
        <v>0</v>
      </c>
      <c r="U4753" s="52">
        <v>0</v>
      </c>
      <c r="V4753" s="52">
        <v>0</v>
      </c>
      <c r="W4753" s="52">
        <v>0</v>
      </c>
      <c r="X4753" s="52">
        <v>0</v>
      </c>
      <c r="Y4753" s="52">
        <v>0</v>
      </c>
      <c r="Z4753" s="52">
        <v>0</v>
      </c>
    </row>
    <row r="4754" spans="1:26">
      <c r="A4754" s="52" t="s">
        <v>350</v>
      </c>
      <c r="B4754" s="52" t="s">
        <v>337</v>
      </c>
      <c r="C4754" s="52" t="s">
        <v>54</v>
      </c>
      <c r="D4754" s="52" t="s">
        <v>86</v>
      </c>
      <c r="E4754" s="52" t="s">
        <v>87</v>
      </c>
      <c r="F4754" s="52" t="s">
        <v>63</v>
      </c>
      <c r="G4754" s="52">
        <v>0</v>
      </c>
      <c r="H4754" s="52">
        <v>0</v>
      </c>
      <c r="I4754" s="52">
        <v>0</v>
      </c>
      <c r="J4754" s="52">
        <v>0</v>
      </c>
      <c r="K4754" s="52">
        <v>0</v>
      </c>
      <c r="L4754" s="52">
        <v>0</v>
      </c>
      <c r="M4754" s="52">
        <v>0</v>
      </c>
      <c r="N4754" s="52">
        <v>0</v>
      </c>
      <c r="O4754" s="52">
        <v>0</v>
      </c>
      <c r="P4754" s="52">
        <v>0</v>
      </c>
      <c r="Q4754" s="52">
        <v>0</v>
      </c>
      <c r="R4754" s="52">
        <v>0</v>
      </c>
      <c r="S4754" s="52">
        <v>0</v>
      </c>
      <c r="T4754" s="52">
        <v>0</v>
      </c>
      <c r="U4754" s="52">
        <v>0</v>
      </c>
      <c r="V4754" s="52">
        <v>0</v>
      </c>
      <c r="W4754" s="52">
        <v>0</v>
      </c>
      <c r="X4754" s="52">
        <v>0</v>
      </c>
      <c r="Y4754" s="52">
        <v>0</v>
      </c>
      <c r="Z4754" s="52">
        <v>0</v>
      </c>
    </row>
    <row r="4755" spans="1:26">
      <c r="A4755" s="52" t="s">
        <v>350</v>
      </c>
      <c r="B4755" s="52" t="s">
        <v>338</v>
      </c>
      <c r="C4755" s="52" t="s">
        <v>54</v>
      </c>
      <c r="D4755" s="52" t="s">
        <v>86</v>
      </c>
      <c r="E4755" s="52" t="s">
        <v>87</v>
      </c>
      <c r="F4755" s="52" t="s">
        <v>64</v>
      </c>
      <c r="G4755" s="52">
        <v>0</v>
      </c>
      <c r="H4755" s="52">
        <v>0</v>
      </c>
      <c r="I4755" s="52">
        <v>0</v>
      </c>
      <c r="J4755" s="52">
        <v>0</v>
      </c>
      <c r="K4755" s="52">
        <v>0</v>
      </c>
      <c r="L4755" s="52">
        <v>0</v>
      </c>
      <c r="M4755" s="52">
        <v>0</v>
      </c>
      <c r="N4755" s="52">
        <v>0</v>
      </c>
      <c r="O4755" s="52">
        <v>0</v>
      </c>
      <c r="P4755" s="52">
        <v>0</v>
      </c>
      <c r="Q4755" s="52">
        <v>0</v>
      </c>
      <c r="R4755" s="52">
        <v>0</v>
      </c>
      <c r="S4755" s="52">
        <v>0</v>
      </c>
      <c r="T4755" s="52">
        <v>0</v>
      </c>
      <c r="U4755" s="52">
        <v>0</v>
      </c>
      <c r="V4755" s="52">
        <v>0</v>
      </c>
      <c r="W4755" s="52">
        <v>0</v>
      </c>
      <c r="X4755" s="52">
        <v>0</v>
      </c>
      <c r="Y4755" s="52">
        <v>0</v>
      </c>
      <c r="Z4755" s="52">
        <v>0</v>
      </c>
    </row>
    <row r="4756" spans="1:26">
      <c r="A4756" s="52" t="s">
        <v>350</v>
      </c>
      <c r="B4756" s="52" t="s">
        <v>339</v>
      </c>
      <c r="C4756" s="52" t="s">
        <v>54</v>
      </c>
      <c r="D4756" s="52" t="s">
        <v>86</v>
      </c>
      <c r="E4756" s="52" t="s">
        <v>87</v>
      </c>
      <c r="F4756" s="52" t="s">
        <v>65</v>
      </c>
      <c r="G4756" s="52">
        <v>0</v>
      </c>
      <c r="H4756" s="52">
        <v>0</v>
      </c>
      <c r="I4756" s="52">
        <v>0</v>
      </c>
      <c r="J4756" s="52">
        <v>0</v>
      </c>
      <c r="K4756" s="52">
        <v>0</v>
      </c>
      <c r="L4756" s="52">
        <v>0</v>
      </c>
      <c r="M4756" s="52">
        <v>0</v>
      </c>
      <c r="N4756" s="52">
        <v>0</v>
      </c>
      <c r="O4756" s="52">
        <v>0</v>
      </c>
      <c r="P4756" s="52">
        <v>0</v>
      </c>
      <c r="Q4756" s="52">
        <v>0</v>
      </c>
      <c r="R4756" s="52">
        <v>0</v>
      </c>
      <c r="S4756" s="52">
        <v>0</v>
      </c>
      <c r="T4756" s="52">
        <v>0</v>
      </c>
      <c r="U4756" s="52">
        <v>0</v>
      </c>
      <c r="V4756" s="52">
        <v>0</v>
      </c>
      <c r="W4756" s="52">
        <v>0</v>
      </c>
      <c r="X4756" s="52">
        <v>0</v>
      </c>
      <c r="Y4756" s="52">
        <v>0</v>
      </c>
      <c r="Z4756" s="52">
        <v>0</v>
      </c>
    </row>
    <row r="4757" spans="1:26">
      <c r="A4757" s="52" t="s">
        <v>350</v>
      </c>
      <c r="B4757" s="52" t="s">
        <v>340</v>
      </c>
      <c r="C4757" s="52" t="s">
        <v>54</v>
      </c>
      <c r="D4757" s="52" t="s">
        <v>86</v>
      </c>
      <c r="E4757" s="52" t="s">
        <v>87</v>
      </c>
      <c r="F4757" s="52" t="s">
        <v>66</v>
      </c>
      <c r="G4757" s="52">
        <v>0</v>
      </c>
      <c r="H4757" s="52">
        <v>0</v>
      </c>
      <c r="I4757" s="52">
        <v>0</v>
      </c>
      <c r="J4757" s="52">
        <v>0</v>
      </c>
      <c r="K4757" s="52">
        <v>0</v>
      </c>
      <c r="L4757" s="52">
        <v>0</v>
      </c>
      <c r="M4757" s="52">
        <v>0</v>
      </c>
      <c r="N4757" s="52">
        <v>0</v>
      </c>
      <c r="O4757" s="52">
        <v>0</v>
      </c>
      <c r="P4757" s="52">
        <v>0</v>
      </c>
      <c r="Q4757" s="52">
        <v>0</v>
      </c>
      <c r="R4757" s="52">
        <v>0</v>
      </c>
      <c r="S4757" s="52">
        <v>0</v>
      </c>
      <c r="T4757" s="52">
        <v>0</v>
      </c>
      <c r="U4757" s="52">
        <v>0</v>
      </c>
      <c r="V4757" s="52">
        <v>0</v>
      </c>
      <c r="W4757" s="52">
        <v>0</v>
      </c>
      <c r="X4757" s="52">
        <v>0</v>
      </c>
      <c r="Y4757" s="52">
        <v>0</v>
      </c>
      <c r="Z4757" s="52">
        <v>0</v>
      </c>
    </row>
    <row r="4758" spans="1:26">
      <c r="A4758" s="52" t="s">
        <v>350</v>
      </c>
      <c r="B4758" s="52" t="s">
        <v>341</v>
      </c>
      <c r="C4758" s="52" t="s">
        <v>54</v>
      </c>
      <c r="D4758" s="52" t="s">
        <v>86</v>
      </c>
      <c r="E4758" s="52" t="s">
        <v>87</v>
      </c>
      <c r="F4758" s="52" t="s">
        <v>67</v>
      </c>
      <c r="G4758" s="52">
        <v>0</v>
      </c>
      <c r="H4758" s="52">
        <v>0</v>
      </c>
      <c r="I4758" s="52">
        <v>0</v>
      </c>
      <c r="J4758" s="52">
        <v>0</v>
      </c>
      <c r="K4758" s="52">
        <v>0</v>
      </c>
      <c r="L4758" s="52">
        <v>0</v>
      </c>
      <c r="M4758" s="52">
        <v>0</v>
      </c>
      <c r="N4758" s="52">
        <v>0</v>
      </c>
      <c r="O4758" s="52">
        <v>0</v>
      </c>
      <c r="P4758" s="52">
        <v>0</v>
      </c>
      <c r="Q4758" s="52">
        <v>0</v>
      </c>
      <c r="R4758" s="52">
        <v>0</v>
      </c>
      <c r="S4758" s="52">
        <v>0</v>
      </c>
      <c r="T4758" s="52">
        <v>0</v>
      </c>
      <c r="U4758" s="52">
        <v>0</v>
      </c>
      <c r="V4758" s="52">
        <v>0</v>
      </c>
      <c r="W4758" s="52">
        <v>0</v>
      </c>
      <c r="X4758" s="52">
        <v>0</v>
      </c>
      <c r="Y4758" s="52">
        <v>0</v>
      </c>
      <c r="Z4758" s="52">
        <v>0</v>
      </c>
    </row>
    <row r="4759" spans="1:26">
      <c r="A4759" s="52" t="s">
        <v>350</v>
      </c>
      <c r="B4759" s="52" t="s">
        <v>337</v>
      </c>
      <c r="C4759" s="52" t="s">
        <v>54</v>
      </c>
      <c r="D4759" s="52" t="s">
        <v>86</v>
      </c>
      <c r="E4759" s="52" t="s">
        <v>87</v>
      </c>
      <c r="F4759" s="52" t="s">
        <v>68</v>
      </c>
      <c r="G4759" s="52">
        <v>0</v>
      </c>
      <c r="H4759" s="52">
        <v>0</v>
      </c>
      <c r="I4759" s="52">
        <v>0</v>
      </c>
      <c r="J4759" s="52">
        <v>0</v>
      </c>
      <c r="K4759" s="52">
        <v>0</v>
      </c>
      <c r="L4759" s="52">
        <v>0</v>
      </c>
      <c r="M4759" s="52">
        <v>0</v>
      </c>
      <c r="N4759" s="52">
        <v>0</v>
      </c>
      <c r="O4759" s="52">
        <v>0</v>
      </c>
      <c r="P4759" s="52">
        <v>0</v>
      </c>
      <c r="Q4759" s="52">
        <v>0</v>
      </c>
      <c r="R4759" s="52">
        <v>0</v>
      </c>
      <c r="S4759" s="52">
        <v>0</v>
      </c>
      <c r="T4759" s="52">
        <v>0</v>
      </c>
      <c r="U4759" s="52">
        <v>0</v>
      </c>
      <c r="V4759" s="52">
        <v>0</v>
      </c>
      <c r="W4759" s="52">
        <v>0</v>
      </c>
      <c r="X4759" s="52">
        <v>0</v>
      </c>
      <c r="Y4759" s="52">
        <v>0</v>
      </c>
      <c r="Z4759" s="52">
        <v>0</v>
      </c>
    </row>
    <row r="4760" spans="1:26">
      <c r="A4760" s="52" t="s">
        <v>350</v>
      </c>
      <c r="B4760" s="52" t="s">
        <v>337</v>
      </c>
      <c r="C4760" s="52" t="s">
        <v>54</v>
      </c>
      <c r="D4760" s="52" t="s">
        <v>86</v>
      </c>
      <c r="E4760" s="52" t="s">
        <v>87</v>
      </c>
      <c r="F4760" s="52" t="s">
        <v>69</v>
      </c>
      <c r="G4760" s="52">
        <v>0</v>
      </c>
      <c r="H4760" s="52">
        <v>0</v>
      </c>
      <c r="I4760" s="52">
        <v>0</v>
      </c>
      <c r="J4760" s="52">
        <v>0</v>
      </c>
      <c r="K4760" s="52">
        <v>0</v>
      </c>
      <c r="L4760" s="52">
        <v>0</v>
      </c>
      <c r="M4760" s="52">
        <v>0</v>
      </c>
      <c r="N4760" s="52">
        <v>0</v>
      </c>
      <c r="O4760" s="52">
        <v>0</v>
      </c>
      <c r="P4760" s="52">
        <v>0</v>
      </c>
      <c r="Q4760" s="52">
        <v>0</v>
      </c>
      <c r="R4760" s="52">
        <v>0</v>
      </c>
      <c r="S4760" s="52">
        <v>0</v>
      </c>
      <c r="T4760" s="52">
        <v>0</v>
      </c>
      <c r="U4760" s="52">
        <v>0</v>
      </c>
      <c r="V4760" s="52">
        <v>0</v>
      </c>
      <c r="W4760" s="52">
        <v>0</v>
      </c>
      <c r="X4760" s="52">
        <v>0</v>
      </c>
      <c r="Y4760" s="52">
        <v>0</v>
      </c>
      <c r="Z4760" s="52">
        <v>0</v>
      </c>
    </row>
    <row r="4761" spans="1:26">
      <c r="A4761" s="52" t="s">
        <v>350</v>
      </c>
      <c r="B4761" s="52" t="s">
        <v>337</v>
      </c>
      <c r="C4761" s="52" t="s">
        <v>54</v>
      </c>
      <c r="D4761" s="52" t="s">
        <v>86</v>
      </c>
      <c r="E4761" s="52" t="s">
        <v>87</v>
      </c>
      <c r="F4761" s="52" t="s">
        <v>70</v>
      </c>
      <c r="G4761" s="52">
        <v>0</v>
      </c>
      <c r="H4761" s="52">
        <v>0</v>
      </c>
      <c r="I4761" s="52">
        <v>0</v>
      </c>
      <c r="J4761" s="52">
        <v>0</v>
      </c>
      <c r="K4761" s="52">
        <v>0</v>
      </c>
      <c r="L4761" s="52">
        <v>0</v>
      </c>
      <c r="M4761" s="52">
        <v>0</v>
      </c>
      <c r="N4761" s="52">
        <v>0</v>
      </c>
      <c r="O4761" s="52">
        <v>0</v>
      </c>
      <c r="P4761" s="52">
        <v>0</v>
      </c>
      <c r="Q4761" s="52">
        <v>0</v>
      </c>
      <c r="R4761" s="52">
        <v>0</v>
      </c>
      <c r="S4761" s="52">
        <v>0</v>
      </c>
      <c r="T4761" s="52">
        <v>0</v>
      </c>
      <c r="U4761" s="52">
        <v>0</v>
      </c>
      <c r="V4761" s="52">
        <v>0</v>
      </c>
      <c r="W4761" s="52">
        <v>0</v>
      </c>
      <c r="X4761" s="52">
        <v>0</v>
      </c>
      <c r="Y4761" s="52">
        <v>0</v>
      </c>
      <c r="Z4761" s="52">
        <v>0</v>
      </c>
    </row>
    <row r="4762" spans="1:26">
      <c r="A4762" s="52" t="s">
        <v>350</v>
      </c>
      <c r="B4762" s="52" t="s">
        <v>342</v>
      </c>
      <c r="C4762" s="52" t="s">
        <v>54</v>
      </c>
      <c r="D4762" s="52" t="s">
        <v>86</v>
      </c>
      <c r="E4762" s="52" t="s">
        <v>87</v>
      </c>
      <c r="F4762" s="52" t="s">
        <v>71</v>
      </c>
      <c r="G4762" s="52">
        <v>0</v>
      </c>
      <c r="H4762" s="52">
        <v>0</v>
      </c>
      <c r="I4762" s="52">
        <v>0</v>
      </c>
      <c r="J4762" s="52">
        <v>0</v>
      </c>
      <c r="K4762" s="52">
        <v>0</v>
      </c>
      <c r="L4762" s="52">
        <v>0</v>
      </c>
      <c r="M4762" s="52">
        <v>0</v>
      </c>
      <c r="N4762" s="52">
        <v>0</v>
      </c>
      <c r="O4762" s="52">
        <v>0</v>
      </c>
      <c r="P4762" s="52">
        <v>0</v>
      </c>
      <c r="Q4762" s="52">
        <v>0</v>
      </c>
      <c r="R4762" s="52">
        <v>0</v>
      </c>
      <c r="S4762" s="52">
        <v>0</v>
      </c>
      <c r="T4762" s="52">
        <v>0</v>
      </c>
      <c r="U4762" s="52">
        <v>0</v>
      </c>
      <c r="V4762" s="52">
        <v>0</v>
      </c>
      <c r="W4762" s="52">
        <v>0</v>
      </c>
      <c r="X4762" s="52">
        <v>0</v>
      </c>
      <c r="Y4762" s="52">
        <v>0</v>
      </c>
      <c r="Z4762" s="52">
        <v>0</v>
      </c>
    </row>
    <row r="4763" spans="1:26">
      <c r="A4763" s="52" t="s">
        <v>350</v>
      </c>
      <c r="B4763" s="52" t="s">
        <v>342</v>
      </c>
      <c r="C4763" s="52" t="s">
        <v>54</v>
      </c>
      <c r="D4763" s="52" t="s">
        <v>86</v>
      </c>
      <c r="E4763" s="52" t="s">
        <v>87</v>
      </c>
      <c r="F4763" s="52" t="s">
        <v>72</v>
      </c>
      <c r="G4763" s="52">
        <v>151.06811341320002</v>
      </c>
      <c r="H4763" s="52">
        <v>151.73419142520001</v>
      </c>
      <c r="I4763" s="52">
        <v>154.70051829120004</v>
      </c>
      <c r="J4763" s="52">
        <v>156.53067324120002</v>
      </c>
      <c r="K4763" s="52">
        <v>150.87405523320001</v>
      </c>
      <c r="L4763" s="52">
        <v>152.79006889080003</v>
      </c>
      <c r="M4763" s="52">
        <v>158.15836291680003</v>
      </c>
      <c r="N4763" s="52">
        <v>153.8787248136</v>
      </c>
      <c r="O4763" s="52">
        <v>145.40876142480002</v>
      </c>
      <c r="P4763" s="52">
        <v>138.39348076200002</v>
      </c>
      <c r="Q4763" s="52">
        <v>130.06949852880001</v>
      </c>
      <c r="R4763" s="52">
        <v>127.356050196</v>
      </c>
      <c r="S4763" s="52">
        <v>134.74663142400001</v>
      </c>
      <c r="T4763" s="52">
        <v>142.8154156368</v>
      </c>
      <c r="U4763" s="52">
        <v>143.40538599840002</v>
      </c>
      <c r="V4763" s="52">
        <v>142.22568810960001</v>
      </c>
      <c r="W4763" s="52">
        <v>143.63535436200002</v>
      </c>
      <c r="X4763" s="52">
        <v>146.19065051160001</v>
      </c>
      <c r="Y4763" s="52">
        <v>148.0337091792</v>
      </c>
      <c r="Z4763" s="52">
        <v>147.59972223840001</v>
      </c>
    </row>
    <row r="4764" spans="1:26">
      <c r="A4764" s="52" t="s">
        <v>350</v>
      </c>
      <c r="B4764" s="52" t="s">
        <v>343</v>
      </c>
      <c r="C4764" s="52" t="s">
        <v>54</v>
      </c>
      <c r="D4764" s="52" t="s">
        <v>86</v>
      </c>
      <c r="E4764" s="52" t="s">
        <v>87</v>
      </c>
      <c r="F4764" s="52" t="s">
        <v>73</v>
      </c>
      <c r="G4764" s="52">
        <v>0</v>
      </c>
      <c r="H4764" s="52">
        <v>0</v>
      </c>
      <c r="I4764" s="52">
        <v>0</v>
      </c>
      <c r="J4764" s="52">
        <v>0</v>
      </c>
      <c r="K4764" s="52">
        <v>0</v>
      </c>
      <c r="L4764" s="52">
        <v>0</v>
      </c>
      <c r="M4764" s="52">
        <v>0</v>
      </c>
      <c r="N4764" s="52">
        <v>0</v>
      </c>
      <c r="O4764" s="52">
        <v>0</v>
      </c>
      <c r="P4764" s="52">
        <v>0</v>
      </c>
      <c r="Q4764" s="52">
        <v>0</v>
      </c>
      <c r="R4764" s="52">
        <v>0</v>
      </c>
      <c r="S4764" s="52">
        <v>0</v>
      </c>
      <c r="T4764" s="52">
        <v>0</v>
      </c>
      <c r="U4764" s="52">
        <v>0</v>
      </c>
      <c r="V4764" s="52">
        <v>0</v>
      </c>
      <c r="W4764" s="52">
        <v>0</v>
      </c>
      <c r="X4764" s="52">
        <v>0</v>
      </c>
      <c r="Y4764" s="52">
        <v>0</v>
      </c>
      <c r="Z4764" s="52">
        <v>0</v>
      </c>
    </row>
    <row r="4765" spans="1:26">
      <c r="A4765" s="52" t="s">
        <v>351</v>
      </c>
      <c r="B4765" s="52" t="s">
        <v>337</v>
      </c>
      <c r="C4765" s="52" t="s">
        <v>54</v>
      </c>
      <c r="D4765" s="52" t="s">
        <v>86</v>
      </c>
      <c r="E4765" s="52" t="s">
        <v>88</v>
      </c>
      <c r="F4765" s="52" t="s">
        <v>63</v>
      </c>
      <c r="G4765" s="52">
        <v>0</v>
      </c>
      <c r="H4765" s="52">
        <v>0</v>
      </c>
      <c r="I4765" s="52">
        <v>0</v>
      </c>
      <c r="J4765" s="52">
        <v>0</v>
      </c>
      <c r="K4765" s="52">
        <v>0</v>
      </c>
      <c r="L4765" s="52">
        <v>0</v>
      </c>
      <c r="M4765" s="52">
        <v>0</v>
      </c>
      <c r="N4765" s="52">
        <v>0</v>
      </c>
      <c r="O4765" s="52">
        <v>0</v>
      </c>
      <c r="P4765" s="52">
        <v>0</v>
      </c>
      <c r="Q4765" s="52">
        <v>0</v>
      </c>
      <c r="R4765" s="52">
        <v>0</v>
      </c>
      <c r="S4765" s="52">
        <v>0</v>
      </c>
      <c r="T4765" s="52">
        <v>0</v>
      </c>
      <c r="U4765" s="52">
        <v>0</v>
      </c>
      <c r="V4765" s="52">
        <v>0</v>
      </c>
      <c r="W4765" s="52">
        <v>0</v>
      </c>
      <c r="X4765" s="52">
        <v>0</v>
      </c>
      <c r="Y4765" s="52">
        <v>0</v>
      </c>
      <c r="Z4765" s="52">
        <v>0</v>
      </c>
    </row>
    <row r="4766" spans="1:26">
      <c r="A4766" s="52" t="s">
        <v>351</v>
      </c>
      <c r="B4766" s="52" t="s">
        <v>338</v>
      </c>
      <c r="C4766" s="52" t="s">
        <v>54</v>
      </c>
      <c r="D4766" s="52" t="s">
        <v>86</v>
      </c>
      <c r="E4766" s="52" t="s">
        <v>88</v>
      </c>
      <c r="F4766" s="52" t="s">
        <v>64</v>
      </c>
      <c r="G4766" s="52">
        <v>0</v>
      </c>
      <c r="H4766" s="52">
        <v>0</v>
      </c>
      <c r="I4766" s="52">
        <v>0</v>
      </c>
      <c r="J4766" s="52">
        <v>0</v>
      </c>
      <c r="K4766" s="52">
        <v>0</v>
      </c>
      <c r="L4766" s="52">
        <v>0</v>
      </c>
      <c r="M4766" s="52">
        <v>0</v>
      </c>
      <c r="N4766" s="52">
        <v>0</v>
      </c>
      <c r="O4766" s="52">
        <v>0</v>
      </c>
      <c r="P4766" s="52">
        <v>0</v>
      </c>
      <c r="Q4766" s="52">
        <v>0</v>
      </c>
      <c r="R4766" s="52">
        <v>0</v>
      </c>
      <c r="S4766" s="52">
        <v>0</v>
      </c>
      <c r="T4766" s="52">
        <v>0</v>
      </c>
      <c r="U4766" s="52">
        <v>0</v>
      </c>
      <c r="V4766" s="52">
        <v>0</v>
      </c>
      <c r="W4766" s="52">
        <v>0</v>
      </c>
      <c r="X4766" s="52">
        <v>0</v>
      </c>
      <c r="Y4766" s="52">
        <v>0</v>
      </c>
      <c r="Z4766" s="52">
        <v>0</v>
      </c>
    </row>
    <row r="4767" spans="1:26">
      <c r="A4767" s="52" t="s">
        <v>351</v>
      </c>
      <c r="B4767" s="52" t="s">
        <v>339</v>
      </c>
      <c r="C4767" s="52" t="s">
        <v>54</v>
      </c>
      <c r="D4767" s="52" t="s">
        <v>86</v>
      </c>
      <c r="E4767" s="52" t="s">
        <v>88</v>
      </c>
      <c r="F4767" s="52" t="s">
        <v>65</v>
      </c>
      <c r="G4767" s="52">
        <v>0</v>
      </c>
      <c r="H4767" s="52">
        <v>0</v>
      </c>
      <c r="I4767" s="52">
        <v>0</v>
      </c>
      <c r="J4767" s="52">
        <v>0</v>
      </c>
      <c r="K4767" s="52">
        <v>0</v>
      </c>
      <c r="L4767" s="52">
        <v>2.5120799999999998E-5</v>
      </c>
      <c r="M4767" s="52">
        <v>0.146077452</v>
      </c>
      <c r="N4767" s="52">
        <v>0.20354128200000002</v>
      </c>
      <c r="O4767" s="52">
        <v>0.22916868479999999</v>
      </c>
      <c r="P4767" s="52">
        <v>0.58339289880000011</v>
      </c>
      <c r="Q4767" s="52">
        <v>8.2997532216000014</v>
      </c>
      <c r="R4767" s="52">
        <v>8.0708441184000002</v>
      </c>
      <c r="S4767" s="52">
        <v>8.2218536207999993</v>
      </c>
      <c r="T4767" s="52">
        <v>9.6178332240000017</v>
      </c>
      <c r="U4767" s="52">
        <v>11.693456071200002</v>
      </c>
      <c r="V4767" s="52">
        <v>14.4048905532</v>
      </c>
      <c r="W4767" s="52">
        <v>16.186219041600001</v>
      </c>
      <c r="X4767" s="52">
        <v>17.586745509600004</v>
      </c>
      <c r="Y4767" s="52">
        <v>17.9636286852</v>
      </c>
      <c r="Z4767" s="52">
        <v>17.133051301199998</v>
      </c>
    </row>
    <row r="4768" spans="1:26">
      <c r="A4768" s="52" t="s">
        <v>351</v>
      </c>
      <c r="B4768" s="52" t="s">
        <v>340</v>
      </c>
      <c r="C4768" s="52" t="s">
        <v>54</v>
      </c>
      <c r="D4768" s="52" t="s">
        <v>86</v>
      </c>
      <c r="E4768" s="52" t="s">
        <v>88</v>
      </c>
      <c r="F4768" s="52" t="s">
        <v>66</v>
      </c>
      <c r="G4768" s="52">
        <v>0</v>
      </c>
      <c r="H4768" s="52">
        <v>0</v>
      </c>
      <c r="I4768" s="52">
        <v>0</v>
      </c>
      <c r="J4768" s="52">
        <v>0</v>
      </c>
      <c r="K4768" s="52">
        <v>0</v>
      </c>
      <c r="L4768" s="52">
        <v>0</v>
      </c>
      <c r="M4768" s="52">
        <v>0</v>
      </c>
      <c r="N4768" s="52">
        <v>0</v>
      </c>
      <c r="O4768" s="52">
        <v>0</v>
      </c>
      <c r="P4768" s="52">
        <v>0</v>
      </c>
      <c r="Q4768" s="52">
        <v>0</v>
      </c>
      <c r="R4768" s="52">
        <v>0</v>
      </c>
      <c r="S4768" s="52">
        <v>0</v>
      </c>
      <c r="T4768" s="52">
        <v>0</v>
      </c>
      <c r="U4768" s="52">
        <v>0</v>
      </c>
      <c r="V4768" s="52">
        <v>0</v>
      </c>
      <c r="W4768" s="52">
        <v>0</v>
      </c>
      <c r="X4768" s="52">
        <v>0</v>
      </c>
      <c r="Y4768" s="52">
        <v>0</v>
      </c>
      <c r="Z4768" s="52">
        <v>0</v>
      </c>
    </row>
    <row r="4769" spans="1:26">
      <c r="A4769" s="52" t="s">
        <v>351</v>
      </c>
      <c r="B4769" s="52" t="s">
        <v>341</v>
      </c>
      <c r="C4769" s="52" t="s">
        <v>54</v>
      </c>
      <c r="D4769" s="52" t="s">
        <v>86</v>
      </c>
      <c r="E4769" s="52" t="s">
        <v>88</v>
      </c>
      <c r="F4769" s="52" t="s">
        <v>67</v>
      </c>
      <c r="G4769" s="52">
        <v>0</v>
      </c>
      <c r="H4769" s="52">
        <v>0</v>
      </c>
      <c r="I4769" s="52">
        <v>0</v>
      </c>
      <c r="J4769" s="52">
        <v>0</v>
      </c>
      <c r="K4769" s="52">
        <v>0</v>
      </c>
      <c r="L4769" s="52">
        <v>0</v>
      </c>
      <c r="M4769" s="52">
        <v>0</v>
      </c>
      <c r="N4769" s="52">
        <v>0</v>
      </c>
      <c r="O4769" s="52">
        <v>0</v>
      </c>
      <c r="P4769" s="52">
        <v>0</v>
      </c>
      <c r="Q4769" s="52">
        <v>0</v>
      </c>
      <c r="R4769" s="52">
        <v>0</v>
      </c>
      <c r="S4769" s="52">
        <v>0</v>
      </c>
      <c r="T4769" s="52">
        <v>0</v>
      </c>
      <c r="U4769" s="52">
        <v>0</v>
      </c>
      <c r="V4769" s="52">
        <v>0</v>
      </c>
      <c r="W4769" s="52">
        <v>0</v>
      </c>
      <c r="X4769" s="52">
        <v>0</v>
      </c>
      <c r="Y4769" s="52">
        <v>0</v>
      </c>
      <c r="Z4769" s="52">
        <v>0</v>
      </c>
    </row>
    <row r="4770" spans="1:26">
      <c r="A4770" s="52" t="s">
        <v>351</v>
      </c>
      <c r="B4770" s="52" t="s">
        <v>337</v>
      </c>
      <c r="C4770" s="52" t="s">
        <v>54</v>
      </c>
      <c r="D4770" s="52" t="s">
        <v>86</v>
      </c>
      <c r="E4770" s="52" t="s">
        <v>88</v>
      </c>
      <c r="F4770" s="52" t="s">
        <v>68</v>
      </c>
      <c r="G4770" s="52">
        <v>0</v>
      </c>
      <c r="H4770" s="52">
        <v>0</v>
      </c>
      <c r="I4770" s="52">
        <v>0</v>
      </c>
      <c r="J4770" s="52">
        <v>0</v>
      </c>
      <c r="K4770" s="52">
        <v>0</v>
      </c>
      <c r="L4770" s="52">
        <v>0</v>
      </c>
      <c r="M4770" s="52">
        <v>0</v>
      </c>
      <c r="N4770" s="52">
        <v>0</v>
      </c>
      <c r="O4770" s="52">
        <v>0</v>
      </c>
      <c r="P4770" s="52">
        <v>0</v>
      </c>
      <c r="Q4770" s="52">
        <v>0</v>
      </c>
      <c r="R4770" s="52">
        <v>0</v>
      </c>
      <c r="S4770" s="52">
        <v>0</v>
      </c>
      <c r="T4770" s="52">
        <v>0</v>
      </c>
      <c r="U4770" s="52">
        <v>0</v>
      </c>
      <c r="V4770" s="52">
        <v>0</v>
      </c>
      <c r="W4770" s="52">
        <v>0</v>
      </c>
      <c r="X4770" s="52">
        <v>0</v>
      </c>
      <c r="Y4770" s="52">
        <v>0</v>
      </c>
      <c r="Z4770" s="52">
        <v>0</v>
      </c>
    </row>
    <row r="4771" spans="1:26">
      <c r="A4771" s="52" t="s">
        <v>351</v>
      </c>
      <c r="B4771" s="52" t="s">
        <v>337</v>
      </c>
      <c r="C4771" s="52" t="s">
        <v>54</v>
      </c>
      <c r="D4771" s="52" t="s">
        <v>86</v>
      </c>
      <c r="E4771" s="52" t="s">
        <v>88</v>
      </c>
      <c r="F4771" s="52" t="s">
        <v>69</v>
      </c>
      <c r="G4771" s="52">
        <v>0</v>
      </c>
      <c r="H4771" s="52">
        <v>0</v>
      </c>
      <c r="I4771" s="52">
        <v>0</v>
      </c>
      <c r="J4771" s="52">
        <v>0</v>
      </c>
      <c r="K4771" s="52">
        <v>0</v>
      </c>
      <c r="L4771" s="52">
        <v>0</v>
      </c>
      <c r="M4771" s="52">
        <v>0</v>
      </c>
      <c r="N4771" s="52">
        <v>0</v>
      </c>
      <c r="O4771" s="52">
        <v>0</v>
      </c>
      <c r="P4771" s="52">
        <v>0</v>
      </c>
      <c r="Q4771" s="52">
        <v>0</v>
      </c>
      <c r="R4771" s="52">
        <v>0</v>
      </c>
      <c r="S4771" s="52">
        <v>0</v>
      </c>
      <c r="T4771" s="52">
        <v>0</v>
      </c>
      <c r="U4771" s="52">
        <v>0</v>
      </c>
      <c r="V4771" s="52">
        <v>0</v>
      </c>
      <c r="W4771" s="52">
        <v>0</v>
      </c>
      <c r="X4771" s="52">
        <v>0</v>
      </c>
      <c r="Y4771" s="52">
        <v>0</v>
      </c>
      <c r="Z4771" s="52">
        <v>0</v>
      </c>
    </row>
    <row r="4772" spans="1:26">
      <c r="A4772" s="52" t="s">
        <v>351</v>
      </c>
      <c r="B4772" s="52" t="s">
        <v>337</v>
      </c>
      <c r="C4772" s="52" t="s">
        <v>54</v>
      </c>
      <c r="D4772" s="52" t="s">
        <v>86</v>
      </c>
      <c r="E4772" s="52" t="s">
        <v>88</v>
      </c>
      <c r="F4772" s="52" t="s">
        <v>70</v>
      </c>
      <c r="G4772" s="52">
        <v>0</v>
      </c>
      <c r="H4772" s="52">
        <v>0</v>
      </c>
      <c r="I4772" s="52">
        <v>0</v>
      </c>
      <c r="J4772" s="52">
        <v>0</v>
      </c>
      <c r="K4772" s="52">
        <v>0</v>
      </c>
      <c r="L4772" s="52">
        <v>0</v>
      </c>
      <c r="M4772" s="52">
        <v>0</v>
      </c>
      <c r="N4772" s="52">
        <v>0</v>
      </c>
      <c r="O4772" s="52">
        <v>0</v>
      </c>
      <c r="P4772" s="52">
        <v>0</v>
      </c>
      <c r="Q4772" s="52">
        <v>0</v>
      </c>
      <c r="R4772" s="52">
        <v>0</v>
      </c>
      <c r="S4772" s="52">
        <v>0</v>
      </c>
      <c r="T4772" s="52">
        <v>0</v>
      </c>
      <c r="U4772" s="52">
        <v>0</v>
      </c>
      <c r="V4772" s="52">
        <v>0</v>
      </c>
      <c r="W4772" s="52">
        <v>0</v>
      </c>
      <c r="X4772" s="52">
        <v>0</v>
      </c>
      <c r="Y4772" s="52">
        <v>0</v>
      </c>
      <c r="Z4772" s="52">
        <v>0</v>
      </c>
    </row>
    <row r="4773" spans="1:26">
      <c r="A4773" s="52" t="s">
        <v>351</v>
      </c>
      <c r="B4773" s="52" t="s">
        <v>342</v>
      </c>
      <c r="C4773" s="52" t="s">
        <v>54</v>
      </c>
      <c r="D4773" s="52" t="s">
        <v>86</v>
      </c>
      <c r="E4773" s="52" t="s">
        <v>88</v>
      </c>
      <c r="F4773" s="52" t="s">
        <v>71</v>
      </c>
      <c r="G4773" s="52">
        <v>0</v>
      </c>
      <c r="H4773" s="52">
        <v>0</v>
      </c>
      <c r="I4773" s="52">
        <v>0</v>
      </c>
      <c r="J4773" s="52">
        <v>0</v>
      </c>
      <c r="K4773" s="52">
        <v>0</v>
      </c>
      <c r="L4773" s="52">
        <v>0</v>
      </c>
      <c r="M4773" s="52">
        <v>0</v>
      </c>
      <c r="N4773" s="52">
        <v>0</v>
      </c>
      <c r="O4773" s="52">
        <v>0</v>
      </c>
      <c r="P4773" s="52">
        <v>0</v>
      </c>
      <c r="Q4773" s="52">
        <v>0</v>
      </c>
      <c r="R4773" s="52">
        <v>0</v>
      </c>
      <c r="S4773" s="52">
        <v>0</v>
      </c>
      <c r="T4773" s="52">
        <v>0</v>
      </c>
      <c r="U4773" s="52">
        <v>0</v>
      </c>
      <c r="V4773" s="52">
        <v>0</v>
      </c>
      <c r="W4773" s="52">
        <v>0</v>
      </c>
      <c r="X4773" s="52">
        <v>0</v>
      </c>
      <c r="Y4773" s="52">
        <v>0</v>
      </c>
      <c r="Z4773" s="52">
        <v>0</v>
      </c>
    </row>
    <row r="4774" spans="1:26">
      <c r="A4774" s="52" t="s">
        <v>351</v>
      </c>
      <c r="B4774" s="52" t="s">
        <v>342</v>
      </c>
      <c r="C4774" s="52" t="s">
        <v>54</v>
      </c>
      <c r="D4774" s="52" t="s">
        <v>86</v>
      </c>
      <c r="E4774" s="52" t="s">
        <v>88</v>
      </c>
      <c r="F4774" s="52" t="s">
        <v>72</v>
      </c>
      <c r="G4774" s="52">
        <v>3304.9708081488006</v>
      </c>
      <c r="H4774" s="52">
        <v>3341.5972904268001</v>
      </c>
      <c r="I4774" s="52">
        <v>3276.5214351599998</v>
      </c>
      <c r="J4774" s="52">
        <v>3250.6483090680008</v>
      </c>
      <c r="K4774" s="52">
        <v>3272.6889682308001</v>
      </c>
      <c r="L4774" s="52">
        <v>3233.1390570395993</v>
      </c>
      <c r="M4774" s="52">
        <v>3179.3640029928001</v>
      </c>
      <c r="N4774" s="52">
        <v>3089.8466267184003</v>
      </c>
      <c r="O4774" s="52">
        <v>2984.0228786160001</v>
      </c>
      <c r="P4774" s="52">
        <v>2919.6042504659999</v>
      </c>
      <c r="Q4774" s="52">
        <v>2938.8312460512002</v>
      </c>
      <c r="R4774" s="52">
        <v>2865.7855071612003</v>
      </c>
      <c r="S4774" s="52">
        <v>2822.0651119295999</v>
      </c>
      <c r="T4774" s="52">
        <v>2777.8930991424004</v>
      </c>
      <c r="U4774" s="52">
        <v>2690.1047205432001</v>
      </c>
      <c r="V4774" s="52">
        <v>2687.1165888228002</v>
      </c>
      <c r="W4774" s="52">
        <v>2651.3739986400001</v>
      </c>
      <c r="X4774" s="52">
        <v>2623.8182771771999</v>
      </c>
      <c r="Y4774" s="52">
        <v>2585.4815959560001</v>
      </c>
      <c r="Z4774" s="52">
        <v>2535.3980518428002</v>
      </c>
    </row>
    <row r="4775" spans="1:26">
      <c r="A4775" s="52" t="s">
        <v>351</v>
      </c>
      <c r="B4775" s="52" t="s">
        <v>343</v>
      </c>
      <c r="C4775" s="52" t="s">
        <v>54</v>
      </c>
      <c r="D4775" s="52" t="s">
        <v>86</v>
      </c>
      <c r="E4775" s="52" t="s">
        <v>88</v>
      </c>
      <c r="F4775" s="52" t="s">
        <v>73</v>
      </c>
      <c r="G4775" s="52">
        <v>1.0267875792000001</v>
      </c>
      <c r="H4775" s="52">
        <v>1.5833891448000001</v>
      </c>
      <c r="I4775" s="52">
        <v>2.2063012488</v>
      </c>
      <c r="J4775" s="52">
        <v>2.7856287648000007</v>
      </c>
      <c r="K4775" s="52">
        <v>3.0354509340000004</v>
      </c>
      <c r="L4775" s="52">
        <v>3.5770344480000005</v>
      </c>
      <c r="M4775" s="52">
        <v>3.9524229360000001</v>
      </c>
      <c r="N4775" s="52">
        <v>4.1806747116</v>
      </c>
      <c r="O4775" s="52">
        <v>4.4298897948000002</v>
      </c>
      <c r="P4775" s="52">
        <v>4.3190903195999999</v>
      </c>
      <c r="Q4775" s="52">
        <v>4.2005787587999999</v>
      </c>
      <c r="R4775" s="52">
        <v>4.1304624191999997</v>
      </c>
      <c r="S4775" s="52">
        <v>3.8922083784000003</v>
      </c>
      <c r="T4775" s="52">
        <v>3.5542708164000003</v>
      </c>
      <c r="U4775" s="52">
        <v>3.3562728576000005</v>
      </c>
      <c r="V4775" s="52">
        <v>2.9848576428000002</v>
      </c>
      <c r="W4775" s="52">
        <v>2.5345463688000001</v>
      </c>
      <c r="X4775" s="52">
        <v>2.1524380668000003</v>
      </c>
      <c r="Y4775" s="52">
        <v>1.7544450456000003</v>
      </c>
      <c r="Z4775" s="52">
        <v>1.3990066596000001</v>
      </c>
    </row>
    <row r="4776" spans="1:26">
      <c r="A4776" s="52" t="s">
        <v>352</v>
      </c>
      <c r="B4776" s="52" t="s">
        <v>337</v>
      </c>
      <c r="C4776" s="52" t="s">
        <v>54</v>
      </c>
      <c r="D4776" s="52" t="s">
        <v>86</v>
      </c>
      <c r="E4776" s="52" t="s">
        <v>89</v>
      </c>
      <c r="F4776" s="52" t="s">
        <v>63</v>
      </c>
      <c r="G4776" s="52">
        <v>4.3919531999999997E-2</v>
      </c>
      <c r="H4776" s="52">
        <v>4.5715669200000003E-2</v>
      </c>
      <c r="I4776" s="52">
        <v>4.3919531999999997E-2</v>
      </c>
      <c r="J4776" s="52">
        <v>3.9401974800000003E-2</v>
      </c>
      <c r="K4776" s="52">
        <v>3.91214592E-2</v>
      </c>
      <c r="L4776" s="52">
        <v>3.5763645599999998E-2</v>
      </c>
      <c r="M4776" s="52">
        <v>3.1668955200000001E-2</v>
      </c>
      <c r="N4776" s="52">
        <v>3.28370724E-2</v>
      </c>
      <c r="O4776" s="52">
        <v>3.6333050400000004E-2</v>
      </c>
      <c r="P4776" s="52">
        <v>4.2433218000000009E-2</v>
      </c>
      <c r="Q4776" s="52">
        <v>4.1863813200000002E-2</v>
      </c>
      <c r="R4776" s="52">
        <v>4.1863813200000002E-2</v>
      </c>
      <c r="S4776" s="52">
        <v>3.8937240000000005E-2</v>
      </c>
      <c r="T4776" s="52">
        <v>3.7886353200000007E-2</v>
      </c>
      <c r="U4776" s="52">
        <v>3.7584903600000004E-2</v>
      </c>
      <c r="V4776" s="52">
        <v>3.7283454000000001E-2</v>
      </c>
      <c r="W4776" s="52">
        <v>3.9937885200000002E-2</v>
      </c>
      <c r="X4776" s="52">
        <v>3.9937885200000002E-2</v>
      </c>
      <c r="Y4776" s="52">
        <v>3.9937885200000002E-2</v>
      </c>
      <c r="Z4776" s="52">
        <v>3.9937885200000002E-2</v>
      </c>
    </row>
    <row r="4777" spans="1:26">
      <c r="A4777" s="52" t="s">
        <v>352</v>
      </c>
      <c r="B4777" s="52" t="s">
        <v>338</v>
      </c>
      <c r="C4777" s="52" t="s">
        <v>54</v>
      </c>
      <c r="D4777" s="52" t="s">
        <v>86</v>
      </c>
      <c r="E4777" s="52" t="s">
        <v>89</v>
      </c>
      <c r="F4777" s="52" t="s">
        <v>64</v>
      </c>
      <c r="G4777" s="52">
        <v>0</v>
      </c>
      <c r="H4777" s="52">
        <v>0</v>
      </c>
      <c r="I4777" s="52">
        <v>0</v>
      </c>
      <c r="J4777" s="52">
        <v>0</v>
      </c>
      <c r="K4777" s="52">
        <v>0</v>
      </c>
      <c r="L4777" s="52">
        <v>0</v>
      </c>
      <c r="M4777" s="52">
        <v>0</v>
      </c>
      <c r="N4777" s="52">
        <v>0</v>
      </c>
      <c r="O4777" s="52">
        <v>0</v>
      </c>
      <c r="P4777" s="52">
        <v>0</v>
      </c>
      <c r="Q4777" s="52">
        <v>0</v>
      </c>
      <c r="R4777" s="52">
        <v>0</v>
      </c>
      <c r="S4777" s="52">
        <v>0</v>
      </c>
      <c r="T4777" s="52">
        <v>0</v>
      </c>
      <c r="U4777" s="52">
        <v>0</v>
      </c>
      <c r="V4777" s="52">
        <v>0</v>
      </c>
      <c r="W4777" s="52">
        <v>0</v>
      </c>
      <c r="X4777" s="52">
        <v>0</v>
      </c>
      <c r="Y4777" s="52">
        <v>0</v>
      </c>
      <c r="Z4777" s="52">
        <v>0</v>
      </c>
    </row>
    <row r="4778" spans="1:26">
      <c r="A4778" s="52" t="s">
        <v>352</v>
      </c>
      <c r="B4778" s="52" t="s">
        <v>339</v>
      </c>
      <c r="C4778" s="52" t="s">
        <v>54</v>
      </c>
      <c r="D4778" s="52" t="s">
        <v>86</v>
      </c>
      <c r="E4778" s="52" t="s">
        <v>89</v>
      </c>
      <c r="F4778" s="52" t="s">
        <v>65</v>
      </c>
      <c r="G4778" s="52">
        <v>0</v>
      </c>
      <c r="H4778" s="52">
        <v>0</v>
      </c>
      <c r="I4778" s="52">
        <v>0</v>
      </c>
      <c r="J4778" s="52">
        <v>0</v>
      </c>
      <c r="K4778" s="52">
        <v>0</v>
      </c>
      <c r="L4778" s="52">
        <v>0</v>
      </c>
      <c r="M4778" s="52">
        <v>0</v>
      </c>
      <c r="N4778" s="52">
        <v>0</v>
      </c>
      <c r="O4778" s="52">
        <v>0</v>
      </c>
      <c r="P4778" s="52">
        <v>0</v>
      </c>
      <c r="Q4778" s="52">
        <v>0</v>
      </c>
      <c r="R4778" s="52">
        <v>0</v>
      </c>
      <c r="S4778" s="52">
        <v>0</v>
      </c>
      <c r="T4778" s="52">
        <v>0</v>
      </c>
      <c r="U4778" s="52">
        <v>0</v>
      </c>
      <c r="V4778" s="52">
        <v>0</v>
      </c>
      <c r="W4778" s="52">
        <v>0</v>
      </c>
      <c r="X4778" s="52">
        <v>0</v>
      </c>
      <c r="Y4778" s="52">
        <v>0</v>
      </c>
      <c r="Z4778" s="52">
        <v>0</v>
      </c>
    </row>
    <row r="4779" spans="1:26">
      <c r="A4779" s="52" t="s">
        <v>352</v>
      </c>
      <c r="B4779" s="52" t="s">
        <v>340</v>
      </c>
      <c r="C4779" s="52" t="s">
        <v>54</v>
      </c>
      <c r="D4779" s="52" t="s">
        <v>86</v>
      </c>
      <c r="E4779" s="52" t="s">
        <v>89</v>
      </c>
      <c r="F4779" s="52" t="s">
        <v>66</v>
      </c>
      <c r="G4779" s="52">
        <v>66.863723536800009</v>
      </c>
      <c r="H4779" s="52">
        <v>66.367759395600004</v>
      </c>
      <c r="I4779" s="52">
        <v>66.620286237600013</v>
      </c>
      <c r="J4779" s="52">
        <v>65.866611996000003</v>
      </c>
      <c r="K4779" s="52">
        <v>66.949942309199997</v>
      </c>
      <c r="L4779" s="52">
        <v>68.031438804000004</v>
      </c>
      <c r="M4779" s="52">
        <v>66.949490134800001</v>
      </c>
      <c r="N4779" s="52">
        <v>67.421861657999997</v>
      </c>
      <c r="O4779" s="52">
        <v>67.028478303599996</v>
      </c>
      <c r="P4779" s="52">
        <v>65.064379248000009</v>
      </c>
      <c r="Q4779" s="52">
        <v>65.678947059600006</v>
      </c>
      <c r="R4779" s="52">
        <v>63.924715540800001</v>
      </c>
      <c r="S4779" s="52">
        <v>63.628214738400004</v>
      </c>
      <c r="T4779" s="52">
        <v>63.795774661199999</v>
      </c>
      <c r="U4779" s="52">
        <v>63.3728869272</v>
      </c>
      <c r="V4779" s="52">
        <v>63.183371425200001</v>
      </c>
      <c r="W4779" s="52">
        <v>63.153892166400006</v>
      </c>
      <c r="X4779" s="52">
        <v>63.153892166400006</v>
      </c>
      <c r="Y4779" s="52">
        <v>63.153892166400006</v>
      </c>
      <c r="Z4779" s="52">
        <v>63.153892166400006</v>
      </c>
    </row>
    <row r="4780" spans="1:26">
      <c r="A4780" s="52" t="s">
        <v>352</v>
      </c>
      <c r="B4780" s="52" t="s">
        <v>341</v>
      </c>
      <c r="C4780" s="52" t="s">
        <v>54</v>
      </c>
      <c r="D4780" s="52" t="s">
        <v>86</v>
      </c>
      <c r="E4780" s="52" t="s">
        <v>89</v>
      </c>
      <c r="F4780" s="52" t="s">
        <v>67</v>
      </c>
      <c r="G4780" s="52">
        <v>0</v>
      </c>
      <c r="H4780" s="52">
        <v>0</v>
      </c>
      <c r="I4780" s="52">
        <v>0</v>
      </c>
      <c r="J4780" s="52">
        <v>0</v>
      </c>
      <c r="K4780" s="52">
        <v>0</v>
      </c>
      <c r="L4780" s="52">
        <v>0</v>
      </c>
      <c r="M4780" s="52">
        <v>0</v>
      </c>
      <c r="N4780" s="52">
        <v>0</v>
      </c>
      <c r="O4780" s="52">
        <v>0</v>
      </c>
      <c r="P4780" s="52">
        <v>0</v>
      </c>
      <c r="Q4780" s="52">
        <v>0</v>
      </c>
      <c r="R4780" s="52">
        <v>0</v>
      </c>
      <c r="S4780" s="52">
        <v>0</v>
      </c>
      <c r="T4780" s="52">
        <v>0</v>
      </c>
      <c r="U4780" s="52">
        <v>0</v>
      </c>
      <c r="V4780" s="52">
        <v>0</v>
      </c>
      <c r="W4780" s="52">
        <v>0</v>
      </c>
      <c r="X4780" s="52">
        <v>0</v>
      </c>
      <c r="Y4780" s="52">
        <v>0</v>
      </c>
      <c r="Z4780" s="52">
        <v>0</v>
      </c>
    </row>
    <row r="4781" spans="1:26">
      <c r="A4781" s="52" t="s">
        <v>352</v>
      </c>
      <c r="B4781" s="52" t="s">
        <v>337</v>
      </c>
      <c r="C4781" s="52" t="s">
        <v>54</v>
      </c>
      <c r="D4781" s="52" t="s">
        <v>86</v>
      </c>
      <c r="E4781" s="52" t="s">
        <v>89</v>
      </c>
      <c r="F4781" s="52" t="s">
        <v>68</v>
      </c>
      <c r="G4781" s="52">
        <v>0</v>
      </c>
      <c r="H4781" s="52">
        <v>0</v>
      </c>
      <c r="I4781" s="52">
        <v>0</v>
      </c>
      <c r="J4781" s="52">
        <v>0</v>
      </c>
      <c r="K4781" s="52">
        <v>0</v>
      </c>
      <c r="L4781" s="52">
        <v>0</v>
      </c>
      <c r="M4781" s="52">
        <v>0</v>
      </c>
      <c r="N4781" s="52">
        <v>0</v>
      </c>
      <c r="O4781" s="52">
        <v>0</v>
      </c>
      <c r="P4781" s="52">
        <v>0</v>
      </c>
      <c r="Q4781" s="52">
        <v>0</v>
      </c>
      <c r="R4781" s="52">
        <v>0</v>
      </c>
      <c r="S4781" s="52">
        <v>0</v>
      </c>
      <c r="T4781" s="52">
        <v>0</v>
      </c>
      <c r="U4781" s="52">
        <v>0</v>
      </c>
      <c r="V4781" s="52">
        <v>0</v>
      </c>
      <c r="W4781" s="52">
        <v>0</v>
      </c>
      <c r="X4781" s="52">
        <v>0</v>
      </c>
      <c r="Y4781" s="52">
        <v>0</v>
      </c>
      <c r="Z4781" s="52">
        <v>0</v>
      </c>
    </row>
    <row r="4782" spans="1:26">
      <c r="A4782" s="52" t="s">
        <v>352</v>
      </c>
      <c r="B4782" s="52" t="s">
        <v>337</v>
      </c>
      <c r="C4782" s="52" t="s">
        <v>54</v>
      </c>
      <c r="D4782" s="52" t="s">
        <v>86</v>
      </c>
      <c r="E4782" s="52" t="s">
        <v>89</v>
      </c>
      <c r="F4782" s="52" t="s">
        <v>69</v>
      </c>
      <c r="G4782" s="52">
        <v>0</v>
      </c>
      <c r="H4782" s="52">
        <v>0</v>
      </c>
      <c r="I4782" s="52">
        <v>0</v>
      </c>
      <c r="J4782" s="52">
        <v>0</v>
      </c>
      <c r="K4782" s="52">
        <v>0</v>
      </c>
      <c r="L4782" s="52">
        <v>0</v>
      </c>
      <c r="M4782" s="52">
        <v>0</v>
      </c>
      <c r="N4782" s="52">
        <v>0</v>
      </c>
      <c r="O4782" s="52">
        <v>0</v>
      </c>
      <c r="P4782" s="52">
        <v>0</v>
      </c>
      <c r="Q4782" s="52">
        <v>0</v>
      </c>
      <c r="R4782" s="52">
        <v>0</v>
      </c>
      <c r="S4782" s="52">
        <v>0</v>
      </c>
      <c r="T4782" s="52">
        <v>0</v>
      </c>
      <c r="U4782" s="52">
        <v>0</v>
      </c>
      <c r="V4782" s="52">
        <v>0</v>
      </c>
      <c r="W4782" s="52">
        <v>0</v>
      </c>
      <c r="X4782" s="52">
        <v>0</v>
      </c>
      <c r="Y4782" s="52">
        <v>0</v>
      </c>
      <c r="Z4782" s="52">
        <v>0</v>
      </c>
    </row>
    <row r="4783" spans="1:26">
      <c r="A4783" s="52" t="s">
        <v>352</v>
      </c>
      <c r="B4783" s="52" t="s">
        <v>337</v>
      </c>
      <c r="C4783" s="52" t="s">
        <v>54</v>
      </c>
      <c r="D4783" s="52" t="s">
        <v>86</v>
      </c>
      <c r="E4783" s="52" t="s">
        <v>89</v>
      </c>
      <c r="F4783" s="52" t="s">
        <v>70</v>
      </c>
      <c r="G4783" s="52">
        <v>0</v>
      </c>
      <c r="H4783" s="52">
        <v>0</v>
      </c>
      <c r="I4783" s="52">
        <v>0</v>
      </c>
      <c r="J4783" s="52">
        <v>0</v>
      </c>
      <c r="K4783" s="52">
        <v>0</v>
      </c>
      <c r="L4783" s="52">
        <v>0</v>
      </c>
      <c r="M4783" s="52">
        <v>0</v>
      </c>
      <c r="N4783" s="52">
        <v>0</v>
      </c>
      <c r="O4783" s="52">
        <v>0</v>
      </c>
      <c r="P4783" s="52">
        <v>0</v>
      </c>
      <c r="Q4783" s="52">
        <v>0</v>
      </c>
      <c r="R4783" s="52">
        <v>0</v>
      </c>
      <c r="S4783" s="52">
        <v>0</v>
      </c>
      <c r="T4783" s="52">
        <v>0</v>
      </c>
      <c r="U4783" s="52">
        <v>0</v>
      </c>
      <c r="V4783" s="52">
        <v>0</v>
      </c>
      <c r="W4783" s="52">
        <v>0</v>
      </c>
      <c r="X4783" s="52">
        <v>0</v>
      </c>
      <c r="Y4783" s="52">
        <v>0</v>
      </c>
      <c r="Z4783" s="52">
        <v>0</v>
      </c>
    </row>
    <row r="4784" spans="1:26">
      <c r="A4784" s="52" t="s">
        <v>352</v>
      </c>
      <c r="B4784" s="52" t="s">
        <v>342</v>
      </c>
      <c r="C4784" s="52" t="s">
        <v>54</v>
      </c>
      <c r="D4784" s="52" t="s">
        <v>86</v>
      </c>
      <c r="E4784" s="52" t="s">
        <v>89</v>
      </c>
      <c r="F4784" s="52" t="s">
        <v>71</v>
      </c>
      <c r="G4784" s="52">
        <v>0</v>
      </c>
      <c r="H4784" s="52">
        <v>0</v>
      </c>
      <c r="I4784" s="52">
        <v>0</v>
      </c>
      <c r="J4784" s="52">
        <v>0</v>
      </c>
      <c r="K4784" s="52">
        <v>0</v>
      </c>
      <c r="L4784" s="52">
        <v>0</v>
      </c>
      <c r="M4784" s="52">
        <v>0</v>
      </c>
      <c r="N4784" s="52">
        <v>0</v>
      </c>
      <c r="O4784" s="52">
        <v>0</v>
      </c>
      <c r="P4784" s="52">
        <v>0</v>
      </c>
      <c r="Q4784" s="52">
        <v>0</v>
      </c>
      <c r="R4784" s="52">
        <v>0</v>
      </c>
      <c r="S4784" s="52">
        <v>0</v>
      </c>
      <c r="T4784" s="52">
        <v>0</v>
      </c>
      <c r="U4784" s="52">
        <v>0</v>
      </c>
      <c r="V4784" s="52">
        <v>0</v>
      </c>
      <c r="W4784" s="52">
        <v>0</v>
      </c>
      <c r="X4784" s="52">
        <v>0</v>
      </c>
      <c r="Y4784" s="52">
        <v>0</v>
      </c>
      <c r="Z4784" s="52">
        <v>0</v>
      </c>
    </row>
    <row r="4785" spans="1:26">
      <c r="A4785" s="52" t="s">
        <v>352</v>
      </c>
      <c r="B4785" s="52" t="s">
        <v>342</v>
      </c>
      <c r="C4785" s="52" t="s">
        <v>54</v>
      </c>
      <c r="D4785" s="52" t="s">
        <v>86</v>
      </c>
      <c r="E4785" s="52" t="s">
        <v>89</v>
      </c>
      <c r="F4785" s="52" t="s">
        <v>72</v>
      </c>
      <c r="G4785" s="52">
        <v>9.6857933616</v>
      </c>
      <c r="H4785" s="52">
        <v>9.2712080520000004</v>
      </c>
      <c r="I4785" s="52">
        <v>9.1569544668000002</v>
      </c>
      <c r="J4785" s="52">
        <v>8.6498869319999994</v>
      </c>
      <c r="K4785" s="52">
        <v>8.9709642503999998</v>
      </c>
      <c r="L4785" s="52">
        <v>8.9137097603999997</v>
      </c>
      <c r="M4785" s="52">
        <v>8.5643045532000013</v>
      </c>
      <c r="N4785" s="52">
        <v>8.5949351820000004</v>
      </c>
      <c r="O4785" s="52">
        <v>8.2733889420000004</v>
      </c>
      <c r="P4785" s="52">
        <v>8.0791339824000001</v>
      </c>
      <c r="Q4785" s="52">
        <v>7.8271556112000003</v>
      </c>
      <c r="R4785" s="52">
        <v>7.5865485888000013</v>
      </c>
      <c r="S4785" s="52">
        <v>7.5830986656000006</v>
      </c>
      <c r="T4785" s="52">
        <v>7.3439863308</v>
      </c>
      <c r="U4785" s="52">
        <v>7.1347342536000005</v>
      </c>
      <c r="V4785" s="52">
        <v>7.1164588716000008</v>
      </c>
      <c r="W4785" s="52">
        <v>6.7840060176000003</v>
      </c>
      <c r="X4785" s="52">
        <v>6.7840060176000003</v>
      </c>
      <c r="Y4785" s="52">
        <v>6.7840060176000003</v>
      </c>
      <c r="Z4785" s="52">
        <v>6.7840060176000003</v>
      </c>
    </row>
    <row r="4786" spans="1:26">
      <c r="A4786" s="52" t="s">
        <v>352</v>
      </c>
      <c r="B4786" s="52" t="s">
        <v>343</v>
      </c>
      <c r="C4786" s="52" t="s">
        <v>54</v>
      </c>
      <c r="D4786" s="52" t="s">
        <v>86</v>
      </c>
      <c r="E4786" s="52" t="s">
        <v>89</v>
      </c>
      <c r="F4786" s="52" t="s">
        <v>73</v>
      </c>
      <c r="G4786" s="52">
        <v>0</v>
      </c>
      <c r="H4786" s="52">
        <v>0</v>
      </c>
      <c r="I4786" s="52">
        <v>0</v>
      </c>
      <c r="J4786" s="52">
        <v>0</v>
      </c>
      <c r="K4786" s="52">
        <v>0</v>
      </c>
      <c r="L4786" s="52">
        <v>0</v>
      </c>
      <c r="M4786" s="52">
        <v>0</v>
      </c>
      <c r="N4786" s="52">
        <v>0</v>
      </c>
      <c r="O4786" s="52">
        <v>0</v>
      </c>
      <c r="P4786" s="52">
        <v>0</v>
      </c>
      <c r="Q4786" s="52">
        <v>0</v>
      </c>
      <c r="R4786" s="52">
        <v>0</v>
      </c>
      <c r="S4786" s="52">
        <v>0</v>
      </c>
      <c r="T4786" s="52">
        <v>0</v>
      </c>
      <c r="U4786" s="52">
        <v>0</v>
      </c>
      <c r="V4786" s="52">
        <v>0</v>
      </c>
      <c r="W4786" s="52">
        <v>0</v>
      </c>
      <c r="X4786" s="52">
        <v>0</v>
      </c>
      <c r="Y4786" s="52">
        <v>0</v>
      </c>
      <c r="Z4786" s="52">
        <v>0</v>
      </c>
    </row>
    <row r="4787" spans="1:26">
      <c r="A4787" s="52" t="s">
        <v>353</v>
      </c>
      <c r="B4787" s="52" t="s">
        <v>337</v>
      </c>
      <c r="C4787" s="52" t="s">
        <v>54</v>
      </c>
      <c r="D4787" s="52" t="s">
        <v>86</v>
      </c>
      <c r="E4787" s="52" t="s">
        <v>90</v>
      </c>
      <c r="F4787" s="52" t="s">
        <v>63</v>
      </c>
      <c r="G4787" s="52">
        <v>0</v>
      </c>
      <c r="H4787" s="52">
        <v>0</v>
      </c>
      <c r="I4787" s="52">
        <v>0</v>
      </c>
      <c r="J4787" s="52">
        <v>0</v>
      </c>
      <c r="K4787" s="52">
        <v>0</v>
      </c>
      <c r="L4787" s="52">
        <v>0</v>
      </c>
      <c r="M4787" s="52">
        <v>0</v>
      </c>
      <c r="N4787" s="52">
        <v>0</v>
      </c>
      <c r="O4787" s="52">
        <v>0</v>
      </c>
      <c r="P4787" s="52">
        <v>0</v>
      </c>
      <c r="Q4787" s="52">
        <v>0</v>
      </c>
      <c r="R4787" s="52">
        <v>0</v>
      </c>
      <c r="S4787" s="52">
        <v>0</v>
      </c>
      <c r="T4787" s="52">
        <v>0</v>
      </c>
      <c r="U4787" s="52">
        <v>0</v>
      </c>
      <c r="V4787" s="52">
        <v>0</v>
      </c>
      <c r="W4787" s="52">
        <v>0</v>
      </c>
      <c r="X4787" s="52">
        <v>0</v>
      </c>
      <c r="Y4787" s="52">
        <v>0</v>
      </c>
      <c r="Z4787" s="52">
        <v>0</v>
      </c>
    </row>
    <row r="4788" spans="1:26">
      <c r="A4788" s="52" t="s">
        <v>353</v>
      </c>
      <c r="B4788" s="52" t="s">
        <v>338</v>
      </c>
      <c r="C4788" s="52" t="s">
        <v>54</v>
      </c>
      <c r="D4788" s="52" t="s">
        <v>86</v>
      </c>
      <c r="E4788" s="52" t="s">
        <v>90</v>
      </c>
      <c r="F4788" s="52" t="s">
        <v>64</v>
      </c>
      <c r="G4788" s="52">
        <v>0</v>
      </c>
      <c r="H4788" s="52">
        <v>0</v>
      </c>
      <c r="I4788" s="52">
        <v>0</v>
      </c>
      <c r="J4788" s="52">
        <v>0</v>
      </c>
      <c r="K4788" s="52">
        <v>0</v>
      </c>
      <c r="L4788" s="52">
        <v>0</v>
      </c>
      <c r="M4788" s="52">
        <v>0</v>
      </c>
      <c r="N4788" s="52">
        <v>0</v>
      </c>
      <c r="O4788" s="52">
        <v>0</v>
      </c>
      <c r="P4788" s="52">
        <v>0</v>
      </c>
      <c r="Q4788" s="52">
        <v>0</v>
      </c>
      <c r="R4788" s="52">
        <v>0</v>
      </c>
      <c r="S4788" s="52">
        <v>0</v>
      </c>
      <c r="T4788" s="52">
        <v>0</v>
      </c>
      <c r="U4788" s="52">
        <v>0</v>
      </c>
      <c r="V4788" s="52">
        <v>0</v>
      </c>
      <c r="W4788" s="52">
        <v>0</v>
      </c>
      <c r="X4788" s="52">
        <v>0</v>
      </c>
      <c r="Y4788" s="52">
        <v>0</v>
      </c>
      <c r="Z4788" s="52">
        <v>0</v>
      </c>
    </row>
    <row r="4789" spans="1:26">
      <c r="A4789" s="52" t="s">
        <v>353</v>
      </c>
      <c r="B4789" s="52" t="s">
        <v>339</v>
      </c>
      <c r="C4789" s="52" t="s">
        <v>54</v>
      </c>
      <c r="D4789" s="52" t="s">
        <v>86</v>
      </c>
      <c r="E4789" s="52" t="s">
        <v>90</v>
      </c>
      <c r="F4789" s="52" t="s">
        <v>65</v>
      </c>
      <c r="G4789" s="52">
        <v>0</v>
      </c>
      <c r="H4789" s="52">
        <v>0</v>
      </c>
      <c r="I4789" s="52">
        <v>0</v>
      </c>
      <c r="J4789" s="52">
        <v>0</v>
      </c>
      <c r="K4789" s="52">
        <v>0</v>
      </c>
      <c r="L4789" s="52">
        <v>0</v>
      </c>
      <c r="M4789" s="52">
        <v>0</v>
      </c>
      <c r="N4789" s="52">
        <v>0</v>
      </c>
      <c r="O4789" s="52">
        <v>0</v>
      </c>
      <c r="P4789" s="52">
        <v>0</v>
      </c>
      <c r="Q4789" s="52">
        <v>0</v>
      </c>
      <c r="R4789" s="52">
        <v>0</v>
      </c>
      <c r="S4789" s="52">
        <v>0</v>
      </c>
      <c r="T4789" s="52">
        <v>0</v>
      </c>
      <c r="U4789" s="52">
        <v>0</v>
      </c>
      <c r="V4789" s="52">
        <v>0</v>
      </c>
      <c r="W4789" s="52">
        <v>0</v>
      </c>
      <c r="X4789" s="52">
        <v>0</v>
      </c>
      <c r="Y4789" s="52">
        <v>0</v>
      </c>
      <c r="Z4789" s="52">
        <v>0</v>
      </c>
    </row>
    <row r="4790" spans="1:26">
      <c r="A4790" s="52" t="s">
        <v>353</v>
      </c>
      <c r="B4790" s="52" t="s">
        <v>340</v>
      </c>
      <c r="C4790" s="52" t="s">
        <v>54</v>
      </c>
      <c r="D4790" s="52" t="s">
        <v>86</v>
      </c>
      <c r="E4790" s="52" t="s">
        <v>90</v>
      </c>
      <c r="F4790" s="52" t="s">
        <v>66</v>
      </c>
      <c r="G4790" s="52">
        <v>0</v>
      </c>
      <c r="H4790" s="52">
        <v>0</v>
      </c>
      <c r="I4790" s="52">
        <v>0</v>
      </c>
      <c r="J4790" s="52">
        <v>0</v>
      </c>
      <c r="K4790" s="52">
        <v>0</v>
      </c>
      <c r="L4790" s="52">
        <v>0</v>
      </c>
      <c r="M4790" s="52">
        <v>0</v>
      </c>
      <c r="N4790" s="52">
        <v>0</v>
      </c>
      <c r="O4790" s="52">
        <v>0</v>
      </c>
      <c r="P4790" s="52">
        <v>0</v>
      </c>
      <c r="Q4790" s="52">
        <v>0</v>
      </c>
      <c r="R4790" s="52">
        <v>0</v>
      </c>
      <c r="S4790" s="52">
        <v>0</v>
      </c>
      <c r="T4790" s="52">
        <v>0</v>
      </c>
      <c r="U4790" s="52">
        <v>0</v>
      </c>
      <c r="V4790" s="52">
        <v>0</v>
      </c>
      <c r="W4790" s="52">
        <v>0</v>
      </c>
      <c r="X4790" s="52">
        <v>0</v>
      </c>
      <c r="Y4790" s="52">
        <v>0</v>
      </c>
      <c r="Z4790" s="52">
        <v>0</v>
      </c>
    </row>
    <row r="4791" spans="1:26">
      <c r="A4791" s="52" t="s">
        <v>353</v>
      </c>
      <c r="B4791" s="52" t="s">
        <v>341</v>
      </c>
      <c r="C4791" s="52" t="s">
        <v>54</v>
      </c>
      <c r="D4791" s="52" t="s">
        <v>86</v>
      </c>
      <c r="E4791" s="52" t="s">
        <v>90</v>
      </c>
      <c r="F4791" s="52" t="s">
        <v>67</v>
      </c>
      <c r="G4791" s="52">
        <v>0</v>
      </c>
      <c r="H4791" s="52">
        <v>0</v>
      </c>
      <c r="I4791" s="52">
        <v>0</v>
      </c>
      <c r="J4791" s="52">
        <v>0</v>
      </c>
      <c r="K4791" s="52">
        <v>0</v>
      </c>
      <c r="L4791" s="52">
        <v>0</v>
      </c>
      <c r="M4791" s="52">
        <v>0</v>
      </c>
      <c r="N4791" s="52">
        <v>0</v>
      </c>
      <c r="O4791" s="52">
        <v>0</v>
      </c>
      <c r="P4791" s="52">
        <v>0</v>
      </c>
      <c r="Q4791" s="52">
        <v>0</v>
      </c>
      <c r="R4791" s="52">
        <v>0</v>
      </c>
      <c r="S4791" s="52">
        <v>0</v>
      </c>
      <c r="T4791" s="52">
        <v>0</v>
      </c>
      <c r="U4791" s="52">
        <v>0</v>
      </c>
      <c r="V4791" s="52">
        <v>0</v>
      </c>
      <c r="W4791" s="52">
        <v>0</v>
      </c>
      <c r="X4791" s="52">
        <v>0</v>
      </c>
      <c r="Y4791" s="52">
        <v>0</v>
      </c>
      <c r="Z4791" s="52">
        <v>0</v>
      </c>
    </row>
    <row r="4792" spans="1:26">
      <c r="A4792" s="52" t="s">
        <v>353</v>
      </c>
      <c r="B4792" s="52" t="s">
        <v>337</v>
      </c>
      <c r="C4792" s="52" t="s">
        <v>54</v>
      </c>
      <c r="D4792" s="52" t="s">
        <v>86</v>
      </c>
      <c r="E4792" s="52" t="s">
        <v>90</v>
      </c>
      <c r="F4792" s="52" t="s">
        <v>68</v>
      </c>
      <c r="G4792" s="52">
        <v>0</v>
      </c>
      <c r="H4792" s="52">
        <v>0</v>
      </c>
      <c r="I4792" s="52">
        <v>0</v>
      </c>
      <c r="J4792" s="52">
        <v>0</v>
      </c>
      <c r="K4792" s="52">
        <v>0</v>
      </c>
      <c r="L4792" s="52">
        <v>0</v>
      </c>
      <c r="M4792" s="52">
        <v>0</v>
      </c>
      <c r="N4792" s="52">
        <v>0</v>
      </c>
      <c r="O4792" s="52">
        <v>0</v>
      </c>
      <c r="P4792" s="52">
        <v>0</v>
      </c>
      <c r="Q4792" s="52">
        <v>0</v>
      </c>
      <c r="R4792" s="52">
        <v>0</v>
      </c>
      <c r="S4792" s="52">
        <v>0</v>
      </c>
      <c r="T4792" s="52">
        <v>0</v>
      </c>
      <c r="U4792" s="52">
        <v>0</v>
      </c>
      <c r="V4792" s="52">
        <v>0</v>
      </c>
      <c r="W4792" s="52">
        <v>0</v>
      </c>
      <c r="X4792" s="52">
        <v>0</v>
      </c>
      <c r="Y4792" s="52">
        <v>0</v>
      </c>
      <c r="Z4792" s="52">
        <v>0</v>
      </c>
    </row>
    <row r="4793" spans="1:26">
      <c r="A4793" s="52" t="s">
        <v>353</v>
      </c>
      <c r="B4793" s="52" t="s">
        <v>337</v>
      </c>
      <c r="C4793" s="52" t="s">
        <v>54</v>
      </c>
      <c r="D4793" s="52" t="s">
        <v>86</v>
      </c>
      <c r="E4793" s="52" t="s">
        <v>90</v>
      </c>
      <c r="F4793" s="52" t="s">
        <v>69</v>
      </c>
      <c r="G4793" s="52">
        <v>0</v>
      </c>
      <c r="H4793" s="52">
        <v>0</v>
      </c>
      <c r="I4793" s="52">
        <v>0</v>
      </c>
      <c r="J4793" s="52">
        <v>0</v>
      </c>
      <c r="K4793" s="52">
        <v>0</v>
      </c>
      <c r="L4793" s="52">
        <v>0</v>
      </c>
      <c r="M4793" s="52">
        <v>0</v>
      </c>
      <c r="N4793" s="52">
        <v>0</v>
      </c>
      <c r="O4793" s="52">
        <v>0</v>
      </c>
      <c r="P4793" s="52">
        <v>0</v>
      </c>
      <c r="Q4793" s="52">
        <v>0</v>
      </c>
      <c r="R4793" s="52">
        <v>0</v>
      </c>
      <c r="S4793" s="52">
        <v>0</v>
      </c>
      <c r="T4793" s="52">
        <v>0</v>
      </c>
      <c r="U4793" s="52">
        <v>0</v>
      </c>
      <c r="V4793" s="52">
        <v>0</v>
      </c>
      <c r="W4793" s="52">
        <v>0</v>
      </c>
      <c r="X4793" s="52">
        <v>0</v>
      </c>
      <c r="Y4793" s="52">
        <v>0</v>
      </c>
      <c r="Z4793" s="52">
        <v>0</v>
      </c>
    </row>
    <row r="4794" spans="1:26">
      <c r="A4794" s="52" t="s">
        <v>353</v>
      </c>
      <c r="B4794" s="52" t="s">
        <v>337</v>
      </c>
      <c r="C4794" s="52" t="s">
        <v>54</v>
      </c>
      <c r="D4794" s="52" t="s">
        <v>86</v>
      </c>
      <c r="E4794" s="52" t="s">
        <v>90</v>
      </c>
      <c r="F4794" s="52" t="s">
        <v>70</v>
      </c>
      <c r="G4794" s="52">
        <v>0</v>
      </c>
      <c r="H4794" s="52">
        <v>0</v>
      </c>
      <c r="I4794" s="52">
        <v>0</v>
      </c>
      <c r="J4794" s="52">
        <v>0</v>
      </c>
      <c r="K4794" s="52">
        <v>0</v>
      </c>
      <c r="L4794" s="52">
        <v>0</v>
      </c>
      <c r="M4794" s="52">
        <v>0</v>
      </c>
      <c r="N4794" s="52">
        <v>0</v>
      </c>
      <c r="O4794" s="52">
        <v>0</v>
      </c>
      <c r="P4794" s="52">
        <v>0</v>
      </c>
      <c r="Q4794" s="52">
        <v>0</v>
      </c>
      <c r="R4794" s="52">
        <v>0</v>
      </c>
      <c r="S4794" s="52">
        <v>0</v>
      </c>
      <c r="T4794" s="52">
        <v>0</v>
      </c>
      <c r="U4794" s="52">
        <v>0</v>
      </c>
      <c r="V4794" s="52">
        <v>0</v>
      </c>
      <c r="W4794" s="52">
        <v>0</v>
      </c>
      <c r="X4794" s="52">
        <v>0</v>
      </c>
      <c r="Y4794" s="52">
        <v>0</v>
      </c>
      <c r="Z4794" s="52">
        <v>0</v>
      </c>
    </row>
    <row r="4795" spans="1:26">
      <c r="A4795" s="52" t="s">
        <v>353</v>
      </c>
      <c r="B4795" s="52" t="s">
        <v>342</v>
      </c>
      <c r="C4795" s="52" t="s">
        <v>54</v>
      </c>
      <c r="D4795" s="52" t="s">
        <v>86</v>
      </c>
      <c r="E4795" s="52" t="s">
        <v>90</v>
      </c>
      <c r="F4795" s="52" t="s">
        <v>71</v>
      </c>
      <c r="G4795" s="52">
        <v>0</v>
      </c>
      <c r="H4795" s="52">
        <v>0</v>
      </c>
      <c r="I4795" s="52">
        <v>0</v>
      </c>
      <c r="J4795" s="52">
        <v>0</v>
      </c>
      <c r="K4795" s="52">
        <v>0</v>
      </c>
      <c r="L4795" s="52">
        <v>0</v>
      </c>
      <c r="M4795" s="52">
        <v>0</v>
      </c>
      <c r="N4795" s="52">
        <v>0</v>
      </c>
      <c r="O4795" s="52">
        <v>0</v>
      </c>
      <c r="P4795" s="52">
        <v>0</v>
      </c>
      <c r="Q4795" s="52">
        <v>0</v>
      </c>
      <c r="R4795" s="52">
        <v>0</v>
      </c>
      <c r="S4795" s="52">
        <v>0</v>
      </c>
      <c r="T4795" s="52">
        <v>0</v>
      </c>
      <c r="U4795" s="52">
        <v>0</v>
      </c>
      <c r="V4795" s="52">
        <v>0</v>
      </c>
      <c r="W4795" s="52">
        <v>0</v>
      </c>
      <c r="X4795" s="52">
        <v>0</v>
      </c>
      <c r="Y4795" s="52">
        <v>0</v>
      </c>
      <c r="Z4795" s="52">
        <v>0</v>
      </c>
    </row>
    <row r="4796" spans="1:26">
      <c r="A4796" s="52" t="s">
        <v>353</v>
      </c>
      <c r="B4796" s="52" t="s">
        <v>342</v>
      </c>
      <c r="C4796" s="52" t="s">
        <v>54</v>
      </c>
      <c r="D4796" s="52" t="s">
        <v>86</v>
      </c>
      <c r="E4796" s="52" t="s">
        <v>90</v>
      </c>
      <c r="F4796" s="52" t="s">
        <v>72</v>
      </c>
      <c r="G4796" s="52">
        <v>192.33520713000001</v>
      </c>
      <c r="H4796" s="52">
        <v>186.01009113960001</v>
      </c>
      <c r="I4796" s="52">
        <v>187.88819751</v>
      </c>
      <c r="J4796" s="52">
        <v>182.816538264</v>
      </c>
      <c r="K4796" s="52">
        <v>166.9698477684</v>
      </c>
      <c r="L4796" s="52">
        <v>167.10007818240001</v>
      </c>
      <c r="M4796" s="52">
        <v>162.47831571719999</v>
      </c>
      <c r="N4796" s="52">
        <v>155.87242035840001</v>
      </c>
      <c r="O4796" s="52">
        <v>144.71245471680001</v>
      </c>
      <c r="P4796" s="52">
        <v>133.38038647440001</v>
      </c>
      <c r="Q4796" s="52">
        <v>137.52464021280002</v>
      </c>
      <c r="R4796" s="52">
        <v>135.0484745832</v>
      </c>
      <c r="S4796" s="52">
        <v>138.3018819516</v>
      </c>
      <c r="T4796" s="52">
        <v>136.686061854</v>
      </c>
      <c r="U4796" s="52">
        <v>136.58953099320001</v>
      </c>
      <c r="V4796" s="52">
        <v>132.02076504240003</v>
      </c>
      <c r="W4796" s="52">
        <v>132.31364007600001</v>
      </c>
      <c r="X4796" s="52">
        <v>131.33869764119999</v>
      </c>
      <c r="Y4796" s="52">
        <v>131.83758416879999</v>
      </c>
      <c r="Z4796" s="52">
        <v>131.04761037119999</v>
      </c>
    </row>
    <row r="4797" spans="1:26">
      <c r="A4797" s="52" t="s">
        <v>353</v>
      </c>
      <c r="B4797" s="52" t="s">
        <v>343</v>
      </c>
      <c r="C4797" s="52" t="s">
        <v>54</v>
      </c>
      <c r="D4797" s="52" t="s">
        <v>86</v>
      </c>
      <c r="E4797" s="52" t="s">
        <v>90</v>
      </c>
      <c r="F4797" s="52" t="s">
        <v>73</v>
      </c>
      <c r="G4797" s="52">
        <v>0</v>
      </c>
      <c r="H4797" s="52">
        <v>0</v>
      </c>
      <c r="I4797" s="52">
        <v>0</v>
      </c>
      <c r="J4797" s="52">
        <v>0</v>
      </c>
      <c r="K4797" s="52">
        <v>0</v>
      </c>
      <c r="L4797" s="52">
        <v>0</v>
      </c>
      <c r="M4797" s="52">
        <v>0</v>
      </c>
      <c r="N4797" s="52">
        <v>0</v>
      </c>
      <c r="O4797" s="52">
        <v>0</v>
      </c>
      <c r="P4797" s="52">
        <v>0</v>
      </c>
      <c r="Q4797" s="52">
        <v>0</v>
      </c>
      <c r="R4797" s="52">
        <v>0</v>
      </c>
      <c r="S4797" s="52">
        <v>0</v>
      </c>
      <c r="T4797" s="52">
        <v>0</v>
      </c>
      <c r="U4797" s="52">
        <v>0</v>
      </c>
      <c r="V4797" s="52">
        <v>0</v>
      </c>
      <c r="W4797" s="52">
        <v>0</v>
      </c>
      <c r="X4797" s="52">
        <v>0</v>
      </c>
      <c r="Y4797" s="52">
        <v>0</v>
      </c>
      <c r="Z4797" s="52">
        <v>0</v>
      </c>
    </row>
    <row r="4798" spans="1:26">
      <c r="A4798" s="52" t="s">
        <v>354</v>
      </c>
      <c r="B4798" s="52" t="s">
        <v>337</v>
      </c>
      <c r="C4798" s="52" t="s">
        <v>54</v>
      </c>
      <c r="D4798" s="52" t="s">
        <v>86</v>
      </c>
      <c r="E4798" s="52" t="s">
        <v>91</v>
      </c>
      <c r="F4798" s="52" t="s">
        <v>63</v>
      </c>
      <c r="G4798" s="52">
        <v>0</v>
      </c>
      <c r="H4798" s="52">
        <v>0</v>
      </c>
      <c r="I4798" s="52">
        <v>0</v>
      </c>
      <c r="J4798" s="52">
        <v>0</v>
      </c>
      <c r="K4798" s="52">
        <v>0</v>
      </c>
      <c r="L4798" s="52">
        <v>0</v>
      </c>
      <c r="M4798" s="52">
        <v>0</v>
      </c>
      <c r="N4798" s="52">
        <v>0</v>
      </c>
      <c r="O4798" s="52">
        <v>0</v>
      </c>
      <c r="P4798" s="52">
        <v>0</v>
      </c>
      <c r="Q4798" s="52">
        <v>0</v>
      </c>
      <c r="R4798" s="52">
        <v>0</v>
      </c>
      <c r="S4798" s="52">
        <v>0</v>
      </c>
      <c r="T4798" s="52">
        <v>0</v>
      </c>
      <c r="U4798" s="52">
        <v>0</v>
      </c>
      <c r="V4798" s="52">
        <v>0</v>
      </c>
      <c r="W4798" s="52">
        <v>0</v>
      </c>
      <c r="X4798" s="52">
        <v>0</v>
      </c>
      <c r="Y4798" s="52">
        <v>0</v>
      </c>
      <c r="Z4798" s="52">
        <v>0</v>
      </c>
    </row>
    <row r="4799" spans="1:26">
      <c r="A4799" s="52" t="s">
        <v>354</v>
      </c>
      <c r="B4799" s="52" t="s">
        <v>338</v>
      </c>
      <c r="C4799" s="52" t="s">
        <v>54</v>
      </c>
      <c r="D4799" s="52" t="s">
        <v>86</v>
      </c>
      <c r="E4799" s="52" t="s">
        <v>91</v>
      </c>
      <c r="F4799" s="52" t="s">
        <v>64</v>
      </c>
      <c r="G4799" s="52">
        <v>0</v>
      </c>
      <c r="H4799" s="52">
        <v>0</v>
      </c>
      <c r="I4799" s="52">
        <v>0</v>
      </c>
      <c r="J4799" s="52">
        <v>0</v>
      </c>
      <c r="K4799" s="52">
        <v>0</v>
      </c>
      <c r="L4799" s="52">
        <v>0</v>
      </c>
      <c r="M4799" s="52">
        <v>0</v>
      </c>
      <c r="N4799" s="52">
        <v>0</v>
      </c>
      <c r="O4799" s="52">
        <v>0</v>
      </c>
      <c r="P4799" s="52">
        <v>0</v>
      </c>
      <c r="Q4799" s="52">
        <v>0</v>
      </c>
      <c r="R4799" s="52">
        <v>0</v>
      </c>
      <c r="S4799" s="52">
        <v>0</v>
      </c>
      <c r="T4799" s="52">
        <v>0</v>
      </c>
      <c r="U4799" s="52">
        <v>0</v>
      </c>
      <c r="V4799" s="52">
        <v>0</v>
      </c>
      <c r="W4799" s="52">
        <v>0</v>
      </c>
      <c r="X4799" s="52">
        <v>0</v>
      </c>
      <c r="Y4799" s="52">
        <v>0</v>
      </c>
      <c r="Z4799" s="52">
        <v>0</v>
      </c>
    </row>
    <row r="4800" spans="1:26">
      <c r="A4800" s="52" t="s">
        <v>354</v>
      </c>
      <c r="B4800" s="52" t="s">
        <v>339</v>
      </c>
      <c r="C4800" s="52" t="s">
        <v>54</v>
      </c>
      <c r="D4800" s="52" t="s">
        <v>86</v>
      </c>
      <c r="E4800" s="52" t="s">
        <v>91</v>
      </c>
      <c r="F4800" s="52" t="s">
        <v>65</v>
      </c>
      <c r="G4800" s="52">
        <v>0</v>
      </c>
      <c r="H4800" s="52">
        <v>0</v>
      </c>
      <c r="I4800" s="52">
        <v>0</v>
      </c>
      <c r="J4800" s="52">
        <v>0</v>
      </c>
      <c r="K4800" s="52">
        <v>0</v>
      </c>
      <c r="L4800" s="52">
        <v>0</v>
      </c>
      <c r="M4800" s="52">
        <v>0</v>
      </c>
      <c r="N4800" s="52">
        <v>0</v>
      </c>
      <c r="O4800" s="52">
        <v>0</v>
      </c>
      <c r="P4800" s="52">
        <v>0</v>
      </c>
      <c r="Q4800" s="52">
        <v>0</v>
      </c>
      <c r="R4800" s="52">
        <v>0</v>
      </c>
      <c r="S4800" s="52">
        <v>0</v>
      </c>
      <c r="T4800" s="52">
        <v>0</v>
      </c>
      <c r="U4800" s="52">
        <v>0</v>
      </c>
      <c r="V4800" s="52">
        <v>0</v>
      </c>
      <c r="W4800" s="52">
        <v>0</v>
      </c>
      <c r="X4800" s="52">
        <v>0</v>
      </c>
      <c r="Y4800" s="52">
        <v>0</v>
      </c>
      <c r="Z4800" s="52">
        <v>0</v>
      </c>
    </row>
    <row r="4801" spans="1:26">
      <c r="A4801" s="52" t="s">
        <v>354</v>
      </c>
      <c r="B4801" s="52" t="s">
        <v>340</v>
      </c>
      <c r="C4801" s="52" t="s">
        <v>54</v>
      </c>
      <c r="D4801" s="52" t="s">
        <v>86</v>
      </c>
      <c r="E4801" s="52" t="s">
        <v>91</v>
      </c>
      <c r="F4801" s="52" t="s">
        <v>66</v>
      </c>
      <c r="G4801" s="52">
        <v>0</v>
      </c>
      <c r="H4801" s="52">
        <v>0</v>
      </c>
      <c r="I4801" s="52">
        <v>0</v>
      </c>
      <c r="J4801" s="52">
        <v>0</v>
      </c>
      <c r="K4801" s="52">
        <v>0</v>
      </c>
      <c r="L4801" s="52">
        <v>0</v>
      </c>
      <c r="M4801" s="52">
        <v>0</v>
      </c>
      <c r="N4801" s="52">
        <v>0</v>
      </c>
      <c r="O4801" s="52">
        <v>0</v>
      </c>
      <c r="P4801" s="52">
        <v>0</v>
      </c>
      <c r="Q4801" s="52">
        <v>0</v>
      </c>
      <c r="R4801" s="52">
        <v>0</v>
      </c>
      <c r="S4801" s="52">
        <v>0</v>
      </c>
      <c r="T4801" s="52">
        <v>0</v>
      </c>
      <c r="U4801" s="52">
        <v>0</v>
      </c>
      <c r="V4801" s="52">
        <v>0</v>
      </c>
      <c r="W4801" s="52">
        <v>0</v>
      </c>
      <c r="X4801" s="52">
        <v>0</v>
      </c>
      <c r="Y4801" s="52">
        <v>0</v>
      </c>
      <c r="Z4801" s="52">
        <v>0</v>
      </c>
    </row>
    <row r="4802" spans="1:26">
      <c r="A4802" s="52" t="s">
        <v>354</v>
      </c>
      <c r="B4802" s="52" t="s">
        <v>341</v>
      </c>
      <c r="C4802" s="52" t="s">
        <v>54</v>
      </c>
      <c r="D4802" s="52" t="s">
        <v>86</v>
      </c>
      <c r="E4802" s="52" t="s">
        <v>91</v>
      </c>
      <c r="F4802" s="52" t="s">
        <v>67</v>
      </c>
      <c r="G4802" s="52">
        <v>0</v>
      </c>
      <c r="H4802" s="52">
        <v>0</v>
      </c>
      <c r="I4802" s="52">
        <v>0</v>
      </c>
      <c r="J4802" s="52">
        <v>0</v>
      </c>
      <c r="K4802" s="52">
        <v>0</v>
      </c>
      <c r="L4802" s="52">
        <v>0</v>
      </c>
      <c r="M4802" s="52">
        <v>0</v>
      </c>
      <c r="N4802" s="52">
        <v>0</v>
      </c>
      <c r="O4802" s="52">
        <v>0</v>
      </c>
      <c r="P4802" s="52">
        <v>0</v>
      </c>
      <c r="Q4802" s="52">
        <v>0</v>
      </c>
      <c r="R4802" s="52">
        <v>0</v>
      </c>
      <c r="S4802" s="52">
        <v>0</v>
      </c>
      <c r="T4802" s="52">
        <v>0</v>
      </c>
      <c r="U4802" s="52">
        <v>0</v>
      </c>
      <c r="V4802" s="52">
        <v>0</v>
      </c>
      <c r="W4802" s="52">
        <v>0</v>
      </c>
      <c r="X4802" s="52">
        <v>0</v>
      </c>
      <c r="Y4802" s="52">
        <v>0</v>
      </c>
      <c r="Z4802" s="52">
        <v>0</v>
      </c>
    </row>
    <row r="4803" spans="1:26">
      <c r="A4803" s="52" t="s">
        <v>354</v>
      </c>
      <c r="B4803" s="52" t="s">
        <v>337</v>
      </c>
      <c r="C4803" s="52" t="s">
        <v>54</v>
      </c>
      <c r="D4803" s="52" t="s">
        <v>86</v>
      </c>
      <c r="E4803" s="52" t="s">
        <v>91</v>
      </c>
      <c r="F4803" s="52" t="s">
        <v>68</v>
      </c>
      <c r="G4803" s="52">
        <v>0</v>
      </c>
      <c r="H4803" s="52">
        <v>0</v>
      </c>
      <c r="I4803" s="52">
        <v>0</v>
      </c>
      <c r="J4803" s="52">
        <v>0</v>
      </c>
      <c r="K4803" s="52">
        <v>0</v>
      </c>
      <c r="L4803" s="52">
        <v>0</v>
      </c>
      <c r="M4803" s="52">
        <v>0</v>
      </c>
      <c r="N4803" s="52">
        <v>0</v>
      </c>
      <c r="O4803" s="52">
        <v>0</v>
      </c>
      <c r="P4803" s="52">
        <v>0</v>
      </c>
      <c r="Q4803" s="52">
        <v>0</v>
      </c>
      <c r="R4803" s="52">
        <v>0</v>
      </c>
      <c r="S4803" s="52">
        <v>0</v>
      </c>
      <c r="T4803" s="52">
        <v>0</v>
      </c>
      <c r="U4803" s="52">
        <v>0</v>
      </c>
      <c r="V4803" s="52">
        <v>0</v>
      </c>
      <c r="W4803" s="52">
        <v>0</v>
      </c>
      <c r="X4803" s="52">
        <v>0</v>
      </c>
      <c r="Y4803" s="52">
        <v>0</v>
      </c>
      <c r="Z4803" s="52">
        <v>0</v>
      </c>
    </row>
    <row r="4804" spans="1:26">
      <c r="A4804" s="52" t="s">
        <v>354</v>
      </c>
      <c r="B4804" s="52" t="s">
        <v>337</v>
      </c>
      <c r="C4804" s="52" t="s">
        <v>54</v>
      </c>
      <c r="D4804" s="52" t="s">
        <v>86</v>
      </c>
      <c r="E4804" s="52" t="s">
        <v>91</v>
      </c>
      <c r="F4804" s="52" t="s">
        <v>69</v>
      </c>
      <c r="G4804" s="52">
        <v>0</v>
      </c>
      <c r="H4804" s="52">
        <v>0</v>
      </c>
      <c r="I4804" s="52">
        <v>0</v>
      </c>
      <c r="J4804" s="52">
        <v>0</v>
      </c>
      <c r="K4804" s="52">
        <v>0</v>
      </c>
      <c r="L4804" s="52">
        <v>0</v>
      </c>
      <c r="M4804" s="52">
        <v>0</v>
      </c>
      <c r="N4804" s="52">
        <v>0</v>
      </c>
      <c r="O4804" s="52">
        <v>0</v>
      </c>
      <c r="P4804" s="52">
        <v>0</v>
      </c>
      <c r="Q4804" s="52">
        <v>0</v>
      </c>
      <c r="R4804" s="52">
        <v>0</v>
      </c>
      <c r="S4804" s="52">
        <v>0</v>
      </c>
      <c r="T4804" s="52">
        <v>0</v>
      </c>
      <c r="U4804" s="52">
        <v>0</v>
      </c>
      <c r="V4804" s="52">
        <v>0</v>
      </c>
      <c r="W4804" s="52">
        <v>0</v>
      </c>
      <c r="X4804" s="52">
        <v>0</v>
      </c>
      <c r="Y4804" s="52">
        <v>0</v>
      </c>
      <c r="Z4804" s="52">
        <v>0</v>
      </c>
    </row>
    <row r="4805" spans="1:26">
      <c r="A4805" s="52" t="s">
        <v>354</v>
      </c>
      <c r="B4805" s="52" t="s">
        <v>337</v>
      </c>
      <c r="C4805" s="52" t="s">
        <v>54</v>
      </c>
      <c r="D4805" s="52" t="s">
        <v>86</v>
      </c>
      <c r="E4805" s="52" t="s">
        <v>91</v>
      </c>
      <c r="F4805" s="52" t="s">
        <v>70</v>
      </c>
      <c r="G4805" s="52">
        <v>0</v>
      </c>
      <c r="H4805" s="52">
        <v>0</v>
      </c>
      <c r="I4805" s="52">
        <v>0</v>
      </c>
      <c r="J4805" s="52">
        <v>0</v>
      </c>
      <c r="K4805" s="52">
        <v>0</v>
      </c>
      <c r="L4805" s="52">
        <v>0</v>
      </c>
      <c r="M4805" s="52">
        <v>0</v>
      </c>
      <c r="N4805" s="52">
        <v>0</v>
      </c>
      <c r="O4805" s="52">
        <v>0</v>
      </c>
      <c r="P4805" s="52">
        <v>0</v>
      </c>
      <c r="Q4805" s="52">
        <v>0</v>
      </c>
      <c r="R4805" s="52">
        <v>0</v>
      </c>
      <c r="S4805" s="52">
        <v>0</v>
      </c>
      <c r="T4805" s="52">
        <v>0</v>
      </c>
      <c r="U4805" s="52">
        <v>0</v>
      </c>
      <c r="V4805" s="52">
        <v>0</v>
      </c>
      <c r="W4805" s="52">
        <v>0</v>
      </c>
      <c r="X4805" s="52">
        <v>0</v>
      </c>
      <c r="Y4805" s="52">
        <v>0</v>
      </c>
      <c r="Z4805" s="52">
        <v>0</v>
      </c>
    </row>
    <row r="4806" spans="1:26">
      <c r="A4806" s="52" t="s">
        <v>354</v>
      </c>
      <c r="B4806" s="52" t="s">
        <v>342</v>
      </c>
      <c r="C4806" s="52" t="s">
        <v>54</v>
      </c>
      <c r="D4806" s="52" t="s">
        <v>86</v>
      </c>
      <c r="E4806" s="52" t="s">
        <v>91</v>
      </c>
      <c r="F4806" s="52" t="s">
        <v>71</v>
      </c>
      <c r="G4806" s="52">
        <v>0</v>
      </c>
      <c r="H4806" s="52">
        <v>0</v>
      </c>
      <c r="I4806" s="52">
        <v>0</v>
      </c>
      <c r="J4806" s="52">
        <v>0</v>
      </c>
      <c r="K4806" s="52">
        <v>0</v>
      </c>
      <c r="L4806" s="52">
        <v>0</v>
      </c>
      <c r="M4806" s="52">
        <v>0</v>
      </c>
      <c r="N4806" s="52">
        <v>0</v>
      </c>
      <c r="O4806" s="52">
        <v>0</v>
      </c>
      <c r="P4806" s="52">
        <v>0</v>
      </c>
      <c r="Q4806" s="52">
        <v>0</v>
      </c>
      <c r="R4806" s="52">
        <v>0</v>
      </c>
      <c r="S4806" s="52">
        <v>0</v>
      </c>
      <c r="T4806" s="52">
        <v>0</v>
      </c>
      <c r="U4806" s="52">
        <v>0</v>
      </c>
      <c r="V4806" s="52">
        <v>0</v>
      </c>
      <c r="W4806" s="52">
        <v>0</v>
      </c>
      <c r="X4806" s="52">
        <v>0</v>
      </c>
      <c r="Y4806" s="52">
        <v>0</v>
      </c>
      <c r="Z4806" s="52">
        <v>0</v>
      </c>
    </row>
    <row r="4807" spans="1:26">
      <c r="A4807" s="52" t="s">
        <v>354</v>
      </c>
      <c r="B4807" s="52" t="s">
        <v>342</v>
      </c>
      <c r="C4807" s="52" t="s">
        <v>54</v>
      </c>
      <c r="D4807" s="52" t="s">
        <v>86</v>
      </c>
      <c r="E4807" s="52" t="s">
        <v>91</v>
      </c>
      <c r="F4807" s="52" t="s">
        <v>72</v>
      </c>
      <c r="G4807" s="52">
        <v>0</v>
      </c>
      <c r="H4807" s="52">
        <v>0</v>
      </c>
      <c r="I4807" s="52">
        <v>0</v>
      </c>
      <c r="J4807" s="52">
        <v>0</v>
      </c>
      <c r="K4807" s="52">
        <v>0</v>
      </c>
      <c r="L4807" s="52">
        <v>0</v>
      </c>
      <c r="M4807" s="52">
        <v>0</v>
      </c>
      <c r="N4807" s="52">
        <v>0</v>
      </c>
      <c r="O4807" s="52">
        <v>0</v>
      </c>
      <c r="P4807" s="52">
        <v>0</v>
      </c>
      <c r="Q4807" s="52">
        <v>0</v>
      </c>
      <c r="R4807" s="52">
        <v>0</v>
      </c>
      <c r="S4807" s="52">
        <v>0</v>
      </c>
      <c r="T4807" s="52">
        <v>0</v>
      </c>
      <c r="U4807" s="52">
        <v>0</v>
      </c>
      <c r="V4807" s="52">
        <v>0</v>
      </c>
      <c r="W4807" s="52">
        <v>0</v>
      </c>
      <c r="X4807" s="52">
        <v>0</v>
      </c>
      <c r="Y4807" s="52">
        <v>0</v>
      </c>
      <c r="Z4807" s="52">
        <v>0</v>
      </c>
    </row>
    <row r="4808" spans="1:26">
      <c r="A4808" s="52" t="s">
        <v>354</v>
      </c>
      <c r="B4808" s="52" t="s">
        <v>343</v>
      </c>
      <c r="C4808" s="52" t="s">
        <v>54</v>
      </c>
      <c r="D4808" s="52" t="s">
        <v>86</v>
      </c>
      <c r="E4808" s="52" t="s">
        <v>91</v>
      </c>
      <c r="F4808" s="52" t="s">
        <v>73</v>
      </c>
      <c r="G4808" s="52">
        <v>0</v>
      </c>
      <c r="H4808" s="52">
        <v>0</v>
      </c>
      <c r="I4808" s="52">
        <v>0</v>
      </c>
      <c r="J4808" s="52">
        <v>0</v>
      </c>
      <c r="K4808" s="52">
        <v>0</v>
      </c>
      <c r="L4808" s="52">
        <v>0</v>
      </c>
      <c r="M4808" s="52">
        <v>0</v>
      </c>
      <c r="N4808" s="52">
        <v>0</v>
      </c>
      <c r="O4808" s="52">
        <v>0</v>
      </c>
      <c r="P4808" s="52">
        <v>0</v>
      </c>
      <c r="Q4808" s="52">
        <v>0</v>
      </c>
      <c r="R4808" s="52">
        <v>0</v>
      </c>
      <c r="S4808" s="52">
        <v>0</v>
      </c>
      <c r="T4808" s="52">
        <v>0</v>
      </c>
      <c r="U4808" s="52">
        <v>0</v>
      </c>
      <c r="V4808" s="52">
        <v>0</v>
      </c>
      <c r="W4808" s="52">
        <v>0</v>
      </c>
      <c r="X4808" s="52">
        <v>0</v>
      </c>
      <c r="Y4808" s="52">
        <v>0</v>
      </c>
      <c r="Z4808" s="52">
        <v>0</v>
      </c>
    </row>
    <row r="4809" spans="1:26">
      <c r="A4809" s="52" t="s">
        <v>355</v>
      </c>
      <c r="B4809" s="52" t="s">
        <v>337</v>
      </c>
      <c r="C4809" s="52" t="s">
        <v>54</v>
      </c>
      <c r="D4809" s="52" t="s">
        <v>86</v>
      </c>
      <c r="E4809" s="52" t="s">
        <v>92</v>
      </c>
      <c r="F4809" s="52" t="s">
        <v>63</v>
      </c>
      <c r="G4809" s="52">
        <v>0</v>
      </c>
      <c r="H4809" s="52">
        <v>0</v>
      </c>
      <c r="I4809" s="52">
        <v>0</v>
      </c>
      <c r="J4809" s="52">
        <v>0</v>
      </c>
      <c r="K4809" s="52">
        <v>0</v>
      </c>
      <c r="L4809" s="52">
        <v>0</v>
      </c>
      <c r="M4809" s="52">
        <v>0</v>
      </c>
      <c r="N4809" s="52">
        <v>0</v>
      </c>
      <c r="O4809" s="52">
        <v>0</v>
      </c>
      <c r="P4809" s="52">
        <v>0</v>
      </c>
      <c r="Q4809" s="52">
        <v>0</v>
      </c>
      <c r="R4809" s="52">
        <v>0</v>
      </c>
      <c r="S4809" s="52">
        <v>0</v>
      </c>
      <c r="T4809" s="52">
        <v>0</v>
      </c>
      <c r="U4809" s="52">
        <v>0</v>
      </c>
      <c r="V4809" s="52">
        <v>0</v>
      </c>
      <c r="W4809" s="52">
        <v>0</v>
      </c>
      <c r="X4809" s="52">
        <v>0</v>
      </c>
      <c r="Y4809" s="52">
        <v>0</v>
      </c>
      <c r="Z4809" s="52">
        <v>0</v>
      </c>
    </row>
    <row r="4810" spans="1:26">
      <c r="A4810" s="52" t="s">
        <v>355</v>
      </c>
      <c r="B4810" s="52" t="s">
        <v>338</v>
      </c>
      <c r="C4810" s="52" t="s">
        <v>54</v>
      </c>
      <c r="D4810" s="52" t="s">
        <v>86</v>
      </c>
      <c r="E4810" s="52" t="s">
        <v>92</v>
      </c>
      <c r="F4810" s="52" t="s">
        <v>64</v>
      </c>
      <c r="G4810" s="52">
        <v>0</v>
      </c>
      <c r="H4810" s="52">
        <v>0</v>
      </c>
      <c r="I4810" s="52">
        <v>0</v>
      </c>
      <c r="J4810" s="52">
        <v>0</v>
      </c>
      <c r="K4810" s="52">
        <v>0</v>
      </c>
      <c r="L4810" s="52">
        <v>0</v>
      </c>
      <c r="M4810" s="52">
        <v>0</v>
      </c>
      <c r="N4810" s="52">
        <v>0</v>
      </c>
      <c r="O4810" s="52">
        <v>0</v>
      </c>
      <c r="P4810" s="52">
        <v>0</v>
      </c>
      <c r="Q4810" s="52">
        <v>0</v>
      </c>
      <c r="R4810" s="52">
        <v>0</v>
      </c>
      <c r="S4810" s="52">
        <v>0</v>
      </c>
      <c r="T4810" s="52">
        <v>0</v>
      </c>
      <c r="U4810" s="52">
        <v>0</v>
      </c>
      <c r="V4810" s="52">
        <v>0</v>
      </c>
      <c r="W4810" s="52">
        <v>0</v>
      </c>
      <c r="X4810" s="52">
        <v>0</v>
      </c>
      <c r="Y4810" s="52">
        <v>0</v>
      </c>
      <c r="Z4810" s="52">
        <v>0</v>
      </c>
    </row>
    <row r="4811" spans="1:26">
      <c r="A4811" s="52" t="s">
        <v>355</v>
      </c>
      <c r="B4811" s="52" t="s">
        <v>339</v>
      </c>
      <c r="C4811" s="52" t="s">
        <v>54</v>
      </c>
      <c r="D4811" s="52" t="s">
        <v>86</v>
      </c>
      <c r="E4811" s="52" t="s">
        <v>92</v>
      </c>
      <c r="F4811" s="52" t="s">
        <v>65</v>
      </c>
      <c r="G4811" s="52">
        <v>0</v>
      </c>
      <c r="H4811" s="52">
        <v>0</v>
      </c>
      <c r="I4811" s="52">
        <v>0</v>
      </c>
      <c r="J4811" s="52">
        <v>0</v>
      </c>
      <c r="K4811" s="52">
        <v>0</v>
      </c>
      <c r="L4811" s="52">
        <v>0</v>
      </c>
      <c r="M4811" s="52">
        <v>0</v>
      </c>
      <c r="N4811" s="52">
        <v>0</v>
      </c>
      <c r="O4811" s="52">
        <v>0</v>
      </c>
      <c r="P4811" s="52">
        <v>0</v>
      </c>
      <c r="Q4811" s="52">
        <v>0</v>
      </c>
      <c r="R4811" s="52">
        <v>0</v>
      </c>
      <c r="S4811" s="52">
        <v>0</v>
      </c>
      <c r="T4811" s="52">
        <v>0</v>
      </c>
      <c r="U4811" s="52">
        <v>0</v>
      </c>
      <c r="V4811" s="52">
        <v>0</v>
      </c>
      <c r="W4811" s="52">
        <v>0</v>
      </c>
      <c r="X4811" s="52">
        <v>0</v>
      </c>
      <c r="Y4811" s="52">
        <v>0</v>
      </c>
      <c r="Z4811" s="52">
        <v>0</v>
      </c>
    </row>
    <row r="4812" spans="1:26">
      <c r="A4812" s="52" t="s">
        <v>355</v>
      </c>
      <c r="B4812" s="52" t="s">
        <v>340</v>
      </c>
      <c r="C4812" s="52" t="s">
        <v>54</v>
      </c>
      <c r="D4812" s="52" t="s">
        <v>86</v>
      </c>
      <c r="E4812" s="52" t="s">
        <v>92</v>
      </c>
      <c r="F4812" s="52" t="s">
        <v>66</v>
      </c>
      <c r="G4812" s="52">
        <v>0</v>
      </c>
      <c r="H4812" s="52">
        <v>0</v>
      </c>
      <c r="I4812" s="52">
        <v>0</v>
      </c>
      <c r="J4812" s="52">
        <v>0</v>
      </c>
      <c r="K4812" s="52">
        <v>0</v>
      </c>
      <c r="L4812" s="52">
        <v>0</v>
      </c>
      <c r="M4812" s="52">
        <v>0</v>
      </c>
      <c r="N4812" s="52">
        <v>0</v>
      </c>
      <c r="O4812" s="52">
        <v>0</v>
      </c>
      <c r="P4812" s="52">
        <v>0</v>
      </c>
      <c r="Q4812" s="52">
        <v>0</v>
      </c>
      <c r="R4812" s="52">
        <v>0</v>
      </c>
      <c r="S4812" s="52">
        <v>0</v>
      </c>
      <c r="T4812" s="52">
        <v>0</v>
      </c>
      <c r="U4812" s="52">
        <v>0</v>
      </c>
      <c r="V4812" s="52">
        <v>0</v>
      </c>
      <c r="W4812" s="52">
        <v>0</v>
      </c>
      <c r="X4812" s="52">
        <v>0</v>
      </c>
      <c r="Y4812" s="52">
        <v>0</v>
      </c>
      <c r="Z4812" s="52">
        <v>0</v>
      </c>
    </row>
    <row r="4813" spans="1:26">
      <c r="A4813" s="52" t="s">
        <v>355</v>
      </c>
      <c r="B4813" s="52" t="s">
        <v>341</v>
      </c>
      <c r="C4813" s="52" t="s">
        <v>54</v>
      </c>
      <c r="D4813" s="52" t="s">
        <v>86</v>
      </c>
      <c r="E4813" s="52" t="s">
        <v>92</v>
      </c>
      <c r="F4813" s="52" t="s">
        <v>67</v>
      </c>
      <c r="G4813" s="52">
        <v>0</v>
      </c>
      <c r="H4813" s="52">
        <v>0</v>
      </c>
      <c r="I4813" s="52">
        <v>0</v>
      </c>
      <c r="J4813" s="52">
        <v>0</v>
      </c>
      <c r="K4813" s="52">
        <v>0</v>
      </c>
      <c r="L4813" s="52">
        <v>0</v>
      </c>
      <c r="M4813" s="52">
        <v>0</v>
      </c>
      <c r="N4813" s="52">
        <v>0</v>
      </c>
      <c r="O4813" s="52">
        <v>0</v>
      </c>
      <c r="P4813" s="52">
        <v>0</v>
      </c>
      <c r="Q4813" s="52">
        <v>0</v>
      </c>
      <c r="R4813" s="52">
        <v>0</v>
      </c>
      <c r="S4813" s="52">
        <v>0</v>
      </c>
      <c r="T4813" s="52">
        <v>0</v>
      </c>
      <c r="U4813" s="52">
        <v>0</v>
      </c>
      <c r="V4813" s="52">
        <v>0</v>
      </c>
      <c r="W4813" s="52">
        <v>0</v>
      </c>
      <c r="X4813" s="52">
        <v>0</v>
      </c>
      <c r="Y4813" s="52">
        <v>0</v>
      </c>
      <c r="Z4813" s="52">
        <v>0</v>
      </c>
    </row>
    <row r="4814" spans="1:26">
      <c r="A4814" s="52" t="s">
        <v>355</v>
      </c>
      <c r="B4814" s="52" t="s">
        <v>337</v>
      </c>
      <c r="C4814" s="52" t="s">
        <v>54</v>
      </c>
      <c r="D4814" s="52" t="s">
        <v>86</v>
      </c>
      <c r="E4814" s="52" t="s">
        <v>92</v>
      </c>
      <c r="F4814" s="52" t="s">
        <v>68</v>
      </c>
      <c r="G4814" s="52">
        <v>0</v>
      </c>
      <c r="H4814" s="52">
        <v>0</v>
      </c>
      <c r="I4814" s="52">
        <v>0</v>
      </c>
      <c r="J4814" s="52">
        <v>0</v>
      </c>
      <c r="K4814" s="52">
        <v>0</v>
      </c>
      <c r="L4814" s="52">
        <v>0</v>
      </c>
      <c r="M4814" s="52">
        <v>0</v>
      </c>
      <c r="N4814" s="52">
        <v>0</v>
      </c>
      <c r="O4814" s="52">
        <v>0</v>
      </c>
      <c r="P4814" s="52">
        <v>0</v>
      </c>
      <c r="Q4814" s="52">
        <v>0</v>
      </c>
      <c r="R4814" s="52">
        <v>0</v>
      </c>
      <c r="S4814" s="52">
        <v>0</v>
      </c>
      <c r="T4814" s="52">
        <v>0</v>
      </c>
      <c r="U4814" s="52">
        <v>0</v>
      </c>
      <c r="V4814" s="52">
        <v>0</v>
      </c>
      <c r="W4814" s="52">
        <v>0</v>
      </c>
      <c r="X4814" s="52">
        <v>0</v>
      </c>
      <c r="Y4814" s="52">
        <v>0</v>
      </c>
      <c r="Z4814" s="52">
        <v>0</v>
      </c>
    </row>
    <row r="4815" spans="1:26">
      <c r="A4815" s="52" t="s">
        <v>355</v>
      </c>
      <c r="B4815" s="52" t="s">
        <v>337</v>
      </c>
      <c r="C4815" s="52" t="s">
        <v>54</v>
      </c>
      <c r="D4815" s="52" t="s">
        <v>86</v>
      </c>
      <c r="E4815" s="52" t="s">
        <v>92</v>
      </c>
      <c r="F4815" s="52" t="s">
        <v>69</v>
      </c>
      <c r="G4815" s="52">
        <v>0</v>
      </c>
      <c r="H4815" s="52">
        <v>0</v>
      </c>
      <c r="I4815" s="52">
        <v>0</v>
      </c>
      <c r="J4815" s="52">
        <v>0</v>
      </c>
      <c r="K4815" s="52">
        <v>0</v>
      </c>
      <c r="L4815" s="52">
        <v>0</v>
      </c>
      <c r="M4815" s="52">
        <v>0</v>
      </c>
      <c r="N4815" s="52">
        <v>0</v>
      </c>
      <c r="O4815" s="52">
        <v>0</v>
      </c>
      <c r="P4815" s="52">
        <v>0</v>
      </c>
      <c r="Q4815" s="52">
        <v>0</v>
      </c>
      <c r="R4815" s="52">
        <v>0</v>
      </c>
      <c r="S4815" s="52">
        <v>0</v>
      </c>
      <c r="T4815" s="52">
        <v>0</v>
      </c>
      <c r="U4815" s="52">
        <v>0</v>
      </c>
      <c r="V4815" s="52">
        <v>0</v>
      </c>
      <c r="W4815" s="52">
        <v>0</v>
      </c>
      <c r="X4815" s="52">
        <v>0</v>
      </c>
      <c r="Y4815" s="52">
        <v>0</v>
      </c>
      <c r="Z4815" s="52">
        <v>0</v>
      </c>
    </row>
    <row r="4816" spans="1:26">
      <c r="A4816" s="52" t="s">
        <v>355</v>
      </c>
      <c r="B4816" s="52" t="s">
        <v>337</v>
      </c>
      <c r="C4816" s="52" t="s">
        <v>54</v>
      </c>
      <c r="D4816" s="52" t="s">
        <v>86</v>
      </c>
      <c r="E4816" s="52" t="s">
        <v>92</v>
      </c>
      <c r="F4816" s="52" t="s">
        <v>70</v>
      </c>
      <c r="G4816" s="52">
        <v>0</v>
      </c>
      <c r="H4816" s="52">
        <v>0</v>
      </c>
      <c r="I4816" s="52">
        <v>0</v>
      </c>
      <c r="J4816" s="52">
        <v>0</v>
      </c>
      <c r="K4816" s="52">
        <v>0</v>
      </c>
      <c r="L4816" s="52">
        <v>0</v>
      </c>
      <c r="M4816" s="52">
        <v>0</v>
      </c>
      <c r="N4816" s="52">
        <v>0</v>
      </c>
      <c r="O4816" s="52">
        <v>0</v>
      </c>
      <c r="P4816" s="52">
        <v>0</v>
      </c>
      <c r="Q4816" s="52">
        <v>0</v>
      </c>
      <c r="R4816" s="52">
        <v>0</v>
      </c>
      <c r="S4816" s="52">
        <v>0</v>
      </c>
      <c r="T4816" s="52">
        <v>0</v>
      </c>
      <c r="U4816" s="52">
        <v>0</v>
      </c>
      <c r="V4816" s="52">
        <v>0</v>
      </c>
      <c r="W4816" s="52">
        <v>0</v>
      </c>
      <c r="X4816" s="52">
        <v>0</v>
      </c>
      <c r="Y4816" s="52">
        <v>0</v>
      </c>
      <c r="Z4816" s="52">
        <v>0</v>
      </c>
    </row>
    <row r="4817" spans="1:26">
      <c r="A4817" s="52" t="s">
        <v>355</v>
      </c>
      <c r="B4817" s="52" t="s">
        <v>342</v>
      </c>
      <c r="C4817" s="52" t="s">
        <v>54</v>
      </c>
      <c r="D4817" s="52" t="s">
        <v>86</v>
      </c>
      <c r="E4817" s="52" t="s">
        <v>92</v>
      </c>
      <c r="F4817" s="52" t="s">
        <v>71</v>
      </c>
      <c r="G4817" s="52">
        <v>0</v>
      </c>
      <c r="H4817" s="52">
        <v>0</v>
      </c>
      <c r="I4817" s="52">
        <v>0</v>
      </c>
      <c r="J4817" s="52">
        <v>0</v>
      </c>
      <c r="K4817" s="52">
        <v>0</v>
      </c>
      <c r="L4817" s="52">
        <v>0</v>
      </c>
      <c r="M4817" s="52">
        <v>0</v>
      </c>
      <c r="N4817" s="52">
        <v>0</v>
      </c>
      <c r="O4817" s="52">
        <v>0</v>
      </c>
      <c r="P4817" s="52">
        <v>0</v>
      </c>
      <c r="Q4817" s="52">
        <v>0</v>
      </c>
      <c r="R4817" s="52">
        <v>0</v>
      </c>
      <c r="S4817" s="52">
        <v>0</v>
      </c>
      <c r="T4817" s="52">
        <v>0</v>
      </c>
      <c r="U4817" s="52">
        <v>0</v>
      </c>
      <c r="V4817" s="52">
        <v>0</v>
      </c>
      <c r="W4817" s="52">
        <v>0</v>
      </c>
      <c r="X4817" s="52">
        <v>0</v>
      </c>
      <c r="Y4817" s="52">
        <v>0</v>
      </c>
      <c r="Z4817" s="52">
        <v>0</v>
      </c>
    </row>
    <row r="4818" spans="1:26">
      <c r="A4818" s="52" t="s">
        <v>355</v>
      </c>
      <c r="B4818" s="52" t="s">
        <v>342</v>
      </c>
      <c r="C4818" s="52" t="s">
        <v>54</v>
      </c>
      <c r="D4818" s="52" t="s">
        <v>86</v>
      </c>
      <c r="E4818" s="52" t="s">
        <v>92</v>
      </c>
      <c r="F4818" s="52" t="s">
        <v>72</v>
      </c>
      <c r="G4818" s="52">
        <v>0</v>
      </c>
      <c r="H4818" s="52">
        <v>0</v>
      </c>
      <c r="I4818" s="52">
        <v>0</v>
      </c>
      <c r="J4818" s="52">
        <v>0</v>
      </c>
      <c r="K4818" s="52">
        <v>0</v>
      </c>
      <c r="L4818" s="52">
        <v>0</v>
      </c>
      <c r="M4818" s="52">
        <v>0</v>
      </c>
      <c r="N4818" s="52">
        <v>0</v>
      </c>
      <c r="O4818" s="52">
        <v>0</v>
      </c>
      <c r="P4818" s="52">
        <v>0</v>
      </c>
      <c r="Q4818" s="52">
        <v>0</v>
      </c>
      <c r="R4818" s="52">
        <v>0</v>
      </c>
      <c r="S4818" s="52">
        <v>0</v>
      </c>
      <c r="T4818" s="52">
        <v>0</v>
      </c>
      <c r="U4818" s="52">
        <v>0</v>
      </c>
      <c r="V4818" s="52">
        <v>0</v>
      </c>
      <c r="W4818" s="52">
        <v>0</v>
      </c>
      <c r="X4818" s="52">
        <v>0</v>
      </c>
      <c r="Y4818" s="52">
        <v>0</v>
      </c>
      <c r="Z4818" s="52">
        <v>0</v>
      </c>
    </row>
    <row r="4819" spans="1:26">
      <c r="A4819" s="52" t="s">
        <v>355</v>
      </c>
      <c r="B4819" s="52" t="s">
        <v>343</v>
      </c>
      <c r="C4819" s="52" t="s">
        <v>54</v>
      </c>
      <c r="D4819" s="52" t="s">
        <v>86</v>
      </c>
      <c r="E4819" s="52" t="s">
        <v>92</v>
      </c>
      <c r="F4819" s="52" t="s">
        <v>73</v>
      </c>
      <c r="G4819" s="52">
        <v>0</v>
      </c>
      <c r="H4819" s="52">
        <v>0</v>
      </c>
      <c r="I4819" s="52">
        <v>0</v>
      </c>
      <c r="J4819" s="52">
        <v>0</v>
      </c>
      <c r="K4819" s="52">
        <v>0</v>
      </c>
      <c r="L4819" s="52">
        <v>0</v>
      </c>
      <c r="M4819" s="52">
        <v>0</v>
      </c>
      <c r="N4819" s="52">
        <v>0</v>
      </c>
      <c r="O4819" s="52">
        <v>0</v>
      </c>
      <c r="P4819" s="52">
        <v>0</v>
      </c>
      <c r="Q4819" s="52">
        <v>0</v>
      </c>
      <c r="R4819" s="52">
        <v>0</v>
      </c>
      <c r="S4819" s="52">
        <v>0</v>
      </c>
      <c r="T4819" s="52">
        <v>0</v>
      </c>
      <c r="U4819" s="52">
        <v>0</v>
      </c>
      <c r="V4819" s="52">
        <v>0</v>
      </c>
      <c r="W4819" s="52">
        <v>0</v>
      </c>
      <c r="X4819" s="52">
        <v>0</v>
      </c>
      <c r="Y4819" s="52">
        <v>0</v>
      </c>
      <c r="Z4819" s="52">
        <v>0</v>
      </c>
    </row>
    <row r="4820" spans="1:26">
      <c r="A4820" s="52" t="s">
        <v>350</v>
      </c>
      <c r="B4820" s="52" t="s">
        <v>337</v>
      </c>
      <c r="C4820" s="52" t="s">
        <v>244</v>
      </c>
      <c r="D4820" s="52" t="s">
        <v>86</v>
      </c>
      <c r="E4820" s="52" t="s">
        <v>87</v>
      </c>
      <c r="F4820" s="52" t="s">
        <v>63</v>
      </c>
      <c r="G4820" s="52">
        <v>0</v>
      </c>
      <c r="H4820" s="52">
        <v>0</v>
      </c>
      <c r="I4820" s="52">
        <v>0</v>
      </c>
      <c r="J4820" s="52">
        <v>0</v>
      </c>
      <c r="K4820" s="52">
        <v>0</v>
      </c>
      <c r="L4820" s="52">
        <v>0</v>
      </c>
      <c r="M4820" s="52">
        <v>0</v>
      </c>
      <c r="N4820" s="52">
        <v>0</v>
      </c>
      <c r="O4820" s="52">
        <v>0</v>
      </c>
      <c r="P4820" s="52">
        <v>0</v>
      </c>
      <c r="Q4820" s="52">
        <v>0</v>
      </c>
      <c r="R4820" s="52">
        <v>0</v>
      </c>
      <c r="S4820" s="52">
        <v>0</v>
      </c>
      <c r="T4820" s="52">
        <v>0</v>
      </c>
      <c r="U4820" s="52">
        <v>0</v>
      </c>
      <c r="V4820" s="52">
        <v>0</v>
      </c>
      <c r="W4820" s="52">
        <v>0</v>
      </c>
      <c r="X4820" s="52">
        <v>0</v>
      </c>
      <c r="Y4820" s="52">
        <v>0</v>
      </c>
      <c r="Z4820" s="52">
        <v>0</v>
      </c>
    </row>
    <row r="4821" spans="1:26">
      <c r="A4821" s="52" t="s">
        <v>350</v>
      </c>
      <c r="B4821" s="52" t="s">
        <v>338</v>
      </c>
      <c r="C4821" s="52" t="s">
        <v>244</v>
      </c>
      <c r="D4821" s="52" t="s">
        <v>86</v>
      </c>
      <c r="E4821" s="52" t="s">
        <v>87</v>
      </c>
      <c r="F4821" s="52" t="s">
        <v>64</v>
      </c>
      <c r="G4821" s="52">
        <v>0</v>
      </c>
      <c r="H4821" s="52">
        <v>0</v>
      </c>
      <c r="I4821" s="52">
        <v>0</v>
      </c>
      <c r="J4821" s="52">
        <v>0</v>
      </c>
      <c r="K4821" s="52">
        <v>0</v>
      </c>
      <c r="L4821" s="52">
        <v>0</v>
      </c>
      <c r="M4821" s="52">
        <v>0</v>
      </c>
      <c r="N4821" s="52">
        <v>0</v>
      </c>
      <c r="O4821" s="52">
        <v>0</v>
      </c>
      <c r="P4821" s="52">
        <v>0</v>
      </c>
      <c r="Q4821" s="52">
        <v>0</v>
      </c>
      <c r="R4821" s="52">
        <v>0</v>
      </c>
      <c r="S4821" s="52">
        <v>0</v>
      </c>
      <c r="T4821" s="52">
        <v>0</v>
      </c>
      <c r="U4821" s="52">
        <v>0</v>
      </c>
      <c r="V4821" s="52">
        <v>0</v>
      </c>
      <c r="W4821" s="52">
        <v>0</v>
      </c>
      <c r="X4821" s="52">
        <v>0</v>
      </c>
      <c r="Y4821" s="52">
        <v>0</v>
      </c>
      <c r="Z4821" s="52">
        <v>0</v>
      </c>
    </row>
    <row r="4822" spans="1:26">
      <c r="A4822" s="52" t="s">
        <v>350</v>
      </c>
      <c r="B4822" s="52" t="s">
        <v>339</v>
      </c>
      <c r="C4822" s="52" t="s">
        <v>244</v>
      </c>
      <c r="D4822" s="52" t="s">
        <v>86</v>
      </c>
      <c r="E4822" s="52" t="s">
        <v>87</v>
      </c>
      <c r="F4822" s="52" t="s">
        <v>65</v>
      </c>
      <c r="G4822" s="52">
        <v>0</v>
      </c>
      <c r="H4822" s="52">
        <v>0</v>
      </c>
      <c r="I4822" s="52">
        <v>0</v>
      </c>
      <c r="J4822" s="52">
        <v>0</v>
      </c>
      <c r="K4822" s="52">
        <v>0</v>
      </c>
      <c r="L4822" s="52">
        <v>0</v>
      </c>
      <c r="M4822" s="52">
        <v>0</v>
      </c>
      <c r="N4822" s="52">
        <v>0</v>
      </c>
      <c r="O4822" s="52">
        <v>0</v>
      </c>
      <c r="P4822" s="52">
        <v>0</v>
      </c>
      <c r="Q4822" s="52">
        <v>0</v>
      </c>
      <c r="R4822" s="52">
        <v>0</v>
      </c>
      <c r="S4822" s="52">
        <v>0</v>
      </c>
      <c r="T4822" s="52">
        <v>0</v>
      </c>
      <c r="U4822" s="52">
        <v>0</v>
      </c>
      <c r="V4822" s="52">
        <v>0</v>
      </c>
      <c r="W4822" s="52">
        <v>0</v>
      </c>
      <c r="X4822" s="52">
        <v>0</v>
      </c>
      <c r="Y4822" s="52">
        <v>0</v>
      </c>
      <c r="Z4822" s="52">
        <v>0</v>
      </c>
    </row>
    <row r="4823" spans="1:26">
      <c r="A4823" s="52" t="s">
        <v>350</v>
      </c>
      <c r="B4823" s="52" t="s">
        <v>340</v>
      </c>
      <c r="C4823" s="52" t="s">
        <v>244</v>
      </c>
      <c r="D4823" s="52" t="s">
        <v>86</v>
      </c>
      <c r="E4823" s="52" t="s">
        <v>87</v>
      </c>
      <c r="F4823" s="52" t="s">
        <v>66</v>
      </c>
      <c r="G4823" s="52">
        <v>0</v>
      </c>
      <c r="H4823" s="52">
        <v>0</v>
      </c>
      <c r="I4823" s="52">
        <v>0</v>
      </c>
      <c r="J4823" s="52">
        <v>0</v>
      </c>
      <c r="K4823" s="52">
        <v>0</v>
      </c>
      <c r="L4823" s="52">
        <v>0</v>
      </c>
      <c r="M4823" s="52">
        <v>0</v>
      </c>
      <c r="N4823" s="52">
        <v>0</v>
      </c>
      <c r="O4823" s="52">
        <v>0</v>
      </c>
      <c r="P4823" s="52">
        <v>0</v>
      </c>
      <c r="Q4823" s="52">
        <v>0</v>
      </c>
      <c r="R4823" s="52">
        <v>0</v>
      </c>
      <c r="S4823" s="52">
        <v>0</v>
      </c>
      <c r="T4823" s="52">
        <v>0</v>
      </c>
      <c r="U4823" s="52">
        <v>0</v>
      </c>
      <c r="V4823" s="52">
        <v>0</v>
      </c>
      <c r="W4823" s="52">
        <v>0</v>
      </c>
      <c r="X4823" s="52">
        <v>0</v>
      </c>
      <c r="Y4823" s="52">
        <v>0</v>
      </c>
      <c r="Z4823" s="52">
        <v>0</v>
      </c>
    </row>
    <row r="4824" spans="1:26">
      <c r="A4824" s="52" t="s">
        <v>350</v>
      </c>
      <c r="B4824" s="52" t="s">
        <v>341</v>
      </c>
      <c r="C4824" s="52" t="s">
        <v>244</v>
      </c>
      <c r="D4824" s="52" t="s">
        <v>86</v>
      </c>
      <c r="E4824" s="52" t="s">
        <v>87</v>
      </c>
      <c r="F4824" s="52" t="s">
        <v>67</v>
      </c>
      <c r="G4824" s="52">
        <v>0</v>
      </c>
      <c r="H4824" s="52">
        <v>0</v>
      </c>
      <c r="I4824" s="52">
        <v>0</v>
      </c>
      <c r="J4824" s="52">
        <v>0</v>
      </c>
      <c r="K4824" s="52">
        <v>0</v>
      </c>
      <c r="L4824" s="52">
        <v>0</v>
      </c>
      <c r="M4824" s="52">
        <v>0</v>
      </c>
      <c r="N4824" s="52">
        <v>0</v>
      </c>
      <c r="O4824" s="52">
        <v>0</v>
      </c>
      <c r="P4824" s="52">
        <v>0</v>
      </c>
      <c r="Q4824" s="52">
        <v>0</v>
      </c>
      <c r="R4824" s="52">
        <v>0</v>
      </c>
      <c r="S4824" s="52">
        <v>0</v>
      </c>
      <c r="T4824" s="52">
        <v>0</v>
      </c>
      <c r="U4824" s="52">
        <v>0</v>
      </c>
      <c r="V4824" s="52">
        <v>0</v>
      </c>
      <c r="W4824" s="52">
        <v>0</v>
      </c>
      <c r="X4824" s="52">
        <v>0</v>
      </c>
      <c r="Y4824" s="52">
        <v>0</v>
      </c>
      <c r="Z4824" s="52">
        <v>0</v>
      </c>
    </row>
    <row r="4825" spans="1:26">
      <c r="A4825" s="52" t="s">
        <v>350</v>
      </c>
      <c r="B4825" s="52" t="s">
        <v>337</v>
      </c>
      <c r="C4825" s="52" t="s">
        <v>244</v>
      </c>
      <c r="D4825" s="52" t="s">
        <v>86</v>
      </c>
      <c r="E4825" s="52" t="s">
        <v>87</v>
      </c>
      <c r="F4825" s="52" t="s">
        <v>68</v>
      </c>
      <c r="G4825" s="52">
        <v>0</v>
      </c>
      <c r="H4825" s="52">
        <v>0</v>
      </c>
      <c r="I4825" s="52">
        <v>0</v>
      </c>
      <c r="J4825" s="52">
        <v>0</v>
      </c>
      <c r="K4825" s="52">
        <v>0</v>
      </c>
      <c r="L4825" s="52">
        <v>0</v>
      </c>
      <c r="M4825" s="52">
        <v>0</v>
      </c>
      <c r="N4825" s="52">
        <v>0</v>
      </c>
      <c r="O4825" s="52">
        <v>0</v>
      </c>
      <c r="P4825" s="52">
        <v>0</v>
      </c>
      <c r="Q4825" s="52">
        <v>0</v>
      </c>
      <c r="R4825" s="52">
        <v>0</v>
      </c>
      <c r="S4825" s="52">
        <v>0</v>
      </c>
      <c r="T4825" s="52">
        <v>0</v>
      </c>
      <c r="U4825" s="52">
        <v>0</v>
      </c>
      <c r="V4825" s="52">
        <v>0</v>
      </c>
      <c r="W4825" s="52">
        <v>0</v>
      </c>
      <c r="X4825" s="52">
        <v>0</v>
      </c>
      <c r="Y4825" s="52">
        <v>0</v>
      </c>
      <c r="Z4825" s="52">
        <v>0</v>
      </c>
    </row>
    <row r="4826" spans="1:26">
      <c r="A4826" s="52" t="s">
        <v>350</v>
      </c>
      <c r="B4826" s="52" t="s">
        <v>337</v>
      </c>
      <c r="C4826" s="52" t="s">
        <v>244</v>
      </c>
      <c r="D4826" s="52" t="s">
        <v>86</v>
      </c>
      <c r="E4826" s="52" t="s">
        <v>87</v>
      </c>
      <c r="F4826" s="52" t="s">
        <v>69</v>
      </c>
      <c r="G4826" s="52">
        <v>0</v>
      </c>
      <c r="H4826" s="52">
        <v>0</v>
      </c>
      <c r="I4826" s="52">
        <v>0</v>
      </c>
      <c r="J4826" s="52">
        <v>0</v>
      </c>
      <c r="K4826" s="52">
        <v>0</v>
      </c>
      <c r="L4826" s="52">
        <v>0</v>
      </c>
      <c r="M4826" s="52">
        <v>0</v>
      </c>
      <c r="N4826" s="52">
        <v>0</v>
      </c>
      <c r="O4826" s="52">
        <v>0</v>
      </c>
      <c r="P4826" s="52">
        <v>0</v>
      </c>
      <c r="Q4826" s="52">
        <v>0</v>
      </c>
      <c r="R4826" s="52">
        <v>0</v>
      </c>
      <c r="S4826" s="52">
        <v>0</v>
      </c>
      <c r="T4826" s="52">
        <v>0</v>
      </c>
      <c r="U4826" s="52">
        <v>0</v>
      </c>
      <c r="V4826" s="52">
        <v>0</v>
      </c>
      <c r="W4826" s="52">
        <v>0</v>
      </c>
      <c r="X4826" s="52">
        <v>0</v>
      </c>
      <c r="Y4826" s="52">
        <v>0</v>
      </c>
      <c r="Z4826" s="52">
        <v>0</v>
      </c>
    </row>
    <row r="4827" spans="1:26">
      <c r="A4827" s="52" t="s">
        <v>350</v>
      </c>
      <c r="B4827" s="52" t="s">
        <v>337</v>
      </c>
      <c r="C4827" s="52" t="s">
        <v>244</v>
      </c>
      <c r="D4827" s="52" t="s">
        <v>86</v>
      </c>
      <c r="E4827" s="52" t="s">
        <v>87</v>
      </c>
      <c r="F4827" s="52" t="s">
        <v>70</v>
      </c>
      <c r="G4827" s="52">
        <v>0</v>
      </c>
      <c r="H4827" s="52">
        <v>0</v>
      </c>
      <c r="I4827" s="52">
        <v>0</v>
      </c>
      <c r="J4827" s="52">
        <v>0</v>
      </c>
      <c r="K4827" s="52">
        <v>0</v>
      </c>
      <c r="L4827" s="52">
        <v>0</v>
      </c>
      <c r="M4827" s="52">
        <v>0</v>
      </c>
      <c r="N4827" s="52">
        <v>0</v>
      </c>
      <c r="O4827" s="52">
        <v>0</v>
      </c>
      <c r="P4827" s="52">
        <v>0</v>
      </c>
      <c r="Q4827" s="52">
        <v>0</v>
      </c>
      <c r="R4827" s="52">
        <v>0</v>
      </c>
      <c r="S4827" s="52">
        <v>0</v>
      </c>
      <c r="T4827" s="52">
        <v>0</v>
      </c>
      <c r="U4827" s="52">
        <v>0</v>
      </c>
      <c r="V4827" s="52">
        <v>0</v>
      </c>
      <c r="W4827" s="52">
        <v>0</v>
      </c>
      <c r="X4827" s="52">
        <v>0</v>
      </c>
      <c r="Y4827" s="52">
        <v>0</v>
      </c>
      <c r="Z4827" s="52">
        <v>0</v>
      </c>
    </row>
    <row r="4828" spans="1:26">
      <c r="A4828" s="52" t="s">
        <v>350</v>
      </c>
      <c r="B4828" s="52" t="s">
        <v>342</v>
      </c>
      <c r="C4828" s="52" t="s">
        <v>244</v>
      </c>
      <c r="D4828" s="52" t="s">
        <v>86</v>
      </c>
      <c r="E4828" s="52" t="s">
        <v>87</v>
      </c>
      <c r="F4828" s="52" t="s">
        <v>71</v>
      </c>
      <c r="G4828" s="52">
        <v>0</v>
      </c>
      <c r="H4828" s="52">
        <v>0</v>
      </c>
      <c r="I4828" s="52">
        <v>0</v>
      </c>
      <c r="J4828" s="52">
        <v>0</v>
      </c>
      <c r="K4828" s="52">
        <v>0</v>
      </c>
      <c r="L4828" s="52">
        <v>0</v>
      </c>
      <c r="M4828" s="52">
        <v>0</v>
      </c>
      <c r="N4828" s="52">
        <v>0</v>
      </c>
      <c r="O4828" s="52">
        <v>0</v>
      </c>
      <c r="P4828" s="52">
        <v>0</v>
      </c>
      <c r="Q4828" s="52">
        <v>0</v>
      </c>
      <c r="R4828" s="52">
        <v>0</v>
      </c>
      <c r="S4828" s="52">
        <v>0</v>
      </c>
      <c r="T4828" s="52">
        <v>0</v>
      </c>
      <c r="U4828" s="52">
        <v>0</v>
      </c>
      <c r="V4828" s="52">
        <v>0</v>
      </c>
      <c r="W4828" s="52">
        <v>0</v>
      </c>
      <c r="X4828" s="52">
        <v>0</v>
      </c>
      <c r="Y4828" s="52">
        <v>0</v>
      </c>
      <c r="Z4828" s="52">
        <v>0</v>
      </c>
    </row>
    <row r="4829" spans="1:26">
      <c r="A4829" s="52" t="s">
        <v>350</v>
      </c>
      <c r="B4829" s="52" t="s">
        <v>342</v>
      </c>
      <c r="C4829" s="52" t="s">
        <v>244</v>
      </c>
      <c r="D4829" s="52" t="s">
        <v>86</v>
      </c>
      <c r="E4829" s="52" t="s">
        <v>87</v>
      </c>
      <c r="F4829" s="52" t="s">
        <v>72</v>
      </c>
      <c r="G4829" s="52">
        <v>87.618599672400009</v>
      </c>
      <c r="H4829" s="52">
        <v>89.265100640400007</v>
      </c>
      <c r="I4829" s="52">
        <v>93.047602298400008</v>
      </c>
      <c r="J4829" s="52">
        <v>88.1065000368</v>
      </c>
      <c r="K4829" s="52">
        <v>92.597198914800003</v>
      </c>
      <c r="L4829" s="52">
        <v>52.105998787200001</v>
      </c>
      <c r="M4829" s="52">
        <v>40.8954984696</v>
      </c>
      <c r="N4829" s="52">
        <v>43.520998881600001</v>
      </c>
      <c r="O4829" s="52">
        <v>11.5254984024</v>
      </c>
      <c r="P4829" s="52">
        <v>11.214000482399999</v>
      </c>
      <c r="Q4829" s="52">
        <v>14.240001808800001</v>
      </c>
      <c r="R4829" s="52">
        <v>20.503098730800001</v>
      </c>
      <c r="S4829" s="52">
        <v>34.207202700000003</v>
      </c>
      <c r="T4829" s="52">
        <v>28.0273979772</v>
      </c>
      <c r="U4829" s="52">
        <v>43.060802572800007</v>
      </c>
      <c r="V4829" s="52">
        <v>51.434402572799996</v>
      </c>
      <c r="W4829" s="52">
        <v>51.829402032000004</v>
      </c>
      <c r="X4829" s="52">
        <v>55.128198499199996</v>
      </c>
      <c r="Y4829" s="52">
        <v>56.337103504800005</v>
      </c>
      <c r="Z4829" s="52">
        <v>46.244060107200006</v>
      </c>
    </row>
    <row r="4830" spans="1:26">
      <c r="A4830" s="52" t="s">
        <v>350</v>
      </c>
      <c r="B4830" s="52" t="s">
        <v>343</v>
      </c>
      <c r="C4830" s="52" t="s">
        <v>244</v>
      </c>
      <c r="D4830" s="52" t="s">
        <v>86</v>
      </c>
      <c r="E4830" s="52" t="s">
        <v>87</v>
      </c>
      <c r="F4830" s="52" t="s">
        <v>73</v>
      </c>
      <c r="G4830" s="52">
        <v>0</v>
      </c>
      <c r="H4830" s="52">
        <v>0</v>
      </c>
      <c r="I4830" s="52">
        <v>0</v>
      </c>
      <c r="J4830" s="52">
        <v>0</v>
      </c>
      <c r="K4830" s="52">
        <v>0</v>
      </c>
      <c r="L4830" s="52">
        <v>0</v>
      </c>
      <c r="M4830" s="52">
        <v>0</v>
      </c>
      <c r="N4830" s="52">
        <v>0</v>
      </c>
      <c r="O4830" s="52">
        <v>0</v>
      </c>
      <c r="P4830" s="52">
        <v>0</v>
      </c>
      <c r="Q4830" s="52">
        <v>0</v>
      </c>
      <c r="R4830" s="52">
        <v>0</v>
      </c>
      <c r="S4830" s="52">
        <v>0</v>
      </c>
      <c r="T4830" s="52">
        <v>0</v>
      </c>
      <c r="U4830" s="52">
        <v>0</v>
      </c>
      <c r="V4830" s="52">
        <v>0</v>
      </c>
      <c r="W4830" s="52">
        <v>0</v>
      </c>
      <c r="X4830" s="52">
        <v>0</v>
      </c>
      <c r="Y4830" s="52">
        <v>0</v>
      </c>
      <c r="Z4830" s="52">
        <v>0</v>
      </c>
    </row>
    <row r="4831" spans="1:26">
      <c r="A4831" s="52" t="s">
        <v>351</v>
      </c>
      <c r="B4831" s="52" t="s">
        <v>337</v>
      </c>
      <c r="C4831" s="52" t="s">
        <v>244</v>
      </c>
      <c r="D4831" s="52" t="s">
        <v>86</v>
      </c>
      <c r="E4831" s="52" t="s">
        <v>88</v>
      </c>
      <c r="F4831" s="52" t="s">
        <v>63</v>
      </c>
      <c r="G4831" s="52">
        <v>0</v>
      </c>
      <c r="H4831" s="52">
        <v>0</v>
      </c>
      <c r="I4831" s="52">
        <v>0</v>
      </c>
      <c r="J4831" s="52">
        <v>0</v>
      </c>
      <c r="K4831" s="52">
        <v>0</v>
      </c>
      <c r="L4831" s="52">
        <v>0</v>
      </c>
      <c r="M4831" s="52">
        <v>0</v>
      </c>
      <c r="N4831" s="52">
        <v>0</v>
      </c>
      <c r="O4831" s="52">
        <v>0</v>
      </c>
      <c r="P4831" s="52">
        <v>0</v>
      </c>
      <c r="Q4831" s="52">
        <v>0</v>
      </c>
      <c r="R4831" s="52">
        <v>0</v>
      </c>
      <c r="S4831" s="52">
        <v>0</v>
      </c>
      <c r="T4831" s="52">
        <v>0</v>
      </c>
      <c r="U4831" s="52">
        <v>0</v>
      </c>
      <c r="V4831" s="52">
        <v>0</v>
      </c>
      <c r="W4831" s="52">
        <v>0</v>
      </c>
      <c r="X4831" s="52">
        <v>0</v>
      </c>
      <c r="Y4831" s="52">
        <v>0</v>
      </c>
      <c r="Z4831" s="52">
        <v>0</v>
      </c>
    </row>
    <row r="4832" spans="1:26">
      <c r="A4832" s="52" t="s">
        <v>351</v>
      </c>
      <c r="B4832" s="52" t="s">
        <v>338</v>
      </c>
      <c r="C4832" s="52" t="s">
        <v>244</v>
      </c>
      <c r="D4832" s="52" t="s">
        <v>86</v>
      </c>
      <c r="E4832" s="52" t="s">
        <v>88</v>
      </c>
      <c r="F4832" s="52" t="s">
        <v>64</v>
      </c>
      <c r="G4832" s="52">
        <v>0</v>
      </c>
      <c r="H4832" s="52">
        <v>0</v>
      </c>
      <c r="I4832" s="52">
        <v>0</v>
      </c>
      <c r="J4832" s="52">
        <v>0</v>
      </c>
      <c r="K4832" s="52">
        <v>0</v>
      </c>
      <c r="L4832" s="52">
        <v>0</v>
      </c>
      <c r="M4832" s="52">
        <v>0</v>
      </c>
      <c r="N4832" s="52">
        <v>0</v>
      </c>
      <c r="O4832" s="52">
        <v>0</v>
      </c>
      <c r="P4832" s="52">
        <v>0</v>
      </c>
      <c r="Q4832" s="52">
        <v>0</v>
      </c>
      <c r="R4832" s="52">
        <v>0</v>
      </c>
      <c r="S4832" s="52">
        <v>0</v>
      </c>
      <c r="T4832" s="52">
        <v>0</v>
      </c>
      <c r="U4832" s="52">
        <v>0</v>
      </c>
      <c r="V4832" s="52">
        <v>0</v>
      </c>
      <c r="W4832" s="52">
        <v>0</v>
      </c>
      <c r="X4832" s="52">
        <v>0</v>
      </c>
      <c r="Y4832" s="52">
        <v>0</v>
      </c>
      <c r="Z4832" s="52">
        <v>0</v>
      </c>
    </row>
    <row r="4833" spans="1:26">
      <c r="A4833" s="52" t="s">
        <v>351</v>
      </c>
      <c r="B4833" s="52" t="s">
        <v>339</v>
      </c>
      <c r="C4833" s="52" t="s">
        <v>244</v>
      </c>
      <c r="D4833" s="52" t="s">
        <v>86</v>
      </c>
      <c r="E4833" s="52" t="s">
        <v>88</v>
      </c>
      <c r="F4833" s="52" t="s">
        <v>65</v>
      </c>
      <c r="G4833" s="52">
        <v>0</v>
      </c>
      <c r="H4833" s="52">
        <v>0</v>
      </c>
      <c r="I4833" s="52">
        <v>3.8208736800000004E-2</v>
      </c>
      <c r="J4833" s="52">
        <v>7.6421660400000008E-2</v>
      </c>
      <c r="K4833" s="52">
        <v>0.19105205760000002</v>
      </c>
      <c r="L4833" s="52">
        <v>0.45852158879999999</v>
      </c>
      <c r="M4833" s="52">
        <v>1.6812388476000002</v>
      </c>
      <c r="N4833" s="52">
        <v>3.3242689583999998</v>
      </c>
      <c r="O4833" s="52">
        <v>6.9519594996000009</v>
      </c>
      <c r="P4833" s="52">
        <v>10.215988779600002</v>
      </c>
      <c r="Q4833" s="52">
        <v>13.946310349200001</v>
      </c>
      <c r="R4833" s="52">
        <v>13.140899820000001</v>
      </c>
      <c r="S4833" s="52">
        <v>14.158258725600001</v>
      </c>
      <c r="T4833" s="52">
        <v>14.878890741599999</v>
      </c>
      <c r="U4833" s="52">
        <v>15.6419099208</v>
      </c>
      <c r="V4833" s="52">
        <v>17.5070707056</v>
      </c>
      <c r="W4833" s="52">
        <v>20.7287086356</v>
      </c>
      <c r="X4833" s="52">
        <v>22.110813183600001</v>
      </c>
      <c r="Y4833" s="52">
        <v>26.851840833600001</v>
      </c>
      <c r="Z4833" s="52">
        <v>26.851208626800002</v>
      </c>
    </row>
    <row r="4834" spans="1:26">
      <c r="A4834" s="52" t="s">
        <v>351</v>
      </c>
      <c r="B4834" s="52" t="s">
        <v>340</v>
      </c>
      <c r="C4834" s="52" t="s">
        <v>244</v>
      </c>
      <c r="D4834" s="52" t="s">
        <v>86</v>
      </c>
      <c r="E4834" s="52" t="s">
        <v>88</v>
      </c>
      <c r="F4834" s="52" t="s">
        <v>66</v>
      </c>
      <c r="G4834" s="52">
        <v>0</v>
      </c>
      <c r="H4834" s="52">
        <v>0</v>
      </c>
      <c r="I4834" s="52">
        <v>0</v>
      </c>
      <c r="J4834" s="52">
        <v>0</v>
      </c>
      <c r="K4834" s="52">
        <v>0</v>
      </c>
      <c r="L4834" s="52">
        <v>0</v>
      </c>
      <c r="M4834" s="52">
        <v>0</v>
      </c>
      <c r="N4834" s="52">
        <v>0</v>
      </c>
      <c r="O4834" s="52">
        <v>0</v>
      </c>
      <c r="P4834" s="52">
        <v>0</v>
      </c>
      <c r="Q4834" s="52">
        <v>0</v>
      </c>
      <c r="R4834" s="52">
        <v>0</v>
      </c>
      <c r="S4834" s="52">
        <v>0</v>
      </c>
      <c r="T4834" s="52">
        <v>0</v>
      </c>
      <c r="U4834" s="52">
        <v>0</v>
      </c>
      <c r="V4834" s="52">
        <v>0</v>
      </c>
      <c r="W4834" s="52">
        <v>0</v>
      </c>
      <c r="X4834" s="52">
        <v>0.16120017360000002</v>
      </c>
      <c r="Y4834" s="52">
        <v>0.16271998200000001</v>
      </c>
      <c r="Z4834" s="52">
        <v>0.89122318200000006</v>
      </c>
    </row>
    <row r="4835" spans="1:26">
      <c r="A4835" s="52" t="s">
        <v>351</v>
      </c>
      <c r="B4835" s="52" t="s">
        <v>341</v>
      </c>
      <c r="C4835" s="52" t="s">
        <v>244</v>
      </c>
      <c r="D4835" s="52" t="s">
        <v>86</v>
      </c>
      <c r="E4835" s="52" t="s">
        <v>88</v>
      </c>
      <c r="F4835" s="52" t="s">
        <v>67</v>
      </c>
      <c r="G4835" s="52">
        <v>0</v>
      </c>
      <c r="H4835" s="52">
        <v>0</v>
      </c>
      <c r="I4835" s="52">
        <v>0</v>
      </c>
      <c r="J4835" s="52">
        <v>0</v>
      </c>
      <c r="K4835" s="52">
        <v>0</v>
      </c>
      <c r="L4835" s="52">
        <v>0</v>
      </c>
      <c r="M4835" s="52">
        <v>0</v>
      </c>
      <c r="N4835" s="52">
        <v>0</v>
      </c>
      <c r="O4835" s="52">
        <v>0</v>
      </c>
      <c r="P4835" s="52">
        <v>0</v>
      </c>
      <c r="Q4835" s="52">
        <v>0</v>
      </c>
      <c r="R4835" s="52">
        <v>0</v>
      </c>
      <c r="S4835" s="52">
        <v>0</v>
      </c>
      <c r="T4835" s="52">
        <v>0</v>
      </c>
      <c r="U4835" s="52">
        <v>0</v>
      </c>
      <c r="V4835" s="52">
        <v>0</v>
      </c>
      <c r="W4835" s="52">
        <v>0</v>
      </c>
      <c r="X4835" s="52">
        <v>0</v>
      </c>
      <c r="Y4835" s="52">
        <v>0</v>
      </c>
      <c r="Z4835" s="52">
        <v>0</v>
      </c>
    </row>
    <row r="4836" spans="1:26">
      <c r="A4836" s="52" t="s">
        <v>351</v>
      </c>
      <c r="B4836" s="52" t="s">
        <v>337</v>
      </c>
      <c r="C4836" s="52" t="s">
        <v>244</v>
      </c>
      <c r="D4836" s="52" t="s">
        <v>86</v>
      </c>
      <c r="E4836" s="52" t="s">
        <v>88</v>
      </c>
      <c r="F4836" s="52" t="s">
        <v>68</v>
      </c>
      <c r="G4836" s="52">
        <v>0</v>
      </c>
      <c r="H4836" s="52">
        <v>0</v>
      </c>
      <c r="I4836" s="52">
        <v>0</v>
      </c>
      <c r="J4836" s="52">
        <v>0</v>
      </c>
      <c r="K4836" s="52">
        <v>0</v>
      </c>
      <c r="L4836" s="52">
        <v>0</v>
      </c>
      <c r="M4836" s="52">
        <v>0</v>
      </c>
      <c r="N4836" s="52">
        <v>0</v>
      </c>
      <c r="O4836" s="52">
        <v>0</v>
      </c>
      <c r="P4836" s="52">
        <v>0</v>
      </c>
      <c r="Q4836" s="52">
        <v>0</v>
      </c>
      <c r="R4836" s="52">
        <v>0</v>
      </c>
      <c r="S4836" s="52">
        <v>0</v>
      </c>
      <c r="T4836" s="52">
        <v>0</v>
      </c>
      <c r="U4836" s="52">
        <v>0</v>
      </c>
      <c r="V4836" s="52">
        <v>0</v>
      </c>
      <c r="W4836" s="52">
        <v>0</v>
      </c>
      <c r="X4836" s="52">
        <v>0</v>
      </c>
      <c r="Y4836" s="52">
        <v>0</v>
      </c>
      <c r="Z4836" s="52">
        <v>0</v>
      </c>
    </row>
    <row r="4837" spans="1:26">
      <c r="A4837" s="52" t="s">
        <v>351</v>
      </c>
      <c r="B4837" s="52" t="s">
        <v>337</v>
      </c>
      <c r="C4837" s="52" t="s">
        <v>244</v>
      </c>
      <c r="D4837" s="52" t="s">
        <v>86</v>
      </c>
      <c r="E4837" s="52" t="s">
        <v>88</v>
      </c>
      <c r="F4837" s="52" t="s">
        <v>69</v>
      </c>
      <c r="G4837" s="52">
        <v>0</v>
      </c>
      <c r="H4837" s="52">
        <v>0</v>
      </c>
      <c r="I4837" s="52">
        <v>0</v>
      </c>
      <c r="J4837" s="52">
        <v>0</v>
      </c>
      <c r="K4837" s="52">
        <v>0</v>
      </c>
      <c r="L4837" s="52">
        <v>0</v>
      </c>
      <c r="M4837" s="52">
        <v>0</v>
      </c>
      <c r="N4837" s="52">
        <v>0</v>
      </c>
      <c r="O4837" s="52">
        <v>0</v>
      </c>
      <c r="P4837" s="52">
        <v>0</v>
      </c>
      <c r="Q4837" s="52">
        <v>0</v>
      </c>
      <c r="R4837" s="52">
        <v>0</v>
      </c>
      <c r="S4837" s="52">
        <v>0</v>
      </c>
      <c r="T4837" s="52">
        <v>0</v>
      </c>
      <c r="U4837" s="52">
        <v>0</v>
      </c>
      <c r="V4837" s="52">
        <v>0</v>
      </c>
      <c r="W4837" s="52">
        <v>0</v>
      </c>
      <c r="X4837" s="52">
        <v>0</v>
      </c>
      <c r="Y4837" s="52">
        <v>0</v>
      </c>
      <c r="Z4837" s="52">
        <v>0</v>
      </c>
    </row>
    <row r="4838" spans="1:26">
      <c r="A4838" s="52" t="s">
        <v>351</v>
      </c>
      <c r="B4838" s="52" t="s">
        <v>337</v>
      </c>
      <c r="C4838" s="52" t="s">
        <v>244</v>
      </c>
      <c r="D4838" s="52" t="s">
        <v>86</v>
      </c>
      <c r="E4838" s="52" t="s">
        <v>88</v>
      </c>
      <c r="F4838" s="52" t="s">
        <v>70</v>
      </c>
      <c r="G4838" s="52">
        <v>0</v>
      </c>
      <c r="H4838" s="52">
        <v>0</v>
      </c>
      <c r="I4838" s="52">
        <v>0</v>
      </c>
      <c r="J4838" s="52">
        <v>0</v>
      </c>
      <c r="K4838" s="52">
        <v>0</v>
      </c>
      <c r="L4838" s="52">
        <v>0</v>
      </c>
      <c r="M4838" s="52">
        <v>0</v>
      </c>
      <c r="N4838" s="52">
        <v>0</v>
      </c>
      <c r="O4838" s="52">
        <v>0</v>
      </c>
      <c r="P4838" s="52">
        <v>0</v>
      </c>
      <c r="Q4838" s="52">
        <v>0</v>
      </c>
      <c r="R4838" s="52">
        <v>0</v>
      </c>
      <c r="S4838" s="52">
        <v>0</v>
      </c>
      <c r="T4838" s="52">
        <v>0</v>
      </c>
      <c r="U4838" s="52">
        <v>0</v>
      </c>
      <c r="V4838" s="52">
        <v>0</v>
      </c>
      <c r="W4838" s="52">
        <v>0</v>
      </c>
      <c r="X4838" s="52">
        <v>0</v>
      </c>
      <c r="Y4838" s="52">
        <v>0</v>
      </c>
      <c r="Z4838" s="52">
        <v>0</v>
      </c>
    </row>
    <row r="4839" spans="1:26">
      <c r="A4839" s="52" t="s">
        <v>351</v>
      </c>
      <c r="B4839" s="52" t="s">
        <v>342</v>
      </c>
      <c r="C4839" s="52" t="s">
        <v>244</v>
      </c>
      <c r="D4839" s="52" t="s">
        <v>86</v>
      </c>
      <c r="E4839" s="52" t="s">
        <v>88</v>
      </c>
      <c r="F4839" s="52" t="s">
        <v>71</v>
      </c>
      <c r="G4839" s="52">
        <v>0</v>
      </c>
      <c r="H4839" s="52">
        <v>0</v>
      </c>
      <c r="I4839" s="52">
        <v>0</v>
      </c>
      <c r="J4839" s="52">
        <v>0</v>
      </c>
      <c r="K4839" s="52">
        <v>0</v>
      </c>
      <c r="L4839" s="52">
        <v>0</v>
      </c>
      <c r="M4839" s="52">
        <v>0</v>
      </c>
      <c r="N4839" s="52">
        <v>0</v>
      </c>
      <c r="O4839" s="52">
        <v>0</v>
      </c>
      <c r="P4839" s="52">
        <v>0</v>
      </c>
      <c r="Q4839" s="52">
        <v>0</v>
      </c>
      <c r="R4839" s="52">
        <v>0</v>
      </c>
      <c r="S4839" s="52">
        <v>0</v>
      </c>
      <c r="T4839" s="52">
        <v>0</v>
      </c>
      <c r="U4839" s="52">
        <v>0</v>
      </c>
      <c r="V4839" s="52">
        <v>0</v>
      </c>
      <c r="W4839" s="52">
        <v>0</v>
      </c>
      <c r="X4839" s="52">
        <v>0</v>
      </c>
      <c r="Y4839" s="52">
        <v>0</v>
      </c>
      <c r="Z4839" s="52">
        <v>0</v>
      </c>
    </row>
    <row r="4840" spans="1:26">
      <c r="A4840" s="52" t="s">
        <v>351</v>
      </c>
      <c r="B4840" s="52" t="s">
        <v>342</v>
      </c>
      <c r="C4840" s="52" t="s">
        <v>244</v>
      </c>
      <c r="D4840" s="52" t="s">
        <v>86</v>
      </c>
      <c r="E4840" s="52" t="s">
        <v>88</v>
      </c>
      <c r="F4840" s="52" t="s">
        <v>72</v>
      </c>
      <c r="G4840" s="52">
        <v>931.23120028680012</v>
      </c>
      <c r="H4840" s="52">
        <v>977.31219709439995</v>
      </c>
      <c r="I4840" s="52">
        <v>1046.8939995648</v>
      </c>
      <c r="J4840" s="52">
        <v>1075.3894022328</v>
      </c>
      <c r="K4840" s="52">
        <v>1081.3373001036</v>
      </c>
      <c r="L4840" s="52">
        <v>1093.0620022632002</v>
      </c>
      <c r="M4840" s="52">
        <v>1102.0231024128002</v>
      </c>
      <c r="N4840" s="52">
        <v>1135.5453027648002</v>
      </c>
      <c r="O4840" s="52">
        <v>1101.5963000208001</v>
      </c>
      <c r="P4840" s="52">
        <v>1113.6976006536001</v>
      </c>
      <c r="Q4840" s="52">
        <v>1135.2923991108</v>
      </c>
      <c r="R4840" s="52">
        <v>1129.2787014912001</v>
      </c>
      <c r="S4840" s="52">
        <v>1146.3542010396002</v>
      </c>
      <c r="T4840" s="52">
        <v>1197.5046967044002</v>
      </c>
      <c r="U4840" s="52">
        <v>1206.702099846</v>
      </c>
      <c r="V4840" s="52">
        <v>1277.8969968072001</v>
      </c>
      <c r="W4840" s="52">
        <v>1305.741795876</v>
      </c>
      <c r="X4840" s="52">
        <v>1332.4974994080001</v>
      </c>
      <c r="Y4840" s="52">
        <v>1309.2990016392</v>
      </c>
      <c r="Z4840" s="52">
        <v>1380.5459363376003</v>
      </c>
    </row>
    <row r="4841" spans="1:26">
      <c r="A4841" s="52" t="s">
        <v>351</v>
      </c>
      <c r="B4841" s="52" t="s">
        <v>343</v>
      </c>
      <c r="C4841" s="52" t="s">
        <v>244</v>
      </c>
      <c r="D4841" s="52" t="s">
        <v>86</v>
      </c>
      <c r="E4841" s="52" t="s">
        <v>88</v>
      </c>
      <c r="F4841" s="52" t="s">
        <v>73</v>
      </c>
      <c r="G4841" s="52">
        <v>0</v>
      </c>
      <c r="H4841" s="52">
        <v>0</v>
      </c>
      <c r="I4841" s="52">
        <v>3.0312013320000002</v>
      </c>
      <c r="J4841" s="52">
        <v>5.4477008747999998</v>
      </c>
      <c r="K4841" s="52">
        <v>9.5570995032000017</v>
      </c>
      <c r="L4841" s="52">
        <v>13.5593997876</v>
      </c>
      <c r="M4841" s="52">
        <v>18.9414013968</v>
      </c>
      <c r="N4841" s="52">
        <v>24.095699701200001</v>
      </c>
      <c r="O4841" s="52">
        <v>29.9258982504</v>
      </c>
      <c r="P4841" s="52">
        <v>37.483202041200002</v>
      </c>
      <c r="Q4841" s="52">
        <v>42.842699600400003</v>
      </c>
      <c r="R4841" s="52">
        <v>44.96940140760001</v>
      </c>
      <c r="S4841" s="52">
        <v>48.107701083599999</v>
      </c>
      <c r="T4841" s="52">
        <v>50.417998257599997</v>
      </c>
      <c r="U4841" s="52">
        <v>50.750999582399999</v>
      </c>
      <c r="V4841" s="52">
        <v>48.736801278000009</v>
      </c>
      <c r="W4841" s="52">
        <v>50.283899240399997</v>
      </c>
      <c r="X4841" s="52">
        <v>49.644600001200004</v>
      </c>
      <c r="Y4841" s="52">
        <v>50.880991348800002</v>
      </c>
      <c r="Z4841" s="52">
        <v>49.82870615760001</v>
      </c>
    </row>
    <row r="4842" spans="1:26">
      <c r="A4842" s="52" t="s">
        <v>352</v>
      </c>
      <c r="B4842" s="52" t="s">
        <v>337</v>
      </c>
      <c r="C4842" s="52" t="s">
        <v>244</v>
      </c>
      <c r="D4842" s="52" t="s">
        <v>86</v>
      </c>
      <c r="E4842" s="52" t="s">
        <v>89</v>
      </c>
      <c r="F4842" s="52" t="s">
        <v>63</v>
      </c>
      <c r="G4842" s="52">
        <v>0</v>
      </c>
      <c r="H4842" s="52">
        <v>0</v>
      </c>
      <c r="I4842" s="52">
        <v>0</v>
      </c>
      <c r="J4842" s="52">
        <v>0</v>
      </c>
      <c r="K4842" s="52">
        <v>0</v>
      </c>
      <c r="L4842" s="52">
        <v>0</v>
      </c>
      <c r="M4842" s="52">
        <v>0</v>
      </c>
      <c r="N4842" s="52">
        <v>0</v>
      </c>
      <c r="O4842" s="52">
        <v>0</v>
      </c>
      <c r="P4842" s="52">
        <v>0</v>
      </c>
      <c r="Q4842" s="52">
        <v>0</v>
      </c>
      <c r="R4842" s="52">
        <v>0</v>
      </c>
      <c r="S4842" s="52">
        <v>0</v>
      </c>
      <c r="T4842" s="52">
        <v>0</v>
      </c>
      <c r="U4842" s="52">
        <v>0</v>
      </c>
      <c r="V4842" s="52">
        <v>0</v>
      </c>
      <c r="W4842" s="52">
        <v>0</v>
      </c>
      <c r="X4842" s="52">
        <v>0</v>
      </c>
      <c r="Y4842" s="52">
        <v>0</v>
      </c>
      <c r="Z4842" s="52">
        <v>0</v>
      </c>
    </row>
    <row r="4843" spans="1:26">
      <c r="A4843" s="52" t="s">
        <v>352</v>
      </c>
      <c r="B4843" s="52" t="s">
        <v>338</v>
      </c>
      <c r="C4843" s="52" t="s">
        <v>244</v>
      </c>
      <c r="D4843" s="52" t="s">
        <v>86</v>
      </c>
      <c r="E4843" s="52" t="s">
        <v>89</v>
      </c>
      <c r="F4843" s="52" t="s">
        <v>64</v>
      </c>
      <c r="G4843" s="52">
        <v>0</v>
      </c>
      <c r="H4843" s="52">
        <v>0</v>
      </c>
      <c r="I4843" s="52">
        <v>0</v>
      </c>
      <c r="J4843" s="52">
        <v>0</v>
      </c>
      <c r="K4843" s="52">
        <v>0</v>
      </c>
      <c r="L4843" s="52">
        <v>0</v>
      </c>
      <c r="M4843" s="52">
        <v>0</v>
      </c>
      <c r="N4843" s="52">
        <v>0</v>
      </c>
      <c r="O4843" s="52">
        <v>0</v>
      </c>
      <c r="P4843" s="52">
        <v>0</v>
      </c>
      <c r="Q4843" s="52">
        <v>0</v>
      </c>
      <c r="R4843" s="52">
        <v>0</v>
      </c>
      <c r="S4843" s="52">
        <v>0</v>
      </c>
      <c r="T4843" s="52">
        <v>0</v>
      </c>
      <c r="U4843" s="52">
        <v>0</v>
      </c>
      <c r="V4843" s="52">
        <v>0</v>
      </c>
      <c r="W4843" s="52">
        <v>0</v>
      </c>
      <c r="X4843" s="52">
        <v>0</v>
      </c>
      <c r="Y4843" s="52">
        <v>0</v>
      </c>
      <c r="Z4843" s="52">
        <v>0</v>
      </c>
    </row>
    <row r="4844" spans="1:26">
      <c r="A4844" s="52" t="s">
        <v>352</v>
      </c>
      <c r="B4844" s="52" t="s">
        <v>339</v>
      </c>
      <c r="C4844" s="52" t="s">
        <v>244</v>
      </c>
      <c r="D4844" s="52" t="s">
        <v>86</v>
      </c>
      <c r="E4844" s="52" t="s">
        <v>89</v>
      </c>
      <c r="F4844" s="52" t="s">
        <v>65</v>
      </c>
      <c r="G4844" s="52">
        <v>0</v>
      </c>
      <c r="H4844" s="52">
        <v>0</v>
      </c>
      <c r="I4844" s="52">
        <v>0</v>
      </c>
      <c r="J4844" s="52">
        <v>0</v>
      </c>
      <c r="K4844" s="52">
        <v>0</v>
      </c>
      <c r="L4844" s="52">
        <v>0</v>
      </c>
      <c r="M4844" s="52">
        <v>0</v>
      </c>
      <c r="N4844" s="52">
        <v>0</v>
      </c>
      <c r="O4844" s="52">
        <v>0</v>
      </c>
      <c r="P4844" s="52">
        <v>0</v>
      </c>
      <c r="Q4844" s="52">
        <v>0</v>
      </c>
      <c r="R4844" s="52">
        <v>0</v>
      </c>
      <c r="S4844" s="52">
        <v>0</v>
      </c>
      <c r="T4844" s="52">
        <v>0</v>
      </c>
      <c r="U4844" s="52">
        <v>0</v>
      </c>
      <c r="V4844" s="52">
        <v>0</v>
      </c>
      <c r="W4844" s="52">
        <v>0</v>
      </c>
      <c r="X4844" s="52">
        <v>0</v>
      </c>
      <c r="Y4844" s="52">
        <v>0</v>
      </c>
      <c r="Z4844" s="52">
        <v>0</v>
      </c>
    </row>
    <row r="4845" spans="1:26">
      <c r="A4845" s="52" t="s">
        <v>352</v>
      </c>
      <c r="B4845" s="52" t="s">
        <v>340</v>
      </c>
      <c r="C4845" s="52" t="s">
        <v>244</v>
      </c>
      <c r="D4845" s="52" t="s">
        <v>86</v>
      </c>
      <c r="E4845" s="52" t="s">
        <v>89</v>
      </c>
      <c r="F4845" s="52" t="s">
        <v>66</v>
      </c>
      <c r="G4845" s="52">
        <v>7.3332011340000003</v>
      </c>
      <c r="H4845" s="52">
        <v>8.1252013428000005</v>
      </c>
      <c r="I4845" s="52">
        <v>8.1756020412000012</v>
      </c>
      <c r="J4845" s="52">
        <v>8.3915990532000002</v>
      </c>
      <c r="K4845" s="52">
        <v>8.9100002556</v>
      </c>
      <c r="L4845" s="52">
        <v>9.3635981676000011</v>
      </c>
      <c r="M4845" s="52">
        <v>9.1224008064000017</v>
      </c>
      <c r="N4845" s="52">
        <v>8.8488018000000004</v>
      </c>
      <c r="O4845" s="52">
        <v>7.9919983008000006</v>
      </c>
      <c r="P4845" s="52">
        <v>7.8264019871999997</v>
      </c>
      <c r="Q4845" s="52">
        <v>7.8876004428000002</v>
      </c>
      <c r="R4845" s="52">
        <v>8.0855984016000004</v>
      </c>
      <c r="S4845" s="52">
        <v>8.1000009936000001</v>
      </c>
      <c r="T4845" s="52">
        <v>7.8047980992000001</v>
      </c>
      <c r="U4845" s="52">
        <v>7.2108000360000002</v>
      </c>
      <c r="V4845" s="52">
        <v>7.9812005436000009</v>
      </c>
      <c r="W4845" s="52">
        <v>9.6804007632000015</v>
      </c>
      <c r="X4845" s="52">
        <v>10.150226712</v>
      </c>
      <c r="Y4845" s="52">
        <v>10.5180538392</v>
      </c>
      <c r="Z4845" s="52">
        <v>10.307369876400001</v>
      </c>
    </row>
    <row r="4846" spans="1:26">
      <c r="A4846" s="52" t="s">
        <v>352</v>
      </c>
      <c r="B4846" s="52" t="s">
        <v>341</v>
      </c>
      <c r="C4846" s="52" t="s">
        <v>244</v>
      </c>
      <c r="D4846" s="52" t="s">
        <v>86</v>
      </c>
      <c r="E4846" s="52" t="s">
        <v>89</v>
      </c>
      <c r="F4846" s="52" t="s">
        <v>67</v>
      </c>
      <c r="G4846" s="52">
        <v>0</v>
      </c>
      <c r="H4846" s="52">
        <v>0</v>
      </c>
      <c r="I4846" s="52">
        <v>0</v>
      </c>
      <c r="J4846" s="52">
        <v>0</v>
      </c>
      <c r="K4846" s="52">
        <v>0</v>
      </c>
      <c r="L4846" s="52">
        <v>0</v>
      </c>
      <c r="M4846" s="52">
        <v>0</v>
      </c>
      <c r="N4846" s="52">
        <v>0</v>
      </c>
      <c r="O4846" s="52">
        <v>0</v>
      </c>
      <c r="P4846" s="52">
        <v>0</v>
      </c>
      <c r="Q4846" s="52">
        <v>0</v>
      </c>
      <c r="R4846" s="52">
        <v>0</v>
      </c>
      <c r="S4846" s="52">
        <v>0</v>
      </c>
      <c r="T4846" s="52">
        <v>0</v>
      </c>
      <c r="U4846" s="52">
        <v>0</v>
      </c>
      <c r="V4846" s="52">
        <v>0</v>
      </c>
      <c r="W4846" s="52">
        <v>0</v>
      </c>
      <c r="X4846" s="52">
        <v>0</v>
      </c>
      <c r="Y4846" s="52">
        <v>0</v>
      </c>
      <c r="Z4846" s="52">
        <v>0</v>
      </c>
    </row>
    <row r="4847" spans="1:26">
      <c r="A4847" s="52" t="s">
        <v>352</v>
      </c>
      <c r="B4847" s="52" t="s">
        <v>337</v>
      </c>
      <c r="C4847" s="52" t="s">
        <v>244</v>
      </c>
      <c r="D4847" s="52" t="s">
        <v>86</v>
      </c>
      <c r="E4847" s="52" t="s">
        <v>89</v>
      </c>
      <c r="F4847" s="52" t="s">
        <v>68</v>
      </c>
      <c r="G4847" s="52">
        <v>0</v>
      </c>
      <c r="H4847" s="52">
        <v>0</v>
      </c>
      <c r="I4847" s="52">
        <v>0</v>
      </c>
      <c r="J4847" s="52">
        <v>0</v>
      </c>
      <c r="K4847" s="52">
        <v>0</v>
      </c>
      <c r="L4847" s="52">
        <v>0</v>
      </c>
      <c r="M4847" s="52">
        <v>0</v>
      </c>
      <c r="N4847" s="52">
        <v>0</v>
      </c>
      <c r="O4847" s="52">
        <v>0</v>
      </c>
      <c r="P4847" s="52">
        <v>0</v>
      </c>
      <c r="Q4847" s="52">
        <v>0</v>
      </c>
      <c r="R4847" s="52">
        <v>0</v>
      </c>
      <c r="S4847" s="52">
        <v>0</v>
      </c>
      <c r="T4847" s="52">
        <v>0</v>
      </c>
      <c r="U4847" s="52">
        <v>0</v>
      </c>
      <c r="V4847" s="52">
        <v>0</v>
      </c>
      <c r="W4847" s="52">
        <v>0</v>
      </c>
      <c r="X4847" s="52">
        <v>0</v>
      </c>
      <c r="Y4847" s="52">
        <v>0</v>
      </c>
      <c r="Z4847" s="52">
        <v>0</v>
      </c>
    </row>
    <row r="4848" spans="1:26">
      <c r="A4848" s="52" t="s">
        <v>352</v>
      </c>
      <c r="B4848" s="52" t="s">
        <v>337</v>
      </c>
      <c r="C4848" s="52" t="s">
        <v>244</v>
      </c>
      <c r="D4848" s="52" t="s">
        <v>86</v>
      </c>
      <c r="E4848" s="52" t="s">
        <v>89</v>
      </c>
      <c r="F4848" s="52" t="s">
        <v>69</v>
      </c>
      <c r="G4848" s="52">
        <v>0</v>
      </c>
      <c r="H4848" s="52">
        <v>0</v>
      </c>
      <c r="I4848" s="52">
        <v>0</v>
      </c>
      <c r="J4848" s="52">
        <v>0</v>
      </c>
      <c r="K4848" s="52">
        <v>0</v>
      </c>
      <c r="L4848" s="52">
        <v>0</v>
      </c>
      <c r="M4848" s="52">
        <v>0</v>
      </c>
      <c r="N4848" s="52">
        <v>0</v>
      </c>
      <c r="O4848" s="52">
        <v>0</v>
      </c>
      <c r="P4848" s="52">
        <v>0</v>
      </c>
      <c r="Q4848" s="52">
        <v>0</v>
      </c>
      <c r="R4848" s="52">
        <v>0</v>
      </c>
      <c r="S4848" s="52">
        <v>0</v>
      </c>
      <c r="T4848" s="52">
        <v>0</v>
      </c>
      <c r="U4848" s="52">
        <v>0</v>
      </c>
      <c r="V4848" s="52">
        <v>0</v>
      </c>
      <c r="W4848" s="52">
        <v>0</v>
      </c>
      <c r="X4848" s="52">
        <v>0</v>
      </c>
      <c r="Y4848" s="52">
        <v>0</v>
      </c>
      <c r="Z4848" s="52">
        <v>0</v>
      </c>
    </row>
    <row r="4849" spans="1:26">
      <c r="A4849" s="52" t="s">
        <v>352</v>
      </c>
      <c r="B4849" s="52" t="s">
        <v>337</v>
      </c>
      <c r="C4849" s="52" t="s">
        <v>244</v>
      </c>
      <c r="D4849" s="52" t="s">
        <v>86</v>
      </c>
      <c r="E4849" s="52" t="s">
        <v>89</v>
      </c>
      <c r="F4849" s="52" t="s">
        <v>70</v>
      </c>
      <c r="G4849" s="52">
        <v>0</v>
      </c>
      <c r="H4849" s="52">
        <v>0</v>
      </c>
      <c r="I4849" s="52">
        <v>0</v>
      </c>
      <c r="J4849" s="52">
        <v>0</v>
      </c>
      <c r="K4849" s="52">
        <v>0</v>
      </c>
      <c r="L4849" s="52">
        <v>0</v>
      </c>
      <c r="M4849" s="52">
        <v>0</v>
      </c>
      <c r="N4849" s="52">
        <v>0</v>
      </c>
      <c r="O4849" s="52">
        <v>0</v>
      </c>
      <c r="P4849" s="52">
        <v>0</v>
      </c>
      <c r="Q4849" s="52">
        <v>0</v>
      </c>
      <c r="R4849" s="52">
        <v>0</v>
      </c>
      <c r="S4849" s="52">
        <v>0</v>
      </c>
      <c r="T4849" s="52">
        <v>0</v>
      </c>
      <c r="U4849" s="52">
        <v>0</v>
      </c>
      <c r="V4849" s="52">
        <v>0</v>
      </c>
      <c r="W4849" s="52">
        <v>0</v>
      </c>
      <c r="X4849" s="52">
        <v>0</v>
      </c>
      <c r="Y4849" s="52">
        <v>0</v>
      </c>
      <c r="Z4849" s="52">
        <v>0</v>
      </c>
    </row>
    <row r="4850" spans="1:26">
      <c r="A4850" s="52" t="s">
        <v>352</v>
      </c>
      <c r="B4850" s="52" t="s">
        <v>342</v>
      </c>
      <c r="C4850" s="52" t="s">
        <v>244</v>
      </c>
      <c r="D4850" s="52" t="s">
        <v>86</v>
      </c>
      <c r="E4850" s="52" t="s">
        <v>89</v>
      </c>
      <c r="F4850" s="52" t="s">
        <v>71</v>
      </c>
      <c r="G4850" s="52">
        <v>0</v>
      </c>
      <c r="H4850" s="52">
        <v>0</v>
      </c>
      <c r="I4850" s="52">
        <v>0</v>
      </c>
      <c r="J4850" s="52">
        <v>0</v>
      </c>
      <c r="K4850" s="52">
        <v>0</v>
      </c>
      <c r="L4850" s="52">
        <v>0</v>
      </c>
      <c r="M4850" s="52">
        <v>0</v>
      </c>
      <c r="N4850" s="52">
        <v>0</v>
      </c>
      <c r="O4850" s="52">
        <v>0</v>
      </c>
      <c r="P4850" s="52">
        <v>0</v>
      </c>
      <c r="Q4850" s="52">
        <v>0</v>
      </c>
      <c r="R4850" s="52">
        <v>0</v>
      </c>
      <c r="S4850" s="52">
        <v>0</v>
      </c>
      <c r="T4850" s="52">
        <v>0</v>
      </c>
      <c r="U4850" s="52">
        <v>0</v>
      </c>
      <c r="V4850" s="52">
        <v>0</v>
      </c>
      <c r="W4850" s="52">
        <v>0</v>
      </c>
      <c r="X4850" s="52">
        <v>0</v>
      </c>
      <c r="Y4850" s="52">
        <v>0</v>
      </c>
      <c r="Z4850" s="52">
        <v>0</v>
      </c>
    </row>
    <row r="4851" spans="1:26">
      <c r="A4851" s="52" t="s">
        <v>352</v>
      </c>
      <c r="B4851" s="52" t="s">
        <v>342</v>
      </c>
      <c r="C4851" s="52" t="s">
        <v>244</v>
      </c>
      <c r="D4851" s="52" t="s">
        <v>86</v>
      </c>
      <c r="E4851" s="52" t="s">
        <v>89</v>
      </c>
      <c r="F4851" s="52" t="s">
        <v>72</v>
      </c>
      <c r="G4851" s="52">
        <v>13.163696946000002</v>
      </c>
      <c r="H4851" s="52">
        <v>13.248601063200002</v>
      </c>
      <c r="I4851" s="52">
        <v>13.248601063200002</v>
      </c>
      <c r="J4851" s="52">
        <v>13.5468017064</v>
      </c>
      <c r="K4851" s="52">
        <v>11.587199274</v>
      </c>
      <c r="L4851" s="52">
        <v>10.9056007944</v>
      </c>
      <c r="M4851" s="52">
        <v>9.9683981748000008</v>
      </c>
      <c r="N4851" s="52">
        <v>9.1590018119999996</v>
      </c>
      <c r="O4851" s="52">
        <v>8.9885990519999996</v>
      </c>
      <c r="P4851" s="52">
        <v>7.9661992391999998</v>
      </c>
      <c r="Q4851" s="52">
        <v>7.7105992860000008</v>
      </c>
      <c r="R4851" s="52">
        <v>7.0290008064000009</v>
      </c>
      <c r="S4851" s="52">
        <v>7.0290008064000009</v>
      </c>
      <c r="T4851" s="52">
        <v>6.2196002568000006</v>
      </c>
      <c r="U4851" s="52">
        <v>5.1972004439999999</v>
      </c>
      <c r="V4851" s="52">
        <v>4.7286012276000005</v>
      </c>
      <c r="W4851" s="52">
        <v>4.1321999411999997</v>
      </c>
      <c r="X4851" s="52">
        <v>4.0044020580000002</v>
      </c>
      <c r="Y4851" s="52">
        <v>4.0044020580000002</v>
      </c>
      <c r="Z4851" s="52">
        <v>3.7942037639999997</v>
      </c>
    </row>
    <row r="4852" spans="1:26">
      <c r="A4852" s="52" t="s">
        <v>352</v>
      </c>
      <c r="B4852" s="52" t="s">
        <v>343</v>
      </c>
      <c r="C4852" s="52" t="s">
        <v>244</v>
      </c>
      <c r="D4852" s="52" t="s">
        <v>86</v>
      </c>
      <c r="E4852" s="52" t="s">
        <v>89</v>
      </c>
      <c r="F4852" s="52" t="s">
        <v>73</v>
      </c>
      <c r="G4852" s="52">
        <v>0</v>
      </c>
      <c r="H4852" s="52">
        <v>0</v>
      </c>
      <c r="I4852" s="52">
        <v>0</v>
      </c>
      <c r="J4852" s="52">
        <v>0</v>
      </c>
      <c r="K4852" s="52">
        <v>0</v>
      </c>
      <c r="L4852" s="52">
        <v>0</v>
      </c>
      <c r="M4852" s="52">
        <v>0</v>
      </c>
      <c r="N4852" s="52">
        <v>0</v>
      </c>
      <c r="O4852" s="52">
        <v>0</v>
      </c>
      <c r="P4852" s="52">
        <v>0</v>
      </c>
      <c r="Q4852" s="52">
        <v>0</v>
      </c>
      <c r="R4852" s="52">
        <v>0</v>
      </c>
      <c r="S4852" s="52">
        <v>0</v>
      </c>
      <c r="T4852" s="52">
        <v>0</v>
      </c>
      <c r="U4852" s="52">
        <v>0</v>
      </c>
      <c r="V4852" s="52">
        <v>0</v>
      </c>
      <c r="W4852" s="52">
        <v>0</v>
      </c>
      <c r="X4852" s="52">
        <v>0</v>
      </c>
      <c r="Y4852" s="52">
        <v>0</v>
      </c>
      <c r="Z4852" s="52">
        <v>0</v>
      </c>
    </row>
    <row r="4853" spans="1:26">
      <c r="A4853" s="52" t="s">
        <v>353</v>
      </c>
      <c r="B4853" s="52" t="s">
        <v>337</v>
      </c>
      <c r="C4853" s="52" t="s">
        <v>244</v>
      </c>
      <c r="D4853" s="52" t="s">
        <v>86</v>
      </c>
      <c r="E4853" s="52" t="s">
        <v>90</v>
      </c>
      <c r="F4853" s="52" t="s">
        <v>63</v>
      </c>
      <c r="G4853" s="52">
        <v>0</v>
      </c>
      <c r="H4853" s="52">
        <v>0</v>
      </c>
      <c r="I4853" s="52">
        <v>0</v>
      </c>
      <c r="J4853" s="52">
        <v>0</v>
      </c>
      <c r="K4853" s="52">
        <v>0</v>
      </c>
      <c r="L4853" s="52">
        <v>0</v>
      </c>
      <c r="M4853" s="52">
        <v>0</v>
      </c>
      <c r="N4853" s="52">
        <v>0</v>
      </c>
      <c r="O4853" s="52">
        <v>0</v>
      </c>
      <c r="P4853" s="52">
        <v>0</v>
      </c>
      <c r="Q4853" s="52">
        <v>0</v>
      </c>
      <c r="R4853" s="52">
        <v>0</v>
      </c>
      <c r="S4853" s="52">
        <v>0</v>
      </c>
      <c r="T4853" s="52">
        <v>0</v>
      </c>
      <c r="U4853" s="52">
        <v>0</v>
      </c>
      <c r="V4853" s="52">
        <v>0</v>
      </c>
      <c r="W4853" s="52">
        <v>0</v>
      </c>
      <c r="X4853" s="52">
        <v>0</v>
      </c>
      <c r="Y4853" s="52">
        <v>0</v>
      </c>
      <c r="Z4853" s="52">
        <v>0</v>
      </c>
    </row>
    <row r="4854" spans="1:26">
      <c r="A4854" s="52" t="s">
        <v>353</v>
      </c>
      <c r="B4854" s="52" t="s">
        <v>338</v>
      </c>
      <c r="C4854" s="52" t="s">
        <v>244</v>
      </c>
      <c r="D4854" s="52" t="s">
        <v>86</v>
      </c>
      <c r="E4854" s="52" t="s">
        <v>90</v>
      </c>
      <c r="F4854" s="52" t="s">
        <v>64</v>
      </c>
      <c r="G4854" s="52">
        <v>0</v>
      </c>
      <c r="H4854" s="52">
        <v>0</v>
      </c>
      <c r="I4854" s="52">
        <v>0</v>
      </c>
      <c r="J4854" s="52">
        <v>0</v>
      </c>
      <c r="K4854" s="52">
        <v>0</v>
      </c>
      <c r="L4854" s="52">
        <v>0</v>
      </c>
      <c r="M4854" s="52">
        <v>0</v>
      </c>
      <c r="N4854" s="52">
        <v>0</v>
      </c>
      <c r="O4854" s="52">
        <v>0</v>
      </c>
      <c r="P4854" s="52">
        <v>0</v>
      </c>
      <c r="Q4854" s="52">
        <v>0</v>
      </c>
      <c r="R4854" s="52">
        <v>0</v>
      </c>
      <c r="S4854" s="52">
        <v>0</v>
      </c>
      <c r="T4854" s="52">
        <v>0</v>
      </c>
      <c r="U4854" s="52">
        <v>0</v>
      </c>
      <c r="V4854" s="52">
        <v>0</v>
      </c>
      <c r="W4854" s="52">
        <v>0</v>
      </c>
      <c r="X4854" s="52">
        <v>0</v>
      </c>
      <c r="Y4854" s="52">
        <v>0</v>
      </c>
      <c r="Z4854" s="52">
        <v>0</v>
      </c>
    </row>
    <row r="4855" spans="1:26">
      <c r="A4855" s="52" t="s">
        <v>353</v>
      </c>
      <c r="B4855" s="52" t="s">
        <v>339</v>
      </c>
      <c r="C4855" s="52" t="s">
        <v>244</v>
      </c>
      <c r="D4855" s="52" t="s">
        <v>86</v>
      </c>
      <c r="E4855" s="52" t="s">
        <v>90</v>
      </c>
      <c r="F4855" s="52" t="s">
        <v>65</v>
      </c>
      <c r="G4855" s="52">
        <v>0</v>
      </c>
      <c r="H4855" s="52">
        <v>0</v>
      </c>
      <c r="I4855" s="52">
        <v>0</v>
      </c>
      <c r="J4855" s="52">
        <v>0</v>
      </c>
      <c r="K4855" s="52">
        <v>0</v>
      </c>
      <c r="L4855" s="52">
        <v>0</v>
      </c>
      <c r="M4855" s="52">
        <v>0</v>
      </c>
      <c r="N4855" s="52">
        <v>0</v>
      </c>
      <c r="O4855" s="52">
        <v>0</v>
      </c>
      <c r="P4855" s="52">
        <v>0</v>
      </c>
      <c r="Q4855" s="52">
        <v>0</v>
      </c>
      <c r="R4855" s="52">
        <v>0</v>
      </c>
      <c r="S4855" s="52">
        <v>0</v>
      </c>
      <c r="T4855" s="52">
        <v>0</v>
      </c>
      <c r="U4855" s="52">
        <v>0</v>
      </c>
      <c r="V4855" s="52">
        <v>0</v>
      </c>
      <c r="W4855" s="52">
        <v>0</v>
      </c>
      <c r="X4855" s="52">
        <v>0</v>
      </c>
      <c r="Y4855" s="52">
        <v>0</v>
      </c>
      <c r="Z4855" s="52">
        <v>0</v>
      </c>
    </row>
    <row r="4856" spans="1:26">
      <c r="A4856" s="52" t="s">
        <v>353</v>
      </c>
      <c r="B4856" s="52" t="s">
        <v>340</v>
      </c>
      <c r="C4856" s="52" t="s">
        <v>244</v>
      </c>
      <c r="D4856" s="52" t="s">
        <v>86</v>
      </c>
      <c r="E4856" s="52" t="s">
        <v>90</v>
      </c>
      <c r="F4856" s="52" t="s">
        <v>66</v>
      </c>
      <c r="G4856" s="52">
        <v>0</v>
      </c>
      <c r="H4856" s="52">
        <v>0</v>
      </c>
      <c r="I4856" s="52">
        <v>0</v>
      </c>
      <c r="J4856" s="52">
        <v>0</v>
      </c>
      <c r="K4856" s="52">
        <v>0</v>
      </c>
      <c r="L4856" s="52">
        <v>0</v>
      </c>
      <c r="M4856" s="52">
        <v>0</v>
      </c>
      <c r="N4856" s="52">
        <v>0</v>
      </c>
      <c r="O4856" s="52">
        <v>0</v>
      </c>
      <c r="P4856" s="52">
        <v>0</v>
      </c>
      <c r="Q4856" s="52">
        <v>0</v>
      </c>
      <c r="R4856" s="52">
        <v>0</v>
      </c>
      <c r="S4856" s="52">
        <v>0</v>
      </c>
      <c r="T4856" s="52">
        <v>0</v>
      </c>
      <c r="U4856" s="52">
        <v>0</v>
      </c>
      <c r="V4856" s="52">
        <v>0</v>
      </c>
      <c r="W4856" s="52">
        <v>0</v>
      </c>
      <c r="X4856" s="52">
        <v>0</v>
      </c>
      <c r="Y4856" s="52">
        <v>0</v>
      </c>
      <c r="Z4856" s="52">
        <v>0</v>
      </c>
    </row>
    <row r="4857" spans="1:26">
      <c r="A4857" s="52" t="s">
        <v>353</v>
      </c>
      <c r="B4857" s="52" t="s">
        <v>341</v>
      </c>
      <c r="C4857" s="52" t="s">
        <v>244</v>
      </c>
      <c r="D4857" s="52" t="s">
        <v>86</v>
      </c>
      <c r="E4857" s="52" t="s">
        <v>90</v>
      </c>
      <c r="F4857" s="52" t="s">
        <v>67</v>
      </c>
      <c r="G4857" s="52">
        <v>0</v>
      </c>
      <c r="H4857" s="52">
        <v>0</v>
      </c>
      <c r="I4857" s="52">
        <v>0</v>
      </c>
      <c r="J4857" s="52">
        <v>0</v>
      </c>
      <c r="K4857" s="52">
        <v>0</v>
      </c>
      <c r="L4857" s="52">
        <v>0</v>
      </c>
      <c r="M4857" s="52">
        <v>0</v>
      </c>
      <c r="N4857" s="52">
        <v>0</v>
      </c>
      <c r="O4857" s="52">
        <v>0</v>
      </c>
      <c r="P4857" s="52">
        <v>0</v>
      </c>
      <c r="Q4857" s="52">
        <v>0</v>
      </c>
      <c r="R4857" s="52">
        <v>0</v>
      </c>
      <c r="S4857" s="52">
        <v>0</v>
      </c>
      <c r="T4857" s="52">
        <v>0</v>
      </c>
      <c r="U4857" s="52">
        <v>0</v>
      </c>
      <c r="V4857" s="52">
        <v>0</v>
      </c>
      <c r="W4857" s="52">
        <v>0</v>
      </c>
      <c r="X4857" s="52">
        <v>0</v>
      </c>
      <c r="Y4857" s="52">
        <v>0</v>
      </c>
      <c r="Z4857" s="52">
        <v>0</v>
      </c>
    </row>
    <row r="4858" spans="1:26">
      <c r="A4858" s="52" t="s">
        <v>353</v>
      </c>
      <c r="B4858" s="52" t="s">
        <v>337</v>
      </c>
      <c r="C4858" s="52" t="s">
        <v>244</v>
      </c>
      <c r="D4858" s="52" t="s">
        <v>86</v>
      </c>
      <c r="E4858" s="52" t="s">
        <v>90</v>
      </c>
      <c r="F4858" s="52" t="s">
        <v>68</v>
      </c>
      <c r="G4858" s="52">
        <v>0</v>
      </c>
      <c r="H4858" s="52">
        <v>0</v>
      </c>
      <c r="I4858" s="52">
        <v>0</v>
      </c>
      <c r="J4858" s="52">
        <v>0</v>
      </c>
      <c r="K4858" s="52">
        <v>0</v>
      </c>
      <c r="L4858" s="52">
        <v>0</v>
      </c>
      <c r="M4858" s="52">
        <v>0</v>
      </c>
      <c r="N4858" s="52">
        <v>0</v>
      </c>
      <c r="O4858" s="52">
        <v>0</v>
      </c>
      <c r="P4858" s="52">
        <v>0</v>
      </c>
      <c r="Q4858" s="52">
        <v>0</v>
      </c>
      <c r="R4858" s="52">
        <v>0</v>
      </c>
      <c r="S4858" s="52">
        <v>0</v>
      </c>
      <c r="T4858" s="52">
        <v>0</v>
      </c>
      <c r="U4858" s="52">
        <v>0</v>
      </c>
      <c r="V4858" s="52">
        <v>0</v>
      </c>
      <c r="W4858" s="52">
        <v>0</v>
      </c>
      <c r="X4858" s="52">
        <v>0</v>
      </c>
      <c r="Y4858" s="52">
        <v>0</v>
      </c>
      <c r="Z4858" s="52">
        <v>0</v>
      </c>
    </row>
    <row r="4859" spans="1:26">
      <c r="A4859" s="52" t="s">
        <v>353</v>
      </c>
      <c r="B4859" s="52" t="s">
        <v>337</v>
      </c>
      <c r="C4859" s="52" t="s">
        <v>244</v>
      </c>
      <c r="D4859" s="52" t="s">
        <v>86</v>
      </c>
      <c r="E4859" s="52" t="s">
        <v>90</v>
      </c>
      <c r="F4859" s="52" t="s">
        <v>69</v>
      </c>
      <c r="G4859" s="52">
        <v>0</v>
      </c>
      <c r="H4859" s="52">
        <v>0</v>
      </c>
      <c r="I4859" s="52">
        <v>0</v>
      </c>
      <c r="J4859" s="52">
        <v>0</v>
      </c>
      <c r="K4859" s="52">
        <v>0</v>
      </c>
      <c r="L4859" s="52">
        <v>0</v>
      </c>
      <c r="M4859" s="52">
        <v>0</v>
      </c>
      <c r="N4859" s="52">
        <v>0</v>
      </c>
      <c r="O4859" s="52">
        <v>0</v>
      </c>
      <c r="P4859" s="52">
        <v>0</v>
      </c>
      <c r="Q4859" s="52">
        <v>0</v>
      </c>
      <c r="R4859" s="52">
        <v>0</v>
      </c>
      <c r="S4859" s="52">
        <v>0</v>
      </c>
      <c r="T4859" s="52">
        <v>0</v>
      </c>
      <c r="U4859" s="52">
        <v>0</v>
      </c>
      <c r="V4859" s="52">
        <v>0</v>
      </c>
      <c r="W4859" s="52">
        <v>0</v>
      </c>
      <c r="X4859" s="52">
        <v>0</v>
      </c>
      <c r="Y4859" s="52">
        <v>0</v>
      </c>
      <c r="Z4859" s="52">
        <v>0</v>
      </c>
    </row>
    <row r="4860" spans="1:26">
      <c r="A4860" s="52" t="s">
        <v>353</v>
      </c>
      <c r="B4860" s="52" t="s">
        <v>337</v>
      </c>
      <c r="C4860" s="52" t="s">
        <v>244</v>
      </c>
      <c r="D4860" s="52" t="s">
        <v>86</v>
      </c>
      <c r="E4860" s="52" t="s">
        <v>90</v>
      </c>
      <c r="F4860" s="52" t="s">
        <v>70</v>
      </c>
      <c r="G4860" s="52">
        <v>0</v>
      </c>
      <c r="H4860" s="52">
        <v>0</v>
      </c>
      <c r="I4860" s="52">
        <v>0</v>
      </c>
      <c r="J4860" s="52">
        <v>0</v>
      </c>
      <c r="K4860" s="52">
        <v>0</v>
      </c>
      <c r="L4860" s="52">
        <v>0</v>
      </c>
      <c r="M4860" s="52">
        <v>0</v>
      </c>
      <c r="N4860" s="52">
        <v>0</v>
      </c>
      <c r="O4860" s="52">
        <v>0</v>
      </c>
      <c r="P4860" s="52">
        <v>0</v>
      </c>
      <c r="Q4860" s="52">
        <v>0</v>
      </c>
      <c r="R4860" s="52">
        <v>0</v>
      </c>
      <c r="S4860" s="52">
        <v>0</v>
      </c>
      <c r="T4860" s="52">
        <v>0</v>
      </c>
      <c r="U4860" s="52">
        <v>0</v>
      </c>
      <c r="V4860" s="52">
        <v>0</v>
      </c>
      <c r="W4860" s="52">
        <v>0</v>
      </c>
      <c r="X4860" s="52">
        <v>0</v>
      </c>
      <c r="Y4860" s="52">
        <v>0</v>
      </c>
      <c r="Z4860" s="52">
        <v>0</v>
      </c>
    </row>
    <row r="4861" spans="1:26">
      <c r="A4861" s="52" t="s">
        <v>353</v>
      </c>
      <c r="B4861" s="52" t="s">
        <v>342</v>
      </c>
      <c r="C4861" s="52" t="s">
        <v>244</v>
      </c>
      <c r="D4861" s="52" t="s">
        <v>86</v>
      </c>
      <c r="E4861" s="52" t="s">
        <v>90</v>
      </c>
      <c r="F4861" s="52" t="s">
        <v>71</v>
      </c>
      <c r="G4861" s="52">
        <v>0</v>
      </c>
      <c r="H4861" s="52">
        <v>0</v>
      </c>
      <c r="I4861" s="52">
        <v>0</v>
      </c>
      <c r="J4861" s="52">
        <v>0</v>
      </c>
      <c r="K4861" s="52">
        <v>0</v>
      </c>
      <c r="L4861" s="52">
        <v>0</v>
      </c>
      <c r="M4861" s="52">
        <v>0</v>
      </c>
      <c r="N4861" s="52">
        <v>0</v>
      </c>
      <c r="O4861" s="52">
        <v>0</v>
      </c>
      <c r="P4861" s="52">
        <v>0</v>
      </c>
      <c r="Q4861" s="52">
        <v>0</v>
      </c>
      <c r="R4861" s="52">
        <v>0</v>
      </c>
      <c r="S4861" s="52">
        <v>0</v>
      </c>
      <c r="T4861" s="52">
        <v>0</v>
      </c>
      <c r="U4861" s="52">
        <v>0</v>
      </c>
      <c r="V4861" s="52">
        <v>0</v>
      </c>
      <c r="W4861" s="52">
        <v>0</v>
      </c>
      <c r="X4861" s="52">
        <v>0</v>
      </c>
      <c r="Y4861" s="52">
        <v>0</v>
      </c>
      <c r="Z4861" s="52">
        <v>0</v>
      </c>
    </row>
    <row r="4862" spans="1:26">
      <c r="A4862" s="52" t="s">
        <v>353</v>
      </c>
      <c r="B4862" s="52" t="s">
        <v>342</v>
      </c>
      <c r="C4862" s="52" t="s">
        <v>244</v>
      </c>
      <c r="D4862" s="52" t="s">
        <v>86</v>
      </c>
      <c r="E4862" s="52" t="s">
        <v>90</v>
      </c>
      <c r="F4862" s="52" t="s">
        <v>72</v>
      </c>
      <c r="G4862" s="52">
        <v>55.167600474000004</v>
      </c>
      <c r="H4862" s="52">
        <v>49.245899410800007</v>
      </c>
      <c r="I4862" s="52">
        <v>52.787400487200003</v>
      </c>
      <c r="J4862" s="52">
        <v>52.739398825199999</v>
      </c>
      <c r="K4862" s="52">
        <v>50.098202100000002</v>
      </c>
      <c r="L4862" s="52">
        <v>36.8066988972</v>
      </c>
      <c r="M4862" s="52">
        <v>36.465600301199999</v>
      </c>
      <c r="N4862" s="52">
        <v>35.7840018216</v>
      </c>
      <c r="O4862" s="52">
        <v>36.593398184400002</v>
      </c>
      <c r="P4862" s="52">
        <v>34.378199985599998</v>
      </c>
      <c r="Q4862" s="52">
        <v>28.201196232000001</v>
      </c>
      <c r="R4862" s="52">
        <v>10.181401624800001</v>
      </c>
      <c r="S4862" s="52">
        <v>9.5474991708000001</v>
      </c>
      <c r="T4862" s="52">
        <v>8.8182004788000015</v>
      </c>
      <c r="U4862" s="52">
        <v>5.5379975903999998</v>
      </c>
      <c r="V4862" s="52">
        <v>9.1692008567999999</v>
      </c>
      <c r="W4862" s="52">
        <v>19.212601366800001</v>
      </c>
      <c r="X4862" s="52">
        <v>17.769897075600003</v>
      </c>
      <c r="Y4862" s="52">
        <v>13.382398630800001</v>
      </c>
      <c r="Z4862" s="52">
        <v>16.1258830668</v>
      </c>
    </row>
    <row r="4863" spans="1:26">
      <c r="A4863" s="52" t="s">
        <v>353</v>
      </c>
      <c r="B4863" s="52" t="s">
        <v>343</v>
      </c>
      <c r="C4863" s="52" t="s">
        <v>244</v>
      </c>
      <c r="D4863" s="52" t="s">
        <v>86</v>
      </c>
      <c r="E4863" s="52" t="s">
        <v>90</v>
      </c>
      <c r="F4863" s="52" t="s">
        <v>73</v>
      </c>
      <c r="G4863" s="52">
        <v>0</v>
      </c>
      <c r="H4863" s="52">
        <v>0</v>
      </c>
      <c r="I4863" s="52">
        <v>0</v>
      </c>
      <c r="J4863" s="52">
        <v>0</v>
      </c>
      <c r="K4863" s="52">
        <v>0</v>
      </c>
      <c r="L4863" s="52">
        <v>0</v>
      </c>
      <c r="M4863" s="52">
        <v>0</v>
      </c>
      <c r="N4863" s="52">
        <v>0</v>
      </c>
      <c r="O4863" s="52">
        <v>0</v>
      </c>
      <c r="P4863" s="52">
        <v>0</v>
      </c>
      <c r="Q4863" s="52">
        <v>0</v>
      </c>
      <c r="R4863" s="52">
        <v>0</v>
      </c>
      <c r="S4863" s="52">
        <v>0</v>
      </c>
      <c r="T4863" s="52">
        <v>0</v>
      </c>
      <c r="U4863" s="52">
        <v>0</v>
      </c>
      <c r="V4863" s="52">
        <v>0</v>
      </c>
      <c r="W4863" s="52">
        <v>0</v>
      </c>
      <c r="X4863" s="52">
        <v>0</v>
      </c>
      <c r="Y4863" s="52">
        <v>0</v>
      </c>
      <c r="Z4863" s="52">
        <v>0</v>
      </c>
    </row>
    <row r="4864" spans="1:26">
      <c r="A4864" s="52" t="s">
        <v>354</v>
      </c>
      <c r="B4864" s="52" t="s">
        <v>337</v>
      </c>
      <c r="C4864" s="52" t="s">
        <v>244</v>
      </c>
      <c r="D4864" s="52" t="s">
        <v>86</v>
      </c>
      <c r="E4864" s="52" t="s">
        <v>91</v>
      </c>
      <c r="F4864" s="52" t="s">
        <v>63</v>
      </c>
      <c r="G4864" s="52">
        <v>0</v>
      </c>
      <c r="H4864" s="52">
        <v>0</v>
      </c>
      <c r="I4864" s="52">
        <v>0</v>
      </c>
      <c r="J4864" s="52">
        <v>0</v>
      </c>
      <c r="K4864" s="52">
        <v>0</v>
      </c>
      <c r="L4864" s="52">
        <v>0</v>
      </c>
      <c r="M4864" s="52">
        <v>0</v>
      </c>
      <c r="N4864" s="52">
        <v>0</v>
      </c>
      <c r="O4864" s="52">
        <v>0</v>
      </c>
      <c r="P4864" s="52">
        <v>0</v>
      </c>
      <c r="Q4864" s="52">
        <v>0</v>
      </c>
      <c r="R4864" s="52">
        <v>0</v>
      </c>
      <c r="S4864" s="52">
        <v>0</v>
      </c>
      <c r="T4864" s="52">
        <v>0</v>
      </c>
      <c r="U4864" s="52">
        <v>0</v>
      </c>
      <c r="V4864" s="52">
        <v>0</v>
      </c>
      <c r="W4864" s="52">
        <v>0</v>
      </c>
      <c r="X4864" s="52">
        <v>0</v>
      </c>
      <c r="Y4864" s="52">
        <v>0</v>
      </c>
      <c r="Z4864" s="52">
        <v>0</v>
      </c>
    </row>
    <row r="4865" spans="1:26">
      <c r="A4865" s="52" t="s">
        <v>354</v>
      </c>
      <c r="B4865" s="52" t="s">
        <v>338</v>
      </c>
      <c r="C4865" s="52" t="s">
        <v>244</v>
      </c>
      <c r="D4865" s="52" t="s">
        <v>86</v>
      </c>
      <c r="E4865" s="52" t="s">
        <v>91</v>
      </c>
      <c r="F4865" s="52" t="s">
        <v>64</v>
      </c>
      <c r="G4865" s="52">
        <v>0</v>
      </c>
      <c r="H4865" s="52">
        <v>0</v>
      </c>
      <c r="I4865" s="52">
        <v>0</v>
      </c>
      <c r="J4865" s="52">
        <v>0</v>
      </c>
      <c r="K4865" s="52">
        <v>0</v>
      </c>
      <c r="L4865" s="52">
        <v>0</v>
      </c>
      <c r="M4865" s="52">
        <v>0</v>
      </c>
      <c r="N4865" s="52">
        <v>0</v>
      </c>
      <c r="O4865" s="52">
        <v>0</v>
      </c>
      <c r="P4865" s="52">
        <v>0</v>
      </c>
      <c r="Q4865" s="52">
        <v>0</v>
      </c>
      <c r="R4865" s="52">
        <v>0</v>
      </c>
      <c r="S4865" s="52">
        <v>0</v>
      </c>
      <c r="T4865" s="52">
        <v>0</v>
      </c>
      <c r="U4865" s="52">
        <v>0</v>
      </c>
      <c r="V4865" s="52">
        <v>0</v>
      </c>
      <c r="W4865" s="52">
        <v>0</v>
      </c>
      <c r="X4865" s="52">
        <v>0</v>
      </c>
      <c r="Y4865" s="52">
        <v>0</v>
      </c>
      <c r="Z4865" s="52">
        <v>0</v>
      </c>
    </row>
    <row r="4866" spans="1:26">
      <c r="A4866" s="52" t="s">
        <v>354</v>
      </c>
      <c r="B4866" s="52" t="s">
        <v>339</v>
      </c>
      <c r="C4866" s="52" t="s">
        <v>244</v>
      </c>
      <c r="D4866" s="52" t="s">
        <v>86</v>
      </c>
      <c r="E4866" s="52" t="s">
        <v>91</v>
      </c>
      <c r="F4866" s="52" t="s">
        <v>65</v>
      </c>
      <c r="G4866" s="52">
        <v>0</v>
      </c>
      <c r="H4866" s="52">
        <v>0</v>
      </c>
      <c r="I4866" s="52">
        <v>0</v>
      </c>
      <c r="J4866" s="52">
        <v>0</v>
      </c>
      <c r="K4866" s="52">
        <v>0</v>
      </c>
      <c r="L4866" s="52">
        <v>0</v>
      </c>
      <c r="M4866" s="52">
        <v>0</v>
      </c>
      <c r="N4866" s="52">
        <v>0</v>
      </c>
      <c r="O4866" s="52">
        <v>0</v>
      </c>
      <c r="P4866" s="52">
        <v>0</v>
      </c>
      <c r="Q4866" s="52">
        <v>0</v>
      </c>
      <c r="R4866" s="52">
        <v>0</v>
      </c>
      <c r="S4866" s="52">
        <v>0</v>
      </c>
      <c r="T4866" s="52">
        <v>0</v>
      </c>
      <c r="U4866" s="52">
        <v>0</v>
      </c>
      <c r="V4866" s="52">
        <v>0</v>
      </c>
      <c r="W4866" s="52">
        <v>0</v>
      </c>
      <c r="X4866" s="52">
        <v>0</v>
      </c>
      <c r="Y4866" s="52">
        <v>0</v>
      </c>
      <c r="Z4866" s="52">
        <v>0</v>
      </c>
    </row>
    <row r="4867" spans="1:26">
      <c r="A4867" s="52" t="s">
        <v>354</v>
      </c>
      <c r="B4867" s="52" t="s">
        <v>340</v>
      </c>
      <c r="C4867" s="52" t="s">
        <v>244</v>
      </c>
      <c r="D4867" s="52" t="s">
        <v>86</v>
      </c>
      <c r="E4867" s="52" t="s">
        <v>91</v>
      </c>
      <c r="F4867" s="52" t="s">
        <v>66</v>
      </c>
      <c r="G4867" s="52">
        <v>0</v>
      </c>
      <c r="H4867" s="52">
        <v>0</v>
      </c>
      <c r="I4867" s="52">
        <v>0</v>
      </c>
      <c r="J4867" s="52">
        <v>0</v>
      </c>
      <c r="K4867" s="52">
        <v>0</v>
      </c>
      <c r="L4867" s="52">
        <v>0</v>
      </c>
      <c r="M4867" s="52">
        <v>0</v>
      </c>
      <c r="N4867" s="52">
        <v>0</v>
      </c>
      <c r="O4867" s="52">
        <v>0</v>
      </c>
      <c r="P4867" s="52">
        <v>0</v>
      </c>
      <c r="Q4867" s="52">
        <v>0</v>
      </c>
      <c r="R4867" s="52">
        <v>0</v>
      </c>
      <c r="S4867" s="52">
        <v>0</v>
      </c>
      <c r="T4867" s="52">
        <v>0</v>
      </c>
      <c r="U4867" s="52">
        <v>0</v>
      </c>
      <c r="V4867" s="52">
        <v>0</v>
      </c>
      <c r="W4867" s="52">
        <v>0</v>
      </c>
      <c r="X4867" s="52">
        <v>0</v>
      </c>
      <c r="Y4867" s="52">
        <v>0</v>
      </c>
      <c r="Z4867" s="52">
        <v>0</v>
      </c>
    </row>
    <row r="4868" spans="1:26">
      <c r="A4868" s="52" t="s">
        <v>354</v>
      </c>
      <c r="B4868" s="52" t="s">
        <v>341</v>
      </c>
      <c r="C4868" s="52" t="s">
        <v>244</v>
      </c>
      <c r="D4868" s="52" t="s">
        <v>86</v>
      </c>
      <c r="E4868" s="52" t="s">
        <v>91</v>
      </c>
      <c r="F4868" s="52" t="s">
        <v>67</v>
      </c>
      <c r="G4868" s="52">
        <v>0</v>
      </c>
      <c r="H4868" s="52">
        <v>0</v>
      </c>
      <c r="I4868" s="52">
        <v>0</v>
      </c>
      <c r="J4868" s="52">
        <v>0</v>
      </c>
      <c r="K4868" s="52">
        <v>0</v>
      </c>
      <c r="L4868" s="52">
        <v>0</v>
      </c>
      <c r="M4868" s="52">
        <v>0</v>
      </c>
      <c r="N4868" s="52">
        <v>0</v>
      </c>
      <c r="O4868" s="52">
        <v>0</v>
      </c>
      <c r="P4868" s="52">
        <v>0</v>
      </c>
      <c r="Q4868" s="52">
        <v>0</v>
      </c>
      <c r="R4868" s="52">
        <v>0</v>
      </c>
      <c r="S4868" s="52">
        <v>0</v>
      </c>
      <c r="T4868" s="52">
        <v>0</v>
      </c>
      <c r="U4868" s="52">
        <v>0</v>
      </c>
      <c r="V4868" s="52">
        <v>0</v>
      </c>
      <c r="W4868" s="52">
        <v>0</v>
      </c>
      <c r="X4868" s="52">
        <v>0</v>
      </c>
      <c r="Y4868" s="52">
        <v>0</v>
      </c>
      <c r="Z4868" s="52">
        <v>0</v>
      </c>
    </row>
    <row r="4869" spans="1:26">
      <c r="A4869" s="52" t="s">
        <v>354</v>
      </c>
      <c r="B4869" s="52" t="s">
        <v>337</v>
      </c>
      <c r="C4869" s="52" t="s">
        <v>244</v>
      </c>
      <c r="D4869" s="52" t="s">
        <v>86</v>
      </c>
      <c r="E4869" s="52" t="s">
        <v>91</v>
      </c>
      <c r="F4869" s="52" t="s">
        <v>68</v>
      </c>
      <c r="G4869" s="52">
        <v>0</v>
      </c>
      <c r="H4869" s="52">
        <v>0</v>
      </c>
      <c r="I4869" s="52">
        <v>0</v>
      </c>
      <c r="J4869" s="52">
        <v>0</v>
      </c>
      <c r="K4869" s="52">
        <v>0</v>
      </c>
      <c r="L4869" s="52">
        <v>0</v>
      </c>
      <c r="M4869" s="52">
        <v>0</v>
      </c>
      <c r="N4869" s="52">
        <v>0</v>
      </c>
      <c r="O4869" s="52">
        <v>0</v>
      </c>
      <c r="P4869" s="52">
        <v>0</v>
      </c>
      <c r="Q4869" s="52">
        <v>0</v>
      </c>
      <c r="R4869" s="52">
        <v>0</v>
      </c>
      <c r="S4869" s="52">
        <v>0</v>
      </c>
      <c r="T4869" s="52">
        <v>0</v>
      </c>
      <c r="U4869" s="52">
        <v>0</v>
      </c>
      <c r="V4869" s="52">
        <v>0</v>
      </c>
      <c r="W4869" s="52">
        <v>0</v>
      </c>
      <c r="X4869" s="52">
        <v>0</v>
      </c>
      <c r="Y4869" s="52">
        <v>0</v>
      </c>
      <c r="Z4869" s="52">
        <v>0</v>
      </c>
    </row>
    <row r="4870" spans="1:26">
      <c r="A4870" s="52" t="s">
        <v>354</v>
      </c>
      <c r="B4870" s="52" t="s">
        <v>337</v>
      </c>
      <c r="C4870" s="52" t="s">
        <v>244</v>
      </c>
      <c r="D4870" s="52" t="s">
        <v>86</v>
      </c>
      <c r="E4870" s="52" t="s">
        <v>91</v>
      </c>
      <c r="F4870" s="52" t="s">
        <v>69</v>
      </c>
      <c r="G4870" s="52">
        <v>0</v>
      </c>
      <c r="H4870" s="52">
        <v>0</v>
      </c>
      <c r="I4870" s="52">
        <v>0</v>
      </c>
      <c r="J4870" s="52">
        <v>0</v>
      </c>
      <c r="K4870" s="52">
        <v>0</v>
      </c>
      <c r="L4870" s="52">
        <v>0</v>
      </c>
      <c r="M4870" s="52">
        <v>0</v>
      </c>
      <c r="N4870" s="52">
        <v>0</v>
      </c>
      <c r="O4870" s="52">
        <v>0</v>
      </c>
      <c r="P4870" s="52">
        <v>0</v>
      </c>
      <c r="Q4870" s="52">
        <v>0</v>
      </c>
      <c r="R4870" s="52">
        <v>0</v>
      </c>
      <c r="S4870" s="52">
        <v>0</v>
      </c>
      <c r="T4870" s="52">
        <v>0</v>
      </c>
      <c r="U4870" s="52">
        <v>0</v>
      </c>
      <c r="V4870" s="52">
        <v>0</v>
      </c>
      <c r="W4870" s="52">
        <v>0</v>
      </c>
      <c r="X4870" s="52">
        <v>0</v>
      </c>
      <c r="Y4870" s="52">
        <v>0</v>
      </c>
      <c r="Z4870" s="52">
        <v>0</v>
      </c>
    </row>
    <row r="4871" spans="1:26">
      <c r="A4871" s="52" t="s">
        <v>354</v>
      </c>
      <c r="B4871" s="52" t="s">
        <v>337</v>
      </c>
      <c r="C4871" s="52" t="s">
        <v>244</v>
      </c>
      <c r="D4871" s="52" t="s">
        <v>86</v>
      </c>
      <c r="E4871" s="52" t="s">
        <v>91</v>
      </c>
      <c r="F4871" s="52" t="s">
        <v>70</v>
      </c>
      <c r="G4871" s="52">
        <v>0</v>
      </c>
      <c r="H4871" s="52">
        <v>0</v>
      </c>
      <c r="I4871" s="52">
        <v>0</v>
      </c>
      <c r="J4871" s="52">
        <v>0</v>
      </c>
      <c r="K4871" s="52">
        <v>0</v>
      </c>
      <c r="L4871" s="52">
        <v>0</v>
      </c>
      <c r="M4871" s="52">
        <v>0</v>
      </c>
      <c r="N4871" s="52">
        <v>0</v>
      </c>
      <c r="O4871" s="52">
        <v>0</v>
      </c>
      <c r="P4871" s="52">
        <v>0</v>
      </c>
      <c r="Q4871" s="52">
        <v>0</v>
      </c>
      <c r="R4871" s="52">
        <v>0</v>
      </c>
      <c r="S4871" s="52">
        <v>0</v>
      </c>
      <c r="T4871" s="52">
        <v>0</v>
      </c>
      <c r="U4871" s="52">
        <v>0</v>
      </c>
      <c r="V4871" s="52">
        <v>0</v>
      </c>
      <c r="W4871" s="52">
        <v>0</v>
      </c>
      <c r="X4871" s="52">
        <v>0</v>
      </c>
      <c r="Y4871" s="52">
        <v>0</v>
      </c>
      <c r="Z4871" s="52">
        <v>0</v>
      </c>
    </row>
    <row r="4872" spans="1:26">
      <c r="A4872" s="52" t="s">
        <v>354</v>
      </c>
      <c r="B4872" s="52" t="s">
        <v>342</v>
      </c>
      <c r="C4872" s="52" t="s">
        <v>244</v>
      </c>
      <c r="D4872" s="52" t="s">
        <v>86</v>
      </c>
      <c r="E4872" s="52" t="s">
        <v>91</v>
      </c>
      <c r="F4872" s="52" t="s">
        <v>71</v>
      </c>
      <c r="G4872" s="52">
        <v>0</v>
      </c>
      <c r="H4872" s="52">
        <v>0</v>
      </c>
      <c r="I4872" s="52">
        <v>0</v>
      </c>
      <c r="J4872" s="52">
        <v>0</v>
      </c>
      <c r="K4872" s="52">
        <v>0</v>
      </c>
      <c r="L4872" s="52">
        <v>0</v>
      </c>
      <c r="M4872" s="52">
        <v>0</v>
      </c>
      <c r="N4872" s="52">
        <v>0</v>
      </c>
      <c r="O4872" s="52">
        <v>0</v>
      </c>
      <c r="P4872" s="52">
        <v>0</v>
      </c>
      <c r="Q4872" s="52">
        <v>0</v>
      </c>
      <c r="R4872" s="52">
        <v>0</v>
      </c>
      <c r="S4872" s="52">
        <v>0</v>
      </c>
      <c r="T4872" s="52">
        <v>0</v>
      </c>
      <c r="U4872" s="52">
        <v>0</v>
      </c>
      <c r="V4872" s="52">
        <v>0</v>
      </c>
      <c r="W4872" s="52">
        <v>0</v>
      </c>
      <c r="X4872" s="52">
        <v>0</v>
      </c>
      <c r="Y4872" s="52">
        <v>0</v>
      </c>
      <c r="Z4872" s="52">
        <v>0</v>
      </c>
    </row>
    <row r="4873" spans="1:26">
      <c r="A4873" s="52" t="s">
        <v>354</v>
      </c>
      <c r="B4873" s="52" t="s">
        <v>342</v>
      </c>
      <c r="C4873" s="52" t="s">
        <v>244</v>
      </c>
      <c r="D4873" s="52" t="s">
        <v>86</v>
      </c>
      <c r="E4873" s="52" t="s">
        <v>91</v>
      </c>
      <c r="F4873" s="52" t="s">
        <v>72</v>
      </c>
      <c r="G4873" s="52">
        <v>0.17160018480000003</v>
      </c>
      <c r="H4873" s="52">
        <v>0.17160018480000003</v>
      </c>
      <c r="I4873" s="52">
        <v>0.17160018480000003</v>
      </c>
      <c r="J4873" s="52">
        <v>4.28979528E-2</v>
      </c>
      <c r="K4873" s="52">
        <v>4.2600690000000004E-2</v>
      </c>
      <c r="L4873" s="52">
        <v>4.2600690000000004E-2</v>
      </c>
      <c r="M4873" s="52">
        <v>4.2600690000000004E-2</v>
      </c>
      <c r="N4873" s="52">
        <v>4.2600690000000004E-2</v>
      </c>
      <c r="O4873" s="52">
        <v>4.2600690000000004E-2</v>
      </c>
      <c r="P4873" s="52">
        <v>4.2600690000000004E-2</v>
      </c>
      <c r="Q4873" s="52">
        <v>4.2600690000000004E-2</v>
      </c>
      <c r="R4873" s="52">
        <v>4.2600690000000004E-2</v>
      </c>
      <c r="S4873" s="52">
        <v>4.2600690000000004E-2</v>
      </c>
      <c r="T4873" s="52">
        <v>4.2600690000000004E-2</v>
      </c>
      <c r="U4873" s="52">
        <v>8.5201380000000007E-2</v>
      </c>
      <c r="V4873" s="52">
        <v>8.5201380000000007E-2</v>
      </c>
      <c r="W4873" s="52">
        <v>8.5201380000000007E-2</v>
      </c>
      <c r="X4873" s="52">
        <v>4.2600690000000004E-2</v>
      </c>
      <c r="Y4873" s="52">
        <v>8.5201380000000007E-2</v>
      </c>
      <c r="Z4873" s="52">
        <v>5.6404569600000003E-2</v>
      </c>
    </row>
    <row r="4874" spans="1:26">
      <c r="A4874" s="52" t="s">
        <v>354</v>
      </c>
      <c r="B4874" s="52" t="s">
        <v>343</v>
      </c>
      <c r="C4874" s="52" t="s">
        <v>244</v>
      </c>
      <c r="D4874" s="52" t="s">
        <v>86</v>
      </c>
      <c r="E4874" s="52" t="s">
        <v>91</v>
      </c>
      <c r="F4874" s="52" t="s">
        <v>73</v>
      </c>
      <c r="G4874" s="52">
        <v>0</v>
      </c>
      <c r="H4874" s="52">
        <v>0</v>
      </c>
      <c r="I4874" s="52">
        <v>0</v>
      </c>
      <c r="J4874" s="52">
        <v>0</v>
      </c>
      <c r="K4874" s="52">
        <v>0</v>
      </c>
      <c r="L4874" s="52">
        <v>0</v>
      </c>
      <c r="M4874" s="52">
        <v>0</v>
      </c>
      <c r="N4874" s="52">
        <v>0</v>
      </c>
      <c r="O4874" s="52">
        <v>0</v>
      </c>
      <c r="P4874" s="52">
        <v>0</v>
      </c>
      <c r="Q4874" s="52">
        <v>0</v>
      </c>
      <c r="R4874" s="52">
        <v>0</v>
      </c>
      <c r="S4874" s="52">
        <v>0</v>
      </c>
      <c r="T4874" s="52">
        <v>0</v>
      </c>
      <c r="U4874" s="52">
        <v>0</v>
      </c>
      <c r="V4874" s="52">
        <v>0</v>
      </c>
      <c r="W4874" s="52">
        <v>0</v>
      </c>
      <c r="X4874" s="52">
        <v>0</v>
      </c>
      <c r="Y4874" s="52">
        <v>0</v>
      </c>
      <c r="Z4874" s="52">
        <v>0</v>
      </c>
    </row>
    <row r="4875" spans="1:26">
      <c r="A4875" s="52" t="s">
        <v>355</v>
      </c>
      <c r="B4875" s="52" t="s">
        <v>337</v>
      </c>
      <c r="C4875" s="52" t="s">
        <v>244</v>
      </c>
      <c r="D4875" s="52" t="s">
        <v>86</v>
      </c>
      <c r="E4875" s="52" t="s">
        <v>92</v>
      </c>
      <c r="F4875" s="52" t="s">
        <v>63</v>
      </c>
      <c r="G4875" s="52">
        <v>0</v>
      </c>
      <c r="H4875" s="52">
        <v>0</v>
      </c>
      <c r="I4875" s="52">
        <v>0</v>
      </c>
      <c r="J4875" s="52">
        <v>0</v>
      </c>
      <c r="K4875" s="52">
        <v>0</v>
      </c>
      <c r="L4875" s="52">
        <v>0</v>
      </c>
      <c r="M4875" s="52">
        <v>0</v>
      </c>
      <c r="N4875" s="52">
        <v>0</v>
      </c>
      <c r="O4875" s="52">
        <v>0</v>
      </c>
      <c r="P4875" s="52">
        <v>0</v>
      </c>
      <c r="Q4875" s="52">
        <v>0</v>
      </c>
      <c r="R4875" s="52">
        <v>0</v>
      </c>
      <c r="S4875" s="52">
        <v>0</v>
      </c>
      <c r="T4875" s="52">
        <v>0</v>
      </c>
      <c r="U4875" s="52">
        <v>0</v>
      </c>
      <c r="V4875" s="52">
        <v>0</v>
      </c>
      <c r="W4875" s="52">
        <v>0</v>
      </c>
      <c r="X4875" s="52">
        <v>0</v>
      </c>
      <c r="Y4875" s="52">
        <v>0</v>
      </c>
      <c r="Z4875" s="52">
        <v>0</v>
      </c>
    </row>
    <row r="4876" spans="1:26">
      <c r="A4876" s="52" t="s">
        <v>355</v>
      </c>
      <c r="B4876" s="52" t="s">
        <v>338</v>
      </c>
      <c r="C4876" s="52" t="s">
        <v>244</v>
      </c>
      <c r="D4876" s="52" t="s">
        <v>86</v>
      </c>
      <c r="E4876" s="52" t="s">
        <v>92</v>
      </c>
      <c r="F4876" s="52" t="s">
        <v>64</v>
      </c>
      <c r="G4876" s="52">
        <v>0</v>
      </c>
      <c r="H4876" s="52">
        <v>0</v>
      </c>
      <c r="I4876" s="52">
        <v>0</v>
      </c>
      <c r="J4876" s="52">
        <v>0</v>
      </c>
      <c r="K4876" s="52">
        <v>0</v>
      </c>
      <c r="L4876" s="52">
        <v>0</v>
      </c>
      <c r="M4876" s="52">
        <v>0</v>
      </c>
      <c r="N4876" s="52">
        <v>0</v>
      </c>
      <c r="O4876" s="52">
        <v>0</v>
      </c>
      <c r="P4876" s="52">
        <v>0</v>
      </c>
      <c r="Q4876" s="52">
        <v>0</v>
      </c>
      <c r="R4876" s="52">
        <v>0</v>
      </c>
      <c r="S4876" s="52">
        <v>0</v>
      </c>
      <c r="T4876" s="52">
        <v>0</v>
      </c>
      <c r="U4876" s="52">
        <v>0</v>
      </c>
      <c r="V4876" s="52">
        <v>0</v>
      </c>
      <c r="W4876" s="52">
        <v>0</v>
      </c>
      <c r="X4876" s="52">
        <v>0</v>
      </c>
      <c r="Y4876" s="52">
        <v>0</v>
      </c>
      <c r="Z4876" s="52">
        <v>0</v>
      </c>
    </row>
    <row r="4877" spans="1:26">
      <c r="A4877" s="52" t="s">
        <v>355</v>
      </c>
      <c r="B4877" s="52" t="s">
        <v>339</v>
      </c>
      <c r="C4877" s="52" t="s">
        <v>244</v>
      </c>
      <c r="D4877" s="52" t="s">
        <v>86</v>
      </c>
      <c r="E4877" s="52" t="s">
        <v>92</v>
      </c>
      <c r="F4877" s="52" t="s">
        <v>65</v>
      </c>
      <c r="G4877" s="52">
        <v>0</v>
      </c>
      <c r="H4877" s="52">
        <v>0</v>
      </c>
      <c r="I4877" s="52">
        <v>0</v>
      </c>
      <c r="J4877" s="52">
        <v>0</v>
      </c>
      <c r="K4877" s="52">
        <v>0</v>
      </c>
      <c r="L4877" s="52">
        <v>0</v>
      </c>
      <c r="M4877" s="52">
        <v>0</v>
      </c>
      <c r="N4877" s="52">
        <v>0</v>
      </c>
      <c r="O4877" s="52">
        <v>0</v>
      </c>
      <c r="P4877" s="52">
        <v>0</v>
      </c>
      <c r="Q4877" s="52">
        <v>0</v>
      </c>
      <c r="R4877" s="52">
        <v>0</v>
      </c>
      <c r="S4877" s="52">
        <v>0</v>
      </c>
      <c r="T4877" s="52">
        <v>0</v>
      </c>
      <c r="U4877" s="52">
        <v>0</v>
      </c>
      <c r="V4877" s="52">
        <v>0</v>
      </c>
      <c r="W4877" s="52">
        <v>0</v>
      </c>
      <c r="X4877" s="52">
        <v>0</v>
      </c>
      <c r="Y4877" s="52">
        <v>0</v>
      </c>
      <c r="Z4877" s="52">
        <v>0</v>
      </c>
    </row>
    <row r="4878" spans="1:26">
      <c r="A4878" s="52" t="s">
        <v>355</v>
      </c>
      <c r="B4878" s="52" t="s">
        <v>340</v>
      </c>
      <c r="C4878" s="52" t="s">
        <v>244</v>
      </c>
      <c r="D4878" s="52" t="s">
        <v>86</v>
      </c>
      <c r="E4878" s="52" t="s">
        <v>92</v>
      </c>
      <c r="F4878" s="52" t="s">
        <v>66</v>
      </c>
      <c r="G4878" s="52">
        <v>0</v>
      </c>
      <c r="H4878" s="52">
        <v>0</v>
      </c>
      <c r="I4878" s="52">
        <v>0</v>
      </c>
      <c r="J4878" s="52">
        <v>0</v>
      </c>
      <c r="K4878" s="52">
        <v>0</v>
      </c>
      <c r="L4878" s="52">
        <v>0</v>
      </c>
      <c r="M4878" s="52">
        <v>0</v>
      </c>
      <c r="N4878" s="52">
        <v>0</v>
      </c>
      <c r="O4878" s="52">
        <v>0</v>
      </c>
      <c r="P4878" s="52">
        <v>0</v>
      </c>
      <c r="Q4878" s="52">
        <v>0</v>
      </c>
      <c r="R4878" s="52">
        <v>0</v>
      </c>
      <c r="S4878" s="52">
        <v>0</v>
      </c>
      <c r="T4878" s="52">
        <v>0</v>
      </c>
      <c r="U4878" s="52">
        <v>0</v>
      </c>
      <c r="V4878" s="52">
        <v>0</v>
      </c>
      <c r="W4878" s="52">
        <v>0</v>
      </c>
      <c r="X4878" s="52">
        <v>0</v>
      </c>
      <c r="Y4878" s="52">
        <v>0</v>
      </c>
      <c r="Z4878" s="52">
        <v>0</v>
      </c>
    </row>
    <row r="4879" spans="1:26">
      <c r="A4879" s="52" t="s">
        <v>355</v>
      </c>
      <c r="B4879" s="52" t="s">
        <v>341</v>
      </c>
      <c r="C4879" s="52" t="s">
        <v>244</v>
      </c>
      <c r="D4879" s="52" t="s">
        <v>86</v>
      </c>
      <c r="E4879" s="52" t="s">
        <v>92</v>
      </c>
      <c r="F4879" s="52" t="s">
        <v>67</v>
      </c>
      <c r="G4879" s="52">
        <v>0</v>
      </c>
      <c r="H4879" s="52">
        <v>0</v>
      </c>
      <c r="I4879" s="52">
        <v>0</v>
      </c>
      <c r="J4879" s="52">
        <v>0</v>
      </c>
      <c r="K4879" s="52">
        <v>0</v>
      </c>
      <c r="L4879" s="52">
        <v>0</v>
      </c>
      <c r="M4879" s="52">
        <v>0</v>
      </c>
      <c r="N4879" s="52">
        <v>0</v>
      </c>
      <c r="O4879" s="52">
        <v>0</v>
      </c>
      <c r="P4879" s="52">
        <v>0</v>
      </c>
      <c r="Q4879" s="52">
        <v>0</v>
      </c>
      <c r="R4879" s="52">
        <v>0</v>
      </c>
      <c r="S4879" s="52">
        <v>0</v>
      </c>
      <c r="T4879" s="52">
        <v>0</v>
      </c>
      <c r="U4879" s="52">
        <v>0</v>
      </c>
      <c r="V4879" s="52">
        <v>0</v>
      </c>
      <c r="W4879" s="52">
        <v>0</v>
      </c>
      <c r="X4879" s="52">
        <v>0</v>
      </c>
      <c r="Y4879" s="52">
        <v>0</v>
      </c>
      <c r="Z4879" s="52">
        <v>0</v>
      </c>
    </row>
    <row r="4880" spans="1:26">
      <c r="A4880" s="52" t="s">
        <v>355</v>
      </c>
      <c r="B4880" s="52" t="s">
        <v>337</v>
      </c>
      <c r="C4880" s="52" t="s">
        <v>244</v>
      </c>
      <c r="D4880" s="52" t="s">
        <v>86</v>
      </c>
      <c r="E4880" s="52" t="s">
        <v>92</v>
      </c>
      <c r="F4880" s="52" t="s">
        <v>68</v>
      </c>
      <c r="G4880" s="52">
        <v>0</v>
      </c>
      <c r="H4880" s="52">
        <v>0</v>
      </c>
      <c r="I4880" s="52">
        <v>0</v>
      </c>
      <c r="J4880" s="52">
        <v>0</v>
      </c>
      <c r="K4880" s="52">
        <v>0</v>
      </c>
      <c r="L4880" s="52">
        <v>0</v>
      </c>
      <c r="M4880" s="52">
        <v>0</v>
      </c>
      <c r="N4880" s="52">
        <v>0</v>
      </c>
      <c r="O4880" s="52">
        <v>0</v>
      </c>
      <c r="P4880" s="52">
        <v>0</v>
      </c>
      <c r="Q4880" s="52">
        <v>0</v>
      </c>
      <c r="R4880" s="52">
        <v>0</v>
      </c>
      <c r="S4880" s="52">
        <v>0</v>
      </c>
      <c r="T4880" s="52">
        <v>0</v>
      </c>
      <c r="U4880" s="52">
        <v>0</v>
      </c>
      <c r="V4880" s="52">
        <v>0</v>
      </c>
      <c r="W4880" s="52">
        <v>0</v>
      </c>
      <c r="X4880" s="52">
        <v>0</v>
      </c>
      <c r="Y4880" s="52">
        <v>0</v>
      </c>
      <c r="Z4880" s="52">
        <v>0</v>
      </c>
    </row>
    <row r="4881" spans="1:26">
      <c r="A4881" s="52" t="s">
        <v>355</v>
      </c>
      <c r="B4881" s="52" t="s">
        <v>337</v>
      </c>
      <c r="C4881" s="52" t="s">
        <v>244</v>
      </c>
      <c r="D4881" s="52" t="s">
        <v>86</v>
      </c>
      <c r="E4881" s="52" t="s">
        <v>92</v>
      </c>
      <c r="F4881" s="52" t="s">
        <v>69</v>
      </c>
      <c r="G4881" s="52">
        <v>0</v>
      </c>
      <c r="H4881" s="52">
        <v>0</v>
      </c>
      <c r="I4881" s="52">
        <v>0</v>
      </c>
      <c r="J4881" s="52">
        <v>0</v>
      </c>
      <c r="K4881" s="52">
        <v>0</v>
      </c>
      <c r="L4881" s="52">
        <v>0</v>
      </c>
      <c r="M4881" s="52">
        <v>0</v>
      </c>
      <c r="N4881" s="52">
        <v>0</v>
      </c>
      <c r="O4881" s="52">
        <v>0</v>
      </c>
      <c r="P4881" s="52">
        <v>0</v>
      </c>
      <c r="Q4881" s="52">
        <v>0</v>
      </c>
      <c r="R4881" s="52">
        <v>0</v>
      </c>
      <c r="S4881" s="52">
        <v>0</v>
      </c>
      <c r="T4881" s="52">
        <v>0</v>
      </c>
      <c r="U4881" s="52">
        <v>0</v>
      </c>
      <c r="V4881" s="52">
        <v>0</v>
      </c>
      <c r="W4881" s="52">
        <v>0</v>
      </c>
      <c r="X4881" s="52">
        <v>0</v>
      </c>
      <c r="Y4881" s="52">
        <v>0</v>
      </c>
      <c r="Z4881" s="52">
        <v>0</v>
      </c>
    </row>
    <row r="4882" spans="1:26">
      <c r="A4882" s="52" t="s">
        <v>355</v>
      </c>
      <c r="B4882" s="52" t="s">
        <v>337</v>
      </c>
      <c r="C4882" s="52" t="s">
        <v>244</v>
      </c>
      <c r="D4882" s="52" t="s">
        <v>86</v>
      </c>
      <c r="E4882" s="52" t="s">
        <v>92</v>
      </c>
      <c r="F4882" s="52" t="s">
        <v>70</v>
      </c>
      <c r="G4882" s="52">
        <v>0</v>
      </c>
      <c r="H4882" s="52">
        <v>0</v>
      </c>
      <c r="I4882" s="52">
        <v>0</v>
      </c>
      <c r="J4882" s="52">
        <v>0</v>
      </c>
      <c r="K4882" s="52">
        <v>0</v>
      </c>
      <c r="L4882" s="52">
        <v>0</v>
      </c>
      <c r="M4882" s="52">
        <v>0</v>
      </c>
      <c r="N4882" s="52">
        <v>0</v>
      </c>
      <c r="O4882" s="52">
        <v>0</v>
      </c>
      <c r="P4882" s="52">
        <v>0</v>
      </c>
      <c r="Q4882" s="52">
        <v>0</v>
      </c>
      <c r="R4882" s="52">
        <v>0</v>
      </c>
      <c r="S4882" s="52">
        <v>0</v>
      </c>
      <c r="T4882" s="52">
        <v>0</v>
      </c>
      <c r="U4882" s="52">
        <v>0</v>
      </c>
      <c r="V4882" s="52">
        <v>0</v>
      </c>
      <c r="W4882" s="52">
        <v>0</v>
      </c>
      <c r="X4882" s="52">
        <v>0</v>
      </c>
      <c r="Y4882" s="52">
        <v>0</v>
      </c>
      <c r="Z4882" s="52">
        <v>0</v>
      </c>
    </row>
    <row r="4883" spans="1:26">
      <c r="A4883" s="52" t="s">
        <v>355</v>
      </c>
      <c r="B4883" s="52" t="s">
        <v>342</v>
      </c>
      <c r="C4883" s="52" t="s">
        <v>244</v>
      </c>
      <c r="D4883" s="52" t="s">
        <v>86</v>
      </c>
      <c r="E4883" s="52" t="s">
        <v>92</v>
      </c>
      <c r="F4883" s="52" t="s">
        <v>71</v>
      </c>
      <c r="G4883" s="52">
        <v>0</v>
      </c>
      <c r="H4883" s="52">
        <v>0</v>
      </c>
      <c r="I4883" s="52">
        <v>0</v>
      </c>
      <c r="J4883" s="52">
        <v>0</v>
      </c>
      <c r="K4883" s="52">
        <v>0</v>
      </c>
      <c r="L4883" s="52">
        <v>0</v>
      </c>
      <c r="M4883" s="52">
        <v>0</v>
      </c>
      <c r="N4883" s="52">
        <v>0</v>
      </c>
      <c r="O4883" s="52">
        <v>0</v>
      </c>
      <c r="P4883" s="52">
        <v>0</v>
      </c>
      <c r="Q4883" s="52">
        <v>0</v>
      </c>
      <c r="R4883" s="52">
        <v>0</v>
      </c>
      <c r="S4883" s="52">
        <v>0</v>
      </c>
      <c r="T4883" s="52">
        <v>0</v>
      </c>
      <c r="U4883" s="52">
        <v>0</v>
      </c>
      <c r="V4883" s="52">
        <v>0</v>
      </c>
      <c r="W4883" s="52">
        <v>0</v>
      </c>
      <c r="X4883" s="52">
        <v>0</v>
      </c>
      <c r="Y4883" s="52">
        <v>0</v>
      </c>
      <c r="Z4883" s="52">
        <v>0</v>
      </c>
    </row>
    <row r="4884" spans="1:26">
      <c r="A4884" s="52" t="s">
        <v>355</v>
      </c>
      <c r="B4884" s="52" t="s">
        <v>342</v>
      </c>
      <c r="C4884" s="52" t="s">
        <v>244</v>
      </c>
      <c r="D4884" s="52" t="s">
        <v>86</v>
      </c>
      <c r="E4884" s="52" t="s">
        <v>92</v>
      </c>
      <c r="F4884" s="52" t="s">
        <v>72</v>
      </c>
      <c r="G4884" s="52">
        <v>5.0034981420000006</v>
      </c>
      <c r="H4884" s="52">
        <v>9.2231017200000007</v>
      </c>
      <c r="I4884" s="52">
        <v>4.9246983792000005</v>
      </c>
      <c r="J4884" s="52">
        <v>4.9274993484000005</v>
      </c>
      <c r="K4884" s="52">
        <v>5.0551004520000014</v>
      </c>
      <c r="L4884" s="52">
        <v>5.6172034728000009</v>
      </c>
      <c r="M4884" s="52">
        <v>4.3535979252000008</v>
      </c>
      <c r="N4884" s="52">
        <v>4.6134014255999993</v>
      </c>
      <c r="O4884" s="52">
        <v>4.3050017376000005</v>
      </c>
      <c r="P4884" s="52">
        <v>3.9210010020000001</v>
      </c>
      <c r="Q4884" s="52">
        <v>3.6656983116000004</v>
      </c>
      <c r="R4884" s="52">
        <v>0</v>
      </c>
      <c r="S4884" s="52">
        <v>0</v>
      </c>
      <c r="T4884" s="52">
        <v>0</v>
      </c>
      <c r="U4884" s="52">
        <v>0</v>
      </c>
      <c r="V4884" s="52">
        <v>4.28979528E-2</v>
      </c>
      <c r="W4884" s="52">
        <v>0</v>
      </c>
      <c r="X4884" s="52">
        <v>0</v>
      </c>
      <c r="Y4884" s="52">
        <v>0</v>
      </c>
      <c r="Z4884" s="52">
        <v>0</v>
      </c>
    </row>
    <row r="4885" spans="1:26">
      <c r="A4885" s="52" t="s">
        <v>355</v>
      </c>
      <c r="B4885" s="52" t="s">
        <v>343</v>
      </c>
      <c r="C4885" s="52" t="s">
        <v>244</v>
      </c>
      <c r="D4885" s="52" t="s">
        <v>86</v>
      </c>
      <c r="E4885" s="52" t="s">
        <v>92</v>
      </c>
      <c r="F4885" s="52" t="s">
        <v>73</v>
      </c>
      <c r="G4885" s="52">
        <v>0</v>
      </c>
      <c r="H4885" s="52">
        <v>0</v>
      </c>
      <c r="I4885" s="52">
        <v>0</v>
      </c>
      <c r="J4885" s="52">
        <v>0</v>
      </c>
      <c r="K4885" s="52">
        <v>0</v>
      </c>
      <c r="L4885" s="52">
        <v>0</v>
      </c>
      <c r="M4885" s="52">
        <v>0</v>
      </c>
      <c r="N4885" s="52">
        <v>0</v>
      </c>
      <c r="O4885" s="52">
        <v>0</v>
      </c>
      <c r="P4885" s="52">
        <v>0</v>
      </c>
      <c r="Q4885" s="52">
        <v>0</v>
      </c>
      <c r="R4885" s="52">
        <v>0</v>
      </c>
      <c r="S4885" s="52">
        <v>0</v>
      </c>
      <c r="T4885" s="52">
        <v>0</v>
      </c>
      <c r="U4885" s="52">
        <v>0</v>
      </c>
      <c r="V4885" s="52">
        <v>0</v>
      </c>
      <c r="W4885" s="52">
        <v>0</v>
      </c>
      <c r="X4885" s="52">
        <v>0</v>
      </c>
      <c r="Y4885" s="52">
        <v>0</v>
      </c>
      <c r="Z4885" s="52">
        <v>0</v>
      </c>
    </row>
    <row r="4886" spans="1:26">
      <c r="A4886" s="52" t="s">
        <v>350</v>
      </c>
      <c r="B4886" s="52" t="s">
        <v>337</v>
      </c>
      <c r="C4886" s="52" t="s">
        <v>245</v>
      </c>
      <c r="D4886" s="52" t="s">
        <v>86</v>
      </c>
      <c r="E4886" s="52" t="s">
        <v>87</v>
      </c>
      <c r="F4886" s="52" t="s">
        <v>63</v>
      </c>
      <c r="G4886" s="52">
        <v>0</v>
      </c>
      <c r="H4886" s="52">
        <v>0</v>
      </c>
      <c r="I4886" s="52">
        <v>0</v>
      </c>
      <c r="J4886" s="52">
        <v>0</v>
      </c>
      <c r="K4886" s="52">
        <v>0</v>
      </c>
      <c r="L4886" s="52">
        <v>0</v>
      </c>
      <c r="M4886" s="52">
        <v>0</v>
      </c>
      <c r="N4886" s="52">
        <v>0</v>
      </c>
      <c r="O4886" s="52">
        <v>0</v>
      </c>
      <c r="P4886" s="52">
        <v>0</v>
      </c>
      <c r="Q4886" s="52">
        <v>0</v>
      </c>
      <c r="R4886" s="52">
        <v>0</v>
      </c>
      <c r="S4886" s="52">
        <v>0</v>
      </c>
      <c r="T4886" s="52">
        <v>0</v>
      </c>
      <c r="U4886" s="52">
        <v>0</v>
      </c>
      <c r="V4886" s="52">
        <v>0</v>
      </c>
      <c r="W4886" s="52">
        <v>0</v>
      </c>
      <c r="X4886" s="52">
        <v>0</v>
      </c>
      <c r="Y4886" s="52">
        <v>0</v>
      </c>
      <c r="Z4886" s="52">
        <v>0</v>
      </c>
    </row>
    <row r="4887" spans="1:26">
      <c r="A4887" s="52" t="s">
        <v>350</v>
      </c>
      <c r="B4887" s="52" t="s">
        <v>338</v>
      </c>
      <c r="C4887" s="52" t="s">
        <v>245</v>
      </c>
      <c r="D4887" s="52" t="s">
        <v>86</v>
      </c>
      <c r="E4887" s="52" t="s">
        <v>87</v>
      </c>
      <c r="F4887" s="52" t="s">
        <v>64</v>
      </c>
      <c r="G4887" s="52">
        <v>0</v>
      </c>
      <c r="H4887" s="52">
        <v>0</v>
      </c>
      <c r="I4887" s="52">
        <v>0</v>
      </c>
      <c r="J4887" s="52">
        <v>0</v>
      </c>
      <c r="K4887" s="52">
        <v>0</v>
      </c>
      <c r="L4887" s="52">
        <v>0</v>
      </c>
      <c r="M4887" s="52">
        <v>0</v>
      </c>
      <c r="N4887" s="52">
        <v>0</v>
      </c>
      <c r="O4887" s="52">
        <v>0</v>
      </c>
      <c r="P4887" s="52">
        <v>0</v>
      </c>
      <c r="Q4887" s="52">
        <v>0</v>
      </c>
      <c r="R4887" s="52">
        <v>0</v>
      </c>
      <c r="S4887" s="52">
        <v>0</v>
      </c>
      <c r="T4887" s="52">
        <v>0</v>
      </c>
      <c r="U4887" s="52">
        <v>0</v>
      </c>
      <c r="V4887" s="52">
        <v>0</v>
      </c>
      <c r="W4887" s="52">
        <v>0</v>
      </c>
      <c r="X4887" s="52">
        <v>0</v>
      </c>
      <c r="Y4887" s="52">
        <v>0</v>
      </c>
      <c r="Z4887" s="52">
        <v>0</v>
      </c>
    </row>
    <row r="4888" spans="1:26">
      <c r="A4888" s="52" t="s">
        <v>350</v>
      </c>
      <c r="B4888" s="52" t="s">
        <v>339</v>
      </c>
      <c r="C4888" s="52" t="s">
        <v>245</v>
      </c>
      <c r="D4888" s="52" t="s">
        <v>86</v>
      </c>
      <c r="E4888" s="52" t="s">
        <v>87</v>
      </c>
      <c r="F4888" s="52" t="s">
        <v>65</v>
      </c>
      <c r="G4888" s="52">
        <v>0</v>
      </c>
      <c r="H4888" s="52">
        <v>0</v>
      </c>
      <c r="I4888" s="52">
        <v>0</v>
      </c>
      <c r="J4888" s="52">
        <v>0</v>
      </c>
      <c r="K4888" s="52">
        <v>0</v>
      </c>
      <c r="L4888" s="52">
        <v>0</v>
      </c>
      <c r="M4888" s="52">
        <v>0</v>
      </c>
      <c r="N4888" s="52">
        <v>0</v>
      </c>
      <c r="O4888" s="52">
        <v>0</v>
      </c>
      <c r="P4888" s="52">
        <v>0</v>
      </c>
      <c r="Q4888" s="52">
        <v>0</v>
      </c>
      <c r="R4888" s="52">
        <v>0</v>
      </c>
      <c r="S4888" s="52">
        <v>0</v>
      </c>
      <c r="T4888" s="52">
        <v>0</v>
      </c>
      <c r="U4888" s="52">
        <v>0</v>
      </c>
      <c r="V4888" s="52">
        <v>0</v>
      </c>
      <c r="W4888" s="52">
        <v>0</v>
      </c>
      <c r="X4888" s="52">
        <v>0</v>
      </c>
      <c r="Y4888" s="52">
        <v>0</v>
      </c>
      <c r="Z4888" s="52">
        <v>0</v>
      </c>
    </row>
    <row r="4889" spans="1:26">
      <c r="A4889" s="52" t="s">
        <v>350</v>
      </c>
      <c r="B4889" s="52" t="s">
        <v>340</v>
      </c>
      <c r="C4889" s="52" t="s">
        <v>245</v>
      </c>
      <c r="D4889" s="52" t="s">
        <v>86</v>
      </c>
      <c r="E4889" s="52" t="s">
        <v>87</v>
      </c>
      <c r="F4889" s="52" t="s">
        <v>66</v>
      </c>
      <c r="G4889" s="52">
        <v>0</v>
      </c>
      <c r="H4889" s="52">
        <v>0</v>
      </c>
      <c r="I4889" s="52">
        <v>0</v>
      </c>
      <c r="J4889" s="52">
        <v>0</v>
      </c>
      <c r="K4889" s="52">
        <v>0</v>
      </c>
      <c r="L4889" s="52">
        <v>0</v>
      </c>
      <c r="M4889" s="52">
        <v>0</v>
      </c>
      <c r="N4889" s="52">
        <v>0</v>
      </c>
      <c r="O4889" s="52">
        <v>0</v>
      </c>
      <c r="P4889" s="52">
        <v>0</v>
      </c>
      <c r="Q4889" s="52">
        <v>0</v>
      </c>
      <c r="R4889" s="52">
        <v>0</v>
      </c>
      <c r="S4889" s="52">
        <v>0</v>
      </c>
      <c r="T4889" s="52">
        <v>0</v>
      </c>
      <c r="U4889" s="52">
        <v>0</v>
      </c>
      <c r="V4889" s="52">
        <v>0</v>
      </c>
      <c r="W4889" s="52">
        <v>0</v>
      </c>
      <c r="X4889" s="52">
        <v>0</v>
      </c>
      <c r="Y4889" s="52">
        <v>0</v>
      </c>
      <c r="Z4889" s="52">
        <v>0</v>
      </c>
    </row>
    <row r="4890" spans="1:26">
      <c r="A4890" s="52" t="s">
        <v>350</v>
      </c>
      <c r="B4890" s="52" t="s">
        <v>341</v>
      </c>
      <c r="C4890" s="52" t="s">
        <v>245</v>
      </c>
      <c r="D4890" s="52" t="s">
        <v>86</v>
      </c>
      <c r="E4890" s="52" t="s">
        <v>87</v>
      </c>
      <c r="F4890" s="52" t="s">
        <v>67</v>
      </c>
      <c r="G4890" s="52">
        <v>0</v>
      </c>
      <c r="H4890" s="52">
        <v>0</v>
      </c>
      <c r="I4890" s="52">
        <v>0</v>
      </c>
      <c r="J4890" s="52">
        <v>0</v>
      </c>
      <c r="K4890" s="52">
        <v>0</v>
      </c>
      <c r="L4890" s="52">
        <v>0</v>
      </c>
      <c r="M4890" s="52">
        <v>0</v>
      </c>
      <c r="N4890" s="52">
        <v>0</v>
      </c>
      <c r="O4890" s="52">
        <v>0</v>
      </c>
      <c r="P4890" s="52">
        <v>0</v>
      </c>
      <c r="Q4890" s="52">
        <v>0</v>
      </c>
      <c r="R4890" s="52">
        <v>0</v>
      </c>
      <c r="S4890" s="52">
        <v>0</v>
      </c>
      <c r="T4890" s="52">
        <v>0</v>
      </c>
      <c r="U4890" s="52">
        <v>0</v>
      </c>
      <c r="V4890" s="52">
        <v>0</v>
      </c>
      <c r="W4890" s="52">
        <v>0</v>
      </c>
      <c r="X4890" s="52">
        <v>0</v>
      </c>
      <c r="Y4890" s="52">
        <v>0</v>
      </c>
      <c r="Z4890" s="52">
        <v>0</v>
      </c>
    </row>
    <row r="4891" spans="1:26">
      <c r="A4891" s="52" t="s">
        <v>350</v>
      </c>
      <c r="B4891" s="52" t="s">
        <v>337</v>
      </c>
      <c r="C4891" s="52" t="s">
        <v>245</v>
      </c>
      <c r="D4891" s="52" t="s">
        <v>86</v>
      </c>
      <c r="E4891" s="52" t="s">
        <v>87</v>
      </c>
      <c r="F4891" s="52" t="s">
        <v>68</v>
      </c>
      <c r="G4891" s="52">
        <v>0</v>
      </c>
      <c r="H4891" s="52">
        <v>0</v>
      </c>
      <c r="I4891" s="52">
        <v>0</v>
      </c>
      <c r="J4891" s="52">
        <v>0</v>
      </c>
      <c r="K4891" s="52">
        <v>0</v>
      </c>
      <c r="L4891" s="52">
        <v>0</v>
      </c>
      <c r="M4891" s="52">
        <v>0</v>
      </c>
      <c r="N4891" s="52">
        <v>0</v>
      </c>
      <c r="O4891" s="52">
        <v>0</v>
      </c>
      <c r="P4891" s="52">
        <v>0</v>
      </c>
      <c r="Q4891" s="52">
        <v>0</v>
      </c>
      <c r="R4891" s="52">
        <v>0</v>
      </c>
      <c r="S4891" s="52">
        <v>0</v>
      </c>
      <c r="T4891" s="52">
        <v>0</v>
      </c>
      <c r="U4891" s="52">
        <v>0</v>
      </c>
      <c r="V4891" s="52">
        <v>0</v>
      </c>
      <c r="W4891" s="52">
        <v>0</v>
      </c>
      <c r="X4891" s="52">
        <v>0</v>
      </c>
      <c r="Y4891" s="52">
        <v>0</v>
      </c>
      <c r="Z4891" s="52">
        <v>0</v>
      </c>
    </row>
    <row r="4892" spans="1:26">
      <c r="A4892" s="52" t="s">
        <v>350</v>
      </c>
      <c r="B4892" s="52" t="s">
        <v>337</v>
      </c>
      <c r="C4892" s="52" t="s">
        <v>245</v>
      </c>
      <c r="D4892" s="52" t="s">
        <v>86</v>
      </c>
      <c r="E4892" s="52" t="s">
        <v>87</v>
      </c>
      <c r="F4892" s="52" t="s">
        <v>69</v>
      </c>
      <c r="G4892" s="52">
        <v>0</v>
      </c>
      <c r="H4892" s="52">
        <v>0</v>
      </c>
      <c r="I4892" s="52">
        <v>0</v>
      </c>
      <c r="J4892" s="52">
        <v>0</v>
      </c>
      <c r="K4892" s="52">
        <v>0</v>
      </c>
      <c r="L4892" s="52">
        <v>0</v>
      </c>
      <c r="M4892" s="52">
        <v>0</v>
      </c>
      <c r="N4892" s="52">
        <v>0</v>
      </c>
      <c r="O4892" s="52">
        <v>0</v>
      </c>
      <c r="P4892" s="52">
        <v>0</v>
      </c>
      <c r="Q4892" s="52">
        <v>0</v>
      </c>
      <c r="R4892" s="52">
        <v>0</v>
      </c>
      <c r="S4892" s="52">
        <v>0</v>
      </c>
      <c r="T4892" s="52">
        <v>0</v>
      </c>
      <c r="U4892" s="52">
        <v>0</v>
      </c>
      <c r="V4892" s="52">
        <v>0</v>
      </c>
      <c r="W4892" s="52">
        <v>0</v>
      </c>
      <c r="X4892" s="52">
        <v>0</v>
      </c>
      <c r="Y4892" s="52">
        <v>0</v>
      </c>
      <c r="Z4892" s="52">
        <v>0</v>
      </c>
    </row>
    <row r="4893" spans="1:26">
      <c r="A4893" s="52" t="s">
        <v>350</v>
      </c>
      <c r="B4893" s="52" t="s">
        <v>337</v>
      </c>
      <c r="C4893" s="52" t="s">
        <v>245</v>
      </c>
      <c r="D4893" s="52" t="s">
        <v>86</v>
      </c>
      <c r="E4893" s="52" t="s">
        <v>87</v>
      </c>
      <c r="F4893" s="52" t="s">
        <v>70</v>
      </c>
      <c r="G4893" s="52">
        <v>0</v>
      </c>
      <c r="H4893" s="52">
        <v>0</v>
      </c>
      <c r="I4893" s="52">
        <v>0</v>
      </c>
      <c r="J4893" s="52">
        <v>0</v>
      </c>
      <c r="K4893" s="52">
        <v>0</v>
      </c>
      <c r="L4893" s="52">
        <v>0</v>
      </c>
      <c r="M4893" s="52">
        <v>0</v>
      </c>
      <c r="N4893" s="52">
        <v>0</v>
      </c>
      <c r="O4893" s="52">
        <v>0</v>
      </c>
      <c r="P4893" s="52">
        <v>0</v>
      </c>
      <c r="Q4893" s="52">
        <v>0</v>
      </c>
      <c r="R4893" s="52">
        <v>0</v>
      </c>
      <c r="S4893" s="52">
        <v>0</v>
      </c>
      <c r="T4893" s="52">
        <v>0</v>
      </c>
      <c r="U4893" s="52">
        <v>0</v>
      </c>
      <c r="V4893" s="52">
        <v>0</v>
      </c>
      <c r="W4893" s="52">
        <v>0</v>
      </c>
      <c r="X4893" s="52">
        <v>0</v>
      </c>
      <c r="Y4893" s="52">
        <v>0</v>
      </c>
      <c r="Z4893" s="52">
        <v>0</v>
      </c>
    </row>
    <row r="4894" spans="1:26">
      <c r="A4894" s="52" t="s">
        <v>350</v>
      </c>
      <c r="B4894" s="52" t="s">
        <v>342</v>
      </c>
      <c r="C4894" s="52" t="s">
        <v>245</v>
      </c>
      <c r="D4894" s="52" t="s">
        <v>86</v>
      </c>
      <c r="E4894" s="52" t="s">
        <v>87</v>
      </c>
      <c r="F4894" s="52" t="s">
        <v>71</v>
      </c>
      <c r="G4894" s="52">
        <v>0</v>
      </c>
      <c r="H4894" s="52">
        <v>0</v>
      </c>
      <c r="I4894" s="52">
        <v>0</v>
      </c>
      <c r="J4894" s="52">
        <v>0</v>
      </c>
      <c r="K4894" s="52">
        <v>0</v>
      </c>
      <c r="L4894" s="52">
        <v>0</v>
      </c>
      <c r="M4894" s="52">
        <v>0</v>
      </c>
      <c r="N4894" s="52">
        <v>0</v>
      </c>
      <c r="O4894" s="52">
        <v>0</v>
      </c>
      <c r="P4894" s="52">
        <v>0</v>
      </c>
      <c r="Q4894" s="52">
        <v>0</v>
      </c>
      <c r="R4894" s="52">
        <v>0</v>
      </c>
      <c r="S4894" s="52">
        <v>0</v>
      </c>
      <c r="T4894" s="52">
        <v>0</v>
      </c>
      <c r="U4894" s="52">
        <v>0</v>
      </c>
      <c r="V4894" s="52">
        <v>0</v>
      </c>
      <c r="W4894" s="52">
        <v>0</v>
      </c>
      <c r="X4894" s="52">
        <v>0</v>
      </c>
      <c r="Y4894" s="52">
        <v>0</v>
      </c>
      <c r="Z4894" s="52">
        <v>0</v>
      </c>
    </row>
    <row r="4895" spans="1:26">
      <c r="A4895" s="52" t="s">
        <v>350</v>
      </c>
      <c r="B4895" s="52" t="s">
        <v>342</v>
      </c>
      <c r="C4895" s="52" t="s">
        <v>245</v>
      </c>
      <c r="D4895" s="52" t="s">
        <v>86</v>
      </c>
      <c r="E4895" s="52" t="s">
        <v>87</v>
      </c>
      <c r="F4895" s="52" t="s">
        <v>72</v>
      </c>
      <c r="G4895" s="52">
        <v>65.912792400000001</v>
      </c>
      <c r="H4895" s="52">
        <v>73.766236296159917</v>
      </c>
      <c r="I4895" s="52">
        <v>74.745765147152568</v>
      </c>
      <c r="J4895" s="52">
        <v>77.530756843393746</v>
      </c>
      <c r="K4895" s="52">
        <v>86.067040567667377</v>
      </c>
      <c r="L4895" s="52">
        <v>84.141289884870858</v>
      </c>
      <c r="M4895" s="52">
        <v>90.124517414224869</v>
      </c>
      <c r="N4895" s="52">
        <v>90.214493375039652</v>
      </c>
      <c r="O4895" s="52">
        <v>88.411384642708214</v>
      </c>
      <c r="P4895" s="52">
        <v>88.745938283856617</v>
      </c>
      <c r="Q4895" s="52">
        <v>99.659721128834519</v>
      </c>
      <c r="R4895" s="52">
        <v>106.87337484749067</v>
      </c>
      <c r="S4895" s="52">
        <v>105.5445728364099</v>
      </c>
      <c r="T4895" s="52">
        <v>125.52498040947947</v>
      </c>
      <c r="U4895" s="52">
        <v>132.22459076108231</v>
      </c>
      <c r="V4895" s="52">
        <v>131.20080774271543</v>
      </c>
      <c r="W4895" s="52">
        <v>126.37871776395731</v>
      </c>
      <c r="X4895" s="52">
        <v>134.80477982425984</v>
      </c>
      <c r="Y4895" s="52">
        <v>130.67400231438924</v>
      </c>
      <c r="Z4895" s="52">
        <v>136.53154800000002</v>
      </c>
    </row>
    <row r="4896" spans="1:26">
      <c r="A4896" s="52" t="s">
        <v>350</v>
      </c>
      <c r="B4896" s="52" t="s">
        <v>343</v>
      </c>
      <c r="C4896" s="52" t="s">
        <v>245</v>
      </c>
      <c r="D4896" s="52" t="s">
        <v>86</v>
      </c>
      <c r="E4896" s="52" t="s">
        <v>87</v>
      </c>
      <c r="F4896" s="52" t="s">
        <v>73</v>
      </c>
      <c r="G4896" s="52">
        <v>0</v>
      </c>
      <c r="H4896" s="52">
        <v>0</v>
      </c>
      <c r="I4896" s="52">
        <v>0</v>
      </c>
      <c r="J4896" s="52">
        <v>0</v>
      </c>
      <c r="K4896" s="52">
        <v>0</v>
      </c>
      <c r="L4896" s="52">
        <v>0</v>
      </c>
      <c r="M4896" s="52">
        <v>0</v>
      </c>
      <c r="N4896" s="52">
        <v>0</v>
      </c>
      <c r="O4896" s="52">
        <v>0</v>
      </c>
      <c r="P4896" s="52">
        <v>0</v>
      </c>
      <c r="Q4896" s="52">
        <v>0</v>
      </c>
      <c r="R4896" s="52">
        <v>0</v>
      </c>
      <c r="S4896" s="52">
        <v>0</v>
      </c>
      <c r="T4896" s="52">
        <v>0</v>
      </c>
      <c r="U4896" s="52">
        <v>0</v>
      </c>
      <c r="V4896" s="52">
        <v>0</v>
      </c>
      <c r="W4896" s="52">
        <v>0</v>
      </c>
      <c r="X4896" s="52">
        <v>0</v>
      </c>
      <c r="Y4896" s="52">
        <v>0</v>
      </c>
      <c r="Z4896" s="52">
        <v>0</v>
      </c>
    </row>
    <row r="4897" spans="1:26">
      <c r="A4897" s="52" t="s">
        <v>351</v>
      </c>
      <c r="B4897" s="52" t="s">
        <v>337</v>
      </c>
      <c r="C4897" s="52" t="s">
        <v>245</v>
      </c>
      <c r="D4897" s="52" t="s">
        <v>86</v>
      </c>
      <c r="E4897" s="52" t="s">
        <v>88</v>
      </c>
      <c r="F4897" s="52" t="s">
        <v>63</v>
      </c>
      <c r="G4897" s="52">
        <v>0</v>
      </c>
      <c r="H4897" s="52">
        <v>0</v>
      </c>
      <c r="I4897" s="52">
        <v>0</v>
      </c>
      <c r="J4897" s="52">
        <v>0</v>
      </c>
      <c r="K4897" s="52">
        <v>0</v>
      </c>
      <c r="L4897" s="52">
        <v>0</v>
      </c>
      <c r="M4897" s="52">
        <v>0</v>
      </c>
      <c r="N4897" s="52">
        <v>0</v>
      </c>
      <c r="O4897" s="52">
        <v>0</v>
      </c>
      <c r="P4897" s="52">
        <v>0</v>
      </c>
      <c r="Q4897" s="52">
        <v>0</v>
      </c>
      <c r="R4897" s="52">
        <v>0</v>
      </c>
      <c r="S4897" s="52">
        <v>0</v>
      </c>
      <c r="T4897" s="52">
        <v>0</v>
      </c>
      <c r="U4897" s="52">
        <v>0</v>
      </c>
      <c r="V4897" s="52">
        <v>0</v>
      </c>
      <c r="W4897" s="52">
        <v>0</v>
      </c>
      <c r="X4897" s="52">
        <v>0</v>
      </c>
      <c r="Y4897" s="52">
        <v>0</v>
      </c>
      <c r="Z4897" s="52">
        <v>0</v>
      </c>
    </row>
    <row r="4898" spans="1:26">
      <c r="A4898" s="52" t="s">
        <v>351</v>
      </c>
      <c r="B4898" s="52" t="s">
        <v>338</v>
      </c>
      <c r="C4898" s="52" t="s">
        <v>245</v>
      </c>
      <c r="D4898" s="52" t="s">
        <v>86</v>
      </c>
      <c r="E4898" s="52" t="s">
        <v>88</v>
      </c>
      <c r="F4898" s="52" t="s">
        <v>64</v>
      </c>
      <c r="G4898" s="52">
        <v>0</v>
      </c>
      <c r="H4898" s="52">
        <v>0</v>
      </c>
      <c r="I4898" s="52">
        <v>0</v>
      </c>
      <c r="J4898" s="52">
        <v>0</v>
      </c>
      <c r="K4898" s="52">
        <v>0</v>
      </c>
      <c r="L4898" s="52">
        <v>0</v>
      </c>
      <c r="M4898" s="52">
        <v>0</v>
      </c>
      <c r="N4898" s="52">
        <v>0</v>
      </c>
      <c r="O4898" s="52">
        <v>0</v>
      </c>
      <c r="P4898" s="52">
        <v>0</v>
      </c>
      <c r="Q4898" s="52">
        <v>0</v>
      </c>
      <c r="R4898" s="52">
        <v>0</v>
      </c>
      <c r="S4898" s="52">
        <v>0</v>
      </c>
      <c r="T4898" s="52">
        <v>0</v>
      </c>
      <c r="U4898" s="52">
        <v>0</v>
      </c>
      <c r="V4898" s="52">
        <v>0</v>
      </c>
      <c r="W4898" s="52">
        <v>0</v>
      </c>
      <c r="X4898" s="52">
        <v>0</v>
      </c>
      <c r="Y4898" s="52">
        <v>0</v>
      </c>
      <c r="Z4898" s="52">
        <v>0</v>
      </c>
    </row>
    <row r="4899" spans="1:26">
      <c r="A4899" s="52" t="s">
        <v>351</v>
      </c>
      <c r="B4899" s="52" t="s">
        <v>339</v>
      </c>
      <c r="C4899" s="52" t="s">
        <v>245</v>
      </c>
      <c r="D4899" s="52" t="s">
        <v>86</v>
      </c>
      <c r="E4899" s="52" t="s">
        <v>88</v>
      </c>
      <c r="F4899" s="52" t="s">
        <v>65</v>
      </c>
      <c r="G4899" s="52">
        <v>0</v>
      </c>
      <c r="H4899" s="52">
        <v>0</v>
      </c>
      <c r="I4899" s="52">
        <v>0</v>
      </c>
      <c r="J4899" s="52">
        <v>0</v>
      </c>
      <c r="K4899" s="52">
        <v>0</v>
      </c>
      <c r="L4899" s="52">
        <v>0</v>
      </c>
      <c r="M4899" s="52">
        <v>0</v>
      </c>
      <c r="N4899" s="52">
        <v>0</v>
      </c>
      <c r="O4899" s="52">
        <v>0</v>
      </c>
      <c r="P4899" s="52">
        <v>0</v>
      </c>
      <c r="Q4899" s="52">
        <v>0</v>
      </c>
      <c r="R4899" s="52">
        <v>0.9904205495957783</v>
      </c>
      <c r="S4899" s="52">
        <v>4.8236321652986627</v>
      </c>
      <c r="T4899" s="52">
        <v>7.8686796691824092</v>
      </c>
      <c r="U4899" s="52">
        <v>11.661306810786998</v>
      </c>
      <c r="V4899" s="52">
        <v>16.270148034667688</v>
      </c>
      <c r="W4899" s="52">
        <v>16.269680265838623</v>
      </c>
      <c r="X4899" s="52">
        <v>15.883424832928059</v>
      </c>
      <c r="Y4899" s="52">
        <v>18.252050118612438</v>
      </c>
      <c r="Z4899" s="52">
        <v>27.130464</v>
      </c>
    </row>
    <row r="4900" spans="1:26">
      <c r="A4900" s="52" t="s">
        <v>351</v>
      </c>
      <c r="B4900" s="52" t="s">
        <v>340</v>
      </c>
      <c r="C4900" s="52" t="s">
        <v>245</v>
      </c>
      <c r="D4900" s="52" t="s">
        <v>86</v>
      </c>
      <c r="E4900" s="52" t="s">
        <v>88</v>
      </c>
      <c r="F4900" s="52" t="s">
        <v>66</v>
      </c>
      <c r="G4900" s="52">
        <v>0</v>
      </c>
      <c r="H4900" s="52">
        <v>0</v>
      </c>
      <c r="I4900" s="52">
        <v>0</v>
      </c>
      <c r="J4900" s="52">
        <v>0</v>
      </c>
      <c r="K4900" s="52">
        <v>0</v>
      </c>
      <c r="L4900" s="52">
        <v>0</v>
      </c>
      <c r="M4900" s="52">
        <v>0</v>
      </c>
      <c r="N4900" s="52">
        <v>0</v>
      </c>
      <c r="O4900" s="52">
        <v>0</v>
      </c>
      <c r="P4900" s="52">
        <v>0</v>
      </c>
      <c r="Q4900" s="52">
        <v>0</v>
      </c>
      <c r="R4900" s="52">
        <v>0</v>
      </c>
      <c r="S4900" s="52">
        <v>0</v>
      </c>
      <c r="T4900" s="52">
        <v>0</v>
      </c>
      <c r="U4900" s="52">
        <v>0</v>
      </c>
      <c r="V4900" s="52">
        <v>0</v>
      </c>
      <c r="W4900" s="52">
        <v>0</v>
      </c>
      <c r="X4900" s="52">
        <v>0</v>
      </c>
      <c r="Y4900" s="52">
        <v>0</v>
      </c>
      <c r="Z4900" s="52">
        <v>0</v>
      </c>
    </row>
    <row r="4901" spans="1:26">
      <c r="A4901" s="52" t="s">
        <v>351</v>
      </c>
      <c r="B4901" s="52" t="s">
        <v>341</v>
      </c>
      <c r="C4901" s="52" t="s">
        <v>245</v>
      </c>
      <c r="D4901" s="52" t="s">
        <v>86</v>
      </c>
      <c r="E4901" s="52" t="s">
        <v>88</v>
      </c>
      <c r="F4901" s="52" t="s">
        <v>67</v>
      </c>
      <c r="G4901" s="52">
        <v>0</v>
      </c>
      <c r="H4901" s="52">
        <v>0</v>
      </c>
      <c r="I4901" s="52">
        <v>0</v>
      </c>
      <c r="J4901" s="52">
        <v>0</v>
      </c>
      <c r="K4901" s="52">
        <v>0</v>
      </c>
      <c r="L4901" s="52">
        <v>0</v>
      </c>
      <c r="M4901" s="52">
        <v>0</v>
      </c>
      <c r="N4901" s="52">
        <v>0</v>
      </c>
      <c r="O4901" s="52">
        <v>0</v>
      </c>
      <c r="P4901" s="52">
        <v>0</v>
      </c>
      <c r="Q4901" s="52">
        <v>0</v>
      </c>
      <c r="R4901" s="52">
        <v>0</v>
      </c>
      <c r="S4901" s="52">
        <v>0</v>
      </c>
      <c r="T4901" s="52">
        <v>0</v>
      </c>
      <c r="U4901" s="52">
        <v>0</v>
      </c>
      <c r="V4901" s="52">
        <v>0</v>
      </c>
      <c r="W4901" s="52">
        <v>0</v>
      </c>
      <c r="X4901" s="52">
        <v>0</v>
      </c>
      <c r="Y4901" s="52">
        <v>0</v>
      </c>
      <c r="Z4901" s="52">
        <v>0</v>
      </c>
    </row>
    <row r="4902" spans="1:26">
      <c r="A4902" s="52" t="s">
        <v>351</v>
      </c>
      <c r="B4902" s="52" t="s">
        <v>337</v>
      </c>
      <c r="C4902" s="52" t="s">
        <v>245</v>
      </c>
      <c r="D4902" s="52" t="s">
        <v>86</v>
      </c>
      <c r="E4902" s="52" t="s">
        <v>88</v>
      </c>
      <c r="F4902" s="52" t="s">
        <v>68</v>
      </c>
      <c r="G4902" s="52">
        <v>0</v>
      </c>
      <c r="H4902" s="52">
        <v>0</v>
      </c>
      <c r="I4902" s="52">
        <v>0</v>
      </c>
      <c r="J4902" s="52">
        <v>0</v>
      </c>
      <c r="K4902" s="52">
        <v>0</v>
      </c>
      <c r="L4902" s="52">
        <v>0</v>
      </c>
      <c r="M4902" s="52">
        <v>0</v>
      </c>
      <c r="N4902" s="52">
        <v>0</v>
      </c>
      <c r="O4902" s="52">
        <v>0</v>
      </c>
      <c r="P4902" s="52">
        <v>0</v>
      </c>
      <c r="Q4902" s="52">
        <v>0</v>
      </c>
      <c r="R4902" s="52">
        <v>0</v>
      </c>
      <c r="S4902" s="52">
        <v>0</v>
      </c>
      <c r="T4902" s="52">
        <v>0</v>
      </c>
      <c r="U4902" s="52">
        <v>0</v>
      </c>
      <c r="V4902" s="52">
        <v>0</v>
      </c>
      <c r="W4902" s="52">
        <v>0</v>
      </c>
      <c r="X4902" s="52">
        <v>0</v>
      </c>
      <c r="Y4902" s="52">
        <v>0</v>
      </c>
      <c r="Z4902" s="52">
        <v>0</v>
      </c>
    </row>
    <row r="4903" spans="1:26">
      <c r="A4903" s="52" t="s">
        <v>351</v>
      </c>
      <c r="B4903" s="52" t="s">
        <v>337</v>
      </c>
      <c r="C4903" s="52" t="s">
        <v>245</v>
      </c>
      <c r="D4903" s="52" t="s">
        <v>86</v>
      </c>
      <c r="E4903" s="52" t="s">
        <v>88</v>
      </c>
      <c r="F4903" s="52" t="s">
        <v>69</v>
      </c>
      <c r="G4903" s="52">
        <v>0</v>
      </c>
      <c r="H4903" s="52">
        <v>0</v>
      </c>
      <c r="I4903" s="52">
        <v>0</v>
      </c>
      <c r="J4903" s="52">
        <v>0</v>
      </c>
      <c r="K4903" s="52">
        <v>0</v>
      </c>
      <c r="L4903" s="52">
        <v>0</v>
      </c>
      <c r="M4903" s="52">
        <v>0</v>
      </c>
      <c r="N4903" s="52">
        <v>0</v>
      </c>
      <c r="O4903" s="52">
        <v>0</v>
      </c>
      <c r="P4903" s="52">
        <v>0</v>
      </c>
      <c r="Q4903" s="52">
        <v>0</v>
      </c>
      <c r="R4903" s="52">
        <v>0</v>
      </c>
      <c r="S4903" s="52">
        <v>0</v>
      </c>
      <c r="T4903" s="52">
        <v>0</v>
      </c>
      <c r="U4903" s="52">
        <v>0</v>
      </c>
      <c r="V4903" s="52">
        <v>0</v>
      </c>
      <c r="W4903" s="52">
        <v>0</v>
      </c>
      <c r="X4903" s="52">
        <v>0</v>
      </c>
      <c r="Y4903" s="52">
        <v>0</v>
      </c>
      <c r="Z4903" s="52">
        <v>0</v>
      </c>
    </row>
    <row r="4904" spans="1:26">
      <c r="A4904" s="52" t="s">
        <v>351</v>
      </c>
      <c r="B4904" s="52" t="s">
        <v>337</v>
      </c>
      <c r="C4904" s="52" t="s">
        <v>245</v>
      </c>
      <c r="D4904" s="52" t="s">
        <v>86</v>
      </c>
      <c r="E4904" s="52" t="s">
        <v>88</v>
      </c>
      <c r="F4904" s="52" t="s">
        <v>70</v>
      </c>
      <c r="G4904" s="52">
        <v>0</v>
      </c>
      <c r="H4904" s="52">
        <v>0</v>
      </c>
      <c r="I4904" s="52">
        <v>0</v>
      </c>
      <c r="J4904" s="52">
        <v>0</v>
      </c>
      <c r="K4904" s="52">
        <v>0</v>
      </c>
      <c r="L4904" s="52">
        <v>0</v>
      </c>
      <c r="M4904" s="52">
        <v>0</v>
      </c>
      <c r="N4904" s="52">
        <v>0</v>
      </c>
      <c r="O4904" s="52">
        <v>0</v>
      </c>
      <c r="P4904" s="52">
        <v>0</v>
      </c>
      <c r="Q4904" s="52">
        <v>0</v>
      </c>
      <c r="R4904" s="52">
        <v>0</v>
      </c>
      <c r="S4904" s="52">
        <v>0</v>
      </c>
      <c r="T4904" s="52">
        <v>0</v>
      </c>
      <c r="U4904" s="52">
        <v>0</v>
      </c>
      <c r="V4904" s="52">
        <v>0</v>
      </c>
      <c r="W4904" s="52">
        <v>0</v>
      </c>
      <c r="X4904" s="52">
        <v>0</v>
      </c>
      <c r="Y4904" s="52">
        <v>0</v>
      </c>
      <c r="Z4904" s="52">
        <v>0</v>
      </c>
    </row>
    <row r="4905" spans="1:26">
      <c r="A4905" s="52" t="s">
        <v>351</v>
      </c>
      <c r="B4905" s="52" t="s">
        <v>342</v>
      </c>
      <c r="C4905" s="52" t="s">
        <v>245</v>
      </c>
      <c r="D4905" s="52" t="s">
        <v>86</v>
      </c>
      <c r="E4905" s="52" t="s">
        <v>88</v>
      </c>
      <c r="F4905" s="52" t="s">
        <v>71</v>
      </c>
      <c r="G4905" s="52">
        <v>0</v>
      </c>
      <c r="H4905" s="52">
        <v>0</v>
      </c>
      <c r="I4905" s="52">
        <v>0</v>
      </c>
      <c r="J4905" s="52">
        <v>0</v>
      </c>
      <c r="K4905" s="52">
        <v>0</v>
      </c>
      <c r="L4905" s="52">
        <v>0</v>
      </c>
      <c r="M4905" s="52">
        <v>0</v>
      </c>
      <c r="N4905" s="52">
        <v>0</v>
      </c>
      <c r="O4905" s="52">
        <v>0</v>
      </c>
      <c r="P4905" s="52">
        <v>0</v>
      </c>
      <c r="Q4905" s="52">
        <v>0</v>
      </c>
      <c r="R4905" s="52">
        <v>0</v>
      </c>
      <c r="S4905" s="52">
        <v>0</v>
      </c>
      <c r="T4905" s="52">
        <v>0</v>
      </c>
      <c r="U4905" s="52">
        <v>0</v>
      </c>
      <c r="V4905" s="52">
        <v>0</v>
      </c>
      <c r="W4905" s="52">
        <v>0</v>
      </c>
      <c r="X4905" s="52">
        <v>0</v>
      </c>
      <c r="Y4905" s="52">
        <v>0</v>
      </c>
      <c r="Z4905" s="52">
        <v>0</v>
      </c>
    </row>
    <row r="4906" spans="1:26">
      <c r="A4906" s="52" t="s">
        <v>351</v>
      </c>
      <c r="B4906" s="52" t="s">
        <v>342</v>
      </c>
      <c r="C4906" s="52" t="s">
        <v>245</v>
      </c>
      <c r="D4906" s="52" t="s">
        <v>86</v>
      </c>
      <c r="E4906" s="52" t="s">
        <v>88</v>
      </c>
      <c r="F4906" s="52" t="s">
        <v>72</v>
      </c>
      <c r="G4906" s="52">
        <v>438.81850800000001</v>
      </c>
      <c r="H4906" s="52">
        <v>475.35178834640044</v>
      </c>
      <c r="I4906" s="52">
        <v>486.51945201607037</v>
      </c>
      <c r="J4906" s="52">
        <v>517.94554155590686</v>
      </c>
      <c r="K4906" s="52">
        <v>555.48687987718222</v>
      </c>
      <c r="L4906" s="52">
        <v>551.78845645116519</v>
      </c>
      <c r="M4906" s="52">
        <v>525.23406</v>
      </c>
      <c r="N4906" s="52">
        <v>561.37750866787951</v>
      </c>
      <c r="O4906" s="52">
        <v>589.14064545403926</v>
      </c>
      <c r="P4906" s="52">
        <v>574.84850637641898</v>
      </c>
      <c r="Q4906" s="52">
        <v>593.28338387092651</v>
      </c>
      <c r="R4906" s="52">
        <v>593.02285692906867</v>
      </c>
      <c r="S4906" s="52">
        <v>703.53248405691556</v>
      </c>
      <c r="T4906" s="52">
        <v>787.14555281660989</v>
      </c>
      <c r="U4906" s="52">
        <v>862.12839979662624</v>
      </c>
      <c r="V4906" s="52">
        <v>821.54590992467035</v>
      </c>
      <c r="W4906" s="52">
        <v>851.8313835284946</v>
      </c>
      <c r="X4906" s="52">
        <v>847.91345870667897</v>
      </c>
      <c r="Y4906" s="52">
        <v>830.48801476153415</v>
      </c>
      <c r="Z4906" s="52">
        <v>877.30207200000007</v>
      </c>
    </row>
    <row r="4907" spans="1:26">
      <c r="A4907" s="52" t="s">
        <v>351</v>
      </c>
      <c r="B4907" s="52" t="s">
        <v>343</v>
      </c>
      <c r="C4907" s="52" t="s">
        <v>245</v>
      </c>
      <c r="D4907" s="52" t="s">
        <v>86</v>
      </c>
      <c r="E4907" s="52" t="s">
        <v>88</v>
      </c>
      <c r="F4907" s="52" t="s">
        <v>73</v>
      </c>
      <c r="G4907" s="52">
        <v>0.30563640000000519</v>
      </c>
      <c r="H4907" s="52">
        <v>0.59681320473450805</v>
      </c>
      <c r="I4907" s="52">
        <v>1.1654418348000199</v>
      </c>
      <c r="J4907" s="52">
        <v>1.6871924772000286</v>
      </c>
      <c r="K4907" s="52">
        <v>2.2405492728000387</v>
      </c>
      <c r="L4907" s="52">
        <v>3.9925783595661497</v>
      </c>
      <c r="M4907" s="52">
        <v>4.6978904261831582</v>
      </c>
      <c r="N4907" s="52">
        <v>6.1503298969647293</v>
      </c>
      <c r="O4907" s="52">
        <v>8.1236442124403858</v>
      </c>
      <c r="P4907" s="52">
        <v>9.8654376940728241</v>
      </c>
      <c r="Q4907" s="52">
        <v>10.32858042935008</v>
      </c>
      <c r="R4907" s="52">
        <v>11.384600662428491</v>
      </c>
      <c r="S4907" s="52">
        <v>12.216683132983</v>
      </c>
      <c r="T4907" s="52">
        <v>12.118984795411295</v>
      </c>
      <c r="U4907" s="52">
        <v>11.569030973613003</v>
      </c>
      <c r="V4907" s="52">
        <v>11.04320534799254</v>
      </c>
      <c r="W4907" s="52">
        <v>8.7107312796432979</v>
      </c>
      <c r="X4907" s="52">
        <v>6.1779978702070331</v>
      </c>
      <c r="Y4907" s="52">
        <v>5.0612031961371367</v>
      </c>
      <c r="Z4907" s="52">
        <v>4.10306400000007</v>
      </c>
    </row>
    <row r="4908" spans="1:26">
      <c r="A4908" s="52" t="s">
        <v>352</v>
      </c>
      <c r="B4908" s="52" t="s">
        <v>337</v>
      </c>
      <c r="C4908" s="52" t="s">
        <v>245</v>
      </c>
      <c r="D4908" s="52" t="s">
        <v>86</v>
      </c>
      <c r="E4908" s="52" t="s">
        <v>89</v>
      </c>
      <c r="F4908" s="52" t="s">
        <v>63</v>
      </c>
      <c r="G4908" s="52">
        <v>0</v>
      </c>
      <c r="H4908" s="52">
        <v>0</v>
      </c>
      <c r="I4908" s="52">
        <v>0</v>
      </c>
      <c r="J4908" s="52">
        <v>0</v>
      </c>
      <c r="K4908" s="52">
        <v>0</v>
      </c>
      <c r="L4908" s="52">
        <v>0</v>
      </c>
      <c r="M4908" s="52">
        <v>0</v>
      </c>
      <c r="N4908" s="52">
        <v>0</v>
      </c>
      <c r="O4908" s="52">
        <v>0</v>
      </c>
      <c r="P4908" s="52">
        <v>0</v>
      </c>
      <c r="Q4908" s="52">
        <v>0</v>
      </c>
      <c r="R4908" s="52">
        <v>0</v>
      </c>
      <c r="S4908" s="52">
        <v>0</v>
      </c>
      <c r="T4908" s="52">
        <v>0</v>
      </c>
      <c r="U4908" s="52">
        <v>0</v>
      </c>
      <c r="V4908" s="52">
        <v>0</v>
      </c>
      <c r="W4908" s="52">
        <v>0</v>
      </c>
      <c r="X4908" s="52">
        <v>0</v>
      </c>
      <c r="Y4908" s="52">
        <v>0</v>
      </c>
      <c r="Z4908" s="52">
        <v>0</v>
      </c>
    </row>
    <row r="4909" spans="1:26">
      <c r="A4909" s="52" t="s">
        <v>352</v>
      </c>
      <c r="B4909" s="52" t="s">
        <v>338</v>
      </c>
      <c r="C4909" s="52" t="s">
        <v>245</v>
      </c>
      <c r="D4909" s="52" t="s">
        <v>86</v>
      </c>
      <c r="E4909" s="52" t="s">
        <v>89</v>
      </c>
      <c r="F4909" s="52" t="s">
        <v>64</v>
      </c>
      <c r="G4909" s="52">
        <v>0</v>
      </c>
      <c r="H4909" s="52">
        <v>0</v>
      </c>
      <c r="I4909" s="52">
        <v>0</v>
      </c>
      <c r="J4909" s="52">
        <v>0</v>
      </c>
      <c r="K4909" s="52">
        <v>0</v>
      </c>
      <c r="L4909" s="52">
        <v>0</v>
      </c>
      <c r="M4909" s="52">
        <v>0</v>
      </c>
      <c r="N4909" s="52">
        <v>0</v>
      </c>
      <c r="O4909" s="52">
        <v>0</v>
      </c>
      <c r="P4909" s="52">
        <v>0</v>
      </c>
      <c r="Q4909" s="52">
        <v>0</v>
      </c>
      <c r="R4909" s="52">
        <v>0</v>
      </c>
      <c r="S4909" s="52">
        <v>0</v>
      </c>
      <c r="T4909" s="52">
        <v>0</v>
      </c>
      <c r="U4909" s="52">
        <v>0</v>
      </c>
      <c r="V4909" s="52">
        <v>0</v>
      </c>
      <c r="W4909" s="52">
        <v>0</v>
      </c>
      <c r="X4909" s="52">
        <v>0</v>
      </c>
      <c r="Y4909" s="52">
        <v>0</v>
      </c>
      <c r="Z4909" s="52">
        <v>0</v>
      </c>
    </row>
    <row r="4910" spans="1:26">
      <c r="A4910" s="52" t="s">
        <v>352</v>
      </c>
      <c r="B4910" s="52" t="s">
        <v>339</v>
      </c>
      <c r="C4910" s="52" t="s">
        <v>245</v>
      </c>
      <c r="D4910" s="52" t="s">
        <v>86</v>
      </c>
      <c r="E4910" s="52" t="s">
        <v>89</v>
      </c>
      <c r="F4910" s="52" t="s">
        <v>65</v>
      </c>
      <c r="G4910" s="52">
        <v>0</v>
      </c>
      <c r="H4910" s="52">
        <v>0</v>
      </c>
      <c r="I4910" s="52">
        <v>0</v>
      </c>
      <c r="J4910" s="52">
        <v>0</v>
      </c>
      <c r="K4910" s="52">
        <v>0</v>
      </c>
      <c r="L4910" s="52">
        <v>0</v>
      </c>
      <c r="M4910" s="52">
        <v>0</v>
      </c>
      <c r="N4910" s="52">
        <v>0</v>
      </c>
      <c r="O4910" s="52">
        <v>0</v>
      </c>
      <c r="P4910" s="52">
        <v>0</v>
      </c>
      <c r="Q4910" s="52">
        <v>0</v>
      </c>
      <c r="R4910" s="52">
        <v>0</v>
      </c>
      <c r="S4910" s="52">
        <v>0</v>
      </c>
      <c r="T4910" s="52">
        <v>0</v>
      </c>
      <c r="U4910" s="52">
        <v>0</v>
      </c>
      <c r="V4910" s="52">
        <v>0</v>
      </c>
      <c r="W4910" s="52">
        <v>0</v>
      </c>
      <c r="X4910" s="52">
        <v>0</v>
      </c>
      <c r="Y4910" s="52">
        <v>0</v>
      </c>
      <c r="Z4910" s="52">
        <v>0</v>
      </c>
    </row>
    <row r="4911" spans="1:26">
      <c r="A4911" s="52" t="s">
        <v>352</v>
      </c>
      <c r="B4911" s="52" t="s">
        <v>340</v>
      </c>
      <c r="C4911" s="52" t="s">
        <v>245</v>
      </c>
      <c r="D4911" s="52" t="s">
        <v>86</v>
      </c>
      <c r="E4911" s="52" t="s">
        <v>89</v>
      </c>
      <c r="F4911" s="52" t="s">
        <v>66</v>
      </c>
      <c r="G4911" s="52">
        <v>0.18421920000000003</v>
      </c>
      <c r="H4911" s="52">
        <v>0.12560399999999999</v>
      </c>
      <c r="I4911" s="52">
        <v>0.18144134225621414</v>
      </c>
      <c r="J4911" s="52">
        <v>0.21186568910133843</v>
      </c>
      <c r="K4911" s="52">
        <v>0.19568286653919695</v>
      </c>
      <c r="L4911" s="52">
        <v>0.22705985047801147</v>
      </c>
      <c r="M4911" s="52">
        <v>0.22695177820267687</v>
      </c>
      <c r="N4911" s="52">
        <v>0.14877949904397705</v>
      </c>
      <c r="O4911" s="52">
        <v>0.62222378659347077</v>
      </c>
      <c r="P4911" s="52">
        <v>0.52234933078393886</v>
      </c>
      <c r="Q4911" s="52">
        <v>0.77199628680688348</v>
      </c>
      <c r="R4911" s="52">
        <v>0.77154813993636817</v>
      </c>
      <c r="S4911" s="52">
        <v>0.86937483211158706</v>
      </c>
      <c r="T4911" s="52">
        <v>0.86976529781875644</v>
      </c>
      <c r="U4911" s="52">
        <v>0.9396606594596556</v>
      </c>
      <c r="V4911" s="52">
        <v>0.95883845731496342</v>
      </c>
      <c r="W4911" s="52">
        <v>1.2263742300672276</v>
      </c>
      <c r="X4911" s="52">
        <v>1.6517441289809598</v>
      </c>
      <c r="Y4911" s="52">
        <v>1.7349484675937656</v>
      </c>
      <c r="Z4911" s="52">
        <v>1.716588</v>
      </c>
    </row>
    <row r="4912" spans="1:26">
      <c r="A4912" s="52" t="s">
        <v>352</v>
      </c>
      <c r="B4912" s="52" t="s">
        <v>341</v>
      </c>
      <c r="C4912" s="52" t="s">
        <v>245</v>
      </c>
      <c r="D4912" s="52" t="s">
        <v>86</v>
      </c>
      <c r="E4912" s="52" t="s">
        <v>89</v>
      </c>
      <c r="F4912" s="52" t="s">
        <v>67</v>
      </c>
      <c r="G4912" s="52">
        <v>0</v>
      </c>
      <c r="H4912" s="52">
        <v>0</v>
      </c>
      <c r="I4912" s="52">
        <v>0</v>
      </c>
      <c r="J4912" s="52">
        <v>0</v>
      </c>
      <c r="K4912" s="52">
        <v>0</v>
      </c>
      <c r="L4912" s="52">
        <v>0</v>
      </c>
      <c r="M4912" s="52">
        <v>0</v>
      </c>
      <c r="N4912" s="52">
        <v>0</v>
      </c>
      <c r="O4912" s="52">
        <v>0</v>
      </c>
      <c r="P4912" s="52">
        <v>0</v>
      </c>
      <c r="Q4912" s="52">
        <v>0</v>
      </c>
      <c r="R4912" s="52">
        <v>0</v>
      </c>
      <c r="S4912" s="52">
        <v>0</v>
      </c>
      <c r="T4912" s="52">
        <v>0</v>
      </c>
      <c r="U4912" s="52">
        <v>0</v>
      </c>
      <c r="V4912" s="52">
        <v>0</v>
      </c>
      <c r="W4912" s="52">
        <v>0</v>
      </c>
      <c r="X4912" s="52">
        <v>0</v>
      </c>
      <c r="Y4912" s="52">
        <v>0</v>
      </c>
      <c r="Z4912" s="52">
        <v>0</v>
      </c>
    </row>
    <row r="4913" spans="1:26">
      <c r="A4913" s="52" t="s">
        <v>352</v>
      </c>
      <c r="B4913" s="52" t="s">
        <v>337</v>
      </c>
      <c r="C4913" s="52" t="s">
        <v>245</v>
      </c>
      <c r="D4913" s="52" t="s">
        <v>86</v>
      </c>
      <c r="E4913" s="52" t="s">
        <v>89</v>
      </c>
      <c r="F4913" s="52" t="s">
        <v>68</v>
      </c>
      <c r="G4913" s="52">
        <v>0</v>
      </c>
      <c r="H4913" s="52">
        <v>0</v>
      </c>
      <c r="I4913" s="52">
        <v>0</v>
      </c>
      <c r="J4913" s="52">
        <v>0</v>
      </c>
      <c r="K4913" s="52">
        <v>0</v>
      </c>
      <c r="L4913" s="52">
        <v>0</v>
      </c>
      <c r="M4913" s="52">
        <v>0</v>
      </c>
      <c r="N4913" s="52">
        <v>0</v>
      </c>
      <c r="O4913" s="52">
        <v>0</v>
      </c>
      <c r="P4913" s="52">
        <v>0</v>
      </c>
      <c r="Q4913" s="52">
        <v>0</v>
      </c>
      <c r="R4913" s="52">
        <v>0</v>
      </c>
      <c r="S4913" s="52">
        <v>0</v>
      </c>
      <c r="T4913" s="52">
        <v>0</v>
      </c>
      <c r="U4913" s="52">
        <v>0</v>
      </c>
      <c r="V4913" s="52">
        <v>0</v>
      </c>
      <c r="W4913" s="52">
        <v>0</v>
      </c>
      <c r="X4913" s="52">
        <v>0</v>
      </c>
      <c r="Y4913" s="52">
        <v>0</v>
      </c>
      <c r="Z4913" s="52">
        <v>0</v>
      </c>
    </row>
    <row r="4914" spans="1:26">
      <c r="A4914" s="52" t="s">
        <v>352</v>
      </c>
      <c r="B4914" s="52" t="s">
        <v>337</v>
      </c>
      <c r="C4914" s="52" t="s">
        <v>245</v>
      </c>
      <c r="D4914" s="52" t="s">
        <v>86</v>
      </c>
      <c r="E4914" s="52" t="s">
        <v>89</v>
      </c>
      <c r="F4914" s="52" t="s">
        <v>69</v>
      </c>
      <c r="G4914" s="52">
        <v>0</v>
      </c>
      <c r="H4914" s="52">
        <v>0</v>
      </c>
      <c r="I4914" s="52">
        <v>0</v>
      </c>
      <c r="J4914" s="52">
        <v>0</v>
      </c>
      <c r="K4914" s="52">
        <v>0</v>
      </c>
      <c r="L4914" s="52">
        <v>0</v>
      </c>
      <c r="M4914" s="52">
        <v>0</v>
      </c>
      <c r="N4914" s="52">
        <v>0</v>
      </c>
      <c r="O4914" s="52">
        <v>0</v>
      </c>
      <c r="P4914" s="52">
        <v>0</v>
      </c>
      <c r="Q4914" s="52">
        <v>0</v>
      </c>
      <c r="R4914" s="52">
        <v>0</v>
      </c>
      <c r="S4914" s="52">
        <v>0</v>
      </c>
      <c r="T4914" s="52">
        <v>0</v>
      </c>
      <c r="U4914" s="52">
        <v>0</v>
      </c>
      <c r="V4914" s="52">
        <v>0</v>
      </c>
      <c r="W4914" s="52">
        <v>0</v>
      </c>
      <c r="X4914" s="52">
        <v>0</v>
      </c>
      <c r="Y4914" s="52">
        <v>0</v>
      </c>
      <c r="Z4914" s="52">
        <v>0</v>
      </c>
    </row>
    <row r="4915" spans="1:26">
      <c r="A4915" s="52" t="s">
        <v>352</v>
      </c>
      <c r="B4915" s="52" t="s">
        <v>337</v>
      </c>
      <c r="C4915" s="52" t="s">
        <v>245</v>
      </c>
      <c r="D4915" s="52" t="s">
        <v>86</v>
      </c>
      <c r="E4915" s="52" t="s">
        <v>89</v>
      </c>
      <c r="F4915" s="52" t="s">
        <v>70</v>
      </c>
      <c r="G4915" s="52">
        <v>0</v>
      </c>
      <c r="H4915" s="52">
        <v>0</v>
      </c>
      <c r="I4915" s="52">
        <v>0</v>
      </c>
      <c r="J4915" s="52">
        <v>0</v>
      </c>
      <c r="K4915" s="52">
        <v>0</v>
      </c>
      <c r="L4915" s="52">
        <v>0</v>
      </c>
      <c r="M4915" s="52">
        <v>0</v>
      </c>
      <c r="N4915" s="52">
        <v>0</v>
      </c>
      <c r="O4915" s="52">
        <v>0</v>
      </c>
      <c r="P4915" s="52">
        <v>0</v>
      </c>
      <c r="Q4915" s="52">
        <v>0</v>
      </c>
      <c r="R4915" s="52">
        <v>0</v>
      </c>
      <c r="S4915" s="52">
        <v>0</v>
      </c>
      <c r="T4915" s="52">
        <v>0</v>
      </c>
      <c r="U4915" s="52">
        <v>0</v>
      </c>
      <c r="V4915" s="52">
        <v>0</v>
      </c>
      <c r="W4915" s="52">
        <v>0</v>
      </c>
      <c r="X4915" s="52">
        <v>0</v>
      </c>
      <c r="Y4915" s="52">
        <v>0</v>
      </c>
      <c r="Z4915" s="52">
        <v>0</v>
      </c>
    </row>
    <row r="4916" spans="1:26">
      <c r="A4916" s="52" t="s">
        <v>352</v>
      </c>
      <c r="B4916" s="52" t="s">
        <v>342</v>
      </c>
      <c r="C4916" s="52" t="s">
        <v>245</v>
      </c>
      <c r="D4916" s="52" t="s">
        <v>86</v>
      </c>
      <c r="E4916" s="52" t="s">
        <v>89</v>
      </c>
      <c r="F4916" s="52" t="s">
        <v>71</v>
      </c>
      <c r="G4916" s="52">
        <v>0</v>
      </c>
      <c r="H4916" s="52">
        <v>0</v>
      </c>
      <c r="I4916" s="52">
        <v>0</v>
      </c>
      <c r="J4916" s="52">
        <v>0</v>
      </c>
      <c r="K4916" s="52">
        <v>0</v>
      </c>
      <c r="L4916" s="52">
        <v>0</v>
      </c>
      <c r="M4916" s="52">
        <v>0</v>
      </c>
      <c r="N4916" s="52">
        <v>0</v>
      </c>
      <c r="O4916" s="52">
        <v>0</v>
      </c>
      <c r="P4916" s="52">
        <v>0</v>
      </c>
      <c r="Q4916" s="52">
        <v>0</v>
      </c>
      <c r="R4916" s="52">
        <v>0</v>
      </c>
      <c r="S4916" s="52">
        <v>0</v>
      </c>
      <c r="T4916" s="52">
        <v>0</v>
      </c>
      <c r="U4916" s="52">
        <v>0</v>
      </c>
      <c r="V4916" s="52">
        <v>0</v>
      </c>
      <c r="W4916" s="52">
        <v>0</v>
      </c>
      <c r="X4916" s="52">
        <v>0</v>
      </c>
      <c r="Y4916" s="52">
        <v>0</v>
      </c>
      <c r="Z4916" s="52">
        <v>0</v>
      </c>
    </row>
    <row r="4917" spans="1:26">
      <c r="A4917" s="52" t="s">
        <v>352</v>
      </c>
      <c r="B4917" s="52" t="s">
        <v>342</v>
      </c>
      <c r="C4917" s="52" t="s">
        <v>245</v>
      </c>
      <c r="D4917" s="52" t="s">
        <v>86</v>
      </c>
      <c r="E4917" s="52" t="s">
        <v>89</v>
      </c>
      <c r="F4917" s="52" t="s">
        <v>72</v>
      </c>
      <c r="G4917" s="52">
        <v>0</v>
      </c>
      <c r="H4917" s="52">
        <v>0</v>
      </c>
      <c r="I4917" s="52">
        <v>0</v>
      </c>
      <c r="J4917" s="52">
        <v>0</v>
      </c>
      <c r="K4917" s="52">
        <v>0</v>
      </c>
      <c r="L4917" s="52">
        <v>0</v>
      </c>
      <c r="M4917" s="52">
        <v>0</v>
      </c>
      <c r="N4917" s="52">
        <v>0</v>
      </c>
      <c r="O4917" s="52">
        <v>0</v>
      </c>
      <c r="P4917" s="52">
        <v>0</v>
      </c>
      <c r="Q4917" s="52">
        <v>0</v>
      </c>
      <c r="R4917" s="52">
        <v>0</v>
      </c>
      <c r="S4917" s="52">
        <v>0</v>
      </c>
      <c r="T4917" s="52">
        <v>0</v>
      </c>
      <c r="U4917" s="52">
        <v>0</v>
      </c>
      <c r="V4917" s="52">
        <v>0</v>
      </c>
      <c r="W4917" s="52">
        <v>0</v>
      </c>
      <c r="X4917" s="52">
        <v>0</v>
      </c>
      <c r="Y4917" s="52">
        <v>0</v>
      </c>
      <c r="Z4917" s="52">
        <v>0</v>
      </c>
    </row>
    <row r="4918" spans="1:26">
      <c r="A4918" s="52" t="s">
        <v>352</v>
      </c>
      <c r="B4918" s="52" t="s">
        <v>343</v>
      </c>
      <c r="C4918" s="52" t="s">
        <v>245</v>
      </c>
      <c r="D4918" s="52" t="s">
        <v>86</v>
      </c>
      <c r="E4918" s="52" t="s">
        <v>89</v>
      </c>
      <c r="F4918" s="52" t="s">
        <v>73</v>
      </c>
      <c r="G4918" s="52">
        <v>0</v>
      </c>
      <c r="H4918" s="52">
        <v>0</v>
      </c>
      <c r="I4918" s="52">
        <v>0</v>
      </c>
      <c r="J4918" s="52">
        <v>0</v>
      </c>
      <c r="K4918" s="52">
        <v>0</v>
      </c>
      <c r="L4918" s="52">
        <v>0</v>
      </c>
      <c r="M4918" s="52">
        <v>0</v>
      </c>
      <c r="N4918" s="52">
        <v>0</v>
      </c>
      <c r="O4918" s="52">
        <v>0</v>
      </c>
      <c r="P4918" s="52">
        <v>0</v>
      </c>
      <c r="Q4918" s="52">
        <v>0</v>
      </c>
      <c r="R4918" s="52">
        <v>0</v>
      </c>
      <c r="S4918" s="52">
        <v>0</v>
      </c>
      <c r="T4918" s="52">
        <v>0</v>
      </c>
      <c r="U4918" s="52">
        <v>0</v>
      </c>
      <c r="V4918" s="52">
        <v>0</v>
      </c>
      <c r="W4918" s="52">
        <v>0</v>
      </c>
      <c r="X4918" s="52">
        <v>0</v>
      </c>
      <c r="Y4918" s="52">
        <v>0</v>
      </c>
      <c r="Z4918" s="52">
        <v>0</v>
      </c>
    </row>
    <row r="4919" spans="1:26">
      <c r="A4919" s="52" t="s">
        <v>353</v>
      </c>
      <c r="B4919" s="52" t="s">
        <v>337</v>
      </c>
      <c r="C4919" s="52" t="s">
        <v>245</v>
      </c>
      <c r="D4919" s="52" t="s">
        <v>86</v>
      </c>
      <c r="E4919" s="52" t="s">
        <v>90</v>
      </c>
      <c r="F4919" s="52" t="s">
        <v>63</v>
      </c>
      <c r="G4919" s="52">
        <v>0</v>
      </c>
      <c r="H4919" s="52">
        <v>0</v>
      </c>
      <c r="I4919" s="52">
        <v>0</v>
      </c>
      <c r="J4919" s="52">
        <v>0</v>
      </c>
      <c r="K4919" s="52">
        <v>0</v>
      </c>
      <c r="L4919" s="52">
        <v>0</v>
      </c>
      <c r="M4919" s="52">
        <v>0</v>
      </c>
      <c r="N4919" s="52">
        <v>0</v>
      </c>
      <c r="O4919" s="52">
        <v>0</v>
      </c>
      <c r="P4919" s="52">
        <v>0</v>
      </c>
      <c r="Q4919" s="52">
        <v>0</v>
      </c>
      <c r="R4919" s="52">
        <v>0</v>
      </c>
      <c r="S4919" s="52">
        <v>0</v>
      </c>
      <c r="T4919" s="52">
        <v>0</v>
      </c>
      <c r="U4919" s="52">
        <v>0</v>
      </c>
      <c r="V4919" s="52">
        <v>0</v>
      </c>
      <c r="W4919" s="52">
        <v>0</v>
      </c>
      <c r="X4919" s="52">
        <v>0</v>
      </c>
      <c r="Y4919" s="52">
        <v>0</v>
      </c>
      <c r="Z4919" s="52">
        <v>0</v>
      </c>
    </row>
    <row r="4920" spans="1:26">
      <c r="A4920" s="52" t="s">
        <v>353</v>
      </c>
      <c r="B4920" s="52" t="s">
        <v>338</v>
      </c>
      <c r="C4920" s="52" t="s">
        <v>245</v>
      </c>
      <c r="D4920" s="52" t="s">
        <v>86</v>
      </c>
      <c r="E4920" s="52" t="s">
        <v>90</v>
      </c>
      <c r="F4920" s="52" t="s">
        <v>64</v>
      </c>
      <c r="G4920" s="52">
        <v>0</v>
      </c>
      <c r="H4920" s="52">
        <v>0</v>
      </c>
      <c r="I4920" s="52">
        <v>0</v>
      </c>
      <c r="J4920" s="52">
        <v>0</v>
      </c>
      <c r="K4920" s="52">
        <v>0</v>
      </c>
      <c r="L4920" s="52">
        <v>0</v>
      </c>
      <c r="M4920" s="52">
        <v>0</v>
      </c>
      <c r="N4920" s="52">
        <v>0</v>
      </c>
      <c r="O4920" s="52">
        <v>0</v>
      </c>
      <c r="P4920" s="52">
        <v>0</v>
      </c>
      <c r="Q4920" s="52">
        <v>0</v>
      </c>
      <c r="R4920" s="52">
        <v>0</v>
      </c>
      <c r="S4920" s="52">
        <v>0</v>
      </c>
      <c r="T4920" s="52">
        <v>0</v>
      </c>
      <c r="U4920" s="52">
        <v>0</v>
      </c>
      <c r="V4920" s="52">
        <v>0</v>
      </c>
      <c r="W4920" s="52">
        <v>0</v>
      </c>
      <c r="X4920" s="52">
        <v>0</v>
      </c>
      <c r="Y4920" s="52">
        <v>0</v>
      </c>
      <c r="Z4920" s="52">
        <v>0</v>
      </c>
    </row>
    <row r="4921" spans="1:26">
      <c r="A4921" s="52" t="s">
        <v>353</v>
      </c>
      <c r="B4921" s="52" t="s">
        <v>339</v>
      </c>
      <c r="C4921" s="52" t="s">
        <v>245</v>
      </c>
      <c r="D4921" s="52" t="s">
        <v>86</v>
      </c>
      <c r="E4921" s="52" t="s">
        <v>90</v>
      </c>
      <c r="F4921" s="52" t="s">
        <v>65</v>
      </c>
      <c r="G4921" s="52">
        <v>0</v>
      </c>
      <c r="H4921" s="52">
        <v>0</v>
      </c>
      <c r="I4921" s="52">
        <v>0</v>
      </c>
      <c r="J4921" s="52">
        <v>0</v>
      </c>
      <c r="K4921" s="52">
        <v>0</v>
      </c>
      <c r="L4921" s="52">
        <v>0</v>
      </c>
      <c r="M4921" s="52">
        <v>0</v>
      </c>
      <c r="N4921" s="52">
        <v>0</v>
      </c>
      <c r="O4921" s="52">
        <v>0</v>
      </c>
      <c r="P4921" s="52">
        <v>0</v>
      </c>
      <c r="Q4921" s="52">
        <v>0</v>
      </c>
      <c r="R4921" s="52">
        <v>0</v>
      </c>
      <c r="S4921" s="52">
        <v>0</v>
      </c>
      <c r="T4921" s="52">
        <v>0</v>
      </c>
      <c r="U4921" s="52">
        <v>0</v>
      </c>
      <c r="V4921" s="52">
        <v>0</v>
      </c>
      <c r="W4921" s="52">
        <v>0</v>
      </c>
      <c r="X4921" s="52">
        <v>0</v>
      </c>
      <c r="Y4921" s="52">
        <v>0</v>
      </c>
      <c r="Z4921" s="52">
        <v>0</v>
      </c>
    </row>
    <row r="4922" spans="1:26">
      <c r="A4922" s="52" t="s">
        <v>353</v>
      </c>
      <c r="B4922" s="52" t="s">
        <v>340</v>
      </c>
      <c r="C4922" s="52" t="s">
        <v>245</v>
      </c>
      <c r="D4922" s="52" t="s">
        <v>86</v>
      </c>
      <c r="E4922" s="52" t="s">
        <v>90</v>
      </c>
      <c r="F4922" s="52" t="s">
        <v>66</v>
      </c>
      <c r="G4922" s="52">
        <v>0</v>
      </c>
      <c r="H4922" s="52">
        <v>0</v>
      </c>
      <c r="I4922" s="52">
        <v>0</v>
      </c>
      <c r="J4922" s="52">
        <v>0</v>
      </c>
      <c r="K4922" s="52">
        <v>0</v>
      </c>
      <c r="L4922" s="52">
        <v>0</v>
      </c>
      <c r="M4922" s="52">
        <v>0</v>
      </c>
      <c r="N4922" s="52">
        <v>0</v>
      </c>
      <c r="O4922" s="52">
        <v>0</v>
      </c>
      <c r="P4922" s="52">
        <v>0</v>
      </c>
      <c r="Q4922" s="52">
        <v>0</v>
      </c>
      <c r="R4922" s="52">
        <v>0</v>
      </c>
      <c r="S4922" s="52">
        <v>0</v>
      </c>
      <c r="T4922" s="52">
        <v>0</v>
      </c>
      <c r="U4922" s="52">
        <v>0</v>
      </c>
      <c r="V4922" s="52">
        <v>0</v>
      </c>
      <c r="W4922" s="52">
        <v>0</v>
      </c>
      <c r="X4922" s="52">
        <v>0</v>
      </c>
      <c r="Y4922" s="52">
        <v>0</v>
      </c>
      <c r="Z4922" s="52">
        <v>0</v>
      </c>
    </row>
    <row r="4923" spans="1:26">
      <c r="A4923" s="52" t="s">
        <v>353</v>
      </c>
      <c r="B4923" s="52" t="s">
        <v>341</v>
      </c>
      <c r="C4923" s="52" t="s">
        <v>245</v>
      </c>
      <c r="D4923" s="52" t="s">
        <v>86</v>
      </c>
      <c r="E4923" s="52" t="s">
        <v>90</v>
      </c>
      <c r="F4923" s="52" t="s">
        <v>67</v>
      </c>
      <c r="G4923" s="52">
        <v>0</v>
      </c>
      <c r="H4923" s="52">
        <v>0</v>
      </c>
      <c r="I4923" s="52">
        <v>0</v>
      </c>
      <c r="J4923" s="52">
        <v>0</v>
      </c>
      <c r="K4923" s="52">
        <v>0</v>
      </c>
      <c r="L4923" s="52">
        <v>0</v>
      </c>
      <c r="M4923" s="52">
        <v>0</v>
      </c>
      <c r="N4923" s="52">
        <v>0</v>
      </c>
      <c r="O4923" s="52">
        <v>0</v>
      </c>
      <c r="P4923" s="52">
        <v>0</v>
      </c>
      <c r="Q4923" s="52">
        <v>0</v>
      </c>
      <c r="R4923" s="52">
        <v>0</v>
      </c>
      <c r="S4923" s="52">
        <v>0</v>
      </c>
      <c r="T4923" s="52">
        <v>0</v>
      </c>
      <c r="U4923" s="52">
        <v>0</v>
      </c>
      <c r="V4923" s="52">
        <v>0</v>
      </c>
      <c r="W4923" s="52">
        <v>0</v>
      </c>
      <c r="X4923" s="52">
        <v>0</v>
      </c>
      <c r="Y4923" s="52">
        <v>0</v>
      </c>
      <c r="Z4923" s="52">
        <v>0</v>
      </c>
    </row>
    <row r="4924" spans="1:26">
      <c r="A4924" s="52" t="s">
        <v>353</v>
      </c>
      <c r="B4924" s="52" t="s">
        <v>337</v>
      </c>
      <c r="C4924" s="52" t="s">
        <v>245</v>
      </c>
      <c r="D4924" s="52" t="s">
        <v>86</v>
      </c>
      <c r="E4924" s="52" t="s">
        <v>90</v>
      </c>
      <c r="F4924" s="52" t="s">
        <v>68</v>
      </c>
      <c r="G4924" s="52">
        <v>0</v>
      </c>
      <c r="H4924" s="52">
        <v>0</v>
      </c>
      <c r="I4924" s="52">
        <v>0</v>
      </c>
      <c r="J4924" s="52">
        <v>0</v>
      </c>
      <c r="K4924" s="52">
        <v>0</v>
      </c>
      <c r="L4924" s="52">
        <v>0</v>
      </c>
      <c r="M4924" s="52">
        <v>0</v>
      </c>
      <c r="N4924" s="52">
        <v>0</v>
      </c>
      <c r="O4924" s="52">
        <v>0</v>
      </c>
      <c r="P4924" s="52">
        <v>0</v>
      </c>
      <c r="Q4924" s="52">
        <v>0</v>
      </c>
      <c r="R4924" s="52">
        <v>0</v>
      </c>
      <c r="S4924" s="52">
        <v>0</v>
      </c>
      <c r="T4924" s="52">
        <v>0</v>
      </c>
      <c r="U4924" s="52">
        <v>0</v>
      </c>
      <c r="V4924" s="52">
        <v>0</v>
      </c>
      <c r="W4924" s="52">
        <v>0</v>
      </c>
      <c r="X4924" s="52">
        <v>0</v>
      </c>
      <c r="Y4924" s="52">
        <v>0</v>
      </c>
      <c r="Z4924" s="52">
        <v>0</v>
      </c>
    </row>
    <row r="4925" spans="1:26">
      <c r="A4925" s="52" t="s">
        <v>353</v>
      </c>
      <c r="B4925" s="52" t="s">
        <v>337</v>
      </c>
      <c r="C4925" s="52" t="s">
        <v>245</v>
      </c>
      <c r="D4925" s="52" t="s">
        <v>86</v>
      </c>
      <c r="E4925" s="52" t="s">
        <v>90</v>
      </c>
      <c r="F4925" s="52" t="s">
        <v>69</v>
      </c>
      <c r="G4925" s="52">
        <v>0</v>
      </c>
      <c r="H4925" s="52">
        <v>0</v>
      </c>
      <c r="I4925" s="52">
        <v>0</v>
      </c>
      <c r="J4925" s="52">
        <v>0</v>
      </c>
      <c r="K4925" s="52">
        <v>0</v>
      </c>
      <c r="L4925" s="52">
        <v>0</v>
      </c>
      <c r="M4925" s="52">
        <v>0</v>
      </c>
      <c r="N4925" s="52">
        <v>0</v>
      </c>
      <c r="O4925" s="52">
        <v>0</v>
      </c>
      <c r="P4925" s="52">
        <v>0</v>
      </c>
      <c r="Q4925" s="52">
        <v>0</v>
      </c>
      <c r="R4925" s="52">
        <v>0</v>
      </c>
      <c r="S4925" s="52">
        <v>0</v>
      </c>
      <c r="T4925" s="52">
        <v>0</v>
      </c>
      <c r="U4925" s="52">
        <v>0</v>
      </c>
      <c r="V4925" s="52">
        <v>0</v>
      </c>
      <c r="W4925" s="52">
        <v>0</v>
      </c>
      <c r="X4925" s="52">
        <v>0</v>
      </c>
      <c r="Y4925" s="52">
        <v>0</v>
      </c>
      <c r="Z4925" s="52">
        <v>0</v>
      </c>
    </row>
    <row r="4926" spans="1:26">
      <c r="A4926" s="52" t="s">
        <v>353</v>
      </c>
      <c r="B4926" s="52" t="s">
        <v>337</v>
      </c>
      <c r="C4926" s="52" t="s">
        <v>245</v>
      </c>
      <c r="D4926" s="52" t="s">
        <v>86</v>
      </c>
      <c r="E4926" s="52" t="s">
        <v>90</v>
      </c>
      <c r="F4926" s="52" t="s">
        <v>70</v>
      </c>
      <c r="G4926" s="52">
        <v>0</v>
      </c>
      <c r="H4926" s="52">
        <v>0</v>
      </c>
      <c r="I4926" s="52">
        <v>0</v>
      </c>
      <c r="J4926" s="52">
        <v>0</v>
      </c>
      <c r="K4926" s="52">
        <v>0</v>
      </c>
      <c r="L4926" s="52">
        <v>0</v>
      </c>
      <c r="M4926" s="52">
        <v>0</v>
      </c>
      <c r="N4926" s="52">
        <v>0</v>
      </c>
      <c r="O4926" s="52">
        <v>0</v>
      </c>
      <c r="P4926" s="52">
        <v>0</v>
      </c>
      <c r="Q4926" s="52">
        <v>0</v>
      </c>
      <c r="R4926" s="52">
        <v>0</v>
      </c>
      <c r="S4926" s="52">
        <v>0</v>
      </c>
      <c r="T4926" s="52">
        <v>0</v>
      </c>
      <c r="U4926" s="52">
        <v>0</v>
      </c>
      <c r="V4926" s="52">
        <v>0</v>
      </c>
      <c r="W4926" s="52">
        <v>0</v>
      </c>
      <c r="X4926" s="52">
        <v>0</v>
      </c>
      <c r="Y4926" s="52">
        <v>0</v>
      </c>
      <c r="Z4926" s="52">
        <v>0</v>
      </c>
    </row>
    <row r="4927" spans="1:26">
      <c r="A4927" s="52" t="s">
        <v>353</v>
      </c>
      <c r="B4927" s="52" t="s">
        <v>342</v>
      </c>
      <c r="C4927" s="52" t="s">
        <v>245</v>
      </c>
      <c r="D4927" s="52" t="s">
        <v>86</v>
      </c>
      <c r="E4927" s="52" t="s">
        <v>90</v>
      </c>
      <c r="F4927" s="52" t="s">
        <v>71</v>
      </c>
      <c r="G4927" s="52">
        <v>0</v>
      </c>
      <c r="H4927" s="52">
        <v>0</v>
      </c>
      <c r="I4927" s="52">
        <v>0</v>
      </c>
      <c r="J4927" s="52">
        <v>0</v>
      </c>
      <c r="K4927" s="52">
        <v>0</v>
      </c>
      <c r="L4927" s="52">
        <v>0</v>
      </c>
      <c r="M4927" s="52">
        <v>0</v>
      </c>
      <c r="N4927" s="52">
        <v>0</v>
      </c>
      <c r="O4927" s="52">
        <v>0</v>
      </c>
      <c r="P4927" s="52">
        <v>0</v>
      </c>
      <c r="Q4927" s="52">
        <v>0</v>
      </c>
      <c r="R4927" s="52">
        <v>0</v>
      </c>
      <c r="S4927" s="52">
        <v>0</v>
      </c>
      <c r="T4927" s="52">
        <v>0</v>
      </c>
      <c r="U4927" s="52">
        <v>0</v>
      </c>
      <c r="V4927" s="52">
        <v>0</v>
      </c>
      <c r="W4927" s="52">
        <v>0</v>
      </c>
      <c r="X4927" s="52">
        <v>0</v>
      </c>
      <c r="Y4927" s="52">
        <v>0</v>
      </c>
      <c r="Z4927" s="52">
        <v>0</v>
      </c>
    </row>
    <row r="4928" spans="1:26">
      <c r="A4928" s="52" t="s">
        <v>353</v>
      </c>
      <c r="B4928" s="52" t="s">
        <v>342</v>
      </c>
      <c r="C4928" s="52" t="s">
        <v>245</v>
      </c>
      <c r="D4928" s="52" t="s">
        <v>86</v>
      </c>
      <c r="E4928" s="52" t="s">
        <v>90</v>
      </c>
      <c r="F4928" s="52" t="s">
        <v>72</v>
      </c>
      <c r="G4928" s="52">
        <v>0.16747200000000001</v>
      </c>
      <c r="H4928" s="52">
        <v>0.19509082709732947</v>
      </c>
      <c r="I4928" s="52">
        <v>0.18066288811585496</v>
      </c>
      <c r="J4928" s="52">
        <v>0.13378578961842588</v>
      </c>
      <c r="K4928" s="52">
        <v>0.16372574235499354</v>
      </c>
      <c r="L4928" s="52">
        <v>0.15757438391704212</v>
      </c>
      <c r="M4928" s="52">
        <v>0.14616129489928542</v>
      </c>
      <c r="N4928" s="52">
        <v>0.13424256269719778</v>
      </c>
      <c r="O4928" s="52">
        <v>0.13361526100235108</v>
      </c>
      <c r="P4928" s="52">
        <v>0.88267621481881786</v>
      </c>
      <c r="Q4928" s="52">
        <v>0.49208903313460528</v>
      </c>
      <c r="R4928" s="52">
        <v>1.6293267273857164</v>
      </c>
      <c r="S4928" s="52">
        <v>0.19189945660587196</v>
      </c>
      <c r="T4928" s="52">
        <v>2.4971799696757833</v>
      </c>
      <c r="U4928" s="52">
        <v>0</v>
      </c>
      <c r="V4928" s="52">
        <v>0.15690171537662662</v>
      </c>
      <c r="W4928" s="52">
        <v>0.58780507164588169</v>
      </c>
      <c r="X4928" s="52">
        <v>3.5561410613596786E-2</v>
      </c>
      <c r="Y4928" s="52">
        <v>5.1531693683121854E-4</v>
      </c>
      <c r="Z4928" s="52">
        <v>5.1531693683121854E-4</v>
      </c>
    </row>
    <row r="4929" spans="1:26">
      <c r="A4929" s="52" t="s">
        <v>353</v>
      </c>
      <c r="B4929" s="52" t="s">
        <v>343</v>
      </c>
      <c r="C4929" s="52" t="s">
        <v>245</v>
      </c>
      <c r="D4929" s="52" t="s">
        <v>86</v>
      </c>
      <c r="E4929" s="52" t="s">
        <v>90</v>
      </c>
      <c r="F4929" s="52" t="s">
        <v>73</v>
      </c>
      <c r="G4929" s="52">
        <v>0</v>
      </c>
      <c r="H4929" s="52">
        <v>0</v>
      </c>
      <c r="I4929" s="52">
        <v>0</v>
      </c>
      <c r="J4929" s="52">
        <v>0</v>
      </c>
      <c r="K4929" s="52">
        <v>0</v>
      </c>
      <c r="L4929" s="52">
        <v>0</v>
      </c>
      <c r="M4929" s="52">
        <v>0</v>
      </c>
      <c r="N4929" s="52">
        <v>0</v>
      </c>
      <c r="O4929" s="52">
        <v>0</v>
      </c>
      <c r="P4929" s="52">
        <v>0</v>
      </c>
      <c r="Q4929" s="52">
        <v>0</v>
      </c>
      <c r="R4929" s="52">
        <v>0</v>
      </c>
      <c r="S4929" s="52">
        <v>0</v>
      </c>
      <c r="T4929" s="52">
        <v>0</v>
      </c>
      <c r="U4929" s="52">
        <v>0</v>
      </c>
      <c r="V4929" s="52">
        <v>0</v>
      </c>
      <c r="W4929" s="52">
        <v>0</v>
      </c>
      <c r="X4929" s="52">
        <v>0</v>
      </c>
      <c r="Y4929" s="52">
        <v>0</v>
      </c>
      <c r="Z4929" s="52">
        <v>0</v>
      </c>
    </row>
    <row r="4930" spans="1:26">
      <c r="A4930" s="52" t="s">
        <v>354</v>
      </c>
      <c r="B4930" s="52" t="s">
        <v>337</v>
      </c>
      <c r="C4930" s="52" t="s">
        <v>245</v>
      </c>
      <c r="D4930" s="52" t="s">
        <v>86</v>
      </c>
      <c r="E4930" s="52" t="s">
        <v>91</v>
      </c>
      <c r="F4930" s="52" t="s">
        <v>63</v>
      </c>
      <c r="G4930" s="52">
        <v>0</v>
      </c>
      <c r="H4930" s="52">
        <v>0</v>
      </c>
      <c r="I4930" s="52">
        <v>0</v>
      </c>
      <c r="J4930" s="52">
        <v>0</v>
      </c>
      <c r="K4930" s="52">
        <v>0</v>
      </c>
      <c r="L4930" s="52">
        <v>0</v>
      </c>
      <c r="M4930" s="52">
        <v>0</v>
      </c>
      <c r="N4930" s="52">
        <v>0</v>
      </c>
      <c r="O4930" s="52">
        <v>0</v>
      </c>
      <c r="P4930" s="52">
        <v>0</v>
      </c>
      <c r="Q4930" s="52">
        <v>0</v>
      </c>
      <c r="R4930" s="52">
        <v>0</v>
      </c>
      <c r="S4930" s="52">
        <v>0</v>
      </c>
      <c r="T4930" s="52">
        <v>0</v>
      </c>
      <c r="U4930" s="52">
        <v>0</v>
      </c>
      <c r="V4930" s="52">
        <v>0</v>
      </c>
      <c r="W4930" s="52">
        <v>0</v>
      </c>
      <c r="X4930" s="52">
        <v>0</v>
      </c>
      <c r="Y4930" s="52">
        <v>0</v>
      </c>
      <c r="Z4930" s="52">
        <v>0</v>
      </c>
    </row>
    <row r="4931" spans="1:26">
      <c r="A4931" s="52" t="s">
        <v>354</v>
      </c>
      <c r="B4931" s="52" t="s">
        <v>338</v>
      </c>
      <c r="C4931" s="52" t="s">
        <v>245</v>
      </c>
      <c r="D4931" s="52" t="s">
        <v>86</v>
      </c>
      <c r="E4931" s="52" t="s">
        <v>91</v>
      </c>
      <c r="F4931" s="52" t="s">
        <v>64</v>
      </c>
      <c r="G4931" s="52">
        <v>0</v>
      </c>
      <c r="H4931" s="52">
        <v>0</v>
      </c>
      <c r="I4931" s="52">
        <v>0</v>
      </c>
      <c r="J4931" s="52">
        <v>0</v>
      </c>
      <c r="K4931" s="52">
        <v>0</v>
      </c>
      <c r="L4931" s="52">
        <v>0</v>
      </c>
      <c r="M4931" s="52">
        <v>0</v>
      </c>
      <c r="N4931" s="52">
        <v>0</v>
      </c>
      <c r="O4931" s="52">
        <v>0</v>
      </c>
      <c r="P4931" s="52">
        <v>0</v>
      </c>
      <c r="Q4931" s="52">
        <v>0</v>
      </c>
      <c r="R4931" s="52">
        <v>0</v>
      </c>
      <c r="S4931" s="52">
        <v>0</v>
      </c>
      <c r="T4931" s="52">
        <v>0</v>
      </c>
      <c r="U4931" s="52">
        <v>0</v>
      </c>
      <c r="V4931" s="52">
        <v>0</v>
      </c>
      <c r="W4931" s="52">
        <v>0</v>
      </c>
      <c r="X4931" s="52">
        <v>0</v>
      </c>
      <c r="Y4931" s="52">
        <v>0</v>
      </c>
      <c r="Z4931" s="52">
        <v>0</v>
      </c>
    </row>
    <row r="4932" spans="1:26">
      <c r="A4932" s="52" t="s">
        <v>354</v>
      </c>
      <c r="B4932" s="52" t="s">
        <v>339</v>
      </c>
      <c r="C4932" s="52" t="s">
        <v>245</v>
      </c>
      <c r="D4932" s="52" t="s">
        <v>86</v>
      </c>
      <c r="E4932" s="52" t="s">
        <v>91</v>
      </c>
      <c r="F4932" s="52" t="s">
        <v>65</v>
      </c>
      <c r="G4932" s="52">
        <v>0</v>
      </c>
      <c r="H4932" s="52">
        <v>0</v>
      </c>
      <c r="I4932" s="52">
        <v>0</v>
      </c>
      <c r="J4932" s="52">
        <v>0</v>
      </c>
      <c r="K4932" s="52">
        <v>0</v>
      </c>
      <c r="L4932" s="52">
        <v>0</v>
      </c>
      <c r="M4932" s="52">
        <v>0</v>
      </c>
      <c r="N4932" s="52">
        <v>0</v>
      </c>
      <c r="O4932" s="52">
        <v>0</v>
      </c>
      <c r="P4932" s="52">
        <v>0</v>
      </c>
      <c r="Q4932" s="52">
        <v>0</v>
      </c>
      <c r="R4932" s="52">
        <v>0</v>
      </c>
      <c r="S4932" s="52">
        <v>0</v>
      </c>
      <c r="T4932" s="52">
        <v>0</v>
      </c>
      <c r="U4932" s="52">
        <v>0</v>
      </c>
      <c r="V4932" s="52">
        <v>0</v>
      </c>
      <c r="W4932" s="52">
        <v>0</v>
      </c>
      <c r="X4932" s="52">
        <v>0</v>
      </c>
      <c r="Y4932" s="52">
        <v>0</v>
      </c>
      <c r="Z4932" s="52">
        <v>0</v>
      </c>
    </row>
    <row r="4933" spans="1:26">
      <c r="A4933" s="52" t="s">
        <v>354</v>
      </c>
      <c r="B4933" s="52" t="s">
        <v>340</v>
      </c>
      <c r="C4933" s="52" t="s">
        <v>245</v>
      </c>
      <c r="D4933" s="52" t="s">
        <v>86</v>
      </c>
      <c r="E4933" s="52" t="s">
        <v>91</v>
      </c>
      <c r="F4933" s="52" t="s">
        <v>66</v>
      </c>
      <c r="G4933" s="52">
        <v>0</v>
      </c>
      <c r="H4933" s="52">
        <v>0</v>
      </c>
      <c r="I4933" s="52">
        <v>0</v>
      </c>
      <c r="J4933" s="52">
        <v>0</v>
      </c>
      <c r="K4933" s="52">
        <v>0</v>
      </c>
      <c r="L4933" s="52">
        <v>0</v>
      </c>
      <c r="M4933" s="52">
        <v>0</v>
      </c>
      <c r="N4933" s="52">
        <v>0</v>
      </c>
      <c r="O4933" s="52">
        <v>0</v>
      </c>
      <c r="P4933" s="52">
        <v>0</v>
      </c>
      <c r="Q4933" s="52">
        <v>0</v>
      </c>
      <c r="R4933" s="52">
        <v>0</v>
      </c>
      <c r="S4933" s="52">
        <v>0</v>
      </c>
      <c r="T4933" s="52">
        <v>0</v>
      </c>
      <c r="U4933" s="52">
        <v>0</v>
      </c>
      <c r="V4933" s="52">
        <v>0</v>
      </c>
      <c r="W4933" s="52">
        <v>0</v>
      </c>
      <c r="X4933" s="52">
        <v>0</v>
      </c>
      <c r="Y4933" s="52">
        <v>0</v>
      </c>
      <c r="Z4933" s="52">
        <v>0</v>
      </c>
    </row>
    <row r="4934" spans="1:26">
      <c r="A4934" s="52" t="s">
        <v>354</v>
      </c>
      <c r="B4934" s="52" t="s">
        <v>341</v>
      </c>
      <c r="C4934" s="52" t="s">
        <v>245</v>
      </c>
      <c r="D4934" s="52" t="s">
        <v>86</v>
      </c>
      <c r="E4934" s="52" t="s">
        <v>91</v>
      </c>
      <c r="F4934" s="52" t="s">
        <v>67</v>
      </c>
      <c r="G4934" s="52">
        <v>0</v>
      </c>
      <c r="H4934" s="52">
        <v>0</v>
      </c>
      <c r="I4934" s="52">
        <v>0</v>
      </c>
      <c r="J4934" s="52">
        <v>0</v>
      </c>
      <c r="K4934" s="52">
        <v>0</v>
      </c>
      <c r="L4934" s="52">
        <v>0</v>
      </c>
      <c r="M4934" s="52">
        <v>0</v>
      </c>
      <c r="N4934" s="52">
        <v>0</v>
      </c>
      <c r="O4934" s="52">
        <v>0</v>
      </c>
      <c r="P4934" s="52">
        <v>0</v>
      </c>
      <c r="Q4934" s="52">
        <v>0</v>
      </c>
      <c r="R4934" s="52">
        <v>0</v>
      </c>
      <c r="S4934" s="52">
        <v>0</v>
      </c>
      <c r="T4934" s="52">
        <v>0</v>
      </c>
      <c r="U4934" s="52">
        <v>0</v>
      </c>
      <c r="V4934" s="52">
        <v>0</v>
      </c>
      <c r="W4934" s="52">
        <v>0</v>
      </c>
      <c r="X4934" s="52">
        <v>0</v>
      </c>
      <c r="Y4934" s="52">
        <v>0</v>
      </c>
      <c r="Z4934" s="52">
        <v>0</v>
      </c>
    </row>
    <row r="4935" spans="1:26">
      <c r="A4935" s="52" t="s">
        <v>354</v>
      </c>
      <c r="B4935" s="52" t="s">
        <v>337</v>
      </c>
      <c r="C4935" s="52" t="s">
        <v>245</v>
      </c>
      <c r="D4935" s="52" t="s">
        <v>86</v>
      </c>
      <c r="E4935" s="52" t="s">
        <v>91</v>
      </c>
      <c r="F4935" s="52" t="s">
        <v>68</v>
      </c>
      <c r="G4935" s="52">
        <v>0</v>
      </c>
      <c r="H4935" s="52">
        <v>0</v>
      </c>
      <c r="I4935" s="52">
        <v>0</v>
      </c>
      <c r="J4935" s="52">
        <v>0</v>
      </c>
      <c r="K4935" s="52">
        <v>0</v>
      </c>
      <c r="L4935" s="52">
        <v>0</v>
      </c>
      <c r="M4935" s="52">
        <v>0</v>
      </c>
      <c r="N4935" s="52">
        <v>0</v>
      </c>
      <c r="O4935" s="52">
        <v>0</v>
      </c>
      <c r="P4935" s="52">
        <v>0</v>
      </c>
      <c r="Q4935" s="52">
        <v>0</v>
      </c>
      <c r="R4935" s="52">
        <v>0</v>
      </c>
      <c r="S4935" s="52">
        <v>0</v>
      </c>
      <c r="T4935" s="52">
        <v>0</v>
      </c>
      <c r="U4935" s="52">
        <v>0</v>
      </c>
      <c r="V4935" s="52">
        <v>0</v>
      </c>
      <c r="W4935" s="52">
        <v>0</v>
      </c>
      <c r="X4935" s="52">
        <v>0</v>
      </c>
      <c r="Y4935" s="52">
        <v>0</v>
      </c>
      <c r="Z4935" s="52">
        <v>0</v>
      </c>
    </row>
    <row r="4936" spans="1:26">
      <c r="A4936" s="52" t="s">
        <v>354</v>
      </c>
      <c r="B4936" s="52" t="s">
        <v>337</v>
      </c>
      <c r="C4936" s="52" t="s">
        <v>245</v>
      </c>
      <c r="D4936" s="52" t="s">
        <v>86</v>
      </c>
      <c r="E4936" s="52" t="s">
        <v>91</v>
      </c>
      <c r="F4936" s="52" t="s">
        <v>69</v>
      </c>
      <c r="G4936" s="52">
        <v>0</v>
      </c>
      <c r="H4936" s="52">
        <v>0</v>
      </c>
      <c r="I4936" s="52">
        <v>0</v>
      </c>
      <c r="J4936" s="52">
        <v>0</v>
      </c>
      <c r="K4936" s="52">
        <v>0</v>
      </c>
      <c r="L4936" s="52">
        <v>0</v>
      </c>
      <c r="M4936" s="52">
        <v>0</v>
      </c>
      <c r="N4936" s="52">
        <v>0</v>
      </c>
      <c r="O4936" s="52">
        <v>0</v>
      </c>
      <c r="P4936" s="52">
        <v>0</v>
      </c>
      <c r="Q4936" s="52">
        <v>0</v>
      </c>
      <c r="R4936" s="52">
        <v>0</v>
      </c>
      <c r="S4936" s="52">
        <v>0</v>
      </c>
      <c r="T4936" s="52">
        <v>0</v>
      </c>
      <c r="U4936" s="52">
        <v>0</v>
      </c>
      <c r="V4936" s="52">
        <v>0</v>
      </c>
      <c r="W4936" s="52">
        <v>0</v>
      </c>
      <c r="X4936" s="52">
        <v>0</v>
      </c>
      <c r="Y4936" s="52">
        <v>0</v>
      </c>
      <c r="Z4936" s="52">
        <v>0</v>
      </c>
    </row>
    <row r="4937" spans="1:26">
      <c r="A4937" s="52" t="s">
        <v>354</v>
      </c>
      <c r="B4937" s="52" t="s">
        <v>337</v>
      </c>
      <c r="C4937" s="52" t="s">
        <v>245</v>
      </c>
      <c r="D4937" s="52" t="s">
        <v>86</v>
      </c>
      <c r="E4937" s="52" t="s">
        <v>91</v>
      </c>
      <c r="F4937" s="52" t="s">
        <v>70</v>
      </c>
      <c r="G4937" s="52">
        <v>0</v>
      </c>
      <c r="H4937" s="52">
        <v>0</v>
      </c>
      <c r="I4937" s="52">
        <v>0</v>
      </c>
      <c r="J4937" s="52">
        <v>0</v>
      </c>
      <c r="K4937" s="52">
        <v>0</v>
      </c>
      <c r="L4937" s="52">
        <v>0</v>
      </c>
      <c r="M4937" s="52">
        <v>0</v>
      </c>
      <c r="N4937" s="52">
        <v>0</v>
      </c>
      <c r="O4937" s="52">
        <v>0</v>
      </c>
      <c r="P4937" s="52">
        <v>0</v>
      </c>
      <c r="Q4937" s="52">
        <v>0</v>
      </c>
      <c r="R4937" s="52">
        <v>0</v>
      </c>
      <c r="S4937" s="52">
        <v>0</v>
      </c>
      <c r="T4937" s="52">
        <v>0</v>
      </c>
      <c r="U4937" s="52">
        <v>0</v>
      </c>
      <c r="V4937" s="52">
        <v>0</v>
      </c>
      <c r="W4937" s="52">
        <v>0</v>
      </c>
      <c r="X4937" s="52">
        <v>0</v>
      </c>
      <c r="Y4937" s="52">
        <v>0</v>
      </c>
      <c r="Z4937" s="52">
        <v>0</v>
      </c>
    </row>
    <row r="4938" spans="1:26">
      <c r="A4938" s="52" t="s">
        <v>354</v>
      </c>
      <c r="B4938" s="52" t="s">
        <v>342</v>
      </c>
      <c r="C4938" s="52" t="s">
        <v>245</v>
      </c>
      <c r="D4938" s="52" t="s">
        <v>86</v>
      </c>
      <c r="E4938" s="52" t="s">
        <v>91</v>
      </c>
      <c r="F4938" s="52" t="s">
        <v>71</v>
      </c>
      <c r="G4938" s="52">
        <v>0</v>
      </c>
      <c r="H4938" s="52">
        <v>0</v>
      </c>
      <c r="I4938" s="52">
        <v>0</v>
      </c>
      <c r="J4938" s="52">
        <v>0</v>
      </c>
      <c r="K4938" s="52">
        <v>0</v>
      </c>
      <c r="L4938" s="52">
        <v>0</v>
      </c>
      <c r="M4938" s="52">
        <v>0</v>
      </c>
      <c r="N4938" s="52">
        <v>0</v>
      </c>
      <c r="O4938" s="52">
        <v>0</v>
      </c>
      <c r="P4938" s="52">
        <v>0</v>
      </c>
      <c r="Q4938" s="52">
        <v>0</v>
      </c>
      <c r="R4938" s="52">
        <v>0</v>
      </c>
      <c r="S4938" s="52">
        <v>0</v>
      </c>
      <c r="T4938" s="52">
        <v>0</v>
      </c>
      <c r="U4938" s="52">
        <v>0</v>
      </c>
      <c r="V4938" s="52">
        <v>0</v>
      </c>
      <c r="W4938" s="52">
        <v>0</v>
      </c>
      <c r="X4938" s="52">
        <v>0</v>
      </c>
      <c r="Y4938" s="52">
        <v>0</v>
      </c>
      <c r="Z4938" s="52">
        <v>0</v>
      </c>
    </row>
    <row r="4939" spans="1:26">
      <c r="A4939" s="52" t="s">
        <v>354</v>
      </c>
      <c r="B4939" s="52" t="s">
        <v>342</v>
      </c>
      <c r="C4939" s="52" t="s">
        <v>245</v>
      </c>
      <c r="D4939" s="52" t="s">
        <v>86</v>
      </c>
      <c r="E4939" s="52" t="s">
        <v>91</v>
      </c>
      <c r="F4939" s="52" t="s">
        <v>72</v>
      </c>
      <c r="G4939" s="52">
        <v>0</v>
      </c>
      <c r="H4939" s="52">
        <v>0</v>
      </c>
      <c r="I4939" s="52">
        <v>0</v>
      </c>
      <c r="J4939" s="52">
        <v>0</v>
      </c>
      <c r="K4939" s="52">
        <v>0</v>
      </c>
      <c r="L4939" s="52">
        <v>0</v>
      </c>
      <c r="M4939" s="52">
        <v>0</v>
      </c>
      <c r="N4939" s="52">
        <v>0</v>
      </c>
      <c r="O4939" s="52">
        <v>0</v>
      </c>
      <c r="P4939" s="52">
        <v>0</v>
      </c>
      <c r="Q4939" s="52">
        <v>0</v>
      </c>
      <c r="R4939" s="52">
        <v>0</v>
      </c>
      <c r="S4939" s="52">
        <v>0</v>
      </c>
      <c r="T4939" s="52">
        <v>0</v>
      </c>
      <c r="U4939" s="52">
        <v>0</v>
      </c>
      <c r="V4939" s="52">
        <v>0</v>
      </c>
      <c r="W4939" s="52">
        <v>0</v>
      </c>
      <c r="X4939" s="52">
        <v>0</v>
      </c>
      <c r="Y4939" s="52">
        <v>0</v>
      </c>
      <c r="Z4939" s="52">
        <v>0</v>
      </c>
    </row>
    <row r="4940" spans="1:26">
      <c r="A4940" s="52" t="s">
        <v>354</v>
      </c>
      <c r="B4940" s="52" t="s">
        <v>343</v>
      </c>
      <c r="C4940" s="52" t="s">
        <v>245</v>
      </c>
      <c r="D4940" s="52" t="s">
        <v>86</v>
      </c>
      <c r="E4940" s="52" t="s">
        <v>91</v>
      </c>
      <c r="F4940" s="52" t="s">
        <v>73</v>
      </c>
      <c r="G4940" s="52">
        <v>0</v>
      </c>
      <c r="H4940" s="52">
        <v>0</v>
      </c>
      <c r="I4940" s="52">
        <v>0</v>
      </c>
      <c r="J4940" s="52">
        <v>0</v>
      </c>
      <c r="K4940" s="52">
        <v>0</v>
      </c>
      <c r="L4940" s="52">
        <v>0</v>
      </c>
      <c r="M4940" s="52">
        <v>0</v>
      </c>
      <c r="N4940" s="52">
        <v>0</v>
      </c>
      <c r="O4940" s="52">
        <v>0</v>
      </c>
      <c r="P4940" s="52">
        <v>0</v>
      </c>
      <c r="Q4940" s="52">
        <v>0</v>
      </c>
      <c r="R4940" s="52">
        <v>0</v>
      </c>
      <c r="S4940" s="52">
        <v>0</v>
      </c>
      <c r="T4940" s="52">
        <v>0</v>
      </c>
      <c r="U4940" s="52">
        <v>0</v>
      </c>
      <c r="V4940" s="52">
        <v>0</v>
      </c>
      <c r="W4940" s="52">
        <v>0</v>
      </c>
      <c r="X4940" s="52">
        <v>0</v>
      </c>
      <c r="Y4940" s="52">
        <v>0</v>
      </c>
      <c r="Z4940" s="52">
        <v>0</v>
      </c>
    </row>
    <row r="4941" spans="1:26">
      <c r="A4941" s="52" t="s">
        <v>355</v>
      </c>
      <c r="B4941" s="52" t="s">
        <v>337</v>
      </c>
      <c r="C4941" s="52" t="s">
        <v>245</v>
      </c>
      <c r="D4941" s="52" t="s">
        <v>86</v>
      </c>
      <c r="E4941" s="52" t="s">
        <v>92</v>
      </c>
      <c r="F4941" s="52" t="s">
        <v>63</v>
      </c>
      <c r="G4941" s="52">
        <v>0</v>
      </c>
      <c r="H4941" s="52">
        <v>0</v>
      </c>
      <c r="I4941" s="52">
        <v>0</v>
      </c>
      <c r="J4941" s="52">
        <v>0</v>
      </c>
      <c r="K4941" s="52">
        <v>0</v>
      </c>
      <c r="L4941" s="52">
        <v>0</v>
      </c>
      <c r="M4941" s="52">
        <v>0</v>
      </c>
      <c r="N4941" s="52">
        <v>0</v>
      </c>
      <c r="O4941" s="52">
        <v>0</v>
      </c>
      <c r="P4941" s="52">
        <v>0</v>
      </c>
      <c r="Q4941" s="52">
        <v>0</v>
      </c>
      <c r="R4941" s="52">
        <v>0</v>
      </c>
      <c r="S4941" s="52">
        <v>0</v>
      </c>
      <c r="T4941" s="52">
        <v>0</v>
      </c>
      <c r="U4941" s="52">
        <v>0</v>
      </c>
      <c r="V4941" s="52">
        <v>0</v>
      </c>
      <c r="W4941" s="52">
        <v>0</v>
      </c>
      <c r="X4941" s="52">
        <v>0</v>
      </c>
      <c r="Y4941" s="52">
        <v>0</v>
      </c>
      <c r="Z4941" s="52">
        <v>0</v>
      </c>
    </row>
    <row r="4942" spans="1:26">
      <c r="A4942" s="52" t="s">
        <v>355</v>
      </c>
      <c r="B4942" s="52" t="s">
        <v>338</v>
      </c>
      <c r="C4942" s="52" t="s">
        <v>245</v>
      </c>
      <c r="D4942" s="52" t="s">
        <v>86</v>
      </c>
      <c r="E4942" s="52" t="s">
        <v>92</v>
      </c>
      <c r="F4942" s="52" t="s">
        <v>64</v>
      </c>
      <c r="G4942" s="52">
        <v>0</v>
      </c>
      <c r="H4942" s="52">
        <v>0</v>
      </c>
      <c r="I4942" s="52">
        <v>0</v>
      </c>
      <c r="J4942" s="52">
        <v>0</v>
      </c>
      <c r="K4942" s="52">
        <v>0</v>
      </c>
      <c r="L4942" s="52">
        <v>0</v>
      </c>
      <c r="M4942" s="52">
        <v>0</v>
      </c>
      <c r="N4942" s="52">
        <v>0</v>
      </c>
      <c r="O4942" s="52">
        <v>0</v>
      </c>
      <c r="P4942" s="52">
        <v>0</v>
      </c>
      <c r="Q4942" s="52">
        <v>0</v>
      </c>
      <c r="R4942" s="52">
        <v>0</v>
      </c>
      <c r="S4942" s="52">
        <v>0</v>
      </c>
      <c r="T4942" s="52">
        <v>0</v>
      </c>
      <c r="U4942" s="52">
        <v>0</v>
      </c>
      <c r="V4942" s="52">
        <v>0</v>
      </c>
      <c r="W4942" s="52">
        <v>0</v>
      </c>
      <c r="X4942" s="52">
        <v>0</v>
      </c>
      <c r="Y4942" s="52">
        <v>0</v>
      </c>
      <c r="Z4942" s="52">
        <v>0</v>
      </c>
    </row>
    <row r="4943" spans="1:26">
      <c r="A4943" s="52" t="s">
        <v>355</v>
      </c>
      <c r="B4943" s="52" t="s">
        <v>339</v>
      </c>
      <c r="C4943" s="52" t="s">
        <v>245</v>
      </c>
      <c r="D4943" s="52" t="s">
        <v>86</v>
      </c>
      <c r="E4943" s="52" t="s">
        <v>92</v>
      </c>
      <c r="F4943" s="52" t="s">
        <v>65</v>
      </c>
      <c r="G4943" s="52">
        <v>0</v>
      </c>
      <c r="H4943" s="52">
        <v>0</v>
      </c>
      <c r="I4943" s="52">
        <v>0</v>
      </c>
      <c r="J4943" s="52">
        <v>0</v>
      </c>
      <c r="K4943" s="52">
        <v>0</v>
      </c>
      <c r="L4943" s="52">
        <v>0</v>
      </c>
      <c r="M4943" s="52">
        <v>0</v>
      </c>
      <c r="N4943" s="52">
        <v>0</v>
      </c>
      <c r="O4943" s="52">
        <v>0</v>
      </c>
      <c r="P4943" s="52">
        <v>0</v>
      </c>
      <c r="Q4943" s="52">
        <v>0</v>
      </c>
      <c r="R4943" s="52">
        <v>0</v>
      </c>
      <c r="S4943" s="52">
        <v>0</v>
      </c>
      <c r="T4943" s="52">
        <v>0</v>
      </c>
      <c r="U4943" s="52">
        <v>0</v>
      </c>
      <c r="V4943" s="52">
        <v>0</v>
      </c>
      <c r="W4943" s="52">
        <v>0</v>
      </c>
      <c r="X4943" s="52">
        <v>0</v>
      </c>
      <c r="Y4943" s="52">
        <v>0</v>
      </c>
      <c r="Z4943" s="52">
        <v>0</v>
      </c>
    </row>
    <row r="4944" spans="1:26">
      <c r="A4944" s="52" t="s">
        <v>355</v>
      </c>
      <c r="B4944" s="52" t="s">
        <v>340</v>
      </c>
      <c r="C4944" s="52" t="s">
        <v>245</v>
      </c>
      <c r="D4944" s="52" t="s">
        <v>86</v>
      </c>
      <c r="E4944" s="52" t="s">
        <v>92</v>
      </c>
      <c r="F4944" s="52" t="s">
        <v>66</v>
      </c>
      <c r="G4944" s="52">
        <v>0</v>
      </c>
      <c r="H4944" s="52">
        <v>0</v>
      </c>
      <c r="I4944" s="52">
        <v>0</v>
      </c>
      <c r="J4944" s="52">
        <v>0</v>
      </c>
      <c r="K4944" s="52">
        <v>0</v>
      </c>
      <c r="L4944" s="52">
        <v>0</v>
      </c>
      <c r="M4944" s="52">
        <v>0</v>
      </c>
      <c r="N4944" s="52">
        <v>0</v>
      </c>
      <c r="O4944" s="52">
        <v>0</v>
      </c>
      <c r="P4944" s="52">
        <v>0</v>
      </c>
      <c r="Q4944" s="52">
        <v>0</v>
      </c>
      <c r="R4944" s="52">
        <v>0</v>
      </c>
      <c r="S4944" s="52">
        <v>0</v>
      </c>
      <c r="T4944" s="52">
        <v>0</v>
      </c>
      <c r="U4944" s="52">
        <v>0</v>
      </c>
      <c r="V4944" s="52">
        <v>0</v>
      </c>
      <c r="W4944" s="52">
        <v>0</v>
      </c>
      <c r="X4944" s="52">
        <v>0</v>
      </c>
      <c r="Y4944" s="52">
        <v>0</v>
      </c>
      <c r="Z4944" s="52">
        <v>0</v>
      </c>
    </row>
    <row r="4945" spans="1:26">
      <c r="A4945" s="52" t="s">
        <v>355</v>
      </c>
      <c r="B4945" s="52" t="s">
        <v>341</v>
      </c>
      <c r="C4945" s="52" t="s">
        <v>245</v>
      </c>
      <c r="D4945" s="52" t="s">
        <v>86</v>
      </c>
      <c r="E4945" s="52" t="s">
        <v>92</v>
      </c>
      <c r="F4945" s="52" t="s">
        <v>67</v>
      </c>
      <c r="G4945" s="52">
        <v>0</v>
      </c>
      <c r="H4945" s="52">
        <v>0</v>
      </c>
      <c r="I4945" s="52">
        <v>0</v>
      </c>
      <c r="J4945" s="52">
        <v>0</v>
      </c>
      <c r="K4945" s="52">
        <v>0</v>
      </c>
      <c r="L4945" s="52">
        <v>0</v>
      </c>
      <c r="M4945" s="52">
        <v>0</v>
      </c>
      <c r="N4945" s="52">
        <v>0</v>
      </c>
      <c r="O4945" s="52">
        <v>0</v>
      </c>
      <c r="P4945" s="52">
        <v>0</v>
      </c>
      <c r="Q4945" s="52">
        <v>0</v>
      </c>
      <c r="R4945" s="52">
        <v>0</v>
      </c>
      <c r="S4945" s="52">
        <v>0</v>
      </c>
      <c r="T4945" s="52">
        <v>0</v>
      </c>
      <c r="U4945" s="52">
        <v>0</v>
      </c>
      <c r="V4945" s="52">
        <v>0</v>
      </c>
      <c r="W4945" s="52">
        <v>0</v>
      </c>
      <c r="X4945" s="52">
        <v>0</v>
      </c>
      <c r="Y4945" s="52">
        <v>0</v>
      </c>
      <c r="Z4945" s="52">
        <v>0</v>
      </c>
    </row>
    <row r="4946" spans="1:26">
      <c r="A4946" s="52" t="s">
        <v>355</v>
      </c>
      <c r="B4946" s="52" t="s">
        <v>337</v>
      </c>
      <c r="C4946" s="52" t="s">
        <v>245</v>
      </c>
      <c r="D4946" s="52" t="s">
        <v>86</v>
      </c>
      <c r="E4946" s="52" t="s">
        <v>92</v>
      </c>
      <c r="F4946" s="52" t="s">
        <v>68</v>
      </c>
      <c r="G4946" s="52">
        <v>0</v>
      </c>
      <c r="H4946" s="52">
        <v>0</v>
      </c>
      <c r="I4946" s="52">
        <v>0</v>
      </c>
      <c r="J4946" s="52">
        <v>0</v>
      </c>
      <c r="K4946" s="52">
        <v>0</v>
      </c>
      <c r="L4946" s="52">
        <v>0</v>
      </c>
      <c r="M4946" s="52">
        <v>0</v>
      </c>
      <c r="N4946" s="52">
        <v>0</v>
      </c>
      <c r="O4946" s="52">
        <v>0</v>
      </c>
      <c r="P4946" s="52">
        <v>0</v>
      </c>
      <c r="Q4946" s="52">
        <v>0</v>
      </c>
      <c r="R4946" s="52">
        <v>0</v>
      </c>
      <c r="S4946" s="52">
        <v>0</v>
      </c>
      <c r="T4946" s="52">
        <v>0</v>
      </c>
      <c r="U4946" s="52">
        <v>0</v>
      </c>
      <c r="V4946" s="52">
        <v>0</v>
      </c>
      <c r="W4946" s="52">
        <v>0</v>
      </c>
      <c r="X4946" s="52">
        <v>0</v>
      </c>
      <c r="Y4946" s="52">
        <v>0</v>
      </c>
      <c r="Z4946" s="52">
        <v>0</v>
      </c>
    </row>
    <row r="4947" spans="1:26">
      <c r="A4947" s="52" t="s">
        <v>355</v>
      </c>
      <c r="B4947" s="52" t="s">
        <v>337</v>
      </c>
      <c r="C4947" s="52" t="s">
        <v>245</v>
      </c>
      <c r="D4947" s="52" t="s">
        <v>86</v>
      </c>
      <c r="E4947" s="52" t="s">
        <v>92</v>
      </c>
      <c r="F4947" s="52" t="s">
        <v>69</v>
      </c>
      <c r="G4947" s="52">
        <v>0</v>
      </c>
      <c r="H4947" s="52">
        <v>0</v>
      </c>
      <c r="I4947" s="52">
        <v>0</v>
      </c>
      <c r="J4947" s="52">
        <v>0</v>
      </c>
      <c r="K4947" s="52">
        <v>0</v>
      </c>
      <c r="L4947" s="52">
        <v>0</v>
      </c>
      <c r="M4947" s="52">
        <v>0</v>
      </c>
      <c r="N4947" s="52">
        <v>0</v>
      </c>
      <c r="O4947" s="52">
        <v>0</v>
      </c>
      <c r="P4947" s="52">
        <v>0</v>
      </c>
      <c r="Q4947" s="52">
        <v>0</v>
      </c>
      <c r="R4947" s="52">
        <v>0</v>
      </c>
      <c r="S4947" s="52">
        <v>0</v>
      </c>
      <c r="T4947" s="52">
        <v>0</v>
      </c>
      <c r="U4947" s="52">
        <v>0</v>
      </c>
      <c r="V4947" s="52">
        <v>0</v>
      </c>
      <c r="W4947" s="52">
        <v>0</v>
      </c>
      <c r="X4947" s="52">
        <v>0</v>
      </c>
      <c r="Y4947" s="52">
        <v>0</v>
      </c>
      <c r="Z4947" s="52">
        <v>0</v>
      </c>
    </row>
    <row r="4948" spans="1:26">
      <c r="A4948" s="52" t="s">
        <v>355</v>
      </c>
      <c r="B4948" s="52" t="s">
        <v>337</v>
      </c>
      <c r="C4948" s="52" t="s">
        <v>245</v>
      </c>
      <c r="D4948" s="52" t="s">
        <v>86</v>
      </c>
      <c r="E4948" s="52" t="s">
        <v>92</v>
      </c>
      <c r="F4948" s="52" t="s">
        <v>70</v>
      </c>
      <c r="G4948" s="52">
        <v>0</v>
      </c>
      <c r="H4948" s="52">
        <v>0</v>
      </c>
      <c r="I4948" s="52">
        <v>0</v>
      </c>
      <c r="J4948" s="52">
        <v>0</v>
      </c>
      <c r="K4948" s="52">
        <v>0</v>
      </c>
      <c r="L4948" s="52">
        <v>0</v>
      </c>
      <c r="M4948" s="52">
        <v>0</v>
      </c>
      <c r="N4948" s="52">
        <v>0</v>
      </c>
      <c r="O4948" s="52">
        <v>0</v>
      </c>
      <c r="P4948" s="52">
        <v>0</v>
      </c>
      <c r="Q4948" s="52">
        <v>0</v>
      </c>
      <c r="R4948" s="52">
        <v>0</v>
      </c>
      <c r="S4948" s="52">
        <v>0</v>
      </c>
      <c r="T4948" s="52">
        <v>0</v>
      </c>
      <c r="U4948" s="52">
        <v>0</v>
      </c>
      <c r="V4948" s="52">
        <v>0</v>
      </c>
      <c r="W4948" s="52">
        <v>0</v>
      </c>
      <c r="X4948" s="52">
        <v>0</v>
      </c>
      <c r="Y4948" s="52">
        <v>0</v>
      </c>
      <c r="Z4948" s="52">
        <v>0</v>
      </c>
    </row>
    <row r="4949" spans="1:26">
      <c r="A4949" s="52" t="s">
        <v>355</v>
      </c>
      <c r="B4949" s="52" t="s">
        <v>342</v>
      </c>
      <c r="C4949" s="52" t="s">
        <v>245</v>
      </c>
      <c r="D4949" s="52" t="s">
        <v>86</v>
      </c>
      <c r="E4949" s="52" t="s">
        <v>92</v>
      </c>
      <c r="F4949" s="52" t="s">
        <v>71</v>
      </c>
      <c r="G4949" s="52">
        <v>0</v>
      </c>
      <c r="H4949" s="52">
        <v>0</v>
      </c>
      <c r="I4949" s="52">
        <v>0</v>
      </c>
      <c r="J4949" s="52">
        <v>0</v>
      </c>
      <c r="K4949" s="52">
        <v>0</v>
      </c>
      <c r="L4949" s="52">
        <v>0</v>
      </c>
      <c r="M4949" s="52">
        <v>0</v>
      </c>
      <c r="N4949" s="52">
        <v>0</v>
      </c>
      <c r="O4949" s="52">
        <v>0</v>
      </c>
      <c r="P4949" s="52">
        <v>0</v>
      </c>
      <c r="Q4949" s="52">
        <v>0</v>
      </c>
      <c r="R4949" s="52">
        <v>0</v>
      </c>
      <c r="S4949" s="52">
        <v>0</v>
      </c>
      <c r="T4949" s="52">
        <v>0</v>
      </c>
      <c r="U4949" s="52">
        <v>0</v>
      </c>
      <c r="V4949" s="52">
        <v>0</v>
      </c>
      <c r="W4949" s="52">
        <v>0</v>
      </c>
      <c r="X4949" s="52">
        <v>0</v>
      </c>
      <c r="Y4949" s="52">
        <v>0</v>
      </c>
      <c r="Z4949" s="52">
        <v>0</v>
      </c>
    </row>
    <row r="4950" spans="1:26">
      <c r="A4950" s="52" t="s">
        <v>355</v>
      </c>
      <c r="B4950" s="52" t="s">
        <v>342</v>
      </c>
      <c r="C4950" s="52" t="s">
        <v>245</v>
      </c>
      <c r="D4950" s="52" t="s">
        <v>86</v>
      </c>
      <c r="E4950" s="52" t="s">
        <v>92</v>
      </c>
      <c r="F4950" s="52" t="s">
        <v>72</v>
      </c>
      <c r="G4950" s="52">
        <v>0</v>
      </c>
      <c r="H4950" s="52">
        <v>0</v>
      </c>
      <c r="I4950" s="52">
        <v>0</v>
      </c>
      <c r="J4950" s="52">
        <v>0</v>
      </c>
      <c r="K4950" s="52">
        <v>0</v>
      </c>
      <c r="L4950" s="52">
        <v>0</v>
      </c>
      <c r="M4950" s="52">
        <v>0</v>
      </c>
      <c r="N4950" s="52">
        <v>0</v>
      </c>
      <c r="O4950" s="52">
        <v>0</v>
      </c>
      <c r="P4950" s="52">
        <v>0</v>
      </c>
      <c r="Q4950" s="52">
        <v>0</v>
      </c>
      <c r="R4950" s="52">
        <v>0</v>
      </c>
      <c r="S4950" s="52">
        <v>0</v>
      </c>
      <c r="T4950" s="52">
        <v>0</v>
      </c>
      <c r="U4950" s="52">
        <v>0</v>
      </c>
      <c r="V4950" s="52">
        <v>0</v>
      </c>
      <c r="W4950" s="52">
        <v>0</v>
      </c>
      <c r="X4950" s="52">
        <v>0</v>
      </c>
      <c r="Y4950" s="52">
        <v>0</v>
      </c>
      <c r="Z4950" s="52">
        <v>0</v>
      </c>
    </row>
    <row r="4951" spans="1:26">
      <c r="A4951" s="52" t="s">
        <v>355</v>
      </c>
      <c r="B4951" s="52" t="s">
        <v>343</v>
      </c>
      <c r="C4951" s="52" t="s">
        <v>245</v>
      </c>
      <c r="D4951" s="52" t="s">
        <v>86</v>
      </c>
      <c r="E4951" s="52" t="s">
        <v>92</v>
      </c>
      <c r="F4951" s="52" t="s">
        <v>73</v>
      </c>
      <c r="G4951" s="52">
        <v>0</v>
      </c>
      <c r="H4951" s="52">
        <v>0</v>
      </c>
      <c r="I4951" s="52">
        <v>0</v>
      </c>
      <c r="J4951" s="52">
        <v>0</v>
      </c>
      <c r="K4951" s="52">
        <v>0</v>
      </c>
      <c r="L4951" s="52">
        <v>0</v>
      </c>
      <c r="M4951" s="52">
        <v>0</v>
      </c>
      <c r="N4951" s="52">
        <v>0</v>
      </c>
      <c r="O4951" s="52">
        <v>0</v>
      </c>
      <c r="P4951" s="52">
        <v>0</v>
      </c>
      <c r="Q4951" s="52">
        <v>0</v>
      </c>
      <c r="R4951" s="52">
        <v>0</v>
      </c>
      <c r="S4951" s="52">
        <v>0</v>
      </c>
      <c r="T4951" s="52">
        <v>0</v>
      </c>
      <c r="U4951" s="52">
        <v>0</v>
      </c>
      <c r="V4951" s="52">
        <v>0</v>
      </c>
      <c r="W4951" s="52">
        <v>0</v>
      </c>
      <c r="X4951" s="52">
        <v>0</v>
      </c>
      <c r="Y4951" s="52">
        <v>0</v>
      </c>
      <c r="Z4951" s="52">
        <v>0</v>
      </c>
    </row>
    <row r="4952" spans="1:26">
      <c r="A4952" s="52" t="s">
        <v>350</v>
      </c>
      <c r="B4952" s="52" t="s">
        <v>337</v>
      </c>
      <c r="C4952" s="52" t="s">
        <v>246</v>
      </c>
      <c r="D4952" s="52" t="s">
        <v>86</v>
      </c>
      <c r="E4952" s="52" t="s">
        <v>87</v>
      </c>
      <c r="F4952" s="52" t="s">
        <v>63</v>
      </c>
      <c r="G4952" s="52">
        <v>0</v>
      </c>
      <c r="H4952" s="52">
        <v>0</v>
      </c>
      <c r="I4952" s="52">
        <v>0</v>
      </c>
      <c r="J4952" s="52">
        <v>0</v>
      </c>
      <c r="K4952" s="52">
        <v>0</v>
      </c>
      <c r="L4952" s="52">
        <v>0</v>
      </c>
      <c r="M4952" s="52">
        <v>0</v>
      </c>
      <c r="N4952" s="52">
        <v>0</v>
      </c>
      <c r="O4952" s="52">
        <v>0</v>
      </c>
      <c r="P4952" s="52">
        <v>0</v>
      </c>
      <c r="Q4952" s="52">
        <v>0</v>
      </c>
      <c r="R4952" s="52">
        <v>0</v>
      </c>
      <c r="S4952" s="52">
        <v>0</v>
      </c>
      <c r="T4952" s="52">
        <v>0</v>
      </c>
      <c r="U4952" s="52">
        <v>0</v>
      </c>
      <c r="V4952" s="52">
        <v>0</v>
      </c>
      <c r="W4952" s="52">
        <v>0</v>
      </c>
      <c r="X4952" s="52">
        <v>0</v>
      </c>
      <c r="Y4952" s="52">
        <v>0</v>
      </c>
      <c r="Z4952" s="52">
        <v>0</v>
      </c>
    </row>
    <row r="4953" spans="1:26">
      <c r="A4953" s="52" t="s">
        <v>350</v>
      </c>
      <c r="B4953" s="52" t="s">
        <v>338</v>
      </c>
      <c r="C4953" s="52" t="s">
        <v>246</v>
      </c>
      <c r="D4953" s="52" t="s">
        <v>86</v>
      </c>
      <c r="E4953" s="52" t="s">
        <v>87</v>
      </c>
      <c r="F4953" s="52" t="s">
        <v>64</v>
      </c>
      <c r="G4953" s="52">
        <v>0</v>
      </c>
      <c r="H4953" s="52">
        <v>0</v>
      </c>
      <c r="I4953" s="52">
        <v>0</v>
      </c>
      <c r="J4953" s="52">
        <v>0</v>
      </c>
      <c r="K4953" s="52">
        <v>0</v>
      </c>
      <c r="L4953" s="52">
        <v>0</v>
      </c>
      <c r="M4953" s="52">
        <v>0</v>
      </c>
      <c r="N4953" s="52">
        <v>0</v>
      </c>
      <c r="O4953" s="52">
        <v>0</v>
      </c>
      <c r="P4953" s="52">
        <v>0</v>
      </c>
      <c r="Q4953" s="52">
        <v>0</v>
      </c>
      <c r="R4953" s="52">
        <v>0</v>
      </c>
      <c r="S4953" s="52">
        <v>0</v>
      </c>
      <c r="T4953" s="52">
        <v>0</v>
      </c>
      <c r="U4953" s="52">
        <v>0</v>
      </c>
      <c r="V4953" s="52">
        <v>0</v>
      </c>
      <c r="W4953" s="52">
        <v>0</v>
      </c>
      <c r="X4953" s="52">
        <v>0</v>
      </c>
      <c r="Y4953" s="52">
        <v>0</v>
      </c>
      <c r="Z4953" s="52">
        <v>0</v>
      </c>
    </row>
    <row r="4954" spans="1:26">
      <c r="A4954" s="52" t="s">
        <v>350</v>
      </c>
      <c r="B4954" s="52" t="s">
        <v>339</v>
      </c>
      <c r="C4954" s="52" t="s">
        <v>246</v>
      </c>
      <c r="D4954" s="52" t="s">
        <v>86</v>
      </c>
      <c r="E4954" s="52" t="s">
        <v>87</v>
      </c>
      <c r="F4954" s="52" t="s">
        <v>65</v>
      </c>
      <c r="G4954" s="52">
        <v>0</v>
      </c>
      <c r="H4954" s="52">
        <v>0</v>
      </c>
      <c r="I4954" s="52">
        <v>0</v>
      </c>
      <c r="J4954" s="52">
        <v>0</v>
      </c>
      <c r="K4954" s="52">
        <v>0</v>
      </c>
      <c r="L4954" s="52">
        <v>0</v>
      </c>
      <c r="M4954" s="52">
        <v>0</v>
      </c>
      <c r="N4954" s="52">
        <v>0</v>
      </c>
      <c r="O4954" s="52">
        <v>0</v>
      </c>
      <c r="P4954" s="52">
        <v>0</v>
      </c>
      <c r="Q4954" s="52">
        <v>0</v>
      </c>
      <c r="R4954" s="52">
        <v>0</v>
      </c>
      <c r="S4954" s="52">
        <v>0</v>
      </c>
      <c r="T4954" s="52">
        <v>0</v>
      </c>
      <c r="U4954" s="52">
        <v>0</v>
      </c>
      <c r="V4954" s="52">
        <v>0</v>
      </c>
      <c r="W4954" s="52">
        <v>0</v>
      </c>
      <c r="X4954" s="52">
        <v>0</v>
      </c>
      <c r="Y4954" s="52">
        <v>0</v>
      </c>
      <c r="Z4954" s="52">
        <v>0</v>
      </c>
    </row>
    <row r="4955" spans="1:26">
      <c r="A4955" s="52" t="s">
        <v>350</v>
      </c>
      <c r="B4955" s="52" t="s">
        <v>340</v>
      </c>
      <c r="C4955" s="52" t="s">
        <v>246</v>
      </c>
      <c r="D4955" s="52" t="s">
        <v>86</v>
      </c>
      <c r="E4955" s="52" t="s">
        <v>87</v>
      </c>
      <c r="F4955" s="52" t="s">
        <v>66</v>
      </c>
      <c r="G4955" s="52">
        <v>0</v>
      </c>
      <c r="H4955" s="52">
        <v>0</v>
      </c>
      <c r="I4955" s="52">
        <v>0</v>
      </c>
      <c r="J4955" s="52">
        <v>0</v>
      </c>
      <c r="K4955" s="52">
        <v>0</v>
      </c>
      <c r="L4955" s="52">
        <v>0</v>
      </c>
      <c r="M4955" s="52">
        <v>0</v>
      </c>
      <c r="N4955" s="52">
        <v>0</v>
      </c>
      <c r="O4955" s="52">
        <v>0</v>
      </c>
      <c r="P4955" s="52">
        <v>0</v>
      </c>
      <c r="Q4955" s="52">
        <v>0</v>
      </c>
      <c r="R4955" s="52">
        <v>0</v>
      </c>
      <c r="S4955" s="52">
        <v>0</v>
      </c>
      <c r="T4955" s="52">
        <v>0</v>
      </c>
      <c r="U4955" s="52">
        <v>0</v>
      </c>
      <c r="V4955" s="52">
        <v>0</v>
      </c>
      <c r="W4955" s="52">
        <v>0</v>
      </c>
      <c r="X4955" s="52">
        <v>0</v>
      </c>
      <c r="Y4955" s="52">
        <v>0</v>
      </c>
      <c r="Z4955" s="52">
        <v>0</v>
      </c>
    </row>
    <row r="4956" spans="1:26">
      <c r="A4956" s="52" t="s">
        <v>350</v>
      </c>
      <c r="B4956" s="52" t="s">
        <v>341</v>
      </c>
      <c r="C4956" s="52" t="s">
        <v>246</v>
      </c>
      <c r="D4956" s="52" t="s">
        <v>86</v>
      </c>
      <c r="E4956" s="52" t="s">
        <v>87</v>
      </c>
      <c r="F4956" s="52" t="s">
        <v>67</v>
      </c>
      <c r="G4956" s="52">
        <v>0</v>
      </c>
      <c r="H4956" s="52">
        <v>0</v>
      </c>
      <c r="I4956" s="52">
        <v>0</v>
      </c>
      <c r="J4956" s="52">
        <v>0</v>
      </c>
      <c r="K4956" s="52">
        <v>0</v>
      </c>
      <c r="L4956" s="52">
        <v>0</v>
      </c>
      <c r="M4956" s="52">
        <v>0</v>
      </c>
      <c r="N4956" s="52">
        <v>0</v>
      </c>
      <c r="O4956" s="52">
        <v>0</v>
      </c>
      <c r="P4956" s="52">
        <v>0</v>
      </c>
      <c r="Q4956" s="52">
        <v>0</v>
      </c>
      <c r="R4956" s="52">
        <v>0</v>
      </c>
      <c r="S4956" s="52">
        <v>0</v>
      </c>
      <c r="T4956" s="52">
        <v>0</v>
      </c>
      <c r="U4956" s="52">
        <v>0</v>
      </c>
      <c r="V4956" s="52">
        <v>0</v>
      </c>
      <c r="W4956" s="52">
        <v>0</v>
      </c>
      <c r="X4956" s="52">
        <v>0</v>
      </c>
      <c r="Y4956" s="52">
        <v>0</v>
      </c>
      <c r="Z4956" s="52">
        <v>0</v>
      </c>
    </row>
    <row r="4957" spans="1:26">
      <c r="A4957" s="52" t="s">
        <v>350</v>
      </c>
      <c r="B4957" s="52" t="s">
        <v>337</v>
      </c>
      <c r="C4957" s="52" t="s">
        <v>246</v>
      </c>
      <c r="D4957" s="52" t="s">
        <v>86</v>
      </c>
      <c r="E4957" s="52" t="s">
        <v>87</v>
      </c>
      <c r="F4957" s="52" t="s">
        <v>68</v>
      </c>
      <c r="G4957" s="52">
        <v>0</v>
      </c>
      <c r="H4957" s="52">
        <v>0</v>
      </c>
      <c r="I4957" s="52">
        <v>0</v>
      </c>
      <c r="J4957" s="52">
        <v>0</v>
      </c>
      <c r="K4957" s="52">
        <v>0</v>
      </c>
      <c r="L4957" s="52">
        <v>0</v>
      </c>
      <c r="M4957" s="52">
        <v>0</v>
      </c>
      <c r="N4957" s="52">
        <v>0</v>
      </c>
      <c r="O4957" s="52">
        <v>0</v>
      </c>
      <c r="P4957" s="52">
        <v>0</v>
      </c>
      <c r="Q4957" s="52">
        <v>0</v>
      </c>
      <c r="R4957" s="52">
        <v>0</v>
      </c>
      <c r="S4957" s="52">
        <v>0</v>
      </c>
      <c r="T4957" s="52">
        <v>0</v>
      </c>
      <c r="U4957" s="52">
        <v>0</v>
      </c>
      <c r="V4957" s="52">
        <v>0</v>
      </c>
      <c r="W4957" s="52">
        <v>0</v>
      </c>
      <c r="X4957" s="52">
        <v>0</v>
      </c>
      <c r="Y4957" s="52">
        <v>0</v>
      </c>
      <c r="Z4957" s="52">
        <v>0</v>
      </c>
    </row>
    <row r="4958" spans="1:26">
      <c r="A4958" s="52" t="s">
        <v>350</v>
      </c>
      <c r="B4958" s="52" t="s">
        <v>337</v>
      </c>
      <c r="C4958" s="52" t="s">
        <v>246</v>
      </c>
      <c r="D4958" s="52" t="s">
        <v>86</v>
      </c>
      <c r="E4958" s="52" t="s">
        <v>87</v>
      </c>
      <c r="F4958" s="52" t="s">
        <v>69</v>
      </c>
      <c r="G4958" s="52">
        <v>0</v>
      </c>
      <c r="H4958" s="52">
        <v>0</v>
      </c>
      <c r="I4958" s="52">
        <v>0</v>
      </c>
      <c r="J4958" s="52">
        <v>0</v>
      </c>
      <c r="K4958" s="52">
        <v>0</v>
      </c>
      <c r="L4958" s="52">
        <v>0</v>
      </c>
      <c r="M4958" s="52">
        <v>0</v>
      </c>
      <c r="N4958" s="52">
        <v>0</v>
      </c>
      <c r="O4958" s="52">
        <v>0</v>
      </c>
      <c r="P4958" s="52">
        <v>0</v>
      </c>
      <c r="Q4958" s="52">
        <v>0</v>
      </c>
      <c r="R4958" s="52">
        <v>0</v>
      </c>
      <c r="S4958" s="52">
        <v>0</v>
      </c>
      <c r="T4958" s="52">
        <v>0</v>
      </c>
      <c r="U4958" s="52">
        <v>0</v>
      </c>
      <c r="V4958" s="52">
        <v>0</v>
      </c>
      <c r="W4958" s="52">
        <v>0</v>
      </c>
      <c r="X4958" s="52">
        <v>0</v>
      </c>
      <c r="Y4958" s="52">
        <v>0</v>
      </c>
      <c r="Z4958" s="52">
        <v>0</v>
      </c>
    </row>
    <row r="4959" spans="1:26">
      <c r="A4959" s="52" t="s">
        <v>350</v>
      </c>
      <c r="B4959" s="52" t="s">
        <v>337</v>
      </c>
      <c r="C4959" s="52" t="s">
        <v>246</v>
      </c>
      <c r="D4959" s="52" t="s">
        <v>86</v>
      </c>
      <c r="E4959" s="52" t="s">
        <v>87</v>
      </c>
      <c r="F4959" s="52" t="s">
        <v>70</v>
      </c>
      <c r="G4959" s="52">
        <v>0</v>
      </c>
      <c r="H4959" s="52">
        <v>0</v>
      </c>
      <c r="I4959" s="52">
        <v>0</v>
      </c>
      <c r="J4959" s="52">
        <v>0</v>
      </c>
      <c r="K4959" s="52">
        <v>0</v>
      </c>
      <c r="L4959" s="52">
        <v>0</v>
      </c>
      <c r="M4959" s="52">
        <v>0</v>
      </c>
      <c r="N4959" s="52">
        <v>0</v>
      </c>
      <c r="O4959" s="52">
        <v>0</v>
      </c>
      <c r="P4959" s="52">
        <v>0</v>
      </c>
      <c r="Q4959" s="52">
        <v>0</v>
      </c>
      <c r="R4959" s="52">
        <v>0</v>
      </c>
      <c r="S4959" s="52">
        <v>0</v>
      </c>
      <c r="T4959" s="52">
        <v>0</v>
      </c>
      <c r="U4959" s="52">
        <v>0</v>
      </c>
      <c r="V4959" s="52">
        <v>0</v>
      </c>
      <c r="W4959" s="52">
        <v>0</v>
      </c>
      <c r="X4959" s="52">
        <v>0</v>
      </c>
      <c r="Y4959" s="52">
        <v>0</v>
      </c>
      <c r="Z4959" s="52">
        <v>0</v>
      </c>
    </row>
    <row r="4960" spans="1:26">
      <c r="A4960" s="52" t="s">
        <v>350</v>
      </c>
      <c r="B4960" s="52" t="s">
        <v>342</v>
      </c>
      <c r="C4960" s="52" t="s">
        <v>246</v>
      </c>
      <c r="D4960" s="52" t="s">
        <v>86</v>
      </c>
      <c r="E4960" s="52" t="s">
        <v>87</v>
      </c>
      <c r="F4960" s="52" t="s">
        <v>71</v>
      </c>
      <c r="G4960" s="52">
        <v>0</v>
      </c>
      <c r="H4960" s="52">
        <v>0</v>
      </c>
      <c r="I4960" s="52">
        <v>0</v>
      </c>
      <c r="J4960" s="52">
        <v>0</v>
      </c>
      <c r="K4960" s="52">
        <v>0</v>
      </c>
      <c r="L4960" s="52">
        <v>0</v>
      </c>
      <c r="M4960" s="52">
        <v>0</v>
      </c>
      <c r="N4960" s="52">
        <v>0</v>
      </c>
      <c r="O4960" s="52">
        <v>0</v>
      </c>
      <c r="P4960" s="52">
        <v>0</v>
      </c>
      <c r="Q4960" s="52">
        <v>0</v>
      </c>
      <c r="R4960" s="52">
        <v>0</v>
      </c>
      <c r="S4960" s="52">
        <v>0</v>
      </c>
      <c r="T4960" s="52">
        <v>0</v>
      </c>
      <c r="U4960" s="52">
        <v>0</v>
      </c>
      <c r="V4960" s="52">
        <v>0</v>
      </c>
      <c r="W4960" s="52">
        <v>0</v>
      </c>
      <c r="X4960" s="52">
        <v>0</v>
      </c>
      <c r="Y4960" s="52">
        <v>0</v>
      </c>
      <c r="Z4960" s="52">
        <v>0</v>
      </c>
    </row>
    <row r="4961" spans="1:26">
      <c r="A4961" s="52" t="s">
        <v>350</v>
      </c>
      <c r="B4961" s="52" t="s">
        <v>342</v>
      </c>
      <c r="C4961" s="52" t="s">
        <v>246</v>
      </c>
      <c r="D4961" s="52" t="s">
        <v>86</v>
      </c>
      <c r="E4961" s="52" t="s">
        <v>87</v>
      </c>
      <c r="F4961" s="52" t="s">
        <v>72</v>
      </c>
      <c r="G4961" s="52">
        <v>0.80639861400000001</v>
      </c>
      <c r="H4961" s="52">
        <v>0.71680109400000003</v>
      </c>
      <c r="I4961" s="52">
        <v>0.76159985400000008</v>
      </c>
      <c r="J4961" s="52">
        <v>0.76159985400000008</v>
      </c>
      <c r="K4961" s="52">
        <v>0.71680109400000003</v>
      </c>
      <c r="L4961" s="52">
        <v>0.80639861400000001</v>
      </c>
      <c r="M4961" s="52">
        <v>0.85120156080000009</v>
      </c>
      <c r="N4961" s="52">
        <v>0.89600032080000003</v>
      </c>
      <c r="O4961" s="52">
        <v>0.94079908080000008</v>
      </c>
      <c r="P4961" s="52">
        <v>0.89600032080000003</v>
      </c>
      <c r="Q4961" s="52">
        <v>0.89600032080000003</v>
      </c>
      <c r="R4961" s="52">
        <v>0.40320140040000002</v>
      </c>
      <c r="S4961" s="52">
        <v>0.3583984536</v>
      </c>
      <c r="T4961" s="52">
        <v>0.3583984536</v>
      </c>
      <c r="U4961" s="52">
        <v>0.62719938720000001</v>
      </c>
      <c r="V4961" s="52">
        <v>0.62719938720000001</v>
      </c>
      <c r="W4961" s="52">
        <v>0.58240062719999997</v>
      </c>
      <c r="X4961" s="52">
        <v>0.58240062719999997</v>
      </c>
      <c r="Y4961" s="52">
        <v>0.58240062719999997</v>
      </c>
      <c r="Z4961" s="52">
        <v>0.54145372319999996</v>
      </c>
    </row>
    <row r="4962" spans="1:26">
      <c r="A4962" s="52" t="s">
        <v>350</v>
      </c>
      <c r="B4962" s="52" t="s">
        <v>343</v>
      </c>
      <c r="C4962" s="52" t="s">
        <v>246</v>
      </c>
      <c r="D4962" s="52" t="s">
        <v>86</v>
      </c>
      <c r="E4962" s="52" t="s">
        <v>87</v>
      </c>
      <c r="F4962" s="52" t="s">
        <v>73</v>
      </c>
      <c r="G4962" s="52">
        <v>0</v>
      </c>
      <c r="H4962" s="52">
        <v>0</v>
      </c>
      <c r="I4962" s="52">
        <v>0</v>
      </c>
      <c r="J4962" s="52">
        <v>0</v>
      </c>
      <c r="K4962" s="52">
        <v>0</v>
      </c>
      <c r="L4962" s="52">
        <v>0</v>
      </c>
      <c r="M4962" s="52">
        <v>0</v>
      </c>
      <c r="N4962" s="52">
        <v>0</v>
      </c>
      <c r="O4962" s="52">
        <v>0</v>
      </c>
      <c r="P4962" s="52">
        <v>0</v>
      </c>
      <c r="Q4962" s="52">
        <v>0</v>
      </c>
      <c r="R4962" s="52">
        <v>0</v>
      </c>
      <c r="S4962" s="52">
        <v>0</v>
      </c>
      <c r="T4962" s="52">
        <v>0</v>
      </c>
      <c r="U4962" s="52">
        <v>0</v>
      </c>
      <c r="V4962" s="52">
        <v>0</v>
      </c>
      <c r="W4962" s="52">
        <v>0</v>
      </c>
      <c r="X4962" s="52">
        <v>0</v>
      </c>
      <c r="Y4962" s="52">
        <v>0</v>
      </c>
      <c r="Z4962" s="52">
        <v>0</v>
      </c>
    </row>
    <row r="4963" spans="1:26">
      <c r="A4963" s="52" t="s">
        <v>351</v>
      </c>
      <c r="B4963" s="52" t="s">
        <v>337</v>
      </c>
      <c r="C4963" s="52" t="s">
        <v>246</v>
      </c>
      <c r="D4963" s="52" t="s">
        <v>86</v>
      </c>
      <c r="E4963" s="52" t="s">
        <v>88</v>
      </c>
      <c r="F4963" s="52" t="s">
        <v>63</v>
      </c>
      <c r="G4963" s="52">
        <v>0</v>
      </c>
      <c r="H4963" s="52">
        <v>0</v>
      </c>
      <c r="I4963" s="52">
        <v>0</v>
      </c>
      <c r="J4963" s="52">
        <v>0</v>
      </c>
      <c r="K4963" s="52">
        <v>0</v>
      </c>
      <c r="L4963" s="52">
        <v>0</v>
      </c>
      <c r="M4963" s="52">
        <v>0</v>
      </c>
      <c r="N4963" s="52">
        <v>0</v>
      </c>
      <c r="O4963" s="52">
        <v>0</v>
      </c>
      <c r="P4963" s="52">
        <v>0</v>
      </c>
      <c r="Q4963" s="52">
        <v>0</v>
      </c>
      <c r="R4963" s="52">
        <v>0</v>
      </c>
      <c r="S4963" s="52">
        <v>0</v>
      </c>
      <c r="T4963" s="52">
        <v>0</v>
      </c>
      <c r="U4963" s="52">
        <v>0</v>
      </c>
      <c r="V4963" s="52">
        <v>0</v>
      </c>
      <c r="W4963" s="52">
        <v>0</v>
      </c>
      <c r="X4963" s="52">
        <v>0</v>
      </c>
      <c r="Y4963" s="52">
        <v>0</v>
      </c>
      <c r="Z4963" s="52">
        <v>0</v>
      </c>
    </row>
    <row r="4964" spans="1:26">
      <c r="A4964" s="52" t="s">
        <v>351</v>
      </c>
      <c r="B4964" s="52" t="s">
        <v>338</v>
      </c>
      <c r="C4964" s="52" t="s">
        <v>246</v>
      </c>
      <c r="D4964" s="52" t="s">
        <v>86</v>
      </c>
      <c r="E4964" s="52" t="s">
        <v>88</v>
      </c>
      <c r="F4964" s="52" t="s">
        <v>64</v>
      </c>
      <c r="G4964" s="52">
        <v>0</v>
      </c>
      <c r="H4964" s="52">
        <v>0</v>
      </c>
      <c r="I4964" s="52">
        <v>0</v>
      </c>
      <c r="J4964" s="52">
        <v>0</v>
      </c>
      <c r="K4964" s="52">
        <v>0</v>
      </c>
      <c r="L4964" s="52">
        <v>0</v>
      </c>
      <c r="M4964" s="52">
        <v>0</v>
      </c>
      <c r="N4964" s="52">
        <v>0</v>
      </c>
      <c r="O4964" s="52">
        <v>0</v>
      </c>
      <c r="P4964" s="52">
        <v>0</v>
      </c>
      <c r="Q4964" s="52">
        <v>0</v>
      </c>
      <c r="R4964" s="52">
        <v>0</v>
      </c>
      <c r="S4964" s="52">
        <v>0</v>
      </c>
      <c r="T4964" s="52">
        <v>0</v>
      </c>
      <c r="U4964" s="52">
        <v>0</v>
      </c>
      <c r="V4964" s="52">
        <v>0</v>
      </c>
      <c r="W4964" s="52">
        <v>0</v>
      </c>
      <c r="X4964" s="52">
        <v>0</v>
      </c>
      <c r="Y4964" s="52">
        <v>0</v>
      </c>
      <c r="Z4964" s="52">
        <v>0</v>
      </c>
    </row>
    <row r="4965" spans="1:26">
      <c r="A4965" s="52" t="s">
        <v>351</v>
      </c>
      <c r="B4965" s="52" t="s">
        <v>339</v>
      </c>
      <c r="C4965" s="52" t="s">
        <v>246</v>
      </c>
      <c r="D4965" s="52" t="s">
        <v>86</v>
      </c>
      <c r="E4965" s="52" t="s">
        <v>88</v>
      </c>
      <c r="F4965" s="52" t="s">
        <v>65</v>
      </c>
      <c r="G4965" s="52">
        <v>0</v>
      </c>
      <c r="H4965" s="52">
        <v>0</v>
      </c>
      <c r="I4965" s="52">
        <v>0</v>
      </c>
      <c r="J4965" s="52">
        <v>0</v>
      </c>
      <c r="K4965" s="52">
        <v>0</v>
      </c>
      <c r="L4965" s="52">
        <v>0</v>
      </c>
      <c r="M4965" s="52">
        <v>0</v>
      </c>
      <c r="N4965" s="52">
        <v>0</v>
      </c>
      <c r="O4965" s="52">
        <v>0</v>
      </c>
      <c r="P4965" s="52">
        <v>0</v>
      </c>
      <c r="Q4965" s="52">
        <v>0</v>
      </c>
      <c r="R4965" s="52">
        <v>0</v>
      </c>
      <c r="S4965" s="52">
        <v>0</v>
      </c>
      <c r="T4965" s="52">
        <v>0</v>
      </c>
      <c r="U4965" s="52">
        <v>0</v>
      </c>
      <c r="V4965" s="52">
        <v>0</v>
      </c>
      <c r="W4965" s="52">
        <v>0</v>
      </c>
      <c r="X4965" s="52">
        <v>0</v>
      </c>
      <c r="Y4965" s="52">
        <v>0</v>
      </c>
      <c r="Z4965" s="52">
        <v>0</v>
      </c>
    </row>
    <row r="4966" spans="1:26">
      <c r="A4966" s="52" t="s">
        <v>351</v>
      </c>
      <c r="B4966" s="52" t="s">
        <v>340</v>
      </c>
      <c r="C4966" s="52" t="s">
        <v>246</v>
      </c>
      <c r="D4966" s="52" t="s">
        <v>86</v>
      </c>
      <c r="E4966" s="52" t="s">
        <v>88</v>
      </c>
      <c r="F4966" s="52" t="s">
        <v>66</v>
      </c>
      <c r="G4966" s="52">
        <v>0</v>
      </c>
      <c r="H4966" s="52">
        <v>0</v>
      </c>
      <c r="I4966" s="52">
        <v>0</v>
      </c>
      <c r="J4966" s="52">
        <v>0</v>
      </c>
      <c r="K4966" s="52">
        <v>0</v>
      </c>
      <c r="L4966" s="52">
        <v>0</v>
      </c>
      <c r="M4966" s="52">
        <v>0</v>
      </c>
      <c r="N4966" s="52">
        <v>0</v>
      </c>
      <c r="O4966" s="52">
        <v>0</v>
      </c>
      <c r="P4966" s="52">
        <v>0</v>
      </c>
      <c r="Q4966" s="52">
        <v>0</v>
      </c>
      <c r="R4966" s="52">
        <v>0</v>
      </c>
      <c r="S4966" s="52">
        <v>0</v>
      </c>
      <c r="T4966" s="52">
        <v>0</v>
      </c>
      <c r="U4966" s="52">
        <v>0</v>
      </c>
      <c r="V4966" s="52">
        <v>0</v>
      </c>
      <c r="W4966" s="52">
        <v>0</v>
      </c>
      <c r="X4966" s="52">
        <v>0</v>
      </c>
      <c r="Y4966" s="52">
        <v>0</v>
      </c>
      <c r="Z4966" s="52">
        <v>0</v>
      </c>
    </row>
    <row r="4967" spans="1:26">
      <c r="A4967" s="52" t="s">
        <v>351</v>
      </c>
      <c r="B4967" s="52" t="s">
        <v>341</v>
      </c>
      <c r="C4967" s="52" t="s">
        <v>246</v>
      </c>
      <c r="D4967" s="52" t="s">
        <v>86</v>
      </c>
      <c r="E4967" s="52" t="s">
        <v>88</v>
      </c>
      <c r="F4967" s="52" t="s">
        <v>67</v>
      </c>
      <c r="G4967" s="52">
        <v>0</v>
      </c>
      <c r="H4967" s="52">
        <v>0</v>
      </c>
      <c r="I4967" s="52">
        <v>0</v>
      </c>
      <c r="J4967" s="52">
        <v>0</v>
      </c>
      <c r="K4967" s="52">
        <v>0</v>
      </c>
      <c r="L4967" s="52">
        <v>0</v>
      </c>
      <c r="M4967" s="52">
        <v>0</v>
      </c>
      <c r="N4967" s="52">
        <v>0</v>
      </c>
      <c r="O4967" s="52">
        <v>0</v>
      </c>
      <c r="P4967" s="52">
        <v>0</v>
      </c>
      <c r="Q4967" s="52">
        <v>0</v>
      </c>
      <c r="R4967" s="52">
        <v>0</v>
      </c>
      <c r="S4967" s="52">
        <v>0</v>
      </c>
      <c r="T4967" s="52">
        <v>0</v>
      </c>
      <c r="U4967" s="52">
        <v>0</v>
      </c>
      <c r="V4967" s="52">
        <v>0</v>
      </c>
      <c r="W4967" s="52">
        <v>0</v>
      </c>
      <c r="X4967" s="52">
        <v>0</v>
      </c>
      <c r="Y4967" s="52">
        <v>0</v>
      </c>
      <c r="Z4967" s="52">
        <v>0</v>
      </c>
    </row>
    <row r="4968" spans="1:26">
      <c r="A4968" s="52" t="s">
        <v>351</v>
      </c>
      <c r="B4968" s="52" t="s">
        <v>337</v>
      </c>
      <c r="C4968" s="52" t="s">
        <v>246</v>
      </c>
      <c r="D4968" s="52" t="s">
        <v>86</v>
      </c>
      <c r="E4968" s="52" t="s">
        <v>88</v>
      </c>
      <c r="F4968" s="52" t="s">
        <v>68</v>
      </c>
      <c r="G4968" s="52">
        <v>0</v>
      </c>
      <c r="H4968" s="52">
        <v>0</v>
      </c>
      <c r="I4968" s="52">
        <v>0</v>
      </c>
      <c r="J4968" s="52">
        <v>0</v>
      </c>
      <c r="K4968" s="52">
        <v>0</v>
      </c>
      <c r="L4968" s="52">
        <v>0</v>
      </c>
      <c r="M4968" s="52">
        <v>0</v>
      </c>
      <c r="N4968" s="52">
        <v>0</v>
      </c>
      <c r="O4968" s="52">
        <v>0</v>
      </c>
      <c r="P4968" s="52">
        <v>0</v>
      </c>
      <c r="Q4968" s="52">
        <v>0</v>
      </c>
      <c r="R4968" s="52">
        <v>0</v>
      </c>
      <c r="S4968" s="52">
        <v>0</v>
      </c>
      <c r="T4968" s="52">
        <v>0</v>
      </c>
      <c r="U4968" s="52">
        <v>0</v>
      </c>
      <c r="V4968" s="52">
        <v>0</v>
      </c>
      <c r="W4968" s="52">
        <v>0</v>
      </c>
      <c r="X4968" s="52">
        <v>0</v>
      </c>
      <c r="Y4968" s="52">
        <v>0</v>
      </c>
      <c r="Z4968" s="52">
        <v>0</v>
      </c>
    </row>
    <row r="4969" spans="1:26">
      <c r="A4969" s="52" t="s">
        <v>351</v>
      </c>
      <c r="B4969" s="52" t="s">
        <v>337</v>
      </c>
      <c r="C4969" s="52" t="s">
        <v>246</v>
      </c>
      <c r="D4969" s="52" t="s">
        <v>86</v>
      </c>
      <c r="E4969" s="52" t="s">
        <v>88</v>
      </c>
      <c r="F4969" s="52" t="s">
        <v>69</v>
      </c>
      <c r="G4969" s="52">
        <v>0</v>
      </c>
      <c r="H4969" s="52">
        <v>0</v>
      </c>
      <c r="I4969" s="52">
        <v>0</v>
      </c>
      <c r="J4969" s="52">
        <v>0</v>
      </c>
      <c r="K4969" s="52">
        <v>0</v>
      </c>
      <c r="L4969" s="52">
        <v>0</v>
      </c>
      <c r="M4969" s="52">
        <v>0</v>
      </c>
      <c r="N4969" s="52">
        <v>0</v>
      </c>
      <c r="O4969" s="52">
        <v>0</v>
      </c>
      <c r="P4969" s="52">
        <v>0</v>
      </c>
      <c r="Q4969" s="52">
        <v>0</v>
      </c>
      <c r="R4969" s="52">
        <v>0</v>
      </c>
      <c r="S4969" s="52">
        <v>0</v>
      </c>
      <c r="T4969" s="52">
        <v>0</v>
      </c>
      <c r="U4969" s="52">
        <v>0</v>
      </c>
      <c r="V4969" s="52">
        <v>0</v>
      </c>
      <c r="W4969" s="52">
        <v>0</v>
      </c>
      <c r="X4969" s="52">
        <v>0</v>
      </c>
      <c r="Y4969" s="52">
        <v>0</v>
      </c>
      <c r="Z4969" s="52">
        <v>0</v>
      </c>
    </row>
    <row r="4970" spans="1:26">
      <c r="A4970" s="52" t="s">
        <v>351</v>
      </c>
      <c r="B4970" s="52" t="s">
        <v>337</v>
      </c>
      <c r="C4970" s="52" t="s">
        <v>246</v>
      </c>
      <c r="D4970" s="52" t="s">
        <v>86</v>
      </c>
      <c r="E4970" s="52" t="s">
        <v>88</v>
      </c>
      <c r="F4970" s="52" t="s">
        <v>70</v>
      </c>
      <c r="G4970" s="52">
        <v>0</v>
      </c>
      <c r="H4970" s="52">
        <v>0</v>
      </c>
      <c r="I4970" s="52">
        <v>0</v>
      </c>
      <c r="J4970" s="52">
        <v>0</v>
      </c>
      <c r="K4970" s="52">
        <v>0</v>
      </c>
      <c r="L4970" s="52">
        <v>0</v>
      </c>
      <c r="M4970" s="52">
        <v>0</v>
      </c>
      <c r="N4970" s="52">
        <v>0</v>
      </c>
      <c r="O4970" s="52">
        <v>0</v>
      </c>
      <c r="P4970" s="52">
        <v>0</v>
      </c>
      <c r="Q4970" s="52">
        <v>0</v>
      </c>
      <c r="R4970" s="52">
        <v>0</v>
      </c>
      <c r="S4970" s="52">
        <v>0</v>
      </c>
      <c r="T4970" s="52">
        <v>0</v>
      </c>
      <c r="U4970" s="52">
        <v>0</v>
      </c>
      <c r="V4970" s="52">
        <v>0</v>
      </c>
      <c r="W4970" s="52">
        <v>0</v>
      </c>
      <c r="X4970" s="52">
        <v>0</v>
      </c>
      <c r="Y4970" s="52">
        <v>0</v>
      </c>
      <c r="Z4970" s="52">
        <v>0</v>
      </c>
    </row>
    <row r="4971" spans="1:26">
      <c r="A4971" s="52" t="s">
        <v>351</v>
      </c>
      <c r="B4971" s="52" t="s">
        <v>342</v>
      </c>
      <c r="C4971" s="52" t="s">
        <v>246</v>
      </c>
      <c r="D4971" s="52" t="s">
        <v>86</v>
      </c>
      <c r="E4971" s="52" t="s">
        <v>88</v>
      </c>
      <c r="F4971" s="52" t="s">
        <v>71</v>
      </c>
      <c r="G4971" s="52">
        <v>0</v>
      </c>
      <c r="H4971" s="52">
        <v>0</v>
      </c>
      <c r="I4971" s="52">
        <v>0</v>
      </c>
      <c r="J4971" s="52">
        <v>0</v>
      </c>
      <c r="K4971" s="52">
        <v>0</v>
      </c>
      <c r="L4971" s="52">
        <v>0</v>
      </c>
      <c r="M4971" s="52">
        <v>0</v>
      </c>
      <c r="N4971" s="52">
        <v>0</v>
      </c>
      <c r="O4971" s="52">
        <v>0</v>
      </c>
      <c r="P4971" s="52">
        <v>0</v>
      </c>
      <c r="Q4971" s="52">
        <v>0</v>
      </c>
      <c r="R4971" s="52">
        <v>0</v>
      </c>
      <c r="S4971" s="52">
        <v>0</v>
      </c>
      <c r="T4971" s="52">
        <v>0</v>
      </c>
      <c r="U4971" s="52">
        <v>0</v>
      </c>
      <c r="V4971" s="52">
        <v>0</v>
      </c>
      <c r="W4971" s="52">
        <v>0</v>
      </c>
      <c r="X4971" s="52">
        <v>0</v>
      </c>
      <c r="Y4971" s="52">
        <v>0</v>
      </c>
      <c r="Z4971" s="52">
        <v>0</v>
      </c>
    </row>
    <row r="4972" spans="1:26">
      <c r="A4972" s="52" t="s">
        <v>351</v>
      </c>
      <c r="B4972" s="52" t="s">
        <v>342</v>
      </c>
      <c r="C4972" s="52" t="s">
        <v>246</v>
      </c>
      <c r="D4972" s="52" t="s">
        <v>86</v>
      </c>
      <c r="E4972" s="52" t="s">
        <v>88</v>
      </c>
      <c r="F4972" s="52" t="s">
        <v>72</v>
      </c>
      <c r="G4972" s="52">
        <v>1419.6293961408001</v>
      </c>
      <c r="H4972" s="52">
        <v>1462.6682012664</v>
      </c>
      <c r="I4972" s="52">
        <v>1502.6584047192</v>
      </c>
      <c r="J4972" s="52">
        <v>1594.4651022995999</v>
      </c>
      <c r="K4972" s="52">
        <v>1684.4509019448003</v>
      </c>
      <c r="L4972" s="52">
        <v>1786.3792010856002</v>
      </c>
      <c r="M4972" s="52">
        <v>1883.4561001548</v>
      </c>
      <c r="N4972" s="52">
        <v>1994.9696006004003</v>
      </c>
      <c r="O4972" s="52">
        <v>2078.9804012184004</v>
      </c>
      <c r="P4972" s="52">
        <v>2042.9240982984002</v>
      </c>
      <c r="Q4972" s="52">
        <v>2079.317195784</v>
      </c>
      <c r="R4972" s="52">
        <v>2088.3739978080002</v>
      </c>
      <c r="S4972" s="52">
        <v>2101.5610026696004</v>
      </c>
      <c r="T4972" s="52">
        <v>2079.734201064</v>
      </c>
      <c r="U4972" s="52">
        <v>2083.9968993744005</v>
      </c>
      <c r="V4972" s="52">
        <v>2072.8135002131999</v>
      </c>
      <c r="W4972" s="52">
        <v>2146.1499956160001</v>
      </c>
      <c r="X4972" s="52">
        <v>2090.2199997960006</v>
      </c>
      <c r="Y4972" s="52">
        <v>2036.9447324388002</v>
      </c>
      <c r="Z4972" s="52">
        <v>2033.1856266192001</v>
      </c>
    </row>
    <row r="4973" spans="1:26">
      <c r="A4973" s="52" t="s">
        <v>351</v>
      </c>
      <c r="B4973" s="52" t="s">
        <v>343</v>
      </c>
      <c r="C4973" s="52" t="s">
        <v>246</v>
      </c>
      <c r="D4973" s="52" t="s">
        <v>86</v>
      </c>
      <c r="E4973" s="52" t="s">
        <v>88</v>
      </c>
      <c r="F4973" s="52" t="s">
        <v>73</v>
      </c>
      <c r="G4973" s="52">
        <v>0.20159860680000002</v>
      </c>
      <c r="H4973" s="52">
        <v>0.42300077759999999</v>
      </c>
      <c r="I4973" s="52">
        <v>0.55259898480000003</v>
      </c>
      <c r="J4973" s="52">
        <v>0.63270084240000002</v>
      </c>
      <c r="K4973" s="52">
        <v>0.62279906039999999</v>
      </c>
      <c r="L4973" s="52">
        <v>0.68040105480000013</v>
      </c>
      <c r="M4973" s="52">
        <v>0.72180013320000003</v>
      </c>
      <c r="N4973" s="52">
        <v>0.57959965800000002</v>
      </c>
      <c r="O4973" s="52">
        <v>0.7767016416000001</v>
      </c>
      <c r="P4973" s="52">
        <v>0.75689807760000005</v>
      </c>
      <c r="Q4973" s="52">
        <v>0.36179813520000004</v>
      </c>
      <c r="R4973" s="52">
        <v>0.36000199799999999</v>
      </c>
      <c r="S4973" s="52">
        <v>0.75150129240000008</v>
      </c>
      <c r="T4973" s="52">
        <v>0.75150129240000008</v>
      </c>
      <c r="U4973" s="52">
        <v>0.69569962200000002</v>
      </c>
      <c r="V4973" s="52">
        <v>0.69299913600000007</v>
      </c>
      <c r="W4973" s="52">
        <v>0.9558003852000001</v>
      </c>
      <c r="X4973" s="52">
        <v>1.9791003600000003</v>
      </c>
      <c r="Y4973" s="52">
        <v>2.4560982972000001</v>
      </c>
      <c r="Z4973" s="52">
        <v>1.8773988012</v>
      </c>
    </row>
    <row r="4974" spans="1:26">
      <c r="A4974" s="52" t="s">
        <v>352</v>
      </c>
      <c r="B4974" s="52" t="s">
        <v>337</v>
      </c>
      <c r="C4974" s="52" t="s">
        <v>246</v>
      </c>
      <c r="D4974" s="52" t="s">
        <v>86</v>
      </c>
      <c r="E4974" s="52" t="s">
        <v>89</v>
      </c>
      <c r="F4974" s="52" t="s">
        <v>63</v>
      </c>
      <c r="G4974" s="52">
        <v>0</v>
      </c>
      <c r="H4974" s="52">
        <v>0</v>
      </c>
      <c r="I4974" s="52">
        <v>0</v>
      </c>
      <c r="J4974" s="52">
        <v>0</v>
      </c>
      <c r="K4974" s="52">
        <v>0</v>
      </c>
      <c r="L4974" s="52">
        <v>0</v>
      </c>
      <c r="M4974" s="52">
        <v>0</v>
      </c>
      <c r="N4974" s="52">
        <v>0</v>
      </c>
      <c r="O4974" s="52">
        <v>0</v>
      </c>
      <c r="P4974" s="52">
        <v>0</v>
      </c>
      <c r="Q4974" s="52">
        <v>0</v>
      </c>
      <c r="R4974" s="52">
        <v>0</v>
      </c>
      <c r="S4974" s="52">
        <v>0</v>
      </c>
      <c r="T4974" s="52">
        <v>0</v>
      </c>
      <c r="U4974" s="52">
        <v>0</v>
      </c>
      <c r="V4974" s="52">
        <v>0</v>
      </c>
      <c r="W4974" s="52">
        <v>0</v>
      </c>
      <c r="X4974" s="52">
        <v>0</v>
      </c>
      <c r="Y4974" s="52">
        <v>0</v>
      </c>
      <c r="Z4974" s="52">
        <v>0</v>
      </c>
    </row>
    <row r="4975" spans="1:26">
      <c r="A4975" s="52" t="s">
        <v>352</v>
      </c>
      <c r="B4975" s="52" t="s">
        <v>338</v>
      </c>
      <c r="C4975" s="52" t="s">
        <v>246</v>
      </c>
      <c r="D4975" s="52" t="s">
        <v>86</v>
      </c>
      <c r="E4975" s="52" t="s">
        <v>89</v>
      </c>
      <c r="F4975" s="52" t="s">
        <v>64</v>
      </c>
      <c r="G4975" s="52">
        <v>0</v>
      </c>
      <c r="H4975" s="52">
        <v>0</v>
      </c>
      <c r="I4975" s="52">
        <v>0</v>
      </c>
      <c r="J4975" s="52">
        <v>0</v>
      </c>
      <c r="K4975" s="52">
        <v>0</v>
      </c>
      <c r="L4975" s="52">
        <v>0</v>
      </c>
      <c r="M4975" s="52">
        <v>0</v>
      </c>
      <c r="N4975" s="52">
        <v>0</v>
      </c>
      <c r="O4975" s="52">
        <v>0</v>
      </c>
      <c r="P4975" s="52">
        <v>0</v>
      </c>
      <c r="Q4975" s="52">
        <v>0</v>
      </c>
      <c r="R4975" s="52">
        <v>0</v>
      </c>
      <c r="S4975" s="52">
        <v>0</v>
      </c>
      <c r="T4975" s="52">
        <v>0</v>
      </c>
      <c r="U4975" s="52">
        <v>0</v>
      </c>
      <c r="V4975" s="52">
        <v>0</v>
      </c>
      <c r="W4975" s="52">
        <v>0</v>
      </c>
      <c r="X4975" s="52">
        <v>0</v>
      </c>
      <c r="Y4975" s="52">
        <v>0</v>
      </c>
      <c r="Z4975" s="52">
        <v>0</v>
      </c>
    </row>
    <row r="4976" spans="1:26">
      <c r="A4976" s="52" t="s">
        <v>352</v>
      </c>
      <c r="B4976" s="52" t="s">
        <v>339</v>
      </c>
      <c r="C4976" s="52" t="s">
        <v>246</v>
      </c>
      <c r="D4976" s="52" t="s">
        <v>86</v>
      </c>
      <c r="E4976" s="52" t="s">
        <v>89</v>
      </c>
      <c r="F4976" s="52" t="s">
        <v>65</v>
      </c>
      <c r="G4976" s="52">
        <v>0</v>
      </c>
      <c r="H4976" s="52">
        <v>0</v>
      </c>
      <c r="I4976" s="52">
        <v>0</v>
      </c>
      <c r="J4976" s="52">
        <v>0</v>
      </c>
      <c r="K4976" s="52">
        <v>0</v>
      </c>
      <c r="L4976" s="52">
        <v>0</v>
      </c>
      <c r="M4976" s="52">
        <v>0</v>
      </c>
      <c r="N4976" s="52">
        <v>0</v>
      </c>
      <c r="O4976" s="52">
        <v>0</v>
      </c>
      <c r="P4976" s="52">
        <v>0</v>
      </c>
      <c r="Q4976" s="52">
        <v>0</v>
      </c>
      <c r="R4976" s="52">
        <v>0</v>
      </c>
      <c r="S4976" s="52">
        <v>0</v>
      </c>
      <c r="T4976" s="52">
        <v>0</v>
      </c>
      <c r="U4976" s="52">
        <v>0</v>
      </c>
      <c r="V4976" s="52">
        <v>0</v>
      </c>
      <c r="W4976" s="52">
        <v>0</v>
      </c>
      <c r="X4976" s="52">
        <v>0</v>
      </c>
      <c r="Y4976" s="52">
        <v>0</v>
      </c>
      <c r="Z4976" s="52">
        <v>0</v>
      </c>
    </row>
    <row r="4977" spans="1:26">
      <c r="A4977" s="52" t="s">
        <v>352</v>
      </c>
      <c r="B4977" s="52" t="s">
        <v>340</v>
      </c>
      <c r="C4977" s="52" t="s">
        <v>246</v>
      </c>
      <c r="D4977" s="52" t="s">
        <v>86</v>
      </c>
      <c r="E4977" s="52" t="s">
        <v>89</v>
      </c>
      <c r="F4977" s="52" t="s">
        <v>66</v>
      </c>
      <c r="G4977" s="52">
        <v>3.9600010440000002</v>
      </c>
      <c r="H4977" s="52">
        <v>4.0500004968000001</v>
      </c>
      <c r="I4977" s="52">
        <v>4.0679995499999997</v>
      </c>
      <c r="J4977" s="52">
        <v>3.9959991504000003</v>
      </c>
      <c r="K4977" s="52">
        <v>3.9312000468000003</v>
      </c>
      <c r="L4977" s="52">
        <v>3.9312000468000003</v>
      </c>
      <c r="M4977" s="52">
        <v>3.9203981028000006</v>
      </c>
      <c r="N4977" s="52">
        <v>3.9203981028000006</v>
      </c>
      <c r="O4977" s="52">
        <v>3.9995997984000002</v>
      </c>
      <c r="P4977" s="52">
        <v>4.0175988515999999</v>
      </c>
      <c r="Q4977" s="52">
        <v>4.2876013968000004</v>
      </c>
      <c r="R4977" s="52">
        <v>4.0391985528000003</v>
      </c>
      <c r="S4977" s="52">
        <v>4.0679995499999997</v>
      </c>
      <c r="T4977" s="52">
        <v>4.0679995499999997</v>
      </c>
      <c r="U4977" s="52">
        <v>4.0679995499999997</v>
      </c>
      <c r="V4977" s="52">
        <v>4.0823979552000003</v>
      </c>
      <c r="W4977" s="52">
        <v>4.1040018432000007</v>
      </c>
      <c r="X4977" s="52">
        <v>3.8771987004000001</v>
      </c>
      <c r="Y4977" s="52">
        <v>3.8591996472000001</v>
      </c>
      <c r="Z4977" s="52">
        <v>3.9816007452000002</v>
      </c>
    </row>
    <row r="4978" spans="1:26">
      <c r="A4978" s="52" t="s">
        <v>352</v>
      </c>
      <c r="B4978" s="52" t="s">
        <v>341</v>
      </c>
      <c r="C4978" s="52" t="s">
        <v>246</v>
      </c>
      <c r="D4978" s="52" t="s">
        <v>86</v>
      </c>
      <c r="E4978" s="52" t="s">
        <v>89</v>
      </c>
      <c r="F4978" s="52" t="s">
        <v>67</v>
      </c>
      <c r="G4978" s="52">
        <v>0</v>
      </c>
      <c r="H4978" s="52">
        <v>0</v>
      </c>
      <c r="I4978" s="52">
        <v>0</v>
      </c>
      <c r="J4978" s="52">
        <v>0</v>
      </c>
      <c r="K4978" s="52">
        <v>0</v>
      </c>
      <c r="L4978" s="52">
        <v>0</v>
      </c>
      <c r="M4978" s="52">
        <v>0</v>
      </c>
      <c r="N4978" s="52">
        <v>0</v>
      </c>
      <c r="O4978" s="52">
        <v>0</v>
      </c>
      <c r="P4978" s="52">
        <v>0</v>
      </c>
      <c r="Q4978" s="52">
        <v>0</v>
      </c>
      <c r="R4978" s="52">
        <v>0</v>
      </c>
      <c r="S4978" s="52">
        <v>0</v>
      </c>
      <c r="T4978" s="52">
        <v>0</v>
      </c>
      <c r="U4978" s="52">
        <v>0</v>
      </c>
      <c r="V4978" s="52">
        <v>0</v>
      </c>
      <c r="W4978" s="52">
        <v>0</v>
      </c>
      <c r="X4978" s="52">
        <v>0</v>
      </c>
      <c r="Y4978" s="52">
        <v>0</v>
      </c>
      <c r="Z4978" s="52">
        <v>0</v>
      </c>
    </row>
    <row r="4979" spans="1:26">
      <c r="A4979" s="52" t="s">
        <v>352</v>
      </c>
      <c r="B4979" s="52" t="s">
        <v>337</v>
      </c>
      <c r="C4979" s="52" t="s">
        <v>246</v>
      </c>
      <c r="D4979" s="52" t="s">
        <v>86</v>
      </c>
      <c r="E4979" s="52" t="s">
        <v>89</v>
      </c>
      <c r="F4979" s="52" t="s">
        <v>68</v>
      </c>
      <c r="G4979" s="52">
        <v>0</v>
      </c>
      <c r="H4979" s="52">
        <v>0</v>
      </c>
      <c r="I4979" s="52">
        <v>0</v>
      </c>
      <c r="J4979" s="52">
        <v>0</v>
      </c>
      <c r="K4979" s="52">
        <v>0</v>
      </c>
      <c r="L4979" s="52">
        <v>0</v>
      </c>
      <c r="M4979" s="52">
        <v>0</v>
      </c>
      <c r="N4979" s="52">
        <v>0</v>
      </c>
      <c r="O4979" s="52">
        <v>0</v>
      </c>
      <c r="P4979" s="52">
        <v>0</v>
      </c>
      <c r="Q4979" s="52">
        <v>0</v>
      </c>
      <c r="R4979" s="52">
        <v>0</v>
      </c>
      <c r="S4979" s="52">
        <v>0</v>
      </c>
      <c r="T4979" s="52">
        <v>0</v>
      </c>
      <c r="U4979" s="52">
        <v>0</v>
      </c>
      <c r="V4979" s="52">
        <v>0</v>
      </c>
      <c r="W4979" s="52">
        <v>0</v>
      </c>
      <c r="X4979" s="52">
        <v>0</v>
      </c>
      <c r="Y4979" s="52">
        <v>0</v>
      </c>
      <c r="Z4979" s="52">
        <v>0</v>
      </c>
    </row>
    <row r="4980" spans="1:26">
      <c r="A4980" s="52" t="s">
        <v>352</v>
      </c>
      <c r="B4980" s="52" t="s">
        <v>337</v>
      </c>
      <c r="C4980" s="52" t="s">
        <v>246</v>
      </c>
      <c r="D4980" s="52" t="s">
        <v>86</v>
      </c>
      <c r="E4980" s="52" t="s">
        <v>89</v>
      </c>
      <c r="F4980" s="52" t="s">
        <v>69</v>
      </c>
      <c r="G4980" s="52">
        <v>0</v>
      </c>
      <c r="H4980" s="52">
        <v>0</v>
      </c>
      <c r="I4980" s="52">
        <v>0</v>
      </c>
      <c r="J4980" s="52">
        <v>0</v>
      </c>
      <c r="K4980" s="52">
        <v>0</v>
      </c>
      <c r="L4980" s="52">
        <v>0</v>
      </c>
      <c r="M4980" s="52">
        <v>0</v>
      </c>
      <c r="N4980" s="52">
        <v>0</v>
      </c>
      <c r="O4980" s="52">
        <v>0</v>
      </c>
      <c r="P4980" s="52">
        <v>0</v>
      </c>
      <c r="Q4980" s="52">
        <v>0</v>
      </c>
      <c r="R4980" s="52">
        <v>0</v>
      </c>
      <c r="S4980" s="52">
        <v>0</v>
      </c>
      <c r="T4980" s="52">
        <v>0</v>
      </c>
      <c r="U4980" s="52">
        <v>0</v>
      </c>
      <c r="V4980" s="52">
        <v>0</v>
      </c>
      <c r="W4980" s="52">
        <v>0</v>
      </c>
      <c r="X4980" s="52">
        <v>0</v>
      </c>
      <c r="Y4980" s="52">
        <v>0</v>
      </c>
      <c r="Z4980" s="52">
        <v>0</v>
      </c>
    </row>
    <row r="4981" spans="1:26">
      <c r="A4981" s="52" t="s">
        <v>352</v>
      </c>
      <c r="B4981" s="52" t="s">
        <v>337</v>
      </c>
      <c r="C4981" s="52" t="s">
        <v>246</v>
      </c>
      <c r="D4981" s="52" t="s">
        <v>86</v>
      </c>
      <c r="E4981" s="52" t="s">
        <v>89</v>
      </c>
      <c r="F4981" s="52" t="s">
        <v>70</v>
      </c>
      <c r="G4981" s="52">
        <v>0</v>
      </c>
      <c r="H4981" s="52">
        <v>0</v>
      </c>
      <c r="I4981" s="52">
        <v>0</v>
      </c>
      <c r="J4981" s="52">
        <v>0</v>
      </c>
      <c r="K4981" s="52">
        <v>0</v>
      </c>
      <c r="L4981" s="52">
        <v>0</v>
      </c>
      <c r="M4981" s="52">
        <v>0</v>
      </c>
      <c r="N4981" s="52">
        <v>0</v>
      </c>
      <c r="O4981" s="52">
        <v>0</v>
      </c>
      <c r="P4981" s="52">
        <v>0</v>
      </c>
      <c r="Q4981" s="52">
        <v>0</v>
      </c>
      <c r="R4981" s="52">
        <v>0</v>
      </c>
      <c r="S4981" s="52">
        <v>0</v>
      </c>
      <c r="T4981" s="52">
        <v>0</v>
      </c>
      <c r="U4981" s="52">
        <v>0</v>
      </c>
      <c r="V4981" s="52">
        <v>0</v>
      </c>
      <c r="W4981" s="52">
        <v>0</v>
      </c>
      <c r="X4981" s="52">
        <v>0</v>
      </c>
      <c r="Y4981" s="52">
        <v>0</v>
      </c>
      <c r="Z4981" s="52">
        <v>0</v>
      </c>
    </row>
    <row r="4982" spans="1:26">
      <c r="A4982" s="52" t="s">
        <v>352</v>
      </c>
      <c r="B4982" s="52" t="s">
        <v>342</v>
      </c>
      <c r="C4982" s="52" t="s">
        <v>246</v>
      </c>
      <c r="D4982" s="52" t="s">
        <v>86</v>
      </c>
      <c r="E4982" s="52" t="s">
        <v>89</v>
      </c>
      <c r="F4982" s="52" t="s">
        <v>71</v>
      </c>
      <c r="G4982" s="52">
        <v>0</v>
      </c>
      <c r="H4982" s="52">
        <v>0</v>
      </c>
      <c r="I4982" s="52">
        <v>0</v>
      </c>
      <c r="J4982" s="52">
        <v>0</v>
      </c>
      <c r="K4982" s="52">
        <v>0</v>
      </c>
      <c r="L4982" s="52">
        <v>0</v>
      </c>
      <c r="M4982" s="52">
        <v>0</v>
      </c>
      <c r="N4982" s="52">
        <v>0</v>
      </c>
      <c r="O4982" s="52">
        <v>0</v>
      </c>
      <c r="P4982" s="52">
        <v>0</v>
      </c>
      <c r="Q4982" s="52">
        <v>0</v>
      </c>
      <c r="R4982" s="52">
        <v>0</v>
      </c>
      <c r="S4982" s="52">
        <v>0</v>
      </c>
      <c r="T4982" s="52">
        <v>0</v>
      </c>
      <c r="U4982" s="52">
        <v>0</v>
      </c>
      <c r="V4982" s="52">
        <v>0</v>
      </c>
      <c r="W4982" s="52">
        <v>0</v>
      </c>
      <c r="X4982" s="52">
        <v>0</v>
      </c>
      <c r="Y4982" s="52">
        <v>0</v>
      </c>
      <c r="Z4982" s="52">
        <v>0</v>
      </c>
    </row>
    <row r="4983" spans="1:26">
      <c r="A4983" s="52" t="s">
        <v>352</v>
      </c>
      <c r="B4983" s="52" t="s">
        <v>342</v>
      </c>
      <c r="C4983" s="52" t="s">
        <v>246</v>
      </c>
      <c r="D4983" s="52" t="s">
        <v>86</v>
      </c>
      <c r="E4983" s="52" t="s">
        <v>89</v>
      </c>
      <c r="F4983" s="52" t="s">
        <v>72</v>
      </c>
      <c r="G4983" s="52">
        <v>23.302200618000001</v>
      </c>
      <c r="H4983" s="52">
        <v>21.981600161999999</v>
      </c>
      <c r="I4983" s="52">
        <v>22.620597951600001</v>
      </c>
      <c r="J4983" s="52">
        <v>23.174398547999999</v>
      </c>
      <c r="K4983" s="52">
        <v>24.963598220400002</v>
      </c>
      <c r="L4983" s="52">
        <v>25.517398816800004</v>
      </c>
      <c r="M4983" s="52">
        <v>27.178800605999999</v>
      </c>
      <c r="N4983" s="52">
        <v>25.687801576800002</v>
      </c>
      <c r="O4983" s="52">
        <v>24.1542018576</v>
      </c>
      <c r="P4983" s="52">
        <v>23.046600664800003</v>
      </c>
      <c r="Q4983" s="52">
        <v>24.367201120800001</v>
      </c>
      <c r="R4983" s="52">
        <v>25.815599460000001</v>
      </c>
      <c r="S4983" s="52">
        <v>24.2819997408</v>
      </c>
      <c r="T4983" s="52">
        <v>26.625000009600001</v>
      </c>
      <c r="U4983" s="52">
        <v>26.369400056400004</v>
      </c>
      <c r="V4983" s="52">
        <v>28.115999038799998</v>
      </c>
      <c r="W4983" s="52">
        <v>28.115999038799998</v>
      </c>
      <c r="X4983" s="52">
        <v>28.115999038799998</v>
      </c>
      <c r="Y4983" s="52">
        <v>26.582399319600004</v>
      </c>
      <c r="Z4983" s="52">
        <v>27.067059100800002</v>
      </c>
    </row>
    <row r="4984" spans="1:26">
      <c r="A4984" s="52" t="s">
        <v>352</v>
      </c>
      <c r="B4984" s="52" t="s">
        <v>343</v>
      </c>
      <c r="C4984" s="52" t="s">
        <v>246</v>
      </c>
      <c r="D4984" s="52" t="s">
        <v>86</v>
      </c>
      <c r="E4984" s="52" t="s">
        <v>89</v>
      </c>
      <c r="F4984" s="52" t="s">
        <v>73</v>
      </c>
      <c r="G4984" s="52">
        <v>0</v>
      </c>
      <c r="H4984" s="52">
        <v>0</v>
      </c>
      <c r="I4984" s="52">
        <v>0</v>
      </c>
      <c r="J4984" s="52">
        <v>0</v>
      </c>
      <c r="K4984" s="52">
        <v>0</v>
      </c>
      <c r="L4984" s="52">
        <v>0</v>
      </c>
      <c r="M4984" s="52">
        <v>0</v>
      </c>
      <c r="N4984" s="52">
        <v>0</v>
      </c>
      <c r="O4984" s="52">
        <v>0</v>
      </c>
      <c r="P4984" s="52">
        <v>0</v>
      </c>
      <c r="Q4984" s="52">
        <v>0</v>
      </c>
      <c r="R4984" s="52">
        <v>0</v>
      </c>
      <c r="S4984" s="52">
        <v>0</v>
      </c>
      <c r="T4984" s="52">
        <v>0</v>
      </c>
      <c r="U4984" s="52">
        <v>0</v>
      </c>
      <c r="V4984" s="52">
        <v>0</v>
      </c>
      <c r="W4984" s="52">
        <v>0</v>
      </c>
      <c r="X4984" s="52">
        <v>0</v>
      </c>
      <c r="Y4984" s="52">
        <v>0</v>
      </c>
      <c r="Z4984" s="52">
        <v>0</v>
      </c>
    </row>
    <row r="4985" spans="1:26">
      <c r="A4985" s="52" t="s">
        <v>353</v>
      </c>
      <c r="B4985" s="52" t="s">
        <v>337</v>
      </c>
      <c r="C4985" s="52" t="s">
        <v>246</v>
      </c>
      <c r="D4985" s="52" t="s">
        <v>86</v>
      </c>
      <c r="E4985" s="52" t="s">
        <v>90</v>
      </c>
      <c r="F4985" s="52" t="s">
        <v>63</v>
      </c>
      <c r="G4985" s="52">
        <v>0</v>
      </c>
      <c r="H4985" s="52">
        <v>0</v>
      </c>
      <c r="I4985" s="52">
        <v>0</v>
      </c>
      <c r="J4985" s="52">
        <v>0</v>
      </c>
      <c r="K4985" s="52">
        <v>0</v>
      </c>
      <c r="L4985" s="52">
        <v>0</v>
      </c>
      <c r="M4985" s="52">
        <v>0</v>
      </c>
      <c r="N4985" s="52">
        <v>0</v>
      </c>
      <c r="O4985" s="52">
        <v>0</v>
      </c>
      <c r="P4985" s="52">
        <v>0</v>
      </c>
      <c r="Q4985" s="52">
        <v>0</v>
      </c>
      <c r="R4985" s="52">
        <v>0</v>
      </c>
      <c r="S4985" s="52">
        <v>0</v>
      </c>
      <c r="T4985" s="52">
        <v>0</v>
      </c>
      <c r="U4985" s="52">
        <v>0</v>
      </c>
      <c r="V4985" s="52">
        <v>0</v>
      </c>
      <c r="W4985" s="52">
        <v>0</v>
      </c>
      <c r="X4985" s="52">
        <v>0</v>
      </c>
      <c r="Y4985" s="52">
        <v>0</v>
      </c>
      <c r="Z4985" s="52">
        <v>0</v>
      </c>
    </row>
    <row r="4986" spans="1:26">
      <c r="A4986" s="52" t="s">
        <v>353</v>
      </c>
      <c r="B4986" s="52" t="s">
        <v>338</v>
      </c>
      <c r="C4986" s="52" t="s">
        <v>246</v>
      </c>
      <c r="D4986" s="52" t="s">
        <v>86</v>
      </c>
      <c r="E4986" s="52" t="s">
        <v>90</v>
      </c>
      <c r="F4986" s="52" t="s">
        <v>64</v>
      </c>
      <c r="G4986" s="52">
        <v>0</v>
      </c>
      <c r="H4986" s="52">
        <v>0</v>
      </c>
      <c r="I4986" s="52">
        <v>0</v>
      </c>
      <c r="J4986" s="52">
        <v>0</v>
      </c>
      <c r="K4986" s="52">
        <v>0</v>
      </c>
      <c r="L4986" s="52">
        <v>0</v>
      </c>
      <c r="M4986" s="52">
        <v>0</v>
      </c>
      <c r="N4986" s="52">
        <v>0</v>
      </c>
      <c r="O4986" s="52">
        <v>0</v>
      </c>
      <c r="P4986" s="52">
        <v>0</v>
      </c>
      <c r="Q4986" s="52">
        <v>0</v>
      </c>
      <c r="R4986" s="52">
        <v>0</v>
      </c>
      <c r="S4986" s="52">
        <v>0</v>
      </c>
      <c r="T4986" s="52">
        <v>0</v>
      </c>
      <c r="U4986" s="52">
        <v>0</v>
      </c>
      <c r="V4986" s="52">
        <v>0</v>
      </c>
      <c r="W4986" s="52">
        <v>0</v>
      </c>
      <c r="X4986" s="52">
        <v>0</v>
      </c>
      <c r="Y4986" s="52">
        <v>0</v>
      </c>
      <c r="Z4986" s="52">
        <v>0</v>
      </c>
    </row>
    <row r="4987" spans="1:26">
      <c r="A4987" s="52" t="s">
        <v>353</v>
      </c>
      <c r="B4987" s="52" t="s">
        <v>339</v>
      </c>
      <c r="C4987" s="52" t="s">
        <v>246</v>
      </c>
      <c r="D4987" s="52" t="s">
        <v>86</v>
      </c>
      <c r="E4987" s="52" t="s">
        <v>90</v>
      </c>
      <c r="F4987" s="52" t="s">
        <v>65</v>
      </c>
      <c r="G4987" s="52">
        <v>0</v>
      </c>
      <c r="H4987" s="52">
        <v>0</v>
      </c>
      <c r="I4987" s="52">
        <v>0</v>
      </c>
      <c r="J4987" s="52">
        <v>0</v>
      </c>
      <c r="K4987" s="52">
        <v>0</v>
      </c>
      <c r="L4987" s="52">
        <v>0</v>
      </c>
      <c r="M4987" s="52">
        <v>0</v>
      </c>
      <c r="N4987" s="52">
        <v>0</v>
      </c>
      <c r="O4987" s="52">
        <v>0</v>
      </c>
      <c r="P4987" s="52">
        <v>0</v>
      </c>
      <c r="Q4987" s="52">
        <v>0</v>
      </c>
      <c r="R4987" s="52">
        <v>0</v>
      </c>
      <c r="S4987" s="52">
        <v>0</v>
      </c>
      <c r="T4987" s="52">
        <v>0</v>
      </c>
      <c r="U4987" s="52">
        <v>0</v>
      </c>
      <c r="V4987" s="52">
        <v>0</v>
      </c>
      <c r="W4987" s="52">
        <v>0</v>
      </c>
      <c r="X4987" s="52">
        <v>0</v>
      </c>
      <c r="Y4987" s="52">
        <v>0</v>
      </c>
      <c r="Z4987" s="52">
        <v>0</v>
      </c>
    </row>
    <row r="4988" spans="1:26">
      <c r="A4988" s="52" t="s">
        <v>353</v>
      </c>
      <c r="B4988" s="52" t="s">
        <v>340</v>
      </c>
      <c r="C4988" s="52" t="s">
        <v>246</v>
      </c>
      <c r="D4988" s="52" t="s">
        <v>86</v>
      </c>
      <c r="E4988" s="52" t="s">
        <v>90</v>
      </c>
      <c r="F4988" s="52" t="s">
        <v>66</v>
      </c>
      <c r="G4988" s="52">
        <v>0</v>
      </c>
      <c r="H4988" s="52">
        <v>0</v>
      </c>
      <c r="I4988" s="52">
        <v>0</v>
      </c>
      <c r="J4988" s="52">
        <v>0</v>
      </c>
      <c r="K4988" s="52">
        <v>0</v>
      </c>
      <c r="L4988" s="52">
        <v>0</v>
      </c>
      <c r="M4988" s="52">
        <v>0</v>
      </c>
      <c r="N4988" s="52">
        <v>0</v>
      </c>
      <c r="O4988" s="52">
        <v>0</v>
      </c>
      <c r="P4988" s="52">
        <v>0</v>
      </c>
      <c r="Q4988" s="52">
        <v>0</v>
      </c>
      <c r="R4988" s="52">
        <v>0</v>
      </c>
      <c r="S4988" s="52">
        <v>0</v>
      </c>
      <c r="T4988" s="52">
        <v>0</v>
      </c>
      <c r="U4988" s="52">
        <v>0</v>
      </c>
      <c r="V4988" s="52">
        <v>0</v>
      </c>
      <c r="W4988" s="52">
        <v>0</v>
      </c>
      <c r="X4988" s="52">
        <v>0</v>
      </c>
      <c r="Y4988" s="52">
        <v>0</v>
      </c>
      <c r="Z4988" s="52">
        <v>0</v>
      </c>
    </row>
    <row r="4989" spans="1:26">
      <c r="A4989" s="52" t="s">
        <v>353</v>
      </c>
      <c r="B4989" s="52" t="s">
        <v>341</v>
      </c>
      <c r="C4989" s="52" t="s">
        <v>246</v>
      </c>
      <c r="D4989" s="52" t="s">
        <v>86</v>
      </c>
      <c r="E4989" s="52" t="s">
        <v>90</v>
      </c>
      <c r="F4989" s="52" t="s">
        <v>67</v>
      </c>
      <c r="G4989" s="52">
        <v>0</v>
      </c>
      <c r="H4989" s="52">
        <v>0</v>
      </c>
      <c r="I4989" s="52">
        <v>0</v>
      </c>
      <c r="J4989" s="52">
        <v>0</v>
      </c>
      <c r="K4989" s="52">
        <v>0</v>
      </c>
      <c r="L4989" s="52">
        <v>0</v>
      </c>
      <c r="M4989" s="52">
        <v>0</v>
      </c>
      <c r="N4989" s="52">
        <v>0</v>
      </c>
      <c r="O4989" s="52">
        <v>0</v>
      </c>
      <c r="P4989" s="52">
        <v>0</v>
      </c>
      <c r="Q4989" s="52">
        <v>0</v>
      </c>
      <c r="R4989" s="52">
        <v>0</v>
      </c>
      <c r="S4989" s="52">
        <v>0</v>
      </c>
      <c r="T4989" s="52">
        <v>0</v>
      </c>
      <c r="U4989" s="52">
        <v>0</v>
      </c>
      <c r="V4989" s="52">
        <v>0</v>
      </c>
      <c r="W4989" s="52">
        <v>0</v>
      </c>
      <c r="X4989" s="52">
        <v>0</v>
      </c>
      <c r="Y4989" s="52">
        <v>0</v>
      </c>
      <c r="Z4989" s="52">
        <v>0</v>
      </c>
    </row>
    <row r="4990" spans="1:26">
      <c r="A4990" s="52" t="s">
        <v>353</v>
      </c>
      <c r="B4990" s="52" t="s">
        <v>337</v>
      </c>
      <c r="C4990" s="52" t="s">
        <v>246</v>
      </c>
      <c r="D4990" s="52" t="s">
        <v>86</v>
      </c>
      <c r="E4990" s="52" t="s">
        <v>90</v>
      </c>
      <c r="F4990" s="52" t="s">
        <v>68</v>
      </c>
      <c r="G4990" s="52">
        <v>0</v>
      </c>
      <c r="H4990" s="52">
        <v>0</v>
      </c>
      <c r="I4990" s="52">
        <v>0</v>
      </c>
      <c r="J4990" s="52">
        <v>0</v>
      </c>
      <c r="K4990" s="52">
        <v>0</v>
      </c>
      <c r="L4990" s="52">
        <v>0</v>
      </c>
      <c r="M4990" s="52">
        <v>0</v>
      </c>
      <c r="N4990" s="52">
        <v>0</v>
      </c>
      <c r="O4990" s="52">
        <v>0</v>
      </c>
      <c r="P4990" s="52">
        <v>0</v>
      </c>
      <c r="Q4990" s="52">
        <v>0</v>
      </c>
      <c r="R4990" s="52">
        <v>0</v>
      </c>
      <c r="S4990" s="52">
        <v>0</v>
      </c>
      <c r="T4990" s="52">
        <v>0</v>
      </c>
      <c r="U4990" s="52">
        <v>0</v>
      </c>
      <c r="V4990" s="52">
        <v>0</v>
      </c>
      <c r="W4990" s="52">
        <v>0</v>
      </c>
      <c r="X4990" s="52">
        <v>0</v>
      </c>
      <c r="Y4990" s="52">
        <v>0</v>
      </c>
      <c r="Z4990" s="52">
        <v>0</v>
      </c>
    </row>
    <row r="4991" spans="1:26">
      <c r="A4991" s="52" t="s">
        <v>353</v>
      </c>
      <c r="B4991" s="52" t="s">
        <v>337</v>
      </c>
      <c r="C4991" s="52" t="s">
        <v>246</v>
      </c>
      <c r="D4991" s="52" t="s">
        <v>86</v>
      </c>
      <c r="E4991" s="52" t="s">
        <v>90</v>
      </c>
      <c r="F4991" s="52" t="s">
        <v>69</v>
      </c>
      <c r="G4991" s="52">
        <v>0</v>
      </c>
      <c r="H4991" s="52">
        <v>0</v>
      </c>
      <c r="I4991" s="52">
        <v>0</v>
      </c>
      <c r="J4991" s="52">
        <v>0</v>
      </c>
      <c r="K4991" s="52">
        <v>0</v>
      </c>
      <c r="L4991" s="52">
        <v>0</v>
      </c>
      <c r="M4991" s="52">
        <v>0</v>
      </c>
      <c r="N4991" s="52">
        <v>0</v>
      </c>
      <c r="O4991" s="52">
        <v>0</v>
      </c>
      <c r="P4991" s="52">
        <v>0</v>
      </c>
      <c r="Q4991" s="52">
        <v>0</v>
      </c>
      <c r="R4991" s="52">
        <v>0</v>
      </c>
      <c r="S4991" s="52">
        <v>0</v>
      </c>
      <c r="T4991" s="52">
        <v>0</v>
      </c>
      <c r="U4991" s="52">
        <v>0</v>
      </c>
      <c r="V4991" s="52">
        <v>0</v>
      </c>
      <c r="W4991" s="52">
        <v>0</v>
      </c>
      <c r="X4991" s="52">
        <v>0</v>
      </c>
      <c r="Y4991" s="52">
        <v>0</v>
      </c>
      <c r="Z4991" s="52">
        <v>0</v>
      </c>
    </row>
    <row r="4992" spans="1:26">
      <c r="A4992" s="52" t="s">
        <v>353</v>
      </c>
      <c r="B4992" s="52" t="s">
        <v>337</v>
      </c>
      <c r="C4992" s="52" t="s">
        <v>246</v>
      </c>
      <c r="D4992" s="52" t="s">
        <v>86</v>
      </c>
      <c r="E4992" s="52" t="s">
        <v>90</v>
      </c>
      <c r="F4992" s="52" t="s">
        <v>70</v>
      </c>
      <c r="G4992" s="52">
        <v>0</v>
      </c>
      <c r="H4992" s="52">
        <v>0</v>
      </c>
      <c r="I4992" s="52">
        <v>0</v>
      </c>
      <c r="J4992" s="52">
        <v>0</v>
      </c>
      <c r="K4992" s="52">
        <v>0</v>
      </c>
      <c r="L4992" s="52">
        <v>0</v>
      </c>
      <c r="M4992" s="52">
        <v>0</v>
      </c>
      <c r="N4992" s="52">
        <v>0</v>
      </c>
      <c r="O4992" s="52">
        <v>0</v>
      </c>
      <c r="P4992" s="52">
        <v>0</v>
      </c>
      <c r="Q4992" s="52">
        <v>0</v>
      </c>
      <c r="R4992" s="52">
        <v>0</v>
      </c>
      <c r="S4992" s="52">
        <v>0</v>
      </c>
      <c r="T4992" s="52">
        <v>0</v>
      </c>
      <c r="U4992" s="52">
        <v>0</v>
      </c>
      <c r="V4992" s="52">
        <v>0</v>
      </c>
      <c r="W4992" s="52">
        <v>0</v>
      </c>
      <c r="X4992" s="52">
        <v>0</v>
      </c>
      <c r="Y4992" s="52">
        <v>0</v>
      </c>
      <c r="Z4992" s="52">
        <v>0</v>
      </c>
    </row>
    <row r="4993" spans="1:26">
      <c r="A4993" s="52" t="s">
        <v>353</v>
      </c>
      <c r="B4993" s="52" t="s">
        <v>342</v>
      </c>
      <c r="C4993" s="52" t="s">
        <v>246</v>
      </c>
      <c r="D4993" s="52" t="s">
        <v>86</v>
      </c>
      <c r="E4993" s="52" t="s">
        <v>90</v>
      </c>
      <c r="F4993" s="52" t="s">
        <v>71</v>
      </c>
      <c r="G4993" s="52">
        <v>0</v>
      </c>
      <c r="H4993" s="52">
        <v>0</v>
      </c>
      <c r="I4993" s="52">
        <v>0</v>
      </c>
      <c r="J4993" s="52">
        <v>0</v>
      </c>
      <c r="K4993" s="52">
        <v>0</v>
      </c>
      <c r="L4993" s="52">
        <v>0</v>
      </c>
      <c r="M4993" s="52">
        <v>0</v>
      </c>
      <c r="N4993" s="52">
        <v>0</v>
      </c>
      <c r="O4993" s="52">
        <v>0</v>
      </c>
      <c r="P4993" s="52">
        <v>0</v>
      </c>
      <c r="Q4993" s="52">
        <v>0</v>
      </c>
      <c r="R4993" s="52">
        <v>0</v>
      </c>
      <c r="S4993" s="52">
        <v>0</v>
      </c>
      <c r="T4993" s="52">
        <v>0</v>
      </c>
      <c r="U4993" s="52">
        <v>0</v>
      </c>
      <c r="V4993" s="52">
        <v>0</v>
      </c>
      <c r="W4993" s="52">
        <v>0</v>
      </c>
      <c r="X4993" s="52">
        <v>0</v>
      </c>
      <c r="Y4993" s="52">
        <v>0</v>
      </c>
      <c r="Z4993" s="52">
        <v>0</v>
      </c>
    </row>
    <row r="4994" spans="1:26">
      <c r="A4994" s="52" t="s">
        <v>353</v>
      </c>
      <c r="B4994" s="52" t="s">
        <v>342</v>
      </c>
      <c r="C4994" s="52" t="s">
        <v>246</v>
      </c>
      <c r="D4994" s="52" t="s">
        <v>86</v>
      </c>
      <c r="E4994" s="52" t="s">
        <v>90</v>
      </c>
      <c r="F4994" s="52" t="s">
        <v>72</v>
      </c>
      <c r="G4994" s="52">
        <v>52.812600836399994</v>
      </c>
      <c r="H4994" s="52">
        <v>44.384999490000006</v>
      </c>
      <c r="I4994" s="52">
        <v>32.368799754000001</v>
      </c>
      <c r="J4994" s="52">
        <v>33.685200849600001</v>
      </c>
      <c r="K4994" s="52">
        <v>31.9218002388</v>
      </c>
      <c r="L4994" s="52">
        <v>34.756799749200006</v>
      </c>
      <c r="M4994" s="52">
        <v>35.326799074800007</v>
      </c>
      <c r="N4994" s="52">
        <v>35.742598556400004</v>
      </c>
      <c r="O4994" s="52">
        <v>37.1441968452</v>
      </c>
      <c r="P4994" s="52">
        <v>27.003599773200005</v>
      </c>
      <c r="Q4994" s="52">
        <v>29.685002338800007</v>
      </c>
      <c r="R4994" s="52">
        <v>34.191598496399997</v>
      </c>
      <c r="S4994" s="52">
        <v>33.252001027200002</v>
      </c>
      <c r="T4994" s="52">
        <v>28.9631980188</v>
      </c>
      <c r="U4994" s="52">
        <v>31.535400466799999</v>
      </c>
      <c r="V4994" s="52">
        <v>32.9124013056</v>
      </c>
      <c r="W4994" s="52">
        <v>36.663602446800006</v>
      </c>
      <c r="X4994" s="52">
        <v>28.101001921199998</v>
      </c>
      <c r="Y4994" s="52">
        <v>26.577601246800004</v>
      </c>
      <c r="Z4994" s="52">
        <v>28.535809474800001</v>
      </c>
    </row>
    <row r="4995" spans="1:26">
      <c r="A4995" s="52" t="s">
        <v>353</v>
      </c>
      <c r="B4995" s="52" t="s">
        <v>343</v>
      </c>
      <c r="C4995" s="52" t="s">
        <v>246</v>
      </c>
      <c r="D4995" s="52" t="s">
        <v>86</v>
      </c>
      <c r="E4995" s="52" t="s">
        <v>90</v>
      </c>
      <c r="F4995" s="52" t="s">
        <v>73</v>
      </c>
      <c r="G4995" s="52">
        <v>0</v>
      </c>
      <c r="H4995" s="52">
        <v>0</v>
      </c>
      <c r="I4995" s="52">
        <v>0</v>
      </c>
      <c r="J4995" s="52">
        <v>0</v>
      </c>
      <c r="K4995" s="52">
        <v>0</v>
      </c>
      <c r="L4995" s="52">
        <v>0</v>
      </c>
      <c r="M4995" s="52">
        <v>0</v>
      </c>
      <c r="N4995" s="52">
        <v>0</v>
      </c>
      <c r="O4995" s="52">
        <v>0</v>
      </c>
      <c r="P4995" s="52">
        <v>0</v>
      </c>
      <c r="Q4995" s="52">
        <v>0</v>
      </c>
      <c r="R4995" s="52">
        <v>0</v>
      </c>
      <c r="S4995" s="52">
        <v>0</v>
      </c>
      <c r="T4995" s="52">
        <v>0</v>
      </c>
      <c r="U4995" s="52">
        <v>0</v>
      </c>
      <c r="V4995" s="52">
        <v>0</v>
      </c>
      <c r="W4995" s="52">
        <v>0</v>
      </c>
      <c r="X4995" s="52">
        <v>0</v>
      </c>
      <c r="Y4995" s="52">
        <v>0</v>
      </c>
      <c r="Z4995" s="52">
        <v>0</v>
      </c>
    </row>
    <row r="4996" spans="1:26">
      <c r="A4996" s="52" t="s">
        <v>354</v>
      </c>
      <c r="B4996" s="52" t="s">
        <v>337</v>
      </c>
      <c r="C4996" s="52" t="s">
        <v>246</v>
      </c>
      <c r="D4996" s="52" t="s">
        <v>86</v>
      </c>
      <c r="E4996" s="52" t="s">
        <v>91</v>
      </c>
      <c r="F4996" s="52" t="s">
        <v>63</v>
      </c>
      <c r="G4996" s="52">
        <v>0</v>
      </c>
      <c r="H4996" s="52">
        <v>0</v>
      </c>
      <c r="I4996" s="52">
        <v>0</v>
      </c>
      <c r="J4996" s="52">
        <v>0</v>
      </c>
      <c r="K4996" s="52">
        <v>0</v>
      </c>
      <c r="L4996" s="52">
        <v>0</v>
      </c>
      <c r="M4996" s="52">
        <v>0</v>
      </c>
      <c r="N4996" s="52">
        <v>0</v>
      </c>
      <c r="O4996" s="52">
        <v>0</v>
      </c>
      <c r="P4996" s="52">
        <v>0</v>
      </c>
      <c r="Q4996" s="52">
        <v>0</v>
      </c>
      <c r="R4996" s="52">
        <v>0</v>
      </c>
      <c r="S4996" s="52">
        <v>0</v>
      </c>
      <c r="T4996" s="52">
        <v>0</v>
      </c>
      <c r="U4996" s="52">
        <v>0</v>
      </c>
      <c r="V4996" s="52">
        <v>0</v>
      </c>
      <c r="W4996" s="52">
        <v>0</v>
      </c>
      <c r="X4996" s="52">
        <v>0</v>
      </c>
      <c r="Y4996" s="52">
        <v>0</v>
      </c>
      <c r="Z4996" s="52">
        <v>0</v>
      </c>
    </row>
    <row r="4997" spans="1:26">
      <c r="A4997" s="52" t="s">
        <v>354</v>
      </c>
      <c r="B4997" s="52" t="s">
        <v>338</v>
      </c>
      <c r="C4997" s="52" t="s">
        <v>246</v>
      </c>
      <c r="D4997" s="52" t="s">
        <v>86</v>
      </c>
      <c r="E4997" s="52" t="s">
        <v>91</v>
      </c>
      <c r="F4997" s="52" t="s">
        <v>64</v>
      </c>
      <c r="G4997" s="52">
        <v>0</v>
      </c>
      <c r="H4997" s="52">
        <v>0</v>
      </c>
      <c r="I4997" s="52">
        <v>0</v>
      </c>
      <c r="J4997" s="52">
        <v>0</v>
      </c>
      <c r="K4997" s="52">
        <v>0</v>
      </c>
      <c r="L4997" s="52">
        <v>0</v>
      </c>
      <c r="M4997" s="52">
        <v>0</v>
      </c>
      <c r="N4997" s="52">
        <v>0</v>
      </c>
      <c r="O4997" s="52">
        <v>0</v>
      </c>
      <c r="P4997" s="52">
        <v>0</v>
      </c>
      <c r="Q4997" s="52">
        <v>0</v>
      </c>
      <c r="R4997" s="52">
        <v>0</v>
      </c>
      <c r="S4997" s="52">
        <v>0</v>
      </c>
      <c r="T4997" s="52">
        <v>0</v>
      </c>
      <c r="U4997" s="52">
        <v>0</v>
      </c>
      <c r="V4997" s="52">
        <v>0</v>
      </c>
      <c r="W4997" s="52">
        <v>0</v>
      </c>
      <c r="X4997" s="52">
        <v>0</v>
      </c>
      <c r="Y4997" s="52">
        <v>0</v>
      </c>
      <c r="Z4997" s="52">
        <v>0</v>
      </c>
    </row>
    <row r="4998" spans="1:26">
      <c r="A4998" s="52" t="s">
        <v>354</v>
      </c>
      <c r="B4998" s="52" t="s">
        <v>339</v>
      </c>
      <c r="C4998" s="52" t="s">
        <v>246</v>
      </c>
      <c r="D4998" s="52" t="s">
        <v>86</v>
      </c>
      <c r="E4998" s="52" t="s">
        <v>91</v>
      </c>
      <c r="F4998" s="52" t="s">
        <v>65</v>
      </c>
      <c r="G4998" s="52">
        <v>0</v>
      </c>
      <c r="H4998" s="52">
        <v>0</v>
      </c>
      <c r="I4998" s="52">
        <v>0</v>
      </c>
      <c r="J4998" s="52">
        <v>0</v>
      </c>
      <c r="K4998" s="52">
        <v>0</v>
      </c>
      <c r="L4998" s="52">
        <v>0</v>
      </c>
      <c r="M4998" s="52">
        <v>0</v>
      </c>
      <c r="N4998" s="52">
        <v>0</v>
      </c>
      <c r="O4998" s="52">
        <v>0</v>
      </c>
      <c r="P4998" s="52">
        <v>0</v>
      </c>
      <c r="Q4998" s="52">
        <v>0</v>
      </c>
      <c r="R4998" s="52">
        <v>0</v>
      </c>
      <c r="S4998" s="52">
        <v>0</v>
      </c>
      <c r="T4998" s="52">
        <v>0</v>
      </c>
      <c r="U4998" s="52">
        <v>0</v>
      </c>
      <c r="V4998" s="52">
        <v>0</v>
      </c>
      <c r="W4998" s="52">
        <v>0</v>
      </c>
      <c r="X4998" s="52">
        <v>0</v>
      </c>
      <c r="Y4998" s="52">
        <v>0</v>
      </c>
      <c r="Z4998" s="52">
        <v>0</v>
      </c>
    </row>
    <row r="4999" spans="1:26">
      <c r="A4999" s="52" t="s">
        <v>354</v>
      </c>
      <c r="B4999" s="52" t="s">
        <v>340</v>
      </c>
      <c r="C4999" s="52" t="s">
        <v>246</v>
      </c>
      <c r="D4999" s="52" t="s">
        <v>86</v>
      </c>
      <c r="E4999" s="52" t="s">
        <v>91</v>
      </c>
      <c r="F4999" s="52" t="s">
        <v>66</v>
      </c>
      <c r="G4999" s="52">
        <v>0</v>
      </c>
      <c r="H4999" s="52">
        <v>0</v>
      </c>
      <c r="I4999" s="52">
        <v>0</v>
      </c>
      <c r="J4999" s="52">
        <v>0</v>
      </c>
      <c r="K4999" s="52">
        <v>0</v>
      </c>
      <c r="L4999" s="52">
        <v>0</v>
      </c>
      <c r="M4999" s="52">
        <v>0</v>
      </c>
      <c r="N4999" s="52">
        <v>0</v>
      </c>
      <c r="O4999" s="52">
        <v>0</v>
      </c>
      <c r="P4999" s="52">
        <v>0</v>
      </c>
      <c r="Q4999" s="52">
        <v>0</v>
      </c>
      <c r="R4999" s="52">
        <v>0</v>
      </c>
      <c r="S4999" s="52">
        <v>0</v>
      </c>
      <c r="T4999" s="52">
        <v>0</v>
      </c>
      <c r="U4999" s="52">
        <v>0</v>
      </c>
      <c r="V4999" s="52">
        <v>0</v>
      </c>
      <c r="W4999" s="52">
        <v>0</v>
      </c>
      <c r="X4999" s="52">
        <v>0</v>
      </c>
      <c r="Y4999" s="52">
        <v>0</v>
      </c>
      <c r="Z4999" s="52">
        <v>0</v>
      </c>
    </row>
    <row r="5000" spans="1:26">
      <c r="A5000" s="52" t="s">
        <v>354</v>
      </c>
      <c r="B5000" s="52" t="s">
        <v>341</v>
      </c>
      <c r="C5000" s="52" t="s">
        <v>246</v>
      </c>
      <c r="D5000" s="52" t="s">
        <v>86</v>
      </c>
      <c r="E5000" s="52" t="s">
        <v>91</v>
      </c>
      <c r="F5000" s="52" t="s">
        <v>67</v>
      </c>
      <c r="G5000" s="52">
        <v>0</v>
      </c>
      <c r="H5000" s="52">
        <v>0</v>
      </c>
      <c r="I5000" s="52">
        <v>0</v>
      </c>
      <c r="J5000" s="52">
        <v>0</v>
      </c>
      <c r="K5000" s="52">
        <v>0</v>
      </c>
      <c r="L5000" s="52">
        <v>0</v>
      </c>
      <c r="M5000" s="52">
        <v>0</v>
      </c>
      <c r="N5000" s="52">
        <v>0</v>
      </c>
      <c r="O5000" s="52">
        <v>0</v>
      </c>
      <c r="P5000" s="52">
        <v>0</v>
      </c>
      <c r="Q5000" s="52">
        <v>0</v>
      </c>
      <c r="R5000" s="52">
        <v>0</v>
      </c>
      <c r="S5000" s="52">
        <v>0</v>
      </c>
      <c r="T5000" s="52">
        <v>0</v>
      </c>
      <c r="U5000" s="52">
        <v>0</v>
      </c>
      <c r="V5000" s="52">
        <v>0</v>
      </c>
      <c r="W5000" s="52">
        <v>0</v>
      </c>
      <c r="X5000" s="52">
        <v>0</v>
      </c>
      <c r="Y5000" s="52">
        <v>0</v>
      </c>
      <c r="Z5000" s="52">
        <v>0</v>
      </c>
    </row>
    <row r="5001" spans="1:26">
      <c r="A5001" s="52" t="s">
        <v>354</v>
      </c>
      <c r="B5001" s="52" t="s">
        <v>337</v>
      </c>
      <c r="C5001" s="52" t="s">
        <v>246</v>
      </c>
      <c r="D5001" s="52" t="s">
        <v>86</v>
      </c>
      <c r="E5001" s="52" t="s">
        <v>91</v>
      </c>
      <c r="F5001" s="52" t="s">
        <v>68</v>
      </c>
      <c r="G5001" s="52">
        <v>0</v>
      </c>
      <c r="H5001" s="52">
        <v>0</v>
      </c>
      <c r="I5001" s="52">
        <v>0</v>
      </c>
      <c r="J5001" s="52">
        <v>0</v>
      </c>
      <c r="K5001" s="52">
        <v>0</v>
      </c>
      <c r="L5001" s="52">
        <v>0</v>
      </c>
      <c r="M5001" s="52">
        <v>0</v>
      </c>
      <c r="N5001" s="52">
        <v>0</v>
      </c>
      <c r="O5001" s="52">
        <v>0</v>
      </c>
      <c r="P5001" s="52">
        <v>0</v>
      </c>
      <c r="Q5001" s="52">
        <v>0</v>
      </c>
      <c r="R5001" s="52">
        <v>0</v>
      </c>
      <c r="S5001" s="52">
        <v>0</v>
      </c>
      <c r="T5001" s="52">
        <v>0</v>
      </c>
      <c r="U5001" s="52">
        <v>0</v>
      </c>
      <c r="V5001" s="52">
        <v>0</v>
      </c>
      <c r="W5001" s="52">
        <v>0</v>
      </c>
      <c r="X5001" s="52">
        <v>0</v>
      </c>
      <c r="Y5001" s="52">
        <v>0</v>
      </c>
      <c r="Z5001" s="52">
        <v>0</v>
      </c>
    </row>
    <row r="5002" spans="1:26">
      <c r="A5002" s="52" t="s">
        <v>354</v>
      </c>
      <c r="B5002" s="52" t="s">
        <v>337</v>
      </c>
      <c r="C5002" s="52" t="s">
        <v>246</v>
      </c>
      <c r="D5002" s="52" t="s">
        <v>86</v>
      </c>
      <c r="E5002" s="52" t="s">
        <v>91</v>
      </c>
      <c r="F5002" s="52" t="s">
        <v>69</v>
      </c>
      <c r="G5002" s="52">
        <v>0</v>
      </c>
      <c r="H5002" s="52">
        <v>0</v>
      </c>
      <c r="I5002" s="52">
        <v>0</v>
      </c>
      <c r="J5002" s="52">
        <v>0</v>
      </c>
      <c r="K5002" s="52">
        <v>0</v>
      </c>
      <c r="L5002" s="52">
        <v>0</v>
      </c>
      <c r="M5002" s="52">
        <v>0</v>
      </c>
      <c r="N5002" s="52">
        <v>0</v>
      </c>
      <c r="O5002" s="52">
        <v>0</v>
      </c>
      <c r="P5002" s="52">
        <v>0</v>
      </c>
      <c r="Q5002" s="52">
        <v>0</v>
      </c>
      <c r="R5002" s="52">
        <v>0</v>
      </c>
      <c r="S5002" s="52">
        <v>0</v>
      </c>
      <c r="T5002" s="52">
        <v>0</v>
      </c>
      <c r="U5002" s="52">
        <v>0</v>
      </c>
      <c r="V5002" s="52">
        <v>0</v>
      </c>
      <c r="W5002" s="52">
        <v>0</v>
      </c>
      <c r="X5002" s="52">
        <v>0</v>
      </c>
      <c r="Y5002" s="52">
        <v>0</v>
      </c>
      <c r="Z5002" s="52">
        <v>0</v>
      </c>
    </row>
    <row r="5003" spans="1:26">
      <c r="A5003" s="52" t="s">
        <v>354</v>
      </c>
      <c r="B5003" s="52" t="s">
        <v>337</v>
      </c>
      <c r="C5003" s="52" t="s">
        <v>246</v>
      </c>
      <c r="D5003" s="52" t="s">
        <v>86</v>
      </c>
      <c r="E5003" s="52" t="s">
        <v>91</v>
      </c>
      <c r="F5003" s="52" t="s">
        <v>70</v>
      </c>
      <c r="G5003" s="52">
        <v>0</v>
      </c>
      <c r="H5003" s="52">
        <v>0</v>
      </c>
      <c r="I5003" s="52">
        <v>0</v>
      </c>
      <c r="J5003" s="52">
        <v>0</v>
      </c>
      <c r="K5003" s="52">
        <v>0</v>
      </c>
      <c r="L5003" s="52">
        <v>0</v>
      </c>
      <c r="M5003" s="52">
        <v>0</v>
      </c>
      <c r="N5003" s="52">
        <v>0</v>
      </c>
      <c r="O5003" s="52">
        <v>0</v>
      </c>
      <c r="P5003" s="52">
        <v>0</v>
      </c>
      <c r="Q5003" s="52">
        <v>0</v>
      </c>
      <c r="R5003" s="52">
        <v>0</v>
      </c>
      <c r="S5003" s="52">
        <v>0</v>
      </c>
      <c r="T5003" s="52">
        <v>0</v>
      </c>
      <c r="U5003" s="52">
        <v>0</v>
      </c>
      <c r="V5003" s="52">
        <v>0</v>
      </c>
      <c r="W5003" s="52">
        <v>0</v>
      </c>
      <c r="X5003" s="52">
        <v>0</v>
      </c>
      <c r="Y5003" s="52">
        <v>0</v>
      </c>
      <c r="Z5003" s="52">
        <v>0</v>
      </c>
    </row>
    <row r="5004" spans="1:26">
      <c r="A5004" s="52" t="s">
        <v>354</v>
      </c>
      <c r="B5004" s="52" t="s">
        <v>342</v>
      </c>
      <c r="C5004" s="52" t="s">
        <v>246</v>
      </c>
      <c r="D5004" s="52" t="s">
        <v>86</v>
      </c>
      <c r="E5004" s="52" t="s">
        <v>91</v>
      </c>
      <c r="F5004" s="52" t="s">
        <v>71</v>
      </c>
      <c r="G5004" s="52">
        <v>0</v>
      </c>
      <c r="H5004" s="52">
        <v>0</v>
      </c>
      <c r="I5004" s="52">
        <v>0</v>
      </c>
      <c r="J5004" s="52">
        <v>0</v>
      </c>
      <c r="K5004" s="52">
        <v>0</v>
      </c>
      <c r="L5004" s="52">
        <v>0</v>
      </c>
      <c r="M5004" s="52">
        <v>0</v>
      </c>
      <c r="N5004" s="52">
        <v>0</v>
      </c>
      <c r="O5004" s="52">
        <v>0</v>
      </c>
      <c r="P5004" s="52">
        <v>0</v>
      </c>
      <c r="Q5004" s="52">
        <v>0</v>
      </c>
      <c r="R5004" s="52">
        <v>0</v>
      </c>
      <c r="S5004" s="52">
        <v>0</v>
      </c>
      <c r="T5004" s="52">
        <v>0</v>
      </c>
      <c r="U5004" s="52">
        <v>0</v>
      </c>
      <c r="V5004" s="52">
        <v>0</v>
      </c>
      <c r="W5004" s="52">
        <v>0</v>
      </c>
      <c r="X5004" s="52">
        <v>0</v>
      </c>
      <c r="Y5004" s="52">
        <v>0</v>
      </c>
      <c r="Z5004" s="52">
        <v>0</v>
      </c>
    </row>
    <row r="5005" spans="1:26">
      <c r="A5005" s="52" t="s">
        <v>354</v>
      </c>
      <c r="B5005" s="52" t="s">
        <v>342</v>
      </c>
      <c r="C5005" s="52" t="s">
        <v>246</v>
      </c>
      <c r="D5005" s="52" t="s">
        <v>86</v>
      </c>
      <c r="E5005" s="52" t="s">
        <v>91</v>
      </c>
      <c r="F5005" s="52" t="s">
        <v>72</v>
      </c>
      <c r="G5005" s="52">
        <v>0</v>
      </c>
      <c r="H5005" s="52">
        <v>0</v>
      </c>
      <c r="I5005" s="52">
        <v>0</v>
      </c>
      <c r="J5005" s="52">
        <v>0</v>
      </c>
      <c r="K5005" s="52">
        <v>0</v>
      </c>
      <c r="L5005" s="52">
        <v>0</v>
      </c>
      <c r="M5005" s="52">
        <v>0</v>
      </c>
      <c r="N5005" s="52">
        <v>0</v>
      </c>
      <c r="O5005" s="52">
        <v>0</v>
      </c>
      <c r="P5005" s="52">
        <v>0</v>
      </c>
      <c r="Q5005" s="52">
        <v>0</v>
      </c>
      <c r="R5005" s="52">
        <v>0</v>
      </c>
      <c r="S5005" s="52">
        <v>0</v>
      </c>
      <c r="T5005" s="52">
        <v>0</v>
      </c>
      <c r="U5005" s="52">
        <v>0</v>
      </c>
      <c r="V5005" s="52">
        <v>0</v>
      </c>
      <c r="W5005" s="52">
        <v>0</v>
      </c>
      <c r="X5005" s="52">
        <v>0</v>
      </c>
      <c r="Y5005" s="52">
        <v>0</v>
      </c>
      <c r="Z5005" s="52">
        <v>0</v>
      </c>
    </row>
    <row r="5006" spans="1:26">
      <c r="A5006" s="52" t="s">
        <v>354</v>
      </c>
      <c r="B5006" s="52" t="s">
        <v>343</v>
      </c>
      <c r="C5006" s="52" t="s">
        <v>246</v>
      </c>
      <c r="D5006" s="52" t="s">
        <v>86</v>
      </c>
      <c r="E5006" s="52" t="s">
        <v>91</v>
      </c>
      <c r="F5006" s="52" t="s">
        <v>73</v>
      </c>
      <c r="G5006" s="52">
        <v>0</v>
      </c>
      <c r="H5006" s="52">
        <v>0</v>
      </c>
      <c r="I5006" s="52">
        <v>0</v>
      </c>
      <c r="J5006" s="52">
        <v>0</v>
      </c>
      <c r="K5006" s="52">
        <v>0</v>
      </c>
      <c r="L5006" s="52">
        <v>0</v>
      </c>
      <c r="M5006" s="52">
        <v>0</v>
      </c>
      <c r="N5006" s="52">
        <v>0</v>
      </c>
      <c r="O5006" s="52">
        <v>0</v>
      </c>
      <c r="P5006" s="52">
        <v>0</v>
      </c>
      <c r="Q5006" s="52">
        <v>0</v>
      </c>
      <c r="R5006" s="52">
        <v>0</v>
      </c>
      <c r="S5006" s="52">
        <v>0</v>
      </c>
      <c r="T5006" s="52">
        <v>0</v>
      </c>
      <c r="U5006" s="52">
        <v>0</v>
      </c>
      <c r="V5006" s="52">
        <v>0</v>
      </c>
      <c r="W5006" s="52">
        <v>0</v>
      </c>
      <c r="X5006" s="52">
        <v>0</v>
      </c>
      <c r="Y5006" s="52">
        <v>0</v>
      </c>
      <c r="Z5006" s="52">
        <v>0</v>
      </c>
    </row>
    <row r="5007" spans="1:26">
      <c r="A5007" s="52" t="s">
        <v>355</v>
      </c>
      <c r="B5007" s="52" t="s">
        <v>337</v>
      </c>
      <c r="C5007" s="52" t="s">
        <v>246</v>
      </c>
      <c r="D5007" s="52" t="s">
        <v>86</v>
      </c>
      <c r="E5007" s="52" t="s">
        <v>92</v>
      </c>
      <c r="F5007" s="52" t="s">
        <v>63</v>
      </c>
      <c r="G5007" s="52">
        <v>0</v>
      </c>
      <c r="H5007" s="52">
        <v>0</v>
      </c>
      <c r="I5007" s="52">
        <v>0</v>
      </c>
      <c r="J5007" s="52">
        <v>0</v>
      </c>
      <c r="K5007" s="52">
        <v>0</v>
      </c>
      <c r="L5007" s="52">
        <v>0</v>
      </c>
      <c r="M5007" s="52">
        <v>0</v>
      </c>
      <c r="N5007" s="52">
        <v>0</v>
      </c>
      <c r="O5007" s="52">
        <v>0</v>
      </c>
      <c r="P5007" s="52">
        <v>0</v>
      </c>
      <c r="Q5007" s="52">
        <v>0</v>
      </c>
      <c r="R5007" s="52">
        <v>0</v>
      </c>
      <c r="S5007" s="52">
        <v>0</v>
      </c>
      <c r="T5007" s="52">
        <v>0</v>
      </c>
      <c r="U5007" s="52">
        <v>0</v>
      </c>
      <c r="V5007" s="52">
        <v>0</v>
      </c>
      <c r="W5007" s="52">
        <v>0</v>
      </c>
      <c r="X5007" s="52">
        <v>0</v>
      </c>
      <c r="Y5007" s="52">
        <v>0</v>
      </c>
      <c r="Z5007" s="52">
        <v>0</v>
      </c>
    </row>
    <row r="5008" spans="1:26">
      <c r="A5008" s="52" t="s">
        <v>355</v>
      </c>
      <c r="B5008" s="52" t="s">
        <v>338</v>
      </c>
      <c r="C5008" s="52" t="s">
        <v>246</v>
      </c>
      <c r="D5008" s="52" t="s">
        <v>86</v>
      </c>
      <c r="E5008" s="52" t="s">
        <v>92</v>
      </c>
      <c r="F5008" s="52" t="s">
        <v>64</v>
      </c>
      <c r="G5008" s="52">
        <v>0</v>
      </c>
      <c r="H5008" s="52">
        <v>0</v>
      </c>
      <c r="I5008" s="52">
        <v>0</v>
      </c>
      <c r="J5008" s="52">
        <v>0</v>
      </c>
      <c r="K5008" s="52">
        <v>0</v>
      </c>
      <c r="L5008" s="52">
        <v>0</v>
      </c>
      <c r="M5008" s="52">
        <v>0</v>
      </c>
      <c r="N5008" s="52">
        <v>0</v>
      </c>
      <c r="O5008" s="52">
        <v>0</v>
      </c>
      <c r="P5008" s="52">
        <v>0</v>
      </c>
      <c r="Q5008" s="52">
        <v>0</v>
      </c>
      <c r="R5008" s="52">
        <v>0</v>
      </c>
      <c r="S5008" s="52">
        <v>0</v>
      </c>
      <c r="T5008" s="52">
        <v>0</v>
      </c>
      <c r="U5008" s="52">
        <v>0</v>
      </c>
      <c r="V5008" s="52">
        <v>0</v>
      </c>
      <c r="W5008" s="52">
        <v>0</v>
      </c>
      <c r="X5008" s="52">
        <v>0</v>
      </c>
      <c r="Y5008" s="52">
        <v>0</v>
      </c>
      <c r="Z5008" s="52">
        <v>0</v>
      </c>
    </row>
    <row r="5009" spans="1:26">
      <c r="A5009" s="52" t="s">
        <v>355</v>
      </c>
      <c r="B5009" s="52" t="s">
        <v>339</v>
      </c>
      <c r="C5009" s="52" t="s">
        <v>246</v>
      </c>
      <c r="D5009" s="52" t="s">
        <v>86</v>
      </c>
      <c r="E5009" s="52" t="s">
        <v>92</v>
      </c>
      <c r="F5009" s="52" t="s">
        <v>65</v>
      </c>
      <c r="G5009" s="52">
        <v>0</v>
      </c>
      <c r="H5009" s="52">
        <v>0</v>
      </c>
      <c r="I5009" s="52">
        <v>0</v>
      </c>
      <c r="J5009" s="52">
        <v>0</v>
      </c>
      <c r="K5009" s="52">
        <v>0</v>
      </c>
      <c r="L5009" s="52">
        <v>0</v>
      </c>
      <c r="M5009" s="52">
        <v>0</v>
      </c>
      <c r="N5009" s="52">
        <v>0</v>
      </c>
      <c r="O5009" s="52">
        <v>0</v>
      </c>
      <c r="P5009" s="52">
        <v>0</v>
      </c>
      <c r="Q5009" s="52">
        <v>0</v>
      </c>
      <c r="R5009" s="52">
        <v>0</v>
      </c>
      <c r="S5009" s="52">
        <v>0</v>
      </c>
      <c r="T5009" s="52">
        <v>0</v>
      </c>
      <c r="U5009" s="52">
        <v>0</v>
      </c>
      <c r="V5009" s="52">
        <v>0</v>
      </c>
      <c r="W5009" s="52">
        <v>0</v>
      </c>
      <c r="X5009" s="52">
        <v>0</v>
      </c>
      <c r="Y5009" s="52">
        <v>0</v>
      </c>
      <c r="Z5009" s="52">
        <v>0</v>
      </c>
    </row>
    <row r="5010" spans="1:26">
      <c r="A5010" s="52" t="s">
        <v>355</v>
      </c>
      <c r="B5010" s="52" t="s">
        <v>340</v>
      </c>
      <c r="C5010" s="52" t="s">
        <v>246</v>
      </c>
      <c r="D5010" s="52" t="s">
        <v>86</v>
      </c>
      <c r="E5010" s="52" t="s">
        <v>92</v>
      </c>
      <c r="F5010" s="52" t="s">
        <v>66</v>
      </c>
      <c r="G5010" s="52">
        <v>0</v>
      </c>
      <c r="H5010" s="52">
        <v>0</v>
      </c>
      <c r="I5010" s="52">
        <v>0</v>
      </c>
      <c r="J5010" s="52">
        <v>0</v>
      </c>
      <c r="K5010" s="52">
        <v>0</v>
      </c>
      <c r="L5010" s="52">
        <v>0</v>
      </c>
      <c r="M5010" s="52">
        <v>0</v>
      </c>
      <c r="N5010" s="52">
        <v>0</v>
      </c>
      <c r="O5010" s="52">
        <v>0</v>
      </c>
      <c r="P5010" s="52">
        <v>0</v>
      </c>
      <c r="Q5010" s="52">
        <v>0</v>
      </c>
      <c r="R5010" s="52">
        <v>0</v>
      </c>
      <c r="S5010" s="52">
        <v>0</v>
      </c>
      <c r="T5010" s="52">
        <v>0</v>
      </c>
      <c r="U5010" s="52">
        <v>0</v>
      </c>
      <c r="V5010" s="52">
        <v>0</v>
      </c>
      <c r="W5010" s="52">
        <v>0</v>
      </c>
      <c r="X5010" s="52">
        <v>0</v>
      </c>
      <c r="Y5010" s="52">
        <v>0</v>
      </c>
      <c r="Z5010" s="52">
        <v>0</v>
      </c>
    </row>
    <row r="5011" spans="1:26">
      <c r="A5011" s="52" t="s">
        <v>355</v>
      </c>
      <c r="B5011" s="52" t="s">
        <v>341</v>
      </c>
      <c r="C5011" s="52" t="s">
        <v>246</v>
      </c>
      <c r="D5011" s="52" t="s">
        <v>86</v>
      </c>
      <c r="E5011" s="52" t="s">
        <v>92</v>
      </c>
      <c r="F5011" s="52" t="s">
        <v>67</v>
      </c>
      <c r="G5011" s="52">
        <v>0</v>
      </c>
      <c r="H5011" s="52">
        <v>0</v>
      </c>
      <c r="I5011" s="52">
        <v>0</v>
      </c>
      <c r="J5011" s="52">
        <v>0</v>
      </c>
      <c r="K5011" s="52">
        <v>0</v>
      </c>
      <c r="L5011" s="52">
        <v>0</v>
      </c>
      <c r="M5011" s="52">
        <v>0</v>
      </c>
      <c r="N5011" s="52">
        <v>0</v>
      </c>
      <c r="O5011" s="52">
        <v>0</v>
      </c>
      <c r="P5011" s="52">
        <v>0</v>
      </c>
      <c r="Q5011" s="52">
        <v>0</v>
      </c>
      <c r="R5011" s="52">
        <v>0</v>
      </c>
      <c r="S5011" s="52">
        <v>0</v>
      </c>
      <c r="T5011" s="52">
        <v>0</v>
      </c>
      <c r="U5011" s="52">
        <v>0</v>
      </c>
      <c r="V5011" s="52">
        <v>0</v>
      </c>
      <c r="W5011" s="52">
        <v>0</v>
      </c>
      <c r="X5011" s="52">
        <v>0</v>
      </c>
      <c r="Y5011" s="52">
        <v>0</v>
      </c>
      <c r="Z5011" s="52">
        <v>0</v>
      </c>
    </row>
    <row r="5012" spans="1:26">
      <c r="A5012" s="52" t="s">
        <v>355</v>
      </c>
      <c r="B5012" s="52" t="s">
        <v>337</v>
      </c>
      <c r="C5012" s="52" t="s">
        <v>246</v>
      </c>
      <c r="D5012" s="52" t="s">
        <v>86</v>
      </c>
      <c r="E5012" s="52" t="s">
        <v>92</v>
      </c>
      <c r="F5012" s="52" t="s">
        <v>68</v>
      </c>
      <c r="G5012" s="52">
        <v>0</v>
      </c>
      <c r="H5012" s="52">
        <v>0</v>
      </c>
      <c r="I5012" s="52">
        <v>0</v>
      </c>
      <c r="J5012" s="52">
        <v>0</v>
      </c>
      <c r="K5012" s="52">
        <v>0</v>
      </c>
      <c r="L5012" s="52">
        <v>0</v>
      </c>
      <c r="M5012" s="52">
        <v>0</v>
      </c>
      <c r="N5012" s="52">
        <v>0</v>
      </c>
      <c r="O5012" s="52">
        <v>0</v>
      </c>
      <c r="P5012" s="52">
        <v>0</v>
      </c>
      <c r="Q5012" s="52">
        <v>0</v>
      </c>
      <c r="R5012" s="52">
        <v>0</v>
      </c>
      <c r="S5012" s="52">
        <v>0</v>
      </c>
      <c r="T5012" s="52">
        <v>0</v>
      </c>
      <c r="U5012" s="52">
        <v>0</v>
      </c>
      <c r="V5012" s="52">
        <v>0</v>
      </c>
      <c r="W5012" s="52">
        <v>0</v>
      </c>
      <c r="X5012" s="52">
        <v>0</v>
      </c>
      <c r="Y5012" s="52">
        <v>0</v>
      </c>
      <c r="Z5012" s="52">
        <v>0</v>
      </c>
    </row>
    <row r="5013" spans="1:26">
      <c r="A5013" s="52" t="s">
        <v>355</v>
      </c>
      <c r="B5013" s="52" t="s">
        <v>337</v>
      </c>
      <c r="C5013" s="52" t="s">
        <v>246</v>
      </c>
      <c r="D5013" s="52" t="s">
        <v>86</v>
      </c>
      <c r="E5013" s="52" t="s">
        <v>92</v>
      </c>
      <c r="F5013" s="52" t="s">
        <v>69</v>
      </c>
      <c r="G5013" s="52">
        <v>0</v>
      </c>
      <c r="H5013" s="52">
        <v>0</v>
      </c>
      <c r="I5013" s="52">
        <v>0</v>
      </c>
      <c r="J5013" s="52">
        <v>0</v>
      </c>
      <c r="K5013" s="52">
        <v>0</v>
      </c>
      <c r="L5013" s="52">
        <v>0</v>
      </c>
      <c r="M5013" s="52">
        <v>0</v>
      </c>
      <c r="N5013" s="52">
        <v>0</v>
      </c>
      <c r="O5013" s="52">
        <v>0</v>
      </c>
      <c r="P5013" s="52">
        <v>0</v>
      </c>
      <c r="Q5013" s="52">
        <v>0</v>
      </c>
      <c r="R5013" s="52">
        <v>0</v>
      </c>
      <c r="S5013" s="52">
        <v>0</v>
      </c>
      <c r="T5013" s="52">
        <v>0</v>
      </c>
      <c r="U5013" s="52">
        <v>0</v>
      </c>
      <c r="V5013" s="52">
        <v>0</v>
      </c>
      <c r="W5013" s="52">
        <v>0</v>
      </c>
      <c r="X5013" s="52">
        <v>0</v>
      </c>
      <c r="Y5013" s="52">
        <v>0</v>
      </c>
      <c r="Z5013" s="52">
        <v>0</v>
      </c>
    </row>
    <row r="5014" spans="1:26">
      <c r="A5014" s="52" t="s">
        <v>355</v>
      </c>
      <c r="B5014" s="52" t="s">
        <v>337</v>
      </c>
      <c r="C5014" s="52" t="s">
        <v>246</v>
      </c>
      <c r="D5014" s="52" t="s">
        <v>86</v>
      </c>
      <c r="E5014" s="52" t="s">
        <v>92</v>
      </c>
      <c r="F5014" s="52" t="s">
        <v>70</v>
      </c>
      <c r="G5014" s="52">
        <v>0</v>
      </c>
      <c r="H5014" s="52">
        <v>0</v>
      </c>
      <c r="I5014" s="52">
        <v>0</v>
      </c>
      <c r="J5014" s="52">
        <v>0</v>
      </c>
      <c r="K5014" s="52">
        <v>0</v>
      </c>
      <c r="L5014" s="52">
        <v>0</v>
      </c>
      <c r="M5014" s="52">
        <v>0</v>
      </c>
      <c r="N5014" s="52">
        <v>0</v>
      </c>
      <c r="O5014" s="52">
        <v>0</v>
      </c>
      <c r="P5014" s="52">
        <v>0</v>
      </c>
      <c r="Q5014" s="52">
        <v>0</v>
      </c>
      <c r="R5014" s="52">
        <v>0</v>
      </c>
      <c r="S5014" s="52">
        <v>0</v>
      </c>
      <c r="T5014" s="52">
        <v>0</v>
      </c>
      <c r="U5014" s="52">
        <v>0</v>
      </c>
      <c r="V5014" s="52">
        <v>0</v>
      </c>
      <c r="W5014" s="52">
        <v>0</v>
      </c>
      <c r="X5014" s="52">
        <v>0</v>
      </c>
      <c r="Y5014" s="52">
        <v>0</v>
      </c>
      <c r="Z5014" s="52">
        <v>0</v>
      </c>
    </row>
    <row r="5015" spans="1:26">
      <c r="A5015" s="52" t="s">
        <v>355</v>
      </c>
      <c r="B5015" s="52" t="s">
        <v>342</v>
      </c>
      <c r="C5015" s="52" t="s">
        <v>246</v>
      </c>
      <c r="D5015" s="52" t="s">
        <v>86</v>
      </c>
      <c r="E5015" s="52" t="s">
        <v>92</v>
      </c>
      <c r="F5015" s="52" t="s">
        <v>71</v>
      </c>
      <c r="G5015" s="52">
        <v>0</v>
      </c>
      <c r="H5015" s="52">
        <v>0</v>
      </c>
      <c r="I5015" s="52">
        <v>0</v>
      </c>
      <c r="J5015" s="52">
        <v>0</v>
      </c>
      <c r="K5015" s="52">
        <v>0</v>
      </c>
      <c r="L5015" s="52">
        <v>0</v>
      </c>
      <c r="M5015" s="52">
        <v>0</v>
      </c>
      <c r="N5015" s="52">
        <v>0</v>
      </c>
      <c r="O5015" s="52">
        <v>0</v>
      </c>
      <c r="P5015" s="52">
        <v>0</v>
      </c>
      <c r="Q5015" s="52">
        <v>0</v>
      </c>
      <c r="R5015" s="52">
        <v>0</v>
      </c>
      <c r="S5015" s="52">
        <v>0</v>
      </c>
      <c r="T5015" s="52">
        <v>0</v>
      </c>
      <c r="U5015" s="52">
        <v>0</v>
      </c>
      <c r="V5015" s="52">
        <v>0</v>
      </c>
      <c r="W5015" s="52">
        <v>0</v>
      </c>
      <c r="X5015" s="52">
        <v>0</v>
      </c>
      <c r="Y5015" s="52">
        <v>0</v>
      </c>
      <c r="Z5015" s="52">
        <v>0</v>
      </c>
    </row>
    <row r="5016" spans="1:26">
      <c r="A5016" s="52" t="s">
        <v>355</v>
      </c>
      <c r="B5016" s="52" t="s">
        <v>342</v>
      </c>
      <c r="C5016" s="52" t="s">
        <v>246</v>
      </c>
      <c r="D5016" s="52" t="s">
        <v>86</v>
      </c>
      <c r="E5016" s="52" t="s">
        <v>92</v>
      </c>
      <c r="F5016" s="52" t="s">
        <v>72</v>
      </c>
      <c r="G5016" s="52">
        <v>0</v>
      </c>
      <c r="H5016" s="52">
        <v>0</v>
      </c>
      <c r="I5016" s="52">
        <v>0</v>
      </c>
      <c r="J5016" s="52">
        <v>0</v>
      </c>
      <c r="K5016" s="52">
        <v>0</v>
      </c>
      <c r="L5016" s="52">
        <v>0</v>
      </c>
      <c r="M5016" s="52">
        <v>0</v>
      </c>
      <c r="N5016" s="52">
        <v>0</v>
      </c>
      <c r="O5016" s="52">
        <v>0</v>
      </c>
      <c r="P5016" s="52">
        <v>0</v>
      </c>
      <c r="Q5016" s="52">
        <v>0</v>
      </c>
      <c r="R5016" s="52">
        <v>0</v>
      </c>
      <c r="S5016" s="52">
        <v>0</v>
      </c>
      <c r="T5016" s="52">
        <v>0</v>
      </c>
      <c r="U5016" s="52">
        <v>0</v>
      </c>
      <c r="V5016" s="52">
        <v>0</v>
      </c>
      <c r="W5016" s="52">
        <v>0</v>
      </c>
      <c r="X5016" s="52">
        <v>0</v>
      </c>
      <c r="Y5016" s="52">
        <v>0</v>
      </c>
      <c r="Z5016" s="52">
        <v>0</v>
      </c>
    </row>
    <row r="5017" spans="1:26">
      <c r="A5017" s="52" t="s">
        <v>355</v>
      </c>
      <c r="B5017" s="52" t="s">
        <v>343</v>
      </c>
      <c r="C5017" s="52" t="s">
        <v>246</v>
      </c>
      <c r="D5017" s="52" t="s">
        <v>86</v>
      </c>
      <c r="E5017" s="52" t="s">
        <v>92</v>
      </c>
      <c r="F5017" s="52" t="s">
        <v>73</v>
      </c>
      <c r="G5017" s="52">
        <v>0</v>
      </c>
      <c r="H5017" s="52">
        <v>0</v>
      </c>
      <c r="I5017" s="52">
        <v>0</v>
      </c>
      <c r="J5017" s="52">
        <v>0</v>
      </c>
      <c r="K5017" s="52">
        <v>0</v>
      </c>
      <c r="L5017" s="52">
        <v>0</v>
      </c>
      <c r="M5017" s="52">
        <v>0</v>
      </c>
      <c r="N5017" s="52">
        <v>0</v>
      </c>
      <c r="O5017" s="52">
        <v>0</v>
      </c>
      <c r="P5017" s="52">
        <v>0</v>
      </c>
      <c r="Q5017" s="52">
        <v>0</v>
      </c>
      <c r="R5017" s="52">
        <v>0</v>
      </c>
      <c r="S5017" s="52">
        <v>0</v>
      </c>
      <c r="T5017" s="52">
        <v>0</v>
      </c>
      <c r="U5017" s="52">
        <v>0</v>
      </c>
      <c r="V5017" s="52">
        <v>0</v>
      </c>
      <c r="W5017" s="52">
        <v>0</v>
      </c>
      <c r="X5017" s="52">
        <v>0</v>
      </c>
      <c r="Y5017" s="52">
        <v>0</v>
      </c>
      <c r="Z5017" s="52">
        <v>0</v>
      </c>
    </row>
    <row r="5018" spans="1:26">
      <c r="A5018" s="52" t="s">
        <v>350</v>
      </c>
      <c r="B5018" s="52" t="s">
        <v>337</v>
      </c>
      <c r="C5018" s="52" t="s">
        <v>247</v>
      </c>
      <c r="D5018" s="52" t="s">
        <v>86</v>
      </c>
      <c r="E5018" s="52" t="s">
        <v>87</v>
      </c>
      <c r="F5018" s="52" t="s">
        <v>63</v>
      </c>
      <c r="G5018" s="52">
        <v>0</v>
      </c>
      <c r="H5018" s="52">
        <v>0</v>
      </c>
      <c r="I5018" s="52">
        <v>0</v>
      </c>
      <c r="J5018" s="52">
        <v>0</v>
      </c>
      <c r="K5018" s="52">
        <v>0</v>
      </c>
      <c r="L5018" s="52">
        <v>0</v>
      </c>
      <c r="M5018" s="52">
        <v>0</v>
      </c>
      <c r="N5018" s="52">
        <v>0</v>
      </c>
      <c r="O5018" s="52">
        <v>0</v>
      </c>
      <c r="P5018" s="52">
        <v>0</v>
      </c>
      <c r="Q5018" s="52">
        <v>0</v>
      </c>
      <c r="R5018" s="52">
        <v>0</v>
      </c>
      <c r="S5018" s="52">
        <v>0</v>
      </c>
      <c r="T5018" s="52">
        <v>0</v>
      </c>
      <c r="U5018" s="52">
        <v>0</v>
      </c>
      <c r="V5018" s="52">
        <v>0</v>
      </c>
      <c r="W5018" s="52">
        <v>0</v>
      </c>
      <c r="X5018" s="52">
        <v>0</v>
      </c>
      <c r="Y5018" s="52">
        <v>0</v>
      </c>
      <c r="Z5018" s="52">
        <v>0</v>
      </c>
    </row>
    <row r="5019" spans="1:26">
      <c r="A5019" s="52" t="s">
        <v>350</v>
      </c>
      <c r="B5019" s="52" t="s">
        <v>338</v>
      </c>
      <c r="C5019" s="52" t="s">
        <v>247</v>
      </c>
      <c r="D5019" s="52" t="s">
        <v>86</v>
      </c>
      <c r="E5019" s="52" t="s">
        <v>87</v>
      </c>
      <c r="F5019" s="52" t="s">
        <v>64</v>
      </c>
      <c r="G5019" s="52">
        <v>0</v>
      </c>
      <c r="H5019" s="52">
        <v>0</v>
      </c>
      <c r="I5019" s="52">
        <v>0</v>
      </c>
      <c r="J5019" s="52">
        <v>0</v>
      </c>
      <c r="K5019" s="52">
        <v>0</v>
      </c>
      <c r="L5019" s="52">
        <v>0</v>
      </c>
      <c r="M5019" s="52">
        <v>0</v>
      </c>
      <c r="N5019" s="52">
        <v>0</v>
      </c>
      <c r="O5019" s="52">
        <v>0</v>
      </c>
      <c r="P5019" s="52">
        <v>0</v>
      </c>
      <c r="Q5019" s="52">
        <v>0</v>
      </c>
      <c r="R5019" s="52">
        <v>0</v>
      </c>
      <c r="S5019" s="52">
        <v>0</v>
      </c>
      <c r="T5019" s="52">
        <v>0</v>
      </c>
      <c r="U5019" s="52">
        <v>0</v>
      </c>
      <c r="V5019" s="52">
        <v>0</v>
      </c>
      <c r="W5019" s="52">
        <v>0</v>
      </c>
      <c r="X5019" s="52">
        <v>0</v>
      </c>
      <c r="Y5019" s="52">
        <v>0</v>
      </c>
      <c r="Z5019" s="52">
        <v>0</v>
      </c>
    </row>
    <row r="5020" spans="1:26">
      <c r="A5020" s="52" t="s">
        <v>350</v>
      </c>
      <c r="B5020" s="52" t="s">
        <v>339</v>
      </c>
      <c r="C5020" s="52" t="s">
        <v>247</v>
      </c>
      <c r="D5020" s="52" t="s">
        <v>86</v>
      </c>
      <c r="E5020" s="52" t="s">
        <v>87</v>
      </c>
      <c r="F5020" s="52" t="s">
        <v>65</v>
      </c>
      <c r="G5020" s="52">
        <v>0</v>
      </c>
      <c r="H5020" s="52">
        <v>0</v>
      </c>
      <c r="I5020" s="52">
        <v>0</v>
      </c>
      <c r="J5020" s="52">
        <v>0</v>
      </c>
      <c r="K5020" s="52">
        <v>0</v>
      </c>
      <c r="L5020" s="52">
        <v>0</v>
      </c>
      <c r="M5020" s="52">
        <v>0</v>
      </c>
      <c r="N5020" s="52">
        <v>0</v>
      </c>
      <c r="O5020" s="52">
        <v>0</v>
      </c>
      <c r="P5020" s="52">
        <v>0</v>
      </c>
      <c r="Q5020" s="52">
        <v>0</v>
      </c>
      <c r="R5020" s="52">
        <v>0</v>
      </c>
      <c r="S5020" s="52">
        <v>0</v>
      </c>
      <c r="T5020" s="52">
        <v>0</v>
      </c>
      <c r="U5020" s="52">
        <v>0</v>
      </c>
      <c r="V5020" s="52">
        <v>0</v>
      </c>
      <c r="W5020" s="52">
        <v>0</v>
      </c>
      <c r="X5020" s="52">
        <v>0</v>
      </c>
      <c r="Y5020" s="52">
        <v>0</v>
      </c>
      <c r="Z5020" s="52">
        <v>0</v>
      </c>
    </row>
    <row r="5021" spans="1:26">
      <c r="A5021" s="52" t="s">
        <v>350</v>
      </c>
      <c r="B5021" s="52" t="s">
        <v>340</v>
      </c>
      <c r="C5021" s="52" t="s">
        <v>247</v>
      </c>
      <c r="D5021" s="52" t="s">
        <v>86</v>
      </c>
      <c r="E5021" s="52" t="s">
        <v>87</v>
      </c>
      <c r="F5021" s="52" t="s">
        <v>66</v>
      </c>
      <c r="G5021" s="52">
        <v>0</v>
      </c>
      <c r="H5021" s="52">
        <v>0</v>
      </c>
      <c r="I5021" s="52">
        <v>0</v>
      </c>
      <c r="J5021" s="52">
        <v>0</v>
      </c>
      <c r="K5021" s="52">
        <v>0</v>
      </c>
      <c r="L5021" s="52">
        <v>0</v>
      </c>
      <c r="M5021" s="52">
        <v>0</v>
      </c>
      <c r="N5021" s="52">
        <v>0</v>
      </c>
      <c r="O5021" s="52">
        <v>0</v>
      </c>
      <c r="P5021" s="52">
        <v>0</v>
      </c>
      <c r="Q5021" s="52">
        <v>0</v>
      </c>
      <c r="R5021" s="52">
        <v>0</v>
      </c>
      <c r="S5021" s="52">
        <v>0</v>
      </c>
      <c r="T5021" s="52">
        <v>0</v>
      </c>
      <c r="U5021" s="52">
        <v>0</v>
      </c>
      <c r="V5021" s="52">
        <v>0</v>
      </c>
      <c r="W5021" s="52">
        <v>0</v>
      </c>
      <c r="X5021" s="52">
        <v>0</v>
      </c>
      <c r="Y5021" s="52">
        <v>0</v>
      </c>
      <c r="Z5021" s="52">
        <v>0</v>
      </c>
    </row>
    <row r="5022" spans="1:26">
      <c r="A5022" s="52" t="s">
        <v>350</v>
      </c>
      <c r="B5022" s="52" t="s">
        <v>341</v>
      </c>
      <c r="C5022" s="52" t="s">
        <v>247</v>
      </c>
      <c r="D5022" s="52" t="s">
        <v>86</v>
      </c>
      <c r="E5022" s="52" t="s">
        <v>87</v>
      </c>
      <c r="F5022" s="52" t="s">
        <v>67</v>
      </c>
      <c r="G5022" s="52">
        <v>0</v>
      </c>
      <c r="H5022" s="52">
        <v>0</v>
      </c>
      <c r="I5022" s="52">
        <v>0</v>
      </c>
      <c r="J5022" s="52">
        <v>0</v>
      </c>
      <c r="K5022" s="52">
        <v>0</v>
      </c>
      <c r="L5022" s="52">
        <v>0</v>
      </c>
      <c r="M5022" s="52">
        <v>0</v>
      </c>
      <c r="N5022" s="52">
        <v>0</v>
      </c>
      <c r="O5022" s="52">
        <v>0</v>
      </c>
      <c r="P5022" s="52">
        <v>0</v>
      </c>
      <c r="Q5022" s="52">
        <v>0</v>
      </c>
      <c r="R5022" s="52">
        <v>0</v>
      </c>
      <c r="S5022" s="52">
        <v>0</v>
      </c>
      <c r="T5022" s="52">
        <v>0</v>
      </c>
      <c r="U5022" s="52">
        <v>0</v>
      </c>
      <c r="V5022" s="52">
        <v>0</v>
      </c>
      <c r="W5022" s="52">
        <v>0</v>
      </c>
      <c r="X5022" s="52">
        <v>0</v>
      </c>
      <c r="Y5022" s="52">
        <v>0</v>
      </c>
      <c r="Z5022" s="52">
        <v>0</v>
      </c>
    </row>
    <row r="5023" spans="1:26">
      <c r="A5023" s="52" t="s">
        <v>350</v>
      </c>
      <c r="B5023" s="52" t="s">
        <v>337</v>
      </c>
      <c r="C5023" s="52" t="s">
        <v>247</v>
      </c>
      <c r="D5023" s="52" t="s">
        <v>86</v>
      </c>
      <c r="E5023" s="52" t="s">
        <v>87</v>
      </c>
      <c r="F5023" s="52" t="s">
        <v>68</v>
      </c>
      <c r="G5023" s="52">
        <v>0</v>
      </c>
      <c r="H5023" s="52">
        <v>0</v>
      </c>
      <c r="I5023" s="52">
        <v>0</v>
      </c>
      <c r="J5023" s="52">
        <v>0</v>
      </c>
      <c r="K5023" s="52">
        <v>0</v>
      </c>
      <c r="L5023" s="52">
        <v>0</v>
      </c>
      <c r="M5023" s="52">
        <v>0</v>
      </c>
      <c r="N5023" s="52">
        <v>0</v>
      </c>
      <c r="O5023" s="52">
        <v>0</v>
      </c>
      <c r="P5023" s="52">
        <v>0</v>
      </c>
      <c r="Q5023" s="52">
        <v>0</v>
      </c>
      <c r="R5023" s="52">
        <v>0</v>
      </c>
      <c r="S5023" s="52">
        <v>0</v>
      </c>
      <c r="T5023" s="52">
        <v>0</v>
      </c>
      <c r="U5023" s="52">
        <v>0</v>
      </c>
      <c r="V5023" s="52">
        <v>0</v>
      </c>
      <c r="W5023" s="52">
        <v>0</v>
      </c>
      <c r="X5023" s="52">
        <v>0</v>
      </c>
      <c r="Y5023" s="52">
        <v>0</v>
      </c>
      <c r="Z5023" s="52">
        <v>0</v>
      </c>
    </row>
    <row r="5024" spans="1:26">
      <c r="A5024" s="52" t="s">
        <v>350</v>
      </c>
      <c r="B5024" s="52" t="s">
        <v>337</v>
      </c>
      <c r="C5024" s="52" t="s">
        <v>247</v>
      </c>
      <c r="D5024" s="52" t="s">
        <v>86</v>
      </c>
      <c r="E5024" s="52" t="s">
        <v>87</v>
      </c>
      <c r="F5024" s="52" t="s">
        <v>69</v>
      </c>
      <c r="G5024" s="52">
        <v>0</v>
      </c>
      <c r="H5024" s="52">
        <v>0</v>
      </c>
      <c r="I5024" s="52">
        <v>0</v>
      </c>
      <c r="J5024" s="52">
        <v>0</v>
      </c>
      <c r="K5024" s="52">
        <v>0</v>
      </c>
      <c r="L5024" s="52">
        <v>0</v>
      </c>
      <c r="M5024" s="52">
        <v>0</v>
      </c>
      <c r="N5024" s="52">
        <v>0</v>
      </c>
      <c r="O5024" s="52">
        <v>0</v>
      </c>
      <c r="P5024" s="52">
        <v>0</v>
      </c>
      <c r="Q5024" s="52">
        <v>0</v>
      </c>
      <c r="R5024" s="52">
        <v>0</v>
      </c>
      <c r="S5024" s="52">
        <v>0</v>
      </c>
      <c r="T5024" s="52">
        <v>0</v>
      </c>
      <c r="U5024" s="52">
        <v>0</v>
      </c>
      <c r="V5024" s="52">
        <v>0</v>
      </c>
      <c r="W5024" s="52">
        <v>0</v>
      </c>
      <c r="X5024" s="52">
        <v>0</v>
      </c>
      <c r="Y5024" s="52">
        <v>0</v>
      </c>
      <c r="Z5024" s="52">
        <v>0</v>
      </c>
    </row>
    <row r="5025" spans="1:26">
      <c r="A5025" s="52" t="s">
        <v>350</v>
      </c>
      <c r="B5025" s="52" t="s">
        <v>337</v>
      </c>
      <c r="C5025" s="52" t="s">
        <v>247</v>
      </c>
      <c r="D5025" s="52" t="s">
        <v>86</v>
      </c>
      <c r="E5025" s="52" t="s">
        <v>87</v>
      </c>
      <c r="F5025" s="52" t="s">
        <v>70</v>
      </c>
      <c r="G5025" s="52">
        <v>0</v>
      </c>
      <c r="H5025" s="52">
        <v>0</v>
      </c>
      <c r="I5025" s="52">
        <v>0</v>
      </c>
      <c r="J5025" s="52">
        <v>0</v>
      </c>
      <c r="K5025" s="52">
        <v>0</v>
      </c>
      <c r="L5025" s="52">
        <v>0</v>
      </c>
      <c r="M5025" s="52">
        <v>0</v>
      </c>
      <c r="N5025" s="52">
        <v>0</v>
      </c>
      <c r="O5025" s="52">
        <v>0</v>
      </c>
      <c r="P5025" s="52">
        <v>0</v>
      </c>
      <c r="Q5025" s="52">
        <v>0</v>
      </c>
      <c r="R5025" s="52">
        <v>0</v>
      </c>
      <c r="S5025" s="52">
        <v>0</v>
      </c>
      <c r="T5025" s="52">
        <v>0</v>
      </c>
      <c r="U5025" s="52">
        <v>0</v>
      </c>
      <c r="V5025" s="52">
        <v>0</v>
      </c>
      <c r="W5025" s="52">
        <v>0</v>
      </c>
      <c r="X5025" s="52">
        <v>0</v>
      </c>
      <c r="Y5025" s="52">
        <v>0</v>
      </c>
      <c r="Z5025" s="52">
        <v>0</v>
      </c>
    </row>
    <row r="5026" spans="1:26">
      <c r="A5026" s="52" t="s">
        <v>350</v>
      </c>
      <c r="B5026" s="52" t="s">
        <v>342</v>
      </c>
      <c r="C5026" s="52" t="s">
        <v>247</v>
      </c>
      <c r="D5026" s="52" t="s">
        <v>86</v>
      </c>
      <c r="E5026" s="52" t="s">
        <v>87</v>
      </c>
      <c r="F5026" s="52" t="s">
        <v>71</v>
      </c>
      <c r="G5026" s="52">
        <v>0</v>
      </c>
      <c r="H5026" s="52">
        <v>0</v>
      </c>
      <c r="I5026" s="52">
        <v>0</v>
      </c>
      <c r="J5026" s="52">
        <v>0</v>
      </c>
      <c r="K5026" s="52">
        <v>0</v>
      </c>
      <c r="L5026" s="52">
        <v>0</v>
      </c>
      <c r="M5026" s="52">
        <v>0</v>
      </c>
      <c r="N5026" s="52">
        <v>0</v>
      </c>
      <c r="O5026" s="52">
        <v>0</v>
      </c>
      <c r="P5026" s="52">
        <v>0</v>
      </c>
      <c r="Q5026" s="52">
        <v>0</v>
      </c>
      <c r="R5026" s="52">
        <v>0</v>
      </c>
      <c r="S5026" s="52">
        <v>0</v>
      </c>
      <c r="T5026" s="52">
        <v>0</v>
      </c>
      <c r="U5026" s="52">
        <v>0</v>
      </c>
      <c r="V5026" s="52">
        <v>0</v>
      </c>
      <c r="W5026" s="52">
        <v>0</v>
      </c>
      <c r="X5026" s="52">
        <v>0</v>
      </c>
      <c r="Y5026" s="52">
        <v>0</v>
      </c>
      <c r="Z5026" s="52">
        <v>0</v>
      </c>
    </row>
    <row r="5027" spans="1:26">
      <c r="A5027" s="52" t="s">
        <v>350</v>
      </c>
      <c r="B5027" s="52" t="s">
        <v>342</v>
      </c>
      <c r="C5027" s="52" t="s">
        <v>247</v>
      </c>
      <c r="D5027" s="52" t="s">
        <v>86</v>
      </c>
      <c r="E5027" s="52" t="s">
        <v>87</v>
      </c>
      <c r="F5027" s="52" t="s">
        <v>72</v>
      </c>
      <c r="G5027" s="52">
        <v>16.2884983788</v>
      </c>
      <c r="H5027" s="52">
        <v>16.688898810000001</v>
      </c>
      <c r="I5027" s="52">
        <v>15.487400253600001</v>
      </c>
      <c r="J5027" s="52">
        <v>17.267397339599999</v>
      </c>
      <c r="K5027" s="52">
        <v>17.801499042</v>
      </c>
      <c r="L5027" s="52">
        <v>16.555398505200003</v>
      </c>
      <c r="M5027" s="52">
        <v>16.911301626</v>
      </c>
      <c r="N5027" s="52">
        <v>13.8407988024</v>
      </c>
      <c r="O5027" s="52">
        <v>15.042301545600001</v>
      </c>
      <c r="P5027" s="52">
        <v>13.618102910400001</v>
      </c>
      <c r="Q5027" s="52">
        <v>13.796100525600002</v>
      </c>
      <c r="R5027" s="52">
        <v>14.641599664800001</v>
      </c>
      <c r="S5027" s="52">
        <v>12.105102247200001</v>
      </c>
      <c r="T5027" s="52">
        <v>10.725497218800001</v>
      </c>
      <c r="U5027" s="52">
        <v>11.348497245599999</v>
      </c>
      <c r="V5027" s="52">
        <v>11.882498464799999</v>
      </c>
      <c r="W5027" s="52">
        <v>12.947201704800001</v>
      </c>
      <c r="X5027" s="52">
        <v>13.926201148800002</v>
      </c>
      <c r="Y5027" s="52">
        <v>15.127699705200003</v>
      </c>
      <c r="Z5027" s="52">
        <v>14.268677201999999</v>
      </c>
    </row>
    <row r="5028" spans="1:26">
      <c r="A5028" s="52" t="s">
        <v>350</v>
      </c>
      <c r="B5028" s="52" t="s">
        <v>343</v>
      </c>
      <c r="C5028" s="52" t="s">
        <v>247</v>
      </c>
      <c r="D5028" s="52" t="s">
        <v>86</v>
      </c>
      <c r="E5028" s="52" t="s">
        <v>87</v>
      </c>
      <c r="F5028" s="52" t="s">
        <v>73</v>
      </c>
      <c r="G5028" s="52">
        <v>0</v>
      </c>
      <c r="H5028" s="52">
        <v>0</v>
      </c>
      <c r="I5028" s="52">
        <v>0</v>
      </c>
      <c r="J5028" s="52">
        <v>0</v>
      </c>
      <c r="K5028" s="52">
        <v>0</v>
      </c>
      <c r="L5028" s="52">
        <v>0</v>
      </c>
      <c r="M5028" s="52">
        <v>0</v>
      </c>
      <c r="N5028" s="52">
        <v>0</v>
      </c>
      <c r="O5028" s="52">
        <v>0</v>
      </c>
      <c r="P5028" s="52">
        <v>0</v>
      </c>
      <c r="Q5028" s="52">
        <v>0</v>
      </c>
      <c r="R5028" s="52">
        <v>0</v>
      </c>
      <c r="S5028" s="52">
        <v>0</v>
      </c>
      <c r="T5028" s="52">
        <v>0</v>
      </c>
      <c r="U5028" s="52">
        <v>0</v>
      </c>
      <c r="V5028" s="52">
        <v>0</v>
      </c>
      <c r="W5028" s="52">
        <v>0</v>
      </c>
      <c r="X5028" s="52">
        <v>0</v>
      </c>
      <c r="Y5028" s="52">
        <v>0</v>
      </c>
      <c r="Z5028" s="52">
        <v>0</v>
      </c>
    </row>
    <row r="5029" spans="1:26">
      <c r="A5029" s="52" t="s">
        <v>351</v>
      </c>
      <c r="B5029" s="52" t="s">
        <v>337</v>
      </c>
      <c r="C5029" s="52" t="s">
        <v>247</v>
      </c>
      <c r="D5029" s="52" t="s">
        <v>86</v>
      </c>
      <c r="E5029" s="52" t="s">
        <v>88</v>
      </c>
      <c r="F5029" s="52" t="s">
        <v>63</v>
      </c>
      <c r="G5029" s="52">
        <v>0</v>
      </c>
      <c r="H5029" s="52">
        <v>0</v>
      </c>
      <c r="I5029" s="52">
        <v>0</v>
      </c>
      <c r="J5029" s="52">
        <v>0</v>
      </c>
      <c r="K5029" s="52">
        <v>0</v>
      </c>
      <c r="L5029" s="52">
        <v>0</v>
      </c>
      <c r="M5029" s="52">
        <v>0</v>
      </c>
      <c r="N5029" s="52">
        <v>0</v>
      </c>
      <c r="O5029" s="52">
        <v>0</v>
      </c>
      <c r="P5029" s="52">
        <v>0</v>
      </c>
      <c r="Q5029" s="52">
        <v>0</v>
      </c>
      <c r="R5029" s="52">
        <v>0</v>
      </c>
      <c r="S5029" s="52">
        <v>0</v>
      </c>
      <c r="T5029" s="52">
        <v>0</v>
      </c>
      <c r="U5029" s="52">
        <v>0</v>
      </c>
      <c r="V5029" s="52">
        <v>0</v>
      </c>
      <c r="W5029" s="52">
        <v>0</v>
      </c>
      <c r="X5029" s="52">
        <v>0</v>
      </c>
      <c r="Y5029" s="52">
        <v>0</v>
      </c>
      <c r="Z5029" s="52">
        <v>0</v>
      </c>
    </row>
    <row r="5030" spans="1:26">
      <c r="A5030" s="52" t="s">
        <v>351</v>
      </c>
      <c r="B5030" s="52" t="s">
        <v>338</v>
      </c>
      <c r="C5030" s="52" t="s">
        <v>247</v>
      </c>
      <c r="D5030" s="52" t="s">
        <v>86</v>
      </c>
      <c r="E5030" s="52" t="s">
        <v>88</v>
      </c>
      <c r="F5030" s="52" t="s">
        <v>64</v>
      </c>
      <c r="G5030" s="52">
        <v>0</v>
      </c>
      <c r="H5030" s="52">
        <v>0</v>
      </c>
      <c r="I5030" s="52">
        <v>0</v>
      </c>
      <c r="J5030" s="52">
        <v>0</v>
      </c>
      <c r="K5030" s="52">
        <v>0</v>
      </c>
      <c r="L5030" s="52">
        <v>0</v>
      </c>
      <c r="M5030" s="52">
        <v>0</v>
      </c>
      <c r="N5030" s="52">
        <v>0</v>
      </c>
      <c r="O5030" s="52">
        <v>0</v>
      </c>
      <c r="P5030" s="52">
        <v>0</v>
      </c>
      <c r="Q5030" s="52">
        <v>0</v>
      </c>
      <c r="R5030" s="52">
        <v>0</v>
      </c>
      <c r="S5030" s="52">
        <v>0</v>
      </c>
      <c r="T5030" s="52">
        <v>0</v>
      </c>
      <c r="U5030" s="52">
        <v>0</v>
      </c>
      <c r="V5030" s="52">
        <v>0</v>
      </c>
      <c r="W5030" s="52">
        <v>0</v>
      </c>
      <c r="X5030" s="52">
        <v>0</v>
      </c>
      <c r="Y5030" s="52">
        <v>0</v>
      </c>
      <c r="Z5030" s="52">
        <v>0</v>
      </c>
    </row>
    <row r="5031" spans="1:26">
      <c r="A5031" s="52" t="s">
        <v>351</v>
      </c>
      <c r="B5031" s="52" t="s">
        <v>339</v>
      </c>
      <c r="C5031" s="52" t="s">
        <v>247</v>
      </c>
      <c r="D5031" s="52" t="s">
        <v>86</v>
      </c>
      <c r="E5031" s="52" t="s">
        <v>88</v>
      </c>
      <c r="F5031" s="52" t="s">
        <v>65</v>
      </c>
      <c r="G5031" s="52">
        <v>0</v>
      </c>
      <c r="H5031" s="52">
        <v>0</v>
      </c>
      <c r="I5031" s="52">
        <v>0</v>
      </c>
      <c r="J5031" s="52">
        <v>0</v>
      </c>
      <c r="K5031" s="52">
        <v>0</v>
      </c>
      <c r="L5031" s="52">
        <v>0</v>
      </c>
      <c r="M5031" s="52">
        <v>0</v>
      </c>
      <c r="N5031" s="52">
        <v>3.9858336000000001E-2</v>
      </c>
      <c r="O5031" s="52">
        <v>0.10667966400000001</v>
      </c>
      <c r="P5031" s="52">
        <v>0.1219698576</v>
      </c>
      <c r="Q5031" s="52">
        <v>0.17752869360000001</v>
      </c>
      <c r="R5031" s="52">
        <v>0.23651651879999999</v>
      </c>
      <c r="S5031" s="52">
        <v>0.26500350600000006</v>
      </c>
      <c r="T5031" s="52">
        <v>0.15084621720000002</v>
      </c>
      <c r="U5031" s="52">
        <v>0.1385119044</v>
      </c>
      <c r="V5031" s="52">
        <v>0.12192798960000001</v>
      </c>
      <c r="W5031" s="52">
        <v>0.11029287240000001</v>
      </c>
      <c r="X5031" s="52">
        <v>0.11545938359999999</v>
      </c>
      <c r="Y5031" s="52">
        <v>0.11545938359999999</v>
      </c>
      <c r="Z5031" s="52">
        <v>0.30317037480000003</v>
      </c>
    </row>
    <row r="5032" spans="1:26">
      <c r="A5032" s="52" t="s">
        <v>351</v>
      </c>
      <c r="B5032" s="52" t="s">
        <v>340</v>
      </c>
      <c r="C5032" s="52" t="s">
        <v>247</v>
      </c>
      <c r="D5032" s="52" t="s">
        <v>86</v>
      </c>
      <c r="E5032" s="52" t="s">
        <v>88</v>
      </c>
      <c r="F5032" s="52" t="s">
        <v>66</v>
      </c>
      <c r="G5032" s="52">
        <v>1.5466039200000002E-2</v>
      </c>
      <c r="H5032" s="52">
        <v>2.114334E-2</v>
      </c>
      <c r="I5032" s="52">
        <v>2.1277317600000002E-2</v>
      </c>
      <c r="J5032" s="52">
        <v>2.0992615199999998E-2</v>
      </c>
      <c r="K5032" s="52">
        <v>2.0406463200000002E-2</v>
      </c>
      <c r="L5032" s="52">
        <v>2.0000343600000001E-2</v>
      </c>
      <c r="M5032" s="52">
        <v>1.9481180399999999E-2</v>
      </c>
      <c r="N5032" s="52">
        <v>1.8200019599999999E-2</v>
      </c>
      <c r="O5032" s="52">
        <v>1.6035444000000003E-2</v>
      </c>
      <c r="P5032" s="52">
        <v>1.92509064E-2</v>
      </c>
      <c r="Q5032" s="52">
        <v>2.3571683999999999E-2</v>
      </c>
      <c r="R5032" s="52">
        <v>2.23742592E-2</v>
      </c>
      <c r="S5032" s="52">
        <v>1.9456059600000002E-2</v>
      </c>
      <c r="T5032" s="52">
        <v>2.04901992E-2</v>
      </c>
      <c r="U5032" s="52">
        <v>2.1511778400000004E-2</v>
      </c>
      <c r="V5032" s="52">
        <v>2.4844471200000003E-2</v>
      </c>
      <c r="W5032" s="52">
        <v>3.2389084800000002E-2</v>
      </c>
      <c r="X5032" s="52">
        <v>4.8257056800000003E-2</v>
      </c>
      <c r="Y5032" s="52">
        <v>7.8301533600000015E-2</v>
      </c>
      <c r="Z5032" s="52">
        <v>0.1284845184</v>
      </c>
    </row>
    <row r="5033" spans="1:26">
      <c r="A5033" s="52" t="s">
        <v>351</v>
      </c>
      <c r="B5033" s="52" t="s">
        <v>341</v>
      </c>
      <c r="C5033" s="52" t="s">
        <v>247</v>
      </c>
      <c r="D5033" s="52" t="s">
        <v>86</v>
      </c>
      <c r="E5033" s="52" t="s">
        <v>88</v>
      </c>
      <c r="F5033" s="52" t="s">
        <v>67</v>
      </c>
      <c r="G5033" s="52">
        <v>0</v>
      </c>
      <c r="H5033" s="52">
        <v>0</v>
      </c>
      <c r="I5033" s="52">
        <v>0</v>
      </c>
      <c r="J5033" s="52">
        <v>0</v>
      </c>
      <c r="K5033" s="52">
        <v>0</v>
      </c>
      <c r="L5033" s="52">
        <v>0</v>
      </c>
      <c r="M5033" s="52">
        <v>0</v>
      </c>
      <c r="N5033" s="52">
        <v>0</v>
      </c>
      <c r="O5033" s="52">
        <v>0</v>
      </c>
      <c r="P5033" s="52">
        <v>0</v>
      </c>
      <c r="Q5033" s="52">
        <v>0</v>
      </c>
      <c r="R5033" s="52">
        <v>0</v>
      </c>
      <c r="S5033" s="52">
        <v>0</v>
      </c>
      <c r="T5033" s="52">
        <v>0</v>
      </c>
      <c r="U5033" s="52">
        <v>0</v>
      </c>
      <c r="V5033" s="52">
        <v>0</v>
      </c>
      <c r="W5033" s="52">
        <v>0</v>
      </c>
      <c r="X5033" s="52">
        <v>0</v>
      </c>
      <c r="Y5033" s="52">
        <v>0</v>
      </c>
      <c r="Z5033" s="52">
        <v>0</v>
      </c>
    </row>
    <row r="5034" spans="1:26">
      <c r="A5034" s="52" t="s">
        <v>351</v>
      </c>
      <c r="B5034" s="52" t="s">
        <v>337</v>
      </c>
      <c r="C5034" s="52" t="s">
        <v>247</v>
      </c>
      <c r="D5034" s="52" t="s">
        <v>86</v>
      </c>
      <c r="E5034" s="52" t="s">
        <v>88</v>
      </c>
      <c r="F5034" s="52" t="s">
        <v>68</v>
      </c>
      <c r="G5034" s="52">
        <v>0</v>
      </c>
      <c r="H5034" s="52">
        <v>0</v>
      </c>
      <c r="I5034" s="52">
        <v>0</v>
      </c>
      <c r="J5034" s="52">
        <v>0</v>
      </c>
      <c r="K5034" s="52">
        <v>0</v>
      </c>
      <c r="L5034" s="52">
        <v>0</v>
      </c>
      <c r="M5034" s="52">
        <v>0</v>
      </c>
      <c r="N5034" s="52">
        <v>0</v>
      </c>
      <c r="O5034" s="52">
        <v>0</v>
      </c>
      <c r="P5034" s="52">
        <v>0</v>
      </c>
      <c r="Q5034" s="52">
        <v>0</v>
      </c>
      <c r="R5034" s="52">
        <v>0</v>
      </c>
      <c r="S5034" s="52">
        <v>0</v>
      </c>
      <c r="T5034" s="52">
        <v>0</v>
      </c>
      <c r="U5034" s="52">
        <v>0</v>
      </c>
      <c r="V5034" s="52">
        <v>0</v>
      </c>
      <c r="W5034" s="52">
        <v>0</v>
      </c>
      <c r="X5034" s="52">
        <v>0</v>
      </c>
      <c r="Y5034" s="52">
        <v>0</v>
      </c>
      <c r="Z5034" s="52">
        <v>0</v>
      </c>
    </row>
    <row r="5035" spans="1:26">
      <c r="A5035" s="52" t="s">
        <v>351</v>
      </c>
      <c r="B5035" s="52" t="s">
        <v>337</v>
      </c>
      <c r="C5035" s="52" t="s">
        <v>247</v>
      </c>
      <c r="D5035" s="52" t="s">
        <v>86</v>
      </c>
      <c r="E5035" s="52" t="s">
        <v>88</v>
      </c>
      <c r="F5035" s="52" t="s">
        <v>69</v>
      </c>
      <c r="G5035" s="52">
        <v>0</v>
      </c>
      <c r="H5035" s="52">
        <v>0</v>
      </c>
      <c r="I5035" s="52">
        <v>0</v>
      </c>
      <c r="J5035" s="52">
        <v>0</v>
      </c>
      <c r="K5035" s="52">
        <v>0</v>
      </c>
      <c r="L5035" s="52">
        <v>0</v>
      </c>
      <c r="M5035" s="52">
        <v>0</v>
      </c>
      <c r="N5035" s="52">
        <v>0</v>
      </c>
      <c r="O5035" s="52">
        <v>0</v>
      </c>
      <c r="P5035" s="52">
        <v>0</v>
      </c>
      <c r="Q5035" s="52">
        <v>0</v>
      </c>
      <c r="R5035" s="52">
        <v>0</v>
      </c>
      <c r="S5035" s="52">
        <v>0</v>
      </c>
      <c r="T5035" s="52">
        <v>0</v>
      </c>
      <c r="U5035" s="52">
        <v>0</v>
      </c>
      <c r="V5035" s="52">
        <v>0</v>
      </c>
      <c r="W5035" s="52">
        <v>0</v>
      </c>
      <c r="X5035" s="52">
        <v>0</v>
      </c>
      <c r="Y5035" s="52">
        <v>0</v>
      </c>
      <c r="Z5035" s="52">
        <v>0</v>
      </c>
    </row>
    <row r="5036" spans="1:26">
      <c r="A5036" s="52" t="s">
        <v>351</v>
      </c>
      <c r="B5036" s="52" t="s">
        <v>337</v>
      </c>
      <c r="C5036" s="52" t="s">
        <v>247</v>
      </c>
      <c r="D5036" s="52" t="s">
        <v>86</v>
      </c>
      <c r="E5036" s="52" t="s">
        <v>88</v>
      </c>
      <c r="F5036" s="52" t="s">
        <v>70</v>
      </c>
      <c r="G5036" s="52">
        <v>0</v>
      </c>
      <c r="H5036" s="52">
        <v>0</v>
      </c>
      <c r="I5036" s="52">
        <v>0</v>
      </c>
      <c r="J5036" s="52">
        <v>0</v>
      </c>
      <c r="K5036" s="52">
        <v>0</v>
      </c>
      <c r="L5036" s="52">
        <v>0</v>
      </c>
      <c r="M5036" s="52">
        <v>0</v>
      </c>
      <c r="N5036" s="52">
        <v>0</v>
      </c>
      <c r="O5036" s="52">
        <v>0</v>
      </c>
      <c r="P5036" s="52">
        <v>0</v>
      </c>
      <c r="Q5036" s="52">
        <v>0</v>
      </c>
      <c r="R5036" s="52">
        <v>0</v>
      </c>
      <c r="S5036" s="52">
        <v>0</v>
      </c>
      <c r="T5036" s="52">
        <v>0</v>
      </c>
      <c r="U5036" s="52">
        <v>0</v>
      </c>
      <c r="V5036" s="52">
        <v>0</v>
      </c>
      <c r="W5036" s="52">
        <v>0</v>
      </c>
      <c r="X5036" s="52">
        <v>0</v>
      </c>
      <c r="Y5036" s="52">
        <v>0</v>
      </c>
      <c r="Z5036" s="52">
        <v>0</v>
      </c>
    </row>
    <row r="5037" spans="1:26">
      <c r="A5037" s="52" t="s">
        <v>351</v>
      </c>
      <c r="B5037" s="52" t="s">
        <v>342</v>
      </c>
      <c r="C5037" s="52" t="s">
        <v>247</v>
      </c>
      <c r="D5037" s="52" t="s">
        <v>86</v>
      </c>
      <c r="E5037" s="52" t="s">
        <v>88</v>
      </c>
      <c r="F5037" s="52" t="s">
        <v>71</v>
      </c>
      <c r="G5037" s="52">
        <v>0</v>
      </c>
      <c r="H5037" s="52">
        <v>0</v>
      </c>
      <c r="I5037" s="52">
        <v>0</v>
      </c>
      <c r="J5037" s="52">
        <v>0</v>
      </c>
      <c r="K5037" s="52">
        <v>0</v>
      </c>
      <c r="L5037" s="52">
        <v>0</v>
      </c>
      <c r="M5037" s="52">
        <v>0</v>
      </c>
      <c r="N5037" s="52">
        <v>0</v>
      </c>
      <c r="O5037" s="52">
        <v>0</v>
      </c>
      <c r="P5037" s="52">
        <v>0</v>
      </c>
      <c r="Q5037" s="52">
        <v>0</v>
      </c>
      <c r="R5037" s="52">
        <v>0</v>
      </c>
      <c r="S5037" s="52">
        <v>0</v>
      </c>
      <c r="T5037" s="52">
        <v>0</v>
      </c>
      <c r="U5037" s="52">
        <v>0</v>
      </c>
      <c r="V5037" s="52">
        <v>0</v>
      </c>
      <c r="W5037" s="52">
        <v>0</v>
      </c>
      <c r="X5037" s="52">
        <v>0</v>
      </c>
      <c r="Y5037" s="52">
        <v>0</v>
      </c>
      <c r="Z5037" s="52">
        <v>0</v>
      </c>
    </row>
    <row r="5038" spans="1:26">
      <c r="A5038" s="52" t="s">
        <v>351</v>
      </c>
      <c r="B5038" s="52" t="s">
        <v>342</v>
      </c>
      <c r="C5038" s="52" t="s">
        <v>247</v>
      </c>
      <c r="D5038" s="52" t="s">
        <v>86</v>
      </c>
      <c r="E5038" s="52" t="s">
        <v>88</v>
      </c>
      <c r="F5038" s="52" t="s">
        <v>72</v>
      </c>
      <c r="G5038" s="52">
        <v>145.24219796040003</v>
      </c>
      <c r="H5038" s="52">
        <v>147.04519732560001</v>
      </c>
      <c r="I5038" s="52">
        <v>154.85030106120001</v>
      </c>
      <c r="J5038" s="52">
        <v>160.23079960920003</v>
      </c>
      <c r="K5038" s="52">
        <v>164.53409731920001</v>
      </c>
      <c r="L5038" s="52">
        <v>165.87729812160001</v>
      </c>
      <c r="M5038" s="52">
        <v>168.7453021764</v>
      </c>
      <c r="N5038" s="52">
        <v>173.01259759320004</v>
      </c>
      <c r="O5038" s="52">
        <v>173.85649737480003</v>
      </c>
      <c r="P5038" s="52">
        <v>171.29899896840001</v>
      </c>
      <c r="Q5038" s="52">
        <v>171.64229982120003</v>
      </c>
      <c r="R5038" s="52">
        <v>170.66190198600003</v>
      </c>
      <c r="S5038" s="52">
        <v>171.52740146880001</v>
      </c>
      <c r="T5038" s="52">
        <v>173.937403098</v>
      </c>
      <c r="U5038" s="52">
        <v>175.08580047000001</v>
      </c>
      <c r="V5038" s="52">
        <v>181.5621018084</v>
      </c>
      <c r="W5038" s="52">
        <v>186.5154002184</v>
      </c>
      <c r="X5038" s="52">
        <v>199.32510322440004</v>
      </c>
      <c r="Y5038" s="52">
        <v>202.8167018316</v>
      </c>
      <c r="Z5038" s="52">
        <v>205.36395932520003</v>
      </c>
    </row>
    <row r="5039" spans="1:26">
      <c r="A5039" s="52" t="s">
        <v>351</v>
      </c>
      <c r="B5039" s="52" t="s">
        <v>343</v>
      </c>
      <c r="C5039" s="52" t="s">
        <v>247</v>
      </c>
      <c r="D5039" s="52" t="s">
        <v>86</v>
      </c>
      <c r="E5039" s="52" t="s">
        <v>88</v>
      </c>
      <c r="F5039" s="52" t="s">
        <v>73</v>
      </c>
      <c r="G5039" s="52">
        <v>1.3498243200000001E-2</v>
      </c>
      <c r="H5039" s="52">
        <v>1.7098891200000001E-2</v>
      </c>
      <c r="I5039" s="52">
        <v>2.0699539200000002E-2</v>
      </c>
      <c r="J5039" s="52">
        <v>2.0699539200000002E-2</v>
      </c>
      <c r="K5039" s="52">
        <v>1.8899215200000003E-2</v>
      </c>
      <c r="L5039" s="52">
        <v>1.6198729200000001E-2</v>
      </c>
      <c r="M5039" s="52">
        <v>1.7098891200000001E-2</v>
      </c>
      <c r="N5039" s="52">
        <v>2.1599701200000002E-2</v>
      </c>
      <c r="O5039" s="52">
        <v>3.4201969200000001E-2</v>
      </c>
      <c r="P5039" s="52">
        <v>3.4201969200000001E-2</v>
      </c>
      <c r="Q5039" s="52">
        <v>3.06013212E-2</v>
      </c>
      <c r="R5039" s="52">
        <v>4.9500536399999996E-2</v>
      </c>
      <c r="S5039" s="52">
        <v>3.1501483199999999E-2</v>
      </c>
      <c r="T5039" s="52">
        <v>2.7900835200000002E-2</v>
      </c>
      <c r="U5039" s="52">
        <v>1.9799377199999999E-2</v>
      </c>
      <c r="V5039" s="52">
        <v>2.2499863200000001E-2</v>
      </c>
      <c r="W5039" s="52">
        <v>1.43984052E-2</v>
      </c>
      <c r="X5039" s="52">
        <v>8.1893807999999998E-3</v>
      </c>
      <c r="Y5039" s="52">
        <v>7.2808452000000003E-3</v>
      </c>
      <c r="Z5039" s="52">
        <v>0</v>
      </c>
    </row>
    <row r="5040" spans="1:26">
      <c r="A5040" s="52" t="s">
        <v>352</v>
      </c>
      <c r="B5040" s="52" t="s">
        <v>337</v>
      </c>
      <c r="C5040" s="52" t="s">
        <v>247</v>
      </c>
      <c r="D5040" s="52" t="s">
        <v>86</v>
      </c>
      <c r="E5040" s="52" t="s">
        <v>89</v>
      </c>
      <c r="F5040" s="52" t="s">
        <v>63</v>
      </c>
      <c r="G5040" s="52">
        <v>0</v>
      </c>
      <c r="H5040" s="52">
        <v>0</v>
      </c>
      <c r="I5040" s="52">
        <v>0</v>
      </c>
      <c r="J5040" s="52">
        <v>0</v>
      </c>
      <c r="K5040" s="52">
        <v>0</v>
      </c>
      <c r="L5040" s="52">
        <v>0</v>
      </c>
      <c r="M5040" s="52">
        <v>0</v>
      </c>
      <c r="N5040" s="52">
        <v>0</v>
      </c>
      <c r="O5040" s="52">
        <v>0</v>
      </c>
      <c r="P5040" s="52">
        <v>0</v>
      </c>
      <c r="Q5040" s="52">
        <v>0</v>
      </c>
      <c r="R5040" s="52">
        <v>0</v>
      </c>
      <c r="S5040" s="52">
        <v>0</v>
      </c>
      <c r="T5040" s="52">
        <v>0</v>
      </c>
      <c r="U5040" s="52">
        <v>0</v>
      </c>
      <c r="V5040" s="52">
        <v>0</v>
      </c>
      <c r="W5040" s="52">
        <v>0</v>
      </c>
      <c r="X5040" s="52">
        <v>0</v>
      </c>
      <c r="Y5040" s="52">
        <v>0</v>
      </c>
      <c r="Z5040" s="52">
        <v>0</v>
      </c>
    </row>
    <row r="5041" spans="1:26">
      <c r="A5041" s="52" t="s">
        <v>352</v>
      </c>
      <c r="B5041" s="52" t="s">
        <v>338</v>
      </c>
      <c r="C5041" s="52" t="s">
        <v>247</v>
      </c>
      <c r="D5041" s="52" t="s">
        <v>86</v>
      </c>
      <c r="E5041" s="52" t="s">
        <v>89</v>
      </c>
      <c r="F5041" s="52" t="s">
        <v>64</v>
      </c>
      <c r="G5041" s="52">
        <v>0</v>
      </c>
      <c r="H5041" s="52">
        <v>0</v>
      </c>
      <c r="I5041" s="52">
        <v>0</v>
      </c>
      <c r="J5041" s="52">
        <v>0</v>
      </c>
      <c r="K5041" s="52">
        <v>0</v>
      </c>
      <c r="L5041" s="52">
        <v>0</v>
      </c>
      <c r="M5041" s="52">
        <v>0</v>
      </c>
      <c r="N5041" s="52">
        <v>0</v>
      </c>
      <c r="O5041" s="52">
        <v>0</v>
      </c>
      <c r="P5041" s="52">
        <v>0</v>
      </c>
      <c r="Q5041" s="52">
        <v>0</v>
      </c>
      <c r="R5041" s="52">
        <v>0</v>
      </c>
      <c r="S5041" s="52">
        <v>0</v>
      </c>
      <c r="T5041" s="52">
        <v>0</v>
      </c>
      <c r="U5041" s="52">
        <v>0</v>
      </c>
      <c r="V5041" s="52">
        <v>0</v>
      </c>
      <c r="W5041" s="52">
        <v>0</v>
      </c>
      <c r="X5041" s="52">
        <v>0</v>
      </c>
      <c r="Y5041" s="52">
        <v>0</v>
      </c>
      <c r="Z5041" s="52">
        <v>0</v>
      </c>
    </row>
    <row r="5042" spans="1:26">
      <c r="A5042" s="52" t="s">
        <v>352</v>
      </c>
      <c r="B5042" s="52" t="s">
        <v>339</v>
      </c>
      <c r="C5042" s="52" t="s">
        <v>247</v>
      </c>
      <c r="D5042" s="52" t="s">
        <v>86</v>
      </c>
      <c r="E5042" s="52" t="s">
        <v>89</v>
      </c>
      <c r="F5042" s="52" t="s">
        <v>65</v>
      </c>
      <c r="G5042" s="52">
        <v>0</v>
      </c>
      <c r="H5042" s="52">
        <v>0</v>
      </c>
      <c r="I5042" s="52">
        <v>0</v>
      </c>
      <c r="J5042" s="52">
        <v>0</v>
      </c>
      <c r="K5042" s="52">
        <v>0</v>
      </c>
      <c r="L5042" s="52">
        <v>0</v>
      </c>
      <c r="M5042" s="52">
        <v>0</v>
      </c>
      <c r="N5042" s="52">
        <v>0</v>
      </c>
      <c r="O5042" s="52">
        <v>0</v>
      </c>
      <c r="P5042" s="52">
        <v>0</v>
      </c>
      <c r="Q5042" s="52">
        <v>0</v>
      </c>
      <c r="R5042" s="52">
        <v>0</v>
      </c>
      <c r="S5042" s="52">
        <v>0</v>
      </c>
      <c r="T5042" s="52">
        <v>0</v>
      </c>
      <c r="U5042" s="52">
        <v>0</v>
      </c>
      <c r="V5042" s="52">
        <v>0</v>
      </c>
      <c r="W5042" s="52">
        <v>0</v>
      </c>
      <c r="X5042" s="52">
        <v>0</v>
      </c>
      <c r="Y5042" s="52">
        <v>0</v>
      </c>
      <c r="Z5042" s="52">
        <v>0</v>
      </c>
    </row>
    <row r="5043" spans="1:26">
      <c r="A5043" s="52" t="s">
        <v>352</v>
      </c>
      <c r="B5043" s="52" t="s">
        <v>340</v>
      </c>
      <c r="C5043" s="52" t="s">
        <v>247</v>
      </c>
      <c r="D5043" s="52" t="s">
        <v>86</v>
      </c>
      <c r="E5043" s="52" t="s">
        <v>89</v>
      </c>
      <c r="F5043" s="52" t="s">
        <v>66</v>
      </c>
      <c r="G5043" s="52">
        <v>0.24615453240000001</v>
      </c>
      <c r="H5043" s="52">
        <v>0.23323825440000001</v>
      </c>
      <c r="I5043" s="52">
        <v>0.23356482480000001</v>
      </c>
      <c r="J5043" s="52">
        <v>0.2297213424</v>
      </c>
      <c r="K5043" s="52">
        <v>0.23561217000000004</v>
      </c>
      <c r="L5043" s="52">
        <v>0.23333455080000001</v>
      </c>
      <c r="M5043" s="52">
        <v>0.21973582440000003</v>
      </c>
      <c r="N5043" s="52">
        <v>0.22120120439999999</v>
      </c>
      <c r="O5043" s="52">
        <v>0.2199367908</v>
      </c>
      <c r="P5043" s="52">
        <v>0.19364787360000002</v>
      </c>
      <c r="Q5043" s="52">
        <v>0.20758154400000001</v>
      </c>
      <c r="R5043" s="52">
        <v>0.222507486</v>
      </c>
      <c r="S5043" s="52">
        <v>0.2321622468</v>
      </c>
      <c r="T5043" s="52">
        <v>0.22071553560000001</v>
      </c>
      <c r="U5043" s="52">
        <v>0.22606207920000002</v>
      </c>
      <c r="V5043" s="52">
        <v>0.27554168160000003</v>
      </c>
      <c r="W5043" s="52">
        <v>0.29521964160000003</v>
      </c>
      <c r="X5043" s="52">
        <v>0.27919257120000002</v>
      </c>
      <c r="Y5043" s="52">
        <v>0.2596527756</v>
      </c>
      <c r="Z5043" s="52">
        <v>0.26583667920000004</v>
      </c>
    </row>
    <row r="5044" spans="1:26">
      <c r="A5044" s="52" t="s">
        <v>352</v>
      </c>
      <c r="B5044" s="52" t="s">
        <v>341</v>
      </c>
      <c r="C5044" s="52" t="s">
        <v>247</v>
      </c>
      <c r="D5044" s="52" t="s">
        <v>86</v>
      </c>
      <c r="E5044" s="52" t="s">
        <v>89</v>
      </c>
      <c r="F5044" s="52" t="s">
        <v>67</v>
      </c>
      <c r="G5044" s="52">
        <v>0</v>
      </c>
      <c r="H5044" s="52">
        <v>0</v>
      </c>
      <c r="I5044" s="52">
        <v>0</v>
      </c>
      <c r="J5044" s="52">
        <v>0</v>
      </c>
      <c r="K5044" s="52">
        <v>0</v>
      </c>
      <c r="L5044" s="52">
        <v>0</v>
      </c>
      <c r="M5044" s="52">
        <v>0</v>
      </c>
      <c r="N5044" s="52">
        <v>0</v>
      </c>
      <c r="O5044" s="52">
        <v>0</v>
      </c>
      <c r="P5044" s="52">
        <v>0</v>
      </c>
      <c r="Q5044" s="52">
        <v>0</v>
      </c>
      <c r="R5044" s="52">
        <v>0</v>
      </c>
      <c r="S5044" s="52">
        <v>0</v>
      </c>
      <c r="T5044" s="52">
        <v>0</v>
      </c>
      <c r="U5044" s="52">
        <v>0</v>
      </c>
      <c r="V5044" s="52">
        <v>0</v>
      </c>
      <c r="W5044" s="52">
        <v>0</v>
      </c>
      <c r="X5044" s="52">
        <v>0</v>
      </c>
      <c r="Y5044" s="52">
        <v>0</v>
      </c>
      <c r="Z5044" s="52">
        <v>0</v>
      </c>
    </row>
    <row r="5045" spans="1:26">
      <c r="A5045" s="52" t="s">
        <v>352</v>
      </c>
      <c r="B5045" s="52" t="s">
        <v>337</v>
      </c>
      <c r="C5045" s="52" t="s">
        <v>247</v>
      </c>
      <c r="D5045" s="52" t="s">
        <v>86</v>
      </c>
      <c r="E5045" s="52" t="s">
        <v>89</v>
      </c>
      <c r="F5045" s="52" t="s">
        <v>68</v>
      </c>
      <c r="G5045" s="52">
        <v>0</v>
      </c>
      <c r="H5045" s="52">
        <v>0</v>
      </c>
      <c r="I5045" s="52">
        <v>0</v>
      </c>
      <c r="J5045" s="52">
        <v>0</v>
      </c>
      <c r="K5045" s="52">
        <v>0</v>
      </c>
      <c r="L5045" s="52">
        <v>0</v>
      </c>
      <c r="M5045" s="52">
        <v>0</v>
      </c>
      <c r="N5045" s="52">
        <v>0</v>
      </c>
      <c r="O5045" s="52">
        <v>0</v>
      </c>
      <c r="P5045" s="52">
        <v>0</v>
      </c>
      <c r="Q5045" s="52">
        <v>0</v>
      </c>
      <c r="R5045" s="52">
        <v>0</v>
      </c>
      <c r="S5045" s="52">
        <v>0</v>
      </c>
      <c r="T5045" s="52">
        <v>0</v>
      </c>
      <c r="U5045" s="52">
        <v>0</v>
      </c>
      <c r="V5045" s="52">
        <v>0</v>
      </c>
      <c r="W5045" s="52">
        <v>0</v>
      </c>
      <c r="X5045" s="52">
        <v>0</v>
      </c>
      <c r="Y5045" s="52">
        <v>0</v>
      </c>
      <c r="Z5045" s="52">
        <v>0</v>
      </c>
    </row>
    <row r="5046" spans="1:26">
      <c r="A5046" s="52" t="s">
        <v>352</v>
      </c>
      <c r="B5046" s="52" t="s">
        <v>337</v>
      </c>
      <c r="C5046" s="52" t="s">
        <v>247</v>
      </c>
      <c r="D5046" s="52" t="s">
        <v>86</v>
      </c>
      <c r="E5046" s="52" t="s">
        <v>89</v>
      </c>
      <c r="F5046" s="52" t="s">
        <v>69</v>
      </c>
      <c r="G5046" s="52">
        <v>0</v>
      </c>
      <c r="H5046" s="52">
        <v>0</v>
      </c>
      <c r="I5046" s="52">
        <v>0</v>
      </c>
      <c r="J5046" s="52">
        <v>0</v>
      </c>
      <c r="K5046" s="52">
        <v>0</v>
      </c>
      <c r="L5046" s="52">
        <v>0</v>
      </c>
      <c r="M5046" s="52">
        <v>0</v>
      </c>
      <c r="N5046" s="52">
        <v>0</v>
      </c>
      <c r="O5046" s="52">
        <v>0</v>
      </c>
      <c r="P5046" s="52">
        <v>0</v>
      </c>
      <c r="Q5046" s="52">
        <v>0</v>
      </c>
      <c r="R5046" s="52">
        <v>0</v>
      </c>
      <c r="S5046" s="52">
        <v>0</v>
      </c>
      <c r="T5046" s="52">
        <v>0</v>
      </c>
      <c r="U5046" s="52">
        <v>0</v>
      </c>
      <c r="V5046" s="52">
        <v>0</v>
      </c>
      <c r="W5046" s="52">
        <v>0</v>
      </c>
      <c r="X5046" s="52">
        <v>0</v>
      </c>
      <c r="Y5046" s="52">
        <v>0</v>
      </c>
      <c r="Z5046" s="52">
        <v>0</v>
      </c>
    </row>
    <row r="5047" spans="1:26">
      <c r="A5047" s="52" t="s">
        <v>352</v>
      </c>
      <c r="B5047" s="52" t="s">
        <v>337</v>
      </c>
      <c r="C5047" s="52" t="s">
        <v>247</v>
      </c>
      <c r="D5047" s="52" t="s">
        <v>86</v>
      </c>
      <c r="E5047" s="52" t="s">
        <v>89</v>
      </c>
      <c r="F5047" s="52" t="s">
        <v>70</v>
      </c>
      <c r="G5047" s="52">
        <v>0</v>
      </c>
      <c r="H5047" s="52">
        <v>0</v>
      </c>
      <c r="I5047" s="52">
        <v>0</v>
      </c>
      <c r="J5047" s="52">
        <v>0</v>
      </c>
      <c r="K5047" s="52">
        <v>0</v>
      </c>
      <c r="L5047" s="52">
        <v>0</v>
      </c>
      <c r="M5047" s="52">
        <v>0</v>
      </c>
      <c r="N5047" s="52">
        <v>0</v>
      </c>
      <c r="O5047" s="52">
        <v>0</v>
      </c>
      <c r="P5047" s="52">
        <v>0</v>
      </c>
      <c r="Q5047" s="52">
        <v>0</v>
      </c>
      <c r="R5047" s="52">
        <v>0</v>
      </c>
      <c r="S5047" s="52">
        <v>0</v>
      </c>
      <c r="T5047" s="52">
        <v>0</v>
      </c>
      <c r="U5047" s="52">
        <v>0</v>
      </c>
      <c r="V5047" s="52">
        <v>0</v>
      </c>
      <c r="W5047" s="52">
        <v>0</v>
      </c>
      <c r="X5047" s="52">
        <v>0</v>
      </c>
      <c r="Y5047" s="52">
        <v>0</v>
      </c>
      <c r="Z5047" s="52">
        <v>0</v>
      </c>
    </row>
    <row r="5048" spans="1:26">
      <c r="A5048" s="52" t="s">
        <v>352</v>
      </c>
      <c r="B5048" s="52" t="s">
        <v>342</v>
      </c>
      <c r="C5048" s="52" t="s">
        <v>247</v>
      </c>
      <c r="D5048" s="52" t="s">
        <v>86</v>
      </c>
      <c r="E5048" s="52" t="s">
        <v>89</v>
      </c>
      <c r="F5048" s="52" t="s">
        <v>71</v>
      </c>
      <c r="G5048" s="52">
        <v>0</v>
      </c>
      <c r="H5048" s="52">
        <v>0</v>
      </c>
      <c r="I5048" s="52">
        <v>0</v>
      </c>
      <c r="J5048" s="52">
        <v>0</v>
      </c>
      <c r="K5048" s="52">
        <v>0</v>
      </c>
      <c r="L5048" s="52">
        <v>0</v>
      </c>
      <c r="M5048" s="52">
        <v>0</v>
      </c>
      <c r="N5048" s="52">
        <v>0</v>
      </c>
      <c r="O5048" s="52">
        <v>0</v>
      </c>
      <c r="P5048" s="52">
        <v>0</v>
      </c>
      <c r="Q5048" s="52">
        <v>0</v>
      </c>
      <c r="R5048" s="52">
        <v>0</v>
      </c>
      <c r="S5048" s="52">
        <v>0</v>
      </c>
      <c r="T5048" s="52">
        <v>0</v>
      </c>
      <c r="U5048" s="52">
        <v>0</v>
      </c>
      <c r="V5048" s="52">
        <v>0</v>
      </c>
      <c r="W5048" s="52">
        <v>0</v>
      </c>
      <c r="X5048" s="52">
        <v>0</v>
      </c>
      <c r="Y5048" s="52">
        <v>0</v>
      </c>
      <c r="Z5048" s="52">
        <v>0</v>
      </c>
    </row>
    <row r="5049" spans="1:26">
      <c r="A5049" s="52" t="s">
        <v>352</v>
      </c>
      <c r="B5049" s="52" t="s">
        <v>342</v>
      </c>
      <c r="C5049" s="52" t="s">
        <v>247</v>
      </c>
      <c r="D5049" s="52" t="s">
        <v>86</v>
      </c>
      <c r="E5049" s="52" t="s">
        <v>89</v>
      </c>
      <c r="F5049" s="52" t="s">
        <v>72</v>
      </c>
      <c r="G5049" s="52">
        <v>3.2801987015999998</v>
      </c>
      <c r="H5049" s="52">
        <v>2.598600222</v>
      </c>
      <c r="I5049" s="52">
        <v>2.1726016956</v>
      </c>
      <c r="J5049" s="52">
        <v>2.2577988888</v>
      </c>
      <c r="K5049" s="52">
        <v>2.3430002688</v>
      </c>
      <c r="L5049" s="52">
        <v>2.0874003156000001</v>
      </c>
      <c r="M5049" s="52">
        <v>2.0874003156000001</v>
      </c>
      <c r="N5049" s="52">
        <v>2.1300010056000001</v>
      </c>
      <c r="O5049" s="52">
        <v>2.0874003156000001</v>
      </c>
      <c r="P5049" s="52">
        <v>2.1726016956</v>
      </c>
      <c r="Q5049" s="52">
        <v>1.9170017424000001</v>
      </c>
      <c r="R5049" s="52">
        <v>1.8744010524000001</v>
      </c>
      <c r="S5049" s="52">
        <v>2.0021989356000001</v>
      </c>
      <c r="T5049" s="52">
        <v>1.9595982456000003</v>
      </c>
      <c r="U5049" s="52">
        <v>1.9170017424000001</v>
      </c>
      <c r="V5049" s="52">
        <v>2.0021989356000001</v>
      </c>
      <c r="W5049" s="52">
        <v>1.9595982456000003</v>
      </c>
      <c r="X5049" s="52">
        <v>1.4909990291999999</v>
      </c>
      <c r="Y5049" s="52">
        <v>1.5762004092000002</v>
      </c>
      <c r="Z5049" s="52">
        <v>1.6199064144000002</v>
      </c>
    </row>
    <row r="5050" spans="1:26">
      <c r="A5050" s="52" t="s">
        <v>352</v>
      </c>
      <c r="B5050" s="52" t="s">
        <v>343</v>
      </c>
      <c r="C5050" s="52" t="s">
        <v>247</v>
      </c>
      <c r="D5050" s="52" t="s">
        <v>86</v>
      </c>
      <c r="E5050" s="52" t="s">
        <v>89</v>
      </c>
      <c r="F5050" s="52" t="s">
        <v>73</v>
      </c>
      <c r="G5050" s="52">
        <v>0</v>
      </c>
      <c r="H5050" s="52">
        <v>0</v>
      </c>
      <c r="I5050" s="52">
        <v>0</v>
      </c>
      <c r="J5050" s="52">
        <v>0</v>
      </c>
      <c r="K5050" s="52">
        <v>0</v>
      </c>
      <c r="L5050" s="52">
        <v>0</v>
      </c>
      <c r="M5050" s="52">
        <v>0</v>
      </c>
      <c r="N5050" s="52">
        <v>0</v>
      </c>
      <c r="O5050" s="52">
        <v>0</v>
      </c>
      <c r="P5050" s="52">
        <v>0</v>
      </c>
      <c r="Q5050" s="52">
        <v>0</v>
      </c>
      <c r="R5050" s="52">
        <v>0</v>
      </c>
      <c r="S5050" s="52">
        <v>0</v>
      </c>
      <c r="T5050" s="52">
        <v>0</v>
      </c>
      <c r="U5050" s="52">
        <v>0</v>
      </c>
      <c r="V5050" s="52">
        <v>0</v>
      </c>
      <c r="W5050" s="52">
        <v>0</v>
      </c>
      <c r="X5050" s="52">
        <v>0</v>
      </c>
      <c r="Y5050" s="52">
        <v>0</v>
      </c>
      <c r="Z5050" s="52">
        <v>0</v>
      </c>
    </row>
    <row r="5051" spans="1:26">
      <c r="A5051" s="52" t="s">
        <v>353</v>
      </c>
      <c r="B5051" s="52" t="s">
        <v>337</v>
      </c>
      <c r="C5051" s="52" t="s">
        <v>247</v>
      </c>
      <c r="D5051" s="52" t="s">
        <v>86</v>
      </c>
      <c r="E5051" s="52" t="s">
        <v>90</v>
      </c>
      <c r="F5051" s="52" t="s">
        <v>63</v>
      </c>
      <c r="G5051" s="52">
        <v>0</v>
      </c>
      <c r="H5051" s="52">
        <v>0</v>
      </c>
      <c r="I5051" s="52">
        <v>0</v>
      </c>
      <c r="J5051" s="52">
        <v>0</v>
      </c>
      <c r="K5051" s="52">
        <v>0</v>
      </c>
      <c r="L5051" s="52">
        <v>0</v>
      </c>
      <c r="M5051" s="52">
        <v>0</v>
      </c>
      <c r="N5051" s="52">
        <v>0</v>
      </c>
      <c r="O5051" s="52">
        <v>0</v>
      </c>
      <c r="P5051" s="52">
        <v>0</v>
      </c>
      <c r="Q5051" s="52">
        <v>0</v>
      </c>
      <c r="R5051" s="52">
        <v>0</v>
      </c>
      <c r="S5051" s="52">
        <v>0</v>
      </c>
      <c r="T5051" s="52">
        <v>0</v>
      </c>
      <c r="U5051" s="52">
        <v>0</v>
      </c>
      <c r="V5051" s="52">
        <v>0</v>
      </c>
      <c r="W5051" s="52">
        <v>0</v>
      </c>
      <c r="X5051" s="52">
        <v>0</v>
      </c>
      <c r="Y5051" s="52">
        <v>0</v>
      </c>
      <c r="Z5051" s="52">
        <v>0</v>
      </c>
    </row>
    <row r="5052" spans="1:26">
      <c r="A5052" s="52" t="s">
        <v>353</v>
      </c>
      <c r="B5052" s="52" t="s">
        <v>338</v>
      </c>
      <c r="C5052" s="52" t="s">
        <v>247</v>
      </c>
      <c r="D5052" s="52" t="s">
        <v>86</v>
      </c>
      <c r="E5052" s="52" t="s">
        <v>90</v>
      </c>
      <c r="F5052" s="52" t="s">
        <v>64</v>
      </c>
      <c r="G5052" s="52">
        <v>0</v>
      </c>
      <c r="H5052" s="52">
        <v>0</v>
      </c>
      <c r="I5052" s="52">
        <v>0</v>
      </c>
      <c r="J5052" s="52">
        <v>0</v>
      </c>
      <c r="K5052" s="52">
        <v>0</v>
      </c>
      <c r="L5052" s="52">
        <v>0</v>
      </c>
      <c r="M5052" s="52">
        <v>0</v>
      </c>
      <c r="N5052" s="52">
        <v>0</v>
      </c>
      <c r="O5052" s="52">
        <v>0</v>
      </c>
      <c r="P5052" s="52">
        <v>0</v>
      </c>
      <c r="Q5052" s="52">
        <v>0</v>
      </c>
      <c r="R5052" s="52">
        <v>0</v>
      </c>
      <c r="S5052" s="52">
        <v>0</v>
      </c>
      <c r="T5052" s="52">
        <v>0</v>
      </c>
      <c r="U5052" s="52">
        <v>0</v>
      </c>
      <c r="V5052" s="52">
        <v>0</v>
      </c>
      <c r="W5052" s="52">
        <v>0</v>
      </c>
      <c r="X5052" s="52">
        <v>0</v>
      </c>
      <c r="Y5052" s="52">
        <v>0</v>
      </c>
      <c r="Z5052" s="52">
        <v>0</v>
      </c>
    </row>
    <row r="5053" spans="1:26">
      <c r="A5053" s="52" t="s">
        <v>353</v>
      </c>
      <c r="B5053" s="52" t="s">
        <v>339</v>
      </c>
      <c r="C5053" s="52" t="s">
        <v>247</v>
      </c>
      <c r="D5053" s="52" t="s">
        <v>86</v>
      </c>
      <c r="E5053" s="52" t="s">
        <v>90</v>
      </c>
      <c r="F5053" s="52" t="s">
        <v>65</v>
      </c>
      <c r="G5053" s="52">
        <v>0</v>
      </c>
      <c r="H5053" s="52">
        <v>0</v>
      </c>
      <c r="I5053" s="52">
        <v>0</v>
      </c>
      <c r="J5053" s="52">
        <v>0</v>
      </c>
      <c r="K5053" s="52">
        <v>0</v>
      </c>
      <c r="L5053" s="52">
        <v>0</v>
      </c>
      <c r="M5053" s="52">
        <v>0</v>
      </c>
      <c r="N5053" s="52">
        <v>0</v>
      </c>
      <c r="O5053" s="52">
        <v>0</v>
      </c>
      <c r="P5053" s="52">
        <v>0</v>
      </c>
      <c r="Q5053" s="52">
        <v>0</v>
      </c>
      <c r="R5053" s="52">
        <v>0</v>
      </c>
      <c r="S5053" s="52">
        <v>0</v>
      </c>
      <c r="T5053" s="52">
        <v>0</v>
      </c>
      <c r="U5053" s="52">
        <v>0</v>
      </c>
      <c r="V5053" s="52">
        <v>0</v>
      </c>
      <c r="W5053" s="52">
        <v>0</v>
      </c>
      <c r="X5053" s="52">
        <v>0</v>
      </c>
      <c r="Y5053" s="52">
        <v>0</v>
      </c>
      <c r="Z5053" s="52">
        <v>0</v>
      </c>
    </row>
    <row r="5054" spans="1:26">
      <c r="A5054" s="52" t="s">
        <v>353</v>
      </c>
      <c r="B5054" s="52" t="s">
        <v>340</v>
      </c>
      <c r="C5054" s="52" t="s">
        <v>247</v>
      </c>
      <c r="D5054" s="52" t="s">
        <v>86</v>
      </c>
      <c r="E5054" s="52" t="s">
        <v>90</v>
      </c>
      <c r="F5054" s="52" t="s">
        <v>66</v>
      </c>
      <c r="G5054" s="52">
        <v>0</v>
      </c>
      <c r="H5054" s="52">
        <v>0</v>
      </c>
      <c r="I5054" s="52">
        <v>0</v>
      </c>
      <c r="J5054" s="52">
        <v>0</v>
      </c>
      <c r="K5054" s="52">
        <v>0</v>
      </c>
      <c r="L5054" s="52">
        <v>0</v>
      </c>
      <c r="M5054" s="52">
        <v>0</v>
      </c>
      <c r="N5054" s="52">
        <v>0</v>
      </c>
      <c r="O5054" s="52">
        <v>0</v>
      </c>
      <c r="P5054" s="52">
        <v>0</v>
      </c>
      <c r="Q5054" s="52">
        <v>0</v>
      </c>
      <c r="R5054" s="52">
        <v>0</v>
      </c>
      <c r="S5054" s="52">
        <v>0</v>
      </c>
      <c r="T5054" s="52">
        <v>0</v>
      </c>
      <c r="U5054" s="52">
        <v>0</v>
      </c>
      <c r="V5054" s="52">
        <v>0</v>
      </c>
      <c r="W5054" s="52">
        <v>0</v>
      </c>
      <c r="X5054" s="52">
        <v>0</v>
      </c>
      <c r="Y5054" s="52">
        <v>0</v>
      </c>
      <c r="Z5054" s="52">
        <v>0</v>
      </c>
    </row>
    <row r="5055" spans="1:26">
      <c r="A5055" s="52" t="s">
        <v>353</v>
      </c>
      <c r="B5055" s="52" t="s">
        <v>341</v>
      </c>
      <c r="C5055" s="52" t="s">
        <v>247</v>
      </c>
      <c r="D5055" s="52" t="s">
        <v>86</v>
      </c>
      <c r="E5055" s="52" t="s">
        <v>90</v>
      </c>
      <c r="F5055" s="52" t="s">
        <v>67</v>
      </c>
      <c r="G5055" s="52">
        <v>0</v>
      </c>
      <c r="H5055" s="52">
        <v>0</v>
      </c>
      <c r="I5055" s="52">
        <v>0</v>
      </c>
      <c r="J5055" s="52">
        <v>0</v>
      </c>
      <c r="K5055" s="52">
        <v>0</v>
      </c>
      <c r="L5055" s="52">
        <v>0</v>
      </c>
      <c r="M5055" s="52">
        <v>0</v>
      </c>
      <c r="N5055" s="52">
        <v>0</v>
      </c>
      <c r="O5055" s="52">
        <v>0</v>
      </c>
      <c r="P5055" s="52">
        <v>0</v>
      </c>
      <c r="Q5055" s="52">
        <v>0</v>
      </c>
      <c r="R5055" s="52">
        <v>0</v>
      </c>
      <c r="S5055" s="52">
        <v>0</v>
      </c>
      <c r="T5055" s="52">
        <v>0</v>
      </c>
      <c r="U5055" s="52">
        <v>0</v>
      </c>
      <c r="V5055" s="52">
        <v>0</v>
      </c>
      <c r="W5055" s="52">
        <v>0</v>
      </c>
      <c r="X5055" s="52">
        <v>0</v>
      </c>
      <c r="Y5055" s="52">
        <v>0</v>
      </c>
      <c r="Z5055" s="52">
        <v>0</v>
      </c>
    </row>
    <row r="5056" spans="1:26">
      <c r="A5056" s="52" t="s">
        <v>353</v>
      </c>
      <c r="B5056" s="52" t="s">
        <v>337</v>
      </c>
      <c r="C5056" s="52" t="s">
        <v>247</v>
      </c>
      <c r="D5056" s="52" t="s">
        <v>86</v>
      </c>
      <c r="E5056" s="52" t="s">
        <v>90</v>
      </c>
      <c r="F5056" s="52" t="s">
        <v>68</v>
      </c>
      <c r="G5056" s="52">
        <v>0</v>
      </c>
      <c r="H5056" s="52">
        <v>0</v>
      </c>
      <c r="I5056" s="52">
        <v>0</v>
      </c>
      <c r="J5056" s="52">
        <v>0</v>
      </c>
      <c r="K5056" s="52">
        <v>0</v>
      </c>
      <c r="L5056" s="52">
        <v>0</v>
      </c>
      <c r="M5056" s="52">
        <v>0</v>
      </c>
      <c r="N5056" s="52">
        <v>0</v>
      </c>
      <c r="O5056" s="52">
        <v>0</v>
      </c>
      <c r="P5056" s="52">
        <v>0</v>
      </c>
      <c r="Q5056" s="52">
        <v>0</v>
      </c>
      <c r="R5056" s="52">
        <v>0</v>
      </c>
      <c r="S5056" s="52">
        <v>0</v>
      </c>
      <c r="T5056" s="52">
        <v>0</v>
      </c>
      <c r="U5056" s="52">
        <v>0</v>
      </c>
      <c r="V5056" s="52">
        <v>0</v>
      </c>
      <c r="W5056" s="52">
        <v>0</v>
      </c>
      <c r="X5056" s="52">
        <v>0</v>
      </c>
      <c r="Y5056" s="52">
        <v>0</v>
      </c>
      <c r="Z5056" s="52">
        <v>0</v>
      </c>
    </row>
    <row r="5057" spans="1:26">
      <c r="A5057" s="52" t="s">
        <v>353</v>
      </c>
      <c r="B5057" s="52" t="s">
        <v>337</v>
      </c>
      <c r="C5057" s="52" t="s">
        <v>247</v>
      </c>
      <c r="D5057" s="52" t="s">
        <v>86</v>
      </c>
      <c r="E5057" s="52" t="s">
        <v>90</v>
      </c>
      <c r="F5057" s="52" t="s">
        <v>69</v>
      </c>
      <c r="G5057" s="52">
        <v>0</v>
      </c>
      <c r="H5057" s="52">
        <v>0</v>
      </c>
      <c r="I5057" s="52">
        <v>0</v>
      </c>
      <c r="J5057" s="52">
        <v>0</v>
      </c>
      <c r="K5057" s="52">
        <v>0</v>
      </c>
      <c r="L5057" s="52">
        <v>0</v>
      </c>
      <c r="M5057" s="52">
        <v>0</v>
      </c>
      <c r="N5057" s="52">
        <v>0</v>
      </c>
      <c r="O5057" s="52">
        <v>0</v>
      </c>
      <c r="P5057" s="52">
        <v>0</v>
      </c>
      <c r="Q5057" s="52">
        <v>0</v>
      </c>
      <c r="R5057" s="52">
        <v>0</v>
      </c>
      <c r="S5057" s="52">
        <v>0</v>
      </c>
      <c r="T5057" s="52">
        <v>0</v>
      </c>
      <c r="U5057" s="52">
        <v>0</v>
      </c>
      <c r="V5057" s="52">
        <v>0</v>
      </c>
      <c r="W5057" s="52">
        <v>0</v>
      </c>
      <c r="X5057" s="52">
        <v>0</v>
      </c>
      <c r="Y5057" s="52">
        <v>0</v>
      </c>
      <c r="Z5057" s="52">
        <v>0</v>
      </c>
    </row>
    <row r="5058" spans="1:26">
      <c r="A5058" s="52" t="s">
        <v>353</v>
      </c>
      <c r="B5058" s="52" t="s">
        <v>337</v>
      </c>
      <c r="C5058" s="52" t="s">
        <v>247</v>
      </c>
      <c r="D5058" s="52" t="s">
        <v>86</v>
      </c>
      <c r="E5058" s="52" t="s">
        <v>90</v>
      </c>
      <c r="F5058" s="52" t="s">
        <v>70</v>
      </c>
      <c r="G5058" s="52">
        <v>0</v>
      </c>
      <c r="H5058" s="52">
        <v>0</v>
      </c>
      <c r="I5058" s="52">
        <v>0</v>
      </c>
      <c r="J5058" s="52">
        <v>0</v>
      </c>
      <c r="K5058" s="52">
        <v>0</v>
      </c>
      <c r="L5058" s="52">
        <v>0</v>
      </c>
      <c r="M5058" s="52">
        <v>0</v>
      </c>
      <c r="N5058" s="52">
        <v>0</v>
      </c>
      <c r="O5058" s="52">
        <v>0</v>
      </c>
      <c r="P5058" s="52">
        <v>0</v>
      </c>
      <c r="Q5058" s="52">
        <v>0</v>
      </c>
      <c r="R5058" s="52">
        <v>0</v>
      </c>
      <c r="S5058" s="52">
        <v>0</v>
      </c>
      <c r="T5058" s="52">
        <v>0</v>
      </c>
      <c r="U5058" s="52">
        <v>0</v>
      </c>
      <c r="V5058" s="52">
        <v>0</v>
      </c>
      <c r="W5058" s="52">
        <v>0</v>
      </c>
      <c r="X5058" s="52">
        <v>0</v>
      </c>
      <c r="Y5058" s="52">
        <v>0</v>
      </c>
      <c r="Z5058" s="52">
        <v>0</v>
      </c>
    </row>
    <row r="5059" spans="1:26">
      <c r="A5059" s="52" t="s">
        <v>353</v>
      </c>
      <c r="B5059" s="52" t="s">
        <v>342</v>
      </c>
      <c r="C5059" s="52" t="s">
        <v>247</v>
      </c>
      <c r="D5059" s="52" t="s">
        <v>86</v>
      </c>
      <c r="E5059" s="52" t="s">
        <v>90</v>
      </c>
      <c r="F5059" s="52" t="s">
        <v>71</v>
      </c>
      <c r="G5059" s="52">
        <v>0</v>
      </c>
      <c r="H5059" s="52">
        <v>0</v>
      </c>
      <c r="I5059" s="52">
        <v>0</v>
      </c>
      <c r="J5059" s="52">
        <v>0</v>
      </c>
      <c r="K5059" s="52">
        <v>0</v>
      </c>
      <c r="L5059" s="52">
        <v>0</v>
      </c>
      <c r="M5059" s="52">
        <v>0</v>
      </c>
      <c r="N5059" s="52">
        <v>0</v>
      </c>
      <c r="O5059" s="52">
        <v>0</v>
      </c>
      <c r="P5059" s="52">
        <v>0</v>
      </c>
      <c r="Q5059" s="52">
        <v>0</v>
      </c>
      <c r="R5059" s="52">
        <v>0</v>
      </c>
      <c r="S5059" s="52">
        <v>0</v>
      </c>
      <c r="T5059" s="52">
        <v>0</v>
      </c>
      <c r="U5059" s="52">
        <v>0</v>
      </c>
      <c r="V5059" s="52">
        <v>0</v>
      </c>
      <c r="W5059" s="52">
        <v>0</v>
      </c>
      <c r="X5059" s="52">
        <v>0</v>
      </c>
      <c r="Y5059" s="52">
        <v>0</v>
      </c>
      <c r="Z5059" s="52">
        <v>0</v>
      </c>
    </row>
    <row r="5060" spans="1:26">
      <c r="A5060" s="52" t="s">
        <v>353</v>
      </c>
      <c r="B5060" s="52" t="s">
        <v>342</v>
      </c>
      <c r="C5060" s="52" t="s">
        <v>247</v>
      </c>
      <c r="D5060" s="52" t="s">
        <v>86</v>
      </c>
      <c r="E5060" s="52" t="s">
        <v>90</v>
      </c>
      <c r="F5060" s="52" t="s">
        <v>72</v>
      </c>
      <c r="G5060" s="52">
        <v>4.9842011808000004</v>
      </c>
      <c r="H5060" s="52">
        <v>4.3451992044000001</v>
      </c>
      <c r="I5060" s="52">
        <v>4.8137984207999995</v>
      </c>
      <c r="J5060" s="52">
        <v>4.9416004908</v>
      </c>
      <c r="K5060" s="52">
        <v>4.4304005844000001</v>
      </c>
      <c r="L5060" s="52">
        <v>5.2398011340000004</v>
      </c>
      <c r="M5060" s="52">
        <v>4.2599978244000001</v>
      </c>
      <c r="N5060" s="52">
        <v>4.7285970407999995</v>
      </c>
      <c r="O5060" s="52">
        <v>3.7914027948000002</v>
      </c>
      <c r="P5060" s="52">
        <v>3.9192006779999997</v>
      </c>
      <c r="Q5060" s="52">
        <v>3.3654000816000007</v>
      </c>
      <c r="R5060" s="52">
        <v>3.8339992980000002</v>
      </c>
      <c r="S5060" s="52">
        <v>3.9192006779999997</v>
      </c>
      <c r="T5060" s="52">
        <v>4.8989998008000004</v>
      </c>
      <c r="U5060" s="52">
        <v>4.8563991108</v>
      </c>
      <c r="V5060" s="52">
        <v>5.7510010404000003</v>
      </c>
      <c r="W5060" s="52">
        <v>4.0469985612000006</v>
      </c>
      <c r="X5060" s="52">
        <v>4.0469985612000006</v>
      </c>
      <c r="Y5060" s="52">
        <v>4.0043978712000001</v>
      </c>
      <c r="Z5060" s="52">
        <v>4.4184263363999996</v>
      </c>
    </row>
    <row r="5061" spans="1:26">
      <c r="A5061" s="52" t="s">
        <v>353</v>
      </c>
      <c r="B5061" s="52" t="s">
        <v>343</v>
      </c>
      <c r="C5061" s="52" t="s">
        <v>247</v>
      </c>
      <c r="D5061" s="52" t="s">
        <v>86</v>
      </c>
      <c r="E5061" s="52" t="s">
        <v>90</v>
      </c>
      <c r="F5061" s="52" t="s">
        <v>73</v>
      </c>
      <c r="G5061" s="52">
        <v>0</v>
      </c>
      <c r="H5061" s="52">
        <v>0</v>
      </c>
      <c r="I5061" s="52">
        <v>0</v>
      </c>
      <c r="J5061" s="52">
        <v>0</v>
      </c>
      <c r="K5061" s="52">
        <v>0</v>
      </c>
      <c r="L5061" s="52">
        <v>0</v>
      </c>
      <c r="M5061" s="52">
        <v>0</v>
      </c>
      <c r="N5061" s="52">
        <v>0</v>
      </c>
      <c r="O5061" s="52">
        <v>0</v>
      </c>
      <c r="P5061" s="52">
        <v>0</v>
      </c>
      <c r="Q5061" s="52">
        <v>0</v>
      </c>
      <c r="R5061" s="52">
        <v>0</v>
      </c>
      <c r="S5061" s="52">
        <v>0</v>
      </c>
      <c r="T5061" s="52">
        <v>0</v>
      </c>
      <c r="U5061" s="52">
        <v>0</v>
      </c>
      <c r="V5061" s="52">
        <v>0</v>
      </c>
      <c r="W5061" s="52">
        <v>0</v>
      </c>
      <c r="X5061" s="52">
        <v>0</v>
      </c>
      <c r="Y5061" s="52">
        <v>0</v>
      </c>
      <c r="Z5061" s="52">
        <v>0</v>
      </c>
    </row>
    <row r="5062" spans="1:26">
      <c r="A5062" s="52" t="s">
        <v>354</v>
      </c>
      <c r="B5062" s="52" t="s">
        <v>337</v>
      </c>
      <c r="C5062" s="52" t="s">
        <v>247</v>
      </c>
      <c r="D5062" s="52" t="s">
        <v>86</v>
      </c>
      <c r="E5062" s="52" t="s">
        <v>91</v>
      </c>
      <c r="F5062" s="52" t="s">
        <v>63</v>
      </c>
      <c r="G5062" s="52">
        <v>0</v>
      </c>
      <c r="H5062" s="52">
        <v>0</v>
      </c>
      <c r="I5062" s="52">
        <v>0</v>
      </c>
      <c r="J5062" s="52">
        <v>0</v>
      </c>
      <c r="K5062" s="52">
        <v>0</v>
      </c>
      <c r="L5062" s="52">
        <v>0</v>
      </c>
      <c r="M5062" s="52">
        <v>0</v>
      </c>
      <c r="N5062" s="52">
        <v>0</v>
      </c>
      <c r="O5062" s="52">
        <v>0</v>
      </c>
      <c r="P5062" s="52">
        <v>0</v>
      </c>
      <c r="Q5062" s="52">
        <v>0</v>
      </c>
      <c r="R5062" s="52">
        <v>0</v>
      </c>
      <c r="S5062" s="52">
        <v>0</v>
      </c>
      <c r="T5062" s="52">
        <v>0</v>
      </c>
      <c r="U5062" s="52">
        <v>0</v>
      </c>
      <c r="V5062" s="52">
        <v>0</v>
      </c>
      <c r="W5062" s="52">
        <v>0</v>
      </c>
      <c r="X5062" s="52">
        <v>0</v>
      </c>
      <c r="Y5062" s="52">
        <v>0</v>
      </c>
      <c r="Z5062" s="52">
        <v>0</v>
      </c>
    </row>
    <row r="5063" spans="1:26">
      <c r="A5063" s="52" t="s">
        <v>354</v>
      </c>
      <c r="B5063" s="52" t="s">
        <v>338</v>
      </c>
      <c r="C5063" s="52" t="s">
        <v>247</v>
      </c>
      <c r="D5063" s="52" t="s">
        <v>86</v>
      </c>
      <c r="E5063" s="52" t="s">
        <v>91</v>
      </c>
      <c r="F5063" s="52" t="s">
        <v>64</v>
      </c>
      <c r="G5063" s="52">
        <v>0</v>
      </c>
      <c r="H5063" s="52">
        <v>0</v>
      </c>
      <c r="I5063" s="52">
        <v>0</v>
      </c>
      <c r="J5063" s="52">
        <v>0</v>
      </c>
      <c r="K5063" s="52">
        <v>0</v>
      </c>
      <c r="L5063" s="52">
        <v>0</v>
      </c>
      <c r="M5063" s="52">
        <v>0</v>
      </c>
      <c r="N5063" s="52">
        <v>0</v>
      </c>
      <c r="O5063" s="52">
        <v>0</v>
      </c>
      <c r="P5063" s="52">
        <v>0</v>
      </c>
      <c r="Q5063" s="52">
        <v>0</v>
      </c>
      <c r="R5063" s="52">
        <v>0</v>
      </c>
      <c r="S5063" s="52">
        <v>0</v>
      </c>
      <c r="T5063" s="52">
        <v>0</v>
      </c>
      <c r="U5063" s="52">
        <v>0</v>
      </c>
      <c r="V5063" s="52">
        <v>0</v>
      </c>
      <c r="W5063" s="52">
        <v>0</v>
      </c>
      <c r="X5063" s="52">
        <v>0</v>
      </c>
      <c r="Y5063" s="52">
        <v>0</v>
      </c>
      <c r="Z5063" s="52">
        <v>0</v>
      </c>
    </row>
    <row r="5064" spans="1:26">
      <c r="A5064" s="52" t="s">
        <v>354</v>
      </c>
      <c r="B5064" s="52" t="s">
        <v>339</v>
      </c>
      <c r="C5064" s="52" t="s">
        <v>247</v>
      </c>
      <c r="D5064" s="52" t="s">
        <v>86</v>
      </c>
      <c r="E5064" s="52" t="s">
        <v>91</v>
      </c>
      <c r="F5064" s="52" t="s">
        <v>65</v>
      </c>
      <c r="G5064" s="52">
        <v>0</v>
      </c>
      <c r="H5064" s="52">
        <v>0</v>
      </c>
      <c r="I5064" s="52">
        <v>0</v>
      </c>
      <c r="J5064" s="52">
        <v>0</v>
      </c>
      <c r="K5064" s="52">
        <v>0</v>
      </c>
      <c r="L5064" s="52">
        <v>0</v>
      </c>
      <c r="M5064" s="52">
        <v>0</v>
      </c>
      <c r="N5064" s="52">
        <v>0</v>
      </c>
      <c r="O5064" s="52">
        <v>0</v>
      </c>
      <c r="P5064" s="52">
        <v>0</v>
      </c>
      <c r="Q5064" s="52">
        <v>0</v>
      </c>
      <c r="R5064" s="52">
        <v>0</v>
      </c>
      <c r="S5064" s="52">
        <v>0</v>
      </c>
      <c r="T5064" s="52">
        <v>0</v>
      </c>
      <c r="U5064" s="52">
        <v>0</v>
      </c>
      <c r="V5064" s="52">
        <v>0</v>
      </c>
      <c r="W5064" s="52">
        <v>0</v>
      </c>
      <c r="X5064" s="52">
        <v>0</v>
      </c>
      <c r="Y5064" s="52">
        <v>0</v>
      </c>
      <c r="Z5064" s="52">
        <v>0</v>
      </c>
    </row>
    <row r="5065" spans="1:26">
      <c r="A5065" s="52" t="s">
        <v>354</v>
      </c>
      <c r="B5065" s="52" t="s">
        <v>340</v>
      </c>
      <c r="C5065" s="52" t="s">
        <v>247</v>
      </c>
      <c r="D5065" s="52" t="s">
        <v>86</v>
      </c>
      <c r="E5065" s="52" t="s">
        <v>91</v>
      </c>
      <c r="F5065" s="52" t="s">
        <v>66</v>
      </c>
      <c r="G5065" s="52">
        <v>0</v>
      </c>
      <c r="H5065" s="52">
        <v>0</v>
      </c>
      <c r="I5065" s="52">
        <v>0</v>
      </c>
      <c r="J5065" s="52">
        <v>0</v>
      </c>
      <c r="K5065" s="52">
        <v>0</v>
      </c>
      <c r="L5065" s="52">
        <v>0</v>
      </c>
      <c r="M5065" s="52">
        <v>0</v>
      </c>
      <c r="N5065" s="52">
        <v>0</v>
      </c>
      <c r="O5065" s="52">
        <v>0</v>
      </c>
      <c r="P5065" s="52">
        <v>0</v>
      </c>
      <c r="Q5065" s="52">
        <v>0</v>
      </c>
      <c r="R5065" s="52">
        <v>0</v>
      </c>
      <c r="S5065" s="52">
        <v>0</v>
      </c>
      <c r="T5065" s="52">
        <v>0</v>
      </c>
      <c r="U5065" s="52">
        <v>0</v>
      </c>
      <c r="V5065" s="52">
        <v>0</v>
      </c>
      <c r="W5065" s="52">
        <v>0</v>
      </c>
      <c r="X5065" s="52">
        <v>0</v>
      </c>
      <c r="Y5065" s="52">
        <v>0</v>
      </c>
      <c r="Z5065" s="52">
        <v>0</v>
      </c>
    </row>
    <row r="5066" spans="1:26">
      <c r="A5066" s="52" t="s">
        <v>354</v>
      </c>
      <c r="B5066" s="52" t="s">
        <v>341</v>
      </c>
      <c r="C5066" s="52" t="s">
        <v>247</v>
      </c>
      <c r="D5066" s="52" t="s">
        <v>86</v>
      </c>
      <c r="E5066" s="52" t="s">
        <v>91</v>
      </c>
      <c r="F5066" s="52" t="s">
        <v>67</v>
      </c>
      <c r="G5066" s="52">
        <v>0</v>
      </c>
      <c r="H5066" s="52">
        <v>0</v>
      </c>
      <c r="I5066" s="52">
        <v>0</v>
      </c>
      <c r="J5066" s="52">
        <v>0</v>
      </c>
      <c r="K5066" s="52">
        <v>0</v>
      </c>
      <c r="L5066" s="52">
        <v>0</v>
      </c>
      <c r="M5066" s="52">
        <v>0</v>
      </c>
      <c r="N5066" s="52">
        <v>0</v>
      </c>
      <c r="O5066" s="52">
        <v>0</v>
      </c>
      <c r="P5066" s="52">
        <v>0</v>
      </c>
      <c r="Q5066" s="52">
        <v>0</v>
      </c>
      <c r="R5066" s="52">
        <v>0</v>
      </c>
      <c r="S5066" s="52">
        <v>0</v>
      </c>
      <c r="T5066" s="52">
        <v>0</v>
      </c>
      <c r="U5066" s="52">
        <v>0</v>
      </c>
      <c r="V5066" s="52">
        <v>0</v>
      </c>
      <c r="W5066" s="52">
        <v>0</v>
      </c>
      <c r="X5066" s="52">
        <v>0</v>
      </c>
      <c r="Y5066" s="52">
        <v>0</v>
      </c>
      <c r="Z5066" s="52">
        <v>0</v>
      </c>
    </row>
    <row r="5067" spans="1:26">
      <c r="A5067" s="52" t="s">
        <v>354</v>
      </c>
      <c r="B5067" s="52" t="s">
        <v>337</v>
      </c>
      <c r="C5067" s="52" t="s">
        <v>247</v>
      </c>
      <c r="D5067" s="52" t="s">
        <v>86</v>
      </c>
      <c r="E5067" s="52" t="s">
        <v>91</v>
      </c>
      <c r="F5067" s="52" t="s">
        <v>68</v>
      </c>
      <c r="G5067" s="52">
        <v>0</v>
      </c>
      <c r="H5067" s="52">
        <v>0</v>
      </c>
      <c r="I5067" s="52">
        <v>0</v>
      </c>
      <c r="J5067" s="52">
        <v>0</v>
      </c>
      <c r="K5067" s="52">
        <v>0</v>
      </c>
      <c r="L5067" s="52">
        <v>0</v>
      </c>
      <c r="M5067" s="52">
        <v>0</v>
      </c>
      <c r="N5067" s="52">
        <v>0</v>
      </c>
      <c r="O5067" s="52">
        <v>0</v>
      </c>
      <c r="P5067" s="52">
        <v>0</v>
      </c>
      <c r="Q5067" s="52">
        <v>0</v>
      </c>
      <c r="R5067" s="52">
        <v>0</v>
      </c>
      <c r="S5067" s="52">
        <v>0</v>
      </c>
      <c r="T5067" s="52">
        <v>0</v>
      </c>
      <c r="U5067" s="52">
        <v>0</v>
      </c>
      <c r="V5067" s="52">
        <v>0</v>
      </c>
      <c r="W5067" s="52">
        <v>0</v>
      </c>
      <c r="X5067" s="52">
        <v>0</v>
      </c>
      <c r="Y5067" s="52">
        <v>0</v>
      </c>
      <c r="Z5067" s="52">
        <v>0</v>
      </c>
    </row>
    <row r="5068" spans="1:26">
      <c r="A5068" s="52" t="s">
        <v>354</v>
      </c>
      <c r="B5068" s="52" t="s">
        <v>337</v>
      </c>
      <c r="C5068" s="52" t="s">
        <v>247</v>
      </c>
      <c r="D5068" s="52" t="s">
        <v>86</v>
      </c>
      <c r="E5068" s="52" t="s">
        <v>91</v>
      </c>
      <c r="F5068" s="52" t="s">
        <v>69</v>
      </c>
      <c r="G5068" s="52">
        <v>0</v>
      </c>
      <c r="H5068" s="52">
        <v>0</v>
      </c>
      <c r="I5068" s="52">
        <v>0</v>
      </c>
      <c r="J5068" s="52">
        <v>0</v>
      </c>
      <c r="K5068" s="52">
        <v>0</v>
      </c>
      <c r="L5068" s="52">
        <v>0</v>
      </c>
      <c r="M5068" s="52">
        <v>0</v>
      </c>
      <c r="N5068" s="52">
        <v>0</v>
      </c>
      <c r="O5068" s="52">
        <v>0</v>
      </c>
      <c r="P5068" s="52">
        <v>0</v>
      </c>
      <c r="Q5068" s="52">
        <v>0</v>
      </c>
      <c r="R5068" s="52">
        <v>0</v>
      </c>
      <c r="S5068" s="52">
        <v>0</v>
      </c>
      <c r="T5068" s="52">
        <v>0</v>
      </c>
      <c r="U5068" s="52">
        <v>0</v>
      </c>
      <c r="V5068" s="52">
        <v>0</v>
      </c>
      <c r="W5068" s="52">
        <v>0</v>
      </c>
      <c r="X5068" s="52">
        <v>0</v>
      </c>
      <c r="Y5068" s="52">
        <v>0</v>
      </c>
      <c r="Z5068" s="52">
        <v>0</v>
      </c>
    </row>
    <row r="5069" spans="1:26">
      <c r="A5069" s="52" t="s">
        <v>354</v>
      </c>
      <c r="B5069" s="52" t="s">
        <v>337</v>
      </c>
      <c r="C5069" s="52" t="s">
        <v>247</v>
      </c>
      <c r="D5069" s="52" t="s">
        <v>86</v>
      </c>
      <c r="E5069" s="52" t="s">
        <v>91</v>
      </c>
      <c r="F5069" s="52" t="s">
        <v>70</v>
      </c>
      <c r="G5069" s="52">
        <v>0</v>
      </c>
      <c r="H5069" s="52">
        <v>0</v>
      </c>
      <c r="I5069" s="52">
        <v>0</v>
      </c>
      <c r="J5069" s="52">
        <v>0</v>
      </c>
      <c r="K5069" s="52">
        <v>0</v>
      </c>
      <c r="L5069" s="52">
        <v>0</v>
      </c>
      <c r="M5069" s="52">
        <v>0</v>
      </c>
      <c r="N5069" s="52">
        <v>0</v>
      </c>
      <c r="O5069" s="52">
        <v>0</v>
      </c>
      <c r="P5069" s="52">
        <v>0</v>
      </c>
      <c r="Q5069" s="52">
        <v>0</v>
      </c>
      <c r="R5069" s="52">
        <v>0</v>
      </c>
      <c r="S5069" s="52">
        <v>0</v>
      </c>
      <c r="T5069" s="52">
        <v>0</v>
      </c>
      <c r="U5069" s="52">
        <v>0</v>
      </c>
      <c r="V5069" s="52">
        <v>0</v>
      </c>
      <c r="W5069" s="52">
        <v>0</v>
      </c>
      <c r="X5069" s="52">
        <v>0</v>
      </c>
      <c r="Y5069" s="52">
        <v>0</v>
      </c>
      <c r="Z5069" s="52">
        <v>0</v>
      </c>
    </row>
    <row r="5070" spans="1:26">
      <c r="A5070" s="52" t="s">
        <v>354</v>
      </c>
      <c r="B5070" s="52" t="s">
        <v>342</v>
      </c>
      <c r="C5070" s="52" t="s">
        <v>247</v>
      </c>
      <c r="D5070" s="52" t="s">
        <v>86</v>
      </c>
      <c r="E5070" s="52" t="s">
        <v>91</v>
      </c>
      <c r="F5070" s="52" t="s">
        <v>71</v>
      </c>
      <c r="G5070" s="52">
        <v>0</v>
      </c>
      <c r="H5070" s="52">
        <v>0</v>
      </c>
      <c r="I5070" s="52">
        <v>0</v>
      </c>
      <c r="J5070" s="52">
        <v>0</v>
      </c>
      <c r="K5070" s="52">
        <v>0</v>
      </c>
      <c r="L5070" s="52">
        <v>0</v>
      </c>
      <c r="M5070" s="52">
        <v>0</v>
      </c>
      <c r="N5070" s="52">
        <v>0</v>
      </c>
      <c r="O5070" s="52">
        <v>0</v>
      </c>
      <c r="P5070" s="52">
        <v>0</v>
      </c>
      <c r="Q5070" s="52">
        <v>0</v>
      </c>
      <c r="R5070" s="52">
        <v>0</v>
      </c>
      <c r="S5070" s="52">
        <v>0</v>
      </c>
      <c r="T5070" s="52">
        <v>0</v>
      </c>
      <c r="U5070" s="52">
        <v>0</v>
      </c>
      <c r="V5070" s="52">
        <v>0</v>
      </c>
      <c r="W5070" s="52">
        <v>0</v>
      </c>
      <c r="X5070" s="52">
        <v>0</v>
      </c>
      <c r="Y5070" s="52">
        <v>0</v>
      </c>
      <c r="Z5070" s="52">
        <v>0</v>
      </c>
    </row>
    <row r="5071" spans="1:26">
      <c r="A5071" s="52" t="s">
        <v>354</v>
      </c>
      <c r="B5071" s="52" t="s">
        <v>342</v>
      </c>
      <c r="C5071" s="52" t="s">
        <v>247</v>
      </c>
      <c r="D5071" s="52" t="s">
        <v>86</v>
      </c>
      <c r="E5071" s="52" t="s">
        <v>91</v>
      </c>
      <c r="F5071" s="52" t="s">
        <v>72</v>
      </c>
      <c r="G5071" s="52">
        <v>0</v>
      </c>
      <c r="H5071" s="52">
        <v>0</v>
      </c>
      <c r="I5071" s="52">
        <v>0</v>
      </c>
      <c r="J5071" s="52">
        <v>0</v>
      </c>
      <c r="K5071" s="52">
        <v>0</v>
      </c>
      <c r="L5071" s="52">
        <v>0</v>
      </c>
      <c r="M5071" s="52">
        <v>0</v>
      </c>
      <c r="N5071" s="52">
        <v>0</v>
      </c>
      <c r="O5071" s="52">
        <v>0</v>
      </c>
      <c r="P5071" s="52">
        <v>0</v>
      </c>
      <c r="Q5071" s="52">
        <v>0</v>
      </c>
      <c r="R5071" s="52">
        <v>0</v>
      </c>
      <c r="S5071" s="52">
        <v>0</v>
      </c>
      <c r="T5071" s="52">
        <v>0</v>
      </c>
      <c r="U5071" s="52">
        <v>0</v>
      </c>
      <c r="V5071" s="52">
        <v>0</v>
      </c>
      <c r="W5071" s="52">
        <v>0</v>
      </c>
      <c r="X5071" s="52">
        <v>0</v>
      </c>
      <c r="Y5071" s="52">
        <v>0</v>
      </c>
      <c r="Z5071" s="52">
        <v>0</v>
      </c>
    </row>
    <row r="5072" spans="1:26">
      <c r="A5072" s="52" t="s">
        <v>354</v>
      </c>
      <c r="B5072" s="52" t="s">
        <v>343</v>
      </c>
      <c r="C5072" s="52" t="s">
        <v>247</v>
      </c>
      <c r="D5072" s="52" t="s">
        <v>86</v>
      </c>
      <c r="E5072" s="52" t="s">
        <v>91</v>
      </c>
      <c r="F5072" s="52" t="s">
        <v>73</v>
      </c>
      <c r="G5072" s="52">
        <v>0</v>
      </c>
      <c r="H5072" s="52">
        <v>0</v>
      </c>
      <c r="I5072" s="52">
        <v>0</v>
      </c>
      <c r="J5072" s="52">
        <v>0</v>
      </c>
      <c r="K5072" s="52">
        <v>0</v>
      </c>
      <c r="L5072" s="52">
        <v>0</v>
      </c>
      <c r="M5072" s="52">
        <v>0</v>
      </c>
      <c r="N5072" s="52">
        <v>0</v>
      </c>
      <c r="O5072" s="52">
        <v>0</v>
      </c>
      <c r="P5072" s="52">
        <v>0</v>
      </c>
      <c r="Q5072" s="52">
        <v>0</v>
      </c>
      <c r="R5072" s="52">
        <v>0</v>
      </c>
      <c r="S5072" s="52">
        <v>0</v>
      </c>
      <c r="T5072" s="52">
        <v>0</v>
      </c>
      <c r="U5072" s="52">
        <v>0</v>
      </c>
      <c r="V5072" s="52">
        <v>0</v>
      </c>
      <c r="W5072" s="52">
        <v>0</v>
      </c>
      <c r="X5072" s="52">
        <v>0</v>
      </c>
      <c r="Y5072" s="52">
        <v>0</v>
      </c>
      <c r="Z5072" s="52">
        <v>0</v>
      </c>
    </row>
    <row r="5073" spans="1:26">
      <c r="A5073" s="52" t="s">
        <v>355</v>
      </c>
      <c r="B5073" s="52" t="s">
        <v>337</v>
      </c>
      <c r="C5073" s="52" t="s">
        <v>247</v>
      </c>
      <c r="D5073" s="52" t="s">
        <v>86</v>
      </c>
      <c r="E5073" s="52" t="s">
        <v>92</v>
      </c>
      <c r="F5073" s="52" t="s">
        <v>63</v>
      </c>
      <c r="G5073" s="52">
        <v>6.5896045200000003E-2</v>
      </c>
      <c r="H5073" s="52">
        <v>6.5896045200000003E-2</v>
      </c>
      <c r="I5073" s="52">
        <v>6.5778814800000002E-2</v>
      </c>
      <c r="J5073" s="52">
        <v>6.5515046399999999E-2</v>
      </c>
      <c r="K5073" s="52">
        <v>6.5561101200000013E-2</v>
      </c>
      <c r="L5073" s="52">
        <v>6.5515046399999999E-2</v>
      </c>
      <c r="M5073" s="52">
        <v>6.5456431199999998E-2</v>
      </c>
      <c r="N5073" s="52">
        <v>6.531408000000001E-2</v>
      </c>
      <c r="O5073" s="52">
        <v>6.4217138400000012E-2</v>
      </c>
      <c r="P5073" s="52">
        <v>1.5269259600000001E-2</v>
      </c>
      <c r="Q5073" s="52">
        <v>3.8313406800000005E-2</v>
      </c>
      <c r="R5073" s="52">
        <v>3.3523707600000001E-2</v>
      </c>
      <c r="S5073" s="52">
        <v>4.6934028000000004E-3</v>
      </c>
      <c r="T5073" s="52">
        <v>0</v>
      </c>
      <c r="U5073" s="52">
        <v>5.7568500000000009E-3</v>
      </c>
      <c r="V5073" s="52">
        <v>4.7227103999999999E-3</v>
      </c>
      <c r="W5073" s="52">
        <v>3.2238360000000002E-4</v>
      </c>
      <c r="X5073" s="52">
        <v>0</v>
      </c>
      <c r="Y5073" s="52">
        <v>0</v>
      </c>
      <c r="Z5073" s="52">
        <v>0</v>
      </c>
    </row>
    <row r="5074" spans="1:26">
      <c r="A5074" s="52" t="s">
        <v>355</v>
      </c>
      <c r="B5074" s="52" t="s">
        <v>338</v>
      </c>
      <c r="C5074" s="52" t="s">
        <v>247</v>
      </c>
      <c r="D5074" s="52" t="s">
        <v>86</v>
      </c>
      <c r="E5074" s="52" t="s">
        <v>92</v>
      </c>
      <c r="F5074" s="52" t="s">
        <v>64</v>
      </c>
      <c r="G5074" s="52">
        <v>0</v>
      </c>
      <c r="H5074" s="52">
        <v>0</v>
      </c>
      <c r="I5074" s="52">
        <v>0</v>
      </c>
      <c r="J5074" s="52">
        <v>0</v>
      </c>
      <c r="K5074" s="52">
        <v>0</v>
      </c>
      <c r="L5074" s="52">
        <v>0</v>
      </c>
      <c r="M5074" s="52">
        <v>0</v>
      </c>
      <c r="N5074" s="52">
        <v>0</v>
      </c>
      <c r="O5074" s="52">
        <v>0</v>
      </c>
      <c r="P5074" s="52">
        <v>0</v>
      </c>
      <c r="Q5074" s="52">
        <v>0</v>
      </c>
      <c r="R5074" s="52">
        <v>0</v>
      </c>
      <c r="S5074" s="52">
        <v>0</v>
      </c>
      <c r="T5074" s="52">
        <v>0</v>
      </c>
      <c r="U5074" s="52">
        <v>0</v>
      </c>
      <c r="V5074" s="52">
        <v>0</v>
      </c>
      <c r="W5074" s="52">
        <v>0</v>
      </c>
      <c r="X5074" s="52">
        <v>0</v>
      </c>
      <c r="Y5074" s="52">
        <v>0</v>
      </c>
      <c r="Z5074" s="52">
        <v>0</v>
      </c>
    </row>
    <row r="5075" spans="1:26">
      <c r="A5075" s="52" t="s">
        <v>355</v>
      </c>
      <c r="B5075" s="52" t="s">
        <v>339</v>
      </c>
      <c r="C5075" s="52" t="s">
        <v>247</v>
      </c>
      <c r="D5075" s="52" t="s">
        <v>86</v>
      </c>
      <c r="E5075" s="52" t="s">
        <v>92</v>
      </c>
      <c r="F5075" s="52" t="s">
        <v>65</v>
      </c>
      <c r="G5075" s="52">
        <v>0</v>
      </c>
      <c r="H5075" s="52">
        <v>0</v>
      </c>
      <c r="I5075" s="52">
        <v>0</v>
      </c>
      <c r="J5075" s="52">
        <v>0</v>
      </c>
      <c r="K5075" s="52">
        <v>0</v>
      </c>
      <c r="L5075" s="52">
        <v>0</v>
      </c>
      <c r="M5075" s="52">
        <v>0</v>
      </c>
      <c r="N5075" s="52">
        <v>0</v>
      </c>
      <c r="O5075" s="52">
        <v>0</v>
      </c>
      <c r="P5075" s="52">
        <v>0</v>
      </c>
      <c r="Q5075" s="52">
        <v>0</v>
      </c>
      <c r="R5075" s="52">
        <v>0</v>
      </c>
      <c r="S5075" s="52">
        <v>0</v>
      </c>
      <c r="T5075" s="52">
        <v>0</v>
      </c>
      <c r="U5075" s="52">
        <v>0</v>
      </c>
      <c r="V5075" s="52">
        <v>0</v>
      </c>
      <c r="W5075" s="52">
        <v>0</v>
      </c>
      <c r="X5075" s="52">
        <v>0</v>
      </c>
      <c r="Y5075" s="52">
        <v>0</v>
      </c>
      <c r="Z5075" s="52">
        <v>0</v>
      </c>
    </row>
    <row r="5076" spans="1:26">
      <c r="A5076" s="52" t="s">
        <v>355</v>
      </c>
      <c r="B5076" s="52" t="s">
        <v>340</v>
      </c>
      <c r="C5076" s="52" t="s">
        <v>247</v>
      </c>
      <c r="D5076" s="52" t="s">
        <v>86</v>
      </c>
      <c r="E5076" s="52" t="s">
        <v>92</v>
      </c>
      <c r="F5076" s="52" t="s">
        <v>66</v>
      </c>
      <c r="G5076" s="52">
        <v>0</v>
      </c>
      <c r="H5076" s="52">
        <v>0</v>
      </c>
      <c r="I5076" s="52">
        <v>0</v>
      </c>
      <c r="J5076" s="52">
        <v>0</v>
      </c>
      <c r="K5076" s="52">
        <v>0</v>
      </c>
      <c r="L5076" s="52">
        <v>0</v>
      </c>
      <c r="M5076" s="52">
        <v>0</v>
      </c>
      <c r="N5076" s="52">
        <v>0</v>
      </c>
      <c r="O5076" s="52">
        <v>0</v>
      </c>
      <c r="P5076" s="52">
        <v>0</v>
      </c>
      <c r="Q5076" s="52">
        <v>0</v>
      </c>
      <c r="R5076" s="52">
        <v>0</v>
      </c>
      <c r="S5076" s="52">
        <v>0</v>
      </c>
      <c r="T5076" s="52">
        <v>0</v>
      </c>
      <c r="U5076" s="52">
        <v>0</v>
      </c>
      <c r="V5076" s="52">
        <v>0</v>
      </c>
      <c r="W5076" s="52">
        <v>0</v>
      </c>
      <c r="X5076" s="52">
        <v>0</v>
      </c>
      <c r="Y5076" s="52">
        <v>0</v>
      </c>
      <c r="Z5076" s="52">
        <v>0</v>
      </c>
    </row>
    <row r="5077" spans="1:26">
      <c r="A5077" s="52" t="s">
        <v>355</v>
      </c>
      <c r="B5077" s="52" t="s">
        <v>341</v>
      </c>
      <c r="C5077" s="52" t="s">
        <v>247</v>
      </c>
      <c r="D5077" s="52" t="s">
        <v>86</v>
      </c>
      <c r="E5077" s="52" t="s">
        <v>92</v>
      </c>
      <c r="F5077" s="52" t="s">
        <v>67</v>
      </c>
      <c r="G5077" s="52">
        <v>0</v>
      </c>
      <c r="H5077" s="52">
        <v>0</v>
      </c>
      <c r="I5077" s="52">
        <v>0</v>
      </c>
      <c r="J5077" s="52">
        <v>0</v>
      </c>
      <c r="K5077" s="52">
        <v>0</v>
      </c>
      <c r="L5077" s="52">
        <v>0</v>
      </c>
      <c r="M5077" s="52">
        <v>0</v>
      </c>
      <c r="N5077" s="52">
        <v>0</v>
      </c>
      <c r="O5077" s="52">
        <v>0</v>
      </c>
      <c r="P5077" s="52">
        <v>0</v>
      </c>
      <c r="Q5077" s="52">
        <v>0</v>
      </c>
      <c r="R5077" s="52">
        <v>0</v>
      </c>
      <c r="S5077" s="52">
        <v>0</v>
      </c>
      <c r="T5077" s="52">
        <v>0</v>
      </c>
      <c r="U5077" s="52">
        <v>0</v>
      </c>
      <c r="V5077" s="52">
        <v>0</v>
      </c>
      <c r="W5077" s="52">
        <v>0</v>
      </c>
      <c r="X5077" s="52">
        <v>0</v>
      </c>
      <c r="Y5077" s="52">
        <v>0</v>
      </c>
      <c r="Z5077" s="52">
        <v>0</v>
      </c>
    </row>
    <row r="5078" spans="1:26">
      <c r="A5078" s="52" t="s">
        <v>355</v>
      </c>
      <c r="B5078" s="52" t="s">
        <v>337</v>
      </c>
      <c r="C5078" s="52" t="s">
        <v>247</v>
      </c>
      <c r="D5078" s="52" t="s">
        <v>86</v>
      </c>
      <c r="E5078" s="52" t="s">
        <v>92</v>
      </c>
      <c r="F5078" s="52" t="s">
        <v>68</v>
      </c>
      <c r="G5078" s="52">
        <v>0</v>
      </c>
      <c r="H5078" s="52">
        <v>0</v>
      </c>
      <c r="I5078" s="52">
        <v>0</v>
      </c>
      <c r="J5078" s="52">
        <v>0</v>
      </c>
      <c r="K5078" s="52">
        <v>0</v>
      </c>
      <c r="L5078" s="52">
        <v>0</v>
      </c>
      <c r="M5078" s="52">
        <v>0</v>
      </c>
      <c r="N5078" s="52">
        <v>0</v>
      </c>
      <c r="O5078" s="52">
        <v>0</v>
      </c>
      <c r="P5078" s="52">
        <v>0</v>
      </c>
      <c r="Q5078" s="52">
        <v>0</v>
      </c>
      <c r="R5078" s="52">
        <v>0</v>
      </c>
      <c r="S5078" s="52">
        <v>0</v>
      </c>
      <c r="T5078" s="52">
        <v>0</v>
      </c>
      <c r="U5078" s="52">
        <v>0</v>
      </c>
      <c r="V5078" s="52">
        <v>0</v>
      </c>
      <c r="W5078" s="52">
        <v>0</v>
      </c>
      <c r="X5078" s="52">
        <v>0</v>
      </c>
      <c r="Y5078" s="52">
        <v>0</v>
      </c>
      <c r="Z5078" s="52">
        <v>0</v>
      </c>
    </row>
    <row r="5079" spans="1:26">
      <c r="A5079" s="52" t="s">
        <v>355</v>
      </c>
      <c r="B5079" s="52" t="s">
        <v>337</v>
      </c>
      <c r="C5079" s="52" t="s">
        <v>247</v>
      </c>
      <c r="D5079" s="52" t="s">
        <v>86</v>
      </c>
      <c r="E5079" s="52" t="s">
        <v>92</v>
      </c>
      <c r="F5079" s="52" t="s">
        <v>69</v>
      </c>
      <c r="G5079" s="52">
        <v>0</v>
      </c>
      <c r="H5079" s="52">
        <v>0</v>
      </c>
      <c r="I5079" s="52">
        <v>0</v>
      </c>
      <c r="J5079" s="52">
        <v>0</v>
      </c>
      <c r="K5079" s="52">
        <v>0</v>
      </c>
      <c r="L5079" s="52">
        <v>0</v>
      </c>
      <c r="M5079" s="52">
        <v>0</v>
      </c>
      <c r="N5079" s="52">
        <v>0</v>
      </c>
      <c r="O5079" s="52">
        <v>0</v>
      </c>
      <c r="P5079" s="52">
        <v>0</v>
      </c>
      <c r="Q5079" s="52">
        <v>0</v>
      </c>
      <c r="R5079" s="52">
        <v>0</v>
      </c>
      <c r="S5079" s="52">
        <v>0</v>
      </c>
      <c r="T5079" s="52">
        <v>0</v>
      </c>
      <c r="U5079" s="52">
        <v>0</v>
      </c>
      <c r="V5079" s="52">
        <v>0</v>
      </c>
      <c r="W5079" s="52">
        <v>0</v>
      </c>
      <c r="X5079" s="52">
        <v>0</v>
      </c>
      <c r="Y5079" s="52">
        <v>0</v>
      </c>
      <c r="Z5079" s="52">
        <v>0</v>
      </c>
    </row>
    <row r="5080" spans="1:26">
      <c r="A5080" s="52" t="s">
        <v>355</v>
      </c>
      <c r="B5080" s="52" t="s">
        <v>337</v>
      </c>
      <c r="C5080" s="52" t="s">
        <v>247</v>
      </c>
      <c r="D5080" s="52" t="s">
        <v>86</v>
      </c>
      <c r="E5080" s="52" t="s">
        <v>92</v>
      </c>
      <c r="F5080" s="52" t="s">
        <v>70</v>
      </c>
      <c r="G5080" s="52">
        <v>0</v>
      </c>
      <c r="H5080" s="52">
        <v>0</v>
      </c>
      <c r="I5080" s="52">
        <v>0</v>
      </c>
      <c r="J5080" s="52">
        <v>0</v>
      </c>
      <c r="K5080" s="52">
        <v>0</v>
      </c>
      <c r="L5080" s="52">
        <v>0</v>
      </c>
      <c r="M5080" s="52">
        <v>0</v>
      </c>
      <c r="N5080" s="52">
        <v>0</v>
      </c>
      <c r="O5080" s="52">
        <v>0</v>
      </c>
      <c r="P5080" s="52">
        <v>0</v>
      </c>
      <c r="Q5080" s="52">
        <v>0</v>
      </c>
      <c r="R5080" s="52">
        <v>0</v>
      </c>
      <c r="S5080" s="52">
        <v>0</v>
      </c>
      <c r="T5080" s="52">
        <v>0</v>
      </c>
      <c r="U5080" s="52">
        <v>0</v>
      </c>
      <c r="V5080" s="52">
        <v>0</v>
      </c>
      <c r="W5080" s="52">
        <v>0</v>
      </c>
      <c r="X5080" s="52">
        <v>0</v>
      </c>
      <c r="Y5080" s="52">
        <v>0</v>
      </c>
      <c r="Z5080" s="52">
        <v>0</v>
      </c>
    </row>
    <row r="5081" spans="1:26">
      <c r="A5081" s="52" t="s">
        <v>355</v>
      </c>
      <c r="B5081" s="52" t="s">
        <v>342</v>
      </c>
      <c r="C5081" s="52" t="s">
        <v>247</v>
      </c>
      <c r="D5081" s="52" t="s">
        <v>86</v>
      </c>
      <c r="E5081" s="52" t="s">
        <v>92</v>
      </c>
      <c r="F5081" s="52" t="s">
        <v>71</v>
      </c>
      <c r="G5081" s="52">
        <v>0</v>
      </c>
      <c r="H5081" s="52">
        <v>0</v>
      </c>
      <c r="I5081" s="52">
        <v>0</v>
      </c>
      <c r="J5081" s="52">
        <v>0</v>
      </c>
      <c r="K5081" s="52">
        <v>0</v>
      </c>
      <c r="L5081" s="52">
        <v>0</v>
      </c>
      <c r="M5081" s="52">
        <v>0</v>
      </c>
      <c r="N5081" s="52">
        <v>0</v>
      </c>
      <c r="O5081" s="52">
        <v>0</v>
      </c>
      <c r="P5081" s="52">
        <v>0</v>
      </c>
      <c r="Q5081" s="52">
        <v>0</v>
      </c>
      <c r="R5081" s="52">
        <v>0</v>
      </c>
      <c r="S5081" s="52">
        <v>0</v>
      </c>
      <c r="T5081" s="52">
        <v>0</v>
      </c>
      <c r="U5081" s="52">
        <v>0</v>
      </c>
      <c r="V5081" s="52">
        <v>0</v>
      </c>
      <c r="W5081" s="52">
        <v>0</v>
      </c>
      <c r="X5081" s="52">
        <v>0</v>
      </c>
      <c r="Y5081" s="52">
        <v>0</v>
      </c>
      <c r="Z5081" s="52">
        <v>0</v>
      </c>
    </row>
    <row r="5082" spans="1:26">
      <c r="A5082" s="52" t="s">
        <v>355</v>
      </c>
      <c r="B5082" s="52" t="s">
        <v>342</v>
      </c>
      <c r="C5082" s="52" t="s">
        <v>247</v>
      </c>
      <c r="D5082" s="52" t="s">
        <v>86</v>
      </c>
      <c r="E5082" s="52" t="s">
        <v>92</v>
      </c>
      <c r="F5082" s="52" t="s">
        <v>72</v>
      </c>
      <c r="G5082" s="52">
        <v>0</v>
      </c>
      <c r="H5082" s="52">
        <v>0</v>
      </c>
      <c r="I5082" s="52">
        <v>0</v>
      </c>
      <c r="J5082" s="52">
        <v>0</v>
      </c>
      <c r="K5082" s="52">
        <v>0</v>
      </c>
      <c r="L5082" s="52">
        <v>0</v>
      </c>
      <c r="M5082" s="52">
        <v>0</v>
      </c>
      <c r="N5082" s="52">
        <v>0</v>
      </c>
      <c r="O5082" s="52">
        <v>0</v>
      </c>
      <c r="P5082" s="52">
        <v>0</v>
      </c>
      <c r="Q5082" s="52">
        <v>0</v>
      </c>
      <c r="R5082" s="52">
        <v>0</v>
      </c>
      <c r="S5082" s="52">
        <v>0</v>
      </c>
      <c r="T5082" s="52">
        <v>0</v>
      </c>
      <c r="U5082" s="52">
        <v>0</v>
      </c>
      <c r="V5082" s="52">
        <v>0</v>
      </c>
      <c r="W5082" s="52">
        <v>0</v>
      </c>
      <c r="X5082" s="52">
        <v>0</v>
      </c>
      <c r="Y5082" s="52">
        <v>0</v>
      </c>
      <c r="Z5082" s="52">
        <v>0</v>
      </c>
    </row>
    <row r="5083" spans="1:26">
      <c r="A5083" s="52" t="s">
        <v>355</v>
      </c>
      <c r="B5083" s="52" t="s">
        <v>343</v>
      </c>
      <c r="C5083" s="52" t="s">
        <v>247</v>
      </c>
      <c r="D5083" s="52" t="s">
        <v>86</v>
      </c>
      <c r="E5083" s="52" t="s">
        <v>92</v>
      </c>
      <c r="F5083" s="52" t="s">
        <v>73</v>
      </c>
      <c r="G5083" s="52">
        <v>0</v>
      </c>
      <c r="H5083" s="52">
        <v>0</v>
      </c>
      <c r="I5083" s="52">
        <v>0</v>
      </c>
      <c r="J5083" s="52">
        <v>0</v>
      </c>
      <c r="K5083" s="52">
        <v>0</v>
      </c>
      <c r="L5083" s="52">
        <v>0</v>
      </c>
      <c r="M5083" s="52">
        <v>0</v>
      </c>
      <c r="N5083" s="52">
        <v>0</v>
      </c>
      <c r="O5083" s="52">
        <v>0</v>
      </c>
      <c r="P5083" s="52">
        <v>0</v>
      </c>
      <c r="Q5083" s="52">
        <v>0</v>
      </c>
      <c r="R5083" s="52">
        <v>0</v>
      </c>
      <c r="S5083" s="52">
        <v>0</v>
      </c>
      <c r="T5083" s="52">
        <v>0</v>
      </c>
      <c r="U5083" s="52">
        <v>0</v>
      </c>
      <c r="V5083" s="52">
        <v>0</v>
      </c>
      <c r="W5083" s="52">
        <v>0</v>
      </c>
      <c r="X5083" s="52">
        <v>0</v>
      </c>
      <c r="Y5083" s="52">
        <v>0</v>
      </c>
      <c r="Z5083" s="52">
        <v>0</v>
      </c>
    </row>
    <row r="5084" spans="1:26">
      <c r="A5084" s="52" t="s">
        <v>350</v>
      </c>
      <c r="B5084" s="52" t="s">
        <v>337</v>
      </c>
      <c r="C5084" s="52" t="s">
        <v>248</v>
      </c>
      <c r="D5084" s="52" t="s">
        <v>86</v>
      </c>
      <c r="E5084" s="52" t="s">
        <v>87</v>
      </c>
      <c r="F5084" s="52" t="s">
        <v>63</v>
      </c>
      <c r="G5084" s="52">
        <v>0</v>
      </c>
      <c r="H5084" s="52">
        <v>0</v>
      </c>
      <c r="I5084" s="52">
        <v>0</v>
      </c>
      <c r="J5084" s="52">
        <v>0</v>
      </c>
      <c r="K5084" s="52">
        <v>0</v>
      </c>
      <c r="L5084" s="52">
        <v>0</v>
      </c>
      <c r="M5084" s="52">
        <v>0</v>
      </c>
      <c r="N5084" s="52">
        <v>0</v>
      </c>
      <c r="O5084" s="52">
        <v>0</v>
      </c>
      <c r="P5084" s="52">
        <v>0</v>
      </c>
      <c r="Q5084" s="52">
        <v>0</v>
      </c>
      <c r="R5084" s="52">
        <v>0</v>
      </c>
      <c r="S5084" s="52">
        <v>0</v>
      </c>
      <c r="T5084" s="52">
        <v>0</v>
      </c>
      <c r="U5084" s="52">
        <v>0</v>
      </c>
      <c r="V5084" s="52">
        <v>0</v>
      </c>
      <c r="W5084" s="52">
        <v>0</v>
      </c>
      <c r="X5084" s="52">
        <v>0</v>
      </c>
      <c r="Y5084" s="52">
        <v>0</v>
      </c>
      <c r="Z5084" s="52">
        <v>0</v>
      </c>
    </row>
    <row r="5085" spans="1:26">
      <c r="A5085" s="52" t="s">
        <v>350</v>
      </c>
      <c r="B5085" s="52" t="s">
        <v>338</v>
      </c>
      <c r="C5085" s="52" t="s">
        <v>248</v>
      </c>
      <c r="D5085" s="52" t="s">
        <v>86</v>
      </c>
      <c r="E5085" s="52" t="s">
        <v>87</v>
      </c>
      <c r="F5085" s="52" t="s">
        <v>64</v>
      </c>
      <c r="G5085" s="52">
        <v>0</v>
      </c>
      <c r="H5085" s="52">
        <v>0</v>
      </c>
      <c r="I5085" s="52">
        <v>0</v>
      </c>
      <c r="J5085" s="52">
        <v>0</v>
      </c>
      <c r="K5085" s="52">
        <v>0</v>
      </c>
      <c r="L5085" s="52">
        <v>0</v>
      </c>
      <c r="M5085" s="52">
        <v>0</v>
      </c>
      <c r="N5085" s="52">
        <v>0</v>
      </c>
      <c r="O5085" s="52">
        <v>0</v>
      </c>
      <c r="P5085" s="52">
        <v>0</v>
      </c>
      <c r="Q5085" s="52">
        <v>0</v>
      </c>
      <c r="R5085" s="52">
        <v>0</v>
      </c>
      <c r="S5085" s="52">
        <v>0</v>
      </c>
      <c r="T5085" s="52">
        <v>0</v>
      </c>
      <c r="U5085" s="52">
        <v>0</v>
      </c>
      <c r="V5085" s="52">
        <v>0</v>
      </c>
      <c r="W5085" s="52">
        <v>0</v>
      </c>
      <c r="X5085" s="52">
        <v>0</v>
      </c>
      <c r="Y5085" s="52">
        <v>0</v>
      </c>
      <c r="Z5085" s="52">
        <v>0</v>
      </c>
    </row>
    <row r="5086" spans="1:26">
      <c r="A5086" s="52" t="s">
        <v>350</v>
      </c>
      <c r="B5086" s="52" t="s">
        <v>339</v>
      </c>
      <c r="C5086" s="52" t="s">
        <v>248</v>
      </c>
      <c r="D5086" s="52" t="s">
        <v>86</v>
      </c>
      <c r="E5086" s="52" t="s">
        <v>87</v>
      </c>
      <c r="F5086" s="52" t="s">
        <v>65</v>
      </c>
      <c r="G5086" s="52">
        <v>0</v>
      </c>
      <c r="H5086" s="52">
        <v>0</v>
      </c>
      <c r="I5086" s="52">
        <v>0</v>
      </c>
      <c r="J5086" s="52">
        <v>0</v>
      </c>
      <c r="K5086" s="52">
        <v>0</v>
      </c>
      <c r="L5086" s="52">
        <v>0</v>
      </c>
      <c r="M5086" s="52">
        <v>0</v>
      </c>
      <c r="N5086" s="52">
        <v>0</v>
      </c>
      <c r="O5086" s="52">
        <v>0</v>
      </c>
      <c r="P5086" s="52">
        <v>0</v>
      </c>
      <c r="Q5086" s="52">
        <v>0</v>
      </c>
      <c r="R5086" s="52">
        <v>0</v>
      </c>
      <c r="S5086" s="52">
        <v>0</v>
      </c>
      <c r="T5086" s="52">
        <v>0</v>
      </c>
      <c r="U5086" s="52">
        <v>0</v>
      </c>
      <c r="V5086" s="52">
        <v>0</v>
      </c>
      <c r="W5086" s="52">
        <v>0</v>
      </c>
      <c r="X5086" s="52">
        <v>0</v>
      </c>
      <c r="Y5086" s="52">
        <v>0</v>
      </c>
      <c r="Z5086" s="52">
        <v>0</v>
      </c>
    </row>
    <row r="5087" spans="1:26">
      <c r="A5087" s="52" t="s">
        <v>350</v>
      </c>
      <c r="B5087" s="52" t="s">
        <v>340</v>
      </c>
      <c r="C5087" s="52" t="s">
        <v>248</v>
      </c>
      <c r="D5087" s="52" t="s">
        <v>86</v>
      </c>
      <c r="E5087" s="52" t="s">
        <v>87</v>
      </c>
      <c r="F5087" s="52" t="s">
        <v>66</v>
      </c>
      <c r="G5087" s="52">
        <v>0</v>
      </c>
      <c r="H5087" s="52">
        <v>0</v>
      </c>
      <c r="I5087" s="52">
        <v>0</v>
      </c>
      <c r="J5087" s="52">
        <v>0</v>
      </c>
      <c r="K5087" s="52">
        <v>0</v>
      </c>
      <c r="L5087" s="52">
        <v>0</v>
      </c>
      <c r="M5087" s="52">
        <v>0</v>
      </c>
      <c r="N5087" s="52">
        <v>0</v>
      </c>
      <c r="O5087" s="52">
        <v>0</v>
      </c>
      <c r="P5087" s="52">
        <v>0</v>
      </c>
      <c r="Q5087" s="52">
        <v>0</v>
      </c>
      <c r="R5087" s="52">
        <v>0</v>
      </c>
      <c r="S5087" s="52">
        <v>0</v>
      </c>
      <c r="T5087" s="52">
        <v>0</v>
      </c>
      <c r="U5087" s="52">
        <v>0</v>
      </c>
      <c r="V5087" s="52">
        <v>0</v>
      </c>
      <c r="W5087" s="52">
        <v>0</v>
      </c>
      <c r="X5087" s="52">
        <v>0</v>
      </c>
      <c r="Y5087" s="52">
        <v>0</v>
      </c>
      <c r="Z5087" s="52">
        <v>0</v>
      </c>
    </row>
    <row r="5088" spans="1:26">
      <c r="A5088" s="52" t="s">
        <v>350</v>
      </c>
      <c r="B5088" s="52" t="s">
        <v>341</v>
      </c>
      <c r="C5088" s="52" t="s">
        <v>248</v>
      </c>
      <c r="D5088" s="52" t="s">
        <v>86</v>
      </c>
      <c r="E5088" s="52" t="s">
        <v>87</v>
      </c>
      <c r="F5088" s="52" t="s">
        <v>67</v>
      </c>
      <c r="G5088" s="52">
        <v>0</v>
      </c>
      <c r="H5088" s="52">
        <v>0</v>
      </c>
      <c r="I5088" s="52">
        <v>0</v>
      </c>
      <c r="J5088" s="52">
        <v>0</v>
      </c>
      <c r="K5088" s="52">
        <v>0</v>
      </c>
      <c r="L5088" s="52">
        <v>0</v>
      </c>
      <c r="M5088" s="52">
        <v>0</v>
      </c>
      <c r="N5088" s="52">
        <v>0</v>
      </c>
      <c r="O5088" s="52">
        <v>0</v>
      </c>
      <c r="P5088" s="52">
        <v>0</v>
      </c>
      <c r="Q5088" s="52">
        <v>0</v>
      </c>
      <c r="R5088" s="52">
        <v>0</v>
      </c>
      <c r="S5088" s="52">
        <v>0</v>
      </c>
      <c r="T5088" s="52">
        <v>0</v>
      </c>
      <c r="U5088" s="52">
        <v>0</v>
      </c>
      <c r="V5088" s="52">
        <v>0</v>
      </c>
      <c r="W5088" s="52">
        <v>0</v>
      </c>
      <c r="X5088" s="52">
        <v>0</v>
      </c>
      <c r="Y5088" s="52">
        <v>0</v>
      </c>
      <c r="Z5088" s="52">
        <v>0</v>
      </c>
    </row>
    <row r="5089" spans="1:26">
      <c r="A5089" s="52" t="s">
        <v>350</v>
      </c>
      <c r="B5089" s="52" t="s">
        <v>337</v>
      </c>
      <c r="C5089" s="52" t="s">
        <v>248</v>
      </c>
      <c r="D5089" s="52" t="s">
        <v>86</v>
      </c>
      <c r="E5089" s="52" t="s">
        <v>87</v>
      </c>
      <c r="F5089" s="52" t="s">
        <v>68</v>
      </c>
      <c r="G5089" s="52">
        <v>0</v>
      </c>
      <c r="H5089" s="52">
        <v>0</v>
      </c>
      <c r="I5089" s="52">
        <v>0</v>
      </c>
      <c r="J5089" s="52">
        <v>0</v>
      </c>
      <c r="K5089" s="52">
        <v>0</v>
      </c>
      <c r="L5089" s="52">
        <v>0</v>
      </c>
      <c r="M5089" s="52">
        <v>0</v>
      </c>
      <c r="N5089" s="52">
        <v>0</v>
      </c>
      <c r="O5089" s="52">
        <v>0</v>
      </c>
      <c r="P5089" s="52">
        <v>0</v>
      </c>
      <c r="Q5089" s="52">
        <v>0</v>
      </c>
      <c r="R5089" s="52">
        <v>0</v>
      </c>
      <c r="S5089" s="52">
        <v>0</v>
      </c>
      <c r="T5089" s="52">
        <v>0</v>
      </c>
      <c r="U5089" s="52">
        <v>0</v>
      </c>
      <c r="V5089" s="52">
        <v>0</v>
      </c>
      <c r="W5089" s="52">
        <v>0</v>
      </c>
      <c r="X5089" s="52">
        <v>0</v>
      </c>
      <c r="Y5089" s="52">
        <v>0</v>
      </c>
      <c r="Z5089" s="52">
        <v>0</v>
      </c>
    </row>
    <row r="5090" spans="1:26">
      <c r="A5090" s="52" t="s">
        <v>350</v>
      </c>
      <c r="B5090" s="52" t="s">
        <v>337</v>
      </c>
      <c r="C5090" s="52" t="s">
        <v>248</v>
      </c>
      <c r="D5090" s="52" t="s">
        <v>86</v>
      </c>
      <c r="E5090" s="52" t="s">
        <v>87</v>
      </c>
      <c r="F5090" s="52" t="s">
        <v>69</v>
      </c>
      <c r="G5090" s="52">
        <v>0</v>
      </c>
      <c r="H5090" s="52">
        <v>0</v>
      </c>
      <c r="I5090" s="52">
        <v>0</v>
      </c>
      <c r="J5090" s="52">
        <v>0</v>
      </c>
      <c r="K5090" s="52">
        <v>0</v>
      </c>
      <c r="L5090" s="52">
        <v>0</v>
      </c>
      <c r="M5090" s="52">
        <v>0</v>
      </c>
      <c r="N5090" s="52">
        <v>0</v>
      </c>
      <c r="O5090" s="52">
        <v>0</v>
      </c>
      <c r="P5090" s="52">
        <v>0</v>
      </c>
      <c r="Q5090" s="52">
        <v>0</v>
      </c>
      <c r="R5090" s="52">
        <v>0</v>
      </c>
      <c r="S5090" s="52">
        <v>0</v>
      </c>
      <c r="T5090" s="52">
        <v>0</v>
      </c>
      <c r="U5090" s="52">
        <v>0</v>
      </c>
      <c r="V5090" s="52">
        <v>0</v>
      </c>
      <c r="W5090" s="52">
        <v>0</v>
      </c>
      <c r="X5090" s="52">
        <v>0</v>
      </c>
      <c r="Y5090" s="52">
        <v>0</v>
      </c>
      <c r="Z5090" s="52">
        <v>0</v>
      </c>
    </row>
    <row r="5091" spans="1:26">
      <c r="A5091" s="52" t="s">
        <v>350</v>
      </c>
      <c r="B5091" s="52" t="s">
        <v>337</v>
      </c>
      <c r="C5091" s="52" t="s">
        <v>248</v>
      </c>
      <c r="D5091" s="52" t="s">
        <v>86</v>
      </c>
      <c r="E5091" s="52" t="s">
        <v>87</v>
      </c>
      <c r="F5091" s="52" t="s">
        <v>70</v>
      </c>
      <c r="G5091" s="52">
        <v>0</v>
      </c>
      <c r="H5091" s="52">
        <v>0</v>
      </c>
      <c r="I5091" s="52">
        <v>0</v>
      </c>
      <c r="J5091" s="52">
        <v>0</v>
      </c>
      <c r="K5091" s="52">
        <v>0</v>
      </c>
      <c r="L5091" s="52">
        <v>0</v>
      </c>
      <c r="M5091" s="52">
        <v>0</v>
      </c>
      <c r="N5091" s="52">
        <v>0</v>
      </c>
      <c r="O5091" s="52">
        <v>0</v>
      </c>
      <c r="P5091" s="52">
        <v>0</v>
      </c>
      <c r="Q5091" s="52">
        <v>0</v>
      </c>
      <c r="R5091" s="52">
        <v>0</v>
      </c>
      <c r="S5091" s="52">
        <v>0</v>
      </c>
      <c r="T5091" s="52">
        <v>0</v>
      </c>
      <c r="U5091" s="52">
        <v>0</v>
      </c>
      <c r="V5091" s="52">
        <v>0</v>
      </c>
      <c r="W5091" s="52">
        <v>0</v>
      </c>
      <c r="X5091" s="52">
        <v>0</v>
      </c>
      <c r="Y5091" s="52">
        <v>0</v>
      </c>
      <c r="Z5091" s="52">
        <v>0</v>
      </c>
    </row>
    <row r="5092" spans="1:26">
      <c r="A5092" s="52" t="s">
        <v>350</v>
      </c>
      <c r="B5092" s="52" t="s">
        <v>342</v>
      </c>
      <c r="C5092" s="52" t="s">
        <v>248</v>
      </c>
      <c r="D5092" s="52" t="s">
        <v>86</v>
      </c>
      <c r="E5092" s="52" t="s">
        <v>87</v>
      </c>
      <c r="F5092" s="52" t="s">
        <v>71</v>
      </c>
      <c r="G5092" s="52">
        <v>0</v>
      </c>
      <c r="H5092" s="52">
        <v>0</v>
      </c>
      <c r="I5092" s="52">
        <v>0</v>
      </c>
      <c r="J5092" s="52">
        <v>0</v>
      </c>
      <c r="K5092" s="52">
        <v>0</v>
      </c>
      <c r="L5092" s="52">
        <v>0</v>
      </c>
      <c r="M5092" s="52">
        <v>0</v>
      </c>
      <c r="N5092" s="52">
        <v>0</v>
      </c>
      <c r="O5092" s="52">
        <v>0</v>
      </c>
      <c r="P5092" s="52">
        <v>0</v>
      </c>
      <c r="Q5092" s="52">
        <v>0</v>
      </c>
      <c r="R5092" s="52">
        <v>0</v>
      </c>
      <c r="S5092" s="52">
        <v>0</v>
      </c>
      <c r="T5092" s="52">
        <v>0</v>
      </c>
      <c r="U5092" s="52">
        <v>0</v>
      </c>
      <c r="V5092" s="52">
        <v>0</v>
      </c>
      <c r="W5092" s="52">
        <v>0</v>
      </c>
      <c r="X5092" s="52">
        <v>0</v>
      </c>
      <c r="Y5092" s="52">
        <v>0</v>
      </c>
      <c r="Z5092" s="52">
        <v>0</v>
      </c>
    </row>
    <row r="5093" spans="1:26">
      <c r="A5093" s="52" t="s">
        <v>350</v>
      </c>
      <c r="B5093" s="52" t="s">
        <v>342</v>
      </c>
      <c r="C5093" s="52" t="s">
        <v>248</v>
      </c>
      <c r="D5093" s="52" t="s">
        <v>86</v>
      </c>
      <c r="E5093" s="52" t="s">
        <v>87</v>
      </c>
      <c r="F5093" s="52" t="s">
        <v>72</v>
      </c>
      <c r="G5093" s="52">
        <v>3.0577294489666755</v>
      </c>
      <c r="H5093" s="52">
        <v>3.1085835392747563</v>
      </c>
      <c r="I5093" s="52">
        <v>3.2887788547043018</v>
      </c>
      <c r="J5093" s="52">
        <v>3.3223957840895517</v>
      </c>
      <c r="K5093" s="52">
        <v>3.2919016386879716</v>
      </c>
      <c r="L5093" s="52">
        <v>3.3118785658309582</v>
      </c>
      <c r="M5093" s="52">
        <v>3.3946755299767317</v>
      </c>
      <c r="N5093" s="52">
        <v>3.4157619164612787</v>
      </c>
      <c r="O5093" s="52">
        <v>3.3114744677871086</v>
      </c>
      <c r="P5093" s="52">
        <v>3.5988195650454564</v>
      </c>
      <c r="Q5093" s="52">
        <v>3.5874614731080174</v>
      </c>
      <c r="R5093" s="52">
        <v>3.3160825914692507</v>
      </c>
      <c r="S5093" s="52">
        <v>3.1423845803652175</v>
      </c>
      <c r="T5093" s="52">
        <v>3.2219455930822893</v>
      </c>
      <c r="U5093" s="52">
        <v>4.4119036319172622</v>
      </c>
      <c r="V5093" s="52">
        <v>5.7626406657472957</v>
      </c>
      <c r="W5093" s="52">
        <v>6.0460727707320538</v>
      </c>
      <c r="X5093" s="52">
        <v>6.2846986282268249</v>
      </c>
      <c r="Y5093" s="52">
        <v>5.9937684277166774</v>
      </c>
      <c r="Z5093" s="52">
        <v>6.2846604058424909</v>
      </c>
    </row>
    <row r="5094" spans="1:26">
      <c r="A5094" s="52" t="s">
        <v>350</v>
      </c>
      <c r="B5094" s="52" t="s">
        <v>343</v>
      </c>
      <c r="C5094" s="52" t="s">
        <v>248</v>
      </c>
      <c r="D5094" s="52" t="s">
        <v>86</v>
      </c>
      <c r="E5094" s="52" t="s">
        <v>87</v>
      </c>
      <c r="F5094" s="52" t="s">
        <v>73</v>
      </c>
      <c r="G5094" s="52">
        <v>0</v>
      </c>
      <c r="H5094" s="52">
        <v>0</v>
      </c>
      <c r="I5094" s="52">
        <v>0</v>
      </c>
      <c r="J5094" s="52">
        <v>0</v>
      </c>
      <c r="K5094" s="52">
        <v>0</v>
      </c>
      <c r="L5094" s="52">
        <v>0</v>
      </c>
      <c r="M5094" s="52">
        <v>0</v>
      </c>
      <c r="N5094" s="52">
        <v>0</v>
      </c>
      <c r="O5094" s="52">
        <v>0</v>
      </c>
      <c r="P5094" s="52">
        <v>0</v>
      </c>
      <c r="Q5094" s="52">
        <v>0</v>
      </c>
      <c r="R5094" s="52">
        <v>0</v>
      </c>
      <c r="S5094" s="52">
        <v>0</v>
      </c>
      <c r="T5094" s="52">
        <v>0</v>
      </c>
      <c r="U5094" s="52">
        <v>0</v>
      </c>
      <c r="V5094" s="52">
        <v>0</v>
      </c>
      <c r="W5094" s="52">
        <v>0</v>
      </c>
      <c r="X5094" s="52">
        <v>0</v>
      </c>
      <c r="Y5094" s="52">
        <v>0</v>
      </c>
      <c r="Z5094" s="52">
        <v>0</v>
      </c>
    </row>
    <row r="5095" spans="1:26">
      <c r="A5095" s="52" t="s">
        <v>351</v>
      </c>
      <c r="B5095" s="52" t="s">
        <v>337</v>
      </c>
      <c r="C5095" s="52" t="s">
        <v>248</v>
      </c>
      <c r="D5095" s="52" t="s">
        <v>86</v>
      </c>
      <c r="E5095" s="52" t="s">
        <v>88</v>
      </c>
      <c r="F5095" s="52" t="s">
        <v>63</v>
      </c>
      <c r="G5095" s="52">
        <v>0</v>
      </c>
      <c r="H5095" s="52">
        <v>0</v>
      </c>
      <c r="I5095" s="52">
        <v>0</v>
      </c>
      <c r="J5095" s="52">
        <v>0</v>
      </c>
      <c r="K5095" s="52">
        <v>0</v>
      </c>
      <c r="L5095" s="52">
        <v>0</v>
      </c>
      <c r="M5095" s="52">
        <v>0</v>
      </c>
      <c r="N5095" s="52">
        <v>0</v>
      </c>
      <c r="O5095" s="52">
        <v>0</v>
      </c>
      <c r="P5095" s="52">
        <v>0</v>
      </c>
      <c r="Q5095" s="52">
        <v>0</v>
      </c>
      <c r="R5095" s="52">
        <v>0</v>
      </c>
      <c r="S5095" s="52">
        <v>0</v>
      </c>
      <c r="T5095" s="52">
        <v>0</v>
      </c>
      <c r="U5095" s="52">
        <v>0</v>
      </c>
      <c r="V5095" s="52">
        <v>0</v>
      </c>
      <c r="W5095" s="52">
        <v>0</v>
      </c>
      <c r="X5095" s="52">
        <v>0</v>
      </c>
      <c r="Y5095" s="52">
        <v>0</v>
      </c>
      <c r="Z5095" s="52">
        <v>0</v>
      </c>
    </row>
    <row r="5096" spans="1:26">
      <c r="A5096" s="52" t="s">
        <v>351</v>
      </c>
      <c r="B5096" s="52" t="s">
        <v>338</v>
      </c>
      <c r="C5096" s="52" t="s">
        <v>248</v>
      </c>
      <c r="D5096" s="52" t="s">
        <v>86</v>
      </c>
      <c r="E5096" s="52" t="s">
        <v>88</v>
      </c>
      <c r="F5096" s="52" t="s">
        <v>64</v>
      </c>
      <c r="G5096" s="52">
        <v>0</v>
      </c>
      <c r="H5096" s="52">
        <v>0</v>
      </c>
      <c r="I5096" s="52">
        <v>0</v>
      </c>
      <c r="J5096" s="52">
        <v>0</v>
      </c>
      <c r="K5096" s="52">
        <v>0</v>
      </c>
      <c r="L5096" s="52">
        <v>0</v>
      </c>
      <c r="M5096" s="52">
        <v>0</v>
      </c>
      <c r="N5096" s="52">
        <v>0</v>
      </c>
      <c r="O5096" s="52">
        <v>0</v>
      </c>
      <c r="P5096" s="52">
        <v>0</v>
      </c>
      <c r="Q5096" s="52">
        <v>0</v>
      </c>
      <c r="R5096" s="52">
        <v>0</v>
      </c>
      <c r="S5096" s="52">
        <v>0</v>
      </c>
      <c r="T5096" s="52">
        <v>0</v>
      </c>
      <c r="U5096" s="52">
        <v>0</v>
      </c>
      <c r="V5096" s="52">
        <v>0</v>
      </c>
      <c r="W5096" s="52">
        <v>0</v>
      </c>
      <c r="X5096" s="52">
        <v>0</v>
      </c>
      <c r="Y5096" s="52">
        <v>0</v>
      </c>
      <c r="Z5096" s="52">
        <v>0</v>
      </c>
    </row>
    <row r="5097" spans="1:26">
      <c r="A5097" s="52" t="s">
        <v>351</v>
      </c>
      <c r="B5097" s="52" t="s">
        <v>339</v>
      </c>
      <c r="C5097" s="52" t="s">
        <v>248</v>
      </c>
      <c r="D5097" s="52" t="s">
        <v>86</v>
      </c>
      <c r="E5097" s="52" t="s">
        <v>88</v>
      </c>
      <c r="F5097" s="52" t="s">
        <v>65</v>
      </c>
      <c r="G5097" s="52">
        <v>0</v>
      </c>
      <c r="H5097" s="52">
        <v>0</v>
      </c>
      <c r="I5097" s="52">
        <v>0</v>
      </c>
      <c r="J5097" s="52">
        <v>0</v>
      </c>
      <c r="K5097" s="52">
        <v>0</v>
      </c>
      <c r="L5097" s="52">
        <v>0</v>
      </c>
      <c r="M5097" s="52">
        <v>0</v>
      </c>
      <c r="N5097" s="52">
        <v>0</v>
      </c>
      <c r="O5097" s="52">
        <v>0</v>
      </c>
      <c r="P5097" s="52">
        <v>0</v>
      </c>
      <c r="Q5097" s="52">
        <v>0</v>
      </c>
      <c r="R5097" s="52">
        <v>0</v>
      </c>
      <c r="S5097" s="52">
        <v>0</v>
      </c>
      <c r="T5097" s="52">
        <v>0</v>
      </c>
      <c r="U5097" s="52">
        <v>0</v>
      </c>
      <c r="V5097" s="52">
        <v>0</v>
      </c>
      <c r="W5097" s="52">
        <v>0</v>
      </c>
      <c r="X5097" s="52">
        <v>0</v>
      </c>
      <c r="Y5097" s="52">
        <v>0</v>
      </c>
      <c r="Z5097" s="52">
        <v>0</v>
      </c>
    </row>
    <row r="5098" spans="1:26">
      <c r="A5098" s="52" t="s">
        <v>351</v>
      </c>
      <c r="B5098" s="52" t="s">
        <v>340</v>
      </c>
      <c r="C5098" s="52" t="s">
        <v>248</v>
      </c>
      <c r="D5098" s="52" t="s">
        <v>86</v>
      </c>
      <c r="E5098" s="52" t="s">
        <v>88</v>
      </c>
      <c r="F5098" s="52" t="s">
        <v>66</v>
      </c>
      <c r="G5098" s="52">
        <v>0</v>
      </c>
      <c r="H5098" s="52">
        <v>0</v>
      </c>
      <c r="I5098" s="52">
        <v>0</v>
      </c>
      <c r="J5098" s="52">
        <v>0</v>
      </c>
      <c r="K5098" s="52">
        <v>0</v>
      </c>
      <c r="L5098" s="52">
        <v>0</v>
      </c>
      <c r="M5098" s="52">
        <v>0</v>
      </c>
      <c r="N5098" s="52">
        <v>0</v>
      </c>
      <c r="O5098" s="52">
        <v>0</v>
      </c>
      <c r="P5098" s="52">
        <v>0</v>
      </c>
      <c r="Q5098" s="52">
        <v>0</v>
      </c>
      <c r="R5098" s="52">
        <v>0</v>
      </c>
      <c r="S5098" s="52">
        <v>0</v>
      </c>
      <c r="T5098" s="52">
        <v>0</v>
      </c>
      <c r="U5098" s="52">
        <v>0</v>
      </c>
      <c r="V5098" s="52">
        <v>0</v>
      </c>
      <c r="W5098" s="52">
        <v>0</v>
      </c>
      <c r="X5098" s="52">
        <v>0</v>
      </c>
      <c r="Y5098" s="52">
        <v>0</v>
      </c>
      <c r="Z5098" s="52">
        <v>0</v>
      </c>
    </row>
    <row r="5099" spans="1:26">
      <c r="A5099" s="52" t="s">
        <v>351</v>
      </c>
      <c r="B5099" s="52" t="s">
        <v>341</v>
      </c>
      <c r="C5099" s="52" t="s">
        <v>248</v>
      </c>
      <c r="D5099" s="52" t="s">
        <v>86</v>
      </c>
      <c r="E5099" s="52" t="s">
        <v>88</v>
      </c>
      <c r="F5099" s="52" t="s">
        <v>67</v>
      </c>
      <c r="G5099" s="52">
        <v>0</v>
      </c>
      <c r="H5099" s="52">
        <v>0</v>
      </c>
      <c r="I5099" s="52">
        <v>0</v>
      </c>
      <c r="J5099" s="52">
        <v>0</v>
      </c>
      <c r="K5099" s="52">
        <v>0</v>
      </c>
      <c r="L5099" s="52">
        <v>0</v>
      </c>
      <c r="M5099" s="52">
        <v>0</v>
      </c>
      <c r="N5099" s="52">
        <v>0</v>
      </c>
      <c r="O5099" s="52">
        <v>0</v>
      </c>
      <c r="P5099" s="52">
        <v>0</v>
      </c>
      <c r="Q5099" s="52">
        <v>0</v>
      </c>
      <c r="R5099" s="52">
        <v>0</v>
      </c>
      <c r="S5099" s="52">
        <v>0</v>
      </c>
      <c r="T5099" s="52">
        <v>0</v>
      </c>
      <c r="U5099" s="52">
        <v>0</v>
      </c>
      <c r="V5099" s="52">
        <v>0</v>
      </c>
      <c r="W5099" s="52">
        <v>0</v>
      </c>
      <c r="X5099" s="52">
        <v>0</v>
      </c>
      <c r="Y5099" s="52">
        <v>0</v>
      </c>
      <c r="Z5099" s="52">
        <v>0</v>
      </c>
    </row>
    <row r="5100" spans="1:26">
      <c r="A5100" s="52" t="s">
        <v>351</v>
      </c>
      <c r="B5100" s="52" t="s">
        <v>337</v>
      </c>
      <c r="C5100" s="52" t="s">
        <v>248</v>
      </c>
      <c r="D5100" s="52" t="s">
        <v>86</v>
      </c>
      <c r="E5100" s="52" t="s">
        <v>88</v>
      </c>
      <c r="F5100" s="52" t="s">
        <v>68</v>
      </c>
      <c r="G5100" s="52">
        <v>0</v>
      </c>
      <c r="H5100" s="52">
        <v>0</v>
      </c>
      <c r="I5100" s="52">
        <v>0</v>
      </c>
      <c r="J5100" s="52">
        <v>0</v>
      </c>
      <c r="K5100" s="52">
        <v>0</v>
      </c>
      <c r="L5100" s="52">
        <v>0</v>
      </c>
      <c r="M5100" s="52">
        <v>0</v>
      </c>
      <c r="N5100" s="52">
        <v>0</v>
      </c>
      <c r="O5100" s="52">
        <v>0</v>
      </c>
      <c r="P5100" s="52">
        <v>0</v>
      </c>
      <c r="Q5100" s="52">
        <v>0</v>
      </c>
      <c r="R5100" s="52">
        <v>0</v>
      </c>
      <c r="S5100" s="52">
        <v>0</v>
      </c>
      <c r="T5100" s="52">
        <v>0</v>
      </c>
      <c r="U5100" s="52">
        <v>0</v>
      </c>
      <c r="V5100" s="52">
        <v>0</v>
      </c>
      <c r="W5100" s="52">
        <v>0</v>
      </c>
      <c r="X5100" s="52">
        <v>0</v>
      </c>
      <c r="Y5100" s="52">
        <v>0</v>
      </c>
      <c r="Z5100" s="52">
        <v>0</v>
      </c>
    </row>
    <row r="5101" spans="1:26">
      <c r="A5101" s="52" t="s">
        <v>351</v>
      </c>
      <c r="B5101" s="52" t="s">
        <v>337</v>
      </c>
      <c r="C5101" s="52" t="s">
        <v>248</v>
      </c>
      <c r="D5101" s="52" t="s">
        <v>86</v>
      </c>
      <c r="E5101" s="52" t="s">
        <v>88</v>
      </c>
      <c r="F5101" s="52" t="s">
        <v>69</v>
      </c>
      <c r="G5101" s="52">
        <v>0</v>
      </c>
      <c r="H5101" s="52">
        <v>0</v>
      </c>
      <c r="I5101" s="52">
        <v>0</v>
      </c>
      <c r="J5101" s="52">
        <v>0</v>
      </c>
      <c r="K5101" s="52">
        <v>0</v>
      </c>
      <c r="L5101" s="52">
        <v>0</v>
      </c>
      <c r="M5101" s="52">
        <v>0</v>
      </c>
      <c r="N5101" s="52">
        <v>0</v>
      </c>
      <c r="O5101" s="52">
        <v>0</v>
      </c>
      <c r="P5101" s="52">
        <v>0</v>
      </c>
      <c r="Q5101" s="52">
        <v>0</v>
      </c>
      <c r="R5101" s="52">
        <v>0</v>
      </c>
      <c r="S5101" s="52">
        <v>0</v>
      </c>
      <c r="T5101" s="52">
        <v>0</v>
      </c>
      <c r="U5101" s="52">
        <v>0</v>
      </c>
      <c r="V5101" s="52">
        <v>0</v>
      </c>
      <c r="W5101" s="52">
        <v>0</v>
      </c>
      <c r="X5101" s="52">
        <v>0</v>
      </c>
      <c r="Y5101" s="52">
        <v>0</v>
      </c>
      <c r="Z5101" s="52">
        <v>0</v>
      </c>
    </row>
    <row r="5102" spans="1:26">
      <c r="A5102" s="52" t="s">
        <v>351</v>
      </c>
      <c r="B5102" s="52" t="s">
        <v>337</v>
      </c>
      <c r="C5102" s="52" t="s">
        <v>248</v>
      </c>
      <c r="D5102" s="52" t="s">
        <v>86</v>
      </c>
      <c r="E5102" s="52" t="s">
        <v>88</v>
      </c>
      <c r="F5102" s="52" t="s">
        <v>70</v>
      </c>
      <c r="G5102" s="52">
        <v>0</v>
      </c>
      <c r="H5102" s="52">
        <v>0</v>
      </c>
      <c r="I5102" s="52">
        <v>0</v>
      </c>
      <c r="J5102" s="52">
        <v>0</v>
      </c>
      <c r="K5102" s="52">
        <v>0</v>
      </c>
      <c r="L5102" s="52">
        <v>0</v>
      </c>
      <c r="M5102" s="52">
        <v>0</v>
      </c>
      <c r="N5102" s="52">
        <v>0</v>
      </c>
      <c r="O5102" s="52">
        <v>0</v>
      </c>
      <c r="P5102" s="52">
        <v>0</v>
      </c>
      <c r="Q5102" s="52">
        <v>0</v>
      </c>
      <c r="R5102" s="52">
        <v>0</v>
      </c>
      <c r="S5102" s="52">
        <v>0</v>
      </c>
      <c r="T5102" s="52">
        <v>0</v>
      </c>
      <c r="U5102" s="52">
        <v>0</v>
      </c>
      <c r="V5102" s="52">
        <v>0</v>
      </c>
      <c r="W5102" s="52">
        <v>0</v>
      </c>
      <c r="X5102" s="52">
        <v>0</v>
      </c>
      <c r="Y5102" s="52">
        <v>0</v>
      </c>
      <c r="Z5102" s="52">
        <v>0</v>
      </c>
    </row>
    <row r="5103" spans="1:26">
      <c r="A5103" s="52" t="s">
        <v>351</v>
      </c>
      <c r="B5103" s="52" t="s">
        <v>342</v>
      </c>
      <c r="C5103" s="52" t="s">
        <v>248</v>
      </c>
      <c r="D5103" s="52" t="s">
        <v>86</v>
      </c>
      <c r="E5103" s="52" t="s">
        <v>88</v>
      </c>
      <c r="F5103" s="52" t="s">
        <v>71</v>
      </c>
      <c r="G5103" s="52">
        <v>0</v>
      </c>
      <c r="H5103" s="52">
        <v>0</v>
      </c>
      <c r="I5103" s="52">
        <v>0</v>
      </c>
      <c r="J5103" s="52">
        <v>0</v>
      </c>
      <c r="K5103" s="52">
        <v>0</v>
      </c>
      <c r="L5103" s="52">
        <v>0</v>
      </c>
      <c r="M5103" s="52">
        <v>0</v>
      </c>
      <c r="N5103" s="52">
        <v>0</v>
      </c>
      <c r="O5103" s="52">
        <v>0</v>
      </c>
      <c r="P5103" s="52">
        <v>0</v>
      </c>
      <c r="Q5103" s="52">
        <v>0</v>
      </c>
      <c r="R5103" s="52">
        <v>0</v>
      </c>
      <c r="S5103" s="52">
        <v>0</v>
      </c>
      <c r="T5103" s="52">
        <v>0</v>
      </c>
      <c r="U5103" s="52">
        <v>0</v>
      </c>
      <c r="V5103" s="52">
        <v>0</v>
      </c>
      <c r="W5103" s="52">
        <v>0</v>
      </c>
      <c r="X5103" s="52">
        <v>0</v>
      </c>
      <c r="Y5103" s="52">
        <v>0</v>
      </c>
      <c r="Z5103" s="52">
        <v>0</v>
      </c>
    </row>
    <row r="5104" spans="1:26">
      <c r="A5104" s="52" t="s">
        <v>351</v>
      </c>
      <c r="B5104" s="52" t="s">
        <v>342</v>
      </c>
      <c r="C5104" s="52" t="s">
        <v>248</v>
      </c>
      <c r="D5104" s="52" t="s">
        <v>86</v>
      </c>
      <c r="E5104" s="52" t="s">
        <v>88</v>
      </c>
      <c r="F5104" s="52" t="s">
        <v>72</v>
      </c>
      <c r="G5104" s="52">
        <v>9.0859113720943139</v>
      </c>
      <c r="H5104" s="52">
        <v>10.020932375991368</v>
      </c>
      <c r="I5104" s="52">
        <v>10.494281249296012</v>
      </c>
      <c r="J5104" s="52">
        <v>10.598752083499765</v>
      </c>
      <c r="K5104" s="52">
        <v>10.881567142273457</v>
      </c>
      <c r="L5104" s="52">
        <v>11.557457950912223</v>
      </c>
      <c r="M5104" s="52">
        <v>12.178551325336645</v>
      </c>
      <c r="N5104" s="52">
        <v>13.444719956607385</v>
      </c>
      <c r="O5104" s="52">
        <v>13.919509439198205</v>
      </c>
      <c r="P5104" s="52">
        <v>14.146822828214402</v>
      </c>
      <c r="Q5104" s="52">
        <v>15.285048540560453</v>
      </c>
      <c r="R5104" s="52">
        <v>15.886062036196849</v>
      </c>
      <c r="S5104" s="52">
        <v>16.193859373050199</v>
      </c>
      <c r="T5104" s="52">
        <v>16.683822476504673</v>
      </c>
      <c r="U5104" s="52">
        <v>17.340699778631183</v>
      </c>
      <c r="V5104" s="52">
        <v>16.640623538650892</v>
      </c>
      <c r="W5104" s="52">
        <v>17.327545660916076</v>
      </c>
      <c r="X5104" s="52">
        <v>18.016869270805152</v>
      </c>
      <c r="Y5104" s="52">
        <v>18.45765957892614</v>
      </c>
      <c r="Z5104" s="52">
        <v>19.212180123761396</v>
      </c>
    </row>
    <row r="5105" spans="1:26">
      <c r="A5105" s="52" t="s">
        <v>351</v>
      </c>
      <c r="B5105" s="52" t="s">
        <v>343</v>
      </c>
      <c r="C5105" s="52" t="s">
        <v>248</v>
      </c>
      <c r="D5105" s="52" t="s">
        <v>86</v>
      </c>
      <c r="E5105" s="52" t="s">
        <v>88</v>
      </c>
      <c r="F5105" s="52" t="s">
        <v>73</v>
      </c>
      <c r="G5105" s="52">
        <v>0</v>
      </c>
      <c r="H5105" s="52">
        <v>0</v>
      </c>
      <c r="I5105" s="52">
        <v>0</v>
      </c>
      <c r="J5105" s="52">
        <v>0</v>
      </c>
      <c r="K5105" s="52">
        <v>0</v>
      </c>
      <c r="L5105" s="52">
        <v>0</v>
      </c>
      <c r="M5105" s="52">
        <v>0</v>
      </c>
      <c r="N5105" s="52">
        <v>0</v>
      </c>
      <c r="O5105" s="52">
        <v>0</v>
      </c>
      <c r="P5105" s="52">
        <v>0</v>
      </c>
      <c r="Q5105" s="52">
        <v>0</v>
      </c>
      <c r="R5105" s="52">
        <v>0</v>
      </c>
      <c r="S5105" s="52">
        <v>0</v>
      </c>
      <c r="T5105" s="52">
        <v>0</v>
      </c>
      <c r="U5105" s="52">
        <v>0</v>
      </c>
      <c r="V5105" s="52">
        <v>0</v>
      </c>
      <c r="W5105" s="52">
        <v>0</v>
      </c>
      <c r="X5105" s="52">
        <v>0</v>
      </c>
      <c r="Y5105" s="52">
        <v>0</v>
      </c>
      <c r="Z5105" s="52">
        <v>0</v>
      </c>
    </row>
    <row r="5106" spans="1:26">
      <c r="A5106" s="52" t="s">
        <v>352</v>
      </c>
      <c r="B5106" s="52" t="s">
        <v>337</v>
      </c>
      <c r="C5106" s="52" t="s">
        <v>248</v>
      </c>
      <c r="D5106" s="52" t="s">
        <v>86</v>
      </c>
      <c r="E5106" s="52" t="s">
        <v>89</v>
      </c>
      <c r="F5106" s="52" t="s">
        <v>63</v>
      </c>
      <c r="G5106" s="52">
        <v>0</v>
      </c>
      <c r="H5106" s="52">
        <v>0</v>
      </c>
      <c r="I5106" s="52">
        <v>0</v>
      </c>
      <c r="J5106" s="52">
        <v>0</v>
      </c>
      <c r="K5106" s="52">
        <v>0</v>
      </c>
      <c r="L5106" s="52">
        <v>0</v>
      </c>
      <c r="M5106" s="52">
        <v>0</v>
      </c>
      <c r="N5106" s="52">
        <v>0</v>
      </c>
      <c r="O5106" s="52">
        <v>0</v>
      </c>
      <c r="P5106" s="52">
        <v>0</v>
      </c>
      <c r="Q5106" s="52">
        <v>0</v>
      </c>
      <c r="R5106" s="52">
        <v>0</v>
      </c>
      <c r="S5106" s="52">
        <v>0</v>
      </c>
      <c r="T5106" s="52">
        <v>0</v>
      </c>
      <c r="U5106" s="52">
        <v>0</v>
      </c>
      <c r="V5106" s="52">
        <v>0</v>
      </c>
      <c r="W5106" s="52">
        <v>0</v>
      </c>
      <c r="X5106" s="52">
        <v>0</v>
      </c>
      <c r="Y5106" s="52">
        <v>0</v>
      </c>
      <c r="Z5106" s="52">
        <v>0</v>
      </c>
    </row>
    <row r="5107" spans="1:26">
      <c r="A5107" s="52" t="s">
        <v>352</v>
      </c>
      <c r="B5107" s="52" t="s">
        <v>338</v>
      </c>
      <c r="C5107" s="52" t="s">
        <v>248</v>
      </c>
      <c r="D5107" s="52" t="s">
        <v>86</v>
      </c>
      <c r="E5107" s="52" t="s">
        <v>89</v>
      </c>
      <c r="F5107" s="52" t="s">
        <v>64</v>
      </c>
      <c r="G5107" s="52">
        <v>0</v>
      </c>
      <c r="H5107" s="52">
        <v>0</v>
      </c>
      <c r="I5107" s="52">
        <v>0</v>
      </c>
      <c r="J5107" s="52">
        <v>0</v>
      </c>
      <c r="K5107" s="52">
        <v>0</v>
      </c>
      <c r="L5107" s="52">
        <v>0</v>
      </c>
      <c r="M5107" s="52">
        <v>0</v>
      </c>
      <c r="N5107" s="52">
        <v>0</v>
      </c>
      <c r="O5107" s="52">
        <v>0</v>
      </c>
      <c r="P5107" s="52">
        <v>0</v>
      </c>
      <c r="Q5107" s="52">
        <v>0</v>
      </c>
      <c r="R5107" s="52">
        <v>0</v>
      </c>
      <c r="S5107" s="52">
        <v>0</v>
      </c>
      <c r="T5107" s="52">
        <v>0</v>
      </c>
      <c r="U5107" s="52">
        <v>0</v>
      </c>
      <c r="V5107" s="52">
        <v>0</v>
      </c>
      <c r="W5107" s="52">
        <v>0</v>
      </c>
      <c r="X5107" s="52">
        <v>0</v>
      </c>
      <c r="Y5107" s="52">
        <v>0</v>
      </c>
      <c r="Z5107" s="52">
        <v>0</v>
      </c>
    </row>
    <row r="5108" spans="1:26">
      <c r="A5108" s="52" t="s">
        <v>352</v>
      </c>
      <c r="B5108" s="52" t="s">
        <v>339</v>
      </c>
      <c r="C5108" s="52" t="s">
        <v>248</v>
      </c>
      <c r="D5108" s="52" t="s">
        <v>86</v>
      </c>
      <c r="E5108" s="52" t="s">
        <v>89</v>
      </c>
      <c r="F5108" s="52" t="s">
        <v>65</v>
      </c>
      <c r="G5108" s="52">
        <v>0</v>
      </c>
      <c r="H5108" s="52">
        <v>0</v>
      </c>
      <c r="I5108" s="52">
        <v>0</v>
      </c>
      <c r="J5108" s="52">
        <v>0</v>
      </c>
      <c r="K5108" s="52">
        <v>0</v>
      </c>
      <c r="L5108" s="52">
        <v>0</v>
      </c>
      <c r="M5108" s="52">
        <v>0</v>
      </c>
      <c r="N5108" s="52">
        <v>0</v>
      </c>
      <c r="O5108" s="52">
        <v>0</v>
      </c>
      <c r="P5108" s="52">
        <v>0</v>
      </c>
      <c r="Q5108" s="52">
        <v>0</v>
      </c>
      <c r="R5108" s="52">
        <v>0</v>
      </c>
      <c r="S5108" s="52">
        <v>0</v>
      </c>
      <c r="T5108" s="52">
        <v>0</v>
      </c>
      <c r="U5108" s="52">
        <v>0</v>
      </c>
      <c r="V5108" s="52">
        <v>0</v>
      </c>
      <c r="W5108" s="52">
        <v>0</v>
      </c>
      <c r="X5108" s="52">
        <v>0</v>
      </c>
      <c r="Y5108" s="52">
        <v>0</v>
      </c>
      <c r="Z5108" s="52">
        <v>0</v>
      </c>
    </row>
    <row r="5109" spans="1:26">
      <c r="A5109" s="52" t="s">
        <v>352</v>
      </c>
      <c r="B5109" s="52" t="s">
        <v>340</v>
      </c>
      <c r="C5109" s="52" t="s">
        <v>248</v>
      </c>
      <c r="D5109" s="52" t="s">
        <v>86</v>
      </c>
      <c r="E5109" s="52" t="s">
        <v>89</v>
      </c>
      <c r="F5109" s="52" t="s">
        <v>66</v>
      </c>
      <c r="G5109" s="52">
        <v>0</v>
      </c>
      <c r="H5109" s="52">
        <v>0</v>
      </c>
      <c r="I5109" s="52">
        <v>0</v>
      </c>
      <c r="J5109" s="52">
        <v>0</v>
      </c>
      <c r="K5109" s="52">
        <v>0</v>
      </c>
      <c r="L5109" s="52">
        <v>0</v>
      </c>
      <c r="M5109" s="52">
        <v>0</v>
      </c>
      <c r="N5109" s="52">
        <v>0</v>
      </c>
      <c r="O5109" s="52">
        <v>0</v>
      </c>
      <c r="P5109" s="52">
        <v>0</v>
      </c>
      <c r="Q5109" s="52">
        <v>0</v>
      </c>
      <c r="R5109" s="52">
        <v>0</v>
      </c>
      <c r="S5109" s="52">
        <v>0</v>
      </c>
      <c r="T5109" s="52">
        <v>0</v>
      </c>
      <c r="U5109" s="52">
        <v>0</v>
      </c>
      <c r="V5109" s="52">
        <v>0</v>
      </c>
      <c r="W5109" s="52">
        <v>0</v>
      </c>
      <c r="X5109" s="52">
        <v>0</v>
      </c>
      <c r="Y5109" s="52">
        <v>0</v>
      </c>
      <c r="Z5109" s="52">
        <v>0</v>
      </c>
    </row>
    <row r="5110" spans="1:26">
      <c r="A5110" s="52" t="s">
        <v>352</v>
      </c>
      <c r="B5110" s="52" t="s">
        <v>341</v>
      </c>
      <c r="C5110" s="52" t="s">
        <v>248</v>
      </c>
      <c r="D5110" s="52" t="s">
        <v>86</v>
      </c>
      <c r="E5110" s="52" t="s">
        <v>89</v>
      </c>
      <c r="F5110" s="52" t="s">
        <v>67</v>
      </c>
      <c r="G5110" s="52">
        <v>0</v>
      </c>
      <c r="H5110" s="52">
        <v>0</v>
      </c>
      <c r="I5110" s="52">
        <v>0</v>
      </c>
      <c r="J5110" s="52">
        <v>0</v>
      </c>
      <c r="K5110" s="52">
        <v>0</v>
      </c>
      <c r="L5110" s="52">
        <v>0</v>
      </c>
      <c r="M5110" s="52">
        <v>0</v>
      </c>
      <c r="N5110" s="52">
        <v>0</v>
      </c>
      <c r="O5110" s="52">
        <v>0</v>
      </c>
      <c r="P5110" s="52">
        <v>0</v>
      </c>
      <c r="Q5110" s="52">
        <v>0</v>
      </c>
      <c r="R5110" s="52">
        <v>0</v>
      </c>
      <c r="S5110" s="52">
        <v>0</v>
      </c>
      <c r="T5110" s="52">
        <v>0</v>
      </c>
      <c r="U5110" s="52">
        <v>0</v>
      </c>
      <c r="V5110" s="52">
        <v>0</v>
      </c>
      <c r="W5110" s="52">
        <v>0</v>
      </c>
      <c r="X5110" s="52">
        <v>0</v>
      </c>
      <c r="Y5110" s="52">
        <v>0</v>
      </c>
      <c r="Z5110" s="52">
        <v>0</v>
      </c>
    </row>
    <row r="5111" spans="1:26">
      <c r="A5111" s="52" t="s">
        <v>352</v>
      </c>
      <c r="B5111" s="52" t="s">
        <v>337</v>
      </c>
      <c r="C5111" s="52" t="s">
        <v>248</v>
      </c>
      <c r="D5111" s="52" t="s">
        <v>86</v>
      </c>
      <c r="E5111" s="52" t="s">
        <v>89</v>
      </c>
      <c r="F5111" s="52" t="s">
        <v>68</v>
      </c>
      <c r="G5111" s="52">
        <v>0</v>
      </c>
      <c r="H5111" s="52">
        <v>0</v>
      </c>
      <c r="I5111" s="52">
        <v>0</v>
      </c>
      <c r="J5111" s="52">
        <v>0</v>
      </c>
      <c r="K5111" s="52">
        <v>0</v>
      </c>
      <c r="L5111" s="52">
        <v>0</v>
      </c>
      <c r="M5111" s="52">
        <v>0</v>
      </c>
      <c r="N5111" s="52">
        <v>0</v>
      </c>
      <c r="O5111" s="52">
        <v>0</v>
      </c>
      <c r="P5111" s="52">
        <v>0</v>
      </c>
      <c r="Q5111" s="52">
        <v>0</v>
      </c>
      <c r="R5111" s="52">
        <v>0</v>
      </c>
      <c r="S5111" s="52">
        <v>0</v>
      </c>
      <c r="T5111" s="52">
        <v>0</v>
      </c>
      <c r="U5111" s="52">
        <v>0</v>
      </c>
      <c r="V5111" s="52">
        <v>0</v>
      </c>
      <c r="W5111" s="52">
        <v>0</v>
      </c>
      <c r="X5111" s="52">
        <v>0</v>
      </c>
      <c r="Y5111" s="52">
        <v>0</v>
      </c>
      <c r="Z5111" s="52">
        <v>0</v>
      </c>
    </row>
    <row r="5112" spans="1:26">
      <c r="A5112" s="52" t="s">
        <v>352</v>
      </c>
      <c r="B5112" s="52" t="s">
        <v>337</v>
      </c>
      <c r="C5112" s="52" t="s">
        <v>248</v>
      </c>
      <c r="D5112" s="52" t="s">
        <v>86</v>
      </c>
      <c r="E5112" s="52" t="s">
        <v>89</v>
      </c>
      <c r="F5112" s="52" t="s">
        <v>69</v>
      </c>
      <c r="G5112" s="52">
        <v>0</v>
      </c>
      <c r="H5112" s="52">
        <v>0</v>
      </c>
      <c r="I5112" s="52">
        <v>0</v>
      </c>
      <c r="J5112" s="52">
        <v>0</v>
      </c>
      <c r="K5112" s="52">
        <v>0</v>
      </c>
      <c r="L5112" s="52">
        <v>0</v>
      </c>
      <c r="M5112" s="52">
        <v>0</v>
      </c>
      <c r="N5112" s="52">
        <v>0</v>
      </c>
      <c r="O5112" s="52">
        <v>0</v>
      </c>
      <c r="P5112" s="52">
        <v>0</v>
      </c>
      <c r="Q5112" s="52">
        <v>0</v>
      </c>
      <c r="R5112" s="52">
        <v>0</v>
      </c>
      <c r="S5112" s="52">
        <v>0</v>
      </c>
      <c r="T5112" s="52">
        <v>0</v>
      </c>
      <c r="U5112" s="52">
        <v>0</v>
      </c>
      <c r="V5112" s="52">
        <v>0</v>
      </c>
      <c r="W5112" s="52">
        <v>0</v>
      </c>
      <c r="X5112" s="52">
        <v>0</v>
      </c>
      <c r="Y5112" s="52">
        <v>0</v>
      </c>
      <c r="Z5112" s="52">
        <v>0</v>
      </c>
    </row>
    <row r="5113" spans="1:26">
      <c r="A5113" s="52" t="s">
        <v>352</v>
      </c>
      <c r="B5113" s="52" t="s">
        <v>337</v>
      </c>
      <c r="C5113" s="52" t="s">
        <v>248</v>
      </c>
      <c r="D5113" s="52" t="s">
        <v>86</v>
      </c>
      <c r="E5113" s="52" t="s">
        <v>89</v>
      </c>
      <c r="F5113" s="52" t="s">
        <v>70</v>
      </c>
      <c r="G5113" s="52">
        <v>0</v>
      </c>
      <c r="H5113" s="52">
        <v>0</v>
      </c>
      <c r="I5113" s="52">
        <v>0</v>
      </c>
      <c r="J5113" s="52">
        <v>0</v>
      </c>
      <c r="K5113" s="52">
        <v>0</v>
      </c>
      <c r="L5113" s="52">
        <v>0</v>
      </c>
      <c r="M5113" s="52">
        <v>0</v>
      </c>
      <c r="N5113" s="52">
        <v>0</v>
      </c>
      <c r="O5113" s="52">
        <v>0</v>
      </c>
      <c r="P5113" s="52">
        <v>0</v>
      </c>
      <c r="Q5113" s="52">
        <v>0</v>
      </c>
      <c r="R5113" s="52">
        <v>0</v>
      </c>
      <c r="S5113" s="52">
        <v>0</v>
      </c>
      <c r="T5113" s="52">
        <v>0</v>
      </c>
      <c r="U5113" s="52">
        <v>0</v>
      </c>
      <c r="V5113" s="52">
        <v>0</v>
      </c>
      <c r="W5113" s="52">
        <v>0</v>
      </c>
      <c r="X5113" s="52">
        <v>0</v>
      </c>
      <c r="Y5113" s="52">
        <v>0</v>
      </c>
      <c r="Z5113" s="52">
        <v>0</v>
      </c>
    </row>
    <row r="5114" spans="1:26">
      <c r="A5114" s="52" t="s">
        <v>352</v>
      </c>
      <c r="B5114" s="52" t="s">
        <v>342</v>
      </c>
      <c r="C5114" s="52" t="s">
        <v>248</v>
      </c>
      <c r="D5114" s="52" t="s">
        <v>86</v>
      </c>
      <c r="E5114" s="52" t="s">
        <v>89</v>
      </c>
      <c r="F5114" s="52" t="s">
        <v>71</v>
      </c>
      <c r="G5114" s="52">
        <v>0</v>
      </c>
      <c r="H5114" s="52">
        <v>0</v>
      </c>
      <c r="I5114" s="52">
        <v>0</v>
      </c>
      <c r="J5114" s="52">
        <v>0</v>
      </c>
      <c r="K5114" s="52">
        <v>0</v>
      </c>
      <c r="L5114" s="52">
        <v>0</v>
      </c>
      <c r="M5114" s="52">
        <v>0</v>
      </c>
      <c r="N5114" s="52">
        <v>0</v>
      </c>
      <c r="O5114" s="52">
        <v>0</v>
      </c>
      <c r="P5114" s="52">
        <v>0</v>
      </c>
      <c r="Q5114" s="52">
        <v>0</v>
      </c>
      <c r="R5114" s="52">
        <v>0</v>
      </c>
      <c r="S5114" s="52">
        <v>0</v>
      </c>
      <c r="T5114" s="52">
        <v>0</v>
      </c>
      <c r="U5114" s="52">
        <v>0</v>
      </c>
      <c r="V5114" s="52">
        <v>0</v>
      </c>
      <c r="W5114" s="52">
        <v>0</v>
      </c>
      <c r="X5114" s="52">
        <v>0</v>
      </c>
      <c r="Y5114" s="52">
        <v>0</v>
      </c>
      <c r="Z5114" s="52">
        <v>0</v>
      </c>
    </row>
    <row r="5115" spans="1:26">
      <c r="A5115" s="52" t="s">
        <v>352</v>
      </c>
      <c r="B5115" s="52" t="s">
        <v>342</v>
      </c>
      <c r="C5115" s="52" t="s">
        <v>248</v>
      </c>
      <c r="D5115" s="52" t="s">
        <v>86</v>
      </c>
      <c r="E5115" s="52" t="s">
        <v>89</v>
      </c>
      <c r="F5115" s="52" t="s">
        <v>72</v>
      </c>
      <c r="G5115" s="52">
        <v>0</v>
      </c>
      <c r="H5115" s="52">
        <v>0</v>
      </c>
      <c r="I5115" s="52">
        <v>0</v>
      </c>
      <c r="J5115" s="52">
        <v>0</v>
      </c>
      <c r="K5115" s="52">
        <v>0</v>
      </c>
      <c r="L5115" s="52">
        <v>0</v>
      </c>
      <c r="M5115" s="52">
        <v>0</v>
      </c>
      <c r="N5115" s="52">
        <v>0</v>
      </c>
      <c r="O5115" s="52">
        <v>0</v>
      </c>
      <c r="P5115" s="52">
        <v>0</v>
      </c>
      <c r="Q5115" s="52">
        <v>0</v>
      </c>
      <c r="R5115" s="52">
        <v>0</v>
      </c>
      <c r="S5115" s="52">
        <v>0</v>
      </c>
      <c r="T5115" s="52">
        <v>0</v>
      </c>
      <c r="U5115" s="52">
        <v>0</v>
      </c>
      <c r="V5115" s="52">
        <v>0</v>
      </c>
      <c r="W5115" s="52">
        <v>0</v>
      </c>
      <c r="X5115" s="52">
        <v>0</v>
      </c>
      <c r="Y5115" s="52">
        <v>0</v>
      </c>
      <c r="Z5115" s="52">
        <v>0</v>
      </c>
    </row>
    <row r="5116" spans="1:26">
      <c r="A5116" s="52" t="s">
        <v>352</v>
      </c>
      <c r="B5116" s="52" t="s">
        <v>343</v>
      </c>
      <c r="C5116" s="52" t="s">
        <v>248</v>
      </c>
      <c r="D5116" s="52" t="s">
        <v>86</v>
      </c>
      <c r="E5116" s="52" t="s">
        <v>89</v>
      </c>
      <c r="F5116" s="52" t="s">
        <v>73</v>
      </c>
      <c r="G5116" s="52">
        <v>0</v>
      </c>
      <c r="H5116" s="52">
        <v>0</v>
      </c>
      <c r="I5116" s="52">
        <v>0</v>
      </c>
      <c r="J5116" s="52">
        <v>0</v>
      </c>
      <c r="K5116" s="52">
        <v>0</v>
      </c>
      <c r="L5116" s="52">
        <v>0</v>
      </c>
      <c r="M5116" s="52">
        <v>0</v>
      </c>
      <c r="N5116" s="52">
        <v>0</v>
      </c>
      <c r="O5116" s="52">
        <v>0</v>
      </c>
      <c r="P5116" s="52">
        <v>0</v>
      </c>
      <c r="Q5116" s="52">
        <v>0</v>
      </c>
      <c r="R5116" s="52">
        <v>0</v>
      </c>
      <c r="S5116" s="52">
        <v>0</v>
      </c>
      <c r="T5116" s="52">
        <v>0</v>
      </c>
      <c r="U5116" s="52">
        <v>0</v>
      </c>
      <c r="V5116" s="52">
        <v>0</v>
      </c>
      <c r="W5116" s="52">
        <v>0</v>
      </c>
      <c r="X5116" s="52">
        <v>0</v>
      </c>
      <c r="Y5116" s="52">
        <v>0</v>
      </c>
      <c r="Z5116" s="52">
        <v>0</v>
      </c>
    </row>
    <row r="5117" spans="1:26">
      <c r="A5117" s="52" t="s">
        <v>353</v>
      </c>
      <c r="B5117" s="52" t="s">
        <v>337</v>
      </c>
      <c r="C5117" s="52" t="s">
        <v>248</v>
      </c>
      <c r="D5117" s="52" t="s">
        <v>86</v>
      </c>
      <c r="E5117" s="52" t="s">
        <v>90</v>
      </c>
      <c r="F5117" s="52" t="s">
        <v>63</v>
      </c>
      <c r="G5117" s="52">
        <v>0</v>
      </c>
      <c r="H5117" s="52">
        <v>0</v>
      </c>
      <c r="I5117" s="52">
        <v>0</v>
      </c>
      <c r="J5117" s="52">
        <v>0</v>
      </c>
      <c r="K5117" s="52">
        <v>0</v>
      </c>
      <c r="L5117" s="52">
        <v>0</v>
      </c>
      <c r="M5117" s="52">
        <v>0</v>
      </c>
      <c r="N5117" s="52">
        <v>0</v>
      </c>
      <c r="O5117" s="52">
        <v>0</v>
      </c>
      <c r="P5117" s="52">
        <v>0</v>
      </c>
      <c r="Q5117" s="52">
        <v>0</v>
      </c>
      <c r="R5117" s="52">
        <v>0</v>
      </c>
      <c r="S5117" s="52">
        <v>0</v>
      </c>
      <c r="T5117" s="52">
        <v>0</v>
      </c>
      <c r="U5117" s="52">
        <v>0</v>
      </c>
      <c r="V5117" s="52">
        <v>0</v>
      </c>
      <c r="W5117" s="52">
        <v>0</v>
      </c>
      <c r="X5117" s="52">
        <v>0</v>
      </c>
      <c r="Y5117" s="52">
        <v>0</v>
      </c>
      <c r="Z5117" s="52">
        <v>0</v>
      </c>
    </row>
    <row r="5118" spans="1:26">
      <c r="A5118" s="52" t="s">
        <v>353</v>
      </c>
      <c r="B5118" s="52" t="s">
        <v>338</v>
      </c>
      <c r="C5118" s="52" t="s">
        <v>248</v>
      </c>
      <c r="D5118" s="52" t="s">
        <v>86</v>
      </c>
      <c r="E5118" s="52" t="s">
        <v>90</v>
      </c>
      <c r="F5118" s="52" t="s">
        <v>64</v>
      </c>
      <c r="G5118" s="52">
        <v>0</v>
      </c>
      <c r="H5118" s="52">
        <v>0</v>
      </c>
      <c r="I5118" s="52">
        <v>0</v>
      </c>
      <c r="J5118" s="52">
        <v>0</v>
      </c>
      <c r="K5118" s="52">
        <v>0</v>
      </c>
      <c r="L5118" s="52">
        <v>0</v>
      </c>
      <c r="M5118" s="52">
        <v>0</v>
      </c>
      <c r="N5118" s="52">
        <v>0</v>
      </c>
      <c r="O5118" s="52">
        <v>0</v>
      </c>
      <c r="P5118" s="52">
        <v>0</v>
      </c>
      <c r="Q5118" s="52">
        <v>0</v>
      </c>
      <c r="R5118" s="52">
        <v>0</v>
      </c>
      <c r="S5118" s="52">
        <v>0</v>
      </c>
      <c r="T5118" s="52">
        <v>0</v>
      </c>
      <c r="U5118" s="52">
        <v>0</v>
      </c>
      <c r="V5118" s="52">
        <v>0</v>
      </c>
      <c r="W5118" s="52">
        <v>0</v>
      </c>
      <c r="X5118" s="52">
        <v>0</v>
      </c>
      <c r="Y5118" s="52">
        <v>0</v>
      </c>
      <c r="Z5118" s="52">
        <v>0</v>
      </c>
    </row>
    <row r="5119" spans="1:26">
      <c r="A5119" s="52" t="s">
        <v>353</v>
      </c>
      <c r="B5119" s="52" t="s">
        <v>339</v>
      </c>
      <c r="C5119" s="52" t="s">
        <v>248</v>
      </c>
      <c r="D5119" s="52" t="s">
        <v>86</v>
      </c>
      <c r="E5119" s="52" t="s">
        <v>90</v>
      </c>
      <c r="F5119" s="52" t="s">
        <v>65</v>
      </c>
      <c r="G5119" s="52">
        <v>0</v>
      </c>
      <c r="H5119" s="52">
        <v>0</v>
      </c>
      <c r="I5119" s="52">
        <v>0</v>
      </c>
      <c r="J5119" s="52">
        <v>0</v>
      </c>
      <c r="K5119" s="52">
        <v>0</v>
      </c>
      <c r="L5119" s="52">
        <v>0</v>
      </c>
      <c r="M5119" s="52">
        <v>0</v>
      </c>
      <c r="N5119" s="52">
        <v>0</v>
      </c>
      <c r="O5119" s="52">
        <v>0</v>
      </c>
      <c r="P5119" s="52">
        <v>0</v>
      </c>
      <c r="Q5119" s="52">
        <v>0</v>
      </c>
      <c r="R5119" s="52">
        <v>0</v>
      </c>
      <c r="S5119" s="52">
        <v>0</v>
      </c>
      <c r="T5119" s="52">
        <v>0</v>
      </c>
      <c r="U5119" s="52">
        <v>0</v>
      </c>
      <c r="V5119" s="52">
        <v>0</v>
      </c>
      <c r="W5119" s="52">
        <v>0</v>
      </c>
      <c r="X5119" s="52">
        <v>0</v>
      </c>
      <c r="Y5119" s="52">
        <v>0</v>
      </c>
      <c r="Z5119" s="52">
        <v>0</v>
      </c>
    </row>
    <row r="5120" spans="1:26">
      <c r="A5120" s="52" t="s">
        <v>353</v>
      </c>
      <c r="B5120" s="52" t="s">
        <v>340</v>
      </c>
      <c r="C5120" s="52" t="s">
        <v>248</v>
      </c>
      <c r="D5120" s="52" t="s">
        <v>86</v>
      </c>
      <c r="E5120" s="52" t="s">
        <v>90</v>
      </c>
      <c r="F5120" s="52" t="s">
        <v>66</v>
      </c>
      <c r="G5120" s="52">
        <v>0</v>
      </c>
      <c r="H5120" s="52">
        <v>0</v>
      </c>
      <c r="I5120" s="52">
        <v>0</v>
      </c>
      <c r="J5120" s="52">
        <v>0</v>
      </c>
      <c r="K5120" s="52">
        <v>0</v>
      </c>
      <c r="L5120" s="52">
        <v>0</v>
      </c>
      <c r="M5120" s="52">
        <v>0</v>
      </c>
      <c r="N5120" s="52">
        <v>0</v>
      </c>
      <c r="O5120" s="52">
        <v>0</v>
      </c>
      <c r="P5120" s="52">
        <v>0</v>
      </c>
      <c r="Q5120" s="52">
        <v>0</v>
      </c>
      <c r="R5120" s="52">
        <v>0</v>
      </c>
      <c r="S5120" s="52">
        <v>0</v>
      </c>
      <c r="T5120" s="52">
        <v>0</v>
      </c>
      <c r="U5120" s="52">
        <v>0</v>
      </c>
      <c r="V5120" s="52">
        <v>0</v>
      </c>
      <c r="W5120" s="52">
        <v>0</v>
      </c>
      <c r="X5120" s="52">
        <v>0</v>
      </c>
      <c r="Y5120" s="52">
        <v>0</v>
      </c>
      <c r="Z5120" s="52">
        <v>0</v>
      </c>
    </row>
    <row r="5121" spans="1:26">
      <c r="A5121" s="52" t="s">
        <v>353</v>
      </c>
      <c r="B5121" s="52" t="s">
        <v>341</v>
      </c>
      <c r="C5121" s="52" t="s">
        <v>248</v>
      </c>
      <c r="D5121" s="52" t="s">
        <v>86</v>
      </c>
      <c r="E5121" s="52" t="s">
        <v>90</v>
      </c>
      <c r="F5121" s="52" t="s">
        <v>67</v>
      </c>
      <c r="G5121" s="52">
        <v>0</v>
      </c>
      <c r="H5121" s="52">
        <v>0</v>
      </c>
      <c r="I5121" s="52">
        <v>0</v>
      </c>
      <c r="J5121" s="52">
        <v>0</v>
      </c>
      <c r="K5121" s="52">
        <v>0</v>
      </c>
      <c r="L5121" s="52">
        <v>0</v>
      </c>
      <c r="M5121" s="52">
        <v>0</v>
      </c>
      <c r="N5121" s="52">
        <v>0</v>
      </c>
      <c r="O5121" s="52">
        <v>0</v>
      </c>
      <c r="P5121" s="52">
        <v>0</v>
      </c>
      <c r="Q5121" s="52">
        <v>0</v>
      </c>
      <c r="R5121" s="52">
        <v>0</v>
      </c>
      <c r="S5121" s="52">
        <v>0</v>
      </c>
      <c r="T5121" s="52">
        <v>0</v>
      </c>
      <c r="U5121" s="52">
        <v>0</v>
      </c>
      <c r="V5121" s="52">
        <v>0</v>
      </c>
      <c r="W5121" s="52">
        <v>0</v>
      </c>
      <c r="X5121" s="52">
        <v>0</v>
      </c>
      <c r="Y5121" s="52">
        <v>0</v>
      </c>
      <c r="Z5121" s="52">
        <v>0</v>
      </c>
    </row>
    <row r="5122" spans="1:26">
      <c r="A5122" s="52" t="s">
        <v>353</v>
      </c>
      <c r="B5122" s="52" t="s">
        <v>337</v>
      </c>
      <c r="C5122" s="52" t="s">
        <v>248</v>
      </c>
      <c r="D5122" s="52" t="s">
        <v>86</v>
      </c>
      <c r="E5122" s="52" t="s">
        <v>90</v>
      </c>
      <c r="F5122" s="52" t="s">
        <v>68</v>
      </c>
      <c r="G5122" s="52">
        <v>0</v>
      </c>
      <c r="H5122" s="52">
        <v>0</v>
      </c>
      <c r="I5122" s="52">
        <v>0</v>
      </c>
      <c r="J5122" s="52">
        <v>0</v>
      </c>
      <c r="K5122" s="52">
        <v>0</v>
      </c>
      <c r="L5122" s="52">
        <v>0</v>
      </c>
      <c r="M5122" s="52">
        <v>0</v>
      </c>
      <c r="N5122" s="52">
        <v>0</v>
      </c>
      <c r="O5122" s="52">
        <v>0</v>
      </c>
      <c r="P5122" s="52">
        <v>0</v>
      </c>
      <c r="Q5122" s="52">
        <v>0</v>
      </c>
      <c r="R5122" s="52">
        <v>0</v>
      </c>
      <c r="S5122" s="52">
        <v>0</v>
      </c>
      <c r="T5122" s="52">
        <v>0</v>
      </c>
      <c r="U5122" s="52">
        <v>0</v>
      </c>
      <c r="V5122" s="52">
        <v>0</v>
      </c>
      <c r="W5122" s="52">
        <v>0</v>
      </c>
      <c r="X5122" s="52">
        <v>0</v>
      </c>
      <c r="Y5122" s="52">
        <v>0</v>
      </c>
      <c r="Z5122" s="52">
        <v>0</v>
      </c>
    </row>
    <row r="5123" spans="1:26">
      <c r="A5123" s="52" t="s">
        <v>353</v>
      </c>
      <c r="B5123" s="52" t="s">
        <v>337</v>
      </c>
      <c r="C5123" s="52" t="s">
        <v>248</v>
      </c>
      <c r="D5123" s="52" t="s">
        <v>86</v>
      </c>
      <c r="E5123" s="52" t="s">
        <v>90</v>
      </c>
      <c r="F5123" s="52" t="s">
        <v>69</v>
      </c>
      <c r="G5123" s="52">
        <v>0</v>
      </c>
      <c r="H5123" s="52">
        <v>0</v>
      </c>
      <c r="I5123" s="52">
        <v>0</v>
      </c>
      <c r="J5123" s="52">
        <v>0</v>
      </c>
      <c r="K5123" s="52">
        <v>0</v>
      </c>
      <c r="L5123" s="52">
        <v>0</v>
      </c>
      <c r="M5123" s="52">
        <v>0</v>
      </c>
      <c r="N5123" s="52">
        <v>0</v>
      </c>
      <c r="O5123" s="52">
        <v>0</v>
      </c>
      <c r="P5123" s="52">
        <v>0</v>
      </c>
      <c r="Q5123" s="52">
        <v>0</v>
      </c>
      <c r="R5123" s="52">
        <v>0</v>
      </c>
      <c r="S5123" s="52">
        <v>0</v>
      </c>
      <c r="T5123" s="52">
        <v>0</v>
      </c>
      <c r="U5123" s="52">
        <v>0</v>
      </c>
      <c r="V5123" s="52">
        <v>0</v>
      </c>
      <c r="W5123" s="52">
        <v>0</v>
      </c>
      <c r="X5123" s="52">
        <v>0</v>
      </c>
      <c r="Y5123" s="52">
        <v>0</v>
      </c>
      <c r="Z5123" s="52">
        <v>0</v>
      </c>
    </row>
    <row r="5124" spans="1:26">
      <c r="A5124" s="52" t="s">
        <v>353</v>
      </c>
      <c r="B5124" s="52" t="s">
        <v>337</v>
      </c>
      <c r="C5124" s="52" t="s">
        <v>248</v>
      </c>
      <c r="D5124" s="52" t="s">
        <v>86</v>
      </c>
      <c r="E5124" s="52" t="s">
        <v>90</v>
      </c>
      <c r="F5124" s="52" t="s">
        <v>70</v>
      </c>
      <c r="G5124" s="52">
        <v>0</v>
      </c>
      <c r="H5124" s="52">
        <v>0</v>
      </c>
      <c r="I5124" s="52">
        <v>0</v>
      </c>
      <c r="J5124" s="52">
        <v>0</v>
      </c>
      <c r="K5124" s="52">
        <v>0</v>
      </c>
      <c r="L5124" s="52">
        <v>0</v>
      </c>
      <c r="M5124" s="52">
        <v>0</v>
      </c>
      <c r="N5124" s="52">
        <v>0</v>
      </c>
      <c r="O5124" s="52">
        <v>0</v>
      </c>
      <c r="P5124" s="52">
        <v>0</v>
      </c>
      <c r="Q5124" s="52">
        <v>0</v>
      </c>
      <c r="R5124" s="52">
        <v>0</v>
      </c>
      <c r="S5124" s="52">
        <v>0</v>
      </c>
      <c r="T5124" s="52">
        <v>0</v>
      </c>
      <c r="U5124" s="52">
        <v>0</v>
      </c>
      <c r="V5124" s="52">
        <v>0</v>
      </c>
      <c r="W5124" s="52">
        <v>0</v>
      </c>
      <c r="X5124" s="52">
        <v>0</v>
      </c>
      <c r="Y5124" s="52">
        <v>0</v>
      </c>
      <c r="Z5124" s="52">
        <v>0</v>
      </c>
    </row>
    <row r="5125" spans="1:26">
      <c r="A5125" s="52" t="s">
        <v>353</v>
      </c>
      <c r="B5125" s="52" t="s">
        <v>342</v>
      </c>
      <c r="C5125" s="52" t="s">
        <v>248</v>
      </c>
      <c r="D5125" s="52" t="s">
        <v>86</v>
      </c>
      <c r="E5125" s="52" t="s">
        <v>90</v>
      </c>
      <c r="F5125" s="52" t="s">
        <v>71</v>
      </c>
      <c r="G5125" s="52">
        <v>0</v>
      </c>
      <c r="H5125" s="52">
        <v>0</v>
      </c>
      <c r="I5125" s="52">
        <v>0</v>
      </c>
      <c r="J5125" s="52">
        <v>0</v>
      </c>
      <c r="K5125" s="52">
        <v>0</v>
      </c>
      <c r="L5125" s="52">
        <v>0</v>
      </c>
      <c r="M5125" s="52">
        <v>0</v>
      </c>
      <c r="N5125" s="52">
        <v>0</v>
      </c>
      <c r="O5125" s="52">
        <v>0</v>
      </c>
      <c r="P5125" s="52">
        <v>0</v>
      </c>
      <c r="Q5125" s="52">
        <v>0</v>
      </c>
      <c r="R5125" s="52">
        <v>0</v>
      </c>
      <c r="S5125" s="52">
        <v>0</v>
      </c>
      <c r="T5125" s="52">
        <v>0</v>
      </c>
      <c r="U5125" s="52">
        <v>0</v>
      </c>
      <c r="V5125" s="52">
        <v>0</v>
      </c>
      <c r="W5125" s="52">
        <v>0</v>
      </c>
      <c r="X5125" s="52">
        <v>0</v>
      </c>
      <c r="Y5125" s="52">
        <v>0</v>
      </c>
      <c r="Z5125" s="52">
        <v>0</v>
      </c>
    </row>
    <row r="5126" spans="1:26">
      <c r="A5126" s="52" t="s">
        <v>353</v>
      </c>
      <c r="B5126" s="52" t="s">
        <v>342</v>
      </c>
      <c r="C5126" s="52" t="s">
        <v>248</v>
      </c>
      <c r="D5126" s="52" t="s">
        <v>86</v>
      </c>
      <c r="E5126" s="52" t="s">
        <v>90</v>
      </c>
      <c r="F5126" s="52" t="s">
        <v>72</v>
      </c>
      <c r="G5126" s="52">
        <v>0.17278099266135866</v>
      </c>
      <c r="H5126" s="52">
        <v>0.22025820455787112</v>
      </c>
      <c r="I5126" s="52">
        <v>0.22025820455787112</v>
      </c>
      <c r="J5126" s="52">
        <v>0.22322016443206585</v>
      </c>
      <c r="K5126" s="52">
        <v>0.22574854817158765</v>
      </c>
      <c r="L5126" s="52">
        <v>0.23514847106347586</v>
      </c>
      <c r="M5126" s="52">
        <v>0.24102718284006275</v>
      </c>
      <c r="N5126" s="52">
        <v>0.25694564026520345</v>
      </c>
      <c r="O5126" s="52">
        <v>0.26324681339918371</v>
      </c>
      <c r="P5126" s="52">
        <v>0.26060848534018988</v>
      </c>
      <c r="Q5126" s="52">
        <v>0.27045077077879975</v>
      </c>
      <c r="R5126" s="52">
        <v>0.27673071550421352</v>
      </c>
      <c r="S5126" s="52">
        <v>0.27604362582369335</v>
      </c>
      <c r="T5126" s="52">
        <v>0.27839548970933875</v>
      </c>
      <c r="U5126" s="52">
        <v>0.27720698931600796</v>
      </c>
      <c r="V5126" s="52">
        <v>0.25930160113338457</v>
      </c>
      <c r="W5126" s="52">
        <v>0.26417378325004826</v>
      </c>
      <c r="X5126" s="52">
        <v>0.26904547807240659</v>
      </c>
      <c r="Y5126" s="52">
        <v>0.27311284043730666</v>
      </c>
      <c r="Z5126" s="52">
        <v>0.27720597912105699</v>
      </c>
    </row>
    <row r="5127" spans="1:26">
      <c r="A5127" s="52" t="s">
        <v>353</v>
      </c>
      <c r="B5127" s="52" t="s">
        <v>343</v>
      </c>
      <c r="C5127" s="52" t="s">
        <v>248</v>
      </c>
      <c r="D5127" s="52" t="s">
        <v>86</v>
      </c>
      <c r="E5127" s="52" t="s">
        <v>90</v>
      </c>
      <c r="F5127" s="52" t="s">
        <v>73</v>
      </c>
      <c r="G5127" s="52">
        <v>0</v>
      </c>
      <c r="H5127" s="52">
        <v>0</v>
      </c>
      <c r="I5127" s="52">
        <v>0</v>
      </c>
      <c r="J5127" s="52">
        <v>0</v>
      </c>
      <c r="K5127" s="52">
        <v>0</v>
      </c>
      <c r="L5127" s="52">
        <v>0</v>
      </c>
      <c r="M5127" s="52">
        <v>0</v>
      </c>
      <c r="N5127" s="52">
        <v>0</v>
      </c>
      <c r="O5127" s="52">
        <v>0</v>
      </c>
      <c r="P5127" s="52">
        <v>0</v>
      </c>
      <c r="Q5127" s="52">
        <v>0</v>
      </c>
      <c r="R5127" s="52">
        <v>0</v>
      </c>
      <c r="S5127" s="52">
        <v>0</v>
      </c>
      <c r="T5127" s="52">
        <v>0</v>
      </c>
      <c r="U5127" s="52">
        <v>0</v>
      </c>
      <c r="V5127" s="52">
        <v>0</v>
      </c>
      <c r="W5127" s="52">
        <v>0</v>
      </c>
      <c r="X5127" s="52">
        <v>0</v>
      </c>
      <c r="Y5127" s="52">
        <v>0</v>
      </c>
      <c r="Z5127" s="52">
        <v>0</v>
      </c>
    </row>
    <row r="5128" spans="1:26">
      <c r="A5128" s="52" t="s">
        <v>354</v>
      </c>
      <c r="B5128" s="52" t="s">
        <v>337</v>
      </c>
      <c r="C5128" s="52" t="s">
        <v>248</v>
      </c>
      <c r="D5128" s="52" t="s">
        <v>86</v>
      </c>
      <c r="E5128" s="52" t="s">
        <v>91</v>
      </c>
      <c r="F5128" s="52" t="s">
        <v>63</v>
      </c>
      <c r="G5128" s="52">
        <v>0</v>
      </c>
      <c r="H5128" s="52">
        <v>0</v>
      </c>
      <c r="I5128" s="52">
        <v>0</v>
      </c>
      <c r="J5128" s="52">
        <v>0</v>
      </c>
      <c r="K5128" s="52">
        <v>0</v>
      </c>
      <c r="L5128" s="52">
        <v>0</v>
      </c>
      <c r="M5128" s="52">
        <v>0</v>
      </c>
      <c r="N5128" s="52">
        <v>0</v>
      </c>
      <c r="O5128" s="52">
        <v>0</v>
      </c>
      <c r="P5128" s="52">
        <v>0</v>
      </c>
      <c r="Q5128" s="52">
        <v>0</v>
      </c>
      <c r="R5128" s="52">
        <v>0</v>
      </c>
      <c r="S5128" s="52">
        <v>0</v>
      </c>
      <c r="T5128" s="52">
        <v>0</v>
      </c>
      <c r="U5128" s="52">
        <v>0</v>
      </c>
      <c r="V5128" s="52">
        <v>0</v>
      </c>
      <c r="W5128" s="52">
        <v>0</v>
      </c>
      <c r="X5128" s="52">
        <v>0</v>
      </c>
      <c r="Y5128" s="52">
        <v>0</v>
      </c>
      <c r="Z5128" s="52">
        <v>0</v>
      </c>
    </row>
    <row r="5129" spans="1:26">
      <c r="A5129" s="52" t="s">
        <v>354</v>
      </c>
      <c r="B5129" s="52" t="s">
        <v>338</v>
      </c>
      <c r="C5129" s="52" t="s">
        <v>248</v>
      </c>
      <c r="D5129" s="52" t="s">
        <v>86</v>
      </c>
      <c r="E5129" s="52" t="s">
        <v>91</v>
      </c>
      <c r="F5129" s="52" t="s">
        <v>64</v>
      </c>
      <c r="G5129" s="52">
        <v>0</v>
      </c>
      <c r="H5129" s="52">
        <v>0</v>
      </c>
      <c r="I5129" s="52">
        <v>0</v>
      </c>
      <c r="J5129" s="52">
        <v>0</v>
      </c>
      <c r="K5129" s="52">
        <v>0</v>
      </c>
      <c r="L5129" s="52">
        <v>0</v>
      </c>
      <c r="M5129" s="52">
        <v>0</v>
      </c>
      <c r="N5129" s="52">
        <v>0</v>
      </c>
      <c r="O5129" s="52">
        <v>0</v>
      </c>
      <c r="P5129" s="52">
        <v>0</v>
      </c>
      <c r="Q5129" s="52">
        <v>0</v>
      </c>
      <c r="R5129" s="52">
        <v>0</v>
      </c>
      <c r="S5129" s="52">
        <v>0</v>
      </c>
      <c r="T5129" s="52">
        <v>0</v>
      </c>
      <c r="U5129" s="52">
        <v>0</v>
      </c>
      <c r="V5129" s="52">
        <v>0</v>
      </c>
      <c r="W5129" s="52">
        <v>0</v>
      </c>
      <c r="X5129" s="52">
        <v>0</v>
      </c>
      <c r="Y5129" s="52">
        <v>0</v>
      </c>
      <c r="Z5129" s="52">
        <v>0</v>
      </c>
    </row>
    <row r="5130" spans="1:26">
      <c r="A5130" s="52" t="s">
        <v>354</v>
      </c>
      <c r="B5130" s="52" t="s">
        <v>339</v>
      </c>
      <c r="C5130" s="52" t="s">
        <v>248</v>
      </c>
      <c r="D5130" s="52" t="s">
        <v>86</v>
      </c>
      <c r="E5130" s="52" t="s">
        <v>91</v>
      </c>
      <c r="F5130" s="52" t="s">
        <v>65</v>
      </c>
      <c r="G5130" s="52">
        <v>0</v>
      </c>
      <c r="H5130" s="52">
        <v>0</v>
      </c>
      <c r="I5130" s="52">
        <v>0</v>
      </c>
      <c r="J5130" s="52">
        <v>0</v>
      </c>
      <c r="K5130" s="52">
        <v>0</v>
      </c>
      <c r="L5130" s="52">
        <v>0</v>
      </c>
      <c r="M5130" s="52">
        <v>0</v>
      </c>
      <c r="N5130" s="52">
        <v>0</v>
      </c>
      <c r="O5130" s="52">
        <v>0</v>
      </c>
      <c r="P5130" s="52">
        <v>0</v>
      </c>
      <c r="Q5130" s="52">
        <v>0</v>
      </c>
      <c r="R5130" s="52">
        <v>0</v>
      </c>
      <c r="S5130" s="52">
        <v>0</v>
      </c>
      <c r="T5130" s="52">
        <v>0</v>
      </c>
      <c r="U5130" s="52">
        <v>0</v>
      </c>
      <c r="V5130" s="52">
        <v>0</v>
      </c>
      <c r="W5130" s="52">
        <v>0</v>
      </c>
      <c r="X5130" s="52">
        <v>0</v>
      </c>
      <c r="Y5130" s="52">
        <v>0</v>
      </c>
      <c r="Z5130" s="52">
        <v>0</v>
      </c>
    </row>
    <row r="5131" spans="1:26">
      <c r="A5131" s="52" t="s">
        <v>354</v>
      </c>
      <c r="B5131" s="52" t="s">
        <v>340</v>
      </c>
      <c r="C5131" s="52" t="s">
        <v>248</v>
      </c>
      <c r="D5131" s="52" t="s">
        <v>86</v>
      </c>
      <c r="E5131" s="52" t="s">
        <v>91</v>
      </c>
      <c r="F5131" s="52" t="s">
        <v>66</v>
      </c>
      <c r="G5131" s="52">
        <v>0</v>
      </c>
      <c r="H5131" s="52">
        <v>0</v>
      </c>
      <c r="I5131" s="52">
        <v>0</v>
      </c>
      <c r="J5131" s="52">
        <v>0</v>
      </c>
      <c r="K5131" s="52">
        <v>0</v>
      </c>
      <c r="L5131" s="52">
        <v>0</v>
      </c>
      <c r="M5131" s="52">
        <v>0</v>
      </c>
      <c r="N5131" s="52">
        <v>0</v>
      </c>
      <c r="O5131" s="52">
        <v>0</v>
      </c>
      <c r="P5131" s="52">
        <v>0</v>
      </c>
      <c r="Q5131" s="52">
        <v>0</v>
      </c>
      <c r="R5131" s="52">
        <v>0</v>
      </c>
      <c r="S5131" s="52">
        <v>0</v>
      </c>
      <c r="T5131" s="52">
        <v>0</v>
      </c>
      <c r="U5131" s="52">
        <v>0</v>
      </c>
      <c r="V5131" s="52">
        <v>0</v>
      </c>
      <c r="W5131" s="52">
        <v>0</v>
      </c>
      <c r="X5131" s="52">
        <v>0</v>
      </c>
      <c r="Y5131" s="52">
        <v>0</v>
      </c>
      <c r="Z5131" s="52">
        <v>0</v>
      </c>
    </row>
    <row r="5132" spans="1:26">
      <c r="A5132" s="52" t="s">
        <v>354</v>
      </c>
      <c r="B5132" s="52" t="s">
        <v>341</v>
      </c>
      <c r="C5132" s="52" t="s">
        <v>248</v>
      </c>
      <c r="D5132" s="52" t="s">
        <v>86</v>
      </c>
      <c r="E5132" s="52" t="s">
        <v>91</v>
      </c>
      <c r="F5132" s="52" t="s">
        <v>67</v>
      </c>
      <c r="G5132" s="52">
        <v>0</v>
      </c>
      <c r="H5132" s="52">
        <v>0</v>
      </c>
      <c r="I5132" s="52">
        <v>0</v>
      </c>
      <c r="J5132" s="52">
        <v>0</v>
      </c>
      <c r="K5132" s="52">
        <v>0</v>
      </c>
      <c r="L5132" s="52">
        <v>0</v>
      </c>
      <c r="M5132" s="52">
        <v>0</v>
      </c>
      <c r="N5132" s="52">
        <v>0</v>
      </c>
      <c r="O5132" s="52">
        <v>0</v>
      </c>
      <c r="P5132" s="52">
        <v>0</v>
      </c>
      <c r="Q5132" s="52">
        <v>0</v>
      </c>
      <c r="R5132" s="52">
        <v>0</v>
      </c>
      <c r="S5132" s="52">
        <v>0</v>
      </c>
      <c r="T5132" s="52">
        <v>0</v>
      </c>
      <c r="U5132" s="52">
        <v>0</v>
      </c>
      <c r="V5132" s="52">
        <v>0</v>
      </c>
      <c r="W5132" s="52">
        <v>0</v>
      </c>
      <c r="X5132" s="52">
        <v>0</v>
      </c>
      <c r="Y5132" s="52">
        <v>0</v>
      </c>
      <c r="Z5132" s="52">
        <v>0</v>
      </c>
    </row>
    <row r="5133" spans="1:26">
      <c r="A5133" s="52" t="s">
        <v>354</v>
      </c>
      <c r="B5133" s="52" t="s">
        <v>337</v>
      </c>
      <c r="C5133" s="52" t="s">
        <v>248</v>
      </c>
      <c r="D5133" s="52" t="s">
        <v>86</v>
      </c>
      <c r="E5133" s="52" t="s">
        <v>91</v>
      </c>
      <c r="F5133" s="52" t="s">
        <v>68</v>
      </c>
      <c r="G5133" s="52">
        <v>0</v>
      </c>
      <c r="H5133" s="52">
        <v>0</v>
      </c>
      <c r="I5133" s="52">
        <v>0</v>
      </c>
      <c r="J5133" s="52">
        <v>0</v>
      </c>
      <c r="K5133" s="52">
        <v>0</v>
      </c>
      <c r="L5133" s="52">
        <v>0</v>
      </c>
      <c r="M5133" s="52">
        <v>0</v>
      </c>
      <c r="N5133" s="52">
        <v>0</v>
      </c>
      <c r="O5133" s="52">
        <v>0</v>
      </c>
      <c r="P5133" s="52">
        <v>0</v>
      </c>
      <c r="Q5133" s="52">
        <v>0</v>
      </c>
      <c r="R5133" s="52">
        <v>0</v>
      </c>
      <c r="S5133" s="52">
        <v>0</v>
      </c>
      <c r="T5133" s="52">
        <v>0</v>
      </c>
      <c r="U5133" s="52">
        <v>0</v>
      </c>
      <c r="V5133" s="52">
        <v>0</v>
      </c>
      <c r="W5133" s="52">
        <v>0</v>
      </c>
      <c r="X5133" s="52">
        <v>0</v>
      </c>
      <c r="Y5133" s="52">
        <v>0</v>
      </c>
      <c r="Z5133" s="52">
        <v>0</v>
      </c>
    </row>
    <row r="5134" spans="1:26">
      <c r="A5134" s="52" t="s">
        <v>354</v>
      </c>
      <c r="B5134" s="52" t="s">
        <v>337</v>
      </c>
      <c r="C5134" s="52" t="s">
        <v>248</v>
      </c>
      <c r="D5134" s="52" t="s">
        <v>86</v>
      </c>
      <c r="E5134" s="52" t="s">
        <v>91</v>
      </c>
      <c r="F5134" s="52" t="s">
        <v>69</v>
      </c>
      <c r="G5134" s="52">
        <v>0</v>
      </c>
      <c r="H5134" s="52">
        <v>0</v>
      </c>
      <c r="I5134" s="52">
        <v>0</v>
      </c>
      <c r="J5134" s="52">
        <v>0</v>
      </c>
      <c r="K5134" s="52">
        <v>0</v>
      </c>
      <c r="L5134" s="52">
        <v>0</v>
      </c>
      <c r="M5134" s="52">
        <v>0</v>
      </c>
      <c r="N5134" s="52">
        <v>0</v>
      </c>
      <c r="O5134" s="52">
        <v>0</v>
      </c>
      <c r="P5134" s="52">
        <v>0</v>
      </c>
      <c r="Q5134" s="52">
        <v>0</v>
      </c>
      <c r="R5134" s="52">
        <v>0</v>
      </c>
      <c r="S5134" s="52">
        <v>0</v>
      </c>
      <c r="T5134" s="52">
        <v>0</v>
      </c>
      <c r="U5134" s="52">
        <v>0</v>
      </c>
      <c r="V5134" s="52">
        <v>0</v>
      </c>
      <c r="W5134" s="52">
        <v>0</v>
      </c>
      <c r="X5134" s="52">
        <v>0</v>
      </c>
      <c r="Y5134" s="52">
        <v>0</v>
      </c>
      <c r="Z5134" s="52">
        <v>0</v>
      </c>
    </row>
    <row r="5135" spans="1:26">
      <c r="A5135" s="52" t="s">
        <v>354</v>
      </c>
      <c r="B5135" s="52" t="s">
        <v>337</v>
      </c>
      <c r="C5135" s="52" t="s">
        <v>248</v>
      </c>
      <c r="D5135" s="52" t="s">
        <v>86</v>
      </c>
      <c r="E5135" s="52" t="s">
        <v>91</v>
      </c>
      <c r="F5135" s="52" t="s">
        <v>70</v>
      </c>
      <c r="G5135" s="52">
        <v>0</v>
      </c>
      <c r="H5135" s="52">
        <v>0</v>
      </c>
      <c r="I5135" s="52">
        <v>0</v>
      </c>
      <c r="J5135" s="52">
        <v>0</v>
      </c>
      <c r="K5135" s="52">
        <v>0</v>
      </c>
      <c r="L5135" s="52">
        <v>0</v>
      </c>
      <c r="M5135" s="52">
        <v>0</v>
      </c>
      <c r="N5135" s="52">
        <v>0</v>
      </c>
      <c r="O5135" s="52">
        <v>0</v>
      </c>
      <c r="P5135" s="52">
        <v>0</v>
      </c>
      <c r="Q5135" s="52">
        <v>0</v>
      </c>
      <c r="R5135" s="52">
        <v>0</v>
      </c>
      <c r="S5135" s="52">
        <v>0</v>
      </c>
      <c r="T5135" s="52">
        <v>0</v>
      </c>
      <c r="U5135" s="52">
        <v>0</v>
      </c>
      <c r="V5135" s="52">
        <v>0</v>
      </c>
      <c r="W5135" s="52">
        <v>0</v>
      </c>
      <c r="X5135" s="52">
        <v>0</v>
      </c>
      <c r="Y5135" s="52">
        <v>0</v>
      </c>
      <c r="Z5135" s="52">
        <v>0</v>
      </c>
    </row>
    <row r="5136" spans="1:26">
      <c r="A5136" s="52" t="s">
        <v>354</v>
      </c>
      <c r="B5136" s="52" t="s">
        <v>342</v>
      </c>
      <c r="C5136" s="52" t="s">
        <v>248</v>
      </c>
      <c r="D5136" s="52" t="s">
        <v>86</v>
      </c>
      <c r="E5136" s="52" t="s">
        <v>91</v>
      </c>
      <c r="F5136" s="52" t="s">
        <v>71</v>
      </c>
      <c r="G5136" s="52">
        <v>0</v>
      </c>
      <c r="H5136" s="52">
        <v>0</v>
      </c>
      <c r="I5136" s="52">
        <v>0</v>
      </c>
      <c r="J5136" s="52">
        <v>0</v>
      </c>
      <c r="K5136" s="52">
        <v>0</v>
      </c>
      <c r="L5136" s="52">
        <v>0</v>
      </c>
      <c r="M5136" s="52">
        <v>0</v>
      </c>
      <c r="N5136" s="52">
        <v>0</v>
      </c>
      <c r="O5136" s="52">
        <v>0</v>
      </c>
      <c r="P5136" s="52">
        <v>0</v>
      </c>
      <c r="Q5136" s="52">
        <v>0</v>
      </c>
      <c r="R5136" s="52">
        <v>0</v>
      </c>
      <c r="S5136" s="52">
        <v>0</v>
      </c>
      <c r="T5136" s="52">
        <v>0</v>
      </c>
      <c r="U5136" s="52">
        <v>0</v>
      </c>
      <c r="V5136" s="52">
        <v>0</v>
      </c>
      <c r="W5136" s="52">
        <v>0</v>
      </c>
      <c r="X5136" s="52">
        <v>0</v>
      </c>
      <c r="Y5136" s="52">
        <v>0</v>
      </c>
      <c r="Z5136" s="52">
        <v>0</v>
      </c>
    </row>
    <row r="5137" spans="1:26">
      <c r="A5137" s="52" t="s">
        <v>354</v>
      </c>
      <c r="B5137" s="52" t="s">
        <v>342</v>
      </c>
      <c r="C5137" s="52" t="s">
        <v>248</v>
      </c>
      <c r="D5137" s="52" t="s">
        <v>86</v>
      </c>
      <c r="E5137" s="52" t="s">
        <v>91</v>
      </c>
      <c r="F5137" s="52" t="s">
        <v>72</v>
      </c>
      <c r="G5137" s="52">
        <v>0</v>
      </c>
      <c r="H5137" s="52">
        <v>0</v>
      </c>
      <c r="I5137" s="52">
        <v>0</v>
      </c>
      <c r="J5137" s="52">
        <v>0</v>
      </c>
      <c r="K5137" s="52">
        <v>0</v>
      </c>
      <c r="L5137" s="52">
        <v>0</v>
      </c>
      <c r="M5137" s="52">
        <v>0</v>
      </c>
      <c r="N5137" s="52">
        <v>0</v>
      </c>
      <c r="O5137" s="52">
        <v>0</v>
      </c>
      <c r="P5137" s="52">
        <v>0</v>
      </c>
      <c r="Q5137" s="52">
        <v>0</v>
      </c>
      <c r="R5137" s="52">
        <v>0</v>
      </c>
      <c r="S5137" s="52">
        <v>0</v>
      </c>
      <c r="T5137" s="52">
        <v>0</v>
      </c>
      <c r="U5137" s="52">
        <v>0</v>
      </c>
      <c r="V5137" s="52">
        <v>0</v>
      </c>
      <c r="W5137" s="52">
        <v>0</v>
      </c>
      <c r="X5137" s="52">
        <v>0</v>
      </c>
      <c r="Y5137" s="52">
        <v>0</v>
      </c>
      <c r="Z5137" s="52">
        <v>0</v>
      </c>
    </row>
    <row r="5138" spans="1:26">
      <c r="A5138" s="52" t="s">
        <v>354</v>
      </c>
      <c r="B5138" s="52" t="s">
        <v>343</v>
      </c>
      <c r="C5138" s="52" t="s">
        <v>248</v>
      </c>
      <c r="D5138" s="52" t="s">
        <v>86</v>
      </c>
      <c r="E5138" s="52" t="s">
        <v>91</v>
      </c>
      <c r="F5138" s="52" t="s">
        <v>73</v>
      </c>
      <c r="G5138" s="52">
        <v>0</v>
      </c>
      <c r="H5138" s="52">
        <v>0</v>
      </c>
      <c r="I5138" s="52">
        <v>0</v>
      </c>
      <c r="J5138" s="52">
        <v>0</v>
      </c>
      <c r="K5138" s="52">
        <v>0</v>
      </c>
      <c r="L5138" s="52">
        <v>0</v>
      </c>
      <c r="M5138" s="52">
        <v>0</v>
      </c>
      <c r="N5138" s="52">
        <v>0</v>
      </c>
      <c r="O5138" s="52">
        <v>0</v>
      </c>
      <c r="P5138" s="52">
        <v>0</v>
      </c>
      <c r="Q5138" s="52">
        <v>0</v>
      </c>
      <c r="R5138" s="52">
        <v>0</v>
      </c>
      <c r="S5138" s="52">
        <v>0</v>
      </c>
      <c r="T5138" s="52">
        <v>0</v>
      </c>
      <c r="U5138" s="52">
        <v>0</v>
      </c>
      <c r="V5138" s="52">
        <v>0</v>
      </c>
      <c r="W5138" s="52">
        <v>0</v>
      </c>
      <c r="X5138" s="52">
        <v>0</v>
      </c>
      <c r="Y5138" s="52">
        <v>0</v>
      </c>
      <c r="Z5138" s="52">
        <v>0</v>
      </c>
    </row>
    <row r="5139" spans="1:26">
      <c r="A5139" s="52" t="s">
        <v>355</v>
      </c>
      <c r="B5139" s="52" t="s">
        <v>337</v>
      </c>
      <c r="C5139" s="52" t="s">
        <v>248</v>
      </c>
      <c r="D5139" s="52" t="s">
        <v>86</v>
      </c>
      <c r="E5139" s="52" t="s">
        <v>92</v>
      </c>
      <c r="F5139" s="52" t="s">
        <v>63</v>
      </c>
      <c r="G5139" s="52">
        <v>0</v>
      </c>
      <c r="H5139" s="52">
        <v>0</v>
      </c>
      <c r="I5139" s="52">
        <v>0</v>
      </c>
      <c r="J5139" s="52">
        <v>0</v>
      </c>
      <c r="K5139" s="52">
        <v>0</v>
      </c>
      <c r="L5139" s="52">
        <v>0</v>
      </c>
      <c r="M5139" s="52">
        <v>0</v>
      </c>
      <c r="N5139" s="52">
        <v>0</v>
      </c>
      <c r="O5139" s="52">
        <v>0</v>
      </c>
      <c r="P5139" s="52">
        <v>0</v>
      </c>
      <c r="Q5139" s="52">
        <v>0</v>
      </c>
      <c r="R5139" s="52">
        <v>0</v>
      </c>
      <c r="S5139" s="52">
        <v>0</v>
      </c>
      <c r="T5139" s="52">
        <v>0</v>
      </c>
      <c r="U5139" s="52">
        <v>0</v>
      </c>
      <c r="V5139" s="52">
        <v>0</v>
      </c>
      <c r="W5139" s="52">
        <v>0</v>
      </c>
      <c r="X5139" s="52">
        <v>0</v>
      </c>
      <c r="Y5139" s="52">
        <v>0</v>
      </c>
      <c r="Z5139" s="52">
        <v>0</v>
      </c>
    </row>
    <row r="5140" spans="1:26">
      <c r="A5140" s="52" t="s">
        <v>355</v>
      </c>
      <c r="B5140" s="52" t="s">
        <v>338</v>
      </c>
      <c r="C5140" s="52" t="s">
        <v>248</v>
      </c>
      <c r="D5140" s="52" t="s">
        <v>86</v>
      </c>
      <c r="E5140" s="52" t="s">
        <v>92</v>
      </c>
      <c r="F5140" s="52" t="s">
        <v>64</v>
      </c>
      <c r="G5140" s="52">
        <v>0</v>
      </c>
      <c r="H5140" s="52">
        <v>0</v>
      </c>
      <c r="I5140" s="52">
        <v>0</v>
      </c>
      <c r="J5140" s="52">
        <v>0</v>
      </c>
      <c r="K5140" s="52">
        <v>0</v>
      </c>
      <c r="L5140" s="52">
        <v>0</v>
      </c>
      <c r="M5140" s="52">
        <v>0</v>
      </c>
      <c r="N5140" s="52">
        <v>0</v>
      </c>
      <c r="O5140" s="52">
        <v>0</v>
      </c>
      <c r="P5140" s="52">
        <v>0</v>
      </c>
      <c r="Q5140" s="52">
        <v>0</v>
      </c>
      <c r="R5140" s="52">
        <v>0</v>
      </c>
      <c r="S5140" s="52">
        <v>0</v>
      </c>
      <c r="T5140" s="52">
        <v>0</v>
      </c>
      <c r="U5140" s="52">
        <v>0</v>
      </c>
      <c r="V5140" s="52">
        <v>0</v>
      </c>
      <c r="W5140" s="52">
        <v>0</v>
      </c>
      <c r="X5140" s="52">
        <v>0</v>
      </c>
      <c r="Y5140" s="52">
        <v>0</v>
      </c>
      <c r="Z5140" s="52">
        <v>0</v>
      </c>
    </row>
    <row r="5141" spans="1:26">
      <c r="A5141" s="52" t="s">
        <v>355</v>
      </c>
      <c r="B5141" s="52" t="s">
        <v>339</v>
      </c>
      <c r="C5141" s="52" t="s">
        <v>248</v>
      </c>
      <c r="D5141" s="52" t="s">
        <v>86</v>
      </c>
      <c r="E5141" s="52" t="s">
        <v>92</v>
      </c>
      <c r="F5141" s="52" t="s">
        <v>65</v>
      </c>
      <c r="G5141" s="52">
        <v>0</v>
      </c>
      <c r="H5141" s="52">
        <v>0</v>
      </c>
      <c r="I5141" s="52">
        <v>0</v>
      </c>
      <c r="J5141" s="52">
        <v>0</v>
      </c>
      <c r="K5141" s="52">
        <v>0</v>
      </c>
      <c r="L5141" s="52">
        <v>0</v>
      </c>
      <c r="M5141" s="52">
        <v>0</v>
      </c>
      <c r="N5141" s="52">
        <v>0</v>
      </c>
      <c r="O5141" s="52">
        <v>0</v>
      </c>
      <c r="P5141" s="52">
        <v>0</v>
      </c>
      <c r="Q5141" s="52">
        <v>0</v>
      </c>
      <c r="R5141" s="52">
        <v>0</v>
      </c>
      <c r="S5141" s="52">
        <v>0</v>
      </c>
      <c r="T5141" s="52">
        <v>0</v>
      </c>
      <c r="U5141" s="52">
        <v>0</v>
      </c>
      <c r="V5141" s="52">
        <v>0</v>
      </c>
      <c r="W5141" s="52">
        <v>0</v>
      </c>
      <c r="X5141" s="52">
        <v>0</v>
      </c>
      <c r="Y5141" s="52">
        <v>0</v>
      </c>
      <c r="Z5141" s="52">
        <v>0</v>
      </c>
    </row>
    <row r="5142" spans="1:26">
      <c r="A5142" s="52" t="s">
        <v>355</v>
      </c>
      <c r="B5142" s="52" t="s">
        <v>340</v>
      </c>
      <c r="C5142" s="52" t="s">
        <v>248</v>
      </c>
      <c r="D5142" s="52" t="s">
        <v>86</v>
      </c>
      <c r="E5142" s="52" t="s">
        <v>92</v>
      </c>
      <c r="F5142" s="52" t="s">
        <v>66</v>
      </c>
      <c r="G5142" s="52">
        <v>0</v>
      </c>
      <c r="H5142" s="52">
        <v>0</v>
      </c>
      <c r="I5142" s="52">
        <v>0</v>
      </c>
      <c r="J5142" s="52">
        <v>0</v>
      </c>
      <c r="K5142" s="52">
        <v>0</v>
      </c>
      <c r="L5142" s="52">
        <v>0</v>
      </c>
      <c r="M5142" s="52">
        <v>0</v>
      </c>
      <c r="N5142" s="52">
        <v>0</v>
      </c>
      <c r="O5142" s="52">
        <v>0</v>
      </c>
      <c r="P5142" s="52">
        <v>0</v>
      </c>
      <c r="Q5142" s="52">
        <v>0</v>
      </c>
      <c r="R5142" s="52">
        <v>0</v>
      </c>
      <c r="S5142" s="52">
        <v>0</v>
      </c>
      <c r="T5142" s="52">
        <v>0</v>
      </c>
      <c r="U5142" s="52">
        <v>0</v>
      </c>
      <c r="V5142" s="52">
        <v>0</v>
      </c>
      <c r="W5142" s="52">
        <v>0</v>
      </c>
      <c r="X5142" s="52">
        <v>0</v>
      </c>
      <c r="Y5142" s="52">
        <v>0</v>
      </c>
      <c r="Z5142" s="52">
        <v>0</v>
      </c>
    </row>
    <row r="5143" spans="1:26">
      <c r="A5143" s="52" t="s">
        <v>355</v>
      </c>
      <c r="B5143" s="52" t="s">
        <v>341</v>
      </c>
      <c r="C5143" s="52" t="s">
        <v>248</v>
      </c>
      <c r="D5143" s="52" t="s">
        <v>86</v>
      </c>
      <c r="E5143" s="52" t="s">
        <v>92</v>
      </c>
      <c r="F5143" s="52" t="s">
        <v>67</v>
      </c>
      <c r="G5143" s="52">
        <v>0</v>
      </c>
      <c r="H5143" s="52">
        <v>0</v>
      </c>
      <c r="I5143" s="52">
        <v>0</v>
      </c>
      <c r="J5143" s="52">
        <v>0</v>
      </c>
      <c r="K5143" s="52">
        <v>0</v>
      </c>
      <c r="L5143" s="52">
        <v>0</v>
      </c>
      <c r="M5143" s="52">
        <v>0</v>
      </c>
      <c r="N5143" s="52">
        <v>0</v>
      </c>
      <c r="O5143" s="52">
        <v>0</v>
      </c>
      <c r="P5143" s="52">
        <v>0</v>
      </c>
      <c r="Q5143" s="52">
        <v>0</v>
      </c>
      <c r="R5143" s="52">
        <v>0</v>
      </c>
      <c r="S5143" s="52">
        <v>0</v>
      </c>
      <c r="T5143" s="52">
        <v>0</v>
      </c>
      <c r="U5143" s="52">
        <v>0</v>
      </c>
      <c r="V5143" s="52">
        <v>0</v>
      </c>
      <c r="W5143" s="52">
        <v>0</v>
      </c>
      <c r="X5143" s="52">
        <v>0</v>
      </c>
      <c r="Y5143" s="52">
        <v>0</v>
      </c>
      <c r="Z5143" s="52">
        <v>0</v>
      </c>
    </row>
    <row r="5144" spans="1:26">
      <c r="A5144" s="52" t="s">
        <v>355</v>
      </c>
      <c r="B5144" s="52" t="s">
        <v>337</v>
      </c>
      <c r="C5144" s="52" t="s">
        <v>248</v>
      </c>
      <c r="D5144" s="52" t="s">
        <v>86</v>
      </c>
      <c r="E5144" s="52" t="s">
        <v>92</v>
      </c>
      <c r="F5144" s="52" t="s">
        <v>68</v>
      </c>
      <c r="G5144" s="52">
        <v>0</v>
      </c>
      <c r="H5144" s="52">
        <v>0</v>
      </c>
      <c r="I5144" s="52">
        <v>0</v>
      </c>
      <c r="J5144" s="52">
        <v>0</v>
      </c>
      <c r="K5144" s="52">
        <v>0</v>
      </c>
      <c r="L5144" s="52">
        <v>0</v>
      </c>
      <c r="M5144" s="52">
        <v>0</v>
      </c>
      <c r="N5144" s="52">
        <v>0</v>
      </c>
      <c r="O5144" s="52">
        <v>0</v>
      </c>
      <c r="P5144" s="52">
        <v>0</v>
      </c>
      <c r="Q5144" s="52">
        <v>0</v>
      </c>
      <c r="R5144" s="52">
        <v>0</v>
      </c>
      <c r="S5144" s="52">
        <v>0</v>
      </c>
      <c r="T5144" s="52">
        <v>0</v>
      </c>
      <c r="U5144" s="52">
        <v>0</v>
      </c>
      <c r="V5144" s="52">
        <v>0</v>
      </c>
      <c r="W5144" s="52">
        <v>0</v>
      </c>
      <c r="X5144" s="52">
        <v>0</v>
      </c>
      <c r="Y5144" s="52">
        <v>0</v>
      </c>
      <c r="Z5144" s="52">
        <v>0</v>
      </c>
    </row>
    <row r="5145" spans="1:26">
      <c r="A5145" s="52" t="s">
        <v>355</v>
      </c>
      <c r="B5145" s="52" t="s">
        <v>337</v>
      </c>
      <c r="C5145" s="52" t="s">
        <v>248</v>
      </c>
      <c r="D5145" s="52" t="s">
        <v>86</v>
      </c>
      <c r="E5145" s="52" t="s">
        <v>92</v>
      </c>
      <c r="F5145" s="52" t="s">
        <v>69</v>
      </c>
      <c r="G5145" s="52">
        <v>0</v>
      </c>
      <c r="H5145" s="52">
        <v>0</v>
      </c>
      <c r="I5145" s="52">
        <v>0</v>
      </c>
      <c r="J5145" s="52">
        <v>0</v>
      </c>
      <c r="K5145" s="52">
        <v>0</v>
      </c>
      <c r="L5145" s="52">
        <v>0</v>
      </c>
      <c r="M5145" s="52">
        <v>0</v>
      </c>
      <c r="N5145" s="52">
        <v>0</v>
      </c>
      <c r="O5145" s="52">
        <v>0</v>
      </c>
      <c r="P5145" s="52">
        <v>0</v>
      </c>
      <c r="Q5145" s="52">
        <v>0</v>
      </c>
      <c r="R5145" s="52">
        <v>0</v>
      </c>
      <c r="S5145" s="52">
        <v>0</v>
      </c>
      <c r="T5145" s="52">
        <v>0</v>
      </c>
      <c r="U5145" s="52">
        <v>0</v>
      </c>
      <c r="V5145" s="52">
        <v>0</v>
      </c>
      <c r="W5145" s="52">
        <v>0</v>
      </c>
      <c r="X5145" s="52">
        <v>0</v>
      </c>
      <c r="Y5145" s="52">
        <v>0</v>
      </c>
      <c r="Z5145" s="52">
        <v>0</v>
      </c>
    </row>
    <row r="5146" spans="1:26">
      <c r="A5146" s="52" t="s">
        <v>355</v>
      </c>
      <c r="B5146" s="52" t="s">
        <v>337</v>
      </c>
      <c r="C5146" s="52" t="s">
        <v>248</v>
      </c>
      <c r="D5146" s="52" t="s">
        <v>86</v>
      </c>
      <c r="E5146" s="52" t="s">
        <v>92</v>
      </c>
      <c r="F5146" s="52" t="s">
        <v>70</v>
      </c>
      <c r="G5146" s="52">
        <v>0</v>
      </c>
      <c r="H5146" s="52">
        <v>0</v>
      </c>
      <c r="I5146" s="52">
        <v>0</v>
      </c>
      <c r="J5146" s="52">
        <v>0</v>
      </c>
      <c r="K5146" s="52">
        <v>0</v>
      </c>
      <c r="L5146" s="52">
        <v>0</v>
      </c>
      <c r="M5146" s="52">
        <v>0</v>
      </c>
      <c r="N5146" s="52">
        <v>0</v>
      </c>
      <c r="O5146" s="52">
        <v>0</v>
      </c>
      <c r="P5146" s="52">
        <v>0</v>
      </c>
      <c r="Q5146" s="52">
        <v>0</v>
      </c>
      <c r="R5146" s="52">
        <v>0</v>
      </c>
      <c r="S5146" s="52">
        <v>0</v>
      </c>
      <c r="T5146" s="52">
        <v>0</v>
      </c>
      <c r="U5146" s="52">
        <v>0</v>
      </c>
      <c r="V5146" s="52">
        <v>0</v>
      </c>
      <c r="W5146" s="52">
        <v>0</v>
      </c>
      <c r="X5146" s="52">
        <v>0</v>
      </c>
      <c r="Y5146" s="52">
        <v>0</v>
      </c>
      <c r="Z5146" s="52">
        <v>0</v>
      </c>
    </row>
    <row r="5147" spans="1:26">
      <c r="A5147" s="52" t="s">
        <v>355</v>
      </c>
      <c r="B5147" s="52" t="s">
        <v>342</v>
      </c>
      <c r="C5147" s="52" t="s">
        <v>248</v>
      </c>
      <c r="D5147" s="52" t="s">
        <v>86</v>
      </c>
      <c r="E5147" s="52" t="s">
        <v>92</v>
      </c>
      <c r="F5147" s="52" t="s">
        <v>71</v>
      </c>
      <c r="G5147" s="52">
        <v>0</v>
      </c>
      <c r="H5147" s="52">
        <v>0</v>
      </c>
      <c r="I5147" s="52">
        <v>0</v>
      </c>
      <c r="J5147" s="52">
        <v>0</v>
      </c>
      <c r="K5147" s="52">
        <v>0</v>
      </c>
      <c r="L5147" s="52">
        <v>0</v>
      </c>
      <c r="M5147" s="52">
        <v>0</v>
      </c>
      <c r="N5147" s="52">
        <v>0</v>
      </c>
      <c r="O5147" s="52">
        <v>0</v>
      </c>
      <c r="P5147" s="52">
        <v>0</v>
      </c>
      <c r="Q5147" s="52">
        <v>0</v>
      </c>
      <c r="R5147" s="52">
        <v>0</v>
      </c>
      <c r="S5147" s="52">
        <v>0</v>
      </c>
      <c r="T5147" s="52">
        <v>0</v>
      </c>
      <c r="U5147" s="52">
        <v>0</v>
      </c>
      <c r="V5147" s="52">
        <v>0</v>
      </c>
      <c r="W5147" s="52">
        <v>0</v>
      </c>
      <c r="X5147" s="52">
        <v>0</v>
      </c>
      <c r="Y5147" s="52">
        <v>0</v>
      </c>
      <c r="Z5147" s="52">
        <v>0</v>
      </c>
    </row>
    <row r="5148" spans="1:26">
      <c r="A5148" s="52" t="s">
        <v>355</v>
      </c>
      <c r="B5148" s="52" t="s">
        <v>342</v>
      </c>
      <c r="C5148" s="52" t="s">
        <v>248</v>
      </c>
      <c r="D5148" s="52" t="s">
        <v>86</v>
      </c>
      <c r="E5148" s="52" t="s">
        <v>92</v>
      </c>
      <c r="F5148" s="52" t="s">
        <v>72</v>
      </c>
      <c r="G5148" s="52">
        <v>0</v>
      </c>
      <c r="H5148" s="52">
        <v>0</v>
      </c>
      <c r="I5148" s="52">
        <v>0</v>
      </c>
      <c r="J5148" s="52">
        <v>0</v>
      </c>
      <c r="K5148" s="52">
        <v>0</v>
      </c>
      <c r="L5148" s="52">
        <v>0</v>
      </c>
      <c r="M5148" s="52">
        <v>0</v>
      </c>
      <c r="N5148" s="52">
        <v>0</v>
      </c>
      <c r="O5148" s="52">
        <v>0</v>
      </c>
      <c r="P5148" s="52">
        <v>0</v>
      </c>
      <c r="Q5148" s="52">
        <v>0</v>
      </c>
      <c r="R5148" s="52">
        <v>0</v>
      </c>
      <c r="S5148" s="52">
        <v>0</v>
      </c>
      <c r="T5148" s="52">
        <v>0</v>
      </c>
      <c r="U5148" s="52">
        <v>0</v>
      </c>
      <c r="V5148" s="52">
        <v>0</v>
      </c>
      <c r="W5148" s="52">
        <v>0</v>
      </c>
      <c r="X5148" s="52">
        <v>0</v>
      </c>
      <c r="Y5148" s="52">
        <v>0</v>
      </c>
      <c r="Z5148" s="52">
        <v>0</v>
      </c>
    </row>
    <row r="5149" spans="1:26">
      <c r="A5149" s="52" t="s">
        <v>355</v>
      </c>
      <c r="B5149" s="52" t="s">
        <v>343</v>
      </c>
      <c r="C5149" s="52" t="s">
        <v>248</v>
      </c>
      <c r="D5149" s="52" t="s">
        <v>86</v>
      </c>
      <c r="E5149" s="52" t="s">
        <v>92</v>
      </c>
      <c r="F5149" s="52" t="s">
        <v>73</v>
      </c>
      <c r="G5149" s="52">
        <v>0</v>
      </c>
      <c r="H5149" s="52">
        <v>0</v>
      </c>
      <c r="I5149" s="52">
        <v>0</v>
      </c>
      <c r="J5149" s="52">
        <v>0</v>
      </c>
      <c r="K5149" s="52">
        <v>0</v>
      </c>
      <c r="L5149" s="52">
        <v>0</v>
      </c>
      <c r="M5149" s="52">
        <v>0</v>
      </c>
      <c r="N5149" s="52">
        <v>0</v>
      </c>
      <c r="O5149" s="52">
        <v>0</v>
      </c>
      <c r="P5149" s="52">
        <v>0</v>
      </c>
      <c r="Q5149" s="52">
        <v>0</v>
      </c>
      <c r="R5149" s="52">
        <v>0</v>
      </c>
      <c r="S5149" s="52">
        <v>0</v>
      </c>
      <c r="T5149" s="52">
        <v>0</v>
      </c>
      <c r="U5149" s="52">
        <v>0</v>
      </c>
      <c r="V5149" s="52">
        <v>0</v>
      </c>
      <c r="W5149" s="52">
        <v>0</v>
      </c>
      <c r="X5149" s="52">
        <v>0</v>
      </c>
      <c r="Y5149" s="52">
        <v>0</v>
      </c>
      <c r="Z5149" s="52">
        <v>0</v>
      </c>
    </row>
    <row r="5150" spans="1:26">
      <c r="A5150" s="52" t="s">
        <v>350</v>
      </c>
      <c r="B5150" s="52" t="s">
        <v>337</v>
      </c>
      <c r="C5150" s="52" t="s">
        <v>249</v>
      </c>
      <c r="D5150" s="52" t="s">
        <v>86</v>
      </c>
      <c r="E5150" s="52" t="s">
        <v>87</v>
      </c>
      <c r="F5150" s="52" t="s">
        <v>63</v>
      </c>
      <c r="G5150" s="52">
        <v>0</v>
      </c>
      <c r="H5150" s="52">
        <v>0</v>
      </c>
      <c r="I5150" s="52">
        <v>0</v>
      </c>
      <c r="J5150" s="52">
        <v>0</v>
      </c>
      <c r="K5150" s="52">
        <v>0</v>
      </c>
      <c r="L5150" s="52">
        <v>0</v>
      </c>
      <c r="M5150" s="52">
        <v>0</v>
      </c>
      <c r="N5150" s="52">
        <v>0</v>
      </c>
      <c r="O5150" s="52">
        <v>0</v>
      </c>
      <c r="P5150" s="52">
        <v>0</v>
      </c>
      <c r="Q5150" s="52">
        <v>0</v>
      </c>
      <c r="R5150" s="52">
        <v>0</v>
      </c>
      <c r="S5150" s="52">
        <v>0</v>
      </c>
      <c r="T5150" s="52">
        <v>0</v>
      </c>
      <c r="U5150" s="52">
        <v>0</v>
      </c>
      <c r="V5150" s="52">
        <v>0</v>
      </c>
      <c r="W5150" s="52">
        <v>0</v>
      </c>
      <c r="X5150" s="52">
        <v>0</v>
      </c>
      <c r="Y5150" s="52">
        <v>0</v>
      </c>
      <c r="Z5150" s="52">
        <v>0</v>
      </c>
    </row>
    <row r="5151" spans="1:26">
      <c r="A5151" s="52" t="s">
        <v>350</v>
      </c>
      <c r="B5151" s="52" t="s">
        <v>338</v>
      </c>
      <c r="C5151" s="52" t="s">
        <v>249</v>
      </c>
      <c r="D5151" s="52" t="s">
        <v>86</v>
      </c>
      <c r="E5151" s="52" t="s">
        <v>87</v>
      </c>
      <c r="F5151" s="52" t="s">
        <v>64</v>
      </c>
      <c r="G5151" s="52">
        <v>0</v>
      </c>
      <c r="H5151" s="52">
        <v>0</v>
      </c>
      <c r="I5151" s="52">
        <v>0</v>
      </c>
      <c r="J5151" s="52">
        <v>0</v>
      </c>
      <c r="K5151" s="52">
        <v>0</v>
      </c>
      <c r="L5151" s="52">
        <v>0</v>
      </c>
      <c r="M5151" s="52">
        <v>0</v>
      </c>
      <c r="N5151" s="52">
        <v>0</v>
      </c>
      <c r="O5151" s="52">
        <v>0</v>
      </c>
      <c r="P5151" s="52">
        <v>0</v>
      </c>
      <c r="Q5151" s="52">
        <v>0</v>
      </c>
      <c r="R5151" s="52">
        <v>0</v>
      </c>
      <c r="S5151" s="52">
        <v>0</v>
      </c>
      <c r="T5151" s="52">
        <v>0</v>
      </c>
      <c r="U5151" s="52">
        <v>0</v>
      </c>
      <c r="V5151" s="52">
        <v>0</v>
      </c>
      <c r="W5151" s="52">
        <v>0</v>
      </c>
      <c r="X5151" s="52">
        <v>0</v>
      </c>
      <c r="Y5151" s="52">
        <v>0</v>
      </c>
      <c r="Z5151" s="52">
        <v>0</v>
      </c>
    </row>
    <row r="5152" spans="1:26">
      <c r="A5152" s="52" t="s">
        <v>350</v>
      </c>
      <c r="B5152" s="52" t="s">
        <v>339</v>
      </c>
      <c r="C5152" s="52" t="s">
        <v>249</v>
      </c>
      <c r="D5152" s="52" t="s">
        <v>86</v>
      </c>
      <c r="E5152" s="52" t="s">
        <v>87</v>
      </c>
      <c r="F5152" s="52" t="s">
        <v>65</v>
      </c>
      <c r="G5152" s="52">
        <v>0</v>
      </c>
      <c r="H5152" s="52">
        <v>0</v>
      </c>
      <c r="I5152" s="52">
        <v>0</v>
      </c>
      <c r="J5152" s="52">
        <v>0</v>
      </c>
      <c r="K5152" s="52">
        <v>0</v>
      </c>
      <c r="L5152" s="52">
        <v>0</v>
      </c>
      <c r="M5152" s="52">
        <v>0</v>
      </c>
      <c r="N5152" s="52">
        <v>0</v>
      </c>
      <c r="O5152" s="52">
        <v>0</v>
      </c>
      <c r="P5152" s="52">
        <v>0</v>
      </c>
      <c r="Q5152" s="52">
        <v>0</v>
      </c>
      <c r="R5152" s="52">
        <v>0</v>
      </c>
      <c r="S5152" s="52">
        <v>0</v>
      </c>
      <c r="T5152" s="52">
        <v>0</v>
      </c>
      <c r="U5152" s="52">
        <v>0</v>
      </c>
      <c r="V5152" s="52">
        <v>0</v>
      </c>
      <c r="W5152" s="52">
        <v>0</v>
      </c>
      <c r="X5152" s="52">
        <v>0</v>
      </c>
      <c r="Y5152" s="52">
        <v>0</v>
      </c>
      <c r="Z5152" s="52">
        <v>0</v>
      </c>
    </row>
    <row r="5153" spans="1:26">
      <c r="A5153" s="52" t="s">
        <v>350</v>
      </c>
      <c r="B5153" s="52" t="s">
        <v>340</v>
      </c>
      <c r="C5153" s="52" t="s">
        <v>249</v>
      </c>
      <c r="D5153" s="52" t="s">
        <v>86</v>
      </c>
      <c r="E5153" s="52" t="s">
        <v>87</v>
      </c>
      <c r="F5153" s="52" t="s">
        <v>66</v>
      </c>
      <c r="G5153" s="52">
        <v>0</v>
      </c>
      <c r="H5153" s="52">
        <v>0</v>
      </c>
      <c r="I5153" s="52">
        <v>0</v>
      </c>
      <c r="J5153" s="52">
        <v>0</v>
      </c>
      <c r="K5153" s="52">
        <v>0</v>
      </c>
      <c r="L5153" s="52">
        <v>0</v>
      </c>
      <c r="M5153" s="52">
        <v>0</v>
      </c>
      <c r="N5153" s="52">
        <v>0</v>
      </c>
      <c r="O5153" s="52">
        <v>0</v>
      </c>
      <c r="P5153" s="52">
        <v>0</v>
      </c>
      <c r="Q5153" s="52">
        <v>0</v>
      </c>
      <c r="R5153" s="52">
        <v>0</v>
      </c>
      <c r="S5153" s="52">
        <v>0</v>
      </c>
      <c r="T5153" s="52">
        <v>0</v>
      </c>
      <c r="U5153" s="52">
        <v>0</v>
      </c>
      <c r="V5153" s="52">
        <v>0</v>
      </c>
      <c r="W5153" s="52">
        <v>0</v>
      </c>
      <c r="X5153" s="52">
        <v>0</v>
      </c>
      <c r="Y5153" s="52">
        <v>0</v>
      </c>
      <c r="Z5153" s="52">
        <v>0</v>
      </c>
    </row>
    <row r="5154" spans="1:26">
      <c r="A5154" s="52" t="s">
        <v>350</v>
      </c>
      <c r="B5154" s="52" t="s">
        <v>341</v>
      </c>
      <c r="C5154" s="52" t="s">
        <v>249</v>
      </c>
      <c r="D5154" s="52" t="s">
        <v>86</v>
      </c>
      <c r="E5154" s="52" t="s">
        <v>87</v>
      </c>
      <c r="F5154" s="52" t="s">
        <v>67</v>
      </c>
      <c r="G5154" s="52">
        <v>0</v>
      </c>
      <c r="H5154" s="52">
        <v>0</v>
      </c>
      <c r="I5154" s="52">
        <v>0</v>
      </c>
      <c r="J5154" s="52">
        <v>0</v>
      </c>
      <c r="K5154" s="52">
        <v>0</v>
      </c>
      <c r="L5154" s="52">
        <v>0</v>
      </c>
      <c r="M5154" s="52">
        <v>0</v>
      </c>
      <c r="N5154" s="52">
        <v>0</v>
      </c>
      <c r="O5154" s="52">
        <v>0</v>
      </c>
      <c r="P5154" s="52">
        <v>0</v>
      </c>
      <c r="Q5154" s="52">
        <v>0</v>
      </c>
      <c r="R5154" s="52">
        <v>0</v>
      </c>
      <c r="S5154" s="52">
        <v>0</v>
      </c>
      <c r="T5154" s="52">
        <v>0</v>
      </c>
      <c r="U5154" s="52">
        <v>0</v>
      </c>
      <c r="V5154" s="52">
        <v>0</v>
      </c>
      <c r="W5154" s="52">
        <v>0</v>
      </c>
      <c r="X5154" s="52">
        <v>0</v>
      </c>
      <c r="Y5154" s="52">
        <v>0</v>
      </c>
      <c r="Z5154" s="52">
        <v>0</v>
      </c>
    </row>
    <row r="5155" spans="1:26">
      <c r="A5155" s="52" t="s">
        <v>350</v>
      </c>
      <c r="B5155" s="52" t="s">
        <v>337</v>
      </c>
      <c r="C5155" s="52" t="s">
        <v>249</v>
      </c>
      <c r="D5155" s="52" t="s">
        <v>86</v>
      </c>
      <c r="E5155" s="52" t="s">
        <v>87</v>
      </c>
      <c r="F5155" s="52" t="s">
        <v>68</v>
      </c>
      <c r="G5155" s="52">
        <v>0</v>
      </c>
      <c r="H5155" s="52">
        <v>0</v>
      </c>
      <c r="I5155" s="52">
        <v>0</v>
      </c>
      <c r="J5155" s="52">
        <v>0</v>
      </c>
      <c r="K5155" s="52">
        <v>0</v>
      </c>
      <c r="L5155" s="52">
        <v>0</v>
      </c>
      <c r="M5155" s="52">
        <v>0</v>
      </c>
      <c r="N5155" s="52">
        <v>0</v>
      </c>
      <c r="O5155" s="52">
        <v>0</v>
      </c>
      <c r="P5155" s="52">
        <v>0</v>
      </c>
      <c r="Q5155" s="52">
        <v>0</v>
      </c>
      <c r="R5155" s="52">
        <v>0</v>
      </c>
      <c r="S5155" s="52">
        <v>0</v>
      </c>
      <c r="T5155" s="52">
        <v>0</v>
      </c>
      <c r="U5155" s="52">
        <v>0</v>
      </c>
      <c r="V5155" s="52">
        <v>0</v>
      </c>
      <c r="W5155" s="52">
        <v>0</v>
      </c>
      <c r="X5155" s="52">
        <v>0</v>
      </c>
      <c r="Y5155" s="52">
        <v>0</v>
      </c>
      <c r="Z5155" s="52">
        <v>0</v>
      </c>
    </row>
    <row r="5156" spans="1:26">
      <c r="A5156" s="52" t="s">
        <v>350</v>
      </c>
      <c r="B5156" s="52" t="s">
        <v>337</v>
      </c>
      <c r="C5156" s="52" t="s">
        <v>249</v>
      </c>
      <c r="D5156" s="52" t="s">
        <v>86</v>
      </c>
      <c r="E5156" s="52" t="s">
        <v>87</v>
      </c>
      <c r="F5156" s="52" t="s">
        <v>69</v>
      </c>
      <c r="G5156" s="52">
        <v>0</v>
      </c>
      <c r="H5156" s="52">
        <v>0</v>
      </c>
      <c r="I5156" s="52">
        <v>0</v>
      </c>
      <c r="J5156" s="52">
        <v>0</v>
      </c>
      <c r="K5156" s="52">
        <v>0</v>
      </c>
      <c r="L5156" s="52">
        <v>0</v>
      </c>
      <c r="M5156" s="52">
        <v>0</v>
      </c>
      <c r="N5156" s="52">
        <v>0</v>
      </c>
      <c r="O5156" s="52">
        <v>0</v>
      </c>
      <c r="P5156" s="52">
        <v>0</v>
      </c>
      <c r="Q5156" s="52">
        <v>0</v>
      </c>
      <c r="R5156" s="52">
        <v>0</v>
      </c>
      <c r="S5156" s="52">
        <v>0</v>
      </c>
      <c r="T5156" s="52">
        <v>0</v>
      </c>
      <c r="U5156" s="52">
        <v>0</v>
      </c>
      <c r="V5156" s="52">
        <v>0</v>
      </c>
      <c r="W5156" s="52">
        <v>0</v>
      </c>
      <c r="X5156" s="52">
        <v>0</v>
      </c>
      <c r="Y5156" s="52">
        <v>0</v>
      </c>
      <c r="Z5156" s="52">
        <v>0</v>
      </c>
    </row>
    <row r="5157" spans="1:26">
      <c r="A5157" s="52" t="s">
        <v>350</v>
      </c>
      <c r="B5157" s="52" t="s">
        <v>337</v>
      </c>
      <c r="C5157" s="52" t="s">
        <v>249</v>
      </c>
      <c r="D5157" s="52" t="s">
        <v>86</v>
      </c>
      <c r="E5157" s="52" t="s">
        <v>87</v>
      </c>
      <c r="F5157" s="52" t="s">
        <v>70</v>
      </c>
      <c r="G5157" s="52">
        <v>0</v>
      </c>
      <c r="H5157" s="52">
        <v>0</v>
      </c>
      <c r="I5157" s="52">
        <v>0</v>
      </c>
      <c r="J5157" s="52">
        <v>0</v>
      </c>
      <c r="K5157" s="52">
        <v>0</v>
      </c>
      <c r="L5157" s="52">
        <v>0</v>
      </c>
      <c r="M5157" s="52">
        <v>0</v>
      </c>
      <c r="N5157" s="52">
        <v>0</v>
      </c>
      <c r="O5157" s="52">
        <v>0</v>
      </c>
      <c r="P5157" s="52">
        <v>0</v>
      </c>
      <c r="Q5157" s="52">
        <v>0</v>
      </c>
      <c r="R5157" s="52">
        <v>0</v>
      </c>
      <c r="S5157" s="52">
        <v>0</v>
      </c>
      <c r="T5157" s="52">
        <v>0</v>
      </c>
      <c r="U5157" s="52">
        <v>0</v>
      </c>
      <c r="V5157" s="52">
        <v>0</v>
      </c>
      <c r="W5157" s="52">
        <v>0</v>
      </c>
      <c r="X5157" s="52">
        <v>0</v>
      </c>
      <c r="Y5157" s="52">
        <v>0</v>
      </c>
      <c r="Z5157" s="52">
        <v>0</v>
      </c>
    </row>
    <row r="5158" spans="1:26">
      <c r="A5158" s="52" t="s">
        <v>350</v>
      </c>
      <c r="B5158" s="52" t="s">
        <v>342</v>
      </c>
      <c r="C5158" s="52" t="s">
        <v>249</v>
      </c>
      <c r="D5158" s="52" t="s">
        <v>86</v>
      </c>
      <c r="E5158" s="52" t="s">
        <v>87</v>
      </c>
      <c r="F5158" s="52" t="s">
        <v>71</v>
      </c>
      <c r="G5158" s="52">
        <v>0</v>
      </c>
      <c r="H5158" s="52">
        <v>0</v>
      </c>
      <c r="I5158" s="52">
        <v>0</v>
      </c>
      <c r="J5158" s="52">
        <v>0</v>
      </c>
      <c r="K5158" s="52">
        <v>0</v>
      </c>
      <c r="L5158" s="52">
        <v>0</v>
      </c>
      <c r="M5158" s="52">
        <v>0</v>
      </c>
      <c r="N5158" s="52">
        <v>0</v>
      </c>
      <c r="O5158" s="52">
        <v>0</v>
      </c>
      <c r="P5158" s="52">
        <v>0</v>
      </c>
      <c r="Q5158" s="52">
        <v>0</v>
      </c>
      <c r="R5158" s="52">
        <v>0</v>
      </c>
      <c r="S5158" s="52">
        <v>0</v>
      </c>
      <c r="T5158" s="52">
        <v>0</v>
      </c>
      <c r="U5158" s="52">
        <v>0</v>
      </c>
      <c r="V5158" s="52">
        <v>0</v>
      </c>
      <c r="W5158" s="52">
        <v>0</v>
      </c>
      <c r="X5158" s="52">
        <v>0</v>
      </c>
      <c r="Y5158" s="52">
        <v>0</v>
      </c>
      <c r="Z5158" s="52">
        <v>0</v>
      </c>
    </row>
    <row r="5159" spans="1:26">
      <c r="A5159" s="52" t="s">
        <v>350</v>
      </c>
      <c r="B5159" s="52" t="s">
        <v>342</v>
      </c>
      <c r="C5159" s="52" t="s">
        <v>249</v>
      </c>
      <c r="D5159" s="52" t="s">
        <v>86</v>
      </c>
      <c r="E5159" s="52" t="s">
        <v>87</v>
      </c>
      <c r="F5159" s="52" t="s">
        <v>72</v>
      </c>
      <c r="G5159" s="52">
        <v>14.9310064621368</v>
      </c>
      <c r="H5159" s="52">
        <v>15.45000668676</v>
      </c>
      <c r="I5159" s="52">
        <v>8.7130037709864006</v>
      </c>
      <c r="J5159" s="52">
        <v>6.0380026132464</v>
      </c>
      <c r="K5159" s="52">
        <v>19.1390082833592</v>
      </c>
      <c r="L5159" s="52">
        <v>13.4840058358752</v>
      </c>
      <c r="M5159" s="52">
        <v>20.140008716592</v>
      </c>
      <c r="N5159" s="52">
        <v>7.2980031585743994</v>
      </c>
      <c r="O5159" s="52">
        <v>25.130258652577695</v>
      </c>
      <c r="P5159" s="52">
        <v>24.553892052490784</v>
      </c>
      <c r="Q5159" s="52">
        <v>27.340469750324644</v>
      </c>
      <c r="R5159" s="52">
        <v>31.248678996000532</v>
      </c>
      <c r="S5159" s="52">
        <v>28.752299081145207</v>
      </c>
      <c r="T5159" s="52">
        <v>31.389013585159201</v>
      </c>
      <c r="U5159" s="52">
        <v>34.605014977044</v>
      </c>
      <c r="V5159" s="52">
        <v>36.445015773396001</v>
      </c>
      <c r="W5159" s="52">
        <v>40.599017571247202</v>
      </c>
      <c r="X5159" s="52">
        <v>42.621345655388488</v>
      </c>
      <c r="Y5159" s="52">
        <v>15.318885655350686</v>
      </c>
      <c r="Z5159" s="52">
        <v>16.13030698119384</v>
      </c>
    </row>
    <row r="5160" spans="1:26">
      <c r="A5160" s="52" t="s">
        <v>350</v>
      </c>
      <c r="B5160" s="52" t="s">
        <v>343</v>
      </c>
      <c r="C5160" s="52" t="s">
        <v>249</v>
      </c>
      <c r="D5160" s="52" t="s">
        <v>86</v>
      </c>
      <c r="E5160" s="52" t="s">
        <v>87</v>
      </c>
      <c r="F5160" s="52" t="s">
        <v>73</v>
      </c>
      <c r="G5160" s="52">
        <v>0</v>
      </c>
      <c r="H5160" s="52">
        <v>0</v>
      </c>
      <c r="I5160" s="52">
        <v>0</v>
      </c>
      <c r="J5160" s="52">
        <v>0</v>
      </c>
      <c r="K5160" s="52">
        <v>0</v>
      </c>
      <c r="L5160" s="52">
        <v>0</v>
      </c>
      <c r="M5160" s="52">
        <v>0</v>
      </c>
      <c r="N5160" s="52">
        <v>0</v>
      </c>
      <c r="O5160" s="52">
        <v>0</v>
      </c>
      <c r="P5160" s="52">
        <v>0</v>
      </c>
      <c r="Q5160" s="52">
        <v>0</v>
      </c>
      <c r="R5160" s="52">
        <v>0</v>
      </c>
      <c r="S5160" s="52">
        <v>0</v>
      </c>
      <c r="T5160" s="52">
        <v>0</v>
      </c>
      <c r="U5160" s="52">
        <v>0</v>
      </c>
      <c r="V5160" s="52">
        <v>0</v>
      </c>
      <c r="W5160" s="52">
        <v>0</v>
      </c>
      <c r="X5160" s="52">
        <v>0</v>
      </c>
      <c r="Y5160" s="52">
        <v>0</v>
      </c>
      <c r="Z5160" s="52">
        <v>0</v>
      </c>
    </row>
    <row r="5161" spans="1:26">
      <c r="A5161" s="52" t="s">
        <v>351</v>
      </c>
      <c r="B5161" s="52" t="s">
        <v>337</v>
      </c>
      <c r="C5161" s="52" t="s">
        <v>249</v>
      </c>
      <c r="D5161" s="52" t="s">
        <v>86</v>
      </c>
      <c r="E5161" s="52" t="s">
        <v>88</v>
      </c>
      <c r="F5161" s="52" t="s">
        <v>63</v>
      </c>
      <c r="G5161" s="52">
        <v>0</v>
      </c>
      <c r="H5161" s="52">
        <v>0</v>
      </c>
      <c r="I5161" s="52">
        <v>0</v>
      </c>
      <c r="J5161" s="52">
        <v>0</v>
      </c>
      <c r="K5161" s="52">
        <v>0</v>
      </c>
      <c r="L5161" s="52">
        <v>0</v>
      </c>
      <c r="M5161" s="52">
        <v>0</v>
      </c>
      <c r="N5161" s="52">
        <v>0</v>
      </c>
      <c r="O5161" s="52">
        <v>0</v>
      </c>
      <c r="P5161" s="52">
        <v>0</v>
      </c>
      <c r="Q5161" s="52">
        <v>0</v>
      </c>
      <c r="R5161" s="52">
        <v>0</v>
      </c>
      <c r="S5161" s="52">
        <v>0</v>
      </c>
      <c r="T5161" s="52">
        <v>0</v>
      </c>
      <c r="U5161" s="52">
        <v>0</v>
      </c>
      <c r="V5161" s="52">
        <v>0</v>
      </c>
      <c r="W5161" s="52">
        <v>0</v>
      </c>
      <c r="X5161" s="52">
        <v>0</v>
      </c>
      <c r="Y5161" s="52">
        <v>0</v>
      </c>
      <c r="Z5161" s="52">
        <v>0</v>
      </c>
    </row>
    <row r="5162" spans="1:26">
      <c r="A5162" s="52" t="s">
        <v>351</v>
      </c>
      <c r="B5162" s="52" t="s">
        <v>338</v>
      </c>
      <c r="C5162" s="52" t="s">
        <v>249</v>
      </c>
      <c r="D5162" s="52" t="s">
        <v>86</v>
      </c>
      <c r="E5162" s="52" t="s">
        <v>88</v>
      </c>
      <c r="F5162" s="52" t="s">
        <v>64</v>
      </c>
      <c r="G5162" s="52">
        <v>0</v>
      </c>
      <c r="H5162" s="52">
        <v>0</v>
      </c>
      <c r="I5162" s="52">
        <v>0</v>
      </c>
      <c r="J5162" s="52">
        <v>0</v>
      </c>
      <c r="K5162" s="52">
        <v>0</v>
      </c>
      <c r="L5162" s="52">
        <v>0</v>
      </c>
      <c r="M5162" s="52">
        <v>0</v>
      </c>
      <c r="N5162" s="52">
        <v>0</v>
      </c>
      <c r="O5162" s="52">
        <v>0</v>
      </c>
      <c r="P5162" s="52">
        <v>0</v>
      </c>
      <c r="Q5162" s="52">
        <v>0</v>
      </c>
      <c r="R5162" s="52">
        <v>0</v>
      </c>
      <c r="S5162" s="52">
        <v>0</v>
      </c>
      <c r="T5162" s="52">
        <v>0</v>
      </c>
      <c r="U5162" s="52">
        <v>0</v>
      </c>
      <c r="V5162" s="52">
        <v>0</v>
      </c>
      <c r="W5162" s="52">
        <v>0</v>
      </c>
      <c r="X5162" s="52">
        <v>0</v>
      </c>
      <c r="Y5162" s="52">
        <v>0</v>
      </c>
      <c r="Z5162" s="52">
        <v>0</v>
      </c>
    </row>
    <row r="5163" spans="1:26">
      <c r="A5163" s="52" t="s">
        <v>351</v>
      </c>
      <c r="B5163" s="52" t="s">
        <v>339</v>
      </c>
      <c r="C5163" s="52" t="s">
        <v>249</v>
      </c>
      <c r="D5163" s="52" t="s">
        <v>86</v>
      </c>
      <c r="E5163" s="52" t="s">
        <v>88</v>
      </c>
      <c r="F5163" s="52" t="s">
        <v>65</v>
      </c>
      <c r="G5163" s="52">
        <v>0</v>
      </c>
      <c r="H5163" s="52">
        <v>0</v>
      </c>
      <c r="I5163" s="52">
        <v>0</v>
      </c>
      <c r="J5163" s="52">
        <v>0</v>
      </c>
      <c r="K5163" s="52">
        <v>0</v>
      </c>
      <c r="L5163" s="52">
        <v>0</v>
      </c>
      <c r="M5163" s="52">
        <v>0</v>
      </c>
      <c r="N5163" s="52">
        <v>0</v>
      </c>
      <c r="O5163" s="52">
        <v>0</v>
      </c>
      <c r="P5163" s="52">
        <v>2.5294775373282969</v>
      </c>
      <c r="Q5163" s="52">
        <v>2.8529472891588079</v>
      </c>
      <c r="R5163" s="52">
        <v>8.3297472639774703</v>
      </c>
      <c r="S5163" s="52">
        <v>9.3258876669937028</v>
      </c>
      <c r="T5163" s="52">
        <v>9.0840137589156225</v>
      </c>
      <c r="U5163" s="52">
        <v>8.727232178155985</v>
      </c>
      <c r="V5163" s="52">
        <v>9.1745972116337757</v>
      </c>
      <c r="W5163" s="52">
        <v>16.461692603301344</v>
      </c>
      <c r="X5163" s="52">
        <v>17.752093975991087</v>
      </c>
      <c r="Y5163" s="52">
        <v>16.974282390149977</v>
      </c>
      <c r="Z5163" s="52">
        <v>17.522691284963809</v>
      </c>
    </row>
    <row r="5164" spans="1:26">
      <c r="A5164" s="52" t="s">
        <v>351</v>
      </c>
      <c r="B5164" s="52" t="s">
        <v>340</v>
      </c>
      <c r="C5164" s="52" t="s">
        <v>249</v>
      </c>
      <c r="D5164" s="52" t="s">
        <v>86</v>
      </c>
      <c r="E5164" s="52" t="s">
        <v>88</v>
      </c>
      <c r="F5164" s="52" t="s">
        <v>66</v>
      </c>
      <c r="G5164" s="52">
        <v>0</v>
      </c>
      <c r="H5164" s="52">
        <v>0</v>
      </c>
      <c r="I5164" s="52">
        <v>0</v>
      </c>
      <c r="J5164" s="52">
        <v>0</v>
      </c>
      <c r="K5164" s="52">
        <v>0</v>
      </c>
      <c r="L5164" s="52">
        <v>0</v>
      </c>
      <c r="M5164" s="52">
        <v>0</v>
      </c>
      <c r="N5164" s="52">
        <v>0</v>
      </c>
      <c r="O5164" s="52">
        <v>0</v>
      </c>
      <c r="P5164" s="52">
        <v>0</v>
      </c>
      <c r="Q5164" s="52">
        <v>0</v>
      </c>
      <c r="R5164" s="52">
        <v>0</v>
      </c>
      <c r="S5164" s="52">
        <v>0</v>
      </c>
      <c r="T5164" s="52">
        <v>0</v>
      </c>
      <c r="U5164" s="52">
        <v>0</v>
      </c>
      <c r="V5164" s="52">
        <v>0</v>
      </c>
      <c r="W5164" s="52">
        <v>0</v>
      </c>
      <c r="X5164" s="52">
        <v>0</v>
      </c>
      <c r="Y5164" s="52">
        <v>0</v>
      </c>
      <c r="Z5164" s="52">
        <v>0</v>
      </c>
    </row>
    <row r="5165" spans="1:26">
      <c r="A5165" s="52" t="s">
        <v>351</v>
      </c>
      <c r="B5165" s="52" t="s">
        <v>341</v>
      </c>
      <c r="C5165" s="52" t="s">
        <v>249</v>
      </c>
      <c r="D5165" s="52" t="s">
        <v>86</v>
      </c>
      <c r="E5165" s="52" t="s">
        <v>88</v>
      </c>
      <c r="F5165" s="52" t="s">
        <v>67</v>
      </c>
      <c r="G5165" s="52">
        <v>0</v>
      </c>
      <c r="H5165" s="52">
        <v>0</v>
      </c>
      <c r="I5165" s="52">
        <v>0</v>
      </c>
      <c r="J5165" s="52">
        <v>0</v>
      </c>
      <c r="K5165" s="52">
        <v>0</v>
      </c>
      <c r="L5165" s="52">
        <v>0</v>
      </c>
      <c r="M5165" s="52">
        <v>0</v>
      </c>
      <c r="N5165" s="52">
        <v>0</v>
      </c>
      <c r="O5165" s="52">
        <v>0</v>
      </c>
      <c r="P5165" s="52">
        <v>0</v>
      </c>
      <c r="Q5165" s="52">
        <v>0</v>
      </c>
      <c r="R5165" s="52">
        <v>0</v>
      </c>
      <c r="S5165" s="52">
        <v>0</v>
      </c>
      <c r="T5165" s="52">
        <v>0</v>
      </c>
      <c r="U5165" s="52">
        <v>0</v>
      </c>
      <c r="V5165" s="52">
        <v>0</v>
      </c>
      <c r="W5165" s="52">
        <v>0</v>
      </c>
      <c r="X5165" s="52">
        <v>0</v>
      </c>
      <c r="Y5165" s="52">
        <v>0</v>
      </c>
      <c r="Z5165" s="52">
        <v>0</v>
      </c>
    </row>
    <row r="5166" spans="1:26">
      <c r="A5166" s="52" t="s">
        <v>351</v>
      </c>
      <c r="B5166" s="52" t="s">
        <v>337</v>
      </c>
      <c r="C5166" s="52" t="s">
        <v>249</v>
      </c>
      <c r="D5166" s="52" t="s">
        <v>86</v>
      </c>
      <c r="E5166" s="52" t="s">
        <v>88</v>
      </c>
      <c r="F5166" s="52" t="s">
        <v>68</v>
      </c>
      <c r="G5166" s="52">
        <v>0</v>
      </c>
      <c r="H5166" s="52">
        <v>0</v>
      </c>
      <c r="I5166" s="52">
        <v>0</v>
      </c>
      <c r="J5166" s="52">
        <v>0</v>
      </c>
      <c r="K5166" s="52">
        <v>0</v>
      </c>
      <c r="L5166" s="52">
        <v>0</v>
      </c>
      <c r="M5166" s="52">
        <v>0</v>
      </c>
      <c r="N5166" s="52">
        <v>0</v>
      </c>
      <c r="O5166" s="52">
        <v>0</v>
      </c>
      <c r="P5166" s="52">
        <v>0</v>
      </c>
      <c r="Q5166" s="52">
        <v>0</v>
      </c>
      <c r="R5166" s="52">
        <v>0</v>
      </c>
      <c r="S5166" s="52">
        <v>0</v>
      </c>
      <c r="T5166" s="52">
        <v>0</v>
      </c>
      <c r="U5166" s="52">
        <v>0</v>
      </c>
      <c r="V5166" s="52">
        <v>0</v>
      </c>
      <c r="W5166" s="52">
        <v>0</v>
      </c>
      <c r="X5166" s="52">
        <v>0</v>
      </c>
      <c r="Y5166" s="52">
        <v>0</v>
      </c>
      <c r="Z5166" s="52">
        <v>0</v>
      </c>
    </row>
    <row r="5167" spans="1:26">
      <c r="A5167" s="52" t="s">
        <v>351</v>
      </c>
      <c r="B5167" s="52" t="s">
        <v>337</v>
      </c>
      <c r="C5167" s="52" t="s">
        <v>249</v>
      </c>
      <c r="D5167" s="52" t="s">
        <v>86</v>
      </c>
      <c r="E5167" s="52" t="s">
        <v>88</v>
      </c>
      <c r="F5167" s="52" t="s">
        <v>69</v>
      </c>
      <c r="G5167" s="52">
        <v>0</v>
      </c>
      <c r="H5167" s="52">
        <v>0</v>
      </c>
      <c r="I5167" s="52">
        <v>0</v>
      </c>
      <c r="J5167" s="52">
        <v>0</v>
      </c>
      <c r="K5167" s="52">
        <v>0</v>
      </c>
      <c r="L5167" s="52">
        <v>0</v>
      </c>
      <c r="M5167" s="52">
        <v>0</v>
      </c>
      <c r="N5167" s="52">
        <v>0</v>
      </c>
      <c r="O5167" s="52">
        <v>0</v>
      </c>
      <c r="P5167" s="52">
        <v>0</v>
      </c>
      <c r="Q5167" s="52">
        <v>0</v>
      </c>
      <c r="R5167" s="52">
        <v>0</v>
      </c>
      <c r="S5167" s="52">
        <v>0</v>
      </c>
      <c r="T5167" s="52">
        <v>0</v>
      </c>
      <c r="U5167" s="52">
        <v>0</v>
      </c>
      <c r="V5167" s="52">
        <v>0</v>
      </c>
      <c r="W5167" s="52">
        <v>0</v>
      </c>
      <c r="X5167" s="52">
        <v>0</v>
      </c>
      <c r="Y5167" s="52">
        <v>0</v>
      </c>
      <c r="Z5167" s="52">
        <v>0</v>
      </c>
    </row>
    <row r="5168" spans="1:26">
      <c r="A5168" s="52" t="s">
        <v>351</v>
      </c>
      <c r="B5168" s="52" t="s">
        <v>337</v>
      </c>
      <c r="C5168" s="52" t="s">
        <v>249</v>
      </c>
      <c r="D5168" s="52" t="s">
        <v>86</v>
      </c>
      <c r="E5168" s="52" t="s">
        <v>88</v>
      </c>
      <c r="F5168" s="52" t="s">
        <v>70</v>
      </c>
      <c r="G5168" s="52">
        <v>0</v>
      </c>
      <c r="H5168" s="52">
        <v>0</v>
      </c>
      <c r="I5168" s="52">
        <v>0</v>
      </c>
      <c r="J5168" s="52">
        <v>0</v>
      </c>
      <c r="K5168" s="52">
        <v>0</v>
      </c>
      <c r="L5168" s="52">
        <v>0</v>
      </c>
      <c r="M5168" s="52">
        <v>0</v>
      </c>
      <c r="N5168" s="52">
        <v>0</v>
      </c>
      <c r="O5168" s="52">
        <v>0</v>
      </c>
      <c r="P5168" s="52">
        <v>0</v>
      </c>
      <c r="Q5168" s="52">
        <v>0</v>
      </c>
      <c r="R5168" s="52">
        <v>0</v>
      </c>
      <c r="S5168" s="52">
        <v>0</v>
      </c>
      <c r="T5168" s="52">
        <v>0</v>
      </c>
      <c r="U5168" s="52">
        <v>0</v>
      </c>
      <c r="V5168" s="52">
        <v>0</v>
      </c>
      <c r="W5168" s="52">
        <v>0</v>
      </c>
      <c r="X5168" s="52">
        <v>0</v>
      </c>
      <c r="Y5168" s="52">
        <v>0</v>
      </c>
      <c r="Z5168" s="52">
        <v>0</v>
      </c>
    </row>
    <row r="5169" spans="1:26">
      <c r="A5169" s="52" t="s">
        <v>351</v>
      </c>
      <c r="B5169" s="52" t="s">
        <v>342</v>
      </c>
      <c r="C5169" s="52" t="s">
        <v>249</v>
      </c>
      <c r="D5169" s="52" t="s">
        <v>86</v>
      </c>
      <c r="E5169" s="52" t="s">
        <v>88</v>
      </c>
      <c r="F5169" s="52" t="s">
        <v>71</v>
      </c>
      <c r="G5169" s="52">
        <v>0</v>
      </c>
      <c r="H5169" s="52">
        <v>0</v>
      </c>
      <c r="I5169" s="52">
        <v>0</v>
      </c>
      <c r="J5169" s="52">
        <v>0</v>
      </c>
      <c r="K5169" s="52">
        <v>0</v>
      </c>
      <c r="L5169" s="52">
        <v>0</v>
      </c>
      <c r="M5169" s="52">
        <v>0</v>
      </c>
      <c r="N5169" s="52">
        <v>0</v>
      </c>
      <c r="O5169" s="52">
        <v>0</v>
      </c>
      <c r="P5169" s="52">
        <v>0</v>
      </c>
      <c r="Q5169" s="52">
        <v>0</v>
      </c>
      <c r="R5169" s="52">
        <v>0</v>
      </c>
      <c r="S5169" s="52">
        <v>0</v>
      </c>
      <c r="T5169" s="52">
        <v>0</v>
      </c>
      <c r="U5169" s="52">
        <v>0</v>
      </c>
      <c r="V5169" s="52">
        <v>0</v>
      </c>
      <c r="W5169" s="52">
        <v>0</v>
      </c>
      <c r="X5169" s="52">
        <v>0</v>
      </c>
      <c r="Y5169" s="52">
        <v>0</v>
      </c>
      <c r="Z5169" s="52">
        <v>0</v>
      </c>
    </row>
    <row r="5170" spans="1:26">
      <c r="A5170" s="52" t="s">
        <v>351</v>
      </c>
      <c r="B5170" s="52" t="s">
        <v>342</v>
      </c>
      <c r="C5170" s="52" t="s">
        <v>249</v>
      </c>
      <c r="D5170" s="52" t="s">
        <v>86</v>
      </c>
      <c r="E5170" s="52" t="s">
        <v>88</v>
      </c>
      <c r="F5170" s="52" t="s">
        <v>72</v>
      </c>
      <c r="G5170" s="52">
        <v>126.75705486042962</v>
      </c>
      <c r="H5170" s="52">
        <v>118.38905123875921</v>
      </c>
      <c r="I5170" s="52">
        <v>116.7120505129536</v>
      </c>
      <c r="J5170" s="52">
        <v>123.15405330105119</v>
      </c>
      <c r="K5170" s="52">
        <v>139.72306047211441</v>
      </c>
      <c r="L5170" s="52">
        <v>132.56005737196799</v>
      </c>
      <c r="M5170" s="52">
        <v>143.03106190381683</v>
      </c>
      <c r="N5170" s="52">
        <v>148.39906422708722</v>
      </c>
      <c r="O5170" s="52">
        <v>179.51532390147008</v>
      </c>
      <c r="P5170" s="52">
        <v>188.03131821805681</v>
      </c>
      <c r="Q5170" s="52">
        <v>202.81116888020452</v>
      </c>
      <c r="R5170" s="52">
        <v>215.14676819023379</v>
      </c>
      <c r="S5170" s="52">
        <v>224.20619194526054</v>
      </c>
      <c r="T5170" s="52">
        <v>242.1988595830426</v>
      </c>
      <c r="U5170" s="52">
        <v>237.94439922039652</v>
      </c>
      <c r="V5170" s="52">
        <v>262.12348944892534</v>
      </c>
      <c r="W5170" s="52">
        <v>288.4310774978303</v>
      </c>
      <c r="X5170" s="52">
        <v>293.6811789878372</v>
      </c>
      <c r="Y5170" s="52">
        <v>300.32465405196604</v>
      </c>
      <c r="Z5170" s="52">
        <v>316.45612215596685</v>
      </c>
    </row>
    <row r="5171" spans="1:26">
      <c r="A5171" s="52" t="s">
        <v>351</v>
      </c>
      <c r="B5171" s="52" t="s">
        <v>343</v>
      </c>
      <c r="C5171" s="52" t="s">
        <v>249</v>
      </c>
      <c r="D5171" s="52" t="s">
        <v>86</v>
      </c>
      <c r="E5171" s="52" t="s">
        <v>88</v>
      </c>
      <c r="F5171" s="52" t="s">
        <v>73</v>
      </c>
      <c r="G5171" s="52">
        <v>0</v>
      </c>
      <c r="H5171" s="52">
        <v>0</v>
      </c>
      <c r="I5171" s="52">
        <v>0</v>
      </c>
      <c r="J5171" s="52">
        <v>0</v>
      </c>
      <c r="K5171" s="52">
        <v>0</v>
      </c>
      <c r="L5171" s="52">
        <v>2.0000000000000339E-3</v>
      </c>
      <c r="M5171" s="52">
        <v>0.27900000000000474</v>
      </c>
      <c r="N5171" s="52">
        <v>1.9190000000000327</v>
      </c>
      <c r="O5171" s="52">
        <v>5.4477986715338469</v>
      </c>
      <c r="P5171" s="52">
        <v>10.758843956358675</v>
      </c>
      <c r="Q5171" s="52">
        <v>15.355553016186434</v>
      </c>
      <c r="R5171" s="52">
        <v>17.034401590931672</v>
      </c>
      <c r="S5171" s="52">
        <v>23.377280985653055</v>
      </c>
      <c r="T5171" s="52">
        <v>24.537000000000418</v>
      </c>
      <c r="U5171" s="52">
        <v>25.523000000000433</v>
      </c>
      <c r="V5171" s="52">
        <v>26.739000000000456</v>
      </c>
      <c r="W5171" s="52">
        <v>27.164000000000463</v>
      </c>
      <c r="X5171" s="52">
        <v>28.554562721897817</v>
      </c>
      <c r="Y5171" s="52">
        <v>29.977564699665511</v>
      </c>
      <c r="Z5171" s="52">
        <v>30.594800000000518</v>
      </c>
    </row>
    <row r="5172" spans="1:26">
      <c r="A5172" s="52" t="s">
        <v>352</v>
      </c>
      <c r="B5172" s="52" t="s">
        <v>337</v>
      </c>
      <c r="C5172" s="52" t="s">
        <v>249</v>
      </c>
      <c r="D5172" s="52" t="s">
        <v>86</v>
      </c>
      <c r="E5172" s="52" t="s">
        <v>89</v>
      </c>
      <c r="F5172" s="52" t="s">
        <v>63</v>
      </c>
      <c r="G5172" s="52">
        <v>0</v>
      </c>
      <c r="H5172" s="52">
        <v>0</v>
      </c>
      <c r="I5172" s="52">
        <v>0</v>
      </c>
      <c r="J5172" s="52">
        <v>0</v>
      </c>
      <c r="K5172" s="52">
        <v>0</v>
      </c>
      <c r="L5172" s="52">
        <v>0</v>
      </c>
      <c r="M5172" s="52">
        <v>0</v>
      </c>
      <c r="N5172" s="52">
        <v>0</v>
      </c>
      <c r="O5172" s="52">
        <v>0</v>
      </c>
      <c r="P5172" s="52">
        <v>0</v>
      </c>
      <c r="Q5172" s="52">
        <v>0</v>
      </c>
      <c r="R5172" s="52">
        <v>0</v>
      </c>
      <c r="S5172" s="52">
        <v>0</v>
      </c>
      <c r="T5172" s="52">
        <v>0</v>
      </c>
      <c r="U5172" s="52">
        <v>0</v>
      </c>
      <c r="V5172" s="52">
        <v>0</v>
      </c>
      <c r="W5172" s="52">
        <v>0</v>
      </c>
      <c r="X5172" s="52">
        <v>0</v>
      </c>
      <c r="Y5172" s="52">
        <v>0</v>
      </c>
      <c r="Z5172" s="52">
        <v>0</v>
      </c>
    </row>
    <row r="5173" spans="1:26">
      <c r="A5173" s="52" t="s">
        <v>352</v>
      </c>
      <c r="B5173" s="52" t="s">
        <v>338</v>
      </c>
      <c r="C5173" s="52" t="s">
        <v>249</v>
      </c>
      <c r="D5173" s="52" t="s">
        <v>86</v>
      </c>
      <c r="E5173" s="52" t="s">
        <v>89</v>
      </c>
      <c r="F5173" s="52" t="s">
        <v>64</v>
      </c>
      <c r="G5173" s="52">
        <v>0</v>
      </c>
      <c r="H5173" s="52">
        <v>0</v>
      </c>
      <c r="I5173" s="52">
        <v>0</v>
      </c>
      <c r="J5173" s="52">
        <v>0</v>
      </c>
      <c r="K5173" s="52">
        <v>0</v>
      </c>
      <c r="L5173" s="52">
        <v>0</v>
      </c>
      <c r="M5173" s="52">
        <v>0</v>
      </c>
      <c r="N5173" s="52">
        <v>0</v>
      </c>
      <c r="O5173" s="52">
        <v>0</v>
      </c>
      <c r="P5173" s="52">
        <v>0</v>
      </c>
      <c r="Q5173" s="52">
        <v>0</v>
      </c>
      <c r="R5173" s="52">
        <v>0</v>
      </c>
      <c r="S5173" s="52">
        <v>0</v>
      </c>
      <c r="T5173" s="52">
        <v>0</v>
      </c>
      <c r="U5173" s="52">
        <v>0</v>
      </c>
      <c r="V5173" s="52">
        <v>0</v>
      </c>
      <c r="W5173" s="52">
        <v>0</v>
      </c>
      <c r="X5173" s="52">
        <v>0</v>
      </c>
      <c r="Y5173" s="52">
        <v>0</v>
      </c>
      <c r="Z5173" s="52">
        <v>0</v>
      </c>
    </row>
    <row r="5174" spans="1:26">
      <c r="A5174" s="52" t="s">
        <v>352</v>
      </c>
      <c r="B5174" s="52" t="s">
        <v>339</v>
      </c>
      <c r="C5174" s="52" t="s">
        <v>249</v>
      </c>
      <c r="D5174" s="52" t="s">
        <v>86</v>
      </c>
      <c r="E5174" s="52" t="s">
        <v>89</v>
      </c>
      <c r="F5174" s="52" t="s">
        <v>65</v>
      </c>
      <c r="G5174" s="52">
        <v>0</v>
      </c>
      <c r="H5174" s="52">
        <v>0</v>
      </c>
      <c r="I5174" s="52">
        <v>0</v>
      </c>
      <c r="J5174" s="52">
        <v>0</v>
      </c>
      <c r="K5174" s="52">
        <v>0</v>
      </c>
      <c r="L5174" s="52">
        <v>0</v>
      </c>
      <c r="M5174" s="52">
        <v>0</v>
      </c>
      <c r="N5174" s="52">
        <v>0</v>
      </c>
      <c r="O5174" s="52">
        <v>0</v>
      </c>
      <c r="P5174" s="52">
        <v>0</v>
      </c>
      <c r="Q5174" s="52">
        <v>0</v>
      </c>
      <c r="R5174" s="52">
        <v>0</v>
      </c>
      <c r="S5174" s="52">
        <v>0</v>
      </c>
      <c r="T5174" s="52">
        <v>0</v>
      </c>
      <c r="U5174" s="52">
        <v>0</v>
      </c>
      <c r="V5174" s="52">
        <v>0</v>
      </c>
      <c r="W5174" s="52">
        <v>0</v>
      </c>
      <c r="X5174" s="52">
        <v>0</v>
      </c>
      <c r="Y5174" s="52">
        <v>0</v>
      </c>
      <c r="Z5174" s="52">
        <v>0</v>
      </c>
    </row>
    <row r="5175" spans="1:26">
      <c r="A5175" s="52" t="s">
        <v>352</v>
      </c>
      <c r="B5175" s="52" t="s">
        <v>340</v>
      </c>
      <c r="C5175" s="52" t="s">
        <v>249</v>
      </c>
      <c r="D5175" s="52" t="s">
        <v>86</v>
      </c>
      <c r="E5175" s="52" t="s">
        <v>89</v>
      </c>
      <c r="F5175" s="52" t="s">
        <v>66</v>
      </c>
      <c r="G5175" s="52">
        <v>0</v>
      </c>
      <c r="H5175" s="52">
        <v>0</v>
      </c>
      <c r="I5175" s="52">
        <v>0</v>
      </c>
      <c r="J5175" s="52">
        <v>0</v>
      </c>
      <c r="K5175" s="52">
        <v>0</v>
      </c>
      <c r="L5175" s="52">
        <v>0</v>
      </c>
      <c r="M5175" s="52">
        <v>0</v>
      </c>
      <c r="N5175" s="52">
        <v>0</v>
      </c>
      <c r="O5175" s="52">
        <v>0</v>
      </c>
      <c r="P5175" s="52">
        <v>0</v>
      </c>
      <c r="Q5175" s="52">
        <v>0</v>
      </c>
      <c r="R5175" s="52">
        <v>1.2295568314109058E-2</v>
      </c>
      <c r="S5175" s="52">
        <v>1.2295568314109058E-2</v>
      </c>
      <c r="T5175" s="52">
        <v>1.2000000001967999E-2</v>
      </c>
      <c r="U5175" s="52">
        <v>0.132000000021648</v>
      </c>
      <c r="V5175" s="52">
        <v>0.17200000002820803</v>
      </c>
      <c r="W5175" s="52">
        <v>0.16400000002689602</v>
      </c>
      <c r="X5175" s="52">
        <v>0.19110255532604722</v>
      </c>
      <c r="Y5175" s="52">
        <v>0.21485605490505752</v>
      </c>
      <c r="Z5175" s="52">
        <v>0.27070000004439482</v>
      </c>
    </row>
    <row r="5176" spans="1:26">
      <c r="A5176" s="52" t="s">
        <v>352</v>
      </c>
      <c r="B5176" s="52" t="s">
        <v>341</v>
      </c>
      <c r="C5176" s="52" t="s">
        <v>249</v>
      </c>
      <c r="D5176" s="52" t="s">
        <v>86</v>
      </c>
      <c r="E5176" s="52" t="s">
        <v>89</v>
      </c>
      <c r="F5176" s="52" t="s">
        <v>67</v>
      </c>
      <c r="G5176" s="52">
        <v>0</v>
      </c>
      <c r="H5176" s="52">
        <v>0</v>
      </c>
      <c r="I5176" s="52">
        <v>0</v>
      </c>
      <c r="J5176" s="52">
        <v>0</v>
      </c>
      <c r="K5176" s="52">
        <v>0</v>
      </c>
      <c r="L5176" s="52">
        <v>0</v>
      </c>
      <c r="M5176" s="52">
        <v>0</v>
      </c>
      <c r="N5176" s="52">
        <v>0</v>
      </c>
      <c r="O5176" s="52">
        <v>0</v>
      </c>
      <c r="P5176" s="52">
        <v>0</v>
      </c>
      <c r="Q5176" s="52">
        <v>0</v>
      </c>
      <c r="R5176" s="52">
        <v>0</v>
      </c>
      <c r="S5176" s="52">
        <v>0</v>
      </c>
      <c r="T5176" s="52">
        <v>0</v>
      </c>
      <c r="U5176" s="52">
        <v>0</v>
      </c>
      <c r="V5176" s="52">
        <v>0</v>
      </c>
      <c r="W5176" s="52">
        <v>0</v>
      </c>
      <c r="X5176" s="52">
        <v>0</v>
      </c>
      <c r="Y5176" s="52">
        <v>0</v>
      </c>
      <c r="Z5176" s="52">
        <v>0</v>
      </c>
    </row>
    <row r="5177" spans="1:26">
      <c r="A5177" s="52" t="s">
        <v>352</v>
      </c>
      <c r="B5177" s="52" t="s">
        <v>337</v>
      </c>
      <c r="C5177" s="52" t="s">
        <v>249</v>
      </c>
      <c r="D5177" s="52" t="s">
        <v>86</v>
      </c>
      <c r="E5177" s="52" t="s">
        <v>89</v>
      </c>
      <c r="F5177" s="52" t="s">
        <v>68</v>
      </c>
      <c r="G5177" s="52">
        <v>0</v>
      </c>
      <c r="H5177" s="52">
        <v>0</v>
      </c>
      <c r="I5177" s="52">
        <v>0</v>
      </c>
      <c r="J5177" s="52">
        <v>0</v>
      </c>
      <c r="K5177" s="52">
        <v>0</v>
      </c>
      <c r="L5177" s="52">
        <v>0</v>
      </c>
      <c r="M5177" s="52">
        <v>0</v>
      </c>
      <c r="N5177" s="52">
        <v>0</v>
      </c>
      <c r="O5177" s="52">
        <v>0</v>
      </c>
      <c r="P5177" s="52">
        <v>0</v>
      </c>
      <c r="Q5177" s="52">
        <v>0</v>
      </c>
      <c r="R5177" s="52">
        <v>0</v>
      </c>
      <c r="S5177" s="52">
        <v>0</v>
      </c>
      <c r="T5177" s="52">
        <v>0</v>
      </c>
      <c r="U5177" s="52">
        <v>0</v>
      </c>
      <c r="V5177" s="52">
        <v>0</v>
      </c>
      <c r="W5177" s="52">
        <v>0</v>
      </c>
      <c r="X5177" s="52">
        <v>0</v>
      </c>
      <c r="Y5177" s="52">
        <v>0</v>
      </c>
      <c r="Z5177" s="52">
        <v>0</v>
      </c>
    </row>
    <row r="5178" spans="1:26">
      <c r="A5178" s="52" t="s">
        <v>352</v>
      </c>
      <c r="B5178" s="52" t="s">
        <v>337</v>
      </c>
      <c r="C5178" s="52" t="s">
        <v>249</v>
      </c>
      <c r="D5178" s="52" t="s">
        <v>86</v>
      </c>
      <c r="E5178" s="52" t="s">
        <v>89</v>
      </c>
      <c r="F5178" s="52" t="s">
        <v>69</v>
      </c>
      <c r="G5178" s="52">
        <v>0</v>
      </c>
      <c r="H5178" s="52">
        <v>0</v>
      </c>
      <c r="I5178" s="52">
        <v>0</v>
      </c>
      <c r="J5178" s="52">
        <v>0</v>
      </c>
      <c r="K5178" s="52">
        <v>0</v>
      </c>
      <c r="L5178" s="52">
        <v>0</v>
      </c>
      <c r="M5178" s="52">
        <v>0</v>
      </c>
      <c r="N5178" s="52">
        <v>0</v>
      </c>
      <c r="O5178" s="52">
        <v>0</v>
      </c>
      <c r="P5178" s="52">
        <v>0</v>
      </c>
      <c r="Q5178" s="52">
        <v>0</v>
      </c>
      <c r="R5178" s="52">
        <v>0</v>
      </c>
      <c r="S5178" s="52">
        <v>0</v>
      </c>
      <c r="T5178" s="52">
        <v>0</v>
      </c>
      <c r="U5178" s="52">
        <v>0</v>
      </c>
      <c r="V5178" s="52">
        <v>0</v>
      </c>
      <c r="W5178" s="52">
        <v>0</v>
      </c>
      <c r="X5178" s="52">
        <v>0</v>
      </c>
      <c r="Y5178" s="52">
        <v>0</v>
      </c>
      <c r="Z5178" s="52">
        <v>0</v>
      </c>
    </row>
    <row r="5179" spans="1:26">
      <c r="A5179" s="52" t="s">
        <v>352</v>
      </c>
      <c r="B5179" s="52" t="s">
        <v>337</v>
      </c>
      <c r="C5179" s="52" t="s">
        <v>249</v>
      </c>
      <c r="D5179" s="52" t="s">
        <v>86</v>
      </c>
      <c r="E5179" s="52" t="s">
        <v>89</v>
      </c>
      <c r="F5179" s="52" t="s">
        <v>70</v>
      </c>
      <c r="G5179" s="52">
        <v>0</v>
      </c>
      <c r="H5179" s="52">
        <v>0</v>
      </c>
      <c r="I5179" s="52">
        <v>0</v>
      </c>
      <c r="J5179" s="52">
        <v>0</v>
      </c>
      <c r="K5179" s="52">
        <v>0</v>
      </c>
      <c r="L5179" s="52">
        <v>0</v>
      </c>
      <c r="M5179" s="52">
        <v>0</v>
      </c>
      <c r="N5179" s="52">
        <v>0</v>
      </c>
      <c r="O5179" s="52">
        <v>0</v>
      </c>
      <c r="P5179" s="52">
        <v>0</v>
      </c>
      <c r="Q5179" s="52">
        <v>0</v>
      </c>
      <c r="R5179" s="52">
        <v>0</v>
      </c>
      <c r="S5179" s="52">
        <v>0</v>
      </c>
      <c r="T5179" s="52">
        <v>0</v>
      </c>
      <c r="U5179" s="52">
        <v>0</v>
      </c>
      <c r="V5179" s="52">
        <v>0</v>
      </c>
      <c r="W5179" s="52">
        <v>0</v>
      </c>
      <c r="X5179" s="52">
        <v>0</v>
      </c>
      <c r="Y5179" s="52">
        <v>0</v>
      </c>
      <c r="Z5179" s="52">
        <v>0</v>
      </c>
    </row>
    <row r="5180" spans="1:26">
      <c r="A5180" s="52" t="s">
        <v>352</v>
      </c>
      <c r="B5180" s="52" t="s">
        <v>342</v>
      </c>
      <c r="C5180" s="52" t="s">
        <v>249</v>
      </c>
      <c r="D5180" s="52" t="s">
        <v>86</v>
      </c>
      <c r="E5180" s="52" t="s">
        <v>89</v>
      </c>
      <c r="F5180" s="52" t="s">
        <v>71</v>
      </c>
      <c r="G5180" s="52">
        <v>0</v>
      </c>
      <c r="H5180" s="52">
        <v>0</v>
      </c>
      <c r="I5180" s="52">
        <v>0</v>
      </c>
      <c r="J5180" s="52">
        <v>0</v>
      </c>
      <c r="K5180" s="52">
        <v>0</v>
      </c>
      <c r="L5180" s="52">
        <v>0</v>
      </c>
      <c r="M5180" s="52">
        <v>0</v>
      </c>
      <c r="N5180" s="52">
        <v>0</v>
      </c>
      <c r="O5180" s="52">
        <v>0</v>
      </c>
      <c r="P5180" s="52">
        <v>0</v>
      </c>
      <c r="Q5180" s="52">
        <v>0</v>
      </c>
      <c r="R5180" s="52">
        <v>0</v>
      </c>
      <c r="S5180" s="52">
        <v>0</v>
      </c>
      <c r="T5180" s="52">
        <v>0</v>
      </c>
      <c r="U5180" s="52">
        <v>0</v>
      </c>
      <c r="V5180" s="52">
        <v>0</v>
      </c>
      <c r="W5180" s="52">
        <v>0</v>
      </c>
      <c r="X5180" s="52">
        <v>0</v>
      </c>
      <c r="Y5180" s="52">
        <v>0</v>
      </c>
      <c r="Z5180" s="52">
        <v>0</v>
      </c>
    </row>
    <row r="5181" spans="1:26">
      <c r="A5181" s="52" t="s">
        <v>352</v>
      </c>
      <c r="B5181" s="52" t="s">
        <v>342</v>
      </c>
      <c r="C5181" s="52" t="s">
        <v>249</v>
      </c>
      <c r="D5181" s="52" t="s">
        <v>86</v>
      </c>
      <c r="E5181" s="52" t="s">
        <v>89</v>
      </c>
      <c r="F5181" s="52" t="s">
        <v>72</v>
      </c>
      <c r="G5181" s="52">
        <v>0</v>
      </c>
      <c r="H5181" s="52">
        <v>0</v>
      </c>
      <c r="I5181" s="52">
        <v>0</v>
      </c>
      <c r="J5181" s="52">
        <v>0</v>
      </c>
      <c r="K5181" s="52">
        <v>0</v>
      </c>
      <c r="L5181" s="52">
        <v>0</v>
      </c>
      <c r="M5181" s="52">
        <v>0</v>
      </c>
      <c r="N5181" s="52">
        <v>0</v>
      </c>
      <c r="O5181" s="52">
        <v>0</v>
      </c>
      <c r="P5181" s="52">
        <v>0</v>
      </c>
      <c r="Q5181" s="52">
        <v>0</v>
      </c>
      <c r="R5181" s="52">
        <v>0</v>
      </c>
      <c r="S5181" s="52">
        <v>0</v>
      </c>
      <c r="T5181" s="52">
        <v>0</v>
      </c>
      <c r="U5181" s="52">
        <v>0</v>
      </c>
      <c r="V5181" s="52">
        <v>0</v>
      </c>
      <c r="W5181" s="52">
        <v>0</v>
      </c>
      <c r="X5181" s="52">
        <v>0</v>
      </c>
      <c r="Y5181" s="52">
        <v>0</v>
      </c>
      <c r="Z5181" s="52">
        <v>0</v>
      </c>
    </row>
    <row r="5182" spans="1:26">
      <c r="A5182" s="52" t="s">
        <v>352</v>
      </c>
      <c r="B5182" s="52" t="s">
        <v>343</v>
      </c>
      <c r="C5182" s="52" t="s">
        <v>249</v>
      </c>
      <c r="D5182" s="52" t="s">
        <v>86</v>
      </c>
      <c r="E5182" s="52" t="s">
        <v>89</v>
      </c>
      <c r="F5182" s="52" t="s">
        <v>73</v>
      </c>
      <c r="G5182" s="52">
        <v>0</v>
      </c>
      <c r="H5182" s="52">
        <v>0</v>
      </c>
      <c r="I5182" s="52">
        <v>0</v>
      </c>
      <c r="J5182" s="52">
        <v>0</v>
      </c>
      <c r="K5182" s="52">
        <v>0</v>
      </c>
      <c r="L5182" s="52">
        <v>0</v>
      </c>
      <c r="M5182" s="52">
        <v>0</v>
      </c>
      <c r="N5182" s="52">
        <v>0</v>
      </c>
      <c r="O5182" s="52">
        <v>0</v>
      </c>
      <c r="P5182" s="52">
        <v>0</v>
      </c>
      <c r="Q5182" s="52">
        <v>0</v>
      </c>
      <c r="R5182" s="52">
        <v>0</v>
      </c>
      <c r="S5182" s="52">
        <v>0</v>
      </c>
      <c r="T5182" s="52">
        <v>0</v>
      </c>
      <c r="U5182" s="52">
        <v>0</v>
      </c>
      <c r="V5182" s="52">
        <v>0</v>
      </c>
      <c r="W5182" s="52">
        <v>0</v>
      </c>
      <c r="X5182" s="52">
        <v>0</v>
      </c>
      <c r="Y5182" s="52">
        <v>0</v>
      </c>
      <c r="Z5182" s="52">
        <v>0</v>
      </c>
    </row>
    <row r="5183" spans="1:26">
      <c r="A5183" s="52" t="s">
        <v>353</v>
      </c>
      <c r="B5183" s="52" t="s">
        <v>337</v>
      </c>
      <c r="C5183" s="52" t="s">
        <v>249</v>
      </c>
      <c r="D5183" s="52" t="s">
        <v>86</v>
      </c>
      <c r="E5183" s="52" t="s">
        <v>90</v>
      </c>
      <c r="F5183" s="52" t="s">
        <v>63</v>
      </c>
      <c r="G5183" s="52">
        <v>0</v>
      </c>
      <c r="H5183" s="52">
        <v>0</v>
      </c>
      <c r="I5183" s="52">
        <v>0</v>
      </c>
      <c r="J5183" s="52">
        <v>0</v>
      </c>
      <c r="K5183" s="52">
        <v>0</v>
      </c>
      <c r="L5183" s="52">
        <v>0</v>
      </c>
      <c r="M5183" s="52">
        <v>0</v>
      </c>
      <c r="N5183" s="52">
        <v>0</v>
      </c>
      <c r="O5183" s="52">
        <v>0</v>
      </c>
      <c r="P5183" s="52">
        <v>0</v>
      </c>
      <c r="Q5183" s="52">
        <v>0</v>
      </c>
      <c r="R5183" s="52">
        <v>0</v>
      </c>
      <c r="S5183" s="52">
        <v>0</v>
      </c>
      <c r="T5183" s="52">
        <v>0</v>
      </c>
      <c r="U5183" s="52">
        <v>0</v>
      </c>
      <c r="V5183" s="52">
        <v>0</v>
      </c>
      <c r="W5183" s="52">
        <v>0</v>
      </c>
      <c r="X5183" s="52">
        <v>0</v>
      </c>
      <c r="Y5183" s="52">
        <v>0</v>
      </c>
      <c r="Z5183" s="52">
        <v>0</v>
      </c>
    </row>
    <row r="5184" spans="1:26">
      <c r="A5184" s="52" t="s">
        <v>353</v>
      </c>
      <c r="B5184" s="52" t="s">
        <v>338</v>
      </c>
      <c r="C5184" s="52" t="s">
        <v>249</v>
      </c>
      <c r="D5184" s="52" t="s">
        <v>86</v>
      </c>
      <c r="E5184" s="52" t="s">
        <v>90</v>
      </c>
      <c r="F5184" s="52" t="s">
        <v>64</v>
      </c>
      <c r="G5184" s="52">
        <v>0</v>
      </c>
      <c r="H5184" s="52">
        <v>0</v>
      </c>
      <c r="I5184" s="52">
        <v>0</v>
      </c>
      <c r="J5184" s="52">
        <v>0</v>
      </c>
      <c r="K5184" s="52">
        <v>0</v>
      </c>
      <c r="L5184" s="52">
        <v>0</v>
      </c>
      <c r="M5184" s="52">
        <v>0</v>
      </c>
      <c r="N5184" s="52">
        <v>0</v>
      </c>
      <c r="O5184" s="52">
        <v>0</v>
      </c>
      <c r="P5184" s="52">
        <v>0</v>
      </c>
      <c r="Q5184" s="52">
        <v>0</v>
      </c>
      <c r="R5184" s="52">
        <v>0</v>
      </c>
      <c r="S5184" s="52">
        <v>0</v>
      </c>
      <c r="T5184" s="52">
        <v>0</v>
      </c>
      <c r="U5184" s="52">
        <v>0</v>
      </c>
      <c r="V5184" s="52">
        <v>0</v>
      </c>
      <c r="W5184" s="52">
        <v>0</v>
      </c>
      <c r="X5184" s="52">
        <v>0</v>
      </c>
      <c r="Y5184" s="52">
        <v>0</v>
      </c>
      <c r="Z5184" s="52">
        <v>0</v>
      </c>
    </row>
    <row r="5185" spans="1:26">
      <c r="A5185" s="52" t="s">
        <v>353</v>
      </c>
      <c r="B5185" s="52" t="s">
        <v>339</v>
      </c>
      <c r="C5185" s="52" t="s">
        <v>249</v>
      </c>
      <c r="D5185" s="52" t="s">
        <v>86</v>
      </c>
      <c r="E5185" s="52" t="s">
        <v>90</v>
      </c>
      <c r="F5185" s="52" t="s">
        <v>65</v>
      </c>
      <c r="G5185" s="52">
        <v>0</v>
      </c>
      <c r="H5185" s="52">
        <v>0</v>
      </c>
      <c r="I5185" s="52">
        <v>0</v>
      </c>
      <c r="J5185" s="52">
        <v>0</v>
      </c>
      <c r="K5185" s="52">
        <v>0</v>
      </c>
      <c r="L5185" s="52">
        <v>0</v>
      </c>
      <c r="M5185" s="52">
        <v>0</v>
      </c>
      <c r="N5185" s="52">
        <v>0</v>
      </c>
      <c r="O5185" s="52">
        <v>0</v>
      </c>
      <c r="P5185" s="52">
        <v>0</v>
      </c>
      <c r="Q5185" s="52">
        <v>0</v>
      </c>
      <c r="R5185" s="52">
        <v>0</v>
      </c>
      <c r="S5185" s="52">
        <v>0</v>
      </c>
      <c r="T5185" s="52">
        <v>0</v>
      </c>
      <c r="U5185" s="52">
        <v>0</v>
      </c>
      <c r="V5185" s="52">
        <v>0</v>
      </c>
      <c r="W5185" s="52">
        <v>0</v>
      </c>
      <c r="X5185" s="52">
        <v>0</v>
      </c>
      <c r="Y5185" s="52">
        <v>0</v>
      </c>
      <c r="Z5185" s="52">
        <v>0</v>
      </c>
    </row>
    <row r="5186" spans="1:26">
      <c r="A5186" s="52" t="s">
        <v>353</v>
      </c>
      <c r="B5186" s="52" t="s">
        <v>340</v>
      </c>
      <c r="C5186" s="52" t="s">
        <v>249</v>
      </c>
      <c r="D5186" s="52" t="s">
        <v>86</v>
      </c>
      <c r="E5186" s="52" t="s">
        <v>90</v>
      </c>
      <c r="F5186" s="52" t="s">
        <v>66</v>
      </c>
      <c r="G5186" s="52">
        <v>0</v>
      </c>
      <c r="H5186" s="52">
        <v>0</v>
      </c>
      <c r="I5186" s="52">
        <v>0</v>
      </c>
      <c r="J5186" s="52">
        <v>0</v>
      </c>
      <c r="K5186" s="52">
        <v>0</v>
      </c>
      <c r="L5186" s="52">
        <v>0</v>
      </c>
      <c r="M5186" s="52">
        <v>0</v>
      </c>
      <c r="N5186" s="52">
        <v>0</v>
      </c>
      <c r="O5186" s="52">
        <v>0</v>
      </c>
      <c r="P5186" s="52">
        <v>0</v>
      </c>
      <c r="Q5186" s="52">
        <v>0</v>
      </c>
      <c r="R5186" s="52">
        <v>0</v>
      </c>
      <c r="S5186" s="52">
        <v>0</v>
      </c>
      <c r="T5186" s="52">
        <v>0</v>
      </c>
      <c r="U5186" s="52">
        <v>0</v>
      </c>
      <c r="V5186" s="52">
        <v>0</v>
      </c>
      <c r="W5186" s="52">
        <v>0</v>
      </c>
      <c r="X5186" s="52">
        <v>0</v>
      </c>
      <c r="Y5186" s="52">
        <v>0</v>
      </c>
      <c r="Z5186" s="52">
        <v>0</v>
      </c>
    </row>
    <row r="5187" spans="1:26">
      <c r="A5187" s="52" t="s">
        <v>353</v>
      </c>
      <c r="B5187" s="52" t="s">
        <v>341</v>
      </c>
      <c r="C5187" s="52" t="s">
        <v>249</v>
      </c>
      <c r="D5187" s="52" t="s">
        <v>86</v>
      </c>
      <c r="E5187" s="52" t="s">
        <v>90</v>
      </c>
      <c r="F5187" s="52" t="s">
        <v>67</v>
      </c>
      <c r="G5187" s="52">
        <v>0</v>
      </c>
      <c r="H5187" s="52">
        <v>0</v>
      </c>
      <c r="I5187" s="52">
        <v>0</v>
      </c>
      <c r="J5187" s="52">
        <v>0</v>
      </c>
      <c r="K5187" s="52">
        <v>0</v>
      </c>
      <c r="L5187" s="52">
        <v>0</v>
      </c>
      <c r="M5187" s="52">
        <v>0</v>
      </c>
      <c r="N5187" s="52">
        <v>0</v>
      </c>
      <c r="O5187" s="52">
        <v>0</v>
      </c>
      <c r="P5187" s="52">
        <v>0</v>
      </c>
      <c r="Q5187" s="52">
        <v>0</v>
      </c>
      <c r="R5187" s="52">
        <v>0</v>
      </c>
      <c r="S5187" s="52">
        <v>0</v>
      </c>
      <c r="T5187" s="52">
        <v>0</v>
      </c>
      <c r="U5187" s="52">
        <v>0</v>
      </c>
      <c r="V5187" s="52">
        <v>0</v>
      </c>
      <c r="W5187" s="52">
        <v>0</v>
      </c>
      <c r="X5187" s="52">
        <v>0</v>
      </c>
      <c r="Y5187" s="52">
        <v>0</v>
      </c>
      <c r="Z5187" s="52">
        <v>0</v>
      </c>
    </row>
    <row r="5188" spans="1:26">
      <c r="A5188" s="52" t="s">
        <v>353</v>
      </c>
      <c r="B5188" s="52" t="s">
        <v>337</v>
      </c>
      <c r="C5188" s="52" t="s">
        <v>249</v>
      </c>
      <c r="D5188" s="52" t="s">
        <v>86</v>
      </c>
      <c r="E5188" s="52" t="s">
        <v>90</v>
      </c>
      <c r="F5188" s="52" t="s">
        <v>68</v>
      </c>
      <c r="G5188" s="52">
        <v>0</v>
      </c>
      <c r="H5188" s="52">
        <v>0</v>
      </c>
      <c r="I5188" s="52">
        <v>0</v>
      </c>
      <c r="J5188" s="52">
        <v>0</v>
      </c>
      <c r="K5188" s="52">
        <v>0</v>
      </c>
      <c r="L5188" s="52">
        <v>0</v>
      </c>
      <c r="M5188" s="52">
        <v>0</v>
      </c>
      <c r="N5188" s="52">
        <v>0</v>
      </c>
      <c r="O5188" s="52">
        <v>0</v>
      </c>
      <c r="P5188" s="52">
        <v>0</v>
      </c>
      <c r="Q5188" s="52">
        <v>0</v>
      </c>
      <c r="R5188" s="52">
        <v>0</v>
      </c>
      <c r="S5188" s="52">
        <v>0</v>
      </c>
      <c r="T5188" s="52">
        <v>0</v>
      </c>
      <c r="U5188" s="52">
        <v>0</v>
      </c>
      <c r="V5188" s="52">
        <v>0</v>
      </c>
      <c r="W5188" s="52">
        <v>0</v>
      </c>
      <c r="X5188" s="52">
        <v>0</v>
      </c>
      <c r="Y5188" s="52">
        <v>0</v>
      </c>
      <c r="Z5188" s="52">
        <v>0</v>
      </c>
    </row>
    <row r="5189" spans="1:26">
      <c r="A5189" s="52" t="s">
        <v>353</v>
      </c>
      <c r="B5189" s="52" t="s">
        <v>337</v>
      </c>
      <c r="C5189" s="52" t="s">
        <v>249</v>
      </c>
      <c r="D5189" s="52" t="s">
        <v>86</v>
      </c>
      <c r="E5189" s="52" t="s">
        <v>90</v>
      </c>
      <c r="F5189" s="52" t="s">
        <v>69</v>
      </c>
      <c r="G5189" s="52">
        <v>0</v>
      </c>
      <c r="H5189" s="52">
        <v>0</v>
      </c>
      <c r="I5189" s="52">
        <v>0</v>
      </c>
      <c r="J5189" s="52">
        <v>0</v>
      </c>
      <c r="K5189" s="52">
        <v>0</v>
      </c>
      <c r="L5189" s="52">
        <v>0</v>
      </c>
      <c r="M5189" s="52">
        <v>0</v>
      </c>
      <c r="N5189" s="52">
        <v>0</v>
      </c>
      <c r="O5189" s="52">
        <v>0</v>
      </c>
      <c r="P5189" s="52">
        <v>0</v>
      </c>
      <c r="Q5189" s="52">
        <v>0</v>
      </c>
      <c r="R5189" s="52">
        <v>0</v>
      </c>
      <c r="S5189" s="52">
        <v>0</v>
      </c>
      <c r="T5189" s="52">
        <v>0</v>
      </c>
      <c r="U5189" s="52">
        <v>0</v>
      </c>
      <c r="V5189" s="52">
        <v>0</v>
      </c>
      <c r="W5189" s="52">
        <v>0</v>
      </c>
      <c r="X5189" s="52">
        <v>0</v>
      </c>
      <c r="Y5189" s="52">
        <v>0</v>
      </c>
      <c r="Z5189" s="52">
        <v>0</v>
      </c>
    </row>
    <row r="5190" spans="1:26">
      <c r="A5190" s="52" t="s">
        <v>353</v>
      </c>
      <c r="B5190" s="52" t="s">
        <v>337</v>
      </c>
      <c r="C5190" s="52" t="s">
        <v>249</v>
      </c>
      <c r="D5190" s="52" t="s">
        <v>86</v>
      </c>
      <c r="E5190" s="52" t="s">
        <v>90</v>
      </c>
      <c r="F5190" s="52" t="s">
        <v>70</v>
      </c>
      <c r="G5190" s="52">
        <v>0</v>
      </c>
      <c r="H5190" s="52">
        <v>0</v>
      </c>
      <c r="I5190" s="52">
        <v>0</v>
      </c>
      <c r="J5190" s="52">
        <v>0</v>
      </c>
      <c r="K5190" s="52">
        <v>0</v>
      </c>
      <c r="L5190" s="52">
        <v>0</v>
      </c>
      <c r="M5190" s="52">
        <v>0</v>
      </c>
      <c r="N5190" s="52">
        <v>0</v>
      </c>
      <c r="O5190" s="52">
        <v>0</v>
      </c>
      <c r="P5190" s="52">
        <v>0</v>
      </c>
      <c r="Q5190" s="52">
        <v>0</v>
      </c>
      <c r="R5190" s="52">
        <v>0</v>
      </c>
      <c r="S5190" s="52">
        <v>0</v>
      </c>
      <c r="T5190" s="52">
        <v>0</v>
      </c>
      <c r="U5190" s="52">
        <v>0</v>
      </c>
      <c r="V5190" s="52">
        <v>0</v>
      </c>
      <c r="W5190" s="52">
        <v>0</v>
      </c>
      <c r="X5190" s="52">
        <v>0</v>
      </c>
      <c r="Y5190" s="52">
        <v>0</v>
      </c>
      <c r="Z5190" s="52">
        <v>0</v>
      </c>
    </row>
    <row r="5191" spans="1:26">
      <c r="A5191" s="52" t="s">
        <v>353</v>
      </c>
      <c r="B5191" s="52" t="s">
        <v>342</v>
      </c>
      <c r="C5191" s="52" t="s">
        <v>249</v>
      </c>
      <c r="D5191" s="52" t="s">
        <v>86</v>
      </c>
      <c r="E5191" s="52" t="s">
        <v>90</v>
      </c>
      <c r="F5191" s="52" t="s">
        <v>71</v>
      </c>
      <c r="G5191" s="52">
        <v>0</v>
      </c>
      <c r="H5191" s="52">
        <v>0</v>
      </c>
      <c r="I5191" s="52">
        <v>0</v>
      </c>
      <c r="J5191" s="52">
        <v>0</v>
      </c>
      <c r="K5191" s="52">
        <v>0</v>
      </c>
      <c r="L5191" s="52">
        <v>0</v>
      </c>
      <c r="M5191" s="52">
        <v>0</v>
      </c>
      <c r="N5191" s="52">
        <v>0</v>
      </c>
      <c r="O5191" s="52">
        <v>0</v>
      </c>
      <c r="P5191" s="52">
        <v>0</v>
      </c>
      <c r="Q5191" s="52">
        <v>0</v>
      </c>
      <c r="R5191" s="52">
        <v>0</v>
      </c>
      <c r="S5191" s="52">
        <v>0</v>
      </c>
      <c r="T5191" s="52">
        <v>0</v>
      </c>
      <c r="U5191" s="52">
        <v>0</v>
      </c>
      <c r="V5191" s="52">
        <v>0</v>
      </c>
      <c r="W5191" s="52">
        <v>0</v>
      </c>
      <c r="X5191" s="52">
        <v>0</v>
      </c>
      <c r="Y5191" s="52">
        <v>0</v>
      </c>
      <c r="Z5191" s="52">
        <v>0</v>
      </c>
    </row>
    <row r="5192" spans="1:26">
      <c r="A5192" s="52" t="s">
        <v>353</v>
      </c>
      <c r="B5192" s="52" t="s">
        <v>342</v>
      </c>
      <c r="C5192" s="52" t="s">
        <v>249</v>
      </c>
      <c r="D5192" s="52" t="s">
        <v>86</v>
      </c>
      <c r="E5192" s="52" t="s">
        <v>90</v>
      </c>
      <c r="F5192" s="52" t="s">
        <v>72</v>
      </c>
      <c r="G5192" s="52">
        <v>0</v>
      </c>
      <c r="H5192" s="52">
        <v>0</v>
      </c>
      <c r="I5192" s="52">
        <v>0</v>
      </c>
      <c r="J5192" s="52">
        <v>0</v>
      </c>
      <c r="K5192" s="52">
        <v>0</v>
      </c>
      <c r="L5192" s="52">
        <v>0</v>
      </c>
      <c r="M5192" s="52">
        <v>0</v>
      </c>
      <c r="N5192" s="52">
        <v>0</v>
      </c>
      <c r="O5192" s="52">
        <v>0</v>
      </c>
      <c r="P5192" s="52">
        <v>0</v>
      </c>
      <c r="Q5192" s="52">
        <v>0</v>
      </c>
      <c r="R5192" s="52">
        <v>0</v>
      </c>
      <c r="S5192" s="52">
        <v>0</v>
      </c>
      <c r="T5192" s="52">
        <v>0</v>
      </c>
      <c r="U5192" s="52">
        <v>0</v>
      </c>
      <c r="V5192" s="52">
        <v>0</v>
      </c>
      <c r="W5192" s="52">
        <v>0</v>
      </c>
      <c r="X5192" s="52">
        <v>0</v>
      </c>
      <c r="Y5192" s="52">
        <v>0</v>
      </c>
      <c r="Z5192" s="52">
        <v>0</v>
      </c>
    </row>
    <row r="5193" spans="1:26">
      <c r="A5193" s="52" t="s">
        <v>353</v>
      </c>
      <c r="B5193" s="52" t="s">
        <v>343</v>
      </c>
      <c r="C5193" s="52" t="s">
        <v>249</v>
      </c>
      <c r="D5193" s="52" t="s">
        <v>86</v>
      </c>
      <c r="E5193" s="52" t="s">
        <v>90</v>
      </c>
      <c r="F5193" s="52" t="s">
        <v>73</v>
      </c>
      <c r="G5193" s="52">
        <v>0</v>
      </c>
      <c r="H5193" s="52">
        <v>0</v>
      </c>
      <c r="I5193" s="52">
        <v>0</v>
      </c>
      <c r="J5193" s="52">
        <v>0</v>
      </c>
      <c r="K5193" s="52">
        <v>0</v>
      </c>
      <c r="L5193" s="52">
        <v>0</v>
      </c>
      <c r="M5193" s="52">
        <v>0</v>
      </c>
      <c r="N5193" s="52">
        <v>0</v>
      </c>
      <c r="O5193" s="52">
        <v>0</v>
      </c>
      <c r="P5193" s="52">
        <v>0</v>
      </c>
      <c r="Q5193" s="52">
        <v>0</v>
      </c>
      <c r="R5193" s="52">
        <v>0</v>
      </c>
      <c r="S5193" s="52">
        <v>0</v>
      </c>
      <c r="T5193" s="52">
        <v>0</v>
      </c>
      <c r="U5193" s="52">
        <v>0</v>
      </c>
      <c r="V5193" s="52">
        <v>0</v>
      </c>
      <c r="W5193" s="52">
        <v>0</v>
      </c>
      <c r="X5193" s="52">
        <v>0</v>
      </c>
      <c r="Y5193" s="52">
        <v>0</v>
      </c>
      <c r="Z5193" s="52">
        <v>0</v>
      </c>
    </row>
    <row r="5194" spans="1:26">
      <c r="A5194" s="52" t="s">
        <v>354</v>
      </c>
      <c r="B5194" s="52" t="s">
        <v>337</v>
      </c>
      <c r="C5194" s="52" t="s">
        <v>249</v>
      </c>
      <c r="D5194" s="52" t="s">
        <v>86</v>
      </c>
      <c r="E5194" s="52" t="s">
        <v>91</v>
      </c>
      <c r="F5194" s="52" t="s">
        <v>63</v>
      </c>
      <c r="G5194" s="52">
        <v>0</v>
      </c>
      <c r="H5194" s="52">
        <v>0</v>
      </c>
      <c r="I5194" s="52">
        <v>0</v>
      </c>
      <c r="J5194" s="52">
        <v>0</v>
      </c>
      <c r="K5194" s="52">
        <v>0</v>
      </c>
      <c r="L5194" s="52">
        <v>0</v>
      </c>
      <c r="M5194" s="52">
        <v>0</v>
      </c>
      <c r="N5194" s="52">
        <v>0</v>
      </c>
      <c r="O5194" s="52">
        <v>0</v>
      </c>
      <c r="P5194" s="52">
        <v>0</v>
      </c>
      <c r="Q5194" s="52">
        <v>0</v>
      </c>
      <c r="R5194" s="52">
        <v>0</v>
      </c>
      <c r="S5194" s="52">
        <v>0</v>
      </c>
      <c r="T5194" s="52">
        <v>0</v>
      </c>
      <c r="U5194" s="52">
        <v>0</v>
      </c>
      <c r="V5194" s="52">
        <v>0</v>
      </c>
      <c r="W5194" s="52">
        <v>0</v>
      </c>
      <c r="X5194" s="52">
        <v>0</v>
      </c>
      <c r="Y5194" s="52">
        <v>0</v>
      </c>
      <c r="Z5194" s="52">
        <v>0</v>
      </c>
    </row>
    <row r="5195" spans="1:26">
      <c r="A5195" s="52" t="s">
        <v>354</v>
      </c>
      <c r="B5195" s="52" t="s">
        <v>338</v>
      </c>
      <c r="C5195" s="52" t="s">
        <v>249</v>
      </c>
      <c r="D5195" s="52" t="s">
        <v>86</v>
      </c>
      <c r="E5195" s="52" t="s">
        <v>91</v>
      </c>
      <c r="F5195" s="52" t="s">
        <v>64</v>
      </c>
      <c r="G5195" s="52">
        <v>0</v>
      </c>
      <c r="H5195" s="52">
        <v>0</v>
      </c>
      <c r="I5195" s="52">
        <v>0</v>
      </c>
      <c r="J5195" s="52">
        <v>0</v>
      </c>
      <c r="K5195" s="52">
        <v>0</v>
      </c>
      <c r="L5195" s="52">
        <v>0</v>
      </c>
      <c r="M5195" s="52">
        <v>0</v>
      </c>
      <c r="N5195" s="52">
        <v>0</v>
      </c>
      <c r="O5195" s="52">
        <v>0</v>
      </c>
      <c r="P5195" s="52">
        <v>0</v>
      </c>
      <c r="Q5195" s="52">
        <v>0</v>
      </c>
      <c r="R5195" s="52">
        <v>0</v>
      </c>
      <c r="S5195" s="52">
        <v>0</v>
      </c>
      <c r="T5195" s="52">
        <v>0</v>
      </c>
      <c r="U5195" s="52">
        <v>0</v>
      </c>
      <c r="V5195" s="52">
        <v>0</v>
      </c>
      <c r="W5195" s="52">
        <v>0</v>
      </c>
      <c r="X5195" s="52">
        <v>0</v>
      </c>
      <c r="Y5195" s="52">
        <v>0</v>
      </c>
      <c r="Z5195" s="52">
        <v>0</v>
      </c>
    </row>
    <row r="5196" spans="1:26">
      <c r="A5196" s="52" t="s">
        <v>354</v>
      </c>
      <c r="B5196" s="52" t="s">
        <v>339</v>
      </c>
      <c r="C5196" s="52" t="s">
        <v>249</v>
      </c>
      <c r="D5196" s="52" t="s">
        <v>86</v>
      </c>
      <c r="E5196" s="52" t="s">
        <v>91</v>
      </c>
      <c r="F5196" s="52" t="s">
        <v>65</v>
      </c>
      <c r="G5196" s="52">
        <v>0</v>
      </c>
      <c r="H5196" s="52">
        <v>0</v>
      </c>
      <c r="I5196" s="52">
        <v>0</v>
      </c>
      <c r="J5196" s="52">
        <v>0</v>
      </c>
      <c r="K5196" s="52">
        <v>0</v>
      </c>
      <c r="L5196" s="52">
        <v>0</v>
      </c>
      <c r="M5196" s="52">
        <v>0</v>
      </c>
      <c r="N5196" s="52">
        <v>0</v>
      </c>
      <c r="O5196" s="52">
        <v>0</v>
      </c>
      <c r="P5196" s="52">
        <v>0</v>
      </c>
      <c r="Q5196" s="52">
        <v>0</v>
      </c>
      <c r="R5196" s="52">
        <v>0</v>
      </c>
      <c r="S5196" s="52">
        <v>0</v>
      </c>
      <c r="T5196" s="52">
        <v>0</v>
      </c>
      <c r="U5196" s="52">
        <v>0</v>
      </c>
      <c r="V5196" s="52">
        <v>0</v>
      </c>
      <c r="W5196" s="52">
        <v>0</v>
      </c>
      <c r="X5196" s="52">
        <v>0</v>
      </c>
      <c r="Y5196" s="52">
        <v>0</v>
      </c>
      <c r="Z5196" s="52">
        <v>0</v>
      </c>
    </row>
    <row r="5197" spans="1:26">
      <c r="A5197" s="52" t="s">
        <v>354</v>
      </c>
      <c r="B5197" s="52" t="s">
        <v>340</v>
      </c>
      <c r="C5197" s="52" t="s">
        <v>249</v>
      </c>
      <c r="D5197" s="52" t="s">
        <v>86</v>
      </c>
      <c r="E5197" s="52" t="s">
        <v>91</v>
      </c>
      <c r="F5197" s="52" t="s">
        <v>66</v>
      </c>
      <c r="G5197" s="52">
        <v>0</v>
      </c>
      <c r="H5197" s="52">
        <v>0</v>
      </c>
      <c r="I5197" s="52">
        <v>0</v>
      </c>
      <c r="J5197" s="52">
        <v>0</v>
      </c>
      <c r="K5197" s="52">
        <v>0</v>
      </c>
      <c r="L5197" s="52">
        <v>0</v>
      </c>
      <c r="M5197" s="52">
        <v>0</v>
      </c>
      <c r="N5197" s="52">
        <v>0</v>
      </c>
      <c r="O5197" s="52">
        <v>0</v>
      </c>
      <c r="P5197" s="52">
        <v>0</v>
      </c>
      <c r="Q5197" s="52">
        <v>0</v>
      </c>
      <c r="R5197" s="52">
        <v>0</v>
      </c>
      <c r="S5197" s="52">
        <v>0</v>
      </c>
      <c r="T5197" s="52">
        <v>0</v>
      </c>
      <c r="U5197" s="52">
        <v>0</v>
      </c>
      <c r="V5197" s="52">
        <v>0</v>
      </c>
      <c r="W5197" s="52">
        <v>0</v>
      </c>
      <c r="X5197" s="52">
        <v>0</v>
      </c>
      <c r="Y5197" s="52">
        <v>0</v>
      </c>
      <c r="Z5197" s="52">
        <v>0</v>
      </c>
    </row>
    <row r="5198" spans="1:26">
      <c r="A5198" s="52" t="s">
        <v>354</v>
      </c>
      <c r="B5198" s="52" t="s">
        <v>341</v>
      </c>
      <c r="C5198" s="52" t="s">
        <v>249</v>
      </c>
      <c r="D5198" s="52" t="s">
        <v>86</v>
      </c>
      <c r="E5198" s="52" t="s">
        <v>91</v>
      </c>
      <c r="F5198" s="52" t="s">
        <v>67</v>
      </c>
      <c r="G5198" s="52">
        <v>0</v>
      </c>
      <c r="H5198" s="52">
        <v>0</v>
      </c>
      <c r="I5198" s="52">
        <v>0</v>
      </c>
      <c r="J5198" s="52">
        <v>0</v>
      </c>
      <c r="K5198" s="52">
        <v>0</v>
      </c>
      <c r="L5198" s="52">
        <v>0</v>
      </c>
      <c r="M5198" s="52">
        <v>0</v>
      </c>
      <c r="N5198" s="52">
        <v>0</v>
      </c>
      <c r="O5198" s="52">
        <v>0</v>
      </c>
      <c r="P5198" s="52">
        <v>0</v>
      </c>
      <c r="Q5198" s="52">
        <v>0</v>
      </c>
      <c r="R5198" s="52">
        <v>0</v>
      </c>
      <c r="S5198" s="52">
        <v>0</v>
      </c>
      <c r="T5198" s="52">
        <v>0</v>
      </c>
      <c r="U5198" s="52">
        <v>0</v>
      </c>
      <c r="V5198" s="52">
        <v>0</v>
      </c>
      <c r="W5198" s="52">
        <v>0</v>
      </c>
      <c r="X5198" s="52">
        <v>0</v>
      </c>
      <c r="Y5198" s="52">
        <v>0</v>
      </c>
      <c r="Z5198" s="52">
        <v>0</v>
      </c>
    </row>
    <row r="5199" spans="1:26">
      <c r="A5199" s="52" t="s">
        <v>354</v>
      </c>
      <c r="B5199" s="52" t="s">
        <v>337</v>
      </c>
      <c r="C5199" s="52" t="s">
        <v>249</v>
      </c>
      <c r="D5199" s="52" t="s">
        <v>86</v>
      </c>
      <c r="E5199" s="52" t="s">
        <v>91</v>
      </c>
      <c r="F5199" s="52" t="s">
        <v>68</v>
      </c>
      <c r="G5199" s="52">
        <v>0</v>
      </c>
      <c r="H5199" s="52">
        <v>0</v>
      </c>
      <c r="I5199" s="52">
        <v>0</v>
      </c>
      <c r="J5199" s="52">
        <v>0</v>
      </c>
      <c r="K5199" s="52">
        <v>0</v>
      </c>
      <c r="L5199" s="52">
        <v>0</v>
      </c>
      <c r="M5199" s="52">
        <v>0</v>
      </c>
      <c r="N5199" s="52">
        <v>0</v>
      </c>
      <c r="O5199" s="52">
        <v>0</v>
      </c>
      <c r="P5199" s="52">
        <v>0</v>
      </c>
      <c r="Q5199" s="52">
        <v>0</v>
      </c>
      <c r="R5199" s="52">
        <v>0</v>
      </c>
      <c r="S5199" s="52">
        <v>0</v>
      </c>
      <c r="T5199" s="52">
        <v>0</v>
      </c>
      <c r="U5199" s="52">
        <v>0</v>
      </c>
      <c r="V5199" s="52">
        <v>0</v>
      </c>
      <c r="W5199" s="52">
        <v>0</v>
      </c>
      <c r="X5199" s="52">
        <v>0</v>
      </c>
      <c r="Y5199" s="52">
        <v>0</v>
      </c>
      <c r="Z5199" s="52">
        <v>0</v>
      </c>
    </row>
    <row r="5200" spans="1:26">
      <c r="A5200" s="52" t="s">
        <v>354</v>
      </c>
      <c r="B5200" s="52" t="s">
        <v>337</v>
      </c>
      <c r="C5200" s="52" t="s">
        <v>249</v>
      </c>
      <c r="D5200" s="52" t="s">
        <v>86</v>
      </c>
      <c r="E5200" s="52" t="s">
        <v>91</v>
      </c>
      <c r="F5200" s="52" t="s">
        <v>69</v>
      </c>
      <c r="G5200" s="52">
        <v>0</v>
      </c>
      <c r="H5200" s="52">
        <v>0</v>
      </c>
      <c r="I5200" s="52">
        <v>0</v>
      </c>
      <c r="J5200" s="52">
        <v>0</v>
      </c>
      <c r="K5200" s="52">
        <v>0</v>
      </c>
      <c r="L5200" s="52">
        <v>0</v>
      </c>
      <c r="M5200" s="52">
        <v>0</v>
      </c>
      <c r="N5200" s="52">
        <v>0</v>
      </c>
      <c r="O5200" s="52">
        <v>0</v>
      </c>
      <c r="P5200" s="52">
        <v>0</v>
      </c>
      <c r="Q5200" s="52">
        <v>0</v>
      </c>
      <c r="R5200" s="52">
        <v>0</v>
      </c>
      <c r="S5200" s="52">
        <v>0</v>
      </c>
      <c r="T5200" s="52">
        <v>0</v>
      </c>
      <c r="U5200" s="52">
        <v>0</v>
      </c>
      <c r="V5200" s="52">
        <v>0</v>
      </c>
      <c r="W5200" s="52">
        <v>0</v>
      </c>
      <c r="X5200" s="52">
        <v>0</v>
      </c>
      <c r="Y5200" s="52">
        <v>0</v>
      </c>
      <c r="Z5200" s="52">
        <v>0</v>
      </c>
    </row>
    <row r="5201" spans="1:26">
      <c r="A5201" s="52" t="s">
        <v>354</v>
      </c>
      <c r="B5201" s="52" t="s">
        <v>337</v>
      </c>
      <c r="C5201" s="52" t="s">
        <v>249</v>
      </c>
      <c r="D5201" s="52" t="s">
        <v>86</v>
      </c>
      <c r="E5201" s="52" t="s">
        <v>91</v>
      </c>
      <c r="F5201" s="52" t="s">
        <v>70</v>
      </c>
      <c r="G5201" s="52">
        <v>0</v>
      </c>
      <c r="H5201" s="52">
        <v>0</v>
      </c>
      <c r="I5201" s="52">
        <v>0</v>
      </c>
      <c r="J5201" s="52">
        <v>0</v>
      </c>
      <c r="K5201" s="52">
        <v>0</v>
      </c>
      <c r="L5201" s="52">
        <v>0</v>
      </c>
      <c r="M5201" s="52">
        <v>0</v>
      </c>
      <c r="N5201" s="52">
        <v>0</v>
      </c>
      <c r="O5201" s="52">
        <v>0</v>
      </c>
      <c r="P5201" s="52">
        <v>0</v>
      </c>
      <c r="Q5201" s="52">
        <v>0</v>
      </c>
      <c r="R5201" s="52">
        <v>0</v>
      </c>
      <c r="S5201" s="52">
        <v>0</v>
      </c>
      <c r="T5201" s="52">
        <v>0</v>
      </c>
      <c r="U5201" s="52">
        <v>0</v>
      </c>
      <c r="V5201" s="52">
        <v>0</v>
      </c>
      <c r="W5201" s="52">
        <v>0</v>
      </c>
      <c r="X5201" s="52">
        <v>0</v>
      </c>
      <c r="Y5201" s="52">
        <v>0</v>
      </c>
      <c r="Z5201" s="52">
        <v>0</v>
      </c>
    </row>
    <row r="5202" spans="1:26">
      <c r="A5202" s="52" t="s">
        <v>354</v>
      </c>
      <c r="B5202" s="52" t="s">
        <v>342</v>
      </c>
      <c r="C5202" s="52" t="s">
        <v>249</v>
      </c>
      <c r="D5202" s="52" t="s">
        <v>86</v>
      </c>
      <c r="E5202" s="52" t="s">
        <v>91</v>
      </c>
      <c r="F5202" s="52" t="s">
        <v>71</v>
      </c>
      <c r="G5202" s="52">
        <v>0</v>
      </c>
      <c r="H5202" s="52">
        <v>0</v>
      </c>
      <c r="I5202" s="52">
        <v>0</v>
      </c>
      <c r="J5202" s="52">
        <v>0</v>
      </c>
      <c r="K5202" s="52">
        <v>0</v>
      </c>
      <c r="L5202" s="52">
        <v>0</v>
      </c>
      <c r="M5202" s="52">
        <v>0</v>
      </c>
      <c r="N5202" s="52">
        <v>0</v>
      </c>
      <c r="O5202" s="52">
        <v>0</v>
      </c>
      <c r="P5202" s="52">
        <v>0</v>
      </c>
      <c r="Q5202" s="52">
        <v>0</v>
      </c>
      <c r="R5202" s="52">
        <v>0</v>
      </c>
      <c r="S5202" s="52">
        <v>0</v>
      </c>
      <c r="T5202" s="52">
        <v>0</v>
      </c>
      <c r="U5202" s="52">
        <v>0</v>
      </c>
      <c r="V5202" s="52">
        <v>0</v>
      </c>
      <c r="W5202" s="52">
        <v>0</v>
      </c>
      <c r="X5202" s="52">
        <v>0</v>
      </c>
      <c r="Y5202" s="52">
        <v>0</v>
      </c>
      <c r="Z5202" s="52">
        <v>0</v>
      </c>
    </row>
    <row r="5203" spans="1:26">
      <c r="A5203" s="52" t="s">
        <v>354</v>
      </c>
      <c r="B5203" s="52" t="s">
        <v>342</v>
      </c>
      <c r="C5203" s="52" t="s">
        <v>249</v>
      </c>
      <c r="D5203" s="52" t="s">
        <v>86</v>
      </c>
      <c r="E5203" s="52" t="s">
        <v>91</v>
      </c>
      <c r="F5203" s="52" t="s">
        <v>72</v>
      </c>
      <c r="G5203" s="52">
        <v>0</v>
      </c>
      <c r="H5203" s="52">
        <v>0</v>
      </c>
      <c r="I5203" s="52">
        <v>0</v>
      </c>
      <c r="J5203" s="52">
        <v>0</v>
      </c>
      <c r="K5203" s="52">
        <v>0</v>
      </c>
      <c r="L5203" s="52">
        <v>0</v>
      </c>
      <c r="M5203" s="52">
        <v>0</v>
      </c>
      <c r="N5203" s="52">
        <v>0</v>
      </c>
      <c r="O5203" s="52">
        <v>0</v>
      </c>
      <c r="P5203" s="52">
        <v>0</v>
      </c>
      <c r="Q5203" s="52">
        <v>0</v>
      </c>
      <c r="R5203" s="52">
        <v>0</v>
      </c>
      <c r="S5203" s="52">
        <v>0</v>
      </c>
      <c r="T5203" s="52">
        <v>0</v>
      </c>
      <c r="U5203" s="52">
        <v>0</v>
      </c>
      <c r="V5203" s="52">
        <v>0</v>
      </c>
      <c r="W5203" s="52">
        <v>0</v>
      </c>
      <c r="X5203" s="52">
        <v>0</v>
      </c>
      <c r="Y5203" s="52">
        <v>0</v>
      </c>
      <c r="Z5203" s="52">
        <v>0</v>
      </c>
    </row>
    <row r="5204" spans="1:26">
      <c r="A5204" s="52" t="s">
        <v>354</v>
      </c>
      <c r="B5204" s="52" t="s">
        <v>343</v>
      </c>
      <c r="C5204" s="52" t="s">
        <v>249</v>
      </c>
      <c r="D5204" s="52" t="s">
        <v>86</v>
      </c>
      <c r="E5204" s="52" t="s">
        <v>91</v>
      </c>
      <c r="F5204" s="52" t="s">
        <v>73</v>
      </c>
      <c r="G5204" s="52">
        <v>0</v>
      </c>
      <c r="H5204" s="52">
        <v>0</v>
      </c>
      <c r="I5204" s="52">
        <v>0</v>
      </c>
      <c r="J5204" s="52">
        <v>0</v>
      </c>
      <c r="K5204" s="52">
        <v>0</v>
      </c>
      <c r="L5204" s="52">
        <v>0</v>
      </c>
      <c r="M5204" s="52">
        <v>0</v>
      </c>
      <c r="N5204" s="52">
        <v>0</v>
      </c>
      <c r="O5204" s="52">
        <v>0</v>
      </c>
      <c r="P5204" s="52">
        <v>0</v>
      </c>
      <c r="Q5204" s="52">
        <v>0</v>
      </c>
      <c r="R5204" s="52">
        <v>0</v>
      </c>
      <c r="S5204" s="52">
        <v>0</v>
      </c>
      <c r="T5204" s="52">
        <v>0</v>
      </c>
      <c r="U5204" s="52">
        <v>0</v>
      </c>
      <c r="V5204" s="52">
        <v>0</v>
      </c>
      <c r="W5204" s="52">
        <v>0</v>
      </c>
      <c r="X5204" s="52">
        <v>0</v>
      </c>
      <c r="Y5204" s="52">
        <v>0</v>
      </c>
      <c r="Z5204" s="52">
        <v>0</v>
      </c>
    </row>
    <row r="5205" spans="1:26">
      <c r="A5205" s="52" t="s">
        <v>355</v>
      </c>
      <c r="B5205" s="52" t="s">
        <v>337</v>
      </c>
      <c r="C5205" s="52" t="s">
        <v>249</v>
      </c>
      <c r="D5205" s="52" t="s">
        <v>86</v>
      </c>
      <c r="E5205" s="52" t="s">
        <v>92</v>
      </c>
      <c r="F5205" s="52" t="s">
        <v>63</v>
      </c>
      <c r="G5205" s="52">
        <v>0</v>
      </c>
      <c r="H5205" s="52">
        <v>0</v>
      </c>
      <c r="I5205" s="52">
        <v>0</v>
      </c>
      <c r="J5205" s="52">
        <v>0</v>
      </c>
      <c r="K5205" s="52">
        <v>0</v>
      </c>
      <c r="L5205" s="52">
        <v>0</v>
      </c>
      <c r="M5205" s="52">
        <v>0</v>
      </c>
      <c r="N5205" s="52">
        <v>0</v>
      </c>
      <c r="O5205" s="52">
        <v>0</v>
      </c>
      <c r="P5205" s="52">
        <v>0</v>
      </c>
      <c r="Q5205" s="52">
        <v>0</v>
      </c>
      <c r="R5205" s="52">
        <v>0</v>
      </c>
      <c r="S5205" s="52">
        <v>0</v>
      </c>
      <c r="T5205" s="52">
        <v>0</v>
      </c>
      <c r="U5205" s="52">
        <v>0</v>
      </c>
      <c r="V5205" s="52">
        <v>0</v>
      </c>
      <c r="W5205" s="52">
        <v>0</v>
      </c>
      <c r="X5205" s="52">
        <v>0</v>
      </c>
      <c r="Y5205" s="52">
        <v>0</v>
      </c>
      <c r="Z5205" s="52">
        <v>0</v>
      </c>
    </row>
    <row r="5206" spans="1:26">
      <c r="A5206" s="52" t="s">
        <v>355</v>
      </c>
      <c r="B5206" s="52" t="s">
        <v>338</v>
      </c>
      <c r="C5206" s="52" t="s">
        <v>249</v>
      </c>
      <c r="D5206" s="52" t="s">
        <v>86</v>
      </c>
      <c r="E5206" s="52" t="s">
        <v>92</v>
      </c>
      <c r="F5206" s="52" t="s">
        <v>64</v>
      </c>
      <c r="G5206" s="52">
        <v>0</v>
      </c>
      <c r="H5206" s="52">
        <v>0</v>
      </c>
      <c r="I5206" s="52">
        <v>0</v>
      </c>
      <c r="J5206" s="52">
        <v>0</v>
      </c>
      <c r="K5206" s="52">
        <v>0</v>
      </c>
      <c r="L5206" s="52">
        <v>0</v>
      </c>
      <c r="M5206" s="52">
        <v>0</v>
      </c>
      <c r="N5206" s="52">
        <v>0</v>
      </c>
      <c r="O5206" s="52">
        <v>0</v>
      </c>
      <c r="P5206" s="52">
        <v>0</v>
      </c>
      <c r="Q5206" s="52">
        <v>0</v>
      </c>
      <c r="R5206" s="52">
        <v>0</v>
      </c>
      <c r="S5206" s="52">
        <v>0</v>
      </c>
      <c r="T5206" s="52">
        <v>0</v>
      </c>
      <c r="U5206" s="52">
        <v>0</v>
      </c>
      <c r="V5206" s="52">
        <v>0</v>
      </c>
      <c r="W5206" s="52">
        <v>0</v>
      </c>
      <c r="X5206" s="52">
        <v>0</v>
      </c>
      <c r="Y5206" s="52">
        <v>0</v>
      </c>
      <c r="Z5206" s="52">
        <v>0</v>
      </c>
    </row>
    <row r="5207" spans="1:26">
      <c r="A5207" s="52" t="s">
        <v>355</v>
      </c>
      <c r="B5207" s="52" t="s">
        <v>339</v>
      </c>
      <c r="C5207" s="52" t="s">
        <v>249</v>
      </c>
      <c r="D5207" s="52" t="s">
        <v>86</v>
      </c>
      <c r="E5207" s="52" t="s">
        <v>92</v>
      </c>
      <c r="F5207" s="52" t="s">
        <v>65</v>
      </c>
      <c r="G5207" s="52">
        <v>0</v>
      </c>
      <c r="H5207" s="52">
        <v>0</v>
      </c>
      <c r="I5207" s="52">
        <v>0</v>
      </c>
      <c r="J5207" s="52">
        <v>0</v>
      </c>
      <c r="K5207" s="52">
        <v>0</v>
      </c>
      <c r="L5207" s="52">
        <v>0</v>
      </c>
      <c r="M5207" s="52">
        <v>0</v>
      </c>
      <c r="N5207" s="52">
        <v>0</v>
      </c>
      <c r="O5207" s="52">
        <v>0</v>
      </c>
      <c r="P5207" s="52">
        <v>0</v>
      </c>
      <c r="Q5207" s="52">
        <v>0</v>
      </c>
      <c r="R5207" s="52">
        <v>0</v>
      </c>
      <c r="S5207" s="52">
        <v>0</v>
      </c>
      <c r="T5207" s="52">
        <v>0</v>
      </c>
      <c r="U5207" s="52">
        <v>0</v>
      </c>
      <c r="V5207" s="52">
        <v>0</v>
      </c>
      <c r="W5207" s="52">
        <v>0</v>
      </c>
      <c r="X5207" s="52">
        <v>0</v>
      </c>
      <c r="Y5207" s="52">
        <v>0</v>
      </c>
      <c r="Z5207" s="52">
        <v>0</v>
      </c>
    </row>
    <row r="5208" spans="1:26">
      <c r="A5208" s="52" t="s">
        <v>355</v>
      </c>
      <c r="B5208" s="52" t="s">
        <v>340</v>
      </c>
      <c r="C5208" s="52" t="s">
        <v>249</v>
      </c>
      <c r="D5208" s="52" t="s">
        <v>86</v>
      </c>
      <c r="E5208" s="52" t="s">
        <v>92</v>
      </c>
      <c r="F5208" s="52" t="s">
        <v>66</v>
      </c>
      <c r="G5208" s="52">
        <v>0</v>
      </c>
      <c r="H5208" s="52">
        <v>0</v>
      </c>
      <c r="I5208" s="52">
        <v>0</v>
      </c>
      <c r="J5208" s="52">
        <v>0</v>
      </c>
      <c r="K5208" s="52">
        <v>0</v>
      </c>
      <c r="L5208" s="52">
        <v>0</v>
      </c>
      <c r="M5208" s="52">
        <v>0</v>
      </c>
      <c r="N5208" s="52">
        <v>0</v>
      </c>
      <c r="O5208" s="52">
        <v>0</v>
      </c>
      <c r="P5208" s="52">
        <v>0</v>
      </c>
      <c r="Q5208" s="52">
        <v>0</v>
      </c>
      <c r="R5208" s="52">
        <v>0</v>
      </c>
      <c r="S5208" s="52">
        <v>0</v>
      </c>
      <c r="T5208" s="52">
        <v>0</v>
      </c>
      <c r="U5208" s="52">
        <v>0</v>
      </c>
      <c r="V5208" s="52">
        <v>0</v>
      </c>
      <c r="W5208" s="52">
        <v>0</v>
      </c>
      <c r="X5208" s="52">
        <v>0</v>
      </c>
      <c r="Y5208" s="52">
        <v>0</v>
      </c>
      <c r="Z5208" s="52">
        <v>0</v>
      </c>
    </row>
    <row r="5209" spans="1:26">
      <c r="A5209" s="52" t="s">
        <v>355</v>
      </c>
      <c r="B5209" s="52" t="s">
        <v>341</v>
      </c>
      <c r="C5209" s="52" t="s">
        <v>249</v>
      </c>
      <c r="D5209" s="52" t="s">
        <v>86</v>
      </c>
      <c r="E5209" s="52" t="s">
        <v>92</v>
      </c>
      <c r="F5209" s="52" t="s">
        <v>67</v>
      </c>
      <c r="G5209" s="52">
        <v>0</v>
      </c>
      <c r="H5209" s="52">
        <v>0</v>
      </c>
      <c r="I5209" s="52">
        <v>0</v>
      </c>
      <c r="J5209" s="52">
        <v>0</v>
      </c>
      <c r="K5209" s="52">
        <v>0</v>
      </c>
      <c r="L5209" s="52">
        <v>0</v>
      </c>
      <c r="M5209" s="52">
        <v>0</v>
      </c>
      <c r="N5209" s="52">
        <v>0</v>
      </c>
      <c r="O5209" s="52">
        <v>0</v>
      </c>
      <c r="P5209" s="52">
        <v>0</v>
      </c>
      <c r="Q5209" s="52">
        <v>0</v>
      </c>
      <c r="R5209" s="52">
        <v>0</v>
      </c>
      <c r="S5209" s="52">
        <v>0</v>
      </c>
      <c r="T5209" s="52">
        <v>0</v>
      </c>
      <c r="U5209" s="52">
        <v>0</v>
      </c>
      <c r="V5209" s="52">
        <v>0</v>
      </c>
      <c r="W5209" s="52">
        <v>0</v>
      </c>
      <c r="X5209" s="52">
        <v>0</v>
      </c>
      <c r="Y5209" s="52">
        <v>0</v>
      </c>
      <c r="Z5209" s="52">
        <v>0</v>
      </c>
    </row>
    <row r="5210" spans="1:26">
      <c r="A5210" s="52" t="s">
        <v>355</v>
      </c>
      <c r="B5210" s="52" t="s">
        <v>337</v>
      </c>
      <c r="C5210" s="52" t="s">
        <v>249</v>
      </c>
      <c r="D5210" s="52" t="s">
        <v>86</v>
      </c>
      <c r="E5210" s="52" t="s">
        <v>92</v>
      </c>
      <c r="F5210" s="52" t="s">
        <v>68</v>
      </c>
      <c r="G5210" s="52">
        <v>0</v>
      </c>
      <c r="H5210" s="52">
        <v>0</v>
      </c>
      <c r="I5210" s="52">
        <v>0</v>
      </c>
      <c r="J5210" s="52">
        <v>0</v>
      </c>
      <c r="K5210" s="52">
        <v>0</v>
      </c>
      <c r="L5210" s="52">
        <v>0</v>
      </c>
      <c r="M5210" s="52">
        <v>0</v>
      </c>
      <c r="N5210" s="52">
        <v>0</v>
      </c>
      <c r="O5210" s="52">
        <v>0</v>
      </c>
      <c r="P5210" s="52">
        <v>0</v>
      </c>
      <c r="Q5210" s="52">
        <v>0</v>
      </c>
      <c r="R5210" s="52">
        <v>0</v>
      </c>
      <c r="S5210" s="52">
        <v>0</v>
      </c>
      <c r="T5210" s="52">
        <v>0</v>
      </c>
      <c r="U5210" s="52">
        <v>0</v>
      </c>
      <c r="V5210" s="52">
        <v>0</v>
      </c>
      <c r="W5210" s="52">
        <v>0</v>
      </c>
      <c r="X5210" s="52">
        <v>0</v>
      </c>
      <c r="Y5210" s="52">
        <v>0</v>
      </c>
      <c r="Z5210" s="52">
        <v>0</v>
      </c>
    </row>
    <row r="5211" spans="1:26">
      <c r="A5211" s="52" t="s">
        <v>355</v>
      </c>
      <c r="B5211" s="52" t="s">
        <v>337</v>
      </c>
      <c r="C5211" s="52" t="s">
        <v>249</v>
      </c>
      <c r="D5211" s="52" t="s">
        <v>86</v>
      </c>
      <c r="E5211" s="52" t="s">
        <v>92</v>
      </c>
      <c r="F5211" s="52" t="s">
        <v>69</v>
      </c>
      <c r="G5211" s="52">
        <v>0</v>
      </c>
      <c r="H5211" s="52">
        <v>0</v>
      </c>
      <c r="I5211" s="52">
        <v>0</v>
      </c>
      <c r="J5211" s="52">
        <v>0</v>
      </c>
      <c r="K5211" s="52">
        <v>0</v>
      </c>
      <c r="L5211" s="52">
        <v>0</v>
      </c>
      <c r="M5211" s="52">
        <v>0</v>
      </c>
      <c r="N5211" s="52">
        <v>0</v>
      </c>
      <c r="O5211" s="52">
        <v>0</v>
      </c>
      <c r="P5211" s="52">
        <v>0</v>
      </c>
      <c r="Q5211" s="52">
        <v>0</v>
      </c>
      <c r="R5211" s="52">
        <v>0</v>
      </c>
      <c r="S5211" s="52">
        <v>0</v>
      </c>
      <c r="T5211" s="52">
        <v>0</v>
      </c>
      <c r="U5211" s="52">
        <v>0</v>
      </c>
      <c r="V5211" s="52">
        <v>0</v>
      </c>
      <c r="W5211" s="52">
        <v>0</v>
      </c>
      <c r="X5211" s="52">
        <v>0</v>
      </c>
      <c r="Y5211" s="52">
        <v>0</v>
      </c>
      <c r="Z5211" s="52">
        <v>0</v>
      </c>
    </row>
    <row r="5212" spans="1:26">
      <c r="A5212" s="52" t="s">
        <v>355</v>
      </c>
      <c r="B5212" s="52" t="s">
        <v>337</v>
      </c>
      <c r="C5212" s="52" t="s">
        <v>249</v>
      </c>
      <c r="D5212" s="52" t="s">
        <v>86</v>
      </c>
      <c r="E5212" s="52" t="s">
        <v>92</v>
      </c>
      <c r="F5212" s="52" t="s">
        <v>70</v>
      </c>
      <c r="G5212" s="52">
        <v>0</v>
      </c>
      <c r="H5212" s="52">
        <v>0</v>
      </c>
      <c r="I5212" s="52">
        <v>0</v>
      </c>
      <c r="J5212" s="52">
        <v>0</v>
      </c>
      <c r="K5212" s="52">
        <v>0</v>
      </c>
      <c r="L5212" s="52">
        <v>0</v>
      </c>
      <c r="M5212" s="52">
        <v>0</v>
      </c>
      <c r="N5212" s="52">
        <v>0</v>
      </c>
      <c r="O5212" s="52">
        <v>0</v>
      </c>
      <c r="P5212" s="52">
        <v>0</v>
      </c>
      <c r="Q5212" s="52">
        <v>0</v>
      </c>
      <c r="R5212" s="52">
        <v>0</v>
      </c>
      <c r="S5212" s="52">
        <v>0</v>
      </c>
      <c r="T5212" s="52">
        <v>0</v>
      </c>
      <c r="U5212" s="52">
        <v>0</v>
      </c>
      <c r="V5212" s="52">
        <v>0</v>
      </c>
      <c r="W5212" s="52">
        <v>0</v>
      </c>
      <c r="X5212" s="52">
        <v>0</v>
      </c>
      <c r="Y5212" s="52">
        <v>0</v>
      </c>
      <c r="Z5212" s="52">
        <v>0</v>
      </c>
    </row>
    <row r="5213" spans="1:26">
      <c r="A5213" s="52" t="s">
        <v>355</v>
      </c>
      <c r="B5213" s="52" t="s">
        <v>342</v>
      </c>
      <c r="C5213" s="52" t="s">
        <v>249</v>
      </c>
      <c r="D5213" s="52" t="s">
        <v>86</v>
      </c>
      <c r="E5213" s="52" t="s">
        <v>92</v>
      </c>
      <c r="F5213" s="52" t="s">
        <v>71</v>
      </c>
      <c r="G5213" s="52">
        <v>0</v>
      </c>
      <c r="H5213" s="52">
        <v>0</v>
      </c>
      <c r="I5213" s="52">
        <v>0</v>
      </c>
      <c r="J5213" s="52">
        <v>0</v>
      </c>
      <c r="K5213" s="52">
        <v>0</v>
      </c>
      <c r="L5213" s="52">
        <v>0</v>
      </c>
      <c r="M5213" s="52">
        <v>0</v>
      </c>
      <c r="N5213" s="52">
        <v>0</v>
      </c>
      <c r="O5213" s="52">
        <v>0</v>
      </c>
      <c r="P5213" s="52">
        <v>0</v>
      </c>
      <c r="Q5213" s="52">
        <v>0</v>
      </c>
      <c r="R5213" s="52">
        <v>0</v>
      </c>
      <c r="S5213" s="52">
        <v>0</v>
      </c>
      <c r="T5213" s="52">
        <v>0</v>
      </c>
      <c r="U5213" s="52">
        <v>0</v>
      </c>
      <c r="V5213" s="52">
        <v>0</v>
      </c>
      <c r="W5213" s="52">
        <v>0</v>
      </c>
      <c r="X5213" s="52">
        <v>0</v>
      </c>
      <c r="Y5213" s="52">
        <v>0</v>
      </c>
      <c r="Z5213" s="52">
        <v>0</v>
      </c>
    </row>
    <row r="5214" spans="1:26">
      <c r="A5214" s="52" t="s">
        <v>355</v>
      </c>
      <c r="B5214" s="52" t="s">
        <v>342</v>
      </c>
      <c r="C5214" s="52" t="s">
        <v>249</v>
      </c>
      <c r="D5214" s="52" t="s">
        <v>86</v>
      </c>
      <c r="E5214" s="52" t="s">
        <v>92</v>
      </c>
      <c r="F5214" s="52" t="s">
        <v>72</v>
      </c>
      <c r="G5214" s="52">
        <v>0</v>
      </c>
      <c r="H5214" s="52">
        <v>0</v>
      </c>
      <c r="I5214" s="52">
        <v>0</v>
      </c>
      <c r="J5214" s="52">
        <v>0</v>
      </c>
      <c r="K5214" s="52">
        <v>0</v>
      </c>
      <c r="L5214" s="52">
        <v>0</v>
      </c>
      <c r="M5214" s="52">
        <v>0</v>
      </c>
      <c r="N5214" s="52">
        <v>0</v>
      </c>
      <c r="O5214" s="52">
        <v>0</v>
      </c>
      <c r="P5214" s="52">
        <v>0</v>
      </c>
      <c r="Q5214" s="52">
        <v>0</v>
      </c>
      <c r="R5214" s="52">
        <v>0</v>
      </c>
      <c r="S5214" s="52">
        <v>0</v>
      </c>
      <c r="T5214" s="52">
        <v>0</v>
      </c>
      <c r="U5214" s="52">
        <v>0</v>
      </c>
      <c r="V5214" s="52">
        <v>0</v>
      </c>
      <c r="W5214" s="52">
        <v>0</v>
      </c>
      <c r="X5214" s="52">
        <v>0</v>
      </c>
      <c r="Y5214" s="52">
        <v>0</v>
      </c>
      <c r="Z5214" s="52">
        <v>0</v>
      </c>
    </row>
    <row r="5215" spans="1:26">
      <c r="A5215" s="52" t="s">
        <v>355</v>
      </c>
      <c r="B5215" s="52" t="s">
        <v>343</v>
      </c>
      <c r="C5215" s="52" t="s">
        <v>249</v>
      </c>
      <c r="D5215" s="52" t="s">
        <v>86</v>
      </c>
      <c r="E5215" s="52" t="s">
        <v>92</v>
      </c>
      <c r="F5215" s="52" t="s">
        <v>73</v>
      </c>
      <c r="G5215" s="52">
        <v>0</v>
      </c>
      <c r="H5215" s="52">
        <v>0</v>
      </c>
      <c r="I5215" s="52">
        <v>0</v>
      </c>
      <c r="J5215" s="52">
        <v>0</v>
      </c>
      <c r="K5215" s="52">
        <v>0</v>
      </c>
      <c r="L5215" s="52">
        <v>0</v>
      </c>
      <c r="M5215" s="52">
        <v>0</v>
      </c>
      <c r="N5215" s="52">
        <v>0</v>
      </c>
      <c r="O5215" s="52">
        <v>0</v>
      </c>
      <c r="P5215" s="52">
        <v>0</v>
      </c>
      <c r="Q5215" s="52">
        <v>0</v>
      </c>
      <c r="R5215" s="52">
        <v>0</v>
      </c>
      <c r="S5215" s="52">
        <v>0</v>
      </c>
      <c r="T5215" s="52">
        <v>0</v>
      </c>
      <c r="U5215" s="52">
        <v>0</v>
      </c>
      <c r="V5215" s="52">
        <v>0</v>
      </c>
      <c r="W5215" s="52">
        <v>0</v>
      </c>
      <c r="X5215" s="52">
        <v>0</v>
      </c>
      <c r="Y5215" s="52">
        <v>0</v>
      </c>
      <c r="Z5215" s="52">
        <v>0</v>
      </c>
    </row>
    <row r="5216" spans="1:26">
      <c r="A5216" s="52" t="s">
        <v>350</v>
      </c>
      <c r="B5216" s="52" t="s">
        <v>337</v>
      </c>
      <c r="C5216" s="52" t="s">
        <v>250</v>
      </c>
      <c r="D5216" s="52" t="s">
        <v>86</v>
      </c>
      <c r="E5216" s="52" t="s">
        <v>87</v>
      </c>
      <c r="F5216" s="52" t="s">
        <v>63</v>
      </c>
      <c r="G5216" s="52">
        <v>0</v>
      </c>
      <c r="H5216" s="52">
        <v>0</v>
      </c>
      <c r="I5216" s="52">
        <v>0</v>
      </c>
      <c r="J5216" s="52">
        <v>0</v>
      </c>
      <c r="K5216" s="52">
        <v>0</v>
      </c>
      <c r="L5216" s="52">
        <v>0</v>
      </c>
      <c r="M5216" s="52">
        <v>0</v>
      </c>
      <c r="N5216" s="52">
        <v>0</v>
      </c>
      <c r="O5216" s="52">
        <v>0</v>
      </c>
      <c r="P5216" s="52">
        <v>0</v>
      </c>
      <c r="Q5216" s="52">
        <v>0</v>
      </c>
      <c r="R5216" s="52">
        <v>0</v>
      </c>
      <c r="S5216" s="52">
        <v>0</v>
      </c>
      <c r="T5216" s="52">
        <v>0</v>
      </c>
      <c r="U5216" s="52">
        <v>0</v>
      </c>
      <c r="V5216" s="52">
        <v>0</v>
      </c>
      <c r="W5216" s="52">
        <v>0</v>
      </c>
      <c r="X5216" s="52">
        <v>0</v>
      </c>
      <c r="Y5216" s="52">
        <v>0</v>
      </c>
      <c r="Z5216" s="52">
        <v>0</v>
      </c>
    </row>
    <row r="5217" spans="1:26">
      <c r="A5217" s="52" t="s">
        <v>350</v>
      </c>
      <c r="B5217" s="52" t="s">
        <v>338</v>
      </c>
      <c r="C5217" s="52" t="s">
        <v>250</v>
      </c>
      <c r="D5217" s="52" t="s">
        <v>86</v>
      </c>
      <c r="E5217" s="52" t="s">
        <v>87</v>
      </c>
      <c r="F5217" s="52" t="s">
        <v>64</v>
      </c>
      <c r="G5217" s="52">
        <v>0</v>
      </c>
      <c r="H5217" s="52">
        <v>0</v>
      </c>
      <c r="I5217" s="52">
        <v>0</v>
      </c>
      <c r="J5217" s="52">
        <v>0</v>
      </c>
      <c r="K5217" s="52">
        <v>0</v>
      </c>
      <c r="L5217" s="52">
        <v>0</v>
      </c>
      <c r="M5217" s="52">
        <v>0</v>
      </c>
      <c r="N5217" s="52">
        <v>0</v>
      </c>
      <c r="O5217" s="52">
        <v>0</v>
      </c>
      <c r="P5217" s="52">
        <v>0</v>
      </c>
      <c r="Q5217" s="52">
        <v>0</v>
      </c>
      <c r="R5217" s="52">
        <v>0</v>
      </c>
      <c r="S5217" s="52">
        <v>0</v>
      </c>
      <c r="T5217" s="52">
        <v>0</v>
      </c>
      <c r="U5217" s="52">
        <v>0</v>
      </c>
      <c r="V5217" s="52">
        <v>0</v>
      </c>
      <c r="W5217" s="52">
        <v>0</v>
      </c>
      <c r="X5217" s="52">
        <v>0</v>
      </c>
      <c r="Y5217" s="52">
        <v>0</v>
      </c>
      <c r="Z5217" s="52">
        <v>0</v>
      </c>
    </row>
    <row r="5218" spans="1:26">
      <c r="A5218" s="52" t="s">
        <v>350</v>
      </c>
      <c r="B5218" s="52" t="s">
        <v>339</v>
      </c>
      <c r="C5218" s="52" t="s">
        <v>250</v>
      </c>
      <c r="D5218" s="52" t="s">
        <v>86</v>
      </c>
      <c r="E5218" s="52" t="s">
        <v>87</v>
      </c>
      <c r="F5218" s="52" t="s">
        <v>65</v>
      </c>
      <c r="G5218" s="52">
        <v>0</v>
      </c>
      <c r="H5218" s="52">
        <v>0</v>
      </c>
      <c r="I5218" s="52">
        <v>0</v>
      </c>
      <c r="J5218" s="52">
        <v>0</v>
      </c>
      <c r="K5218" s="52">
        <v>0</v>
      </c>
      <c r="L5218" s="52">
        <v>0</v>
      </c>
      <c r="M5218" s="52">
        <v>0</v>
      </c>
      <c r="N5218" s="52">
        <v>0</v>
      </c>
      <c r="O5218" s="52">
        <v>0</v>
      </c>
      <c r="P5218" s="52">
        <v>0</v>
      </c>
      <c r="Q5218" s="52">
        <v>0</v>
      </c>
      <c r="R5218" s="52">
        <v>0</v>
      </c>
      <c r="S5218" s="52">
        <v>0</v>
      </c>
      <c r="T5218" s="52">
        <v>0</v>
      </c>
      <c r="U5218" s="52">
        <v>0</v>
      </c>
      <c r="V5218" s="52">
        <v>0</v>
      </c>
      <c r="W5218" s="52">
        <v>0</v>
      </c>
      <c r="X5218" s="52">
        <v>0</v>
      </c>
      <c r="Y5218" s="52">
        <v>0</v>
      </c>
      <c r="Z5218" s="52">
        <v>0</v>
      </c>
    </row>
    <row r="5219" spans="1:26">
      <c r="A5219" s="52" t="s">
        <v>350</v>
      </c>
      <c r="B5219" s="52" t="s">
        <v>340</v>
      </c>
      <c r="C5219" s="52" t="s">
        <v>250</v>
      </c>
      <c r="D5219" s="52" t="s">
        <v>86</v>
      </c>
      <c r="E5219" s="52" t="s">
        <v>87</v>
      </c>
      <c r="F5219" s="52" t="s">
        <v>66</v>
      </c>
      <c r="G5219" s="52">
        <v>0</v>
      </c>
      <c r="H5219" s="52">
        <v>0</v>
      </c>
      <c r="I5219" s="52">
        <v>0</v>
      </c>
      <c r="J5219" s="52">
        <v>0</v>
      </c>
      <c r="K5219" s="52">
        <v>0</v>
      </c>
      <c r="L5219" s="52">
        <v>0</v>
      </c>
      <c r="M5219" s="52">
        <v>0</v>
      </c>
      <c r="N5219" s="52">
        <v>0</v>
      </c>
      <c r="O5219" s="52">
        <v>0</v>
      </c>
      <c r="P5219" s="52">
        <v>0</v>
      </c>
      <c r="Q5219" s="52">
        <v>0</v>
      </c>
      <c r="R5219" s="52">
        <v>0</v>
      </c>
      <c r="S5219" s="52">
        <v>0</v>
      </c>
      <c r="T5219" s="52">
        <v>0</v>
      </c>
      <c r="U5219" s="52">
        <v>0</v>
      </c>
      <c r="V5219" s="52">
        <v>0</v>
      </c>
      <c r="W5219" s="52">
        <v>0</v>
      </c>
      <c r="X5219" s="52">
        <v>0</v>
      </c>
      <c r="Y5219" s="52">
        <v>0</v>
      </c>
      <c r="Z5219" s="52">
        <v>0</v>
      </c>
    </row>
    <row r="5220" spans="1:26">
      <c r="A5220" s="52" t="s">
        <v>350</v>
      </c>
      <c r="B5220" s="52" t="s">
        <v>341</v>
      </c>
      <c r="C5220" s="52" t="s">
        <v>250</v>
      </c>
      <c r="D5220" s="52" t="s">
        <v>86</v>
      </c>
      <c r="E5220" s="52" t="s">
        <v>87</v>
      </c>
      <c r="F5220" s="52" t="s">
        <v>67</v>
      </c>
      <c r="G5220" s="52">
        <v>0</v>
      </c>
      <c r="H5220" s="52">
        <v>0</v>
      </c>
      <c r="I5220" s="52">
        <v>0</v>
      </c>
      <c r="J5220" s="52">
        <v>0</v>
      </c>
      <c r="K5220" s="52">
        <v>0</v>
      </c>
      <c r="L5220" s="52">
        <v>0</v>
      </c>
      <c r="M5220" s="52">
        <v>0</v>
      </c>
      <c r="N5220" s="52">
        <v>0</v>
      </c>
      <c r="O5220" s="52">
        <v>0</v>
      </c>
      <c r="P5220" s="52">
        <v>0</v>
      </c>
      <c r="Q5220" s="52">
        <v>0</v>
      </c>
      <c r="R5220" s="52">
        <v>0</v>
      </c>
      <c r="S5220" s="52">
        <v>0</v>
      </c>
      <c r="T5220" s="52">
        <v>0</v>
      </c>
      <c r="U5220" s="52">
        <v>0</v>
      </c>
      <c r="V5220" s="52">
        <v>0</v>
      </c>
      <c r="W5220" s="52">
        <v>0</v>
      </c>
      <c r="X5220" s="52">
        <v>0</v>
      </c>
      <c r="Y5220" s="52">
        <v>0</v>
      </c>
      <c r="Z5220" s="52">
        <v>0</v>
      </c>
    </row>
    <row r="5221" spans="1:26">
      <c r="A5221" s="52" t="s">
        <v>350</v>
      </c>
      <c r="B5221" s="52" t="s">
        <v>337</v>
      </c>
      <c r="C5221" s="52" t="s">
        <v>250</v>
      </c>
      <c r="D5221" s="52" t="s">
        <v>86</v>
      </c>
      <c r="E5221" s="52" t="s">
        <v>87</v>
      </c>
      <c r="F5221" s="52" t="s">
        <v>68</v>
      </c>
      <c r="G5221" s="52">
        <v>0</v>
      </c>
      <c r="H5221" s="52">
        <v>0</v>
      </c>
      <c r="I5221" s="52">
        <v>0</v>
      </c>
      <c r="J5221" s="52">
        <v>0</v>
      </c>
      <c r="K5221" s="52">
        <v>0</v>
      </c>
      <c r="L5221" s="52">
        <v>0</v>
      </c>
      <c r="M5221" s="52">
        <v>0</v>
      </c>
      <c r="N5221" s="52">
        <v>0</v>
      </c>
      <c r="O5221" s="52">
        <v>0</v>
      </c>
      <c r="P5221" s="52">
        <v>0</v>
      </c>
      <c r="Q5221" s="52">
        <v>0</v>
      </c>
      <c r="R5221" s="52">
        <v>0</v>
      </c>
      <c r="S5221" s="52">
        <v>0</v>
      </c>
      <c r="T5221" s="52">
        <v>0</v>
      </c>
      <c r="U5221" s="52">
        <v>0</v>
      </c>
      <c r="V5221" s="52">
        <v>0</v>
      </c>
      <c r="W5221" s="52">
        <v>0</v>
      </c>
      <c r="X5221" s="52">
        <v>0</v>
      </c>
      <c r="Y5221" s="52">
        <v>0</v>
      </c>
      <c r="Z5221" s="52">
        <v>0</v>
      </c>
    </row>
    <row r="5222" spans="1:26">
      <c r="A5222" s="52" t="s">
        <v>350</v>
      </c>
      <c r="B5222" s="52" t="s">
        <v>337</v>
      </c>
      <c r="C5222" s="52" t="s">
        <v>250</v>
      </c>
      <c r="D5222" s="52" t="s">
        <v>86</v>
      </c>
      <c r="E5222" s="52" t="s">
        <v>87</v>
      </c>
      <c r="F5222" s="52" t="s">
        <v>69</v>
      </c>
      <c r="G5222" s="52">
        <v>0</v>
      </c>
      <c r="H5222" s="52">
        <v>0</v>
      </c>
      <c r="I5222" s="52">
        <v>0</v>
      </c>
      <c r="J5222" s="52">
        <v>0</v>
      </c>
      <c r="K5222" s="52">
        <v>0</v>
      </c>
      <c r="L5222" s="52">
        <v>0</v>
      </c>
      <c r="M5222" s="52">
        <v>0</v>
      </c>
      <c r="N5222" s="52">
        <v>0</v>
      </c>
      <c r="O5222" s="52">
        <v>0</v>
      </c>
      <c r="P5222" s="52">
        <v>0</v>
      </c>
      <c r="Q5222" s="52">
        <v>0</v>
      </c>
      <c r="R5222" s="52">
        <v>0</v>
      </c>
      <c r="S5222" s="52">
        <v>0</v>
      </c>
      <c r="T5222" s="52">
        <v>0</v>
      </c>
      <c r="U5222" s="52">
        <v>0</v>
      </c>
      <c r="V5222" s="52">
        <v>0</v>
      </c>
      <c r="W5222" s="52">
        <v>0</v>
      </c>
      <c r="X5222" s="52">
        <v>0</v>
      </c>
      <c r="Y5222" s="52">
        <v>0</v>
      </c>
      <c r="Z5222" s="52">
        <v>0</v>
      </c>
    </row>
    <row r="5223" spans="1:26">
      <c r="A5223" s="52" t="s">
        <v>350</v>
      </c>
      <c r="B5223" s="52" t="s">
        <v>337</v>
      </c>
      <c r="C5223" s="52" t="s">
        <v>250</v>
      </c>
      <c r="D5223" s="52" t="s">
        <v>86</v>
      </c>
      <c r="E5223" s="52" t="s">
        <v>87</v>
      </c>
      <c r="F5223" s="52" t="s">
        <v>70</v>
      </c>
      <c r="G5223" s="52">
        <v>0</v>
      </c>
      <c r="H5223" s="52">
        <v>0</v>
      </c>
      <c r="I5223" s="52">
        <v>0</v>
      </c>
      <c r="J5223" s="52">
        <v>0</v>
      </c>
      <c r="K5223" s="52">
        <v>0</v>
      </c>
      <c r="L5223" s="52">
        <v>0</v>
      </c>
      <c r="M5223" s="52">
        <v>0</v>
      </c>
      <c r="N5223" s="52">
        <v>0</v>
      </c>
      <c r="O5223" s="52">
        <v>0</v>
      </c>
      <c r="P5223" s="52">
        <v>0</v>
      </c>
      <c r="Q5223" s="52">
        <v>0</v>
      </c>
      <c r="R5223" s="52">
        <v>0</v>
      </c>
      <c r="S5223" s="52">
        <v>0</v>
      </c>
      <c r="T5223" s="52">
        <v>0</v>
      </c>
      <c r="U5223" s="52">
        <v>0</v>
      </c>
      <c r="V5223" s="52">
        <v>0</v>
      </c>
      <c r="W5223" s="52">
        <v>0</v>
      </c>
      <c r="X5223" s="52">
        <v>0</v>
      </c>
      <c r="Y5223" s="52">
        <v>0</v>
      </c>
      <c r="Z5223" s="52">
        <v>0</v>
      </c>
    </row>
    <row r="5224" spans="1:26">
      <c r="A5224" s="52" t="s">
        <v>350</v>
      </c>
      <c r="B5224" s="52" t="s">
        <v>342</v>
      </c>
      <c r="C5224" s="52" t="s">
        <v>250</v>
      </c>
      <c r="D5224" s="52" t="s">
        <v>86</v>
      </c>
      <c r="E5224" s="52" t="s">
        <v>87</v>
      </c>
      <c r="F5224" s="52" t="s">
        <v>71</v>
      </c>
      <c r="G5224" s="52">
        <v>0</v>
      </c>
      <c r="H5224" s="52">
        <v>0</v>
      </c>
      <c r="I5224" s="52">
        <v>0</v>
      </c>
      <c r="J5224" s="52">
        <v>0</v>
      </c>
      <c r="K5224" s="52">
        <v>0</v>
      </c>
      <c r="L5224" s="52">
        <v>0</v>
      </c>
      <c r="M5224" s="52">
        <v>0</v>
      </c>
      <c r="N5224" s="52">
        <v>0</v>
      </c>
      <c r="O5224" s="52">
        <v>0</v>
      </c>
      <c r="P5224" s="52">
        <v>0</v>
      </c>
      <c r="Q5224" s="52">
        <v>0</v>
      </c>
      <c r="R5224" s="52">
        <v>0</v>
      </c>
      <c r="S5224" s="52">
        <v>0</v>
      </c>
      <c r="T5224" s="52">
        <v>0</v>
      </c>
      <c r="U5224" s="52">
        <v>0</v>
      </c>
      <c r="V5224" s="52">
        <v>0</v>
      </c>
      <c r="W5224" s="52">
        <v>0</v>
      </c>
      <c r="X5224" s="52">
        <v>0</v>
      </c>
      <c r="Y5224" s="52">
        <v>0</v>
      </c>
      <c r="Z5224" s="52">
        <v>0</v>
      </c>
    </row>
    <row r="5225" spans="1:26">
      <c r="A5225" s="52" t="s">
        <v>350</v>
      </c>
      <c r="B5225" s="52" t="s">
        <v>342</v>
      </c>
      <c r="C5225" s="52" t="s">
        <v>250</v>
      </c>
      <c r="D5225" s="52" t="s">
        <v>86</v>
      </c>
      <c r="E5225" s="52" t="s">
        <v>87</v>
      </c>
      <c r="F5225" s="52" t="s">
        <v>72</v>
      </c>
      <c r="G5225" s="52">
        <v>14.285193818851566</v>
      </c>
      <c r="H5225" s="52">
        <v>11.852542714665601</v>
      </c>
      <c r="I5225" s="52">
        <v>10.144182248944471</v>
      </c>
      <c r="J5225" s="52">
        <v>9.8206784209992133</v>
      </c>
      <c r="K5225" s="52">
        <v>10.49179078801996</v>
      </c>
      <c r="L5225" s="52">
        <v>10.010161979930967</v>
      </c>
      <c r="M5225" s="52">
        <v>10.101447475663628</v>
      </c>
      <c r="N5225" s="52">
        <v>6.1688509387014152</v>
      </c>
      <c r="O5225" s="52">
        <v>7.3166645951899163</v>
      </c>
      <c r="P5225" s="52">
        <v>9.5708897982467249</v>
      </c>
      <c r="Q5225" s="52">
        <v>9.883205197879148</v>
      </c>
      <c r="R5225" s="52">
        <v>12.834317054096523</v>
      </c>
      <c r="S5225" s="52">
        <v>15.478528618347358</v>
      </c>
      <c r="T5225" s="52">
        <v>18.11769008804886</v>
      </c>
      <c r="U5225" s="52">
        <v>22.712381347445497</v>
      </c>
      <c r="V5225" s="52">
        <v>18.677872065629515</v>
      </c>
      <c r="W5225" s="52">
        <v>24.86232483059143</v>
      </c>
      <c r="X5225" s="52">
        <v>21.430592902759614</v>
      </c>
      <c r="Y5225" s="52">
        <v>24.435880122032767</v>
      </c>
      <c r="Z5225" s="52">
        <v>26.223635724668473</v>
      </c>
    </row>
    <row r="5226" spans="1:26">
      <c r="A5226" s="52" t="s">
        <v>350</v>
      </c>
      <c r="B5226" s="52" t="s">
        <v>343</v>
      </c>
      <c r="C5226" s="52" t="s">
        <v>250</v>
      </c>
      <c r="D5226" s="52" t="s">
        <v>86</v>
      </c>
      <c r="E5226" s="52" t="s">
        <v>87</v>
      </c>
      <c r="F5226" s="52" t="s">
        <v>73</v>
      </c>
      <c r="G5226" s="52">
        <v>0</v>
      </c>
      <c r="H5226" s="52">
        <v>0</v>
      </c>
      <c r="I5226" s="52">
        <v>0</v>
      </c>
      <c r="J5226" s="52">
        <v>0</v>
      </c>
      <c r="K5226" s="52">
        <v>0</v>
      </c>
      <c r="L5226" s="52">
        <v>0</v>
      </c>
      <c r="M5226" s="52">
        <v>0</v>
      </c>
      <c r="N5226" s="52">
        <v>0</v>
      </c>
      <c r="O5226" s="52">
        <v>0</v>
      </c>
      <c r="P5226" s="52">
        <v>0</v>
      </c>
      <c r="Q5226" s="52">
        <v>0</v>
      </c>
      <c r="R5226" s="52">
        <v>0</v>
      </c>
      <c r="S5226" s="52">
        <v>0</v>
      </c>
      <c r="T5226" s="52">
        <v>0</v>
      </c>
      <c r="U5226" s="52">
        <v>0</v>
      </c>
      <c r="V5226" s="52">
        <v>0</v>
      </c>
      <c r="W5226" s="52">
        <v>0</v>
      </c>
      <c r="X5226" s="52">
        <v>0</v>
      </c>
      <c r="Y5226" s="52">
        <v>0</v>
      </c>
      <c r="Z5226" s="52">
        <v>0</v>
      </c>
    </row>
    <row r="5227" spans="1:26">
      <c r="A5227" s="52" t="s">
        <v>351</v>
      </c>
      <c r="B5227" s="52" t="s">
        <v>337</v>
      </c>
      <c r="C5227" s="52" t="s">
        <v>250</v>
      </c>
      <c r="D5227" s="52" t="s">
        <v>86</v>
      </c>
      <c r="E5227" s="52" t="s">
        <v>88</v>
      </c>
      <c r="F5227" s="52" t="s">
        <v>63</v>
      </c>
      <c r="G5227" s="52">
        <v>0</v>
      </c>
      <c r="H5227" s="52">
        <v>0</v>
      </c>
      <c r="I5227" s="52">
        <v>0</v>
      </c>
      <c r="J5227" s="52">
        <v>0</v>
      </c>
      <c r="K5227" s="52">
        <v>0</v>
      </c>
      <c r="L5227" s="52">
        <v>0</v>
      </c>
      <c r="M5227" s="52">
        <v>0</v>
      </c>
      <c r="N5227" s="52">
        <v>0</v>
      </c>
      <c r="O5227" s="52">
        <v>0</v>
      </c>
      <c r="P5227" s="52">
        <v>0</v>
      </c>
      <c r="Q5227" s="52">
        <v>0</v>
      </c>
      <c r="R5227" s="52">
        <v>0</v>
      </c>
      <c r="S5227" s="52">
        <v>0</v>
      </c>
      <c r="T5227" s="52">
        <v>0</v>
      </c>
      <c r="U5227" s="52">
        <v>0</v>
      </c>
      <c r="V5227" s="52">
        <v>0</v>
      </c>
      <c r="W5227" s="52">
        <v>0</v>
      </c>
      <c r="X5227" s="52">
        <v>0</v>
      </c>
      <c r="Y5227" s="52">
        <v>0</v>
      </c>
      <c r="Z5227" s="52">
        <v>0</v>
      </c>
    </row>
    <row r="5228" spans="1:26">
      <c r="A5228" s="52" t="s">
        <v>351</v>
      </c>
      <c r="B5228" s="52" t="s">
        <v>338</v>
      </c>
      <c r="C5228" s="52" t="s">
        <v>250</v>
      </c>
      <c r="D5228" s="52" t="s">
        <v>86</v>
      </c>
      <c r="E5228" s="52" t="s">
        <v>88</v>
      </c>
      <c r="F5228" s="52" t="s">
        <v>64</v>
      </c>
      <c r="G5228" s="52">
        <v>0</v>
      </c>
      <c r="H5228" s="52">
        <v>0</v>
      </c>
      <c r="I5228" s="52">
        <v>0</v>
      </c>
      <c r="J5228" s="52">
        <v>0</v>
      </c>
      <c r="K5228" s="52">
        <v>0</v>
      </c>
      <c r="L5228" s="52">
        <v>0</v>
      </c>
      <c r="M5228" s="52">
        <v>0</v>
      </c>
      <c r="N5228" s="52">
        <v>0</v>
      </c>
      <c r="O5228" s="52">
        <v>0</v>
      </c>
      <c r="P5228" s="52">
        <v>0</v>
      </c>
      <c r="Q5228" s="52">
        <v>0</v>
      </c>
      <c r="R5228" s="52">
        <v>0</v>
      </c>
      <c r="S5228" s="52">
        <v>0</v>
      </c>
      <c r="T5228" s="52">
        <v>0</v>
      </c>
      <c r="U5228" s="52">
        <v>0</v>
      </c>
      <c r="V5228" s="52">
        <v>0</v>
      </c>
      <c r="W5228" s="52">
        <v>0</v>
      </c>
      <c r="X5228" s="52">
        <v>0</v>
      </c>
      <c r="Y5228" s="52">
        <v>0</v>
      </c>
      <c r="Z5228" s="52">
        <v>0</v>
      </c>
    </row>
    <row r="5229" spans="1:26">
      <c r="A5229" s="52" t="s">
        <v>351</v>
      </c>
      <c r="B5229" s="52" t="s">
        <v>339</v>
      </c>
      <c r="C5229" s="52" t="s">
        <v>250</v>
      </c>
      <c r="D5229" s="52" t="s">
        <v>86</v>
      </c>
      <c r="E5229" s="52" t="s">
        <v>88</v>
      </c>
      <c r="F5229" s="52" t="s">
        <v>65</v>
      </c>
      <c r="G5229" s="52">
        <v>0</v>
      </c>
      <c r="H5229" s="52">
        <v>0</v>
      </c>
      <c r="I5229" s="52">
        <v>0</v>
      </c>
      <c r="J5229" s="52">
        <v>3.0599036024963022E-4</v>
      </c>
      <c r="K5229" s="52">
        <v>3.426111274479469E-3</v>
      </c>
      <c r="L5229" s="52">
        <v>6.3122275930423979E-2</v>
      </c>
      <c r="M5229" s="52">
        <v>8.1631542962350603E-2</v>
      </c>
      <c r="N5229" s="52">
        <v>1.8252109019944822</v>
      </c>
      <c r="O5229" s="52">
        <v>3.2125470970247738</v>
      </c>
      <c r="P5229" s="52">
        <v>5.3298161645417785</v>
      </c>
      <c r="Q5229" s="52">
        <v>7.5052549498883909</v>
      </c>
      <c r="R5229" s="52">
        <v>8.3787211467082496</v>
      </c>
      <c r="S5229" s="52">
        <v>10.748466763428167</v>
      </c>
      <c r="T5229" s="52">
        <v>12.942710902994298</v>
      </c>
      <c r="U5229" s="52">
        <v>14.129441740697882</v>
      </c>
      <c r="V5229" s="52">
        <v>16.252826626206623</v>
      </c>
      <c r="W5229" s="52">
        <v>17.781990082003333</v>
      </c>
      <c r="X5229" s="52">
        <v>19.084896211597314</v>
      </c>
      <c r="Y5229" s="52">
        <v>19.706231159843615</v>
      </c>
      <c r="Z5229" s="52">
        <v>20.959294677208536</v>
      </c>
    </row>
    <row r="5230" spans="1:26">
      <c r="A5230" s="52" t="s">
        <v>351</v>
      </c>
      <c r="B5230" s="52" t="s">
        <v>340</v>
      </c>
      <c r="C5230" s="52" t="s">
        <v>250</v>
      </c>
      <c r="D5230" s="52" t="s">
        <v>86</v>
      </c>
      <c r="E5230" s="52" t="s">
        <v>88</v>
      </c>
      <c r="F5230" s="52" t="s">
        <v>66</v>
      </c>
      <c r="G5230" s="52">
        <v>0</v>
      </c>
      <c r="H5230" s="52">
        <v>0</v>
      </c>
      <c r="I5230" s="52">
        <v>0</v>
      </c>
      <c r="J5230" s="52">
        <v>0</v>
      </c>
      <c r="K5230" s="52">
        <v>0</v>
      </c>
      <c r="L5230" s="52">
        <v>0</v>
      </c>
      <c r="M5230" s="52">
        <v>0</v>
      </c>
      <c r="N5230" s="52">
        <v>0</v>
      </c>
      <c r="O5230" s="52">
        <v>0</v>
      </c>
      <c r="P5230" s="52">
        <v>0</v>
      </c>
      <c r="Q5230" s="52">
        <v>0</v>
      </c>
      <c r="R5230" s="52">
        <v>0</v>
      </c>
      <c r="S5230" s="52">
        <v>0</v>
      </c>
      <c r="T5230" s="52">
        <v>0</v>
      </c>
      <c r="U5230" s="52">
        <v>0</v>
      </c>
      <c r="V5230" s="52">
        <v>0</v>
      </c>
      <c r="W5230" s="52">
        <v>0</v>
      </c>
      <c r="X5230" s="52">
        <v>0</v>
      </c>
      <c r="Y5230" s="52">
        <v>0</v>
      </c>
      <c r="Z5230" s="52">
        <v>0</v>
      </c>
    </row>
    <row r="5231" spans="1:26">
      <c r="A5231" s="52" t="s">
        <v>351</v>
      </c>
      <c r="B5231" s="52" t="s">
        <v>341</v>
      </c>
      <c r="C5231" s="52" t="s">
        <v>250</v>
      </c>
      <c r="D5231" s="52" t="s">
        <v>86</v>
      </c>
      <c r="E5231" s="52" t="s">
        <v>88</v>
      </c>
      <c r="F5231" s="52" t="s">
        <v>67</v>
      </c>
      <c r="G5231" s="52">
        <v>0</v>
      </c>
      <c r="H5231" s="52">
        <v>0</v>
      </c>
      <c r="I5231" s="52">
        <v>0</v>
      </c>
      <c r="J5231" s="52">
        <v>0</v>
      </c>
      <c r="K5231" s="52">
        <v>0</v>
      </c>
      <c r="L5231" s="52">
        <v>0</v>
      </c>
      <c r="M5231" s="52">
        <v>0</v>
      </c>
      <c r="N5231" s="52">
        <v>0</v>
      </c>
      <c r="O5231" s="52">
        <v>0</v>
      </c>
      <c r="P5231" s="52">
        <v>0</v>
      </c>
      <c r="Q5231" s="52">
        <v>0</v>
      </c>
      <c r="R5231" s="52">
        <v>0</v>
      </c>
      <c r="S5231" s="52">
        <v>0</v>
      </c>
      <c r="T5231" s="52">
        <v>0</v>
      </c>
      <c r="U5231" s="52">
        <v>0</v>
      </c>
      <c r="V5231" s="52">
        <v>0</v>
      </c>
      <c r="W5231" s="52">
        <v>0</v>
      </c>
      <c r="X5231" s="52">
        <v>0</v>
      </c>
      <c r="Y5231" s="52">
        <v>0</v>
      </c>
      <c r="Z5231" s="52">
        <v>0</v>
      </c>
    </row>
    <row r="5232" spans="1:26">
      <c r="A5232" s="52" t="s">
        <v>351</v>
      </c>
      <c r="B5232" s="52" t="s">
        <v>337</v>
      </c>
      <c r="C5232" s="52" t="s">
        <v>250</v>
      </c>
      <c r="D5232" s="52" t="s">
        <v>86</v>
      </c>
      <c r="E5232" s="52" t="s">
        <v>88</v>
      </c>
      <c r="F5232" s="52" t="s">
        <v>68</v>
      </c>
      <c r="G5232" s="52">
        <v>0</v>
      </c>
      <c r="H5232" s="52">
        <v>0</v>
      </c>
      <c r="I5232" s="52">
        <v>0</v>
      </c>
      <c r="J5232" s="52">
        <v>0</v>
      </c>
      <c r="K5232" s="52">
        <v>0</v>
      </c>
      <c r="L5232" s="52">
        <v>0</v>
      </c>
      <c r="M5232" s="52">
        <v>0</v>
      </c>
      <c r="N5232" s="52">
        <v>0</v>
      </c>
      <c r="O5232" s="52">
        <v>0</v>
      </c>
      <c r="P5232" s="52">
        <v>0</v>
      </c>
      <c r="Q5232" s="52">
        <v>0</v>
      </c>
      <c r="R5232" s="52">
        <v>0</v>
      </c>
      <c r="S5232" s="52">
        <v>0</v>
      </c>
      <c r="T5232" s="52">
        <v>0</v>
      </c>
      <c r="U5232" s="52">
        <v>0</v>
      </c>
      <c r="V5232" s="52">
        <v>0</v>
      </c>
      <c r="W5232" s="52">
        <v>0</v>
      </c>
      <c r="X5232" s="52">
        <v>0</v>
      </c>
      <c r="Y5232" s="52">
        <v>0</v>
      </c>
      <c r="Z5232" s="52">
        <v>0</v>
      </c>
    </row>
    <row r="5233" spans="1:26">
      <c r="A5233" s="52" t="s">
        <v>351</v>
      </c>
      <c r="B5233" s="52" t="s">
        <v>337</v>
      </c>
      <c r="C5233" s="52" t="s">
        <v>250</v>
      </c>
      <c r="D5233" s="52" t="s">
        <v>86</v>
      </c>
      <c r="E5233" s="52" t="s">
        <v>88</v>
      </c>
      <c r="F5233" s="52" t="s">
        <v>69</v>
      </c>
      <c r="G5233" s="52">
        <v>0</v>
      </c>
      <c r="H5233" s="52">
        <v>0</v>
      </c>
      <c r="I5233" s="52">
        <v>0</v>
      </c>
      <c r="J5233" s="52">
        <v>0</v>
      </c>
      <c r="K5233" s="52">
        <v>0</v>
      </c>
      <c r="L5233" s="52">
        <v>0</v>
      </c>
      <c r="M5233" s="52">
        <v>0</v>
      </c>
      <c r="N5233" s="52">
        <v>0</v>
      </c>
      <c r="O5233" s="52">
        <v>0</v>
      </c>
      <c r="P5233" s="52">
        <v>0</v>
      </c>
      <c r="Q5233" s="52">
        <v>0</v>
      </c>
      <c r="R5233" s="52">
        <v>0</v>
      </c>
      <c r="S5233" s="52">
        <v>0</v>
      </c>
      <c r="T5233" s="52">
        <v>0</v>
      </c>
      <c r="U5233" s="52">
        <v>0</v>
      </c>
      <c r="V5233" s="52">
        <v>0</v>
      </c>
      <c r="W5233" s="52">
        <v>0</v>
      </c>
      <c r="X5233" s="52">
        <v>0</v>
      </c>
      <c r="Y5233" s="52">
        <v>0</v>
      </c>
      <c r="Z5233" s="52">
        <v>0</v>
      </c>
    </row>
    <row r="5234" spans="1:26">
      <c r="A5234" s="52" t="s">
        <v>351</v>
      </c>
      <c r="B5234" s="52" t="s">
        <v>337</v>
      </c>
      <c r="C5234" s="52" t="s">
        <v>250</v>
      </c>
      <c r="D5234" s="52" t="s">
        <v>86</v>
      </c>
      <c r="E5234" s="52" t="s">
        <v>88</v>
      </c>
      <c r="F5234" s="52" t="s">
        <v>70</v>
      </c>
      <c r="G5234" s="52">
        <v>0</v>
      </c>
      <c r="H5234" s="52">
        <v>0</v>
      </c>
      <c r="I5234" s="52">
        <v>0</v>
      </c>
      <c r="J5234" s="52">
        <v>0</v>
      </c>
      <c r="K5234" s="52">
        <v>0</v>
      </c>
      <c r="L5234" s="52">
        <v>0</v>
      </c>
      <c r="M5234" s="52">
        <v>0</v>
      </c>
      <c r="N5234" s="52">
        <v>0</v>
      </c>
      <c r="O5234" s="52">
        <v>0</v>
      </c>
      <c r="P5234" s="52">
        <v>0</v>
      </c>
      <c r="Q5234" s="52">
        <v>0</v>
      </c>
      <c r="R5234" s="52">
        <v>0</v>
      </c>
      <c r="S5234" s="52">
        <v>0</v>
      </c>
      <c r="T5234" s="52">
        <v>0</v>
      </c>
      <c r="U5234" s="52">
        <v>0</v>
      </c>
      <c r="V5234" s="52">
        <v>0</v>
      </c>
      <c r="W5234" s="52">
        <v>0</v>
      </c>
      <c r="X5234" s="52">
        <v>0</v>
      </c>
      <c r="Y5234" s="52">
        <v>0</v>
      </c>
      <c r="Z5234" s="52">
        <v>0</v>
      </c>
    </row>
    <row r="5235" spans="1:26">
      <c r="A5235" s="52" t="s">
        <v>351</v>
      </c>
      <c r="B5235" s="52" t="s">
        <v>342</v>
      </c>
      <c r="C5235" s="52" t="s">
        <v>250</v>
      </c>
      <c r="D5235" s="52" t="s">
        <v>86</v>
      </c>
      <c r="E5235" s="52" t="s">
        <v>88</v>
      </c>
      <c r="F5235" s="52" t="s">
        <v>71</v>
      </c>
      <c r="G5235" s="52">
        <v>0</v>
      </c>
      <c r="H5235" s="52">
        <v>0</v>
      </c>
      <c r="I5235" s="52">
        <v>0</v>
      </c>
      <c r="J5235" s="52">
        <v>0</v>
      </c>
      <c r="K5235" s="52">
        <v>0</v>
      </c>
      <c r="L5235" s="52">
        <v>0</v>
      </c>
      <c r="M5235" s="52">
        <v>0</v>
      </c>
      <c r="N5235" s="52">
        <v>0</v>
      </c>
      <c r="O5235" s="52">
        <v>0</v>
      </c>
      <c r="P5235" s="52">
        <v>0</v>
      </c>
      <c r="Q5235" s="52">
        <v>0</v>
      </c>
      <c r="R5235" s="52">
        <v>0</v>
      </c>
      <c r="S5235" s="52">
        <v>0</v>
      </c>
      <c r="T5235" s="52">
        <v>0</v>
      </c>
      <c r="U5235" s="52">
        <v>0</v>
      </c>
      <c r="V5235" s="52">
        <v>0</v>
      </c>
      <c r="W5235" s="52">
        <v>0</v>
      </c>
      <c r="X5235" s="52">
        <v>0</v>
      </c>
      <c r="Y5235" s="52">
        <v>0</v>
      </c>
      <c r="Z5235" s="52">
        <v>0</v>
      </c>
    </row>
    <row r="5236" spans="1:26">
      <c r="A5236" s="52" t="s">
        <v>351</v>
      </c>
      <c r="B5236" s="52" t="s">
        <v>342</v>
      </c>
      <c r="C5236" s="52" t="s">
        <v>250</v>
      </c>
      <c r="D5236" s="52" t="s">
        <v>86</v>
      </c>
      <c r="E5236" s="52" t="s">
        <v>88</v>
      </c>
      <c r="F5236" s="52" t="s">
        <v>72</v>
      </c>
      <c r="G5236" s="52">
        <v>286.59106805703294</v>
      </c>
      <c r="H5236" s="52">
        <v>287.73447849644799</v>
      </c>
      <c r="I5236" s="52">
        <v>301.98588177158717</v>
      </c>
      <c r="J5236" s="52">
        <v>300.89112588238572</v>
      </c>
      <c r="K5236" s="52">
        <v>310.79338138739382</v>
      </c>
      <c r="L5236" s="52">
        <v>297.13788253736527</v>
      </c>
      <c r="M5236" s="52">
        <v>278.25700108423882</v>
      </c>
      <c r="N5236" s="52">
        <v>288.87819278909296</v>
      </c>
      <c r="O5236" s="52">
        <v>274.36539043875939</v>
      </c>
      <c r="P5236" s="52">
        <v>290.8380841084163</v>
      </c>
      <c r="Q5236" s="52">
        <v>289.50735841979792</v>
      </c>
      <c r="R5236" s="52">
        <v>284.60495887367438</v>
      </c>
      <c r="S5236" s="52">
        <v>296.97908674938031</v>
      </c>
      <c r="T5236" s="52">
        <v>309.35317566831395</v>
      </c>
      <c r="U5236" s="52">
        <v>315.83200997300469</v>
      </c>
      <c r="V5236" s="52">
        <v>365.03573727052668</v>
      </c>
      <c r="W5236" s="52">
        <v>400.94863606596232</v>
      </c>
      <c r="X5236" s="52">
        <v>415.25645577816232</v>
      </c>
      <c r="Y5236" s="52">
        <v>432.47552226468446</v>
      </c>
      <c r="Z5236" s="52">
        <v>448.20994225359317</v>
      </c>
    </row>
    <row r="5237" spans="1:26">
      <c r="A5237" s="52" t="s">
        <v>351</v>
      </c>
      <c r="B5237" s="52" t="s">
        <v>343</v>
      </c>
      <c r="C5237" s="52" t="s">
        <v>250</v>
      </c>
      <c r="D5237" s="52" t="s">
        <v>86</v>
      </c>
      <c r="E5237" s="52" t="s">
        <v>88</v>
      </c>
      <c r="F5237" s="52" t="s">
        <v>73</v>
      </c>
      <c r="G5237" s="52">
        <v>0</v>
      </c>
      <c r="H5237" s="52">
        <v>0</v>
      </c>
      <c r="I5237" s="52">
        <v>1.2406319793886785E-7</v>
      </c>
      <c r="J5237" s="52">
        <v>7.9754912960700746E-8</v>
      </c>
      <c r="K5237" s="52">
        <v>1.8609479690830178E-7</v>
      </c>
      <c r="L5237" s="52">
        <v>2.1267976789520201E-7</v>
      </c>
      <c r="M5237" s="52">
        <v>0</v>
      </c>
      <c r="N5237" s="52">
        <v>0</v>
      </c>
      <c r="O5237" s="52">
        <v>1.589505374049795E-2</v>
      </c>
      <c r="P5237" s="52">
        <v>1.7458449874888891E-2</v>
      </c>
      <c r="Q5237" s="52">
        <v>1.5218054744855583E-2</v>
      </c>
      <c r="R5237" s="52">
        <v>4.5339860662635317E-2</v>
      </c>
      <c r="S5237" s="52">
        <v>4.9964417092800854E-2</v>
      </c>
      <c r="T5237" s="52">
        <v>3.3982434342000586E-2</v>
      </c>
      <c r="U5237" s="52">
        <v>3.4226210772000582E-3</v>
      </c>
      <c r="V5237" s="52">
        <v>0</v>
      </c>
      <c r="W5237" s="52">
        <v>0</v>
      </c>
      <c r="X5237" s="52">
        <v>0</v>
      </c>
      <c r="Y5237" s="52">
        <v>0</v>
      </c>
      <c r="Z5237" s="52">
        <v>0</v>
      </c>
    </row>
    <row r="5238" spans="1:26">
      <c r="A5238" s="52" t="s">
        <v>352</v>
      </c>
      <c r="B5238" s="52" t="s">
        <v>337</v>
      </c>
      <c r="C5238" s="52" t="s">
        <v>250</v>
      </c>
      <c r="D5238" s="52" t="s">
        <v>86</v>
      </c>
      <c r="E5238" s="52" t="s">
        <v>89</v>
      </c>
      <c r="F5238" s="52" t="s">
        <v>63</v>
      </c>
      <c r="G5238" s="52">
        <v>0</v>
      </c>
      <c r="H5238" s="52">
        <v>0</v>
      </c>
      <c r="I5238" s="52">
        <v>0</v>
      </c>
      <c r="J5238" s="52">
        <v>0</v>
      </c>
      <c r="K5238" s="52">
        <v>0</v>
      </c>
      <c r="L5238" s="52">
        <v>0</v>
      </c>
      <c r="M5238" s="52">
        <v>0</v>
      </c>
      <c r="N5238" s="52">
        <v>0</v>
      </c>
      <c r="O5238" s="52">
        <v>0</v>
      </c>
      <c r="P5238" s="52">
        <v>0</v>
      </c>
      <c r="Q5238" s="52">
        <v>0</v>
      </c>
      <c r="R5238" s="52">
        <v>0</v>
      </c>
      <c r="S5238" s="52">
        <v>0</v>
      </c>
      <c r="T5238" s="52">
        <v>0</v>
      </c>
      <c r="U5238" s="52">
        <v>0</v>
      </c>
      <c r="V5238" s="52">
        <v>0</v>
      </c>
      <c r="W5238" s="52">
        <v>0</v>
      </c>
      <c r="X5238" s="52">
        <v>0</v>
      </c>
      <c r="Y5238" s="52">
        <v>0</v>
      </c>
      <c r="Z5238" s="52">
        <v>0</v>
      </c>
    </row>
    <row r="5239" spans="1:26">
      <c r="A5239" s="52" t="s">
        <v>352</v>
      </c>
      <c r="B5239" s="52" t="s">
        <v>338</v>
      </c>
      <c r="C5239" s="52" t="s">
        <v>250</v>
      </c>
      <c r="D5239" s="52" t="s">
        <v>86</v>
      </c>
      <c r="E5239" s="52" t="s">
        <v>89</v>
      </c>
      <c r="F5239" s="52" t="s">
        <v>64</v>
      </c>
      <c r="G5239" s="52">
        <v>0</v>
      </c>
      <c r="H5239" s="52">
        <v>0</v>
      </c>
      <c r="I5239" s="52">
        <v>0</v>
      </c>
      <c r="J5239" s="52">
        <v>0</v>
      </c>
      <c r="K5239" s="52">
        <v>0</v>
      </c>
      <c r="L5239" s="52">
        <v>0</v>
      </c>
      <c r="M5239" s="52">
        <v>0</v>
      </c>
      <c r="N5239" s="52">
        <v>0</v>
      </c>
      <c r="O5239" s="52">
        <v>0</v>
      </c>
      <c r="P5239" s="52">
        <v>0</v>
      </c>
      <c r="Q5239" s="52">
        <v>0</v>
      </c>
      <c r="R5239" s="52">
        <v>0</v>
      </c>
      <c r="S5239" s="52">
        <v>0</v>
      </c>
      <c r="T5239" s="52">
        <v>0</v>
      </c>
      <c r="U5239" s="52">
        <v>0</v>
      </c>
      <c r="V5239" s="52">
        <v>0</v>
      </c>
      <c r="W5239" s="52">
        <v>0</v>
      </c>
      <c r="X5239" s="52">
        <v>0</v>
      </c>
      <c r="Y5239" s="52">
        <v>0</v>
      </c>
      <c r="Z5239" s="52">
        <v>0</v>
      </c>
    </row>
    <row r="5240" spans="1:26">
      <c r="A5240" s="52" t="s">
        <v>352</v>
      </c>
      <c r="B5240" s="52" t="s">
        <v>339</v>
      </c>
      <c r="C5240" s="52" t="s">
        <v>250</v>
      </c>
      <c r="D5240" s="52" t="s">
        <v>86</v>
      </c>
      <c r="E5240" s="52" t="s">
        <v>89</v>
      </c>
      <c r="F5240" s="52" t="s">
        <v>65</v>
      </c>
      <c r="G5240" s="52">
        <v>0</v>
      </c>
      <c r="H5240" s="52">
        <v>0</v>
      </c>
      <c r="I5240" s="52">
        <v>0</v>
      </c>
      <c r="J5240" s="52">
        <v>0</v>
      </c>
      <c r="K5240" s="52">
        <v>0</v>
      </c>
      <c r="L5240" s="52">
        <v>0</v>
      </c>
      <c r="M5240" s="52">
        <v>0</v>
      </c>
      <c r="N5240" s="52">
        <v>7.6371878488460109E-5</v>
      </c>
      <c r="O5240" s="52">
        <v>7.3396289546186588E-5</v>
      </c>
      <c r="P5240" s="52">
        <v>1.3675060506298113E-4</v>
      </c>
      <c r="Q5240" s="52">
        <v>1.2100169176420407E-3</v>
      </c>
      <c r="R5240" s="52">
        <v>2.0305243005712681E-3</v>
      </c>
      <c r="S5240" s="52">
        <v>7.0510549390387913E-3</v>
      </c>
      <c r="T5240" s="52">
        <v>9.9327943041226923E-3</v>
      </c>
      <c r="U5240" s="52">
        <v>9.6825013418374104E-3</v>
      </c>
      <c r="V5240" s="52">
        <v>2.3882091356052049E-5</v>
      </c>
      <c r="W5240" s="52">
        <v>1.5577427774047187E-3</v>
      </c>
      <c r="X5240" s="52">
        <v>1.7455236574650712E-3</v>
      </c>
      <c r="Y5240" s="52">
        <v>1.3946386030770494E-3</v>
      </c>
      <c r="Z5240" s="52">
        <v>1.2499323903044633E-3</v>
      </c>
    </row>
    <row r="5241" spans="1:26">
      <c r="A5241" s="52" t="s">
        <v>352</v>
      </c>
      <c r="B5241" s="52" t="s">
        <v>340</v>
      </c>
      <c r="C5241" s="52" t="s">
        <v>250</v>
      </c>
      <c r="D5241" s="52" t="s">
        <v>86</v>
      </c>
      <c r="E5241" s="52" t="s">
        <v>89</v>
      </c>
      <c r="F5241" s="52" t="s">
        <v>66</v>
      </c>
      <c r="G5241" s="52">
        <v>0.19874464923259413</v>
      </c>
      <c r="H5241" s="52">
        <v>0.19810992603249006</v>
      </c>
      <c r="I5241" s="52">
        <v>0.20880000003424323</v>
      </c>
      <c r="J5241" s="52">
        <v>0.13231679402169999</v>
      </c>
      <c r="K5241" s="52">
        <v>0.24186069933972057</v>
      </c>
      <c r="L5241" s="52">
        <v>0.32833168925384643</v>
      </c>
      <c r="M5241" s="52">
        <v>0.34762386245701038</v>
      </c>
      <c r="N5241" s="52">
        <v>0.38658206886339952</v>
      </c>
      <c r="O5241" s="52">
        <v>0.39777316854523481</v>
      </c>
      <c r="P5241" s="52">
        <v>0.39906622086544691</v>
      </c>
      <c r="Q5241" s="52">
        <v>0.3921801948643176</v>
      </c>
      <c r="R5241" s="52">
        <v>0.39996729006559467</v>
      </c>
      <c r="S5241" s="52">
        <v>0.42021486006891529</v>
      </c>
      <c r="T5241" s="52">
        <v>0.40406734806626715</v>
      </c>
      <c r="U5241" s="52">
        <v>0.39968729286554877</v>
      </c>
      <c r="V5241" s="52">
        <v>0.35376904805801818</v>
      </c>
      <c r="W5241" s="52">
        <v>0.36895378477250845</v>
      </c>
      <c r="X5241" s="52">
        <v>0.40188151806590861</v>
      </c>
      <c r="Y5241" s="52">
        <v>0.37864051566209711</v>
      </c>
      <c r="Z5241" s="52">
        <v>0.3824758224627261</v>
      </c>
    </row>
    <row r="5242" spans="1:26">
      <c r="A5242" s="52" t="s">
        <v>352</v>
      </c>
      <c r="B5242" s="52" t="s">
        <v>341</v>
      </c>
      <c r="C5242" s="52" t="s">
        <v>250</v>
      </c>
      <c r="D5242" s="52" t="s">
        <v>86</v>
      </c>
      <c r="E5242" s="52" t="s">
        <v>89</v>
      </c>
      <c r="F5242" s="52" t="s">
        <v>67</v>
      </c>
      <c r="G5242" s="52">
        <v>0</v>
      </c>
      <c r="H5242" s="52">
        <v>0</v>
      </c>
      <c r="I5242" s="52">
        <v>0</v>
      </c>
      <c r="J5242" s="52">
        <v>0</v>
      </c>
      <c r="K5242" s="52">
        <v>0</v>
      </c>
      <c r="L5242" s="52">
        <v>0</v>
      </c>
      <c r="M5242" s="52">
        <v>0</v>
      </c>
      <c r="N5242" s="52">
        <v>0</v>
      </c>
      <c r="O5242" s="52">
        <v>0</v>
      </c>
      <c r="P5242" s="52">
        <v>0</v>
      </c>
      <c r="Q5242" s="52">
        <v>0</v>
      </c>
      <c r="R5242" s="52">
        <v>0</v>
      </c>
      <c r="S5242" s="52">
        <v>0</v>
      </c>
      <c r="T5242" s="52">
        <v>0</v>
      </c>
      <c r="U5242" s="52">
        <v>0</v>
      </c>
      <c r="V5242" s="52">
        <v>0</v>
      </c>
      <c r="W5242" s="52">
        <v>0</v>
      </c>
      <c r="X5242" s="52">
        <v>0</v>
      </c>
      <c r="Y5242" s="52">
        <v>0</v>
      </c>
      <c r="Z5242" s="52">
        <v>0</v>
      </c>
    </row>
    <row r="5243" spans="1:26">
      <c r="A5243" s="52" t="s">
        <v>352</v>
      </c>
      <c r="B5243" s="52" t="s">
        <v>337</v>
      </c>
      <c r="C5243" s="52" t="s">
        <v>250</v>
      </c>
      <c r="D5243" s="52" t="s">
        <v>86</v>
      </c>
      <c r="E5243" s="52" t="s">
        <v>89</v>
      </c>
      <c r="F5243" s="52" t="s">
        <v>68</v>
      </c>
      <c r="G5243" s="52">
        <v>0</v>
      </c>
      <c r="H5243" s="52">
        <v>0</v>
      </c>
      <c r="I5243" s="52">
        <v>0</v>
      </c>
      <c r="J5243" s="52">
        <v>0</v>
      </c>
      <c r="K5243" s="52">
        <v>0</v>
      </c>
      <c r="L5243" s="52">
        <v>0</v>
      </c>
      <c r="M5243" s="52">
        <v>0</v>
      </c>
      <c r="N5243" s="52">
        <v>0</v>
      </c>
      <c r="O5243" s="52">
        <v>0</v>
      </c>
      <c r="P5243" s="52">
        <v>0</v>
      </c>
      <c r="Q5243" s="52">
        <v>0</v>
      </c>
      <c r="R5243" s="52">
        <v>0</v>
      </c>
      <c r="S5243" s="52">
        <v>0</v>
      </c>
      <c r="T5243" s="52">
        <v>0</v>
      </c>
      <c r="U5243" s="52">
        <v>0</v>
      </c>
      <c r="V5243" s="52">
        <v>0</v>
      </c>
      <c r="W5243" s="52">
        <v>0</v>
      </c>
      <c r="X5243" s="52">
        <v>0</v>
      </c>
      <c r="Y5243" s="52">
        <v>0</v>
      </c>
      <c r="Z5243" s="52">
        <v>0</v>
      </c>
    </row>
    <row r="5244" spans="1:26">
      <c r="A5244" s="52" t="s">
        <v>352</v>
      </c>
      <c r="B5244" s="52" t="s">
        <v>337</v>
      </c>
      <c r="C5244" s="52" t="s">
        <v>250</v>
      </c>
      <c r="D5244" s="52" t="s">
        <v>86</v>
      </c>
      <c r="E5244" s="52" t="s">
        <v>89</v>
      </c>
      <c r="F5244" s="52" t="s">
        <v>69</v>
      </c>
      <c r="G5244" s="52">
        <v>0</v>
      </c>
      <c r="H5244" s="52">
        <v>0</v>
      </c>
      <c r="I5244" s="52">
        <v>0</v>
      </c>
      <c r="J5244" s="52">
        <v>0</v>
      </c>
      <c r="K5244" s="52">
        <v>0</v>
      </c>
      <c r="L5244" s="52">
        <v>0</v>
      </c>
      <c r="M5244" s="52">
        <v>0</v>
      </c>
      <c r="N5244" s="52">
        <v>0</v>
      </c>
      <c r="O5244" s="52">
        <v>0</v>
      </c>
      <c r="P5244" s="52">
        <v>0</v>
      </c>
      <c r="Q5244" s="52">
        <v>0</v>
      </c>
      <c r="R5244" s="52">
        <v>0</v>
      </c>
      <c r="S5244" s="52">
        <v>0</v>
      </c>
      <c r="T5244" s="52">
        <v>0</v>
      </c>
      <c r="U5244" s="52">
        <v>0</v>
      </c>
      <c r="V5244" s="52">
        <v>0</v>
      </c>
      <c r="W5244" s="52">
        <v>0</v>
      </c>
      <c r="X5244" s="52">
        <v>0</v>
      </c>
      <c r="Y5244" s="52">
        <v>0</v>
      </c>
      <c r="Z5244" s="52">
        <v>0</v>
      </c>
    </row>
    <row r="5245" spans="1:26">
      <c r="A5245" s="52" t="s">
        <v>352</v>
      </c>
      <c r="B5245" s="52" t="s">
        <v>337</v>
      </c>
      <c r="C5245" s="52" t="s">
        <v>250</v>
      </c>
      <c r="D5245" s="52" t="s">
        <v>86</v>
      </c>
      <c r="E5245" s="52" t="s">
        <v>89</v>
      </c>
      <c r="F5245" s="52" t="s">
        <v>70</v>
      </c>
      <c r="G5245" s="52">
        <v>0</v>
      </c>
      <c r="H5245" s="52">
        <v>0</v>
      </c>
      <c r="I5245" s="52">
        <v>0</v>
      </c>
      <c r="J5245" s="52">
        <v>0</v>
      </c>
      <c r="K5245" s="52">
        <v>0</v>
      </c>
      <c r="L5245" s="52">
        <v>0</v>
      </c>
      <c r="M5245" s="52">
        <v>0</v>
      </c>
      <c r="N5245" s="52">
        <v>0</v>
      </c>
      <c r="O5245" s="52">
        <v>0</v>
      </c>
      <c r="P5245" s="52">
        <v>0</v>
      </c>
      <c r="Q5245" s="52">
        <v>0</v>
      </c>
      <c r="R5245" s="52">
        <v>0</v>
      </c>
      <c r="S5245" s="52">
        <v>0</v>
      </c>
      <c r="T5245" s="52">
        <v>0</v>
      </c>
      <c r="U5245" s="52">
        <v>0</v>
      </c>
      <c r="V5245" s="52">
        <v>0</v>
      </c>
      <c r="W5245" s="52">
        <v>0</v>
      </c>
      <c r="X5245" s="52">
        <v>0</v>
      </c>
      <c r="Y5245" s="52">
        <v>0</v>
      </c>
      <c r="Z5245" s="52">
        <v>0</v>
      </c>
    </row>
    <row r="5246" spans="1:26">
      <c r="A5246" s="52" t="s">
        <v>352</v>
      </c>
      <c r="B5246" s="52" t="s">
        <v>342</v>
      </c>
      <c r="C5246" s="52" t="s">
        <v>250</v>
      </c>
      <c r="D5246" s="52" t="s">
        <v>86</v>
      </c>
      <c r="E5246" s="52" t="s">
        <v>89</v>
      </c>
      <c r="F5246" s="52" t="s">
        <v>71</v>
      </c>
      <c r="G5246" s="52">
        <v>0</v>
      </c>
      <c r="H5246" s="52">
        <v>0</v>
      </c>
      <c r="I5246" s="52">
        <v>0</v>
      </c>
      <c r="J5246" s="52">
        <v>0</v>
      </c>
      <c r="K5246" s="52">
        <v>0</v>
      </c>
      <c r="L5246" s="52">
        <v>0</v>
      </c>
      <c r="M5246" s="52">
        <v>0</v>
      </c>
      <c r="N5246" s="52">
        <v>0</v>
      </c>
      <c r="O5246" s="52">
        <v>0</v>
      </c>
      <c r="P5246" s="52">
        <v>0</v>
      </c>
      <c r="Q5246" s="52">
        <v>0</v>
      </c>
      <c r="R5246" s="52">
        <v>0</v>
      </c>
      <c r="S5246" s="52">
        <v>0</v>
      </c>
      <c r="T5246" s="52">
        <v>0</v>
      </c>
      <c r="U5246" s="52">
        <v>0</v>
      </c>
      <c r="V5246" s="52">
        <v>0</v>
      </c>
      <c r="W5246" s="52">
        <v>0</v>
      </c>
      <c r="X5246" s="52">
        <v>0</v>
      </c>
      <c r="Y5246" s="52">
        <v>0</v>
      </c>
      <c r="Z5246" s="52">
        <v>0</v>
      </c>
    </row>
    <row r="5247" spans="1:26">
      <c r="A5247" s="52" t="s">
        <v>352</v>
      </c>
      <c r="B5247" s="52" t="s">
        <v>342</v>
      </c>
      <c r="C5247" s="52" t="s">
        <v>250</v>
      </c>
      <c r="D5247" s="52" t="s">
        <v>86</v>
      </c>
      <c r="E5247" s="52" t="s">
        <v>89</v>
      </c>
      <c r="F5247" s="52" t="s">
        <v>72</v>
      </c>
      <c r="G5247" s="52">
        <v>5.3542182721997636E-2</v>
      </c>
      <c r="H5247" s="52">
        <v>3.3195161473166319E-2</v>
      </c>
      <c r="I5247" s="52">
        <v>1.2349829257219726E-2</v>
      </c>
      <c r="J5247" s="52">
        <v>1.2419946616260207E-2</v>
      </c>
      <c r="K5247" s="52">
        <v>2.9873604128433148E-2</v>
      </c>
      <c r="L5247" s="52">
        <v>0.21829792588337518</v>
      </c>
      <c r="M5247" s="52">
        <v>1.6907447006867631E-2</v>
      </c>
      <c r="N5247" s="52">
        <v>1.8091057084859412E-2</v>
      </c>
      <c r="O5247" s="52">
        <v>7.5934788293672622E-3</v>
      </c>
      <c r="P5247" s="52">
        <v>7.2728635318547461E-3</v>
      </c>
      <c r="Q5247" s="52">
        <v>0.10051991959199412</v>
      </c>
      <c r="R5247" s="52">
        <v>0.19376697565213347</v>
      </c>
      <c r="S5247" s="52">
        <v>0.28701403171227285</v>
      </c>
      <c r="T5247" s="52">
        <v>0.38026108777241224</v>
      </c>
      <c r="U5247" s="52">
        <v>0.47350814383255158</v>
      </c>
      <c r="V5247" s="52">
        <v>7.0558334669982015E-2</v>
      </c>
      <c r="W5247" s="52">
        <v>7.8949186849746708E-2</v>
      </c>
      <c r="X5247" s="52">
        <v>8.8466257319746999E-2</v>
      </c>
      <c r="Y5247" s="52">
        <v>7.0682775910950693E-2</v>
      </c>
      <c r="Z5247" s="52">
        <v>6.3348806531528634E-2</v>
      </c>
    </row>
    <row r="5248" spans="1:26">
      <c r="A5248" s="52" t="s">
        <v>352</v>
      </c>
      <c r="B5248" s="52" t="s">
        <v>343</v>
      </c>
      <c r="C5248" s="52" t="s">
        <v>250</v>
      </c>
      <c r="D5248" s="52" t="s">
        <v>86</v>
      </c>
      <c r="E5248" s="52" t="s">
        <v>89</v>
      </c>
      <c r="F5248" s="52" t="s">
        <v>73</v>
      </c>
      <c r="G5248" s="52">
        <v>0</v>
      </c>
      <c r="H5248" s="52">
        <v>0</v>
      </c>
      <c r="I5248" s="52">
        <v>0</v>
      </c>
      <c r="J5248" s="52">
        <v>0</v>
      </c>
      <c r="K5248" s="52">
        <v>0</v>
      </c>
      <c r="L5248" s="52">
        <v>0</v>
      </c>
      <c r="M5248" s="52">
        <v>0</v>
      </c>
      <c r="N5248" s="52">
        <v>0</v>
      </c>
      <c r="O5248" s="52">
        <v>0</v>
      </c>
      <c r="P5248" s="52">
        <v>0</v>
      </c>
      <c r="Q5248" s="52">
        <v>0</v>
      </c>
      <c r="R5248" s="52">
        <v>0</v>
      </c>
      <c r="S5248" s="52">
        <v>0</v>
      </c>
      <c r="T5248" s="52">
        <v>0</v>
      </c>
      <c r="U5248" s="52">
        <v>0</v>
      </c>
      <c r="V5248" s="52">
        <v>0</v>
      </c>
      <c r="W5248" s="52">
        <v>0</v>
      </c>
      <c r="X5248" s="52">
        <v>0</v>
      </c>
      <c r="Y5248" s="52">
        <v>0</v>
      </c>
      <c r="Z5248" s="52">
        <v>0</v>
      </c>
    </row>
    <row r="5249" spans="1:26">
      <c r="A5249" s="52" t="s">
        <v>353</v>
      </c>
      <c r="B5249" s="52" t="s">
        <v>337</v>
      </c>
      <c r="C5249" s="52" t="s">
        <v>250</v>
      </c>
      <c r="D5249" s="52" t="s">
        <v>86</v>
      </c>
      <c r="E5249" s="52" t="s">
        <v>90</v>
      </c>
      <c r="F5249" s="52" t="s">
        <v>63</v>
      </c>
      <c r="G5249" s="52">
        <v>0</v>
      </c>
      <c r="H5249" s="52">
        <v>0</v>
      </c>
      <c r="I5249" s="52">
        <v>0</v>
      </c>
      <c r="J5249" s="52">
        <v>0</v>
      </c>
      <c r="K5249" s="52">
        <v>0</v>
      </c>
      <c r="L5249" s="52">
        <v>0</v>
      </c>
      <c r="M5249" s="52">
        <v>0</v>
      </c>
      <c r="N5249" s="52">
        <v>0</v>
      </c>
      <c r="O5249" s="52">
        <v>0</v>
      </c>
      <c r="P5249" s="52">
        <v>0</v>
      </c>
      <c r="Q5249" s="52">
        <v>0</v>
      </c>
      <c r="R5249" s="52">
        <v>0</v>
      </c>
      <c r="S5249" s="52">
        <v>0</v>
      </c>
      <c r="T5249" s="52">
        <v>0</v>
      </c>
      <c r="U5249" s="52">
        <v>0</v>
      </c>
      <c r="V5249" s="52">
        <v>0</v>
      </c>
      <c r="W5249" s="52">
        <v>0</v>
      </c>
      <c r="X5249" s="52">
        <v>0</v>
      </c>
      <c r="Y5249" s="52">
        <v>0</v>
      </c>
      <c r="Z5249" s="52">
        <v>0</v>
      </c>
    </row>
    <row r="5250" spans="1:26">
      <c r="A5250" s="52" t="s">
        <v>353</v>
      </c>
      <c r="B5250" s="52" t="s">
        <v>338</v>
      </c>
      <c r="C5250" s="52" t="s">
        <v>250</v>
      </c>
      <c r="D5250" s="52" t="s">
        <v>86</v>
      </c>
      <c r="E5250" s="52" t="s">
        <v>90</v>
      </c>
      <c r="F5250" s="52" t="s">
        <v>64</v>
      </c>
      <c r="G5250" s="52">
        <v>0</v>
      </c>
      <c r="H5250" s="52">
        <v>0</v>
      </c>
      <c r="I5250" s="52">
        <v>0</v>
      </c>
      <c r="J5250" s="52">
        <v>0</v>
      </c>
      <c r="K5250" s="52">
        <v>0</v>
      </c>
      <c r="L5250" s="52">
        <v>0</v>
      </c>
      <c r="M5250" s="52">
        <v>0</v>
      </c>
      <c r="N5250" s="52">
        <v>0</v>
      </c>
      <c r="O5250" s="52">
        <v>0</v>
      </c>
      <c r="P5250" s="52">
        <v>0</v>
      </c>
      <c r="Q5250" s="52">
        <v>0</v>
      </c>
      <c r="R5250" s="52">
        <v>0</v>
      </c>
      <c r="S5250" s="52">
        <v>0</v>
      </c>
      <c r="T5250" s="52">
        <v>0</v>
      </c>
      <c r="U5250" s="52">
        <v>0</v>
      </c>
      <c r="V5250" s="52">
        <v>0</v>
      </c>
      <c r="W5250" s="52">
        <v>0</v>
      </c>
      <c r="X5250" s="52">
        <v>0</v>
      </c>
      <c r="Y5250" s="52">
        <v>0</v>
      </c>
      <c r="Z5250" s="52">
        <v>0</v>
      </c>
    </row>
    <row r="5251" spans="1:26">
      <c r="A5251" s="52" t="s">
        <v>353</v>
      </c>
      <c r="B5251" s="52" t="s">
        <v>339</v>
      </c>
      <c r="C5251" s="52" t="s">
        <v>250</v>
      </c>
      <c r="D5251" s="52" t="s">
        <v>86</v>
      </c>
      <c r="E5251" s="52" t="s">
        <v>90</v>
      </c>
      <c r="F5251" s="52" t="s">
        <v>65</v>
      </c>
      <c r="G5251" s="52">
        <v>0</v>
      </c>
      <c r="H5251" s="52">
        <v>0</v>
      </c>
      <c r="I5251" s="52">
        <v>0</v>
      </c>
      <c r="J5251" s="52">
        <v>0</v>
      </c>
      <c r="K5251" s="52">
        <v>0</v>
      </c>
      <c r="L5251" s="52">
        <v>0</v>
      </c>
      <c r="M5251" s="52">
        <v>0</v>
      </c>
      <c r="N5251" s="52">
        <v>1.8217045506822996E-3</v>
      </c>
      <c r="O5251" s="52">
        <v>0.1252794856897414</v>
      </c>
      <c r="P5251" s="52">
        <v>0.14679896074839835</v>
      </c>
      <c r="Q5251" s="52">
        <v>0.15968394302683786</v>
      </c>
      <c r="R5251" s="52">
        <v>7.7279550670514785E-2</v>
      </c>
      <c r="S5251" s="52">
        <v>0.18541614023743053</v>
      </c>
      <c r="T5251" s="52">
        <v>0.17827236022841644</v>
      </c>
      <c r="U5251" s="52">
        <v>0.15059461114652212</v>
      </c>
      <c r="V5251" s="52">
        <v>0.40191647726346774</v>
      </c>
      <c r="W5251" s="52">
        <v>0.2173520052767626</v>
      </c>
      <c r="X5251" s="52">
        <v>0.25173888374366166</v>
      </c>
      <c r="Y5251" s="52">
        <v>0.23689226114296344</v>
      </c>
      <c r="Z5251" s="52">
        <v>0.25656552222132362</v>
      </c>
    </row>
    <row r="5252" spans="1:26">
      <c r="A5252" s="52" t="s">
        <v>353</v>
      </c>
      <c r="B5252" s="52" t="s">
        <v>340</v>
      </c>
      <c r="C5252" s="52" t="s">
        <v>250</v>
      </c>
      <c r="D5252" s="52" t="s">
        <v>86</v>
      </c>
      <c r="E5252" s="52" t="s">
        <v>90</v>
      </c>
      <c r="F5252" s="52" t="s">
        <v>66</v>
      </c>
      <c r="G5252" s="52">
        <v>0</v>
      </c>
      <c r="H5252" s="52">
        <v>0</v>
      </c>
      <c r="I5252" s="52">
        <v>0</v>
      </c>
      <c r="J5252" s="52">
        <v>0</v>
      </c>
      <c r="K5252" s="52">
        <v>0</v>
      </c>
      <c r="L5252" s="52">
        <v>0</v>
      </c>
      <c r="M5252" s="52">
        <v>0</v>
      </c>
      <c r="N5252" s="52">
        <v>0</v>
      </c>
      <c r="O5252" s="52">
        <v>0</v>
      </c>
      <c r="P5252" s="52">
        <v>0</v>
      </c>
      <c r="Q5252" s="52">
        <v>0</v>
      </c>
      <c r="R5252" s="52">
        <v>0</v>
      </c>
      <c r="S5252" s="52">
        <v>0</v>
      </c>
      <c r="T5252" s="52">
        <v>0</v>
      </c>
      <c r="U5252" s="52">
        <v>0</v>
      </c>
      <c r="V5252" s="52">
        <v>0</v>
      </c>
      <c r="W5252" s="52">
        <v>0</v>
      </c>
      <c r="X5252" s="52">
        <v>0</v>
      </c>
      <c r="Y5252" s="52">
        <v>0</v>
      </c>
      <c r="Z5252" s="52">
        <v>0</v>
      </c>
    </row>
    <row r="5253" spans="1:26">
      <c r="A5253" s="52" t="s">
        <v>353</v>
      </c>
      <c r="B5253" s="52" t="s">
        <v>341</v>
      </c>
      <c r="C5253" s="52" t="s">
        <v>250</v>
      </c>
      <c r="D5253" s="52" t="s">
        <v>86</v>
      </c>
      <c r="E5253" s="52" t="s">
        <v>90</v>
      </c>
      <c r="F5253" s="52" t="s">
        <v>67</v>
      </c>
      <c r="G5253" s="52">
        <v>0</v>
      </c>
      <c r="H5253" s="52">
        <v>0</v>
      </c>
      <c r="I5253" s="52">
        <v>0</v>
      </c>
      <c r="J5253" s="52">
        <v>0</v>
      </c>
      <c r="K5253" s="52">
        <v>0</v>
      </c>
      <c r="L5253" s="52">
        <v>0</v>
      </c>
      <c r="M5253" s="52">
        <v>0</v>
      </c>
      <c r="N5253" s="52">
        <v>0</v>
      </c>
      <c r="O5253" s="52">
        <v>0</v>
      </c>
      <c r="P5253" s="52">
        <v>0</v>
      </c>
      <c r="Q5253" s="52">
        <v>0</v>
      </c>
      <c r="R5253" s="52">
        <v>0</v>
      </c>
      <c r="S5253" s="52">
        <v>0</v>
      </c>
      <c r="T5253" s="52">
        <v>0</v>
      </c>
      <c r="U5253" s="52">
        <v>0</v>
      </c>
      <c r="V5253" s="52">
        <v>0</v>
      </c>
      <c r="W5253" s="52">
        <v>0</v>
      </c>
      <c r="X5253" s="52">
        <v>0</v>
      </c>
      <c r="Y5253" s="52">
        <v>0</v>
      </c>
      <c r="Z5253" s="52">
        <v>0</v>
      </c>
    </row>
    <row r="5254" spans="1:26">
      <c r="A5254" s="52" t="s">
        <v>353</v>
      </c>
      <c r="B5254" s="52" t="s">
        <v>337</v>
      </c>
      <c r="C5254" s="52" t="s">
        <v>250</v>
      </c>
      <c r="D5254" s="52" t="s">
        <v>86</v>
      </c>
      <c r="E5254" s="52" t="s">
        <v>90</v>
      </c>
      <c r="F5254" s="52" t="s">
        <v>68</v>
      </c>
      <c r="G5254" s="52">
        <v>0</v>
      </c>
      <c r="H5254" s="52">
        <v>0</v>
      </c>
      <c r="I5254" s="52">
        <v>0</v>
      </c>
      <c r="J5254" s="52">
        <v>0</v>
      </c>
      <c r="K5254" s="52">
        <v>0</v>
      </c>
      <c r="L5254" s="52">
        <v>0</v>
      </c>
      <c r="M5254" s="52">
        <v>0</v>
      </c>
      <c r="N5254" s="52">
        <v>0</v>
      </c>
      <c r="O5254" s="52">
        <v>0</v>
      </c>
      <c r="P5254" s="52">
        <v>0</v>
      </c>
      <c r="Q5254" s="52">
        <v>0</v>
      </c>
      <c r="R5254" s="52">
        <v>0</v>
      </c>
      <c r="S5254" s="52">
        <v>0</v>
      </c>
      <c r="T5254" s="52">
        <v>0</v>
      </c>
      <c r="U5254" s="52">
        <v>0</v>
      </c>
      <c r="V5254" s="52">
        <v>0</v>
      </c>
      <c r="W5254" s="52">
        <v>0</v>
      </c>
      <c r="X5254" s="52">
        <v>0</v>
      </c>
      <c r="Y5254" s="52">
        <v>0</v>
      </c>
      <c r="Z5254" s="52">
        <v>0</v>
      </c>
    </row>
    <row r="5255" spans="1:26">
      <c r="A5255" s="52" t="s">
        <v>353</v>
      </c>
      <c r="B5255" s="52" t="s">
        <v>337</v>
      </c>
      <c r="C5255" s="52" t="s">
        <v>250</v>
      </c>
      <c r="D5255" s="52" t="s">
        <v>86</v>
      </c>
      <c r="E5255" s="52" t="s">
        <v>90</v>
      </c>
      <c r="F5255" s="52" t="s">
        <v>69</v>
      </c>
      <c r="G5255" s="52">
        <v>0</v>
      </c>
      <c r="H5255" s="52">
        <v>0</v>
      </c>
      <c r="I5255" s="52">
        <v>0</v>
      </c>
      <c r="J5255" s="52">
        <v>0</v>
      </c>
      <c r="K5255" s="52">
        <v>0</v>
      </c>
      <c r="L5255" s="52">
        <v>0</v>
      </c>
      <c r="M5255" s="52">
        <v>0</v>
      </c>
      <c r="N5255" s="52">
        <v>0</v>
      </c>
      <c r="O5255" s="52">
        <v>0</v>
      </c>
      <c r="P5255" s="52">
        <v>0</v>
      </c>
      <c r="Q5255" s="52">
        <v>0</v>
      </c>
      <c r="R5255" s="52">
        <v>0</v>
      </c>
      <c r="S5255" s="52">
        <v>0</v>
      </c>
      <c r="T5255" s="52">
        <v>0</v>
      </c>
      <c r="U5255" s="52">
        <v>0</v>
      </c>
      <c r="V5255" s="52">
        <v>0</v>
      </c>
      <c r="W5255" s="52">
        <v>0</v>
      </c>
      <c r="X5255" s="52">
        <v>0</v>
      </c>
      <c r="Y5255" s="52">
        <v>0</v>
      </c>
      <c r="Z5255" s="52">
        <v>0</v>
      </c>
    </row>
    <row r="5256" spans="1:26">
      <c r="A5256" s="52" t="s">
        <v>353</v>
      </c>
      <c r="B5256" s="52" t="s">
        <v>337</v>
      </c>
      <c r="C5256" s="52" t="s">
        <v>250</v>
      </c>
      <c r="D5256" s="52" t="s">
        <v>86</v>
      </c>
      <c r="E5256" s="52" t="s">
        <v>90</v>
      </c>
      <c r="F5256" s="52" t="s">
        <v>70</v>
      </c>
      <c r="G5256" s="52">
        <v>0</v>
      </c>
      <c r="H5256" s="52">
        <v>0</v>
      </c>
      <c r="I5256" s="52">
        <v>0</v>
      </c>
      <c r="J5256" s="52">
        <v>0</v>
      </c>
      <c r="K5256" s="52">
        <v>0</v>
      </c>
      <c r="L5256" s="52">
        <v>0</v>
      </c>
      <c r="M5256" s="52">
        <v>0</v>
      </c>
      <c r="N5256" s="52">
        <v>0</v>
      </c>
      <c r="O5256" s="52">
        <v>0</v>
      </c>
      <c r="P5256" s="52">
        <v>0</v>
      </c>
      <c r="Q5256" s="52">
        <v>0</v>
      </c>
      <c r="R5256" s="52">
        <v>0</v>
      </c>
      <c r="S5256" s="52">
        <v>0</v>
      </c>
      <c r="T5256" s="52">
        <v>0</v>
      </c>
      <c r="U5256" s="52">
        <v>0</v>
      </c>
      <c r="V5256" s="52">
        <v>0</v>
      </c>
      <c r="W5256" s="52">
        <v>0</v>
      </c>
      <c r="X5256" s="52">
        <v>0</v>
      </c>
      <c r="Y5256" s="52">
        <v>0</v>
      </c>
      <c r="Z5256" s="52">
        <v>0</v>
      </c>
    </row>
    <row r="5257" spans="1:26">
      <c r="A5257" s="52" t="s">
        <v>353</v>
      </c>
      <c r="B5257" s="52" t="s">
        <v>342</v>
      </c>
      <c r="C5257" s="52" t="s">
        <v>250</v>
      </c>
      <c r="D5257" s="52" t="s">
        <v>86</v>
      </c>
      <c r="E5257" s="52" t="s">
        <v>90</v>
      </c>
      <c r="F5257" s="52" t="s">
        <v>71</v>
      </c>
      <c r="G5257" s="52">
        <v>0</v>
      </c>
      <c r="H5257" s="52">
        <v>0</v>
      </c>
      <c r="I5257" s="52">
        <v>0</v>
      </c>
      <c r="J5257" s="52">
        <v>0</v>
      </c>
      <c r="K5257" s="52">
        <v>0</v>
      </c>
      <c r="L5257" s="52">
        <v>0</v>
      </c>
      <c r="M5257" s="52">
        <v>0</v>
      </c>
      <c r="N5257" s="52">
        <v>0</v>
      </c>
      <c r="O5257" s="52">
        <v>0</v>
      </c>
      <c r="P5257" s="52">
        <v>0</v>
      </c>
      <c r="Q5257" s="52">
        <v>0</v>
      </c>
      <c r="R5257" s="52">
        <v>0</v>
      </c>
      <c r="S5257" s="52">
        <v>0</v>
      </c>
      <c r="T5257" s="52">
        <v>0</v>
      </c>
      <c r="U5257" s="52">
        <v>0</v>
      </c>
      <c r="V5257" s="52">
        <v>0</v>
      </c>
      <c r="W5257" s="52">
        <v>0</v>
      </c>
      <c r="X5257" s="52">
        <v>0</v>
      </c>
      <c r="Y5257" s="52">
        <v>0</v>
      </c>
      <c r="Z5257" s="52">
        <v>0</v>
      </c>
    </row>
    <row r="5258" spans="1:26">
      <c r="A5258" s="52" t="s">
        <v>353</v>
      </c>
      <c r="B5258" s="52" t="s">
        <v>342</v>
      </c>
      <c r="C5258" s="52" t="s">
        <v>250</v>
      </c>
      <c r="D5258" s="52" t="s">
        <v>86</v>
      </c>
      <c r="E5258" s="52" t="s">
        <v>90</v>
      </c>
      <c r="F5258" s="52" t="s">
        <v>72</v>
      </c>
      <c r="G5258" s="52">
        <v>46.968161909184552</v>
      </c>
      <c r="H5258" s="52">
        <v>45.152502149423306</v>
      </c>
      <c r="I5258" s="52">
        <v>45.295207361923758</v>
      </c>
      <c r="J5258" s="52">
        <v>38.910363739360527</v>
      </c>
      <c r="K5258" s="52">
        <v>40.418239508415141</v>
      </c>
      <c r="L5258" s="52">
        <v>37.116417168392559</v>
      </c>
      <c r="M5258" s="52">
        <v>35.052634900705421</v>
      </c>
      <c r="N5258" s="52">
        <v>39.424048563417671</v>
      </c>
      <c r="O5258" s="52">
        <v>28.803305726382639</v>
      </c>
      <c r="P5258" s="52">
        <v>25.431780865927916</v>
      </c>
      <c r="Q5258" s="52">
        <v>29.264713905686261</v>
      </c>
      <c r="R5258" s="52">
        <v>28.090051172524316</v>
      </c>
      <c r="S5258" s="52">
        <v>26.468528384819656</v>
      </c>
      <c r="T5258" s="52">
        <v>26.48869275881475</v>
      </c>
      <c r="U5258" s="52">
        <v>29.947399393220891</v>
      </c>
      <c r="V5258" s="52">
        <v>42.637018790206874</v>
      </c>
      <c r="W5258" s="52">
        <v>35.547236698641584</v>
      </c>
      <c r="X5258" s="52">
        <v>40.139573169871426</v>
      </c>
      <c r="Y5258" s="52">
        <v>36.847176842865046</v>
      </c>
      <c r="Z5258" s="52">
        <v>37.166614979082929</v>
      </c>
    </row>
    <row r="5259" spans="1:26">
      <c r="A5259" s="52" t="s">
        <v>353</v>
      </c>
      <c r="B5259" s="52" t="s">
        <v>343</v>
      </c>
      <c r="C5259" s="52" t="s">
        <v>250</v>
      </c>
      <c r="D5259" s="52" t="s">
        <v>86</v>
      </c>
      <c r="E5259" s="52" t="s">
        <v>90</v>
      </c>
      <c r="F5259" s="52" t="s">
        <v>73</v>
      </c>
      <c r="G5259" s="52">
        <v>0</v>
      </c>
      <c r="H5259" s="52">
        <v>0</v>
      </c>
      <c r="I5259" s="52">
        <v>0</v>
      </c>
      <c r="J5259" s="52">
        <v>0</v>
      </c>
      <c r="K5259" s="52">
        <v>0</v>
      </c>
      <c r="L5259" s="52">
        <v>0</v>
      </c>
      <c r="M5259" s="52">
        <v>0</v>
      </c>
      <c r="N5259" s="52">
        <v>0</v>
      </c>
      <c r="O5259" s="52">
        <v>0</v>
      </c>
      <c r="P5259" s="52">
        <v>0</v>
      </c>
      <c r="Q5259" s="52">
        <v>0</v>
      </c>
      <c r="R5259" s="52">
        <v>0</v>
      </c>
      <c r="S5259" s="52">
        <v>0</v>
      </c>
      <c r="T5259" s="52">
        <v>0</v>
      </c>
      <c r="U5259" s="52">
        <v>0</v>
      </c>
      <c r="V5259" s="52">
        <v>0</v>
      </c>
      <c r="W5259" s="52">
        <v>0</v>
      </c>
      <c r="X5259" s="52">
        <v>0</v>
      </c>
      <c r="Y5259" s="52">
        <v>0</v>
      </c>
      <c r="Z5259" s="52">
        <v>0</v>
      </c>
    </row>
    <row r="5260" spans="1:26">
      <c r="A5260" s="52" t="s">
        <v>354</v>
      </c>
      <c r="B5260" s="52" t="s">
        <v>337</v>
      </c>
      <c r="C5260" s="52" t="s">
        <v>250</v>
      </c>
      <c r="D5260" s="52" t="s">
        <v>86</v>
      </c>
      <c r="E5260" s="52" t="s">
        <v>91</v>
      </c>
      <c r="F5260" s="52" t="s">
        <v>63</v>
      </c>
      <c r="G5260" s="52">
        <v>0</v>
      </c>
      <c r="H5260" s="52">
        <v>0</v>
      </c>
      <c r="I5260" s="52">
        <v>0</v>
      </c>
      <c r="J5260" s="52">
        <v>0</v>
      </c>
      <c r="K5260" s="52">
        <v>0</v>
      </c>
      <c r="L5260" s="52">
        <v>0</v>
      </c>
      <c r="M5260" s="52">
        <v>0</v>
      </c>
      <c r="N5260" s="52">
        <v>0</v>
      </c>
      <c r="O5260" s="52">
        <v>0</v>
      </c>
      <c r="P5260" s="52">
        <v>0</v>
      </c>
      <c r="Q5260" s="52">
        <v>0</v>
      </c>
      <c r="R5260" s="52">
        <v>0</v>
      </c>
      <c r="S5260" s="52">
        <v>0</v>
      </c>
      <c r="T5260" s="52">
        <v>0</v>
      </c>
      <c r="U5260" s="52">
        <v>0</v>
      </c>
      <c r="V5260" s="52">
        <v>0</v>
      </c>
      <c r="W5260" s="52">
        <v>0</v>
      </c>
      <c r="X5260" s="52">
        <v>0</v>
      </c>
      <c r="Y5260" s="52">
        <v>0</v>
      </c>
      <c r="Z5260" s="52">
        <v>0</v>
      </c>
    </row>
    <row r="5261" spans="1:26">
      <c r="A5261" s="52" t="s">
        <v>354</v>
      </c>
      <c r="B5261" s="52" t="s">
        <v>338</v>
      </c>
      <c r="C5261" s="52" t="s">
        <v>250</v>
      </c>
      <c r="D5261" s="52" t="s">
        <v>86</v>
      </c>
      <c r="E5261" s="52" t="s">
        <v>91</v>
      </c>
      <c r="F5261" s="52" t="s">
        <v>64</v>
      </c>
      <c r="G5261" s="52">
        <v>0</v>
      </c>
      <c r="H5261" s="52">
        <v>0</v>
      </c>
      <c r="I5261" s="52">
        <v>0</v>
      </c>
      <c r="J5261" s="52">
        <v>0</v>
      </c>
      <c r="K5261" s="52">
        <v>0</v>
      </c>
      <c r="L5261" s="52">
        <v>0</v>
      </c>
      <c r="M5261" s="52">
        <v>0</v>
      </c>
      <c r="N5261" s="52">
        <v>0</v>
      </c>
      <c r="O5261" s="52">
        <v>0</v>
      </c>
      <c r="P5261" s="52">
        <v>0</v>
      </c>
      <c r="Q5261" s="52">
        <v>0</v>
      </c>
      <c r="R5261" s="52">
        <v>0</v>
      </c>
      <c r="S5261" s="52">
        <v>0</v>
      </c>
      <c r="T5261" s="52">
        <v>0</v>
      </c>
      <c r="U5261" s="52">
        <v>0</v>
      </c>
      <c r="V5261" s="52">
        <v>0</v>
      </c>
      <c r="W5261" s="52">
        <v>0</v>
      </c>
      <c r="X5261" s="52">
        <v>0</v>
      </c>
      <c r="Y5261" s="52">
        <v>0</v>
      </c>
      <c r="Z5261" s="52">
        <v>0</v>
      </c>
    </row>
    <row r="5262" spans="1:26">
      <c r="A5262" s="52" t="s">
        <v>354</v>
      </c>
      <c r="B5262" s="52" t="s">
        <v>339</v>
      </c>
      <c r="C5262" s="52" t="s">
        <v>250</v>
      </c>
      <c r="D5262" s="52" t="s">
        <v>86</v>
      </c>
      <c r="E5262" s="52" t="s">
        <v>91</v>
      </c>
      <c r="F5262" s="52" t="s">
        <v>65</v>
      </c>
      <c r="G5262" s="52">
        <v>0</v>
      </c>
      <c r="H5262" s="52">
        <v>0</v>
      </c>
      <c r="I5262" s="52">
        <v>0</v>
      </c>
      <c r="J5262" s="52">
        <v>0</v>
      </c>
      <c r="K5262" s="52">
        <v>0</v>
      </c>
      <c r="L5262" s="52">
        <v>0</v>
      </c>
      <c r="M5262" s="52">
        <v>0</v>
      </c>
      <c r="N5262" s="52">
        <v>0</v>
      </c>
      <c r="O5262" s="52">
        <v>0</v>
      </c>
      <c r="P5262" s="52">
        <v>0</v>
      </c>
      <c r="Q5262" s="52">
        <v>0</v>
      </c>
      <c r="R5262" s="52">
        <v>0</v>
      </c>
      <c r="S5262" s="52">
        <v>0</v>
      </c>
      <c r="T5262" s="52">
        <v>0</v>
      </c>
      <c r="U5262" s="52">
        <v>0</v>
      </c>
      <c r="V5262" s="52">
        <v>0</v>
      </c>
      <c r="W5262" s="52">
        <v>0</v>
      </c>
      <c r="X5262" s="52">
        <v>0</v>
      </c>
      <c r="Y5262" s="52">
        <v>0</v>
      </c>
      <c r="Z5262" s="52">
        <v>0</v>
      </c>
    </row>
    <row r="5263" spans="1:26">
      <c r="A5263" s="52" t="s">
        <v>354</v>
      </c>
      <c r="B5263" s="52" t="s">
        <v>340</v>
      </c>
      <c r="C5263" s="52" t="s">
        <v>250</v>
      </c>
      <c r="D5263" s="52" t="s">
        <v>86</v>
      </c>
      <c r="E5263" s="52" t="s">
        <v>91</v>
      </c>
      <c r="F5263" s="52" t="s">
        <v>66</v>
      </c>
      <c r="G5263" s="52">
        <v>0</v>
      </c>
      <c r="H5263" s="52">
        <v>0</v>
      </c>
      <c r="I5263" s="52">
        <v>0</v>
      </c>
      <c r="J5263" s="52">
        <v>0</v>
      </c>
      <c r="K5263" s="52">
        <v>0</v>
      </c>
      <c r="L5263" s="52">
        <v>0</v>
      </c>
      <c r="M5263" s="52">
        <v>0</v>
      </c>
      <c r="N5263" s="52">
        <v>0</v>
      </c>
      <c r="O5263" s="52">
        <v>0</v>
      </c>
      <c r="P5263" s="52">
        <v>0</v>
      </c>
      <c r="Q5263" s="52">
        <v>0</v>
      </c>
      <c r="R5263" s="52">
        <v>0</v>
      </c>
      <c r="S5263" s="52">
        <v>0</v>
      </c>
      <c r="T5263" s="52">
        <v>0</v>
      </c>
      <c r="U5263" s="52">
        <v>0</v>
      </c>
      <c r="V5263" s="52">
        <v>0</v>
      </c>
      <c r="W5263" s="52">
        <v>0</v>
      </c>
      <c r="X5263" s="52">
        <v>0</v>
      </c>
      <c r="Y5263" s="52">
        <v>0</v>
      </c>
      <c r="Z5263" s="52">
        <v>0</v>
      </c>
    </row>
    <row r="5264" spans="1:26">
      <c r="A5264" s="52" t="s">
        <v>354</v>
      </c>
      <c r="B5264" s="52" t="s">
        <v>341</v>
      </c>
      <c r="C5264" s="52" t="s">
        <v>250</v>
      </c>
      <c r="D5264" s="52" t="s">
        <v>86</v>
      </c>
      <c r="E5264" s="52" t="s">
        <v>91</v>
      </c>
      <c r="F5264" s="52" t="s">
        <v>67</v>
      </c>
      <c r="G5264" s="52">
        <v>0</v>
      </c>
      <c r="H5264" s="52">
        <v>0</v>
      </c>
      <c r="I5264" s="52">
        <v>0</v>
      </c>
      <c r="J5264" s="52">
        <v>0</v>
      </c>
      <c r="K5264" s="52">
        <v>0</v>
      </c>
      <c r="L5264" s="52">
        <v>0</v>
      </c>
      <c r="M5264" s="52">
        <v>0</v>
      </c>
      <c r="N5264" s="52">
        <v>0</v>
      </c>
      <c r="O5264" s="52">
        <v>0</v>
      </c>
      <c r="P5264" s="52">
        <v>0</v>
      </c>
      <c r="Q5264" s="52">
        <v>0</v>
      </c>
      <c r="R5264" s="52">
        <v>0</v>
      </c>
      <c r="S5264" s="52">
        <v>0</v>
      </c>
      <c r="T5264" s="52">
        <v>0</v>
      </c>
      <c r="U5264" s="52">
        <v>0</v>
      </c>
      <c r="V5264" s="52">
        <v>0</v>
      </c>
      <c r="W5264" s="52">
        <v>0</v>
      </c>
      <c r="X5264" s="52">
        <v>0</v>
      </c>
      <c r="Y5264" s="52">
        <v>0</v>
      </c>
      <c r="Z5264" s="52">
        <v>0</v>
      </c>
    </row>
    <row r="5265" spans="1:26">
      <c r="A5265" s="52" t="s">
        <v>354</v>
      </c>
      <c r="B5265" s="52" t="s">
        <v>337</v>
      </c>
      <c r="C5265" s="52" t="s">
        <v>250</v>
      </c>
      <c r="D5265" s="52" t="s">
        <v>86</v>
      </c>
      <c r="E5265" s="52" t="s">
        <v>91</v>
      </c>
      <c r="F5265" s="52" t="s">
        <v>68</v>
      </c>
      <c r="G5265" s="52">
        <v>0</v>
      </c>
      <c r="H5265" s="52">
        <v>0</v>
      </c>
      <c r="I5265" s="52">
        <v>0</v>
      </c>
      <c r="J5265" s="52">
        <v>0</v>
      </c>
      <c r="K5265" s="52">
        <v>0</v>
      </c>
      <c r="L5265" s="52">
        <v>0</v>
      </c>
      <c r="M5265" s="52">
        <v>0</v>
      </c>
      <c r="N5265" s="52">
        <v>0</v>
      </c>
      <c r="O5265" s="52">
        <v>0</v>
      </c>
      <c r="P5265" s="52">
        <v>0</v>
      </c>
      <c r="Q5265" s="52">
        <v>0</v>
      </c>
      <c r="R5265" s="52">
        <v>0</v>
      </c>
      <c r="S5265" s="52">
        <v>0</v>
      </c>
      <c r="T5265" s="52">
        <v>0</v>
      </c>
      <c r="U5265" s="52">
        <v>0</v>
      </c>
      <c r="V5265" s="52">
        <v>0</v>
      </c>
      <c r="W5265" s="52">
        <v>0</v>
      </c>
      <c r="X5265" s="52">
        <v>0</v>
      </c>
      <c r="Y5265" s="52">
        <v>0</v>
      </c>
      <c r="Z5265" s="52">
        <v>0</v>
      </c>
    </row>
    <row r="5266" spans="1:26">
      <c r="A5266" s="52" t="s">
        <v>354</v>
      </c>
      <c r="B5266" s="52" t="s">
        <v>337</v>
      </c>
      <c r="C5266" s="52" t="s">
        <v>250</v>
      </c>
      <c r="D5266" s="52" t="s">
        <v>86</v>
      </c>
      <c r="E5266" s="52" t="s">
        <v>91</v>
      </c>
      <c r="F5266" s="52" t="s">
        <v>69</v>
      </c>
      <c r="G5266" s="52">
        <v>0</v>
      </c>
      <c r="H5266" s="52">
        <v>0</v>
      </c>
      <c r="I5266" s="52">
        <v>0</v>
      </c>
      <c r="J5266" s="52">
        <v>0</v>
      </c>
      <c r="K5266" s="52">
        <v>0</v>
      </c>
      <c r="L5266" s="52">
        <v>0</v>
      </c>
      <c r="M5266" s="52">
        <v>0</v>
      </c>
      <c r="N5266" s="52">
        <v>0</v>
      </c>
      <c r="O5266" s="52">
        <v>0</v>
      </c>
      <c r="P5266" s="52">
        <v>0</v>
      </c>
      <c r="Q5266" s="52">
        <v>0</v>
      </c>
      <c r="R5266" s="52">
        <v>0</v>
      </c>
      <c r="S5266" s="52">
        <v>0</v>
      </c>
      <c r="T5266" s="52">
        <v>0</v>
      </c>
      <c r="U5266" s="52">
        <v>0</v>
      </c>
      <c r="V5266" s="52">
        <v>0</v>
      </c>
      <c r="W5266" s="52">
        <v>0</v>
      </c>
      <c r="X5266" s="52">
        <v>0</v>
      </c>
      <c r="Y5266" s="52">
        <v>0</v>
      </c>
      <c r="Z5266" s="52">
        <v>0</v>
      </c>
    </row>
    <row r="5267" spans="1:26">
      <c r="A5267" s="52" t="s">
        <v>354</v>
      </c>
      <c r="B5267" s="52" t="s">
        <v>337</v>
      </c>
      <c r="C5267" s="52" t="s">
        <v>250</v>
      </c>
      <c r="D5267" s="52" t="s">
        <v>86</v>
      </c>
      <c r="E5267" s="52" t="s">
        <v>91</v>
      </c>
      <c r="F5267" s="52" t="s">
        <v>70</v>
      </c>
      <c r="G5267" s="52">
        <v>0</v>
      </c>
      <c r="H5267" s="52">
        <v>0</v>
      </c>
      <c r="I5267" s="52">
        <v>0</v>
      </c>
      <c r="J5267" s="52">
        <v>0</v>
      </c>
      <c r="K5267" s="52">
        <v>0</v>
      </c>
      <c r="L5267" s="52">
        <v>0</v>
      </c>
      <c r="M5267" s="52">
        <v>0</v>
      </c>
      <c r="N5267" s="52">
        <v>0</v>
      </c>
      <c r="O5267" s="52">
        <v>0</v>
      </c>
      <c r="P5267" s="52">
        <v>0</v>
      </c>
      <c r="Q5267" s="52">
        <v>0</v>
      </c>
      <c r="R5267" s="52">
        <v>0</v>
      </c>
      <c r="S5267" s="52">
        <v>0</v>
      </c>
      <c r="T5267" s="52">
        <v>0</v>
      </c>
      <c r="U5267" s="52">
        <v>0</v>
      </c>
      <c r="V5267" s="52">
        <v>0</v>
      </c>
      <c r="W5267" s="52">
        <v>0</v>
      </c>
      <c r="X5267" s="52">
        <v>0</v>
      </c>
      <c r="Y5267" s="52">
        <v>0</v>
      </c>
      <c r="Z5267" s="52">
        <v>0</v>
      </c>
    </row>
    <row r="5268" spans="1:26">
      <c r="A5268" s="52" t="s">
        <v>354</v>
      </c>
      <c r="B5268" s="52" t="s">
        <v>342</v>
      </c>
      <c r="C5268" s="52" t="s">
        <v>250</v>
      </c>
      <c r="D5268" s="52" t="s">
        <v>86</v>
      </c>
      <c r="E5268" s="52" t="s">
        <v>91</v>
      </c>
      <c r="F5268" s="52" t="s">
        <v>71</v>
      </c>
      <c r="G5268" s="52">
        <v>0</v>
      </c>
      <c r="H5268" s="52">
        <v>0</v>
      </c>
      <c r="I5268" s="52">
        <v>0</v>
      </c>
      <c r="J5268" s="52">
        <v>0</v>
      </c>
      <c r="K5268" s="52">
        <v>0</v>
      </c>
      <c r="L5268" s="52">
        <v>0</v>
      </c>
      <c r="M5268" s="52">
        <v>0</v>
      </c>
      <c r="N5268" s="52">
        <v>0</v>
      </c>
      <c r="O5268" s="52">
        <v>0</v>
      </c>
      <c r="P5268" s="52">
        <v>0</v>
      </c>
      <c r="Q5268" s="52">
        <v>0</v>
      </c>
      <c r="R5268" s="52">
        <v>0</v>
      </c>
      <c r="S5268" s="52">
        <v>0</v>
      </c>
      <c r="T5268" s="52">
        <v>0</v>
      </c>
      <c r="U5268" s="52">
        <v>0</v>
      </c>
      <c r="V5268" s="52">
        <v>0</v>
      </c>
      <c r="W5268" s="52">
        <v>0</v>
      </c>
      <c r="X5268" s="52">
        <v>0</v>
      </c>
      <c r="Y5268" s="52">
        <v>0</v>
      </c>
      <c r="Z5268" s="52">
        <v>0</v>
      </c>
    </row>
    <row r="5269" spans="1:26">
      <c r="A5269" s="52" t="s">
        <v>354</v>
      </c>
      <c r="B5269" s="52" t="s">
        <v>342</v>
      </c>
      <c r="C5269" s="52" t="s">
        <v>250</v>
      </c>
      <c r="D5269" s="52" t="s">
        <v>86</v>
      </c>
      <c r="E5269" s="52" t="s">
        <v>91</v>
      </c>
      <c r="F5269" s="52" t="s">
        <v>72</v>
      </c>
      <c r="G5269" s="52">
        <v>0</v>
      </c>
      <c r="H5269" s="52">
        <v>0</v>
      </c>
      <c r="I5269" s="52">
        <v>0</v>
      </c>
      <c r="J5269" s="52">
        <v>0</v>
      </c>
      <c r="K5269" s="52">
        <v>0</v>
      </c>
      <c r="L5269" s="52">
        <v>0</v>
      </c>
      <c r="M5269" s="52">
        <v>0</v>
      </c>
      <c r="N5269" s="52">
        <v>0</v>
      </c>
      <c r="O5269" s="52">
        <v>0</v>
      </c>
      <c r="P5269" s="52">
        <v>0</v>
      </c>
      <c r="Q5269" s="52">
        <v>0</v>
      </c>
      <c r="R5269" s="52">
        <v>0</v>
      </c>
      <c r="S5269" s="52">
        <v>0</v>
      </c>
      <c r="T5269" s="52">
        <v>0</v>
      </c>
      <c r="U5269" s="52">
        <v>0</v>
      </c>
      <c r="V5269" s="52">
        <v>0</v>
      </c>
      <c r="W5269" s="52">
        <v>0</v>
      </c>
      <c r="X5269" s="52">
        <v>0</v>
      </c>
      <c r="Y5269" s="52">
        <v>0</v>
      </c>
      <c r="Z5269" s="52">
        <v>0</v>
      </c>
    </row>
    <row r="5270" spans="1:26">
      <c r="A5270" s="52" t="s">
        <v>354</v>
      </c>
      <c r="B5270" s="52" t="s">
        <v>343</v>
      </c>
      <c r="C5270" s="52" t="s">
        <v>250</v>
      </c>
      <c r="D5270" s="52" t="s">
        <v>86</v>
      </c>
      <c r="E5270" s="52" t="s">
        <v>91</v>
      </c>
      <c r="F5270" s="52" t="s">
        <v>73</v>
      </c>
      <c r="G5270" s="52">
        <v>0</v>
      </c>
      <c r="H5270" s="52">
        <v>0</v>
      </c>
      <c r="I5270" s="52">
        <v>0</v>
      </c>
      <c r="J5270" s="52">
        <v>0</v>
      </c>
      <c r="K5270" s="52">
        <v>0</v>
      </c>
      <c r="L5270" s="52">
        <v>0</v>
      </c>
      <c r="M5270" s="52">
        <v>0</v>
      </c>
      <c r="N5270" s="52">
        <v>0</v>
      </c>
      <c r="O5270" s="52">
        <v>0</v>
      </c>
      <c r="P5270" s="52">
        <v>0</v>
      </c>
      <c r="Q5270" s="52">
        <v>0</v>
      </c>
      <c r="R5270" s="52">
        <v>0</v>
      </c>
      <c r="S5270" s="52">
        <v>0</v>
      </c>
      <c r="T5270" s="52">
        <v>0</v>
      </c>
      <c r="U5270" s="52">
        <v>0</v>
      </c>
      <c r="V5270" s="52">
        <v>0</v>
      </c>
      <c r="W5270" s="52">
        <v>0</v>
      </c>
      <c r="X5270" s="52">
        <v>0</v>
      </c>
      <c r="Y5270" s="52">
        <v>0</v>
      </c>
      <c r="Z5270" s="52">
        <v>0</v>
      </c>
    </row>
    <row r="5271" spans="1:26">
      <c r="A5271" s="52" t="s">
        <v>355</v>
      </c>
      <c r="B5271" s="52" t="s">
        <v>337</v>
      </c>
      <c r="C5271" s="52" t="s">
        <v>250</v>
      </c>
      <c r="D5271" s="52" t="s">
        <v>86</v>
      </c>
      <c r="E5271" s="52" t="s">
        <v>92</v>
      </c>
      <c r="F5271" s="52" t="s">
        <v>63</v>
      </c>
      <c r="G5271" s="52">
        <v>0</v>
      </c>
      <c r="H5271" s="52">
        <v>0</v>
      </c>
      <c r="I5271" s="52">
        <v>0</v>
      </c>
      <c r="J5271" s="52">
        <v>0</v>
      </c>
      <c r="K5271" s="52">
        <v>0</v>
      </c>
      <c r="L5271" s="52">
        <v>0</v>
      </c>
      <c r="M5271" s="52">
        <v>0</v>
      </c>
      <c r="N5271" s="52">
        <v>0</v>
      </c>
      <c r="O5271" s="52">
        <v>0</v>
      </c>
      <c r="P5271" s="52">
        <v>0</v>
      </c>
      <c r="Q5271" s="52">
        <v>0</v>
      </c>
      <c r="R5271" s="52">
        <v>0</v>
      </c>
      <c r="S5271" s="52">
        <v>0</v>
      </c>
      <c r="T5271" s="52">
        <v>0</v>
      </c>
      <c r="U5271" s="52">
        <v>0</v>
      </c>
      <c r="V5271" s="52">
        <v>0</v>
      </c>
      <c r="W5271" s="52">
        <v>0</v>
      </c>
      <c r="X5271" s="52">
        <v>0</v>
      </c>
      <c r="Y5271" s="52">
        <v>0</v>
      </c>
      <c r="Z5271" s="52">
        <v>0</v>
      </c>
    </row>
    <row r="5272" spans="1:26">
      <c r="A5272" s="52" t="s">
        <v>355</v>
      </c>
      <c r="B5272" s="52" t="s">
        <v>338</v>
      </c>
      <c r="C5272" s="52" t="s">
        <v>250</v>
      </c>
      <c r="D5272" s="52" t="s">
        <v>86</v>
      </c>
      <c r="E5272" s="52" t="s">
        <v>92</v>
      </c>
      <c r="F5272" s="52" t="s">
        <v>64</v>
      </c>
      <c r="G5272" s="52">
        <v>0</v>
      </c>
      <c r="H5272" s="52">
        <v>0</v>
      </c>
      <c r="I5272" s="52">
        <v>0</v>
      </c>
      <c r="J5272" s="52">
        <v>0</v>
      </c>
      <c r="K5272" s="52">
        <v>0</v>
      </c>
      <c r="L5272" s="52">
        <v>0</v>
      </c>
      <c r="M5272" s="52">
        <v>0</v>
      </c>
      <c r="N5272" s="52">
        <v>0</v>
      </c>
      <c r="O5272" s="52">
        <v>0</v>
      </c>
      <c r="P5272" s="52">
        <v>0</v>
      </c>
      <c r="Q5272" s="52">
        <v>0</v>
      </c>
      <c r="R5272" s="52">
        <v>0</v>
      </c>
      <c r="S5272" s="52">
        <v>0</v>
      </c>
      <c r="T5272" s="52">
        <v>0</v>
      </c>
      <c r="U5272" s="52">
        <v>0</v>
      </c>
      <c r="V5272" s="52">
        <v>0</v>
      </c>
      <c r="W5272" s="52">
        <v>0</v>
      </c>
      <c r="X5272" s="52">
        <v>0</v>
      </c>
      <c r="Y5272" s="52">
        <v>0</v>
      </c>
      <c r="Z5272" s="52">
        <v>0</v>
      </c>
    </row>
    <row r="5273" spans="1:26">
      <c r="A5273" s="52" t="s">
        <v>355</v>
      </c>
      <c r="B5273" s="52" t="s">
        <v>339</v>
      </c>
      <c r="C5273" s="52" t="s">
        <v>250</v>
      </c>
      <c r="D5273" s="52" t="s">
        <v>86</v>
      </c>
      <c r="E5273" s="52" t="s">
        <v>92</v>
      </c>
      <c r="F5273" s="52" t="s">
        <v>65</v>
      </c>
      <c r="G5273" s="52">
        <v>0</v>
      </c>
      <c r="H5273" s="52">
        <v>0</v>
      </c>
      <c r="I5273" s="52">
        <v>0</v>
      </c>
      <c r="J5273" s="52">
        <v>0</v>
      </c>
      <c r="K5273" s="52">
        <v>0</v>
      </c>
      <c r="L5273" s="52">
        <v>0</v>
      </c>
      <c r="M5273" s="52">
        <v>0</v>
      </c>
      <c r="N5273" s="52">
        <v>0</v>
      </c>
      <c r="O5273" s="52">
        <v>0</v>
      </c>
      <c r="P5273" s="52">
        <v>0</v>
      </c>
      <c r="Q5273" s="52">
        <v>0</v>
      </c>
      <c r="R5273" s="52">
        <v>0</v>
      </c>
      <c r="S5273" s="52">
        <v>0</v>
      </c>
      <c r="T5273" s="52">
        <v>0</v>
      </c>
      <c r="U5273" s="52">
        <v>0</v>
      </c>
      <c r="V5273" s="52">
        <v>0</v>
      </c>
      <c r="W5273" s="52">
        <v>0</v>
      </c>
      <c r="X5273" s="52">
        <v>0</v>
      </c>
      <c r="Y5273" s="52">
        <v>0</v>
      </c>
      <c r="Z5273" s="52">
        <v>0</v>
      </c>
    </row>
    <row r="5274" spans="1:26">
      <c r="A5274" s="52" t="s">
        <v>355</v>
      </c>
      <c r="B5274" s="52" t="s">
        <v>340</v>
      </c>
      <c r="C5274" s="52" t="s">
        <v>250</v>
      </c>
      <c r="D5274" s="52" t="s">
        <v>86</v>
      </c>
      <c r="E5274" s="52" t="s">
        <v>92</v>
      </c>
      <c r="F5274" s="52" t="s">
        <v>66</v>
      </c>
      <c r="G5274" s="52">
        <v>0</v>
      </c>
      <c r="H5274" s="52">
        <v>0</v>
      </c>
      <c r="I5274" s="52">
        <v>0</v>
      </c>
      <c r="J5274" s="52">
        <v>0</v>
      </c>
      <c r="K5274" s="52">
        <v>0</v>
      </c>
      <c r="L5274" s="52">
        <v>0</v>
      </c>
      <c r="M5274" s="52">
        <v>0</v>
      </c>
      <c r="N5274" s="52">
        <v>0</v>
      </c>
      <c r="O5274" s="52">
        <v>0</v>
      </c>
      <c r="P5274" s="52">
        <v>0</v>
      </c>
      <c r="Q5274" s="52">
        <v>0</v>
      </c>
      <c r="R5274" s="52">
        <v>0</v>
      </c>
      <c r="S5274" s="52">
        <v>0</v>
      </c>
      <c r="T5274" s="52">
        <v>0</v>
      </c>
      <c r="U5274" s="52">
        <v>0</v>
      </c>
      <c r="V5274" s="52">
        <v>0</v>
      </c>
      <c r="W5274" s="52">
        <v>0</v>
      </c>
      <c r="X5274" s="52">
        <v>0</v>
      </c>
      <c r="Y5274" s="52">
        <v>0</v>
      </c>
      <c r="Z5274" s="52">
        <v>0</v>
      </c>
    </row>
    <row r="5275" spans="1:26">
      <c r="A5275" s="52" t="s">
        <v>355</v>
      </c>
      <c r="B5275" s="52" t="s">
        <v>341</v>
      </c>
      <c r="C5275" s="52" t="s">
        <v>250</v>
      </c>
      <c r="D5275" s="52" t="s">
        <v>86</v>
      </c>
      <c r="E5275" s="52" t="s">
        <v>92</v>
      </c>
      <c r="F5275" s="52" t="s">
        <v>67</v>
      </c>
      <c r="G5275" s="52">
        <v>0</v>
      </c>
      <c r="H5275" s="52">
        <v>0</v>
      </c>
      <c r="I5275" s="52">
        <v>0</v>
      </c>
      <c r="J5275" s="52">
        <v>0</v>
      </c>
      <c r="K5275" s="52">
        <v>0</v>
      </c>
      <c r="L5275" s="52">
        <v>0</v>
      </c>
      <c r="M5275" s="52">
        <v>0</v>
      </c>
      <c r="N5275" s="52">
        <v>0</v>
      </c>
      <c r="O5275" s="52">
        <v>0</v>
      </c>
      <c r="P5275" s="52">
        <v>0</v>
      </c>
      <c r="Q5275" s="52">
        <v>0</v>
      </c>
      <c r="R5275" s="52">
        <v>0</v>
      </c>
      <c r="S5275" s="52">
        <v>0</v>
      </c>
      <c r="T5275" s="52">
        <v>0</v>
      </c>
      <c r="U5275" s="52">
        <v>0</v>
      </c>
      <c r="V5275" s="52">
        <v>0</v>
      </c>
      <c r="W5275" s="52">
        <v>0</v>
      </c>
      <c r="X5275" s="52">
        <v>0</v>
      </c>
      <c r="Y5275" s="52">
        <v>0</v>
      </c>
      <c r="Z5275" s="52">
        <v>0</v>
      </c>
    </row>
    <row r="5276" spans="1:26">
      <c r="A5276" s="52" t="s">
        <v>355</v>
      </c>
      <c r="B5276" s="52" t="s">
        <v>337</v>
      </c>
      <c r="C5276" s="52" t="s">
        <v>250</v>
      </c>
      <c r="D5276" s="52" t="s">
        <v>86</v>
      </c>
      <c r="E5276" s="52" t="s">
        <v>92</v>
      </c>
      <c r="F5276" s="52" t="s">
        <v>68</v>
      </c>
      <c r="G5276" s="52">
        <v>0</v>
      </c>
      <c r="H5276" s="52">
        <v>0</v>
      </c>
      <c r="I5276" s="52">
        <v>0</v>
      </c>
      <c r="J5276" s="52">
        <v>0</v>
      </c>
      <c r="K5276" s="52">
        <v>0</v>
      </c>
      <c r="L5276" s="52">
        <v>0</v>
      </c>
      <c r="M5276" s="52">
        <v>0</v>
      </c>
      <c r="N5276" s="52">
        <v>0</v>
      </c>
      <c r="O5276" s="52">
        <v>0</v>
      </c>
      <c r="P5276" s="52">
        <v>0</v>
      </c>
      <c r="Q5276" s="52">
        <v>0</v>
      </c>
      <c r="R5276" s="52">
        <v>0</v>
      </c>
      <c r="S5276" s="52">
        <v>0</v>
      </c>
      <c r="T5276" s="52">
        <v>0</v>
      </c>
      <c r="U5276" s="52">
        <v>0</v>
      </c>
      <c r="V5276" s="52">
        <v>0</v>
      </c>
      <c r="W5276" s="52">
        <v>0</v>
      </c>
      <c r="X5276" s="52">
        <v>0</v>
      </c>
      <c r="Y5276" s="52">
        <v>0</v>
      </c>
      <c r="Z5276" s="52">
        <v>0</v>
      </c>
    </row>
    <row r="5277" spans="1:26">
      <c r="A5277" s="52" t="s">
        <v>355</v>
      </c>
      <c r="B5277" s="52" t="s">
        <v>337</v>
      </c>
      <c r="C5277" s="52" t="s">
        <v>250</v>
      </c>
      <c r="D5277" s="52" t="s">
        <v>86</v>
      </c>
      <c r="E5277" s="52" t="s">
        <v>92</v>
      </c>
      <c r="F5277" s="52" t="s">
        <v>69</v>
      </c>
      <c r="G5277" s="52">
        <v>0</v>
      </c>
      <c r="H5277" s="52">
        <v>0</v>
      </c>
      <c r="I5277" s="52">
        <v>0</v>
      </c>
      <c r="J5277" s="52">
        <v>0</v>
      </c>
      <c r="K5277" s="52">
        <v>0</v>
      </c>
      <c r="L5277" s="52">
        <v>0</v>
      </c>
      <c r="M5277" s="52">
        <v>0</v>
      </c>
      <c r="N5277" s="52">
        <v>0</v>
      </c>
      <c r="O5277" s="52">
        <v>0</v>
      </c>
      <c r="P5277" s="52">
        <v>0</v>
      </c>
      <c r="Q5277" s="52">
        <v>0</v>
      </c>
      <c r="R5277" s="52">
        <v>0</v>
      </c>
      <c r="S5277" s="52">
        <v>0</v>
      </c>
      <c r="T5277" s="52">
        <v>0</v>
      </c>
      <c r="U5277" s="52">
        <v>0</v>
      </c>
      <c r="V5277" s="52">
        <v>0</v>
      </c>
      <c r="W5277" s="52">
        <v>0</v>
      </c>
      <c r="X5277" s="52">
        <v>0</v>
      </c>
      <c r="Y5277" s="52">
        <v>0</v>
      </c>
      <c r="Z5277" s="52">
        <v>0</v>
      </c>
    </row>
    <row r="5278" spans="1:26">
      <c r="A5278" s="52" t="s">
        <v>355</v>
      </c>
      <c r="B5278" s="52" t="s">
        <v>337</v>
      </c>
      <c r="C5278" s="52" t="s">
        <v>250</v>
      </c>
      <c r="D5278" s="52" t="s">
        <v>86</v>
      </c>
      <c r="E5278" s="52" t="s">
        <v>92</v>
      </c>
      <c r="F5278" s="52" t="s">
        <v>70</v>
      </c>
      <c r="G5278" s="52">
        <v>0</v>
      </c>
      <c r="H5278" s="52">
        <v>0</v>
      </c>
      <c r="I5278" s="52">
        <v>0</v>
      </c>
      <c r="J5278" s="52">
        <v>0</v>
      </c>
      <c r="K5278" s="52">
        <v>0</v>
      </c>
      <c r="L5278" s="52">
        <v>0</v>
      </c>
      <c r="M5278" s="52">
        <v>0</v>
      </c>
      <c r="N5278" s="52">
        <v>0</v>
      </c>
      <c r="O5278" s="52">
        <v>0</v>
      </c>
      <c r="P5278" s="52">
        <v>0</v>
      </c>
      <c r="Q5278" s="52">
        <v>0</v>
      </c>
      <c r="R5278" s="52">
        <v>0</v>
      </c>
      <c r="S5278" s="52">
        <v>0</v>
      </c>
      <c r="T5278" s="52">
        <v>0</v>
      </c>
      <c r="U5278" s="52">
        <v>0</v>
      </c>
      <c r="V5278" s="52">
        <v>0</v>
      </c>
      <c r="W5278" s="52">
        <v>0</v>
      </c>
      <c r="X5278" s="52">
        <v>0</v>
      </c>
      <c r="Y5278" s="52">
        <v>0</v>
      </c>
      <c r="Z5278" s="52">
        <v>0</v>
      </c>
    </row>
    <row r="5279" spans="1:26">
      <c r="A5279" s="52" t="s">
        <v>355</v>
      </c>
      <c r="B5279" s="52" t="s">
        <v>342</v>
      </c>
      <c r="C5279" s="52" t="s">
        <v>250</v>
      </c>
      <c r="D5279" s="52" t="s">
        <v>86</v>
      </c>
      <c r="E5279" s="52" t="s">
        <v>92</v>
      </c>
      <c r="F5279" s="52" t="s">
        <v>71</v>
      </c>
      <c r="G5279" s="52">
        <v>0</v>
      </c>
      <c r="H5279" s="52">
        <v>0</v>
      </c>
      <c r="I5279" s="52">
        <v>0</v>
      </c>
      <c r="J5279" s="52">
        <v>0</v>
      </c>
      <c r="K5279" s="52">
        <v>0</v>
      </c>
      <c r="L5279" s="52">
        <v>0</v>
      </c>
      <c r="M5279" s="52">
        <v>0</v>
      </c>
      <c r="N5279" s="52">
        <v>0</v>
      </c>
      <c r="O5279" s="52">
        <v>0</v>
      </c>
      <c r="P5279" s="52">
        <v>0</v>
      </c>
      <c r="Q5279" s="52">
        <v>0</v>
      </c>
      <c r="R5279" s="52">
        <v>0</v>
      </c>
      <c r="S5279" s="52">
        <v>0</v>
      </c>
      <c r="T5279" s="52">
        <v>0</v>
      </c>
      <c r="U5279" s="52">
        <v>0</v>
      </c>
      <c r="V5279" s="52">
        <v>0</v>
      </c>
      <c r="W5279" s="52">
        <v>0</v>
      </c>
      <c r="X5279" s="52">
        <v>0</v>
      </c>
      <c r="Y5279" s="52">
        <v>0</v>
      </c>
      <c r="Z5279" s="52">
        <v>0</v>
      </c>
    </row>
    <row r="5280" spans="1:26">
      <c r="A5280" s="52" t="s">
        <v>355</v>
      </c>
      <c r="B5280" s="52" t="s">
        <v>342</v>
      </c>
      <c r="C5280" s="52" t="s">
        <v>250</v>
      </c>
      <c r="D5280" s="52" t="s">
        <v>86</v>
      </c>
      <c r="E5280" s="52" t="s">
        <v>92</v>
      </c>
      <c r="F5280" s="52" t="s">
        <v>72</v>
      </c>
      <c r="G5280" s="52">
        <v>0</v>
      </c>
      <c r="H5280" s="52">
        <v>0</v>
      </c>
      <c r="I5280" s="52">
        <v>0</v>
      </c>
      <c r="J5280" s="52">
        <v>0</v>
      </c>
      <c r="K5280" s="52">
        <v>0</v>
      </c>
      <c r="L5280" s="52">
        <v>0</v>
      </c>
      <c r="M5280" s="52">
        <v>0</v>
      </c>
      <c r="N5280" s="52">
        <v>0</v>
      </c>
      <c r="O5280" s="52">
        <v>0</v>
      </c>
      <c r="P5280" s="52">
        <v>0</v>
      </c>
      <c r="Q5280" s="52">
        <v>0</v>
      </c>
      <c r="R5280" s="52">
        <v>0</v>
      </c>
      <c r="S5280" s="52">
        <v>0</v>
      </c>
      <c r="T5280" s="52">
        <v>0</v>
      </c>
      <c r="U5280" s="52">
        <v>0</v>
      </c>
      <c r="V5280" s="52">
        <v>0</v>
      </c>
      <c r="W5280" s="52">
        <v>0</v>
      </c>
      <c r="X5280" s="52">
        <v>0</v>
      </c>
      <c r="Y5280" s="52">
        <v>0</v>
      </c>
      <c r="Z5280" s="52">
        <v>0</v>
      </c>
    </row>
    <row r="5281" spans="1:26">
      <c r="A5281" s="52" t="s">
        <v>355</v>
      </c>
      <c r="B5281" s="52" t="s">
        <v>343</v>
      </c>
      <c r="C5281" s="52" t="s">
        <v>250</v>
      </c>
      <c r="D5281" s="52" t="s">
        <v>86</v>
      </c>
      <c r="E5281" s="52" t="s">
        <v>92</v>
      </c>
      <c r="F5281" s="52" t="s">
        <v>73</v>
      </c>
      <c r="G5281" s="52">
        <v>0</v>
      </c>
      <c r="H5281" s="52">
        <v>0</v>
      </c>
      <c r="I5281" s="52">
        <v>0</v>
      </c>
      <c r="J5281" s="52">
        <v>0</v>
      </c>
      <c r="K5281" s="52">
        <v>0</v>
      </c>
      <c r="L5281" s="52">
        <v>0</v>
      </c>
      <c r="M5281" s="52">
        <v>0</v>
      </c>
      <c r="N5281" s="52">
        <v>0</v>
      </c>
      <c r="O5281" s="52">
        <v>0</v>
      </c>
      <c r="P5281" s="52">
        <v>0</v>
      </c>
      <c r="Q5281" s="52">
        <v>0</v>
      </c>
      <c r="R5281" s="52">
        <v>0</v>
      </c>
      <c r="S5281" s="52">
        <v>0</v>
      </c>
      <c r="T5281" s="52">
        <v>0</v>
      </c>
      <c r="U5281" s="52">
        <v>0</v>
      </c>
      <c r="V5281" s="52">
        <v>0</v>
      </c>
      <c r="W5281" s="52">
        <v>0</v>
      </c>
      <c r="X5281" s="52">
        <v>0</v>
      </c>
      <c r="Y5281" s="52">
        <v>0</v>
      </c>
      <c r="Z5281" s="52">
        <v>0</v>
      </c>
    </row>
    <row r="5282" spans="1:26">
      <c r="A5282" s="52" t="s">
        <v>350</v>
      </c>
      <c r="B5282" s="52" t="s">
        <v>337</v>
      </c>
      <c r="C5282" s="52" t="s">
        <v>251</v>
      </c>
      <c r="D5282" s="52" t="s">
        <v>86</v>
      </c>
      <c r="E5282" s="52" t="s">
        <v>87</v>
      </c>
      <c r="F5282" s="52" t="s">
        <v>63</v>
      </c>
      <c r="G5282" s="52">
        <v>0</v>
      </c>
      <c r="H5282" s="52">
        <v>0</v>
      </c>
      <c r="I5282" s="52">
        <v>0</v>
      </c>
      <c r="J5282" s="52">
        <v>0</v>
      </c>
      <c r="K5282" s="52">
        <v>0</v>
      </c>
      <c r="L5282" s="52">
        <v>0</v>
      </c>
      <c r="M5282" s="52">
        <v>0</v>
      </c>
      <c r="N5282" s="52">
        <v>0</v>
      </c>
      <c r="O5282" s="52">
        <v>0</v>
      </c>
      <c r="P5282" s="52">
        <v>0</v>
      </c>
      <c r="Q5282" s="52">
        <v>0</v>
      </c>
      <c r="R5282" s="52">
        <v>0</v>
      </c>
      <c r="S5282" s="52">
        <v>0</v>
      </c>
      <c r="T5282" s="52">
        <v>0</v>
      </c>
      <c r="U5282" s="52">
        <v>0</v>
      </c>
      <c r="V5282" s="52">
        <v>0</v>
      </c>
      <c r="W5282" s="52">
        <v>0</v>
      </c>
      <c r="X5282" s="52">
        <v>0</v>
      </c>
      <c r="Y5282" s="52">
        <v>0</v>
      </c>
      <c r="Z5282" s="52">
        <v>0</v>
      </c>
    </row>
    <row r="5283" spans="1:26">
      <c r="A5283" s="52" t="s">
        <v>350</v>
      </c>
      <c r="B5283" s="52" t="s">
        <v>338</v>
      </c>
      <c r="C5283" s="52" t="s">
        <v>251</v>
      </c>
      <c r="D5283" s="52" t="s">
        <v>86</v>
      </c>
      <c r="E5283" s="52" t="s">
        <v>87</v>
      </c>
      <c r="F5283" s="52" t="s">
        <v>64</v>
      </c>
      <c r="G5283" s="52">
        <v>0</v>
      </c>
      <c r="H5283" s="52">
        <v>0</v>
      </c>
      <c r="I5283" s="52">
        <v>0</v>
      </c>
      <c r="J5283" s="52">
        <v>0</v>
      </c>
      <c r="K5283" s="52">
        <v>0</v>
      </c>
      <c r="L5283" s="52">
        <v>0</v>
      </c>
      <c r="M5283" s="52">
        <v>0</v>
      </c>
      <c r="N5283" s="52">
        <v>0</v>
      </c>
      <c r="O5283" s="52">
        <v>0</v>
      </c>
      <c r="P5283" s="52">
        <v>0</v>
      </c>
      <c r="Q5283" s="52">
        <v>0</v>
      </c>
      <c r="R5283" s="52">
        <v>0</v>
      </c>
      <c r="S5283" s="52">
        <v>0</v>
      </c>
      <c r="T5283" s="52">
        <v>0</v>
      </c>
      <c r="U5283" s="52">
        <v>0</v>
      </c>
      <c r="V5283" s="52">
        <v>0</v>
      </c>
      <c r="W5283" s="52">
        <v>0</v>
      </c>
      <c r="X5283" s="52">
        <v>0</v>
      </c>
      <c r="Y5283" s="52">
        <v>0</v>
      </c>
      <c r="Z5283" s="52">
        <v>0</v>
      </c>
    </row>
    <row r="5284" spans="1:26">
      <c r="A5284" s="52" t="s">
        <v>350</v>
      </c>
      <c r="B5284" s="52" t="s">
        <v>339</v>
      </c>
      <c r="C5284" s="52" t="s">
        <v>251</v>
      </c>
      <c r="D5284" s="52" t="s">
        <v>86</v>
      </c>
      <c r="E5284" s="52" t="s">
        <v>87</v>
      </c>
      <c r="F5284" s="52" t="s">
        <v>65</v>
      </c>
      <c r="G5284" s="52">
        <v>0</v>
      </c>
      <c r="H5284" s="52">
        <v>0</v>
      </c>
      <c r="I5284" s="52">
        <v>0</v>
      </c>
      <c r="J5284" s="52">
        <v>0</v>
      </c>
      <c r="K5284" s="52">
        <v>0</v>
      </c>
      <c r="L5284" s="52">
        <v>0</v>
      </c>
      <c r="M5284" s="52">
        <v>0</v>
      </c>
      <c r="N5284" s="52">
        <v>0</v>
      </c>
      <c r="O5284" s="52">
        <v>0</v>
      </c>
      <c r="P5284" s="52">
        <v>0</v>
      </c>
      <c r="Q5284" s="52">
        <v>0</v>
      </c>
      <c r="R5284" s="52">
        <v>0</v>
      </c>
      <c r="S5284" s="52">
        <v>0</v>
      </c>
      <c r="T5284" s="52">
        <v>0</v>
      </c>
      <c r="U5284" s="52">
        <v>0</v>
      </c>
      <c r="V5284" s="52">
        <v>0</v>
      </c>
      <c r="W5284" s="52">
        <v>0</v>
      </c>
      <c r="X5284" s="52">
        <v>0</v>
      </c>
      <c r="Y5284" s="52">
        <v>0</v>
      </c>
      <c r="Z5284" s="52">
        <v>0</v>
      </c>
    </row>
    <row r="5285" spans="1:26">
      <c r="A5285" s="52" t="s">
        <v>350</v>
      </c>
      <c r="B5285" s="52" t="s">
        <v>340</v>
      </c>
      <c r="C5285" s="52" t="s">
        <v>251</v>
      </c>
      <c r="D5285" s="52" t="s">
        <v>86</v>
      </c>
      <c r="E5285" s="52" t="s">
        <v>87</v>
      </c>
      <c r="F5285" s="52" t="s">
        <v>66</v>
      </c>
      <c r="G5285" s="52">
        <v>0</v>
      </c>
      <c r="H5285" s="52">
        <v>0</v>
      </c>
      <c r="I5285" s="52">
        <v>0</v>
      </c>
      <c r="J5285" s="52">
        <v>0</v>
      </c>
      <c r="K5285" s="52">
        <v>0</v>
      </c>
      <c r="L5285" s="52">
        <v>0</v>
      </c>
      <c r="M5285" s="52">
        <v>0</v>
      </c>
      <c r="N5285" s="52">
        <v>0</v>
      </c>
      <c r="O5285" s="52">
        <v>0</v>
      </c>
      <c r="P5285" s="52">
        <v>0</v>
      </c>
      <c r="Q5285" s="52">
        <v>0</v>
      </c>
      <c r="R5285" s="52">
        <v>0</v>
      </c>
      <c r="S5285" s="52">
        <v>0</v>
      </c>
      <c r="T5285" s="52">
        <v>0</v>
      </c>
      <c r="U5285" s="52">
        <v>0</v>
      </c>
      <c r="V5285" s="52">
        <v>0</v>
      </c>
      <c r="W5285" s="52">
        <v>0</v>
      </c>
      <c r="X5285" s="52">
        <v>0</v>
      </c>
      <c r="Y5285" s="52">
        <v>0</v>
      </c>
      <c r="Z5285" s="52">
        <v>0</v>
      </c>
    </row>
    <row r="5286" spans="1:26">
      <c r="A5286" s="52" t="s">
        <v>350</v>
      </c>
      <c r="B5286" s="52" t="s">
        <v>341</v>
      </c>
      <c r="C5286" s="52" t="s">
        <v>251</v>
      </c>
      <c r="D5286" s="52" t="s">
        <v>86</v>
      </c>
      <c r="E5286" s="52" t="s">
        <v>87</v>
      </c>
      <c r="F5286" s="52" t="s">
        <v>67</v>
      </c>
      <c r="G5286" s="52">
        <v>0</v>
      </c>
      <c r="H5286" s="52">
        <v>0</v>
      </c>
      <c r="I5286" s="52">
        <v>0</v>
      </c>
      <c r="J5286" s="52">
        <v>0</v>
      </c>
      <c r="K5286" s="52">
        <v>0</v>
      </c>
      <c r="L5286" s="52">
        <v>0</v>
      </c>
      <c r="M5286" s="52">
        <v>0</v>
      </c>
      <c r="N5286" s="52">
        <v>0</v>
      </c>
      <c r="O5286" s="52">
        <v>0</v>
      </c>
      <c r="P5286" s="52">
        <v>0</v>
      </c>
      <c r="Q5286" s="52">
        <v>0</v>
      </c>
      <c r="R5286" s="52">
        <v>0</v>
      </c>
      <c r="S5286" s="52">
        <v>0</v>
      </c>
      <c r="T5286" s="52">
        <v>0</v>
      </c>
      <c r="U5286" s="52">
        <v>0</v>
      </c>
      <c r="V5286" s="52">
        <v>0</v>
      </c>
      <c r="W5286" s="52">
        <v>0</v>
      </c>
      <c r="X5286" s="52">
        <v>0</v>
      </c>
      <c r="Y5286" s="52">
        <v>0</v>
      </c>
      <c r="Z5286" s="52">
        <v>0</v>
      </c>
    </row>
    <row r="5287" spans="1:26">
      <c r="A5287" s="52" t="s">
        <v>350</v>
      </c>
      <c r="B5287" s="52" t="s">
        <v>337</v>
      </c>
      <c r="C5287" s="52" t="s">
        <v>251</v>
      </c>
      <c r="D5287" s="52" t="s">
        <v>86</v>
      </c>
      <c r="E5287" s="52" t="s">
        <v>87</v>
      </c>
      <c r="F5287" s="52" t="s">
        <v>68</v>
      </c>
      <c r="G5287" s="52">
        <v>0</v>
      </c>
      <c r="H5287" s="52">
        <v>0</v>
      </c>
      <c r="I5287" s="52">
        <v>0</v>
      </c>
      <c r="J5287" s="52">
        <v>0</v>
      </c>
      <c r="K5287" s="52">
        <v>0</v>
      </c>
      <c r="L5287" s="52">
        <v>0</v>
      </c>
      <c r="M5287" s="52">
        <v>0</v>
      </c>
      <c r="N5287" s="52">
        <v>0</v>
      </c>
      <c r="O5287" s="52">
        <v>0</v>
      </c>
      <c r="P5287" s="52">
        <v>0</v>
      </c>
      <c r="Q5287" s="52">
        <v>0</v>
      </c>
      <c r="R5287" s="52">
        <v>0</v>
      </c>
      <c r="S5287" s="52">
        <v>0</v>
      </c>
      <c r="T5287" s="52">
        <v>0</v>
      </c>
      <c r="U5287" s="52">
        <v>0</v>
      </c>
      <c r="V5287" s="52">
        <v>0</v>
      </c>
      <c r="W5287" s="52">
        <v>0</v>
      </c>
      <c r="X5287" s="52">
        <v>0</v>
      </c>
      <c r="Y5287" s="52">
        <v>0</v>
      </c>
      <c r="Z5287" s="52">
        <v>0</v>
      </c>
    </row>
    <row r="5288" spans="1:26">
      <c r="A5288" s="52" t="s">
        <v>350</v>
      </c>
      <c r="B5288" s="52" t="s">
        <v>337</v>
      </c>
      <c r="C5288" s="52" t="s">
        <v>251</v>
      </c>
      <c r="D5288" s="52" t="s">
        <v>86</v>
      </c>
      <c r="E5288" s="52" t="s">
        <v>87</v>
      </c>
      <c r="F5288" s="52" t="s">
        <v>69</v>
      </c>
      <c r="G5288" s="52">
        <v>0</v>
      </c>
      <c r="H5288" s="52">
        <v>0</v>
      </c>
      <c r="I5288" s="52">
        <v>0</v>
      </c>
      <c r="J5288" s="52">
        <v>0</v>
      </c>
      <c r="K5288" s="52">
        <v>0</v>
      </c>
      <c r="L5288" s="52">
        <v>0</v>
      </c>
      <c r="M5288" s="52">
        <v>0</v>
      </c>
      <c r="N5288" s="52">
        <v>0</v>
      </c>
      <c r="O5288" s="52">
        <v>0</v>
      </c>
      <c r="P5288" s="52">
        <v>0</v>
      </c>
      <c r="Q5288" s="52">
        <v>0</v>
      </c>
      <c r="R5288" s="52">
        <v>0</v>
      </c>
      <c r="S5288" s="52">
        <v>0</v>
      </c>
      <c r="T5288" s="52">
        <v>0</v>
      </c>
      <c r="U5288" s="52">
        <v>0</v>
      </c>
      <c r="V5288" s="52">
        <v>0</v>
      </c>
      <c r="W5288" s="52">
        <v>0</v>
      </c>
      <c r="X5288" s="52">
        <v>0</v>
      </c>
      <c r="Y5288" s="52">
        <v>0</v>
      </c>
      <c r="Z5288" s="52">
        <v>0</v>
      </c>
    </row>
    <row r="5289" spans="1:26">
      <c r="A5289" s="52" t="s">
        <v>350</v>
      </c>
      <c r="B5289" s="52" t="s">
        <v>337</v>
      </c>
      <c r="C5289" s="52" t="s">
        <v>251</v>
      </c>
      <c r="D5289" s="52" t="s">
        <v>86</v>
      </c>
      <c r="E5289" s="52" t="s">
        <v>87</v>
      </c>
      <c r="F5289" s="52" t="s">
        <v>70</v>
      </c>
      <c r="G5289" s="52">
        <v>0</v>
      </c>
      <c r="H5289" s="52">
        <v>0</v>
      </c>
      <c r="I5289" s="52">
        <v>0</v>
      </c>
      <c r="J5289" s="52">
        <v>0</v>
      </c>
      <c r="K5289" s="52">
        <v>0</v>
      </c>
      <c r="L5289" s="52">
        <v>0</v>
      </c>
      <c r="M5289" s="52">
        <v>0</v>
      </c>
      <c r="N5289" s="52">
        <v>0</v>
      </c>
      <c r="O5289" s="52">
        <v>0</v>
      </c>
      <c r="P5289" s="52">
        <v>0</v>
      </c>
      <c r="Q5289" s="52">
        <v>0</v>
      </c>
      <c r="R5289" s="52">
        <v>0</v>
      </c>
      <c r="S5289" s="52">
        <v>0</v>
      </c>
      <c r="T5289" s="52">
        <v>0</v>
      </c>
      <c r="U5289" s="52">
        <v>0</v>
      </c>
      <c r="V5289" s="52">
        <v>0</v>
      </c>
      <c r="W5289" s="52">
        <v>0</v>
      </c>
      <c r="X5289" s="52">
        <v>0</v>
      </c>
      <c r="Y5289" s="52">
        <v>0</v>
      </c>
      <c r="Z5289" s="52">
        <v>0</v>
      </c>
    </row>
    <row r="5290" spans="1:26">
      <c r="A5290" s="52" t="s">
        <v>350</v>
      </c>
      <c r="B5290" s="52" t="s">
        <v>342</v>
      </c>
      <c r="C5290" s="52" t="s">
        <v>251</v>
      </c>
      <c r="D5290" s="52" t="s">
        <v>86</v>
      </c>
      <c r="E5290" s="52" t="s">
        <v>87</v>
      </c>
      <c r="F5290" s="52" t="s">
        <v>71</v>
      </c>
      <c r="G5290" s="52">
        <v>0</v>
      </c>
      <c r="H5290" s="52">
        <v>0</v>
      </c>
      <c r="I5290" s="52">
        <v>0</v>
      </c>
      <c r="J5290" s="52">
        <v>0</v>
      </c>
      <c r="K5290" s="52">
        <v>0</v>
      </c>
      <c r="L5290" s="52">
        <v>0</v>
      </c>
      <c r="M5290" s="52">
        <v>0</v>
      </c>
      <c r="N5290" s="52">
        <v>0</v>
      </c>
      <c r="O5290" s="52">
        <v>0</v>
      </c>
      <c r="P5290" s="52">
        <v>0</v>
      </c>
      <c r="Q5290" s="52">
        <v>0</v>
      </c>
      <c r="R5290" s="52">
        <v>0</v>
      </c>
      <c r="S5290" s="52">
        <v>0</v>
      </c>
      <c r="T5290" s="52">
        <v>0</v>
      </c>
      <c r="U5290" s="52">
        <v>0</v>
      </c>
      <c r="V5290" s="52">
        <v>0</v>
      </c>
      <c r="W5290" s="52">
        <v>0</v>
      </c>
      <c r="X5290" s="52">
        <v>0</v>
      </c>
      <c r="Y5290" s="52">
        <v>0</v>
      </c>
      <c r="Z5290" s="52">
        <v>0</v>
      </c>
    </row>
    <row r="5291" spans="1:26">
      <c r="A5291" s="52" t="s">
        <v>350</v>
      </c>
      <c r="B5291" s="52" t="s">
        <v>342</v>
      </c>
      <c r="C5291" s="52" t="s">
        <v>251</v>
      </c>
      <c r="D5291" s="52" t="s">
        <v>86</v>
      </c>
      <c r="E5291" s="52" t="s">
        <v>87</v>
      </c>
      <c r="F5291" s="52" t="s">
        <v>72</v>
      </c>
      <c r="G5291" s="52">
        <v>188.88999826680003</v>
      </c>
      <c r="H5291" s="52">
        <v>194.3090028144</v>
      </c>
      <c r="I5291" s="52">
        <v>201.57699872519999</v>
      </c>
      <c r="J5291" s="52">
        <v>204.84599773680003</v>
      </c>
      <c r="K5291" s="52">
        <v>201.19100088600004</v>
      </c>
      <c r="L5291" s="52">
        <v>217.40199741000001</v>
      </c>
      <c r="M5291" s="52">
        <v>229.5709985988</v>
      </c>
      <c r="N5291" s="52">
        <v>231.67800151200004</v>
      </c>
      <c r="O5291" s="52">
        <v>244.9709994024</v>
      </c>
      <c r="P5291" s="52">
        <v>203.86299989880004</v>
      </c>
      <c r="Q5291" s="52">
        <v>218.1629985516</v>
      </c>
      <c r="R5291" s="52">
        <v>270.85599925920002</v>
      </c>
      <c r="S5291" s="52">
        <v>276.57600123240002</v>
      </c>
      <c r="T5291" s="52">
        <v>254.83100132520002</v>
      </c>
      <c r="U5291" s="52">
        <v>237.54200009760004</v>
      </c>
      <c r="V5291" s="52">
        <v>212.51400051960002</v>
      </c>
      <c r="W5291" s="52">
        <v>204.68599917480003</v>
      </c>
      <c r="X5291" s="52">
        <v>226.17908769960002</v>
      </c>
      <c r="Y5291" s="52">
        <v>238.60899770400002</v>
      </c>
      <c r="Z5291" s="52">
        <v>245.14399797840002</v>
      </c>
    </row>
    <row r="5292" spans="1:26">
      <c r="A5292" s="52" t="s">
        <v>350</v>
      </c>
      <c r="B5292" s="52" t="s">
        <v>343</v>
      </c>
      <c r="C5292" s="52" t="s">
        <v>251</v>
      </c>
      <c r="D5292" s="52" t="s">
        <v>86</v>
      </c>
      <c r="E5292" s="52" t="s">
        <v>87</v>
      </c>
      <c r="F5292" s="52" t="s">
        <v>73</v>
      </c>
      <c r="G5292" s="52">
        <v>0</v>
      </c>
      <c r="H5292" s="52">
        <v>0</v>
      </c>
      <c r="I5292" s="52">
        <v>0</v>
      </c>
      <c r="J5292" s="52">
        <v>0</v>
      </c>
      <c r="K5292" s="52">
        <v>0</v>
      </c>
      <c r="L5292" s="52">
        <v>0</v>
      </c>
      <c r="M5292" s="52">
        <v>0</v>
      </c>
      <c r="N5292" s="52">
        <v>0</v>
      </c>
      <c r="O5292" s="52">
        <v>0</v>
      </c>
      <c r="P5292" s="52">
        <v>0</v>
      </c>
      <c r="Q5292" s="52">
        <v>0</v>
      </c>
      <c r="R5292" s="52">
        <v>0</v>
      </c>
      <c r="S5292" s="52">
        <v>0</v>
      </c>
      <c r="T5292" s="52">
        <v>0</v>
      </c>
      <c r="U5292" s="52">
        <v>0</v>
      </c>
      <c r="V5292" s="52">
        <v>0</v>
      </c>
      <c r="W5292" s="52">
        <v>0</v>
      </c>
      <c r="X5292" s="52">
        <v>0</v>
      </c>
      <c r="Y5292" s="52">
        <v>0</v>
      </c>
      <c r="Z5292" s="52">
        <v>0</v>
      </c>
    </row>
    <row r="5293" spans="1:26">
      <c r="A5293" s="52" t="s">
        <v>351</v>
      </c>
      <c r="B5293" s="52" t="s">
        <v>337</v>
      </c>
      <c r="C5293" s="52" t="s">
        <v>251</v>
      </c>
      <c r="D5293" s="52" t="s">
        <v>86</v>
      </c>
      <c r="E5293" s="52" t="s">
        <v>88</v>
      </c>
      <c r="F5293" s="52" t="s">
        <v>63</v>
      </c>
      <c r="G5293" s="52">
        <v>0</v>
      </c>
      <c r="H5293" s="52">
        <v>0</v>
      </c>
      <c r="I5293" s="52">
        <v>0</v>
      </c>
      <c r="J5293" s="52">
        <v>0</v>
      </c>
      <c r="K5293" s="52">
        <v>0</v>
      </c>
      <c r="L5293" s="52">
        <v>0</v>
      </c>
      <c r="M5293" s="52">
        <v>0</v>
      </c>
      <c r="N5293" s="52">
        <v>0</v>
      </c>
      <c r="O5293" s="52">
        <v>0</v>
      </c>
      <c r="P5293" s="52">
        <v>0</v>
      </c>
      <c r="Q5293" s="52">
        <v>0</v>
      </c>
      <c r="R5293" s="52">
        <v>0</v>
      </c>
      <c r="S5293" s="52">
        <v>0</v>
      </c>
      <c r="T5293" s="52">
        <v>0</v>
      </c>
      <c r="U5293" s="52">
        <v>0</v>
      </c>
      <c r="V5293" s="52">
        <v>0</v>
      </c>
      <c r="W5293" s="52">
        <v>0</v>
      </c>
      <c r="X5293" s="52">
        <v>0</v>
      </c>
      <c r="Y5293" s="52">
        <v>0</v>
      </c>
      <c r="Z5293" s="52">
        <v>0</v>
      </c>
    </row>
    <row r="5294" spans="1:26">
      <c r="A5294" s="52" t="s">
        <v>351</v>
      </c>
      <c r="B5294" s="52" t="s">
        <v>338</v>
      </c>
      <c r="C5294" s="52" t="s">
        <v>251</v>
      </c>
      <c r="D5294" s="52" t="s">
        <v>86</v>
      </c>
      <c r="E5294" s="52" t="s">
        <v>88</v>
      </c>
      <c r="F5294" s="52" t="s">
        <v>64</v>
      </c>
      <c r="G5294" s="52">
        <v>0</v>
      </c>
      <c r="H5294" s="52">
        <v>0</v>
      </c>
      <c r="I5294" s="52">
        <v>0</v>
      </c>
      <c r="J5294" s="52">
        <v>0</v>
      </c>
      <c r="K5294" s="52">
        <v>0</v>
      </c>
      <c r="L5294" s="52">
        <v>0</v>
      </c>
      <c r="M5294" s="52">
        <v>0</v>
      </c>
      <c r="N5294" s="52">
        <v>0</v>
      </c>
      <c r="O5294" s="52">
        <v>0</v>
      </c>
      <c r="P5294" s="52">
        <v>0</v>
      </c>
      <c r="Q5294" s="52">
        <v>0</v>
      </c>
      <c r="R5294" s="52">
        <v>0</v>
      </c>
      <c r="S5294" s="52">
        <v>0</v>
      </c>
      <c r="T5294" s="52">
        <v>0</v>
      </c>
      <c r="U5294" s="52">
        <v>0</v>
      </c>
      <c r="V5294" s="52">
        <v>0</v>
      </c>
      <c r="W5294" s="52">
        <v>0</v>
      </c>
      <c r="X5294" s="52">
        <v>0</v>
      </c>
      <c r="Y5294" s="52">
        <v>0</v>
      </c>
      <c r="Z5294" s="52">
        <v>0</v>
      </c>
    </row>
    <row r="5295" spans="1:26">
      <c r="A5295" s="52" t="s">
        <v>351</v>
      </c>
      <c r="B5295" s="52" t="s">
        <v>339</v>
      </c>
      <c r="C5295" s="52" t="s">
        <v>251</v>
      </c>
      <c r="D5295" s="52" t="s">
        <v>86</v>
      </c>
      <c r="E5295" s="52" t="s">
        <v>88</v>
      </c>
      <c r="F5295" s="52" t="s">
        <v>65</v>
      </c>
      <c r="G5295" s="52">
        <v>0</v>
      </c>
      <c r="H5295" s="52">
        <v>0</v>
      </c>
      <c r="I5295" s="52">
        <v>0</v>
      </c>
      <c r="J5295" s="52">
        <v>0</v>
      </c>
      <c r="K5295" s="52">
        <v>0</v>
      </c>
      <c r="L5295" s="52">
        <v>0</v>
      </c>
      <c r="M5295" s="52">
        <v>0</v>
      </c>
      <c r="N5295" s="52">
        <v>0</v>
      </c>
      <c r="O5295" s="52">
        <v>0</v>
      </c>
      <c r="P5295" s="52">
        <v>0</v>
      </c>
      <c r="Q5295" s="52">
        <v>0</v>
      </c>
      <c r="R5295" s="52">
        <v>0</v>
      </c>
      <c r="S5295" s="52">
        <v>0</v>
      </c>
      <c r="T5295" s="52">
        <v>0</v>
      </c>
      <c r="U5295" s="52">
        <v>0</v>
      </c>
      <c r="V5295" s="52">
        <v>0</v>
      </c>
      <c r="W5295" s="52">
        <v>0</v>
      </c>
      <c r="X5295" s="52">
        <v>0</v>
      </c>
      <c r="Y5295" s="52">
        <v>0</v>
      </c>
      <c r="Z5295" s="52">
        <v>0</v>
      </c>
    </row>
    <row r="5296" spans="1:26">
      <c r="A5296" s="52" t="s">
        <v>351</v>
      </c>
      <c r="B5296" s="52" t="s">
        <v>340</v>
      </c>
      <c r="C5296" s="52" t="s">
        <v>251</v>
      </c>
      <c r="D5296" s="52" t="s">
        <v>86</v>
      </c>
      <c r="E5296" s="52" t="s">
        <v>88</v>
      </c>
      <c r="F5296" s="52" t="s">
        <v>66</v>
      </c>
      <c r="G5296" s="52">
        <v>0</v>
      </c>
      <c r="H5296" s="52">
        <v>0</v>
      </c>
      <c r="I5296" s="52">
        <v>0</v>
      </c>
      <c r="J5296" s="52">
        <v>0</v>
      </c>
      <c r="K5296" s="52">
        <v>0</v>
      </c>
      <c r="L5296" s="52">
        <v>0</v>
      </c>
      <c r="M5296" s="52">
        <v>0</v>
      </c>
      <c r="N5296" s="52">
        <v>0</v>
      </c>
      <c r="O5296" s="52">
        <v>0</v>
      </c>
      <c r="P5296" s="52">
        <v>0</v>
      </c>
      <c r="Q5296" s="52">
        <v>0</v>
      </c>
      <c r="R5296" s="52">
        <v>0</v>
      </c>
      <c r="S5296" s="52">
        <v>0</v>
      </c>
      <c r="T5296" s="52">
        <v>0</v>
      </c>
      <c r="U5296" s="52">
        <v>0</v>
      </c>
      <c r="V5296" s="52">
        <v>0</v>
      </c>
      <c r="W5296" s="52">
        <v>0</v>
      </c>
      <c r="X5296" s="52">
        <v>0</v>
      </c>
      <c r="Y5296" s="52">
        <v>0</v>
      </c>
      <c r="Z5296" s="52">
        <v>0</v>
      </c>
    </row>
    <row r="5297" spans="1:26">
      <c r="A5297" s="52" t="s">
        <v>351</v>
      </c>
      <c r="B5297" s="52" t="s">
        <v>341</v>
      </c>
      <c r="C5297" s="52" t="s">
        <v>251</v>
      </c>
      <c r="D5297" s="52" t="s">
        <v>86</v>
      </c>
      <c r="E5297" s="52" t="s">
        <v>88</v>
      </c>
      <c r="F5297" s="52" t="s">
        <v>67</v>
      </c>
      <c r="G5297" s="52">
        <v>0</v>
      </c>
      <c r="H5297" s="52">
        <v>0</v>
      </c>
      <c r="I5297" s="52">
        <v>0</v>
      </c>
      <c r="J5297" s="52">
        <v>0</v>
      </c>
      <c r="K5297" s="52">
        <v>0</v>
      </c>
      <c r="L5297" s="52">
        <v>0</v>
      </c>
      <c r="M5297" s="52">
        <v>0</v>
      </c>
      <c r="N5297" s="52">
        <v>0</v>
      </c>
      <c r="O5297" s="52">
        <v>0</v>
      </c>
      <c r="P5297" s="52">
        <v>0</v>
      </c>
      <c r="Q5297" s="52">
        <v>0</v>
      </c>
      <c r="R5297" s="52">
        <v>0</v>
      </c>
      <c r="S5297" s="52">
        <v>0</v>
      </c>
      <c r="T5297" s="52">
        <v>0</v>
      </c>
      <c r="U5297" s="52">
        <v>0</v>
      </c>
      <c r="V5297" s="52">
        <v>0</v>
      </c>
      <c r="W5297" s="52">
        <v>0</v>
      </c>
      <c r="X5297" s="52">
        <v>0</v>
      </c>
      <c r="Y5297" s="52">
        <v>0</v>
      </c>
      <c r="Z5297" s="52">
        <v>0</v>
      </c>
    </row>
    <row r="5298" spans="1:26">
      <c r="A5298" s="52" t="s">
        <v>351</v>
      </c>
      <c r="B5298" s="52" t="s">
        <v>337</v>
      </c>
      <c r="C5298" s="52" t="s">
        <v>251</v>
      </c>
      <c r="D5298" s="52" t="s">
        <v>86</v>
      </c>
      <c r="E5298" s="52" t="s">
        <v>88</v>
      </c>
      <c r="F5298" s="52" t="s">
        <v>68</v>
      </c>
      <c r="G5298" s="52">
        <v>0</v>
      </c>
      <c r="H5298" s="52">
        <v>0</v>
      </c>
      <c r="I5298" s="52">
        <v>0</v>
      </c>
      <c r="J5298" s="52">
        <v>0</v>
      </c>
      <c r="K5298" s="52">
        <v>0</v>
      </c>
      <c r="L5298" s="52">
        <v>0</v>
      </c>
      <c r="M5298" s="52">
        <v>0</v>
      </c>
      <c r="N5298" s="52">
        <v>0</v>
      </c>
      <c r="O5298" s="52">
        <v>0</v>
      </c>
      <c r="P5298" s="52">
        <v>0</v>
      </c>
      <c r="Q5298" s="52">
        <v>0</v>
      </c>
      <c r="R5298" s="52">
        <v>0</v>
      </c>
      <c r="S5298" s="52">
        <v>0</v>
      </c>
      <c r="T5298" s="52">
        <v>0</v>
      </c>
      <c r="U5298" s="52">
        <v>0</v>
      </c>
      <c r="V5298" s="52">
        <v>0</v>
      </c>
      <c r="W5298" s="52">
        <v>0</v>
      </c>
      <c r="X5298" s="52">
        <v>0</v>
      </c>
      <c r="Y5298" s="52">
        <v>0</v>
      </c>
      <c r="Z5298" s="52">
        <v>0</v>
      </c>
    </row>
    <row r="5299" spans="1:26">
      <c r="A5299" s="52" t="s">
        <v>351</v>
      </c>
      <c r="B5299" s="52" t="s">
        <v>337</v>
      </c>
      <c r="C5299" s="52" t="s">
        <v>251</v>
      </c>
      <c r="D5299" s="52" t="s">
        <v>86</v>
      </c>
      <c r="E5299" s="52" t="s">
        <v>88</v>
      </c>
      <c r="F5299" s="52" t="s">
        <v>69</v>
      </c>
      <c r="G5299" s="52">
        <v>0</v>
      </c>
      <c r="H5299" s="52">
        <v>0</v>
      </c>
      <c r="I5299" s="52">
        <v>0</v>
      </c>
      <c r="J5299" s="52">
        <v>0</v>
      </c>
      <c r="K5299" s="52">
        <v>0</v>
      </c>
      <c r="L5299" s="52">
        <v>0</v>
      </c>
      <c r="M5299" s="52">
        <v>0</v>
      </c>
      <c r="N5299" s="52">
        <v>0</v>
      </c>
      <c r="O5299" s="52">
        <v>0</v>
      </c>
      <c r="P5299" s="52">
        <v>0</v>
      </c>
      <c r="Q5299" s="52">
        <v>0</v>
      </c>
      <c r="R5299" s="52">
        <v>0</v>
      </c>
      <c r="S5299" s="52">
        <v>0</v>
      </c>
      <c r="T5299" s="52">
        <v>0</v>
      </c>
      <c r="U5299" s="52">
        <v>0</v>
      </c>
      <c r="V5299" s="52">
        <v>0</v>
      </c>
      <c r="W5299" s="52">
        <v>0</v>
      </c>
      <c r="X5299" s="52">
        <v>0</v>
      </c>
      <c r="Y5299" s="52">
        <v>0</v>
      </c>
      <c r="Z5299" s="52">
        <v>0</v>
      </c>
    </row>
    <row r="5300" spans="1:26">
      <c r="A5300" s="52" t="s">
        <v>351</v>
      </c>
      <c r="B5300" s="52" t="s">
        <v>337</v>
      </c>
      <c r="C5300" s="52" t="s">
        <v>251</v>
      </c>
      <c r="D5300" s="52" t="s">
        <v>86</v>
      </c>
      <c r="E5300" s="52" t="s">
        <v>88</v>
      </c>
      <c r="F5300" s="52" t="s">
        <v>70</v>
      </c>
      <c r="G5300" s="52">
        <v>0</v>
      </c>
      <c r="H5300" s="52">
        <v>0</v>
      </c>
      <c r="I5300" s="52">
        <v>0</v>
      </c>
      <c r="J5300" s="52">
        <v>0</v>
      </c>
      <c r="K5300" s="52">
        <v>0</v>
      </c>
      <c r="L5300" s="52">
        <v>0</v>
      </c>
      <c r="M5300" s="52">
        <v>0</v>
      </c>
      <c r="N5300" s="52">
        <v>0</v>
      </c>
      <c r="O5300" s="52">
        <v>0</v>
      </c>
      <c r="P5300" s="52">
        <v>0</v>
      </c>
      <c r="Q5300" s="52">
        <v>0</v>
      </c>
      <c r="R5300" s="52">
        <v>0</v>
      </c>
      <c r="S5300" s="52">
        <v>0</v>
      </c>
      <c r="T5300" s="52">
        <v>0</v>
      </c>
      <c r="U5300" s="52">
        <v>0</v>
      </c>
      <c r="V5300" s="52">
        <v>0</v>
      </c>
      <c r="W5300" s="52">
        <v>0</v>
      </c>
      <c r="X5300" s="52">
        <v>0</v>
      </c>
      <c r="Y5300" s="52">
        <v>0</v>
      </c>
      <c r="Z5300" s="52">
        <v>0</v>
      </c>
    </row>
    <row r="5301" spans="1:26">
      <c r="A5301" s="52" t="s">
        <v>351</v>
      </c>
      <c r="B5301" s="52" t="s">
        <v>342</v>
      </c>
      <c r="C5301" s="52" t="s">
        <v>251</v>
      </c>
      <c r="D5301" s="52" t="s">
        <v>86</v>
      </c>
      <c r="E5301" s="52" t="s">
        <v>88</v>
      </c>
      <c r="F5301" s="52" t="s">
        <v>71</v>
      </c>
      <c r="G5301" s="52">
        <v>0</v>
      </c>
      <c r="H5301" s="52">
        <v>0</v>
      </c>
      <c r="I5301" s="52">
        <v>0</v>
      </c>
      <c r="J5301" s="52">
        <v>0</v>
      </c>
      <c r="K5301" s="52">
        <v>0</v>
      </c>
      <c r="L5301" s="52">
        <v>0</v>
      </c>
      <c r="M5301" s="52">
        <v>0</v>
      </c>
      <c r="N5301" s="52">
        <v>0</v>
      </c>
      <c r="O5301" s="52">
        <v>0</v>
      </c>
      <c r="P5301" s="52">
        <v>0</v>
      </c>
      <c r="Q5301" s="52">
        <v>0</v>
      </c>
      <c r="R5301" s="52">
        <v>0</v>
      </c>
      <c r="S5301" s="52">
        <v>0</v>
      </c>
      <c r="T5301" s="52">
        <v>0</v>
      </c>
      <c r="U5301" s="52">
        <v>0</v>
      </c>
      <c r="V5301" s="52">
        <v>0</v>
      </c>
      <c r="W5301" s="52">
        <v>0</v>
      </c>
      <c r="X5301" s="52">
        <v>0</v>
      </c>
      <c r="Y5301" s="52">
        <v>0</v>
      </c>
      <c r="Z5301" s="52">
        <v>0</v>
      </c>
    </row>
    <row r="5302" spans="1:26">
      <c r="A5302" s="52" t="s">
        <v>351</v>
      </c>
      <c r="B5302" s="52" t="s">
        <v>342</v>
      </c>
      <c r="C5302" s="52" t="s">
        <v>251</v>
      </c>
      <c r="D5302" s="52" t="s">
        <v>86</v>
      </c>
      <c r="E5302" s="52" t="s">
        <v>88</v>
      </c>
      <c r="F5302" s="52" t="s">
        <v>72</v>
      </c>
      <c r="G5302" s="52">
        <v>1436.0157986508</v>
      </c>
      <c r="H5302" s="52">
        <v>1527.4593960012</v>
      </c>
      <c r="I5302" s="52">
        <v>1519.2816000768</v>
      </c>
      <c r="J5302" s="52">
        <v>1550.2116018239997</v>
      </c>
      <c r="K5302" s="52">
        <v>1644.2274016224001</v>
      </c>
      <c r="L5302" s="52">
        <v>1611.8467992792</v>
      </c>
      <c r="M5302" s="52">
        <v>1713.8197966968</v>
      </c>
      <c r="N5302" s="52">
        <v>1702.6240004208003</v>
      </c>
      <c r="O5302" s="52">
        <v>1886.5744036740002</v>
      </c>
      <c r="P5302" s="52">
        <v>1953.1320009552001</v>
      </c>
      <c r="Q5302" s="52">
        <v>2000.1248032536002</v>
      </c>
      <c r="R5302" s="52">
        <v>2016.7785999323999</v>
      </c>
      <c r="S5302" s="52">
        <v>1995.5239999092</v>
      </c>
      <c r="T5302" s="52">
        <v>2046.3324005196002</v>
      </c>
      <c r="U5302" s="52">
        <v>2146.4835998400004</v>
      </c>
      <c r="V5302" s="52">
        <v>2130.0317995139999</v>
      </c>
      <c r="W5302" s="52">
        <v>2063.7073986191999</v>
      </c>
      <c r="X5302" s="52">
        <v>2103.2416009367998</v>
      </c>
      <c r="Y5302" s="52">
        <v>2182.6353408660002</v>
      </c>
      <c r="Z5302" s="52">
        <v>2165.2255713924005</v>
      </c>
    </row>
    <row r="5303" spans="1:26">
      <c r="A5303" s="52" t="s">
        <v>351</v>
      </c>
      <c r="B5303" s="52" t="s">
        <v>343</v>
      </c>
      <c r="C5303" s="52" t="s">
        <v>251</v>
      </c>
      <c r="D5303" s="52" t="s">
        <v>86</v>
      </c>
      <c r="E5303" s="52" t="s">
        <v>88</v>
      </c>
      <c r="F5303" s="52" t="s">
        <v>73</v>
      </c>
      <c r="G5303" s="52">
        <v>3.4002007632000004</v>
      </c>
      <c r="H5303" s="52">
        <v>0.99989994960000006</v>
      </c>
      <c r="I5303" s="52">
        <v>0.99989994960000006</v>
      </c>
      <c r="J5303" s="52">
        <v>0.99989994960000006</v>
      </c>
      <c r="K5303" s="52">
        <v>1.9997998992000001</v>
      </c>
      <c r="L5303" s="52">
        <v>1.9997998992000001</v>
      </c>
      <c r="M5303" s="52">
        <v>1.2995994672000002</v>
      </c>
      <c r="N5303" s="52">
        <v>3.5999990460000002</v>
      </c>
      <c r="O5303" s="52">
        <v>6.0039005076</v>
      </c>
      <c r="P5303" s="52">
        <v>4.2210019692000005</v>
      </c>
      <c r="Q5303" s="52">
        <v>4.7420994708000004</v>
      </c>
      <c r="R5303" s="52">
        <v>3.2984992044000001</v>
      </c>
      <c r="S5303" s="52">
        <v>1.8818996112000002</v>
      </c>
      <c r="T5303" s="52">
        <v>1.6865979516000003</v>
      </c>
      <c r="U5303" s="52">
        <v>2.1024016200000002</v>
      </c>
      <c r="V5303" s="52">
        <v>3.3597018467999997</v>
      </c>
      <c r="W5303" s="52">
        <v>6.6402019980000002</v>
      </c>
      <c r="X5303" s="52">
        <v>9.9223098804000003</v>
      </c>
      <c r="Y5303" s="52">
        <v>10.406437938000002</v>
      </c>
      <c r="Z5303" s="52">
        <v>8.7022177452000005</v>
      </c>
    </row>
    <row r="5304" spans="1:26">
      <c r="A5304" s="52" t="s">
        <v>352</v>
      </c>
      <c r="B5304" s="52" t="s">
        <v>337</v>
      </c>
      <c r="C5304" s="52" t="s">
        <v>251</v>
      </c>
      <c r="D5304" s="52" t="s">
        <v>86</v>
      </c>
      <c r="E5304" s="52" t="s">
        <v>89</v>
      </c>
      <c r="F5304" s="52" t="s">
        <v>63</v>
      </c>
      <c r="G5304" s="52">
        <v>0</v>
      </c>
      <c r="H5304" s="52">
        <v>0</v>
      </c>
      <c r="I5304" s="52">
        <v>0</v>
      </c>
      <c r="J5304" s="52">
        <v>0</v>
      </c>
      <c r="K5304" s="52">
        <v>0</v>
      </c>
      <c r="L5304" s="52">
        <v>0</v>
      </c>
      <c r="M5304" s="52">
        <v>0</v>
      </c>
      <c r="N5304" s="52">
        <v>0</v>
      </c>
      <c r="O5304" s="52">
        <v>0</v>
      </c>
      <c r="P5304" s="52">
        <v>0</v>
      </c>
      <c r="Q5304" s="52">
        <v>0</v>
      </c>
      <c r="R5304" s="52">
        <v>0</v>
      </c>
      <c r="S5304" s="52">
        <v>0</v>
      </c>
      <c r="T5304" s="52">
        <v>0</v>
      </c>
      <c r="U5304" s="52">
        <v>0</v>
      </c>
      <c r="V5304" s="52">
        <v>0</v>
      </c>
      <c r="W5304" s="52">
        <v>0</v>
      </c>
      <c r="X5304" s="52">
        <v>0</v>
      </c>
      <c r="Y5304" s="52">
        <v>0</v>
      </c>
      <c r="Z5304" s="52">
        <v>0</v>
      </c>
    </row>
    <row r="5305" spans="1:26">
      <c r="A5305" s="52" t="s">
        <v>352</v>
      </c>
      <c r="B5305" s="52" t="s">
        <v>338</v>
      </c>
      <c r="C5305" s="52" t="s">
        <v>251</v>
      </c>
      <c r="D5305" s="52" t="s">
        <v>86</v>
      </c>
      <c r="E5305" s="52" t="s">
        <v>89</v>
      </c>
      <c r="F5305" s="52" t="s">
        <v>64</v>
      </c>
      <c r="G5305" s="52">
        <v>0</v>
      </c>
      <c r="H5305" s="52">
        <v>0</v>
      </c>
      <c r="I5305" s="52">
        <v>0</v>
      </c>
      <c r="J5305" s="52">
        <v>0</v>
      </c>
      <c r="K5305" s="52">
        <v>0</v>
      </c>
      <c r="L5305" s="52">
        <v>0</v>
      </c>
      <c r="M5305" s="52">
        <v>0</v>
      </c>
      <c r="N5305" s="52">
        <v>0</v>
      </c>
      <c r="O5305" s="52">
        <v>0</v>
      </c>
      <c r="P5305" s="52">
        <v>0</v>
      </c>
      <c r="Q5305" s="52">
        <v>0</v>
      </c>
      <c r="R5305" s="52">
        <v>0</v>
      </c>
      <c r="S5305" s="52">
        <v>0</v>
      </c>
      <c r="T5305" s="52">
        <v>0</v>
      </c>
      <c r="U5305" s="52">
        <v>0</v>
      </c>
      <c r="V5305" s="52">
        <v>0</v>
      </c>
      <c r="W5305" s="52">
        <v>0</v>
      </c>
      <c r="X5305" s="52">
        <v>0</v>
      </c>
      <c r="Y5305" s="52">
        <v>0</v>
      </c>
      <c r="Z5305" s="52">
        <v>0</v>
      </c>
    </row>
    <row r="5306" spans="1:26">
      <c r="A5306" s="52" t="s">
        <v>352</v>
      </c>
      <c r="B5306" s="52" t="s">
        <v>339</v>
      </c>
      <c r="C5306" s="52" t="s">
        <v>251</v>
      </c>
      <c r="D5306" s="52" t="s">
        <v>86</v>
      </c>
      <c r="E5306" s="52" t="s">
        <v>89</v>
      </c>
      <c r="F5306" s="52" t="s">
        <v>65</v>
      </c>
      <c r="G5306" s="52">
        <v>0</v>
      </c>
      <c r="H5306" s="52">
        <v>0</v>
      </c>
      <c r="I5306" s="52">
        <v>0</v>
      </c>
      <c r="J5306" s="52">
        <v>0</v>
      </c>
      <c r="K5306" s="52">
        <v>0</v>
      </c>
      <c r="L5306" s="52">
        <v>0</v>
      </c>
      <c r="M5306" s="52">
        <v>0</v>
      </c>
      <c r="N5306" s="52">
        <v>0</v>
      </c>
      <c r="O5306" s="52">
        <v>0</v>
      </c>
      <c r="P5306" s="52">
        <v>0</v>
      </c>
      <c r="Q5306" s="52">
        <v>0</v>
      </c>
      <c r="R5306" s="52">
        <v>0</v>
      </c>
      <c r="S5306" s="52">
        <v>0</v>
      </c>
      <c r="T5306" s="52">
        <v>0</v>
      </c>
      <c r="U5306" s="52">
        <v>0</v>
      </c>
      <c r="V5306" s="52">
        <v>0</v>
      </c>
      <c r="W5306" s="52">
        <v>0</v>
      </c>
      <c r="X5306" s="52">
        <v>0</v>
      </c>
      <c r="Y5306" s="52">
        <v>0</v>
      </c>
      <c r="Z5306" s="52">
        <v>0</v>
      </c>
    </row>
    <row r="5307" spans="1:26">
      <c r="A5307" s="52" t="s">
        <v>352</v>
      </c>
      <c r="B5307" s="52" t="s">
        <v>340</v>
      </c>
      <c r="C5307" s="52" t="s">
        <v>251</v>
      </c>
      <c r="D5307" s="52" t="s">
        <v>86</v>
      </c>
      <c r="E5307" s="52" t="s">
        <v>89</v>
      </c>
      <c r="F5307" s="52" t="s">
        <v>66</v>
      </c>
      <c r="G5307" s="52">
        <v>119.57399898120001</v>
      </c>
      <c r="H5307" s="52">
        <v>124.55279919</v>
      </c>
      <c r="I5307" s="52">
        <v>130.18680010439999</v>
      </c>
      <c r="J5307" s="52">
        <v>144.450000972</v>
      </c>
      <c r="K5307" s="52">
        <v>153.86039919000001</v>
      </c>
      <c r="L5307" s="52">
        <v>162.49680043920003</v>
      </c>
      <c r="M5307" s="52">
        <v>165.16439912519999</v>
      </c>
      <c r="N5307" s="52">
        <v>167.2775985024</v>
      </c>
      <c r="O5307" s="52">
        <v>159.67439901000003</v>
      </c>
      <c r="P5307" s="52">
        <v>163.634400054</v>
      </c>
      <c r="Q5307" s="52">
        <v>167.55839880480002</v>
      </c>
      <c r="R5307" s="52">
        <v>173.13839837280003</v>
      </c>
      <c r="S5307" s="52">
        <v>171.77399980200002</v>
      </c>
      <c r="T5307" s="52">
        <v>172.66680140760002</v>
      </c>
      <c r="U5307" s="52">
        <v>179.81999944920003</v>
      </c>
      <c r="V5307" s="52">
        <v>178.37279853480001</v>
      </c>
      <c r="W5307" s="52">
        <v>174.54960118080004</v>
      </c>
      <c r="X5307" s="52">
        <v>182.93075835479999</v>
      </c>
      <c r="Y5307" s="52">
        <v>189.88451817840001</v>
      </c>
      <c r="Z5307" s="52">
        <v>190.37124205200001</v>
      </c>
    </row>
    <row r="5308" spans="1:26">
      <c r="A5308" s="52" t="s">
        <v>352</v>
      </c>
      <c r="B5308" s="52" t="s">
        <v>341</v>
      </c>
      <c r="C5308" s="52" t="s">
        <v>251</v>
      </c>
      <c r="D5308" s="52" t="s">
        <v>86</v>
      </c>
      <c r="E5308" s="52" t="s">
        <v>89</v>
      </c>
      <c r="F5308" s="52" t="s">
        <v>67</v>
      </c>
      <c r="G5308" s="52">
        <v>0</v>
      </c>
      <c r="H5308" s="52">
        <v>0</v>
      </c>
      <c r="I5308" s="52">
        <v>0</v>
      </c>
      <c r="J5308" s="52">
        <v>0</v>
      </c>
      <c r="K5308" s="52">
        <v>0</v>
      </c>
      <c r="L5308" s="52">
        <v>0</v>
      </c>
      <c r="M5308" s="52">
        <v>0</v>
      </c>
      <c r="N5308" s="52">
        <v>0</v>
      </c>
      <c r="O5308" s="52">
        <v>0</v>
      </c>
      <c r="P5308" s="52">
        <v>0</v>
      </c>
      <c r="Q5308" s="52">
        <v>0</v>
      </c>
      <c r="R5308" s="52">
        <v>0</v>
      </c>
      <c r="S5308" s="52">
        <v>0</v>
      </c>
      <c r="T5308" s="52">
        <v>0</v>
      </c>
      <c r="U5308" s="52">
        <v>0</v>
      </c>
      <c r="V5308" s="52">
        <v>0</v>
      </c>
      <c r="W5308" s="52">
        <v>0</v>
      </c>
      <c r="X5308" s="52">
        <v>0</v>
      </c>
      <c r="Y5308" s="52">
        <v>0</v>
      </c>
      <c r="Z5308" s="52">
        <v>0</v>
      </c>
    </row>
    <row r="5309" spans="1:26">
      <c r="A5309" s="52" t="s">
        <v>352</v>
      </c>
      <c r="B5309" s="52" t="s">
        <v>337</v>
      </c>
      <c r="C5309" s="52" t="s">
        <v>251</v>
      </c>
      <c r="D5309" s="52" t="s">
        <v>86</v>
      </c>
      <c r="E5309" s="52" t="s">
        <v>89</v>
      </c>
      <c r="F5309" s="52" t="s">
        <v>68</v>
      </c>
      <c r="G5309" s="52">
        <v>0</v>
      </c>
      <c r="H5309" s="52">
        <v>0</v>
      </c>
      <c r="I5309" s="52">
        <v>0</v>
      </c>
      <c r="J5309" s="52">
        <v>0</v>
      </c>
      <c r="K5309" s="52">
        <v>0</v>
      </c>
      <c r="L5309" s="52">
        <v>0</v>
      </c>
      <c r="M5309" s="52">
        <v>0</v>
      </c>
      <c r="N5309" s="52">
        <v>0</v>
      </c>
      <c r="O5309" s="52">
        <v>0</v>
      </c>
      <c r="P5309" s="52">
        <v>0</v>
      </c>
      <c r="Q5309" s="52">
        <v>0</v>
      </c>
      <c r="R5309" s="52">
        <v>0</v>
      </c>
      <c r="S5309" s="52">
        <v>0</v>
      </c>
      <c r="T5309" s="52">
        <v>0</v>
      </c>
      <c r="U5309" s="52">
        <v>0</v>
      </c>
      <c r="V5309" s="52">
        <v>0</v>
      </c>
      <c r="W5309" s="52">
        <v>0</v>
      </c>
      <c r="X5309" s="52">
        <v>0</v>
      </c>
      <c r="Y5309" s="52">
        <v>0</v>
      </c>
      <c r="Z5309" s="52">
        <v>0</v>
      </c>
    </row>
    <row r="5310" spans="1:26">
      <c r="A5310" s="52" t="s">
        <v>352</v>
      </c>
      <c r="B5310" s="52" t="s">
        <v>337</v>
      </c>
      <c r="C5310" s="52" t="s">
        <v>251</v>
      </c>
      <c r="D5310" s="52" t="s">
        <v>86</v>
      </c>
      <c r="E5310" s="52" t="s">
        <v>89</v>
      </c>
      <c r="F5310" s="52" t="s">
        <v>69</v>
      </c>
      <c r="G5310" s="52">
        <v>0</v>
      </c>
      <c r="H5310" s="52">
        <v>0</v>
      </c>
      <c r="I5310" s="52">
        <v>0</v>
      </c>
      <c r="J5310" s="52">
        <v>0</v>
      </c>
      <c r="K5310" s="52">
        <v>0</v>
      </c>
      <c r="L5310" s="52">
        <v>0</v>
      </c>
      <c r="M5310" s="52">
        <v>0</v>
      </c>
      <c r="N5310" s="52">
        <v>0</v>
      </c>
      <c r="O5310" s="52">
        <v>0</v>
      </c>
      <c r="P5310" s="52">
        <v>0</v>
      </c>
      <c r="Q5310" s="52">
        <v>0</v>
      </c>
      <c r="R5310" s="52">
        <v>0</v>
      </c>
      <c r="S5310" s="52">
        <v>0</v>
      </c>
      <c r="T5310" s="52">
        <v>0</v>
      </c>
      <c r="U5310" s="52">
        <v>0</v>
      </c>
      <c r="V5310" s="52">
        <v>0</v>
      </c>
      <c r="W5310" s="52">
        <v>0</v>
      </c>
      <c r="X5310" s="52">
        <v>0</v>
      </c>
      <c r="Y5310" s="52">
        <v>0</v>
      </c>
      <c r="Z5310" s="52">
        <v>0</v>
      </c>
    </row>
    <row r="5311" spans="1:26">
      <c r="A5311" s="52" t="s">
        <v>352</v>
      </c>
      <c r="B5311" s="52" t="s">
        <v>337</v>
      </c>
      <c r="C5311" s="52" t="s">
        <v>251</v>
      </c>
      <c r="D5311" s="52" t="s">
        <v>86</v>
      </c>
      <c r="E5311" s="52" t="s">
        <v>89</v>
      </c>
      <c r="F5311" s="52" t="s">
        <v>70</v>
      </c>
      <c r="G5311" s="52">
        <v>0</v>
      </c>
      <c r="H5311" s="52">
        <v>0</v>
      </c>
      <c r="I5311" s="52">
        <v>0</v>
      </c>
      <c r="J5311" s="52">
        <v>0</v>
      </c>
      <c r="K5311" s="52">
        <v>0</v>
      </c>
      <c r="L5311" s="52">
        <v>0</v>
      </c>
      <c r="M5311" s="52">
        <v>0</v>
      </c>
      <c r="N5311" s="52">
        <v>0</v>
      </c>
      <c r="O5311" s="52">
        <v>0</v>
      </c>
      <c r="P5311" s="52">
        <v>0</v>
      </c>
      <c r="Q5311" s="52">
        <v>0</v>
      </c>
      <c r="R5311" s="52">
        <v>0</v>
      </c>
      <c r="S5311" s="52">
        <v>0</v>
      </c>
      <c r="T5311" s="52">
        <v>0</v>
      </c>
      <c r="U5311" s="52">
        <v>0</v>
      </c>
      <c r="V5311" s="52">
        <v>0</v>
      </c>
      <c r="W5311" s="52">
        <v>0</v>
      </c>
      <c r="X5311" s="52">
        <v>0</v>
      </c>
      <c r="Y5311" s="52">
        <v>0</v>
      </c>
      <c r="Z5311" s="52">
        <v>0</v>
      </c>
    </row>
    <row r="5312" spans="1:26">
      <c r="A5312" s="52" t="s">
        <v>352</v>
      </c>
      <c r="B5312" s="52" t="s">
        <v>342</v>
      </c>
      <c r="C5312" s="52" t="s">
        <v>251</v>
      </c>
      <c r="D5312" s="52" t="s">
        <v>86</v>
      </c>
      <c r="E5312" s="52" t="s">
        <v>89</v>
      </c>
      <c r="F5312" s="52" t="s">
        <v>71</v>
      </c>
      <c r="G5312" s="52">
        <v>0</v>
      </c>
      <c r="H5312" s="52">
        <v>0</v>
      </c>
      <c r="I5312" s="52">
        <v>0</v>
      </c>
      <c r="J5312" s="52">
        <v>0</v>
      </c>
      <c r="K5312" s="52">
        <v>0</v>
      </c>
      <c r="L5312" s="52">
        <v>0</v>
      </c>
      <c r="M5312" s="52">
        <v>0</v>
      </c>
      <c r="N5312" s="52">
        <v>0</v>
      </c>
      <c r="O5312" s="52">
        <v>0</v>
      </c>
      <c r="P5312" s="52">
        <v>0</v>
      </c>
      <c r="Q5312" s="52">
        <v>0</v>
      </c>
      <c r="R5312" s="52">
        <v>0</v>
      </c>
      <c r="S5312" s="52">
        <v>0</v>
      </c>
      <c r="T5312" s="52">
        <v>0</v>
      </c>
      <c r="U5312" s="52">
        <v>0</v>
      </c>
      <c r="V5312" s="52">
        <v>0</v>
      </c>
      <c r="W5312" s="52">
        <v>0</v>
      </c>
      <c r="X5312" s="52">
        <v>0</v>
      </c>
      <c r="Y5312" s="52">
        <v>0</v>
      </c>
      <c r="Z5312" s="52">
        <v>0</v>
      </c>
    </row>
    <row r="5313" spans="1:26">
      <c r="A5313" s="52" t="s">
        <v>352</v>
      </c>
      <c r="B5313" s="52" t="s">
        <v>342</v>
      </c>
      <c r="C5313" s="52" t="s">
        <v>251</v>
      </c>
      <c r="D5313" s="52" t="s">
        <v>86</v>
      </c>
      <c r="E5313" s="52" t="s">
        <v>89</v>
      </c>
      <c r="F5313" s="52" t="s">
        <v>72</v>
      </c>
      <c r="G5313" s="52">
        <v>87.963600365999994</v>
      </c>
      <c r="H5313" s="52">
        <v>74.388801528000002</v>
      </c>
      <c r="I5313" s="52">
        <v>83.027199880800012</v>
      </c>
      <c r="J5313" s="52">
        <v>77.716800925200019</v>
      </c>
      <c r="K5313" s="52">
        <v>87.176599196400005</v>
      </c>
      <c r="L5313" s="52">
        <v>90.490999867200003</v>
      </c>
      <c r="M5313" s="52">
        <v>102.86200159560002</v>
      </c>
      <c r="N5313" s="52">
        <v>94.631598529200005</v>
      </c>
      <c r="O5313" s="52">
        <v>82.044796568400017</v>
      </c>
      <c r="P5313" s="52">
        <v>74.914801772399997</v>
      </c>
      <c r="Q5313" s="52">
        <v>68.344402104000011</v>
      </c>
      <c r="R5313" s="52">
        <v>83.850400123200004</v>
      </c>
      <c r="S5313" s="52">
        <v>70.577201610000003</v>
      </c>
      <c r="T5313" s="52">
        <v>70.532000917200008</v>
      </c>
      <c r="U5313" s="52">
        <v>66.815998203600003</v>
      </c>
      <c r="V5313" s="52">
        <v>67.103597869200001</v>
      </c>
      <c r="W5313" s="52">
        <v>65.919997882800004</v>
      </c>
      <c r="X5313" s="52">
        <v>82.253998404000001</v>
      </c>
      <c r="Y5313" s="52">
        <v>110.37598038000002</v>
      </c>
      <c r="Z5313" s="52">
        <v>165.88560054599998</v>
      </c>
    </row>
    <row r="5314" spans="1:26">
      <c r="A5314" s="52" t="s">
        <v>352</v>
      </c>
      <c r="B5314" s="52" t="s">
        <v>343</v>
      </c>
      <c r="C5314" s="52" t="s">
        <v>251</v>
      </c>
      <c r="D5314" s="52" t="s">
        <v>86</v>
      </c>
      <c r="E5314" s="52" t="s">
        <v>89</v>
      </c>
      <c r="F5314" s="52" t="s">
        <v>73</v>
      </c>
      <c r="G5314" s="52">
        <v>0</v>
      </c>
      <c r="H5314" s="52">
        <v>0</v>
      </c>
      <c r="I5314" s="52">
        <v>0</v>
      </c>
      <c r="J5314" s="52">
        <v>0</v>
      </c>
      <c r="K5314" s="52">
        <v>0</v>
      </c>
      <c r="L5314" s="52">
        <v>0</v>
      </c>
      <c r="M5314" s="52">
        <v>0</v>
      </c>
      <c r="N5314" s="52">
        <v>0</v>
      </c>
      <c r="O5314" s="52">
        <v>0</v>
      </c>
      <c r="P5314" s="52">
        <v>0</v>
      </c>
      <c r="Q5314" s="52">
        <v>0</v>
      </c>
      <c r="R5314" s="52">
        <v>0</v>
      </c>
      <c r="S5314" s="52">
        <v>0</v>
      </c>
      <c r="T5314" s="52">
        <v>0</v>
      </c>
      <c r="U5314" s="52">
        <v>0</v>
      </c>
      <c r="V5314" s="52">
        <v>0</v>
      </c>
      <c r="W5314" s="52">
        <v>0</v>
      </c>
      <c r="X5314" s="52">
        <v>0</v>
      </c>
      <c r="Y5314" s="52">
        <v>0</v>
      </c>
      <c r="Z5314" s="52">
        <v>0</v>
      </c>
    </row>
    <row r="5315" spans="1:26">
      <c r="A5315" s="52" t="s">
        <v>353</v>
      </c>
      <c r="B5315" s="52" t="s">
        <v>337</v>
      </c>
      <c r="C5315" s="52" t="s">
        <v>251</v>
      </c>
      <c r="D5315" s="52" t="s">
        <v>86</v>
      </c>
      <c r="E5315" s="52" t="s">
        <v>90</v>
      </c>
      <c r="F5315" s="52" t="s">
        <v>63</v>
      </c>
      <c r="G5315" s="52">
        <v>0</v>
      </c>
      <c r="H5315" s="52">
        <v>0</v>
      </c>
      <c r="I5315" s="52">
        <v>0</v>
      </c>
      <c r="J5315" s="52">
        <v>0</v>
      </c>
      <c r="K5315" s="52">
        <v>0</v>
      </c>
      <c r="L5315" s="52">
        <v>0</v>
      </c>
      <c r="M5315" s="52">
        <v>0</v>
      </c>
      <c r="N5315" s="52">
        <v>0</v>
      </c>
      <c r="O5315" s="52">
        <v>0</v>
      </c>
      <c r="P5315" s="52">
        <v>0</v>
      </c>
      <c r="Q5315" s="52">
        <v>0</v>
      </c>
      <c r="R5315" s="52">
        <v>0</v>
      </c>
      <c r="S5315" s="52">
        <v>0</v>
      </c>
      <c r="T5315" s="52">
        <v>0</v>
      </c>
      <c r="U5315" s="52">
        <v>0</v>
      </c>
      <c r="V5315" s="52">
        <v>0</v>
      </c>
      <c r="W5315" s="52">
        <v>0</v>
      </c>
      <c r="X5315" s="52">
        <v>0</v>
      </c>
      <c r="Y5315" s="52">
        <v>0</v>
      </c>
      <c r="Z5315" s="52">
        <v>0</v>
      </c>
    </row>
    <row r="5316" spans="1:26">
      <c r="A5316" s="52" t="s">
        <v>353</v>
      </c>
      <c r="B5316" s="52" t="s">
        <v>338</v>
      </c>
      <c r="C5316" s="52" t="s">
        <v>251</v>
      </c>
      <c r="D5316" s="52" t="s">
        <v>86</v>
      </c>
      <c r="E5316" s="52" t="s">
        <v>90</v>
      </c>
      <c r="F5316" s="52" t="s">
        <v>64</v>
      </c>
      <c r="G5316" s="52">
        <v>0</v>
      </c>
      <c r="H5316" s="52">
        <v>0</v>
      </c>
      <c r="I5316" s="52">
        <v>0</v>
      </c>
      <c r="J5316" s="52">
        <v>0</v>
      </c>
      <c r="K5316" s="52">
        <v>0</v>
      </c>
      <c r="L5316" s="52">
        <v>0</v>
      </c>
      <c r="M5316" s="52">
        <v>0</v>
      </c>
      <c r="N5316" s="52">
        <v>0</v>
      </c>
      <c r="O5316" s="52">
        <v>0</v>
      </c>
      <c r="P5316" s="52">
        <v>0</v>
      </c>
      <c r="Q5316" s="52">
        <v>0</v>
      </c>
      <c r="R5316" s="52">
        <v>0</v>
      </c>
      <c r="S5316" s="52">
        <v>0</v>
      </c>
      <c r="T5316" s="52">
        <v>0</v>
      </c>
      <c r="U5316" s="52">
        <v>0</v>
      </c>
      <c r="V5316" s="52">
        <v>0</v>
      </c>
      <c r="W5316" s="52">
        <v>0</v>
      </c>
      <c r="X5316" s="52">
        <v>0</v>
      </c>
      <c r="Y5316" s="52">
        <v>0</v>
      </c>
      <c r="Z5316" s="52">
        <v>0</v>
      </c>
    </row>
    <row r="5317" spans="1:26">
      <c r="A5317" s="52" t="s">
        <v>353</v>
      </c>
      <c r="B5317" s="52" t="s">
        <v>339</v>
      </c>
      <c r="C5317" s="52" t="s">
        <v>251</v>
      </c>
      <c r="D5317" s="52" t="s">
        <v>86</v>
      </c>
      <c r="E5317" s="52" t="s">
        <v>90</v>
      </c>
      <c r="F5317" s="52" t="s">
        <v>65</v>
      </c>
      <c r="G5317" s="52">
        <v>0</v>
      </c>
      <c r="H5317" s="52">
        <v>0</v>
      </c>
      <c r="I5317" s="52">
        <v>0</v>
      </c>
      <c r="J5317" s="52">
        <v>0</v>
      </c>
      <c r="K5317" s="52">
        <v>0</v>
      </c>
      <c r="L5317" s="52">
        <v>0</v>
      </c>
      <c r="M5317" s="52">
        <v>0</v>
      </c>
      <c r="N5317" s="52">
        <v>0</v>
      </c>
      <c r="O5317" s="52">
        <v>0</v>
      </c>
      <c r="P5317" s="52">
        <v>0</v>
      </c>
      <c r="Q5317" s="52">
        <v>0</v>
      </c>
      <c r="R5317" s="52">
        <v>0</v>
      </c>
      <c r="S5317" s="52">
        <v>0</v>
      </c>
      <c r="T5317" s="52">
        <v>0</v>
      </c>
      <c r="U5317" s="52">
        <v>0</v>
      </c>
      <c r="V5317" s="52">
        <v>0</v>
      </c>
      <c r="W5317" s="52">
        <v>0</v>
      </c>
      <c r="X5317" s="52">
        <v>0</v>
      </c>
      <c r="Y5317" s="52">
        <v>0</v>
      </c>
      <c r="Z5317" s="52">
        <v>0</v>
      </c>
    </row>
    <row r="5318" spans="1:26">
      <c r="A5318" s="52" t="s">
        <v>353</v>
      </c>
      <c r="B5318" s="52" t="s">
        <v>340</v>
      </c>
      <c r="C5318" s="52" t="s">
        <v>251</v>
      </c>
      <c r="D5318" s="52" t="s">
        <v>86</v>
      </c>
      <c r="E5318" s="52" t="s">
        <v>90</v>
      </c>
      <c r="F5318" s="52" t="s">
        <v>66</v>
      </c>
      <c r="G5318" s="52">
        <v>0</v>
      </c>
      <c r="H5318" s="52">
        <v>0</v>
      </c>
      <c r="I5318" s="52">
        <v>0</v>
      </c>
      <c r="J5318" s="52">
        <v>0</v>
      </c>
      <c r="K5318" s="52">
        <v>0</v>
      </c>
      <c r="L5318" s="52">
        <v>0</v>
      </c>
      <c r="M5318" s="52">
        <v>0</v>
      </c>
      <c r="N5318" s="52">
        <v>0</v>
      </c>
      <c r="O5318" s="52">
        <v>0</v>
      </c>
      <c r="P5318" s="52">
        <v>0</v>
      </c>
      <c r="Q5318" s="52">
        <v>0</v>
      </c>
      <c r="R5318" s="52">
        <v>0</v>
      </c>
      <c r="S5318" s="52">
        <v>0</v>
      </c>
      <c r="T5318" s="52">
        <v>0</v>
      </c>
      <c r="U5318" s="52">
        <v>0</v>
      </c>
      <c r="V5318" s="52">
        <v>0</v>
      </c>
      <c r="W5318" s="52">
        <v>0</v>
      </c>
      <c r="X5318" s="52">
        <v>0</v>
      </c>
      <c r="Y5318" s="52">
        <v>0</v>
      </c>
      <c r="Z5318" s="52">
        <v>0</v>
      </c>
    </row>
    <row r="5319" spans="1:26">
      <c r="A5319" s="52" t="s">
        <v>353</v>
      </c>
      <c r="B5319" s="52" t="s">
        <v>341</v>
      </c>
      <c r="C5319" s="52" t="s">
        <v>251</v>
      </c>
      <c r="D5319" s="52" t="s">
        <v>86</v>
      </c>
      <c r="E5319" s="52" t="s">
        <v>90</v>
      </c>
      <c r="F5319" s="52" t="s">
        <v>67</v>
      </c>
      <c r="G5319" s="52">
        <v>0</v>
      </c>
      <c r="H5319" s="52">
        <v>0</v>
      </c>
      <c r="I5319" s="52">
        <v>0</v>
      </c>
      <c r="J5319" s="52">
        <v>0</v>
      </c>
      <c r="K5319" s="52">
        <v>0</v>
      </c>
      <c r="L5319" s="52">
        <v>0</v>
      </c>
      <c r="M5319" s="52">
        <v>0</v>
      </c>
      <c r="N5319" s="52">
        <v>0</v>
      </c>
      <c r="O5319" s="52">
        <v>0</v>
      </c>
      <c r="P5319" s="52">
        <v>0</v>
      </c>
      <c r="Q5319" s="52">
        <v>0</v>
      </c>
      <c r="R5319" s="52">
        <v>0</v>
      </c>
      <c r="S5319" s="52">
        <v>0</v>
      </c>
      <c r="T5319" s="52">
        <v>0</v>
      </c>
      <c r="U5319" s="52">
        <v>0</v>
      </c>
      <c r="V5319" s="52">
        <v>0</v>
      </c>
      <c r="W5319" s="52">
        <v>0</v>
      </c>
      <c r="X5319" s="52">
        <v>0</v>
      </c>
      <c r="Y5319" s="52">
        <v>0</v>
      </c>
      <c r="Z5319" s="52">
        <v>0</v>
      </c>
    </row>
    <row r="5320" spans="1:26">
      <c r="A5320" s="52" t="s">
        <v>353</v>
      </c>
      <c r="B5320" s="52" t="s">
        <v>337</v>
      </c>
      <c r="C5320" s="52" t="s">
        <v>251</v>
      </c>
      <c r="D5320" s="52" t="s">
        <v>86</v>
      </c>
      <c r="E5320" s="52" t="s">
        <v>90</v>
      </c>
      <c r="F5320" s="52" t="s">
        <v>68</v>
      </c>
      <c r="G5320" s="52">
        <v>0</v>
      </c>
      <c r="H5320" s="52">
        <v>0</v>
      </c>
      <c r="I5320" s="52">
        <v>0</v>
      </c>
      <c r="J5320" s="52">
        <v>0</v>
      </c>
      <c r="K5320" s="52">
        <v>0</v>
      </c>
      <c r="L5320" s="52">
        <v>0</v>
      </c>
      <c r="M5320" s="52">
        <v>0</v>
      </c>
      <c r="N5320" s="52">
        <v>0</v>
      </c>
      <c r="O5320" s="52">
        <v>0</v>
      </c>
      <c r="P5320" s="52">
        <v>0</v>
      </c>
      <c r="Q5320" s="52">
        <v>0</v>
      </c>
      <c r="R5320" s="52">
        <v>0</v>
      </c>
      <c r="S5320" s="52">
        <v>0</v>
      </c>
      <c r="T5320" s="52">
        <v>0</v>
      </c>
      <c r="U5320" s="52">
        <v>0</v>
      </c>
      <c r="V5320" s="52">
        <v>0</v>
      </c>
      <c r="W5320" s="52">
        <v>0</v>
      </c>
      <c r="X5320" s="52">
        <v>0</v>
      </c>
      <c r="Y5320" s="52">
        <v>0</v>
      </c>
      <c r="Z5320" s="52">
        <v>0</v>
      </c>
    </row>
    <row r="5321" spans="1:26">
      <c r="A5321" s="52" t="s">
        <v>353</v>
      </c>
      <c r="B5321" s="52" t="s">
        <v>337</v>
      </c>
      <c r="C5321" s="52" t="s">
        <v>251</v>
      </c>
      <c r="D5321" s="52" t="s">
        <v>86</v>
      </c>
      <c r="E5321" s="52" t="s">
        <v>90</v>
      </c>
      <c r="F5321" s="52" t="s">
        <v>69</v>
      </c>
      <c r="G5321" s="52">
        <v>0</v>
      </c>
      <c r="H5321" s="52">
        <v>0</v>
      </c>
      <c r="I5321" s="52">
        <v>0</v>
      </c>
      <c r="J5321" s="52">
        <v>0</v>
      </c>
      <c r="K5321" s="52">
        <v>0</v>
      </c>
      <c r="L5321" s="52">
        <v>0</v>
      </c>
      <c r="M5321" s="52">
        <v>0</v>
      </c>
      <c r="N5321" s="52">
        <v>0</v>
      </c>
      <c r="O5321" s="52">
        <v>0</v>
      </c>
      <c r="P5321" s="52">
        <v>0</v>
      </c>
      <c r="Q5321" s="52">
        <v>0</v>
      </c>
      <c r="R5321" s="52">
        <v>0</v>
      </c>
      <c r="S5321" s="52">
        <v>0</v>
      </c>
      <c r="T5321" s="52">
        <v>0</v>
      </c>
      <c r="U5321" s="52">
        <v>0</v>
      </c>
      <c r="V5321" s="52">
        <v>0</v>
      </c>
      <c r="W5321" s="52">
        <v>0</v>
      </c>
      <c r="X5321" s="52">
        <v>0</v>
      </c>
      <c r="Y5321" s="52">
        <v>0</v>
      </c>
      <c r="Z5321" s="52">
        <v>0</v>
      </c>
    </row>
    <row r="5322" spans="1:26">
      <c r="A5322" s="52" t="s">
        <v>353</v>
      </c>
      <c r="B5322" s="52" t="s">
        <v>337</v>
      </c>
      <c r="C5322" s="52" t="s">
        <v>251</v>
      </c>
      <c r="D5322" s="52" t="s">
        <v>86</v>
      </c>
      <c r="E5322" s="52" t="s">
        <v>90</v>
      </c>
      <c r="F5322" s="52" t="s">
        <v>70</v>
      </c>
      <c r="G5322" s="52">
        <v>0</v>
      </c>
      <c r="H5322" s="52">
        <v>0</v>
      </c>
      <c r="I5322" s="52">
        <v>0</v>
      </c>
      <c r="J5322" s="52">
        <v>0</v>
      </c>
      <c r="K5322" s="52">
        <v>0</v>
      </c>
      <c r="L5322" s="52">
        <v>0</v>
      </c>
      <c r="M5322" s="52">
        <v>0</v>
      </c>
      <c r="N5322" s="52">
        <v>0</v>
      </c>
      <c r="O5322" s="52">
        <v>0</v>
      </c>
      <c r="P5322" s="52">
        <v>0</v>
      </c>
      <c r="Q5322" s="52">
        <v>0</v>
      </c>
      <c r="R5322" s="52">
        <v>0</v>
      </c>
      <c r="S5322" s="52">
        <v>0</v>
      </c>
      <c r="T5322" s="52">
        <v>0</v>
      </c>
      <c r="U5322" s="52">
        <v>0</v>
      </c>
      <c r="V5322" s="52">
        <v>0</v>
      </c>
      <c r="W5322" s="52">
        <v>0</v>
      </c>
      <c r="X5322" s="52">
        <v>0</v>
      </c>
      <c r="Y5322" s="52">
        <v>0</v>
      </c>
      <c r="Z5322" s="52">
        <v>0</v>
      </c>
    </row>
    <row r="5323" spans="1:26">
      <c r="A5323" s="52" t="s">
        <v>353</v>
      </c>
      <c r="B5323" s="52" t="s">
        <v>342</v>
      </c>
      <c r="C5323" s="52" t="s">
        <v>251</v>
      </c>
      <c r="D5323" s="52" t="s">
        <v>86</v>
      </c>
      <c r="E5323" s="52" t="s">
        <v>90</v>
      </c>
      <c r="F5323" s="52" t="s">
        <v>71</v>
      </c>
      <c r="G5323" s="52">
        <v>0</v>
      </c>
      <c r="H5323" s="52">
        <v>0</v>
      </c>
      <c r="I5323" s="52">
        <v>0</v>
      </c>
      <c r="J5323" s="52">
        <v>0</v>
      </c>
      <c r="K5323" s="52">
        <v>0</v>
      </c>
      <c r="L5323" s="52">
        <v>0</v>
      </c>
      <c r="M5323" s="52">
        <v>0</v>
      </c>
      <c r="N5323" s="52">
        <v>0</v>
      </c>
      <c r="O5323" s="52">
        <v>0</v>
      </c>
      <c r="P5323" s="52">
        <v>0</v>
      </c>
      <c r="Q5323" s="52">
        <v>0</v>
      </c>
      <c r="R5323" s="52">
        <v>0</v>
      </c>
      <c r="S5323" s="52">
        <v>0</v>
      </c>
      <c r="T5323" s="52">
        <v>0</v>
      </c>
      <c r="U5323" s="52">
        <v>0</v>
      </c>
      <c r="V5323" s="52">
        <v>0</v>
      </c>
      <c r="W5323" s="52">
        <v>0</v>
      </c>
      <c r="X5323" s="52">
        <v>0</v>
      </c>
      <c r="Y5323" s="52">
        <v>0</v>
      </c>
      <c r="Z5323" s="52">
        <v>0</v>
      </c>
    </row>
    <row r="5324" spans="1:26">
      <c r="A5324" s="52" t="s">
        <v>353</v>
      </c>
      <c r="B5324" s="52" t="s">
        <v>342</v>
      </c>
      <c r="C5324" s="52" t="s">
        <v>251</v>
      </c>
      <c r="D5324" s="52" t="s">
        <v>86</v>
      </c>
      <c r="E5324" s="52" t="s">
        <v>90</v>
      </c>
      <c r="F5324" s="52" t="s">
        <v>72</v>
      </c>
      <c r="G5324" s="52">
        <v>48.354600866399998</v>
      </c>
      <c r="H5324" s="52">
        <v>50.811201579600009</v>
      </c>
      <c r="I5324" s="52">
        <v>48.814801361999997</v>
      </c>
      <c r="J5324" s="52">
        <v>47.757600867600011</v>
      </c>
      <c r="K5324" s="52">
        <v>46.319200606800003</v>
      </c>
      <c r="L5324" s="52">
        <v>51.523003634400006</v>
      </c>
      <c r="M5324" s="52">
        <v>50.10940179</v>
      </c>
      <c r="N5324" s="52">
        <v>46.452998174400001</v>
      </c>
      <c r="O5324" s="52">
        <v>43.668399362400002</v>
      </c>
      <c r="P5324" s="52">
        <v>44.103797254800007</v>
      </c>
      <c r="Q5324" s="52">
        <v>26.364999729600004</v>
      </c>
      <c r="R5324" s="52">
        <v>50.007402968400008</v>
      </c>
      <c r="S5324" s="52">
        <v>35.299597435200006</v>
      </c>
      <c r="T5324" s="52">
        <v>35.742598556400004</v>
      </c>
      <c r="U5324" s="52">
        <v>29.227200879600002</v>
      </c>
      <c r="V5324" s="52">
        <v>24.175399626000001</v>
      </c>
      <c r="W5324" s="52">
        <v>18.179998322399999</v>
      </c>
      <c r="X5324" s="52">
        <v>17.995159476000001</v>
      </c>
      <c r="Y5324" s="52">
        <v>17.331735895200001</v>
      </c>
      <c r="Z5324" s="52">
        <v>25.675860823200001</v>
      </c>
    </row>
    <row r="5325" spans="1:26">
      <c r="A5325" s="52" t="s">
        <v>353</v>
      </c>
      <c r="B5325" s="52" t="s">
        <v>343</v>
      </c>
      <c r="C5325" s="52" t="s">
        <v>251</v>
      </c>
      <c r="D5325" s="52" t="s">
        <v>86</v>
      </c>
      <c r="E5325" s="52" t="s">
        <v>90</v>
      </c>
      <c r="F5325" s="52" t="s">
        <v>73</v>
      </c>
      <c r="G5325" s="52">
        <v>0</v>
      </c>
      <c r="H5325" s="52">
        <v>0</v>
      </c>
      <c r="I5325" s="52">
        <v>0</v>
      </c>
      <c r="J5325" s="52">
        <v>0</v>
      </c>
      <c r="K5325" s="52">
        <v>0</v>
      </c>
      <c r="L5325" s="52">
        <v>0</v>
      </c>
      <c r="M5325" s="52">
        <v>0</v>
      </c>
      <c r="N5325" s="52">
        <v>0</v>
      </c>
      <c r="O5325" s="52">
        <v>0</v>
      </c>
      <c r="P5325" s="52">
        <v>0</v>
      </c>
      <c r="Q5325" s="52">
        <v>0</v>
      </c>
      <c r="R5325" s="52">
        <v>0</v>
      </c>
      <c r="S5325" s="52">
        <v>0</v>
      </c>
      <c r="T5325" s="52">
        <v>0</v>
      </c>
      <c r="U5325" s="52">
        <v>0</v>
      </c>
      <c r="V5325" s="52">
        <v>0</v>
      </c>
      <c r="W5325" s="52">
        <v>0</v>
      </c>
      <c r="X5325" s="52">
        <v>0</v>
      </c>
      <c r="Y5325" s="52">
        <v>0</v>
      </c>
      <c r="Z5325" s="52">
        <v>0</v>
      </c>
    </row>
    <row r="5326" spans="1:26">
      <c r="A5326" s="52" t="s">
        <v>354</v>
      </c>
      <c r="B5326" s="52" t="s">
        <v>337</v>
      </c>
      <c r="C5326" s="52" t="s">
        <v>251</v>
      </c>
      <c r="D5326" s="52" t="s">
        <v>86</v>
      </c>
      <c r="E5326" s="52" t="s">
        <v>91</v>
      </c>
      <c r="F5326" s="52" t="s">
        <v>63</v>
      </c>
      <c r="G5326" s="52">
        <v>0</v>
      </c>
      <c r="H5326" s="52">
        <v>0</v>
      </c>
      <c r="I5326" s="52">
        <v>0</v>
      </c>
      <c r="J5326" s="52">
        <v>0</v>
      </c>
      <c r="K5326" s="52">
        <v>0</v>
      </c>
      <c r="L5326" s="52">
        <v>0</v>
      </c>
      <c r="M5326" s="52">
        <v>0</v>
      </c>
      <c r="N5326" s="52">
        <v>0</v>
      </c>
      <c r="O5326" s="52">
        <v>0</v>
      </c>
      <c r="P5326" s="52">
        <v>0</v>
      </c>
      <c r="Q5326" s="52">
        <v>0</v>
      </c>
      <c r="R5326" s="52">
        <v>0</v>
      </c>
      <c r="S5326" s="52">
        <v>0</v>
      </c>
      <c r="T5326" s="52">
        <v>0</v>
      </c>
      <c r="U5326" s="52">
        <v>0</v>
      </c>
      <c r="V5326" s="52">
        <v>0</v>
      </c>
      <c r="W5326" s="52">
        <v>0</v>
      </c>
      <c r="X5326" s="52">
        <v>0</v>
      </c>
      <c r="Y5326" s="52">
        <v>0</v>
      </c>
      <c r="Z5326" s="52">
        <v>0</v>
      </c>
    </row>
    <row r="5327" spans="1:26">
      <c r="A5327" s="52" t="s">
        <v>354</v>
      </c>
      <c r="B5327" s="52" t="s">
        <v>338</v>
      </c>
      <c r="C5327" s="52" t="s">
        <v>251</v>
      </c>
      <c r="D5327" s="52" t="s">
        <v>86</v>
      </c>
      <c r="E5327" s="52" t="s">
        <v>91</v>
      </c>
      <c r="F5327" s="52" t="s">
        <v>64</v>
      </c>
      <c r="G5327" s="52">
        <v>0</v>
      </c>
      <c r="H5327" s="52">
        <v>0</v>
      </c>
      <c r="I5327" s="52">
        <v>0</v>
      </c>
      <c r="J5327" s="52">
        <v>0</v>
      </c>
      <c r="K5327" s="52">
        <v>0</v>
      </c>
      <c r="L5327" s="52">
        <v>0</v>
      </c>
      <c r="M5327" s="52">
        <v>0</v>
      </c>
      <c r="N5327" s="52">
        <v>0</v>
      </c>
      <c r="O5327" s="52">
        <v>0</v>
      </c>
      <c r="P5327" s="52">
        <v>0</v>
      </c>
      <c r="Q5327" s="52">
        <v>0</v>
      </c>
      <c r="R5327" s="52">
        <v>0</v>
      </c>
      <c r="S5327" s="52">
        <v>0</v>
      </c>
      <c r="T5327" s="52">
        <v>0</v>
      </c>
      <c r="U5327" s="52">
        <v>0</v>
      </c>
      <c r="V5327" s="52">
        <v>0</v>
      </c>
      <c r="W5327" s="52">
        <v>0</v>
      </c>
      <c r="X5327" s="52">
        <v>0</v>
      </c>
      <c r="Y5327" s="52">
        <v>0</v>
      </c>
      <c r="Z5327" s="52">
        <v>0</v>
      </c>
    </row>
    <row r="5328" spans="1:26">
      <c r="A5328" s="52" t="s">
        <v>354</v>
      </c>
      <c r="B5328" s="52" t="s">
        <v>339</v>
      </c>
      <c r="C5328" s="52" t="s">
        <v>251</v>
      </c>
      <c r="D5328" s="52" t="s">
        <v>86</v>
      </c>
      <c r="E5328" s="52" t="s">
        <v>91</v>
      </c>
      <c r="F5328" s="52" t="s">
        <v>65</v>
      </c>
      <c r="G5328" s="52">
        <v>0</v>
      </c>
      <c r="H5328" s="52">
        <v>0</v>
      </c>
      <c r="I5328" s="52">
        <v>0</v>
      </c>
      <c r="J5328" s="52">
        <v>0</v>
      </c>
      <c r="K5328" s="52">
        <v>0</v>
      </c>
      <c r="L5328" s="52">
        <v>0</v>
      </c>
      <c r="M5328" s="52">
        <v>0</v>
      </c>
      <c r="N5328" s="52">
        <v>0</v>
      </c>
      <c r="O5328" s="52">
        <v>0</v>
      </c>
      <c r="P5328" s="52">
        <v>0</v>
      </c>
      <c r="Q5328" s="52">
        <v>0</v>
      </c>
      <c r="R5328" s="52">
        <v>0</v>
      </c>
      <c r="S5328" s="52">
        <v>0</v>
      </c>
      <c r="T5328" s="52">
        <v>0</v>
      </c>
      <c r="U5328" s="52">
        <v>0</v>
      </c>
      <c r="V5328" s="52">
        <v>0</v>
      </c>
      <c r="W5328" s="52">
        <v>0</v>
      </c>
      <c r="X5328" s="52">
        <v>0</v>
      </c>
      <c r="Y5328" s="52">
        <v>0</v>
      </c>
      <c r="Z5328" s="52">
        <v>0</v>
      </c>
    </row>
    <row r="5329" spans="1:26">
      <c r="A5329" s="52" t="s">
        <v>354</v>
      </c>
      <c r="B5329" s="52" t="s">
        <v>340</v>
      </c>
      <c r="C5329" s="52" t="s">
        <v>251</v>
      </c>
      <c r="D5329" s="52" t="s">
        <v>86</v>
      </c>
      <c r="E5329" s="52" t="s">
        <v>91</v>
      </c>
      <c r="F5329" s="52" t="s">
        <v>66</v>
      </c>
      <c r="G5329" s="52">
        <v>82.033199132400014</v>
      </c>
      <c r="H5329" s="52">
        <v>63.129600352799997</v>
      </c>
      <c r="I5329" s="52">
        <v>73.897200032400008</v>
      </c>
      <c r="J5329" s="52">
        <v>86.522399136000004</v>
      </c>
      <c r="K5329" s="52">
        <v>96.083999449200007</v>
      </c>
      <c r="L5329" s="52">
        <v>93.592799020800001</v>
      </c>
      <c r="M5329" s="52">
        <v>96.624000352799996</v>
      </c>
      <c r="N5329" s="52">
        <v>95.446801983599997</v>
      </c>
      <c r="O5329" s="52">
        <v>98.344800273600015</v>
      </c>
      <c r="P5329" s="52">
        <v>86.947200237600001</v>
      </c>
      <c r="Q5329" s="52">
        <v>93.542398322400004</v>
      </c>
      <c r="R5329" s="52">
        <v>93.142801756800012</v>
      </c>
      <c r="S5329" s="52">
        <v>90.12599883</v>
      </c>
      <c r="T5329" s="52">
        <v>90.5183982864</v>
      </c>
      <c r="U5329" s="52">
        <v>82.684799190000007</v>
      </c>
      <c r="V5329" s="52">
        <v>73.68479948160001</v>
      </c>
      <c r="W5329" s="52">
        <v>73.371601720800001</v>
      </c>
      <c r="X5329" s="52">
        <v>77.289479369999995</v>
      </c>
      <c r="Y5329" s="52">
        <v>81.458640381600006</v>
      </c>
      <c r="Z5329" s="52">
        <v>80.284318343999999</v>
      </c>
    </row>
    <row r="5330" spans="1:26">
      <c r="A5330" s="52" t="s">
        <v>354</v>
      </c>
      <c r="B5330" s="52" t="s">
        <v>341</v>
      </c>
      <c r="C5330" s="52" t="s">
        <v>251</v>
      </c>
      <c r="D5330" s="52" t="s">
        <v>86</v>
      </c>
      <c r="E5330" s="52" t="s">
        <v>91</v>
      </c>
      <c r="F5330" s="52" t="s">
        <v>67</v>
      </c>
      <c r="G5330" s="52">
        <v>0</v>
      </c>
      <c r="H5330" s="52">
        <v>0</v>
      </c>
      <c r="I5330" s="52">
        <v>0</v>
      </c>
      <c r="J5330" s="52">
        <v>0</v>
      </c>
      <c r="K5330" s="52">
        <v>0</v>
      </c>
      <c r="L5330" s="52">
        <v>0</v>
      </c>
      <c r="M5330" s="52">
        <v>0</v>
      </c>
      <c r="N5330" s="52">
        <v>0</v>
      </c>
      <c r="O5330" s="52">
        <v>0</v>
      </c>
      <c r="P5330" s="52">
        <v>0</v>
      </c>
      <c r="Q5330" s="52">
        <v>0</v>
      </c>
      <c r="R5330" s="52">
        <v>0</v>
      </c>
      <c r="S5330" s="52">
        <v>0</v>
      </c>
      <c r="T5330" s="52">
        <v>0</v>
      </c>
      <c r="U5330" s="52">
        <v>0</v>
      </c>
      <c r="V5330" s="52">
        <v>0</v>
      </c>
      <c r="W5330" s="52">
        <v>0</v>
      </c>
      <c r="X5330" s="52">
        <v>0</v>
      </c>
      <c r="Y5330" s="52">
        <v>0</v>
      </c>
      <c r="Z5330" s="52">
        <v>0</v>
      </c>
    </row>
    <row r="5331" spans="1:26">
      <c r="A5331" s="52" t="s">
        <v>354</v>
      </c>
      <c r="B5331" s="52" t="s">
        <v>337</v>
      </c>
      <c r="C5331" s="52" t="s">
        <v>251</v>
      </c>
      <c r="D5331" s="52" t="s">
        <v>86</v>
      </c>
      <c r="E5331" s="52" t="s">
        <v>91</v>
      </c>
      <c r="F5331" s="52" t="s">
        <v>68</v>
      </c>
      <c r="G5331" s="52">
        <v>0</v>
      </c>
      <c r="H5331" s="52">
        <v>0</v>
      </c>
      <c r="I5331" s="52">
        <v>0</v>
      </c>
      <c r="J5331" s="52">
        <v>0</v>
      </c>
      <c r="K5331" s="52">
        <v>0</v>
      </c>
      <c r="L5331" s="52">
        <v>0</v>
      </c>
      <c r="M5331" s="52">
        <v>0</v>
      </c>
      <c r="N5331" s="52">
        <v>0</v>
      </c>
      <c r="O5331" s="52">
        <v>0</v>
      </c>
      <c r="P5331" s="52">
        <v>0</v>
      </c>
      <c r="Q5331" s="52">
        <v>0</v>
      </c>
      <c r="R5331" s="52">
        <v>0</v>
      </c>
      <c r="S5331" s="52">
        <v>0</v>
      </c>
      <c r="T5331" s="52">
        <v>0</v>
      </c>
      <c r="U5331" s="52">
        <v>0</v>
      </c>
      <c r="V5331" s="52">
        <v>0</v>
      </c>
      <c r="W5331" s="52">
        <v>0</v>
      </c>
      <c r="X5331" s="52">
        <v>0</v>
      </c>
      <c r="Y5331" s="52">
        <v>0</v>
      </c>
      <c r="Z5331" s="52">
        <v>0</v>
      </c>
    </row>
    <row r="5332" spans="1:26">
      <c r="A5332" s="52" t="s">
        <v>354</v>
      </c>
      <c r="B5332" s="52" t="s">
        <v>337</v>
      </c>
      <c r="C5332" s="52" t="s">
        <v>251</v>
      </c>
      <c r="D5332" s="52" t="s">
        <v>86</v>
      </c>
      <c r="E5332" s="52" t="s">
        <v>91</v>
      </c>
      <c r="F5332" s="52" t="s">
        <v>69</v>
      </c>
      <c r="G5332" s="52">
        <v>0</v>
      </c>
      <c r="H5332" s="52">
        <v>0</v>
      </c>
      <c r="I5332" s="52">
        <v>0</v>
      </c>
      <c r="J5332" s="52">
        <v>0</v>
      </c>
      <c r="K5332" s="52">
        <v>0</v>
      </c>
      <c r="L5332" s="52">
        <v>0</v>
      </c>
      <c r="M5332" s="52">
        <v>0</v>
      </c>
      <c r="N5332" s="52">
        <v>0</v>
      </c>
      <c r="O5332" s="52">
        <v>0</v>
      </c>
      <c r="P5332" s="52">
        <v>0</v>
      </c>
      <c r="Q5332" s="52">
        <v>0</v>
      </c>
      <c r="R5332" s="52">
        <v>0</v>
      </c>
      <c r="S5332" s="52">
        <v>0</v>
      </c>
      <c r="T5332" s="52">
        <v>0</v>
      </c>
      <c r="U5332" s="52">
        <v>0</v>
      </c>
      <c r="V5332" s="52">
        <v>0</v>
      </c>
      <c r="W5332" s="52">
        <v>0</v>
      </c>
      <c r="X5332" s="52">
        <v>0</v>
      </c>
      <c r="Y5332" s="52">
        <v>0</v>
      </c>
      <c r="Z5332" s="52">
        <v>0</v>
      </c>
    </row>
    <row r="5333" spans="1:26">
      <c r="A5333" s="52" t="s">
        <v>354</v>
      </c>
      <c r="B5333" s="52" t="s">
        <v>337</v>
      </c>
      <c r="C5333" s="52" t="s">
        <v>251</v>
      </c>
      <c r="D5333" s="52" t="s">
        <v>86</v>
      </c>
      <c r="E5333" s="52" t="s">
        <v>91</v>
      </c>
      <c r="F5333" s="52" t="s">
        <v>70</v>
      </c>
      <c r="G5333" s="52">
        <v>0</v>
      </c>
      <c r="H5333" s="52">
        <v>0</v>
      </c>
      <c r="I5333" s="52">
        <v>0</v>
      </c>
      <c r="J5333" s="52">
        <v>0</v>
      </c>
      <c r="K5333" s="52">
        <v>0</v>
      </c>
      <c r="L5333" s="52">
        <v>0</v>
      </c>
      <c r="M5333" s="52">
        <v>0</v>
      </c>
      <c r="N5333" s="52">
        <v>0</v>
      </c>
      <c r="O5333" s="52">
        <v>0</v>
      </c>
      <c r="P5333" s="52">
        <v>0</v>
      </c>
      <c r="Q5333" s="52">
        <v>0</v>
      </c>
      <c r="R5333" s="52">
        <v>0</v>
      </c>
      <c r="S5333" s="52">
        <v>0</v>
      </c>
      <c r="T5333" s="52">
        <v>0</v>
      </c>
      <c r="U5333" s="52">
        <v>0</v>
      </c>
      <c r="V5333" s="52">
        <v>0</v>
      </c>
      <c r="W5333" s="52">
        <v>0</v>
      </c>
      <c r="X5333" s="52">
        <v>0</v>
      </c>
      <c r="Y5333" s="52">
        <v>0</v>
      </c>
      <c r="Z5333" s="52">
        <v>0</v>
      </c>
    </row>
    <row r="5334" spans="1:26">
      <c r="A5334" s="52" t="s">
        <v>354</v>
      </c>
      <c r="B5334" s="52" t="s">
        <v>342</v>
      </c>
      <c r="C5334" s="52" t="s">
        <v>251</v>
      </c>
      <c r="D5334" s="52" t="s">
        <v>86</v>
      </c>
      <c r="E5334" s="52" t="s">
        <v>91</v>
      </c>
      <c r="F5334" s="52" t="s">
        <v>71</v>
      </c>
      <c r="G5334" s="52">
        <v>0.42076921319999999</v>
      </c>
      <c r="H5334" s="52">
        <v>0.25246404</v>
      </c>
      <c r="I5334" s="52">
        <v>0.21038670000000004</v>
      </c>
      <c r="J5334" s="52">
        <v>0.54700123320000005</v>
      </c>
      <c r="K5334" s="52">
        <v>1.5568490196</v>
      </c>
      <c r="L5334" s="52">
        <v>0.79946108640000002</v>
      </c>
      <c r="M5334" s="52">
        <v>0.50492389320000008</v>
      </c>
      <c r="N5334" s="52">
        <v>0.33661453320000001</v>
      </c>
      <c r="O5334" s="52">
        <v>0.71531059320000012</v>
      </c>
      <c r="P5334" s="52">
        <v>0</v>
      </c>
      <c r="Q5334" s="52">
        <v>0</v>
      </c>
      <c r="R5334" s="52">
        <v>0</v>
      </c>
      <c r="S5334" s="52">
        <v>0</v>
      </c>
      <c r="T5334" s="52">
        <v>0</v>
      </c>
      <c r="U5334" s="52">
        <v>0</v>
      </c>
      <c r="V5334" s="52">
        <v>0</v>
      </c>
      <c r="W5334" s="52">
        <v>0</v>
      </c>
      <c r="X5334" s="52">
        <v>0</v>
      </c>
      <c r="Y5334" s="52">
        <v>0</v>
      </c>
      <c r="Z5334" s="52">
        <v>0</v>
      </c>
    </row>
    <row r="5335" spans="1:26">
      <c r="A5335" s="52" t="s">
        <v>354</v>
      </c>
      <c r="B5335" s="52" t="s">
        <v>342</v>
      </c>
      <c r="C5335" s="52" t="s">
        <v>251</v>
      </c>
      <c r="D5335" s="52" t="s">
        <v>86</v>
      </c>
      <c r="E5335" s="52" t="s">
        <v>91</v>
      </c>
      <c r="F5335" s="52" t="s">
        <v>72</v>
      </c>
      <c r="G5335" s="52">
        <v>1.1076011928</v>
      </c>
      <c r="H5335" s="52">
        <v>1.1502018828</v>
      </c>
      <c r="I5335" s="52">
        <v>2.1726016956</v>
      </c>
      <c r="J5335" s="52">
        <v>3.3227993915999998</v>
      </c>
      <c r="K5335" s="52">
        <v>3.8765999880000002</v>
      </c>
      <c r="L5335" s="52">
        <v>2.8968008652000004</v>
      </c>
      <c r="M5335" s="52">
        <v>4.2600020112000001</v>
      </c>
      <c r="N5335" s="52">
        <v>4.2600020112000001</v>
      </c>
      <c r="O5335" s="52">
        <v>9.7553989116000004</v>
      </c>
      <c r="P5335" s="52">
        <v>10.215398440800001</v>
      </c>
      <c r="Q5335" s="52">
        <v>14.080396806000001</v>
      </c>
      <c r="R5335" s="52">
        <v>13.8692020536</v>
      </c>
      <c r="S5335" s="52">
        <v>12.786202497600001</v>
      </c>
      <c r="T5335" s="52">
        <v>12.581200022400001</v>
      </c>
      <c r="U5335" s="52">
        <v>10.730203182</v>
      </c>
      <c r="V5335" s="52">
        <v>9.3912017400000014</v>
      </c>
      <c r="W5335" s="52">
        <v>9.7963960571999991</v>
      </c>
      <c r="X5335" s="52">
        <v>7.7028411456000017</v>
      </c>
      <c r="Y5335" s="52">
        <v>7.8931395792000014</v>
      </c>
      <c r="Z5335" s="52">
        <v>9.9060650964000008</v>
      </c>
    </row>
    <row r="5336" spans="1:26">
      <c r="A5336" s="52" t="s">
        <v>354</v>
      </c>
      <c r="B5336" s="52" t="s">
        <v>343</v>
      </c>
      <c r="C5336" s="52" t="s">
        <v>251</v>
      </c>
      <c r="D5336" s="52" t="s">
        <v>86</v>
      </c>
      <c r="E5336" s="52" t="s">
        <v>91</v>
      </c>
      <c r="F5336" s="52" t="s">
        <v>73</v>
      </c>
      <c r="G5336" s="52">
        <v>1124.499599082</v>
      </c>
      <c r="H5336" s="52">
        <v>1133.0001009900002</v>
      </c>
      <c r="I5336" s="52">
        <v>1184.0003993916002</v>
      </c>
      <c r="J5336" s="52">
        <v>1304.1998979192001</v>
      </c>
      <c r="K5336" s="52">
        <v>1431.9998996400002</v>
      </c>
      <c r="L5336" s="52">
        <v>1414.9998001728</v>
      </c>
      <c r="M5336" s="52">
        <v>1404.0999018</v>
      </c>
      <c r="N5336" s="52">
        <v>1459.8000004320002</v>
      </c>
      <c r="O5336" s="52">
        <v>1476.8820020808</v>
      </c>
      <c r="P5336" s="52">
        <v>1152.0170992476001</v>
      </c>
      <c r="Q5336" s="52">
        <v>1370.9330979660001</v>
      </c>
      <c r="R5336" s="52">
        <v>1307.3769003744001</v>
      </c>
      <c r="S5336" s="52">
        <v>1129.4063988912001</v>
      </c>
      <c r="T5336" s="52">
        <v>1111.2155986248001</v>
      </c>
      <c r="U5336" s="52">
        <v>1112.0570993700001</v>
      </c>
      <c r="V5336" s="52">
        <v>1136.2077005796</v>
      </c>
      <c r="W5336" s="52">
        <v>1231.3538986968001</v>
      </c>
      <c r="X5336" s="52">
        <v>1256.406010056</v>
      </c>
      <c r="Y5336" s="52">
        <v>1283.1092822916</v>
      </c>
      <c r="Z5336" s="52">
        <v>1156.6766350224002</v>
      </c>
    </row>
    <row r="5337" spans="1:26">
      <c r="A5337" s="52" t="s">
        <v>355</v>
      </c>
      <c r="B5337" s="52" t="s">
        <v>337</v>
      </c>
      <c r="C5337" s="52" t="s">
        <v>251</v>
      </c>
      <c r="D5337" s="52" t="s">
        <v>86</v>
      </c>
      <c r="E5337" s="52" t="s">
        <v>92</v>
      </c>
      <c r="F5337" s="52" t="s">
        <v>63</v>
      </c>
      <c r="G5337" s="52">
        <v>0</v>
      </c>
      <c r="H5337" s="52">
        <v>0</v>
      </c>
      <c r="I5337" s="52">
        <v>0</v>
      </c>
      <c r="J5337" s="52">
        <v>0</v>
      </c>
      <c r="K5337" s="52">
        <v>0</v>
      </c>
      <c r="L5337" s="52">
        <v>0</v>
      </c>
      <c r="M5337" s="52">
        <v>0</v>
      </c>
      <c r="N5337" s="52">
        <v>0</v>
      </c>
      <c r="O5337" s="52">
        <v>0</v>
      </c>
      <c r="P5337" s="52">
        <v>0</v>
      </c>
      <c r="Q5337" s="52">
        <v>0</v>
      </c>
      <c r="R5337" s="52">
        <v>0</v>
      </c>
      <c r="S5337" s="52">
        <v>0</v>
      </c>
      <c r="T5337" s="52">
        <v>0</v>
      </c>
      <c r="U5337" s="52">
        <v>0</v>
      </c>
      <c r="V5337" s="52">
        <v>0</v>
      </c>
      <c r="W5337" s="52">
        <v>0</v>
      </c>
      <c r="X5337" s="52">
        <v>0</v>
      </c>
      <c r="Y5337" s="52">
        <v>0</v>
      </c>
      <c r="Z5337" s="52">
        <v>0</v>
      </c>
    </row>
    <row r="5338" spans="1:26">
      <c r="A5338" s="52" t="s">
        <v>355</v>
      </c>
      <c r="B5338" s="52" t="s">
        <v>338</v>
      </c>
      <c r="C5338" s="52" t="s">
        <v>251</v>
      </c>
      <c r="D5338" s="52" t="s">
        <v>86</v>
      </c>
      <c r="E5338" s="52" t="s">
        <v>92</v>
      </c>
      <c r="F5338" s="52" t="s">
        <v>64</v>
      </c>
      <c r="G5338" s="52">
        <v>0</v>
      </c>
      <c r="H5338" s="52">
        <v>0</v>
      </c>
      <c r="I5338" s="52">
        <v>0</v>
      </c>
      <c r="J5338" s="52">
        <v>0</v>
      </c>
      <c r="K5338" s="52">
        <v>0</v>
      </c>
      <c r="L5338" s="52">
        <v>0</v>
      </c>
      <c r="M5338" s="52">
        <v>0</v>
      </c>
      <c r="N5338" s="52">
        <v>0</v>
      </c>
      <c r="O5338" s="52">
        <v>0</v>
      </c>
      <c r="P5338" s="52">
        <v>0</v>
      </c>
      <c r="Q5338" s="52">
        <v>0</v>
      </c>
      <c r="R5338" s="52">
        <v>0</v>
      </c>
      <c r="S5338" s="52">
        <v>0</v>
      </c>
      <c r="T5338" s="52">
        <v>0</v>
      </c>
      <c r="U5338" s="52">
        <v>0</v>
      </c>
      <c r="V5338" s="52">
        <v>0</v>
      </c>
      <c r="W5338" s="52">
        <v>0</v>
      </c>
      <c r="X5338" s="52">
        <v>0</v>
      </c>
      <c r="Y5338" s="52">
        <v>0</v>
      </c>
      <c r="Z5338" s="52">
        <v>0</v>
      </c>
    </row>
    <row r="5339" spans="1:26">
      <c r="A5339" s="52" t="s">
        <v>355</v>
      </c>
      <c r="B5339" s="52" t="s">
        <v>339</v>
      </c>
      <c r="C5339" s="52" t="s">
        <v>251</v>
      </c>
      <c r="D5339" s="52" t="s">
        <v>86</v>
      </c>
      <c r="E5339" s="52" t="s">
        <v>92</v>
      </c>
      <c r="F5339" s="52" t="s">
        <v>65</v>
      </c>
      <c r="G5339" s="52">
        <v>0</v>
      </c>
      <c r="H5339" s="52">
        <v>0</v>
      </c>
      <c r="I5339" s="52">
        <v>0</v>
      </c>
      <c r="J5339" s="52">
        <v>0</v>
      </c>
      <c r="K5339" s="52">
        <v>0</v>
      </c>
      <c r="L5339" s="52">
        <v>0</v>
      </c>
      <c r="M5339" s="52">
        <v>0</v>
      </c>
      <c r="N5339" s="52">
        <v>0</v>
      </c>
      <c r="O5339" s="52">
        <v>0</v>
      </c>
      <c r="P5339" s="52">
        <v>0</v>
      </c>
      <c r="Q5339" s="52">
        <v>0</v>
      </c>
      <c r="R5339" s="52">
        <v>0</v>
      </c>
      <c r="S5339" s="52">
        <v>0</v>
      </c>
      <c r="T5339" s="52">
        <v>0</v>
      </c>
      <c r="U5339" s="52">
        <v>0</v>
      </c>
      <c r="V5339" s="52">
        <v>0</v>
      </c>
      <c r="W5339" s="52">
        <v>0</v>
      </c>
      <c r="X5339" s="52">
        <v>0</v>
      </c>
      <c r="Y5339" s="52">
        <v>0</v>
      </c>
      <c r="Z5339" s="52">
        <v>0</v>
      </c>
    </row>
    <row r="5340" spans="1:26">
      <c r="A5340" s="52" t="s">
        <v>355</v>
      </c>
      <c r="B5340" s="52" t="s">
        <v>340</v>
      </c>
      <c r="C5340" s="52" t="s">
        <v>251</v>
      </c>
      <c r="D5340" s="52" t="s">
        <v>86</v>
      </c>
      <c r="E5340" s="52" t="s">
        <v>92</v>
      </c>
      <c r="F5340" s="52" t="s">
        <v>66</v>
      </c>
      <c r="G5340" s="52">
        <v>17.690398117200001</v>
      </c>
      <c r="H5340" s="52">
        <v>36.036001126800002</v>
      </c>
      <c r="I5340" s="52">
        <v>40.104000676800005</v>
      </c>
      <c r="J5340" s="52">
        <v>39.725999625600004</v>
      </c>
      <c r="K5340" s="52">
        <v>39.218400367200005</v>
      </c>
      <c r="L5340" s="52">
        <v>43.322398023600002</v>
      </c>
      <c r="M5340" s="52">
        <v>47.3688020592</v>
      </c>
      <c r="N5340" s="52">
        <v>49.201201134000002</v>
      </c>
      <c r="O5340" s="52">
        <v>41.1336017856</v>
      </c>
      <c r="P5340" s="52">
        <v>41.760001494000001</v>
      </c>
      <c r="Q5340" s="52">
        <v>45.921601144800007</v>
      </c>
      <c r="R5340" s="52">
        <v>58.996801699199999</v>
      </c>
      <c r="S5340" s="52">
        <v>69.447598783200007</v>
      </c>
      <c r="T5340" s="52">
        <v>62.827200349199998</v>
      </c>
      <c r="U5340" s="52">
        <v>62.416801839600005</v>
      </c>
      <c r="V5340" s="52">
        <v>43.574401515600002</v>
      </c>
      <c r="W5340" s="52">
        <v>49.32719869320001</v>
      </c>
      <c r="X5340" s="52">
        <v>19.091519110800004</v>
      </c>
      <c r="Y5340" s="52">
        <v>23.891040543600003</v>
      </c>
      <c r="Z5340" s="52">
        <v>23.205598581600004</v>
      </c>
    </row>
    <row r="5341" spans="1:26">
      <c r="A5341" s="52" t="s">
        <v>355</v>
      </c>
      <c r="B5341" s="52" t="s">
        <v>341</v>
      </c>
      <c r="C5341" s="52" t="s">
        <v>251</v>
      </c>
      <c r="D5341" s="52" t="s">
        <v>86</v>
      </c>
      <c r="E5341" s="52" t="s">
        <v>92</v>
      </c>
      <c r="F5341" s="52" t="s">
        <v>67</v>
      </c>
      <c r="G5341" s="52">
        <v>0</v>
      </c>
      <c r="H5341" s="52">
        <v>0</v>
      </c>
      <c r="I5341" s="52">
        <v>0</v>
      </c>
      <c r="J5341" s="52">
        <v>0</v>
      </c>
      <c r="K5341" s="52">
        <v>0</v>
      </c>
      <c r="L5341" s="52">
        <v>0</v>
      </c>
      <c r="M5341" s="52">
        <v>0</v>
      </c>
      <c r="N5341" s="52">
        <v>0</v>
      </c>
      <c r="O5341" s="52">
        <v>0</v>
      </c>
      <c r="P5341" s="52">
        <v>0</v>
      </c>
      <c r="Q5341" s="52">
        <v>0</v>
      </c>
      <c r="R5341" s="52">
        <v>0</v>
      </c>
      <c r="S5341" s="52">
        <v>0</v>
      </c>
      <c r="T5341" s="52">
        <v>0</v>
      </c>
      <c r="U5341" s="52">
        <v>0</v>
      </c>
      <c r="V5341" s="52">
        <v>0</v>
      </c>
      <c r="W5341" s="52">
        <v>0</v>
      </c>
      <c r="X5341" s="52">
        <v>0</v>
      </c>
      <c r="Y5341" s="52">
        <v>0</v>
      </c>
      <c r="Z5341" s="52">
        <v>0</v>
      </c>
    </row>
    <row r="5342" spans="1:26">
      <c r="A5342" s="52" t="s">
        <v>355</v>
      </c>
      <c r="B5342" s="52" t="s">
        <v>337</v>
      </c>
      <c r="C5342" s="52" t="s">
        <v>251</v>
      </c>
      <c r="D5342" s="52" t="s">
        <v>86</v>
      </c>
      <c r="E5342" s="52" t="s">
        <v>92</v>
      </c>
      <c r="F5342" s="52" t="s">
        <v>68</v>
      </c>
      <c r="G5342" s="52">
        <v>0</v>
      </c>
      <c r="H5342" s="52">
        <v>0</v>
      </c>
      <c r="I5342" s="52">
        <v>0</v>
      </c>
      <c r="J5342" s="52">
        <v>0</v>
      </c>
      <c r="K5342" s="52">
        <v>0</v>
      </c>
      <c r="L5342" s="52">
        <v>0</v>
      </c>
      <c r="M5342" s="52">
        <v>0</v>
      </c>
      <c r="N5342" s="52">
        <v>0</v>
      </c>
      <c r="O5342" s="52">
        <v>0</v>
      </c>
      <c r="P5342" s="52">
        <v>0</v>
      </c>
      <c r="Q5342" s="52">
        <v>0</v>
      </c>
      <c r="R5342" s="52">
        <v>0</v>
      </c>
      <c r="S5342" s="52">
        <v>0</v>
      </c>
      <c r="T5342" s="52">
        <v>0</v>
      </c>
      <c r="U5342" s="52">
        <v>0</v>
      </c>
      <c r="V5342" s="52">
        <v>0</v>
      </c>
      <c r="W5342" s="52">
        <v>0</v>
      </c>
      <c r="X5342" s="52">
        <v>0</v>
      </c>
      <c r="Y5342" s="52">
        <v>0</v>
      </c>
      <c r="Z5342" s="52">
        <v>0</v>
      </c>
    </row>
    <row r="5343" spans="1:26">
      <c r="A5343" s="52" t="s">
        <v>355</v>
      </c>
      <c r="B5343" s="52" t="s">
        <v>337</v>
      </c>
      <c r="C5343" s="52" t="s">
        <v>251</v>
      </c>
      <c r="D5343" s="52" t="s">
        <v>86</v>
      </c>
      <c r="E5343" s="52" t="s">
        <v>92</v>
      </c>
      <c r="F5343" s="52" t="s">
        <v>69</v>
      </c>
      <c r="G5343" s="52">
        <v>0</v>
      </c>
      <c r="H5343" s="52">
        <v>0</v>
      </c>
      <c r="I5343" s="52">
        <v>0</v>
      </c>
      <c r="J5343" s="52">
        <v>0</v>
      </c>
      <c r="K5343" s="52">
        <v>0</v>
      </c>
      <c r="L5343" s="52">
        <v>0</v>
      </c>
      <c r="M5343" s="52">
        <v>0</v>
      </c>
      <c r="N5343" s="52">
        <v>0</v>
      </c>
      <c r="O5343" s="52">
        <v>0</v>
      </c>
      <c r="P5343" s="52">
        <v>0</v>
      </c>
      <c r="Q5343" s="52">
        <v>0</v>
      </c>
      <c r="R5343" s="52">
        <v>0</v>
      </c>
      <c r="S5343" s="52">
        <v>0</v>
      </c>
      <c r="T5343" s="52">
        <v>0</v>
      </c>
      <c r="U5343" s="52">
        <v>0</v>
      </c>
      <c r="V5343" s="52">
        <v>0</v>
      </c>
      <c r="W5343" s="52">
        <v>0</v>
      </c>
      <c r="X5343" s="52">
        <v>0</v>
      </c>
      <c r="Y5343" s="52">
        <v>0</v>
      </c>
      <c r="Z5343" s="52">
        <v>0</v>
      </c>
    </row>
    <row r="5344" spans="1:26">
      <c r="A5344" s="52" t="s">
        <v>355</v>
      </c>
      <c r="B5344" s="52" t="s">
        <v>337</v>
      </c>
      <c r="C5344" s="52" t="s">
        <v>251</v>
      </c>
      <c r="D5344" s="52" t="s">
        <v>86</v>
      </c>
      <c r="E5344" s="52" t="s">
        <v>92</v>
      </c>
      <c r="F5344" s="52" t="s">
        <v>70</v>
      </c>
      <c r="G5344" s="52">
        <v>0</v>
      </c>
      <c r="H5344" s="52">
        <v>0</v>
      </c>
      <c r="I5344" s="52">
        <v>0</v>
      </c>
      <c r="J5344" s="52">
        <v>0</v>
      </c>
      <c r="K5344" s="52">
        <v>0</v>
      </c>
      <c r="L5344" s="52">
        <v>0</v>
      </c>
      <c r="M5344" s="52">
        <v>0</v>
      </c>
      <c r="N5344" s="52">
        <v>0</v>
      </c>
      <c r="O5344" s="52">
        <v>0</v>
      </c>
      <c r="P5344" s="52">
        <v>0</v>
      </c>
      <c r="Q5344" s="52">
        <v>0</v>
      </c>
      <c r="R5344" s="52">
        <v>0</v>
      </c>
      <c r="S5344" s="52">
        <v>0</v>
      </c>
      <c r="T5344" s="52">
        <v>0</v>
      </c>
      <c r="U5344" s="52">
        <v>0</v>
      </c>
      <c r="V5344" s="52">
        <v>0</v>
      </c>
      <c r="W5344" s="52">
        <v>0</v>
      </c>
      <c r="X5344" s="52">
        <v>0</v>
      </c>
      <c r="Y5344" s="52">
        <v>0</v>
      </c>
      <c r="Z5344" s="52">
        <v>0</v>
      </c>
    </row>
    <row r="5345" spans="1:26">
      <c r="A5345" s="52" t="s">
        <v>355</v>
      </c>
      <c r="B5345" s="52" t="s">
        <v>342</v>
      </c>
      <c r="C5345" s="52" t="s">
        <v>251</v>
      </c>
      <c r="D5345" s="52" t="s">
        <v>86</v>
      </c>
      <c r="E5345" s="52" t="s">
        <v>92</v>
      </c>
      <c r="F5345" s="52" t="s">
        <v>71</v>
      </c>
      <c r="G5345" s="52">
        <v>0</v>
      </c>
      <c r="H5345" s="52">
        <v>0</v>
      </c>
      <c r="I5345" s="52">
        <v>0</v>
      </c>
      <c r="J5345" s="52">
        <v>0</v>
      </c>
      <c r="K5345" s="52">
        <v>0</v>
      </c>
      <c r="L5345" s="52">
        <v>0</v>
      </c>
      <c r="M5345" s="52">
        <v>0</v>
      </c>
      <c r="N5345" s="52">
        <v>0</v>
      </c>
      <c r="O5345" s="52">
        <v>0</v>
      </c>
      <c r="P5345" s="52">
        <v>0</v>
      </c>
      <c r="Q5345" s="52">
        <v>0</v>
      </c>
      <c r="R5345" s="52">
        <v>0</v>
      </c>
      <c r="S5345" s="52">
        <v>0</v>
      </c>
      <c r="T5345" s="52">
        <v>0</v>
      </c>
      <c r="U5345" s="52">
        <v>0</v>
      </c>
      <c r="V5345" s="52">
        <v>0</v>
      </c>
      <c r="W5345" s="52">
        <v>0</v>
      </c>
      <c r="X5345" s="52">
        <v>0</v>
      </c>
      <c r="Y5345" s="52">
        <v>0</v>
      </c>
      <c r="Z5345" s="52">
        <v>0</v>
      </c>
    </row>
    <row r="5346" spans="1:26">
      <c r="A5346" s="52" t="s">
        <v>355</v>
      </c>
      <c r="B5346" s="52" t="s">
        <v>342</v>
      </c>
      <c r="C5346" s="52" t="s">
        <v>251</v>
      </c>
      <c r="D5346" s="52" t="s">
        <v>86</v>
      </c>
      <c r="E5346" s="52" t="s">
        <v>92</v>
      </c>
      <c r="F5346" s="52" t="s">
        <v>72</v>
      </c>
      <c r="G5346" s="52">
        <v>8.4673968804000008</v>
      </c>
      <c r="H5346" s="52">
        <v>11.386999058400001</v>
      </c>
      <c r="I5346" s="52">
        <v>8.3418012539999999</v>
      </c>
      <c r="J5346" s="52">
        <v>8.1791985024000002</v>
      </c>
      <c r="K5346" s="52">
        <v>10.322601454800001</v>
      </c>
      <c r="L5346" s="52">
        <v>16.9805973528</v>
      </c>
      <c r="M5346" s="52">
        <v>16.812798782400002</v>
      </c>
      <c r="N5346" s="52">
        <v>18.048599791200004</v>
      </c>
      <c r="O5346" s="52">
        <v>20.1412001124</v>
      </c>
      <c r="P5346" s="52">
        <v>17.445399141599999</v>
      </c>
      <c r="Q5346" s="52">
        <v>30.213196466399999</v>
      </c>
      <c r="R5346" s="52">
        <v>49.3537974336</v>
      </c>
      <c r="S5346" s="52">
        <v>66.688999999200007</v>
      </c>
      <c r="T5346" s="52">
        <v>70.513997677199995</v>
      </c>
      <c r="U5346" s="52">
        <v>37.252396317600002</v>
      </c>
      <c r="V5346" s="52">
        <v>51.853195616400001</v>
      </c>
      <c r="W5346" s="52">
        <v>50.324000410800004</v>
      </c>
      <c r="X5346" s="52">
        <v>29.777698090800005</v>
      </c>
      <c r="Y5346" s="52">
        <v>26.2723207248</v>
      </c>
      <c r="Z5346" s="52">
        <v>63.108519814799998</v>
      </c>
    </row>
    <row r="5347" spans="1:26">
      <c r="A5347" s="52" t="s">
        <v>355</v>
      </c>
      <c r="B5347" s="52" t="s">
        <v>343</v>
      </c>
      <c r="C5347" s="52" t="s">
        <v>251</v>
      </c>
      <c r="D5347" s="52" t="s">
        <v>86</v>
      </c>
      <c r="E5347" s="52" t="s">
        <v>92</v>
      </c>
      <c r="F5347" s="52" t="s">
        <v>73</v>
      </c>
      <c r="G5347" s="52">
        <v>0</v>
      </c>
      <c r="H5347" s="52">
        <v>0</v>
      </c>
      <c r="I5347" s="52">
        <v>0</v>
      </c>
      <c r="J5347" s="52">
        <v>0</v>
      </c>
      <c r="K5347" s="52">
        <v>0</v>
      </c>
      <c r="L5347" s="52">
        <v>0</v>
      </c>
      <c r="M5347" s="52">
        <v>0</v>
      </c>
      <c r="N5347" s="52">
        <v>0</v>
      </c>
      <c r="O5347" s="52">
        <v>0</v>
      </c>
      <c r="P5347" s="52">
        <v>0</v>
      </c>
      <c r="Q5347" s="52">
        <v>0</v>
      </c>
      <c r="R5347" s="52">
        <v>0</v>
      </c>
      <c r="S5347" s="52">
        <v>0</v>
      </c>
      <c r="T5347" s="52">
        <v>0</v>
      </c>
      <c r="U5347" s="52">
        <v>0</v>
      </c>
      <c r="V5347" s="52">
        <v>0</v>
      </c>
      <c r="W5347" s="52">
        <v>0</v>
      </c>
      <c r="X5347" s="52">
        <v>0.63194721840000001</v>
      </c>
      <c r="Y5347" s="52">
        <v>57.504421026000003</v>
      </c>
      <c r="Z5347" s="52">
        <v>16.900717395600001</v>
      </c>
    </row>
    <row r="5348" spans="1:26">
      <c r="A5348" s="52" t="s">
        <v>350</v>
      </c>
      <c r="B5348" s="52" t="s">
        <v>337</v>
      </c>
      <c r="C5348" s="52" t="s">
        <v>252</v>
      </c>
      <c r="D5348" s="52" t="s">
        <v>86</v>
      </c>
      <c r="E5348" s="52" t="s">
        <v>87</v>
      </c>
      <c r="F5348" s="52" t="s">
        <v>63</v>
      </c>
      <c r="G5348" s="52">
        <v>0</v>
      </c>
      <c r="H5348" s="52">
        <v>0</v>
      </c>
      <c r="I5348" s="52">
        <v>0</v>
      </c>
      <c r="J5348" s="52">
        <v>0</v>
      </c>
      <c r="K5348" s="52">
        <v>0</v>
      </c>
      <c r="L5348" s="52">
        <v>0</v>
      </c>
      <c r="M5348" s="52">
        <v>0</v>
      </c>
      <c r="N5348" s="52">
        <v>0</v>
      </c>
      <c r="O5348" s="52">
        <v>0</v>
      </c>
      <c r="P5348" s="52">
        <v>0</v>
      </c>
      <c r="Q5348" s="52">
        <v>0</v>
      </c>
      <c r="R5348" s="52">
        <v>0</v>
      </c>
      <c r="S5348" s="52">
        <v>0</v>
      </c>
      <c r="T5348" s="52">
        <v>0</v>
      </c>
      <c r="U5348" s="52">
        <v>0</v>
      </c>
      <c r="V5348" s="52">
        <v>0</v>
      </c>
      <c r="W5348" s="52">
        <v>0</v>
      </c>
      <c r="X5348" s="52">
        <v>0</v>
      </c>
      <c r="Y5348" s="52">
        <v>0</v>
      </c>
      <c r="Z5348" s="52">
        <v>0</v>
      </c>
    </row>
    <row r="5349" spans="1:26">
      <c r="A5349" s="52" t="s">
        <v>350</v>
      </c>
      <c r="B5349" s="52" t="s">
        <v>338</v>
      </c>
      <c r="C5349" s="52" t="s">
        <v>252</v>
      </c>
      <c r="D5349" s="52" t="s">
        <v>86</v>
      </c>
      <c r="E5349" s="52" t="s">
        <v>87</v>
      </c>
      <c r="F5349" s="52" t="s">
        <v>64</v>
      </c>
      <c r="G5349" s="52">
        <v>0</v>
      </c>
      <c r="H5349" s="52">
        <v>0</v>
      </c>
      <c r="I5349" s="52">
        <v>0</v>
      </c>
      <c r="J5349" s="52">
        <v>0</v>
      </c>
      <c r="K5349" s="52">
        <v>0</v>
      </c>
      <c r="L5349" s="52">
        <v>0</v>
      </c>
      <c r="M5349" s="52">
        <v>0</v>
      </c>
      <c r="N5349" s="52">
        <v>0</v>
      </c>
      <c r="O5349" s="52">
        <v>0</v>
      </c>
      <c r="P5349" s="52">
        <v>0</v>
      </c>
      <c r="Q5349" s="52">
        <v>0</v>
      </c>
      <c r="R5349" s="52">
        <v>0</v>
      </c>
      <c r="S5349" s="52">
        <v>0</v>
      </c>
      <c r="T5349" s="52">
        <v>0</v>
      </c>
      <c r="U5349" s="52">
        <v>0</v>
      </c>
      <c r="V5349" s="52">
        <v>0</v>
      </c>
      <c r="W5349" s="52">
        <v>0</v>
      </c>
      <c r="X5349" s="52">
        <v>0</v>
      </c>
      <c r="Y5349" s="52">
        <v>0</v>
      </c>
      <c r="Z5349" s="52">
        <v>0</v>
      </c>
    </row>
    <row r="5350" spans="1:26">
      <c r="A5350" s="52" t="s">
        <v>350</v>
      </c>
      <c r="B5350" s="52" t="s">
        <v>339</v>
      </c>
      <c r="C5350" s="52" t="s">
        <v>252</v>
      </c>
      <c r="D5350" s="52" t="s">
        <v>86</v>
      </c>
      <c r="E5350" s="52" t="s">
        <v>87</v>
      </c>
      <c r="F5350" s="52" t="s">
        <v>65</v>
      </c>
      <c r="G5350" s="52">
        <v>0</v>
      </c>
      <c r="H5350" s="52">
        <v>0</v>
      </c>
      <c r="I5350" s="52">
        <v>0</v>
      </c>
      <c r="J5350" s="52">
        <v>0</v>
      </c>
      <c r="K5350" s="52">
        <v>0</v>
      </c>
      <c r="L5350" s="52">
        <v>0</v>
      </c>
      <c r="M5350" s="52">
        <v>0</v>
      </c>
      <c r="N5350" s="52">
        <v>0</v>
      </c>
      <c r="O5350" s="52">
        <v>0</v>
      </c>
      <c r="P5350" s="52">
        <v>0</v>
      </c>
      <c r="Q5350" s="52">
        <v>0</v>
      </c>
      <c r="R5350" s="52">
        <v>0</v>
      </c>
      <c r="S5350" s="52">
        <v>0</v>
      </c>
      <c r="T5350" s="52">
        <v>0</v>
      </c>
      <c r="U5350" s="52">
        <v>0</v>
      </c>
      <c r="V5350" s="52">
        <v>0</v>
      </c>
      <c r="W5350" s="52">
        <v>0</v>
      </c>
      <c r="X5350" s="52">
        <v>0</v>
      </c>
      <c r="Y5350" s="52">
        <v>0</v>
      </c>
      <c r="Z5350" s="52">
        <v>0</v>
      </c>
    </row>
    <row r="5351" spans="1:26">
      <c r="A5351" s="52" t="s">
        <v>350</v>
      </c>
      <c r="B5351" s="52" t="s">
        <v>340</v>
      </c>
      <c r="C5351" s="52" t="s">
        <v>252</v>
      </c>
      <c r="D5351" s="52" t="s">
        <v>86</v>
      </c>
      <c r="E5351" s="52" t="s">
        <v>87</v>
      </c>
      <c r="F5351" s="52" t="s">
        <v>66</v>
      </c>
      <c r="G5351" s="52">
        <v>0</v>
      </c>
      <c r="H5351" s="52">
        <v>0</v>
      </c>
      <c r="I5351" s="52">
        <v>0</v>
      </c>
      <c r="J5351" s="52">
        <v>0</v>
      </c>
      <c r="K5351" s="52">
        <v>0</v>
      </c>
      <c r="L5351" s="52">
        <v>0</v>
      </c>
      <c r="M5351" s="52">
        <v>0</v>
      </c>
      <c r="N5351" s="52">
        <v>0</v>
      </c>
      <c r="O5351" s="52">
        <v>0</v>
      </c>
      <c r="P5351" s="52">
        <v>0</v>
      </c>
      <c r="Q5351" s="52">
        <v>0</v>
      </c>
      <c r="R5351" s="52">
        <v>0</v>
      </c>
      <c r="S5351" s="52">
        <v>0</v>
      </c>
      <c r="T5351" s="52">
        <v>0</v>
      </c>
      <c r="U5351" s="52">
        <v>0</v>
      </c>
      <c r="V5351" s="52">
        <v>0</v>
      </c>
      <c r="W5351" s="52">
        <v>0</v>
      </c>
      <c r="X5351" s="52">
        <v>0</v>
      </c>
      <c r="Y5351" s="52">
        <v>0</v>
      </c>
      <c r="Z5351" s="52">
        <v>0</v>
      </c>
    </row>
    <row r="5352" spans="1:26">
      <c r="A5352" s="52" t="s">
        <v>350</v>
      </c>
      <c r="B5352" s="52" t="s">
        <v>341</v>
      </c>
      <c r="C5352" s="52" t="s">
        <v>252</v>
      </c>
      <c r="D5352" s="52" t="s">
        <v>86</v>
      </c>
      <c r="E5352" s="52" t="s">
        <v>87</v>
      </c>
      <c r="F5352" s="52" t="s">
        <v>67</v>
      </c>
      <c r="G5352" s="52">
        <v>0</v>
      </c>
      <c r="H5352" s="52">
        <v>0</v>
      </c>
      <c r="I5352" s="52">
        <v>0</v>
      </c>
      <c r="J5352" s="52">
        <v>0</v>
      </c>
      <c r="K5352" s="52">
        <v>0</v>
      </c>
      <c r="L5352" s="52">
        <v>0</v>
      </c>
      <c r="M5352" s="52">
        <v>0</v>
      </c>
      <c r="N5352" s="52">
        <v>0</v>
      </c>
      <c r="O5352" s="52">
        <v>0</v>
      </c>
      <c r="P5352" s="52">
        <v>0</v>
      </c>
      <c r="Q5352" s="52">
        <v>0</v>
      </c>
      <c r="R5352" s="52">
        <v>0</v>
      </c>
      <c r="S5352" s="52">
        <v>0</v>
      </c>
      <c r="T5352" s="52">
        <v>0</v>
      </c>
      <c r="U5352" s="52">
        <v>0</v>
      </c>
      <c r="V5352" s="52">
        <v>0</v>
      </c>
      <c r="W5352" s="52">
        <v>0</v>
      </c>
      <c r="X5352" s="52">
        <v>0</v>
      </c>
      <c r="Y5352" s="52">
        <v>0</v>
      </c>
      <c r="Z5352" s="52">
        <v>0</v>
      </c>
    </row>
    <row r="5353" spans="1:26">
      <c r="A5353" s="52" t="s">
        <v>350</v>
      </c>
      <c r="B5353" s="52" t="s">
        <v>337</v>
      </c>
      <c r="C5353" s="52" t="s">
        <v>252</v>
      </c>
      <c r="D5353" s="52" t="s">
        <v>86</v>
      </c>
      <c r="E5353" s="52" t="s">
        <v>87</v>
      </c>
      <c r="F5353" s="52" t="s">
        <v>68</v>
      </c>
      <c r="G5353" s="52">
        <v>0</v>
      </c>
      <c r="H5353" s="52">
        <v>0</v>
      </c>
      <c r="I5353" s="52">
        <v>0</v>
      </c>
      <c r="J5353" s="52">
        <v>0</v>
      </c>
      <c r="K5353" s="52">
        <v>0</v>
      </c>
      <c r="L5353" s="52">
        <v>0</v>
      </c>
      <c r="M5353" s="52">
        <v>0</v>
      </c>
      <c r="N5353" s="52">
        <v>0</v>
      </c>
      <c r="O5353" s="52">
        <v>0</v>
      </c>
      <c r="P5353" s="52">
        <v>0</v>
      </c>
      <c r="Q5353" s="52">
        <v>0</v>
      </c>
      <c r="R5353" s="52">
        <v>0</v>
      </c>
      <c r="S5353" s="52">
        <v>0</v>
      </c>
      <c r="T5353" s="52">
        <v>0</v>
      </c>
      <c r="U5353" s="52">
        <v>0</v>
      </c>
      <c r="V5353" s="52">
        <v>0</v>
      </c>
      <c r="W5353" s="52">
        <v>0</v>
      </c>
      <c r="X5353" s="52">
        <v>0</v>
      </c>
      <c r="Y5353" s="52">
        <v>0</v>
      </c>
      <c r="Z5353" s="52">
        <v>0</v>
      </c>
    </row>
    <row r="5354" spans="1:26">
      <c r="A5354" s="52" t="s">
        <v>350</v>
      </c>
      <c r="B5354" s="52" t="s">
        <v>337</v>
      </c>
      <c r="C5354" s="52" t="s">
        <v>252</v>
      </c>
      <c r="D5354" s="52" t="s">
        <v>86</v>
      </c>
      <c r="E5354" s="52" t="s">
        <v>87</v>
      </c>
      <c r="F5354" s="52" t="s">
        <v>69</v>
      </c>
      <c r="G5354" s="52">
        <v>0</v>
      </c>
      <c r="H5354" s="52">
        <v>0</v>
      </c>
      <c r="I5354" s="52">
        <v>0</v>
      </c>
      <c r="J5354" s="52">
        <v>0</v>
      </c>
      <c r="K5354" s="52">
        <v>0</v>
      </c>
      <c r="L5354" s="52">
        <v>0</v>
      </c>
      <c r="M5354" s="52">
        <v>0</v>
      </c>
      <c r="N5354" s="52">
        <v>0</v>
      </c>
      <c r="O5354" s="52">
        <v>0</v>
      </c>
      <c r="P5354" s="52">
        <v>0</v>
      </c>
      <c r="Q5354" s="52">
        <v>0</v>
      </c>
      <c r="R5354" s="52">
        <v>0</v>
      </c>
      <c r="S5354" s="52">
        <v>0</v>
      </c>
      <c r="T5354" s="52">
        <v>0</v>
      </c>
      <c r="U5354" s="52">
        <v>0</v>
      </c>
      <c r="V5354" s="52">
        <v>0</v>
      </c>
      <c r="W5354" s="52">
        <v>0</v>
      </c>
      <c r="X5354" s="52">
        <v>0</v>
      </c>
      <c r="Y5354" s="52">
        <v>0</v>
      </c>
      <c r="Z5354" s="52">
        <v>0</v>
      </c>
    </row>
    <row r="5355" spans="1:26">
      <c r="A5355" s="52" t="s">
        <v>350</v>
      </c>
      <c r="B5355" s="52" t="s">
        <v>337</v>
      </c>
      <c r="C5355" s="52" t="s">
        <v>252</v>
      </c>
      <c r="D5355" s="52" t="s">
        <v>86</v>
      </c>
      <c r="E5355" s="52" t="s">
        <v>87</v>
      </c>
      <c r="F5355" s="52" t="s">
        <v>70</v>
      </c>
      <c r="G5355" s="52">
        <v>0</v>
      </c>
      <c r="H5355" s="52">
        <v>0</v>
      </c>
      <c r="I5355" s="52">
        <v>0</v>
      </c>
      <c r="J5355" s="52">
        <v>0</v>
      </c>
      <c r="K5355" s="52">
        <v>0</v>
      </c>
      <c r="L5355" s="52">
        <v>0</v>
      </c>
      <c r="M5355" s="52">
        <v>0</v>
      </c>
      <c r="N5355" s="52">
        <v>0</v>
      </c>
      <c r="O5355" s="52">
        <v>0</v>
      </c>
      <c r="P5355" s="52">
        <v>0</v>
      </c>
      <c r="Q5355" s="52">
        <v>0</v>
      </c>
      <c r="R5355" s="52">
        <v>0</v>
      </c>
      <c r="S5355" s="52">
        <v>0</v>
      </c>
      <c r="T5355" s="52">
        <v>0</v>
      </c>
      <c r="U5355" s="52">
        <v>0</v>
      </c>
      <c r="V5355" s="52">
        <v>0</v>
      </c>
      <c r="W5355" s="52">
        <v>0</v>
      </c>
      <c r="X5355" s="52">
        <v>0</v>
      </c>
      <c r="Y5355" s="52">
        <v>0</v>
      </c>
      <c r="Z5355" s="52">
        <v>0</v>
      </c>
    </row>
    <row r="5356" spans="1:26">
      <c r="A5356" s="52" t="s">
        <v>350</v>
      </c>
      <c r="B5356" s="52" t="s">
        <v>342</v>
      </c>
      <c r="C5356" s="52" t="s">
        <v>252</v>
      </c>
      <c r="D5356" s="52" t="s">
        <v>86</v>
      </c>
      <c r="E5356" s="52" t="s">
        <v>87</v>
      </c>
      <c r="F5356" s="52" t="s">
        <v>71</v>
      </c>
      <c r="G5356" s="52">
        <v>0</v>
      </c>
      <c r="H5356" s="52">
        <v>0</v>
      </c>
      <c r="I5356" s="52">
        <v>0</v>
      </c>
      <c r="J5356" s="52">
        <v>0</v>
      </c>
      <c r="K5356" s="52">
        <v>0</v>
      </c>
      <c r="L5356" s="52">
        <v>0</v>
      </c>
      <c r="M5356" s="52">
        <v>0</v>
      </c>
      <c r="N5356" s="52">
        <v>0</v>
      </c>
      <c r="O5356" s="52">
        <v>0</v>
      </c>
      <c r="P5356" s="52">
        <v>0</v>
      </c>
      <c r="Q5356" s="52">
        <v>0</v>
      </c>
      <c r="R5356" s="52">
        <v>0</v>
      </c>
      <c r="S5356" s="52">
        <v>0</v>
      </c>
      <c r="T5356" s="52">
        <v>0</v>
      </c>
      <c r="U5356" s="52">
        <v>0</v>
      </c>
      <c r="V5356" s="52">
        <v>0</v>
      </c>
      <c r="W5356" s="52">
        <v>0</v>
      </c>
      <c r="X5356" s="52">
        <v>0</v>
      </c>
      <c r="Y5356" s="52">
        <v>0</v>
      </c>
      <c r="Z5356" s="52">
        <v>0</v>
      </c>
    </row>
    <row r="5357" spans="1:26">
      <c r="A5357" s="52" t="s">
        <v>350</v>
      </c>
      <c r="B5357" s="52" t="s">
        <v>342</v>
      </c>
      <c r="C5357" s="52" t="s">
        <v>252</v>
      </c>
      <c r="D5357" s="52" t="s">
        <v>86</v>
      </c>
      <c r="E5357" s="52" t="s">
        <v>87</v>
      </c>
      <c r="F5357" s="52" t="s">
        <v>72</v>
      </c>
      <c r="G5357" s="52">
        <v>0</v>
      </c>
      <c r="H5357" s="52">
        <v>0</v>
      </c>
      <c r="I5357" s="52">
        <v>0</v>
      </c>
      <c r="J5357" s="52">
        <v>0</v>
      </c>
      <c r="K5357" s="52">
        <v>0</v>
      </c>
      <c r="L5357" s="52">
        <v>0</v>
      </c>
      <c r="M5357" s="52">
        <v>0</v>
      </c>
      <c r="N5357" s="52">
        <v>0</v>
      </c>
      <c r="O5357" s="52">
        <v>0</v>
      </c>
      <c r="P5357" s="52">
        <v>0</v>
      </c>
      <c r="Q5357" s="52">
        <v>0</v>
      </c>
      <c r="R5357" s="52">
        <v>0</v>
      </c>
      <c r="S5357" s="52">
        <v>0</v>
      </c>
      <c r="T5357" s="52">
        <v>0</v>
      </c>
      <c r="U5357" s="52">
        <v>0</v>
      </c>
      <c r="V5357" s="52">
        <v>0</v>
      </c>
      <c r="W5357" s="52">
        <v>0</v>
      </c>
      <c r="X5357" s="52">
        <v>0</v>
      </c>
      <c r="Y5357" s="52">
        <v>0</v>
      </c>
      <c r="Z5357" s="52">
        <v>0</v>
      </c>
    </row>
    <row r="5358" spans="1:26">
      <c r="A5358" s="52" t="s">
        <v>350</v>
      </c>
      <c r="B5358" s="52" t="s">
        <v>343</v>
      </c>
      <c r="C5358" s="52" t="s">
        <v>252</v>
      </c>
      <c r="D5358" s="52" t="s">
        <v>86</v>
      </c>
      <c r="E5358" s="52" t="s">
        <v>87</v>
      </c>
      <c r="F5358" s="52" t="s">
        <v>73</v>
      </c>
      <c r="G5358" s="52">
        <v>0</v>
      </c>
      <c r="H5358" s="52">
        <v>0</v>
      </c>
      <c r="I5358" s="52">
        <v>0</v>
      </c>
      <c r="J5358" s="52">
        <v>0</v>
      </c>
      <c r="K5358" s="52">
        <v>0</v>
      </c>
      <c r="L5358" s="52">
        <v>0</v>
      </c>
      <c r="M5358" s="52">
        <v>0</v>
      </c>
      <c r="N5358" s="52">
        <v>0</v>
      </c>
      <c r="O5358" s="52">
        <v>0</v>
      </c>
      <c r="P5358" s="52">
        <v>0</v>
      </c>
      <c r="Q5358" s="52">
        <v>0</v>
      </c>
      <c r="R5358" s="52">
        <v>0</v>
      </c>
      <c r="S5358" s="52">
        <v>0</v>
      </c>
      <c r="T5358" s="52">
        <v>0</v>
      </c>
      <c r="U5358" s="52">
        <v>0</v>
      </c>
      <c r="V5358" s="52">
        <v>0</v>
      </c>
      <c r="W5358" s="52">
        <v>0</v>
      </c>
      <c r="X5358" s="52">
        <v>0</v>
      </c>
      <c r="Y5358" s="52">
        <v>0</v>
      </c>
      <c r="Z5358" s="52">
        <v>0</v>
      </c>
    </row>
    <row r="5359" spans="1:26">
      <c r="A5359" s="52" t="s">
        <v>351</v>
      </c>
      <c r="B5359" s="52" t="s">
        <v>337</v>
      </c>
      <c r="C5359" s="52" t="s">
        <v>252</v>
      </c>
      <c r="D5359" s="52" t="s">
        <v>86</v>
      </c>
      <c r="E5359" s="52" t="s">
        <v>88</v>
      </c>
      <c r="F5359" s="52" t="s">
        <v>63</v>
      </c>
      <c r="G5359" s="52">
        <v>0</v>
      </c>
      <c r="H5359" s="52">
        <v>0</v>
      </c>
      <c r="I5359" s="52">
        <v>0</v>
      </c>
      <c r="J5359" s="52">
        <v>0</v>
      </c>
      <c r="K5359" s="52">
        <v>0</v>
      </c>
      <c r="L5359" s="52">
        <v>0</v>
      </c>
      <c r="M5359" s="52">
        <v>0</v>
      </c>
      <c r="N5359" s="52">
        <v>0</v>
      </c>
      <c r="O5359" s="52">
        <v>0</v>
      </c>
      <c r="P5359" s="52">
        <v>0</v>
      </c>
      <c r="Q5359" s="52">
        <v>0</v>
      </c>
      <c r="R5359" s="52">
        <v>0</v>
      </c>
      <c r="S5359" s="52">
        <v>0</v>
      </c>
      <c r="T5359" s="52">
        <v>0</v>
      </c>
      <c r="U5359" s="52">
        <v>0</v>
      </c>
      <c r="V5359" s="52">
        <v>0</v>
      </c>
      <c r="W5359" s="52">
        <v>0</v>
      </c>
      <c r="X5359" s="52">
        <v>0</v>
      </c>
      <c r="Y5359" s="52">
        <v>0</v>
      </c>
      <c r="Z5359" s="52">
        <v>0</v>
      </c>
    </row>
    <row r="5360" spans="1:26">
      <c r="A5360" s="52" t="s">
        <v>351</v>
      </c>
      <c r="B5360" s="52" t="s">
        <v>338</v>
      </c>
      <c r="C5360" s="52" t="s">
        <v>252</v>
      </c>
      <c r="D5360" s="52" t="s">
        <v>86</v>
      </c>
      <c r="E5360" s="52" t="s">
        <v>88</v>
      </c>
      <c r="F5360" s="52" t="s">
        <v>64</v>
      </c>
      <c r="G5360" s="52">
        <v>0</v>
      </c>
      <c r="H5360" s="52">
        <v>0</v>
      </c>
      <c r="I5360" s="52">
        <v>0</v>
      </c>
      <c r="J5360" s="52">
        <v>0</v>
      </c>
      <c r="K5360" s="52">
        <v>0</v>
      </c>
      <c r="L5360" s="52">
        <v>0</v>
      </c>
      <c r="M5360" s="52">
        <v>0</v>
      </c>
      <c r="N5360" s="52">
        <v>0</v>
      </c>
      <c r="O5360" s="52">
        <v>0</v>
      </c>
      <c r="P5360" s="52">
        <v>0</v>
      </c>
      <c r="Q5360" s="52">
        <v>0</v>
      </c>
      <c r="R5360" s="52">
        <v>0</v>
      </c>
      <c r="S5360" s="52">
        <v>0</v>
      </c>
      <c r="T5360" s="52">
        <v>0</v>
      </c>
      <c r="U5360" s="52">
        <v>0</v>
      </c>
      <c r="V5360" s="52">
        <v>0</v>
      </c>
      <c r="W5360" s="52">
        <v>0</v>
      </c>
      <c r="X5360" s="52">
        <v>0</v>
      </c>
      <c r="Y5360" s="52">
        <v>0</v>
      </c>
      <c r="Z5360" s="52">
        <v>0</v>
      </c>
    </row>
    <row r="5361" spans="1:26">
      <c r="A5361" s="52" t="s">
        <v>351</v>
      </c>
      <c r="B5361" s="52" t="s">
        <v>339</v>
      </c>
      <c r="C5361" s="52" t="s">
        <v>252</v>
      </c>
      <c r="D5361" s="52" t="s">
        <v>86</v>
      </c>
      <c r="E5361" s="52" t="s">
        <v>88</v>
      </c>
      <c r="F5361" s="52" t="s">
        <v>65</v>
      </c>
      <c r="G5361" s="52">
        <v>0</v>
      </c>
      <c r="H5361" s="52">
        <v>0</v>
      </c>
      <c r="I5361" s="52">
        <v>0</v>
      </c>
      <c r="J5361" s="52">
        <v>0</v>
      </c>
      <c r="K5361" s="52">
        <v>0</v>
      </c>
      <c r="L5361" s="52">
        <v>0</v>
      </c>
      <c r="M5361" s="52">
        <v>0</v>
      </c>
      <c r="N5361" s="52">
        <v>0</v>
      </c>
      <c r="O5361" s="52">
        <v>0</v>
      </c>
      <c r="P5361" s="52">
        <v>0</v>
      </c>
      <c r="Q5361" s="52">
        <v>0</v>
      </c>
      <c r="R5361" s="52">
        <v>0</v>
      </c>
      <c r="S5361" s="52">
        <v>0</v>
      </c>
      <c r="T5361" s="52">
        <v>0</v>
      </c>
      <c r="U5361" s="52">
        <v>0</v>
      </c>
      <c r="V5361" s="52">
        <v>0</v>
      </c>
      <c r="W5361" s="52">
        <v>0</v>
      </c>
      <c r="X5361" s="52">
        <v>0</v>
      </c>
      <c r="Y5361" s="52">
        <v>0</v>
      </c>
      <c r="Z5361" s="52">
        <v>0</v>
      </c>
    </row>
    <row r="5362" spans="1:26">
      <c r="A5362" s="52" t="s">
        <v>351</v>
      </c>
      <c r="B5362" s="52" t="s">
        <v>340</v>
      </c>
      <c r="C5362" s="52" t="s">
        <v>252</v>
      </c>
      <c r="D5362" s="52" t="s">
        <v>86</v>
      </c>
      <c r="E5362" s="52" t="s">
        <v>88</v>
      </c>
      <c r="F5362" s="52" t="s">
        <v>66</v>
      </c>
      <c r="G5362" s="52">
        <v>0</v>
      </c>
      <c r="H5362" s="52">
        <v>0</v>
      </c>
      <c r="I5362" s="52">
        <v>0</v>
      </c>
      <c r="J5362" s="52">
        <v>0</v>
      </c>
      <c r="K5362" s="52">
        <v>0</v>
      </c>
      <c r="L5362" s="52">
        <v>0</v>
      </c>
      <c r="M5362" s="52">
        <v>0</v>
      </c>
      <c r="N5362" s="52">
        <v>0</v>
      </c>
      <c r="O5362" s="52">
        <v>0</v>
      </c>
      <c r="P5362" s="52">
        <v>0</v>
      </c>
      <c r="Q5362" s="52">
        <v>0</v>
      </c>
      <c r="R5362" s="52">
        <v>0</v>
      </c>
      <c r="S5362" s="52">
        <v>0</v>
      </c>
      <c r="T5362" s="52">
        <v>0</v>
      </c>
      <c r="U5362" s="52">
        <v>0</v>
      </c>
      <c r="V5362" s="52">
        <v>0</v>
      </c>
      <c r="W5362" s="52">
        <v>0</v>
      </c>
      <c r="X5362" s="52">
        <v>0</v>
      </c>
      <c r="Y5362" s="52">
        <v>0</v>
      </c>
      <c r="Z5362" s="52">
        <v>0</v>
      </c>
    </row>
    <row r="5363" spans="1:26">
      <c r="A5363" s="52" t="s">
        <v>351</v>
      </c>
      <c r="B5363" s="52" t="s">
        <v>341</v>
      </c>
      <c r="C5363" s="52" t="s">
        <v>252</v>
      </c>
      <c r="D5363" s="52" t="s">
        <v>86</v>
      </c>
      <c r="E5363" s="52" t="s">
        <v>88</v>
      </c>
      <c r="F5363" s="52" t="s">
        <v>67</v>
      </c>
      <c r="G5363" s="52">
        <v>0</v>
      </c>
      <c r="H5363" s="52">
        <v>0</v>
      </c>
      <c r="I5363" s="52">
        <v>0</v>
      </c>
      <c r="J5363" s="52">
        <v>0</v>
      </c>
      <c r="K5363" s="52">
        <v>0</v>
      </c>
      <c r="L5363" s="52">
        <v>0</v>
      </c>
      <c r="M5363" s="52">
        <v>0</v>
      </c>
      <c r="N5363" s="52">
        <v>0</v>
      </c>
      <c r="O5363" s="52">
        <v>0</v>
      </c>
      <c r="P5363" s="52">
        <v>0</v>
      </c>
      <c r="Q5363" s="52">
        <v>0</v>
      </c>
      <c r="R5363" s="52">
        <v>0</v>
      </c>
      <c r="S5363" s="52">
        <v>0</v>
      </c>
      <c r="T5363" s="52">
        <v>0</v>
      </c>
      <c r="U5363" s="52">
        <v>0</v>
      </c>
      <c r="V5363" s="52">
        <v>0</v>
      </c>
      <c r="W5363" s="52">
        <v>0</v>
      </c>
      <c r="X5363" s="52">
        <v>0</v>
      </c>
      <c r="Y5363" s="52">
        <v>0</v>
      </c>
      <c r="Z5363" s="52">
        <v>0</v>
      </c>
    </row>
    <row r="5364" spans="1:26">
      <c r="A5364" s="52" t="s">
        <v>351</v>
      </c>
      <c r="B5364" s="52" t="s">
        <v>337</v>
      </c>
      <c r="C5364" s="52" t="s">
        <v>252</v>
      </c>
      <c r="D5364" s="52" t="s">
        <v>86</v>
      </c>
      <c r="E5364" s="52" t="s">
        <v>88</v>
      </c>
      <c r="F5364" s="52" t="s">
        <v>68</v>
      </c>
      <c r="G5364" s="52">
        <v>0</v>
      </c>
      <c r="H5364" s="52">
        <v>0</v>
      </c>
      <c r="I5364" s="52">
        <v>0</v>
      </c>
      <c r="J5364" s="52">
        <v>0</v>
      </c>
      <c r="K5364" s="52">
        <v>0</v>
      </c>
      <c r="L5364" s="52">
        <v>0</v>
      </c>
      <c r="M5364" s="52">
        <v>0</v>
      </c>
      <c r="N5364" s="52">
        <v>0</v>
      </c>
      <c r="O5364" s="52">
        <v>0</v>
      </c>
      <c r="P5364" s="52">
        <v>0</v>
      </c>
      <c r="Q5364" s="52">
        <v>0</v>
      </c>
      <c r="R5364" s="52">
        <v>0</v>
      </c>
      <c r="S5364" s="52">
        <v>0</v>
      </c>
      <c r="T5364" s="52">
        <v>0</v>
      </c>
      <c r="U5364" s="52">
        <v>0</v>
      </c>
      <c r="V5364" s="52">
        <v>0</v>
      </c>
      <c r="W5364" s="52">
        <v>0</v>
      </c>
      <c r="X5364" s="52">
        <v>0</v>
      </c>
      <c r="Y5364" s="52">
        <v>0</v>
      </c>
      <c r="Z5364" s="52">
        <v>0</v>
      </c>
    </row>
    <row r="5365" spans="1:26">
      <c r="A5365" s="52" t="s">
        <v>351</v>
      </c>
      <c r="B5365" s="52" t="s">
        <v>337</v>
      </c>
      <c r="C5365" s="52" t="s">
        <v>252</v>
      </c>
      <c r="D5365" s="52" t="s">
        <v>86</v>
      </c>
      <c r="E5365" s="52" t="s">
        <v>88</v>
      </c>
      <c r="F5365" s="52" t="s">
        <v>69</v>
      </c>
      <c r="G5365" s="52">
        <v>0</v>
      </c>
      <c r="H5365" s="52">
        <v>0</v>
      </c>
      <c r="I5365" s="52">
        <v>0</v>
      </c>
      <c r="J5365" s="52">
        <v>0</v>
      </c>
      <c r="K5365" s="52">
        <v>0</v>
      </c>
      <c r="L5365" s="52">
        <v>0</v>
      </c>
      <c r="M5365" s="52">
        <v>0</v>
      </c>
      <c r="N5365" s="52">
        <v>0</v>
      </c>
      <c r="O5365" s="52">
        <v>0</v>
      </c>
      <c r="P5365" s="52">
        <v>0</v>
      </c>
      <c r="Q5365" s="52">
        <v>0</v>
      </c>
      <c r="R5365" s="52">
        <v>0</v>
      </c>
      <c r="S5365" s="52">
        <v>0</v>
      </c>
      <c r="T5365" s="52">
        <v>0</v>
      </c>
      <c r="U5365" s="52">
        <v>0</v>
      </c>
      <c r="V5365" s="52">
        <v>0</v>
      </c>
      <c r="W5365" s="52">
        <v>0</v>
      </c>
      <c r="X5365" s="52">
        <v>0</v>
      </c>
      <c r="Y5365" s="52">
        <v>0</v>
      </c>
      <c r="Z5365" s="52">
        <v>0</v>
      </c>
    </row>
    <row r="5366" spans="1:26">
      <c r="A5366" s="52" t="s">
        <v>351</v>
      </c>
      <c r="B5366" s="52" t="s">
        <v>337</v>
      </c>
      <c r="C5366" s="52" t="s">
        <v>252</v>
      </c>
      <c r="D5366" s="52" t="s">
        <v>86</v>
      </c>
      <c r="E5366" s="52" t="s">
        <v>88</v>
      </c>
      <c r="F5366" s="52" t="s">
        <v>70</v>
      </c>
      <c r="G5366" s="52">
        <v>0</v>
      </c>
      <c r="H5366" s="52">
        <v>0</v>
      </c>
      <c r="I5366" s="52">
        <v>0</v>
      </c>
      <c r="J5366" s="52">
        <v>0</v>
      </c>
      <c r="K5366" s="52">
        <v>0</v>
      </c>
      <c r="L5366" s="52">
        <v>0</v>
      </c>
      <c r="M5366" s="52">
        <v>0</v>
      </c>
      <c r="N5366" s="52">
        <v>0</v>
      </c>
      <c r="O5366" s="52">
        <v>0</v>
      </c>
      <c r="P5366" s="52">
        <v>0</v>
      </c>
      <c r="Q5366" s="52">
        <v>0</v>
      </c>
      <c r="R5366" s="52">
        <v>0</v>
      </c>
      <c r="S5366" s="52">
        <v>0</v>
      </c>
      <c r="T5366" s="52">
        <v>0</v>
      </c>
      <c r="U5366" s="52">
        <v>0</v>
      </c>
      <c r="V5366" s="52">
        <v>0</v>
      </c>
      <c r="W5366" s="52">
        <v>0</v>
      </c>
      <c r="X5366" s="52">
        <v>0</v>
      </c>
      <c r="Y5366" s="52">
        <v>0</v>
      </c>
      <c r="Z5366" s="52">
        <v>0</v>
      </c>
    </row>
    <row r="5367" spans="1:26">
      <c r="A5367" s="52" t="s">
        <v>351</v>
      </c>
      <c r="B5367" s="52" t="s">
        <v>342</v>
      </c>
      <c r="C5367" s="52" t="s">
        <v>252</v>
      </c>
      <c r="D5367" s="52" t="s">
        <v>86</v>
      </c>
      <c r="E5367" s="52" t="s">
        <v>88</v>
      </c>
      <c r="F5367" s="52" t="s">
        <v>71</v>
      </c>
      <c r="G5367" s="52">
        <v>0</v>
      </c>
      <c r="H5367" s="52">
        <v>0</v>
      </c>
      <c r="I5367" s="52">
        <v>0</v>
      </c>
      <c r="J5367" s="52">
        <v>0</v>
      </c>
      <c r="K5367" s="52">
        <v>0</v>
      </c>
      <c r="L5367" s="52">
        <v>0</v>
      </c>
      <c r="M5367" s="52">
        <v>0</v>
      </c>
      <c r="N5367" s="52">
        <v>0</v>
      </c>
      <c r="O5367" s="52">
        <v>0</v>
      </c>
      <c r="P5367" s="52">
        <v>0</v>
      </c>
      <c r="Q5367" s="52">
        <v>0</v>
      </c>
      <c r="R5367" s="52">
        <v>0</v>
      </c>
      <c r="S5367" s="52">
        <v>0</v>
      </c>
      <c r="T5367" s="52">
        <v>0</v>
      </c>
      <c r="U5367" s="52">
        <v>0</v>
      </c>
      <c r="V5367" s="52">
        <v>0</v>
      </c>
      <c r="W5367" s="52">
        <v>0</v>
      </c>
      <c r="X5367" s="52">
        <v>0</v>
      </c>
      <c r="Y5367" s="52">
        <v>0</v>
      </c>
      <c r="Z5367" s="52">
        <v>0</v>
      </c>
    </row>
    <row r="5368" spans="1:26">
      <c r="A5368" s="52" t="s">
        <v>351</v>
      </c>
      <c r="B5368" s="52" t="s">
        <v>342</v>
      </c>
      <c r="C5368" s="52" t="s">
        <v>252</v>
      </c>
      <c r="D5368" s="52" t="s">
        <v>86</v>
      </c>
      <c r="E5368" s="52" t="s">
        <v>88</v>
      </c>
      <c r="F5368" s="52" t="s">
        <v>72</v>
      </c>
      <c r="G5368" s="52">
        <v>72.357399662399999</v>
      </c>
      <c r="H5368" s="52">
        <v>73.713198546000001</v>
      </c>
      <c r="I5368" s="52">
        <v>73.312999081200005</v>
      </c>
      <c r="J5368" s="52">
        <v>73.528003821600009</v>
      </c>
      <c r="K5368" s="52">
        <v>74.97340022520001</v>
      </c>
      <c r="L5368" s="52">
        <v>77.522298944400006</v>
      </c>
      <c r="M5368" s="52">
        <v>80.573002390799999</v>
      </c>
      <c r="N5368" s="52">
        <v>83.334100694400007</v>
      </c>
      <c r="O5368" s="52">
        <v>84.779702251199993</v>
      </c>
      <c r="P5368" s="52">
        <v>83.152100498400003</v>
      </c>
      <c r="Q5368" s="52">
        <v>84.234199892399999</v>
      </c>
      <c r="R5368" s="52">
        <v>89.715298870799998</v>
      </c>
      <c r="S5368" s="52">
        <v>89.668997049599994</v>
      </c>
      <c r="T5368" s="52">
        <v>86.327398926000001</v>
      </c>
      <c r="U5368" s="52">
        <v>89.734600018799995</v>
      </c>
      <c r="V5368" s="52">
        <v>96.2580991536</v>
      </c>
      <c r="W5368" s="52">
        <v>95.723499222000001</v>
      </c>
      <c r="X5368" s="52">
        <v>94.384481032800011</v>
      </c>
      <c r="Y5368" s="52">
        <v>92.169333075600008</v>
      </c>
      <c r="Z5368" s="52">
        <v>90.5969677752</v>
      </c>
    </row>
    <row r="5369" spans="1:26">
      <c r="A5369" s="52" t="s">
        <v>351</v>
      </c>
      <c r="B5369" s="52" t="s">
        <v>343</v>
      </c>
      <c r="C5369" s="52" t="s">
        <v>252</v>
      </c>
      <c r="D5369" s="52" t="s">
        <v>86</v>
      </c>
      <c r="E5369" s="52" t="s">
        <v>88</v>
      </c>
      <c r="F5369" s="52" t="s">
        <v>73</v>
      </c>
      <c r="G5369" s="52">
        <v>0</v>
      </c>
      <c r="H5369" s="52">
        <v>0</v>
      </c>
      <c r="I5369" s="52">
        <v>9.0016200000000003E-4</v>
      </c>
      <c r="J5369" s="52">
        <v>1.8003240000000001E-3</v>
      </c>
      <c r="K5369" s="52">
        <v>9.0016200000000003E-4</v>
      </c>
      <c r="L5369" s="52">
        <v>1.3498243200000001E-2</v>
      </c>
      <c r="M5369" s="52">
        <v>3.7798430400000006E-2</v>
      </c>
      <c r="N5369" s="52">
        <v>5.49015084E-2</v>
      </c>
      <c r="O5369" s="52">
        <v>0.38879880840000003</v>
      </c>
      <c r="P5369" s="52">
        <v>0.5175010404</v>
      </c>
      <c r="Q5369" s="52">
        <v>0.78569907480000012</v>
      </c>
      <c r="R5369" s="52">
        <v>0.97559976240000001</v>
      </c>
      <c r="S5369" s="52">
        <v>0.75330161640000004</v>
      </c>
      <c r="T5369" s="52">
        <v>0.68310154080000007</v>
      </c>
      <c r="U5369" s="52">
        <v>0.65430054360000012</v>
      </c>
      <c r="V5369" s="52">
        <v>0.54000090360000008</v>
      </c>
      <c r="W5369" s="52">
        <v>0.42210061560000001</v>
      </c>
      <c r="X5369" s="52">
        <v>0.259560666</v>
      </c>
      <c r="Y5369" s="52">
        <v>0.10665035640000001</v>
      </c>
      <c r="Z5369" s="52">
        <v>0.10278175320000001</v>
      </c>
    </row>
    <row r="5370" spans="1:26">
      <c r="A5370" s="52" t="s">
        <v>352</v>
      </c>
      <c r="B5370" s="52" t="s">
        <v>337</v>
      </c>
      <c r="C5370" s="52" t="s">
        <v>252</v>
      </c>
      <c r="D5370" s="52" t="s">
        <v>86</v>
      </c>
      <c r="E5370" s="52" t="s">
        <v>89</v>
      </c>
      <c r="F5370" s="52" t="s">
        <v>63</v>
      </c>
      <c r="G5370" s="52">
        <v>0</v>
      </c>
      <c r="H5370" s="52">
        <v>0</v>
      </c>
      <c r="I5370" s="52">
        <v>0</v>
      </c>
      <c r="J5370" s="52">
        <v>0</v>
      </c>
      <c r="K5370" s="52">
        <v>0</v>
      </c>
      <c r="L5370" s="52">
        <v>0</v>
      </c>
      <c r="M5370" s="52">
        <v>0</v>
      </c>
      <c r="N5370" s="52">
        <v>0</v>
      </c>
      <c r="O5370" s="52">
        <v>0</v>
      </c>
      <c r="P5370" s="52">
        <v>0</v>
      </c>
      <c r="Q5370" s="52">
        <v>0</v>
      </c>
      <c r="R5370" s="52">
        <v>0</v>
      </c>
      <c r="S5370" s="52">
        <v>0</v>
      </c>
      <c r="T5370" s="52">
        <v>0</v>
      </c>
      <c r="U5370" s="52">
        <v>0</v>
      </c>
      <c r="V5370" s="52">
        <v>0</v>
      </c>
      <c r="W5370" s="52">
        <v>0</v>
      </c>
      <c r="X5370" s="52">
        <v>0</v>
      </c>
      <c r="Y5370" s="52">
        <v>0</v>
      </c>
      <c r="Z5370" s="52">
        <v>0</v>
      </c>
    </row>
    <row r="5371" spans="1:26">
      <c r="A5371" s="52" t="s">
        <v>352</v>
      </c>
      <c r="B5371" s="52" t="s">
        <v>338</v>
      </c>
      <c r="C5371" s="52" t="s">
        <v>252</v>
      </c>
      <c r="D5371" s="52" t="s">
        <v>86</v>
      </c>
      <c r="E5371" s="52" t="s">
        <v>89</v>
      </c>
      <c r="F5371" s="52" t="s">
        <v>64</v>
      </c>
      <c r="G5371" s="52">
        <v>0</v>
      </c>
      <c r="H5371" s="52">
        <v>0</v>
      </c>
      <c r="I5371" s="52">
        <v>0</v>
      </c>
      <c r="J5371" s="52">
        <v>0</v>
      </c>
      <c r="K5371" s="52">
        <v>0</v>
      </c>
      <c r="L5371" s="52">
        <v>0</v>
      </c>
      <c r="M5371" s="52">
        <v>0</v>
      </c>
      <c r="N5371" s="52">
        <v>0</v>
      </c>
      <c r="O5371" s="52">
        <v>0</v>
      </c>
      <c r="P5371" s="52">
        <v>0</v>
      </c>
      <c r="Q5371" s="52">
        <v>0</v>
      </c>
      <c r="R5371" s="52">
        <v>0</v>
      </c>
      <c r="S5371" s="52">
        <v>0</v>
      </c>
      <c r="T5371" s="52">
        <v>0</v>
      </c>
      <c r="U5371" s="52">
        <v>0</v>
      </c>
      <c r="V5371" s="52">
        <v>0</v>
      </c>
      <c r="W5371" s="52">
        <v>0</v>
      </c>
      <c r="X5371" s="52">
        <v>0</v>
      </c>
      <c r="Y5371" s="52">
        <v>0</v>
      </c>
      <c r="Z5371" s="52">
        <v>0</v>
      </c>
    </row>
    <row r="5372" spans="1:26">
      <c r="A5372" s="52" t="s">
        <v>352</v>
      </c>
      <c r="B5372" s="52" t="s">
        <v>339</v>
      </c>
      <c r="C5372" s="52" t="s">
        <v>252</v>
      </c>
      <c r="D5372" s="52" t="s">
        <v>86</v>
      </c>
      <c r="E5372" s="52" t="s">
        <v>89</v>
      </c>
      <c r="F5372" s="52" t="s">
        <v>65</v>
      </c>
      <c r="G5372" s="52">
        <v>0</v>
      </c>
      <c r="H5372" s="52">
        <v>0</v>
      </c>
      <c r="I5372" s="52">
        <v>0</v>
      </c>
      <c r="J5372" s="52">
        <v>0</v>
      </c>
      <c r="K5372" s="52">
        <v>0</v>
      </c>
      <c r="L5372" s="52">
        <v>0</v>
      </c>
      <c r="M5372" s="52">
        <v>0</v>
      </c>
      <c r="N5372" s="52">
        <v>0</v>
      </c>
      <c r="O5372" s="52">
        <v>0</v>
      </c>
      <c r="P5372" s="52">
        <v>0</v>
      </c>
      <c r="Q5372" s="52">
        <v>0</v>
      </c>
      <c r="R5372" s="52">
        <v>0</v>
      </c>
      <c r="S5372" s="52">
        <v>0</v>
      </c>
      <c r="T5372" s="52">
        <v>0</v>
      </c>
      <c r="U5372" s="52">
        <v>0</v>
      </c>
      <c r="V5372" s="52">
        <v>0</v>
      </c>
      <c r="W5372" s="52">
        <v>0</v>
      </c>
      <c r="X5372" s="52">
        <v>0</v>
      </c>
      <c r="Y5372" s="52">
        <v>0</v>
      </c>
      <c r="Z5372" s="52">
        <v>0</v>
      </c>
    </row>
    <row r="5373" spans="1:26">
      <c r="A5373" s="52" t="s">
        <v>352</v>
      </c>
      <c r="B5373" s="52" t="s">
        <v>340</v>
      </c>
      <c r="C5373" s="52" t="s">
        <v>252</v>
      </c>
      <c r="D5373" s="52" t="s">
        <v>86</v>
      </c>
      <c r="E5373" s="52" t="s">
        <v>89</v>
      </c>
      <c r="F5373" s="52" t="s">
        <v>66</v>
      </c>
      <c r="G5373" s="52">
        <v>1.0476001619999999</v>
      </c>
      <c r="H5373" s="52">
        <v>1.0907995644000001</v>
      </c>
      <c r="I5373" s="52">
        <v>1.1519980200000002</v>
      </c>
      <c r="J5373" s="52">
        <v>1.1303983188</v>
      </c>
      <c r="K5373" s="52">
        <v>1.17000126</v>
      </c>
      <c r="L5373" s="52">
        <v>4.3199988551999997</v>
      </c>
      <c r="M5373" s="52">
        <v>4.4819987076000007</v>
      </c>
      <c r="N5373" s="52">
        <v>4.6800008532000001</v>
      </c>
      <c r="O5373" s="52">
        <v>5.0399986644000005</v>
      </c>
      <c r="P5373" s="52">
        <v>5.7887994708000008</v>
      </c>
      <c r="Q5373" s="52">
        <v>7.5563994420000009</v>
      </c>
      <c r="R5373" s="52">
        <v>8.0064008928000003</v>
      </c>
      <c r="S5373" s="52">
        <v>8.3844019440000004</v>
      </c>
      <c r="T5373" s="52">
        <v>8.5283985564000009</v>
      </c>
      <c r="U5373" s="52">
        <v>8.7875991576000008</v>
      </c>
      <c r="V5373" s="52">
        <v>8.8020017496000005</v>
      </c>
      <c r="W5373" s="52">
        <v>9.5039983188000008</v>
      </c>
      <c r="X5373" s="52">
        <v>9.9028789416000009</v>
      </c>
      <c r="Y5373" s="52">
        <v>10.596958272000002</v>
      </c>
      <c r="Z5373" s="52">
        <v>10.875238120800001</v>
      </c>
    </row>
    <row r="5374" spans="1:26">
      <c r="A5374" s="52" t="s">
        <v>352</v>
      </c>
      <c r="B5374" s="52" t="s">
        <v>341</v>
      </c>
      <c r="C5374" s="52" t="s">
        <v>252</v>
      </c>
      <c r="D5374" s="52" t="s">
        <v>86</v>
      </c>
      <c r="E5374" s="52" t="s">
        <v>89</v>
      </c>
      <c r="F5374" s="52" t="s">
        <v>67</v>
      </c>
      <c r="G5374" s="52">
        <v>0</v>
      </c>
      <c r="H5374" s="52">
        <v>0</v>
      </c>
      <c r="I5374" s="52">
        <v>0</v>
      </c>
      <c r="J5374" s="52">
        <v>0</v>
      </c>
      <c r="K5374" s="52">
        <v>0</v>
      </c>
      <c r="L5374" s="52">
        <v>0</v>
      </c>
      <c r="M5374" s="52">
        <v>0</v>
      </c>
      <c r="N5374" s="52">
        <v>0</v>
      </c>
      <c r="O5374" s="52">
        <v>0</v>
      </c>
      <c r="P5374" s="52">
        <v>0</v>
      </c>
      <c r="Q5374" s="52">
        <v>0</v>
      </c>
      <c r="R5374" s="52">
        <v>0</v>
      </c>
      <c r="S5374" s="52">
        <v>0</v>
      </c>
      <c r="T5374" s="52">
        <v>0</v>
      </c>
      <c r="U5374" s="52">
        <v>0</v>
      </c>
      <c r="V5374" s="52">
        <v>0</v>
      </c>
      <c r="W5374" s="52">
        <v>0</v>
      </c>
      <c r="X5374" s="52">
        <v>0</v>
      </c>
      <c r="Y5374" s="52">
        <v>0</v>
      </c>
      <c r="Z5374" s="52">
        <v>0</v>
      </c>
    </row>
    <row r="5375" spans="1:26">
      <c r="A5375" s="52" t="s">
        <v>352</v>
      </c>
      <c r="B5375" s="52" t="s">
        <v>337</v>
      </c>
      <c r="C5375" s="52" t="s">
        <v>252</v>
      </c>
      <c r="D5375" s="52" t="s">
        <v>86</v>
      </c>
      <c r="E5375" s="52" t="s">
        <v>89</v>
      </c>
      <c r="F5375" s="52" t="s">
        <v>68</v>
      </c>
      <c r="G5375" s="52">
        <v>0</v>
      </c>
      <c r="H5375" s="52">
        <v>0</v>
      </c>
      <c r="I5375" s="52">
        <v>0</v>
      </c>
      <c r="J5375" s="52">
        <v>0</v>
      </c>
      <c r="K5375" s="52">
        <v>0</v>
      </c>
      <c r="L5375" s="52">
        <v>0</v>
      </c>
      <c r="M5375" s="52">
        <v>0</v>
      </c>
      <c r="N5375" s="52">
        <v>0</v>
      </c>
      <c r="O5375" s="52">
        <v>0</v>
      </c>
      <c r="P5375" s="52">
        <v>0</v>
      </c>
      <c r="Q5375" s="52">
        <v>0</v>
      </c>
      <c r="R5375" s="52">
        <v>0</v>
      </c>
      <c r="S5375" s="52">
        <v>0</v>
      </c>
      <c r="T5375" s="52">
        <v>0</v>
      </c>
      <c r="U5375" s="52">
        <v>0</v>
      </c>
      <c r="V5375" s="52">
        <v>0</v>
      </c>
      <c r="W5375" s="52">
        <v>0</v>
      </c>
      <c r="X5375" s="52">
        <v>0</v>
      </c>
      <c r="Y5375" s="52">
        <v>0</v>
      </c>
      <c r="Z5375" s="52">
        <v>0</v>
      </c>
    </row>
    <row r="5376" spans="1:26">
      <c r="A5376" s="52" t="s">
        <v>352</v>
      </c>
      <c r="B5376" s="52" t="s">
        <v>337</v>
      </c>
      <c r="C5376" s="52" t="s">
        <v>252</v>
      </c>
      <c r="D5376" s="52" t="s">
        <v>86</v>
      </c>
      <c r="E5376" s="52" t="s">
        <v>89</v>
      </c>
      <c r="F5376" s="52" t="s">
        <v>69</v>
      </c>
      <c r="G5376" s="52">
        <v>0</v>
      </c>
      <c r="H5376" s="52">
        <v>0</v>
      </c>
      <c r="I5376" s="52">
        <v>0</v>
      </c>
      <c r="J5376" s="52">
        <v>0</v>
      </c>
      <c r="K5376" s="52">
        <v>0</v>
      </c>
      <c r="L5376" s="52">
        <v>0</v>
      </c>
      <c r="M5376" s="52">
        <v>0</v>
      </c>
      <c r="N5376" s="52">
        <v>0</v>
      </c>
      <c r="O5376" s="52">
        <v>0</v>
      </c>
      <c r="P5376" s="52">
        <v>0</v>
      </c>
      <c r="Q5376" s="52">
        <v>0</v>
      </c>
      <c r="R5376" s="52">
        <v>0</v>
      </c>
      <c r="S5376" s="52">
        <v>0</v>
      </c>
      <c r="T5376" s="52">
        <v>0</v>
      </c>
      <c r="U5376" s="52">
        <v>0</v>
      </c>
      <c r="V5376" s="52">
        <v>0</v>
      </c>
      <c r="W5376" s="52">
        <v>0</v>
      </c>
      <c r="X5376" s="52">
        <v>0</v>
      </c>
      <c r="Y5376" s="52">
        <v>0</v>
      </c>
      <c r="Z5376" s="52">
        <v>0</v>
      </c>
    </row>
    <row r="5377" spans="1:26">
      <c r="A5377" s="52" t="s">
        <v>352</v>
      </c>
      <c r="B5377" s="52" t="s">
        <v>337</v>
      </c>
      <c r="C5377" s="52" t="s">
        <v>252</v>
      </c>
      <c r="D5377" s="52" t="s">
        <v>86</v>
      </c>
      <c r="E5377" s="52" t="s">
        <v>89</v>
      </c>
      <c r="F5377" s="52" t="s">
        <v>70</v>
      </c>
      <c r="G5377" s="52">
        <v>0</v>
      </c>
      <c r="H5377" s="52">
        <v>0</v>
      </c>
      <c r="I5377" s="52">
        <v>0</v>
      </c>
      <c r="J5377" s="52">
        <v>0</v>
      </c>
      <c r="K5377" s="52">
        <v>0</v>
      </c>
      <c r="L5377" s="52">
        <v>0</v>
      </c>
      <c r="M5377" s="52">
        <v>0</v>
      </c>
      <c r="N5377" s="52">
        <v>0</v>
      </c>
      <c r="O5377" s="52">
        <v>0</v>
      </c>
      <c r="P5377" s="52">
        <v>0</v>
      </c>
      <c r="Q5377" s="52">
        <v>0</v>
      </c>
      <c r="R5377" s="52">
        <v>0</v>
      </c>
      <c r="S5377" s="52">
        <v>0</v>
      </c>
      <c r="T5377" s="52">
        <v>0</v>
      </c>
      <c r="U5377" s="52">
        <v>0</v>
      </c>
      <c r="V5377" s="52">
        <v>0</v>
      </c>
      <c r="W5377" s="52">
        <v>0</v>
      </c>
      <c r="X5377" s="52">
        <v>0</v>
      </c>
      <c r="Y5377" s="52">
        <v>0</v>
      </c>
      <c r="Z5377" s="52">
        <v>0</v>
      </c>
    </row>
    <row r="5378" spans="1:26">
      <c r="A5378" s="52" t="s">
        <v>352</v>
      </c>
      <c r="B5378" s="52" t="s">
        <v>342</v>
      </c>
      <c r="C5378" s="52" t="s">
        <v>252</v>
      </c>
      <c r="D5378" s="52" t="s">
        <v>86</v>
      </c>
      <c r="E5378" s="52" t="s">
        <v>89</v>
      </c>
      <c r="F5378" s="52" t="s">
        <v>71</v>
      </c>
      <c r="G5378" s="52">
        <v>0</v>
      </c>
      <c r="H5378" s="52">
        <v>0</v>
      </c>
      <c r="I5378" s="52">
        <v>0</v>
      </c>
      <c r="J5378" s="52">
        <v>0</v>
      </c>
      <c r="K5378" s="52">
        <v>0</v>
      </c>
      <c r="L5378" s="52">
        <v>0</v>
      </c>
      <c r="M5378" s="52">
        <v>0</v>
      </c>
      <c r="N5378" s="52">
        <v>0</v>
      </c>
      <c r="O5378" s="52">
        <v>0</v>
      </c>
      <c r="P5378" s="52">
        <v>0</v>
      </c>
      <c r="Q5378" s="52">
        <v>0</v>
      </c>
      <c r="R5378" s="52">
        <v>0</v>
      </c>
      <c r="S5378" s="52">
        <v>0</v>
      </c>
      <c r="T5378" s="52">
        <v>0</v>
      </c>
      <c r="U5378" s="52">
        <v>0</v>
      </c>
      <c r="V5378" s="52">
        <v>0</v>
      </c>
      <c r="W5378" s="52">
        <v>0</v>
      </c>
      <c r="X5378" s="52">
        <v>0</v>
      </c>
      <c r="Y5378" s="52">
        <v>0</v>
      </c>
      <c r="Z5378" s="52">
        <v>0</v>
      </c>
    </row>
    <row r="5379" spans="1:26">
      <c r="A5379" s="52" t="s">
        <v>352</v>
      </c>
      <c r="B5379" s="52" t="s">
        <v>342</v>
      </c>
      <c r="C5379" s="52" t="s">
        <v>252</v>
      </c>
      <c r="D5379" s="52" t="s">
        <v>86</v>
      </c>
      <c r="E5379" s="52" t="s">
        <v>89</v>
      </c>
      <c r="F5379" s="52" t="s">
        <v>72</v>
      </c>
      <c r="G5379" s="52">
        <v>0</v>
      </c>
      <c r="H5379" s="52">
        <v>0</v>
      </c>
      <c r="I5379" s="52">
        <v>0</v>
      </c>
      <c r="J5379" s="52">
        <v>0</v>
      </c>
      <c r="K5379" s="52">
        <v>0</v>
      </c>
      <c r="L5379" s="52">
        <v>0</v>
      </c>
      <c r="M5379" s="52">
        <v>0</v>
      </c>
      <c r="N5379" s="52">
        <v>0</v>
      </c>
      <c r="O5379" s="52">
        <v>0</v>
      </c>
      <c r="P5379" s="52">
        <v>0</v>
      </c>
      <c r="Q5379" s="52">
        <v>0</v>
      </c>
      <c r="R5379" s="52">
        <v>0</v>
      </c>
      <c r="S5379" s="52">
        <v>0</v>
      </c>
      <c r="T5379" s="52">
        <v>0</v>
      </c>
      <c r="U5379" s="52">
        <v>0</v>
      </c>
      <c r="V5379" s="52">
        <v>0</v>
      </c>
      <c r="W5379" s="52">
        <v>0</v>
      </c>
      <c r="X5379" s="52">
        <v>0</v>
      </c>
      <c r="Y5379" s="52">
        <v>0</v>
      </c>
      <c r="Z5379" s="52">
        <v>0</v>
      </c>
    </row>
    <row r="5380" spans="1:26">
      <c r="A5380" s="52" t="s">
        <v>352</v>
      </c>
      <c r="B5380" s="52" t="s">
        <v>343</v>
      </c>
      <c r="C5380" s="52" t="s">
        <v>252</v>
      </c>
      <c r="D5380" s="52" t="s">
        <v>86</v>
      </c>
      <c r="E5380" s="52" t="s">
        <v>89</v>
      </c>
      <c r="F5380" s="52" t="s">
        <v>73</v>
      </c>
      <c r="G5380" s="52">
        <v>0</v>
      </c>
      <c r="H5380" s="52">
        <v>0</v>
      </c>
      <c r="I5380" s="52">
        <v>0</v>
      </c>
      <c r="J5380" s="52">
        <v>0</v>
      </c>
      <c r="K5380" s="52">
        <v>0</v>
      </c>
      <c r="L5380" s="52">
        <v>0</v>
      </c>
      <c r="M5380" s="52">
        <v>0</v>
      </c>
      <c r="N5380" s="52">
        <v>0</v>
      </c>
      <c r="O5380" s="52">
        <v>0</v>
      </c>
      <c r="P5380" s="52">
        <v>0</v>
      </c>
      <c r="Q5380" s="52">
        <v>0</v>
      </c>
      <c r="R5380" s="52">
        <v>0</v>
      </c>
      <c r="S5380" s="52">
        <v>0</v>
      </c>
      <c r="T5380" s="52">
        <v>0</v>
      </c>
      <c r="U5380" s="52">
        <v>0</v>
      </c>
      <c r="V5380" s="52">
        <v>0</v>
      </c>
      <c r="W5380" s="52">
        <v>0</v>
      </c>
      <c r="X5380" s="52">
        <v>0</v>
      </c>
      <c r="Y5380" s="52">
        <v>0</v>
      </c>
      <c r="Z5380" s="52">
        <v>0</v>
      </c>
    </row>
    <row r="5381" spans="1:26">
      <c r="A5381" s="52" t="s">
        <v>353</v>
      </c>
      <c r="B5381" s="52" t="s">
        <v>337</v>
      </c>
      <c r="C5381" s="52" t="s">
        <v>252</v>
      </c>
      <c r="D5381" s="52" t="s">
        <v>86</v>
      </c>
      <c r="E5381" s="52" t="s">
        <v>90</v>
      </c>
      <c r="F5381" s="52" t="s">
        <v>63</v>
      </c>
      <c r="G5381" s="52">
        <v>0</v>
      </c>
      <c r="H5381" s="52">
        <v>0</v>
      </c>
      <c r="I5381" s="52">
        <v>0</v>
      </c>
      <c r="J5381" s="52">
        <v>0</v>
      </c>
      <c r="K5381" s="52">
        <v>0</v>
      </c>
      <c r="L5381" s="52">
        <v>0</v>
      </c>
      <c r="M5381" s="52">
        <v>0</v>
      </c>
      <c r="N5381" s="52">
        <v>0</v>
      </c>
      <c r="O5381" s="52">
        <v>0</v>
      </c>
      <c r="P5381" s="52">
        <v>0</v>
      </c>
      <c r="Q5381" s="52">
        <v>0</v>
      </c>
      <c r="R5381" s="52">
        <v>0</v>
      </c>
      <c r="S5381" s="52">
        <v>0</v>
      </c>
      <c r="T5381" s="52">
        <v>0</v>
      </c>
      <c r="U5381" s="52">
        <v>0</v>
      </c>
      <c r="V5381" s="52">
        <v>0</v>
      </c>
      <c r="W5381" s="52">
        <v>0</v>
      </c>
      <c r="X5381" s="52">
        <v>0</v>
      </c>
      <c r="Y5381" s="52">
        <v>0</v>
      </c>
      <c r="Z5381" s="52">
        <v>0</v>
      </c>
    </row>
    <row r="5382" spans="1:26">
      <c r="A5382" s="52" t="s">
        <v>353</v>
      </c>
      <c r="B5382" s="52" t="s">
        <v>338</v>
      </c>
      <c r="C5382" s="52" t="s">
        <v>252</v>
      </c>
      <c r="D5382" s="52" t="s">
        <v>86</v>
      </c>
      <c r="E5382" s="52" t="s">
        <v>90</v>
      </c>
      <c r="F5382" s="52" t="s">
        <v>64</v>
      </c>
      <c r="G5382" s="52">
        <v>0</v>
      </c>
      <c r="H5382" s="52">
        <v>0</v>
      </c>
      <c r="I5382" s="52">
        <v>0</v>
      </c>
      <c r="J5382" s="52">
        <v>0</v>
      </c>
      <c r="K5382" s="52">
        <v>0</v>
      </c>
      <c r="L5382" s="52">
        <v>0</v>
      </c>
      <c r="M5382" s="52">
        <v>0</v>
      </c>
      <c r="N5382" s="52">
        <v>0</v>
      </c>
      <c r="O5382" s="52">
        <v>0</v>
      </c>
      <c r="P5382" s="52">
        <v>0</v>
      </c>
      <c r="Q5382" s="52">
        <v>0</v>
      </c>
      <c r="R5382" s="52">
        <v>0</v>
      </c>
      <c r="S5382" s="52">
        <v>0</v>
      </c>
      <c r="T5382" s="52">
        <v>0</v>
      </c>
      <c r="U5382" s="52">
        <v>0</v>
      </c>
      <c r="V5382" s="52">
        <v>0</v>
      </c>
      <c r="W5382" s="52">
        <v>0</v>
      </c>
      <c r="X5382" s="52">
        <v>0</v>
      </c>
      <c r="Y5382" s="52">
        <v>0</v>
      </c>
      <c r="Z5382" s="52">
        <v>0</v>
      </c>
    </row>
    <row r="5383" spans="1:26">
      <c r="A5383" s="52" t="s">
        <v>353</v>
      </c>
      <c r="B5383" s="52" t="s">
        <v>339</v>
      </c>
      <c r="C5383" s="52" t="s">
        <v>252</v>
      </c>
      <c r="D5383" s="52" t="s">
        <v>86</v>
      </c>
      <c r="E5383" s="52" t="s">
        <v>90</v>
      </c>
      <c r="F5383" s="52" t="s">
        <v>65</v>
      </c>
      <c r="G5383" s="52">
        <v>0</v>
      </c>
      <c r="H5383" s="52">
        <v>0</v>
      </c>
      <c r="I5383" s="52">
        <v>0</v>
      </c>
      <c r="J5383" s="52">
        <v>0</v>
      </c>
      <c r="K5383" s="52">
        <v>0</v>
      </c>
      <c r="L5383" s="52">
        <v>0</v>
      </c>
      <c r="M5383" s="52">
        <v>0</v>
      </c>
      <c r="N5383" s="52">
        <v>0</v>
      </c>
      <c r="O5383" s="52">
        <v>0</v>
      </c>
      <c r="P5383" s="52">
        <v>0</v>
      </c>
      <c r="Q5383" s="52">
        <v>0</v>
      </c>
      <c r="R5383" s="52">
        <v>0</v>
      </c>
      <c r="S5383" s="52">
        <v>0</v>
      </c>
      <c r="T5383" s="52">
        <v>0</v>
      </c>
      <c r="U5383" s="52">
        <v>0</v>
      </c>
      <c r="V5383" s="52">
        <v>0</v>
      </c>
      <c r="W5383" s="52">
        <v>0</v>
      </c>
      <c r="X5383" s="52">
        <v>0</v>
      </c>
      <c r="Y5383" s="52">
        <v>0</v>
      </c>
      <c r="Z5383" s="52">
        <v>0</v>
      </c>
    </row>
    <row r="5384" spans="1:26">
      <c r="A5384" s="52" t="s">
        <v>353</v>
      </c>
      <c r="B5384" s="52" t="s">
        <v>340</v>
      </c>
      <c r="C5384" s="52" t="s">
        <v>252</v>
      </c>
      <c r="D5384" s="52" t="s">
        <v>86</v>
      </c>
      <c r="E5384" s="52" t="s">
        <v>90</v>
      </c>
      <c r="F5384" s="52" t="s">
        <v>66</v>
      </c>
      <c r="G5384" s="52">
        <v>0</v>
      </c>
      <c r="H5384" s="52">
        <v>0</v>
      </c>
      <c r="I5384" s="52">
        <v>0</v>
      </c>
      <c r="J5384" s="52">
        <v>0</v>
      </c>
      <c r="K5384" s="52">
        <v>0</v>
      </c>
      <c r="L5384" s="52">
        <v>0</v>
      </c>
      <c r="M5384" s="52">
        <v>0</v>
      </c>
      <c r="N5384" s="52">
        <v>0</v>
      </c>
      <c r="O5384" s="52">
        <v>0</v>
      </c>
      <c r="P5384" s="52">
        <v>0</v>
      </c>
      <c r="Q5384" s="52">
        <v>0</v>
      </c>
      <c r="R5384" s="52">
        <v>0</v>
      </c>
      <c r="S5384" s="52">
        <v>0</v>
      </c>
      <c r="T5384" s="52">
        <v>0</v>
      </c>
      <c r="U5384" s="52">
        <v>0</v>
      </c>
      <c r="V5384" s="52">
        <v>0</v>
      </c>
      <c r="W5384" s="52">
        <v>0</v>
      </c>
      <c r="X5384" s="52">
        <v>0</v>
      </c>
      <c r="Y5384" s="52">
        <v>0</v>
      </c>
      <c r="Z5384" s="52">
        <v>0</v>
      </c>
    </row>
    <row r="5385" spans="1:26">
      <c r="A5385" s="52" t="s">
        <v>353</v>
      </c>
      <c r="B5385" s="52" t="s">
        <v>341</v>
      </c>
      <c r="C5385" s="52" t="s">
        <v>252</v>
      </c>
      <c r="D5385" s="52" t="s">
        <v>86</v>
      </c>
      <c r="E5385" s="52" t="s">
        <v>90</v>
      </c>
      <c r="F5385" s="52" t="s">
        <v>67</v>
      </c>
      <c r="G5385" s="52">
        <v>0</v>
      </c>
      <c r="H5385" s="52">
        <v>0</v>
      </c>
      <c r="I5385" s="52">
        <v>0</v>
      </c>
      <c r="J5385" s="52">
        <v>0</v>
      </c>
      <c r="K5385" s="52">
        <v>0</v>
      </c>
      <c r="L5385" s="52">
        <v>0</v>
      </c>
      <c r="M5385" s="52">
        <v>0</v>
      </c>
      <c r="N5385" s="52">
        <v>0</v>
      </c>
      <c r="O5385" s="52">
        <v>0</v>
      </c>
      <c r="P5385" s="52">
        <v>0</v>
      </c>
      <c r="Q5385" s="52">
        <v>0</v>
      </c>
      <c r="R5385" s="52">
        <v>0</v>
      </c>
      <c r="S5385" s="52">
        <v>0</v>
      </c>
      <c r="T5385" s="52">
        <v>0</v>
      </c>
      <c r="U5385" s="52">
        <v>0</v>
      </c>
      <c r="V5385" s="52">
        <v>0</v>
      </c>
      <c r="W5385" s="52">
        <v>0</v>
      </c>
      <c r="X5385" s="52">
        <v>0</v>
      </c>
      <c r="Y5385" s="52">
        <v>0</v>
      </c>
      <c r="Z5385" s="52">
        <v>0</v>
      </c>
    </row>
    <row r="5386" spans="1:26">
      <c r="A5386" s="52" t="s">
        <v>353</v>
      </c>
      <c r="B5386" s="52" t="s">
        <v>337</v>
      </c>
      <c r="C5386" s="52" t="s">
        <v>252</v>
      </c>
      <c r="D5386" s="52" t="s">
        <v>86</v>
      </c>
      <c r="E5386" s="52" t="s">
        <v>90</v>
      </c>
      <c r="F5386" s="52" t="s">
        <v>68</v>
      </c>
      <c r="G5386" s="52">
        <v>0</v>
      </c>
      <c r="H5386" s="52">
        <v>0</v>
      </c>
      <c r="I5386" s="52">
        <v>0</v>
      </c>
      <c r="J5386" s="52">
        <v>0</v>
      </c>
      <c r="K5386" s="52">
        <v>0</v>
      </c>
      <c r="L5386" s="52">
        <v>0</v>
      </c>
      <c r="M5386" s="52">
        <v>0</v>
      </c>
      <c r="N5386" s="52">
        <v>0</v>
      </c>
      <c r="O5386" s="52">
        <v>0</v>
      </c>
      <c r="P5386" s="52">
        <v>0</v>
      </c>
      <c r="Q5386" s="52">
        <v>0</v>
      </c>
      <c r="R5386" s="52">
        <v>0</v>
      </c>
      <c r="S5386" s="52">
        <v>0</v>
      </c>
      <c r="T5386" s="52">
        <v>0</v>
      </c>
      <c r="U5386" s="52">
        <v>0</v>
      </c>
      <c r="V5386" s="52">
        <v>0</v>
      </c>
      <c r="W5386" s="52">
        <v>0</v>
      </c>
      <c r="X5386" s="52">
        <v>0</v>
      </c>
      <c r="Y5386" s="52">
        <v>0</v>
      </c>
      <c r="Z5386" s="52">
        <v>0</v>
      </c>
    </row>
    <row r="5387" spans="1:26">
      <c r="A5387" s="52" t="s">
        <v>353</v>
      </c>
      <c r="B5387" s="52" t="s">
        <v>337</v>
      </c>
      <c r="C5387" s="52" t="s">
        <v>252</v>
      </c>
      <c r="D5387" s="52" t="s">
        <v>86</v>
      </c>
      <c r="E5387" s="52" t="s">
        <v>90</v>
      </c>
      <c r="F5387" s="52" t="s">
        <v>69</v>
      </c>
      <c r="G5387" s="52">
        <v>0</v>
      </c>
      <c r="H5387" s="52">
        <v>0</v>
      </c>
      <c r="I5387" s="52">
        <v>0</v>
      </c>
      <c r="J5387" s="52">
        <v>0</v>
      </c>
      <c r="K5387" s="52">
        <v>0</v>
      </c>
      <c r="L5387" s="52">
        <v>0</v>
      </c>
      <c r="M5387" s="52">
        <v>0</v>
      </c>
      <c r="N5387" s="52">
        <v>0</v>
      </c>
      <c r="O5387" s="52">
        <v>0</v>
      </c>
      <c r="P5387" s="52">
        <v>0</v>
      </c>
      <c r="Q5387" s="52">
        <v>0</v>
      </c>
      <c r="R5387" s="52">
        <v>0</v>
      </c>
      <c r="S5387" s="52">
        <v>0</v>
      </c>
      <c r="T5387" s="52">
        <v>0</v>
      </c>
      <c r="U5387" s="52">
        <v>0</v>
      </c>
      <c r="V5387" s="52">
        <v>0</v>
      </c>
      <c r="W5387" s="52">
        <v>0</v>
      </c>
      <c r="X5387" s="52">
        <v>0</v>
      </c>
      <c r="Y5387" s="52">
        <v>0</v>
      </c>
      <c r="Z5387" s="52">
        <v>0</v>
      </c>
    </row>
    <row r="5388" spans="1:26">
      <c r="A5388" s="52" t="s">
        <v>353</v>
      </c>
      <c r="B5388" s="52" t="s">
        <v>337</v>
      </c>
      <c r="C5388" s="52" t="s">
        <v>252</v>
      </c>
      <c r="D5388" s="52" t="s">
        <v>86</v>
      </c>
      <c r="E5388" s="52" t="s">
        <v>90</v>
      </c>
      <c r="F5388" s="52" t="s">
        <v>70</v>
      </c>
      <c r="G5388" s="52">
        <v>0</v>
      </c>
      <c r="H5388" s="52">
        <v>0</v>
      </c>
      <c r="I5388" s="52">
        <v>0</v>
      </c>
      <c r="J5388" s="52">
        <v>0</v>
      </c>
      <c r="K5388" s="52">
        <v>0</v>
      </c>
      <c r="L5388" s="52">
        <v>0</v>
      </c>
      <c r="M5388" s="52">
        <v>0</v>
      </c>
      <c r="N5388" s="52">
        <v>0</v>
      </c>
      <c r="O5388" s="52">
        <v>0</v>
      </c>
      <c r="P5388" s="52">
        <v>0</v>
      </c>
      <c r="Q5388" s="52">
        <v>0</v>
      </c>
      <c r="R5388" s="52">
        <v>0</v>
      </c>
      <c r="S5388" s="52">
        <v>0</v>
      </c>
      <c r="T5388" s="52">
        <v>0</v>
      </c>
      <c r="U5388" s="52">
        <v>0</v>
      </c>
      <c r="V5388" s="52">
        <v>0</v>
      </c>
      <c r="W5388" s="52">
        <v>0</v>
      </c>
      <c r="X5388" s="52">
        <v>0</v>
      </c>
      <c r="Y5388" s="52">
        <v>0</v>
      </c>
      <c r="Z5388" s="52">
        <v>0</v>
      </c>
    </row>
    <row r="5389" spans="1:26">
      <c r="A5389" s="52" t="s">
        <v>353</v>
      </c>
      <c r="B5389" s="52" t="s">
        <v>342</v>
      </c>
      <c r="C5389" s="52" t="s">
        <v>252</v>
      </c>
      <c r="D5389" s="52" t="s">
        <v>86</v>
      </c>
      <c r="E5389" s="52" t="s">
        <v>90</v>
      </c>
      <c r="F5389" s="52" t="s">
        <v>71</v>
      </c>
      <c r="G5389" s="52">
        <v>0</v>
      </c>
      <c r="H5389" s="52">
        <v>0</v>
      </c>
      <c r="I5389" s="52">
        <v>0</v>
      </c>
      <c r="J5389" s="52">
        <v>0</v>
      </c>
      <c r="K5389" s="52">
        <v>0</v>
      </c>
      <c r="L5389" s="52">
        <v>0</v>
      </c>
      <c r="M5389" s="52">
        <v>0</v>
      </c>
      <c r="N5389" s="52">
        <v>0</v>
      </c>
      <c r="O5389" s="52">
        <v>0</v>
      </c>
      <c r="P5389" s="52">
        <v>0</v>
      </c>
      <c r="Q5389" s="52">
        <v>0</v>
      </c>
      <c r="R5389" s="52">
        <v>0</v>
      </c>
      <c r="S5389" s="52">
        <v>0</v>
      </c>
      <c r="T5389" s="52">
        <v>0</v>
      </c>
      <c r="U5389" s="52">
        <v>0</v>
      </c>
      <c r="V5389" s="52">
        <v>0</v>
      </c>
      <c r="W5389" s="52">
        <v>0</v>
      </c>
      <c r="X5389" s="52">
        <v>0</v>
      </c>
      <c r="Y5389" s="52">
        <v>0</v>
      </c>
      <c r="Z5389" s="52">
        <v>0</v>
      </c>
    </row>
    <row r="5390" spans="1:26">
      <c r="A5390" s="52" t="s">
        <v>353</v>
      </c>
      <c r="B5390" s="52" t="s">
        <v>342</v>
      </c>
      <c r="C5390" s="52" t="s">
        <v>252</v>
      </c>
      <c r="D5390" s="52" t="s">
        <v>86</v>
      </c>
      <c r="E5390" s="52" t="s">
        <v>90</v>
      </c>
      <c r="F5390" s="52" t="s">
        <v>72</v>
      </c>
      <c r="G5390" s="52">
        <v>0</v>
      </c>
      <c r="H5390" s="52">
        <v>0</v>
      </c>
      <c r="I5390" s="52">
        <v>0</v>
      </c>
      <c r="J5390" s="52">
        <v>0</v>
      </c>
      <c r="K5390" s="52">
        <v>0</v>
      </c>
      <c r="L5390" s="52">
        <v>0</v>
      </c>
      <c r="M5390" s="52">
        <v>0</v>
      </c>
      <c r="N5390" s="52">
        <v>0</v>
      </c>
      <c r="O5390" s="52">
        <v>0</v>
      </c>
      <c r="P5390" s="52">
        <v>9.2662006392000009</v>
      </c>
      <c r="Q5390" s="52">
        <v>8.9631014400000009</v>
      </c>
      <c r="R5390" s="52">
        <v>9.5259999527999994</v>
      </c>
      <c r="S5390" s="52">
        <v>6.5382994728000003</v>
      </c>
      <c r="T5390" s="52">
        <v>3.2041999080000005</v>
      </c>
      <c r="U5390" s="52">
        <v>2.7279011664000001</v>
      </c>
      <c r="V5390" s="52">
        <v>2.9444005944000002</v>
      </c>
      <c r="W5390" s="52">
        <v>3.0310003656000002</v>
      </c>
      <c r="X5390" s="52">
        <v>3.1624575120000005</v>
      </c>
      <c r="Y5390" s="52">
        <v>3.2711845211999999</v>
      </c>
      <c r="Z5390" s="52">
        <v>3.2951748852000002</v>
      </c>
    </row>
    <row r="5391" spans="1:26">
      <c r="A5391" s="52" t="s">
        <v>353</v>
      </c>
      <c r="B5391" s="52" t="s">
        <v>343</v>
      </c>
      <c r="C5391" s="52" t="s">
        <v>252</v>
      </c>
      <c r="D5391" s="52" t="s">
        <v>86</v>
      </c>
      <c r="E5391" s="52" t="s">
        <v>90</v>
      </c>
      <c r="F5391" s="52" t="s">
        <v>73</v>
      </c>
      <c r="G5391" s="52">
        <v>0</v>
      </c>
      <c r="H5391" s="52">
        <v>0</v>
      </c>
      <c r="I5391" s="52">
        <v>0</v>
      </c>
      <c r="J5391" s="52">
        <v>0</v>
      </c>
      <c r="K5391" s="52">
        <v>0</v>
      </c>
      <c r="L5391" s="52">
        <v>0</v>
      </c>
      <c r="M5391" s="52">
        <v>0</v>
      </c>
      <c r="N5391" s="52">
        <v>0</v>
      </c>
      <c r="O5391" s="52">
        <v>0</v>
      </c>
      <c r="P5391" s="52">
        <v>0</v>
      </c>
      <c r="Q5391" s="52">
        <v>0</v>
      </c>
      <c r="R5391" s="52">
        <v>0</v>
      </c>
      <c r="S5391" s="52">
        <v>0</v>
      </c>
      <c r="T5391" s="52">
        <v>0</v>
      </c>
      <c r="U5391" s="52">
        <v>0</v>
      </c>
      <c r="V5391" s="52">
        <v>0</v>
      </c>
      <c r="W5391" s="52">
        <v>0</v>
      </c>
      <c r="X5391" s="52">
        <v>0</v>
      </c>
      <c r="Y5391" s="52">
        <v>0</v>
      </c>
      <c r="Z5391" s="52">
        <v>0</v>
      </c>
    </row>
    <row r="5392" spans="1:26">
      <c r="A5392" s="52" t="s">
        <v>354</v>
      </c>
      <c r="B5392" s="52" t="s">
        <v>337</v>
      </c>
      <c r="C5392" s="52" t="s">
        <v>252</v>
      </c>
      <c r="D5392" s="52" t="s">
        <v>86</v>
      </c>
      <c r="E5392" s="52" t="s">
        <v>91</v>
      </c>
      <c r="F5392" s="52" t="s">
        <v>63</v>
      </c>
      <c r="G5392" s="52">
        <v>0</v>
      </c>
      <c r="H5392" s="52">
        <v>0</v>
      </c>
      <c r="I5392" s="52">
        <v>0</v>
      </c>
      <c r="J5392" s="52">
        <v>0</v>
      </c>
      <c r="K5392" s="52">
        <v>0</v>
      </c>
      <c r="L5392" s="52">
        <v>0</v>
      </c>
      <c r="M5392" s="52">
        <v>0</v>
      </c>
      <c r="N5392" s="52">
        <v>0</v>
      </c>
      <c r="O5392" s="52">
        <v>0</v>
      </c>
      <c r="P5392" s="52">
        <v>0</v>
      </c>
      <c r="Q5392" s="52">
        <v>0</v>
      </c>
      <c r="R5392" s="52">
        <v>0</v>
      </c>
      <c r="S5392" s="52">
        <v>0</v>
      </c>
      <c r="T5392" s="52">
        <v>0</v>
      </c>
      <c r="U5392" s="52">
        <v>0</v>
      </c>
      <c r="V5392" s="52">
        <v>0</v>
      </c>
      <c r="W5392" s="52">
        <v>0</v>
      </c>
      <c r="X5392" s="52">
        <v>0</v>
      </c>
      <c r="Y5392" s="52">
        <v>0</v>
      </c>
      <c r="Z5392" s="52">
        <v>0</v>
      </c>
    </row>
    <row r="5393" spans="1:26">
      <c r="A5393" s="52" t="s">
        <v>354</v>
      </c>
      <c r="B5393" s="52" t="s">
        <v>338</v>
      </c>
      <c r="C5393" s="52" t="s">
        <v>252</v>
      </c>
      <c r="D5393" s="52" t="s">
        <v>86</v>
      </c>
      <c r="E5393" s="52" t="s">
        <v>91</v>
      </c>
      <c r="F5393" s="52" t="s">
        <v>64</v>
      </c>
      <c r="G5393" s="52">
        <v>0</v>
      </c>
      <c r="H5393" s="52">
        <v>0</v>
      </c>
      <c r="I5393" s="52">
        <v>0</v>
      </c>
      <c r="J5393" s="52">
        <v>0</v>
      </c>
      <c r="K5393" s="52">
        <v>0</v>
      </c>
      <c r="L5393" s="52">
        <v>0</v>
      </c>
      <c r="M5393" s="52">
        <v>0</v>
      </c>
      <c r="N5393" s="52">
        <v>0</v>
      </c>
      <c r="O5393" s="52">
        <v>0</v>
      </c>
      <c r="P5393" s="52">
        <v>0</v>
      </c>
      <c r="Q5393" s="52">
        <v>0</v>
      </c>
      <c r="R5393" s="52">
        <v>0</v>
      </c>
      <c r="S5393" s="52">
        <v>0</v>
      </c>
      <c r="T5393" s="52">
        <v>0</v>
      </c>
      <c r="U5393" s="52">
        <v>0</v>
      </c>
      <c r="V5393" s="52">
        <v>0</v>
      </c>
      <c r="W5393" s="52">
        <v>0</v>
      </c>
      <c r="X5393" s="52">
        <v>0</v>
      </c>
      <c r="Y5393" s="52">
        <v>0</v>
      </c>
      <c r="Z5393" s="52">
        <v>0</v>
      </c>
    </row>
    <row r="5394" spans="1:26">
      <c r="A5394" s="52" t="s">
        <v>354</v>
      </c>
      <c r="B5394" s="52" t="s">
        <v>339</v>
      </c>
      <c r="C5394" s="52" t="s">
        <v>252</v>
      </c>
      <c r="D5394" s="52" t="s">
        <v>86</v>
      </c>
      <c r="E5394" s="52" t="s">
        <v>91</v>
      </c>
      <c r="F5394" s="52" t="s">
        <v>65</v>
      </c>
      <c r="G5394" s="52">
        <v>0</v>
      </c>
      <c r="H5394" s="52">
        <v>0</v>
      </c>
      <c r="I5394" s="52">
        <v>0</v>
      </c>
      <c r="J5394" s="52">
        <v>0</v>
      </c>
      <c r="K5394" s="52">
        <v>0</v>
      </c>
      <c r="L5394" s="52">
        <v>0</v>
      </c>
      <c r="M5394" s="52">
        <v>0</v>
      </c>
      <c r="N5394" s="52">
        <v>0</v>
      </c>
      <c r="O5394" s="52">
        <v>0</v>
      </c>
      <c r="P5394" s="52">
        <v>0</v>
      </c>
      <c r="Q5394" s="52">
        <v>0</v>
      </c>
      <c r="R5394" s="52">
        <v>0</v>
      </c>
      <c r="S5394" s="52">
        <v>0</v>
      </c>
      <c r="T5394" s="52">
        <v>0</v>
      </c>
      <c r="U5394" s="52">
        <v>0</v>
      </c>
      <c r="V5394" s="52">
        <v>0</v>
      </c>
      <c r="W5394" s="52">
        <v>0</v>
      </c>
      <c r="X5394" s="52">
        <v>0</v>
      </c>
      <c r="Y5394" s="52">
        <v>0</v>
      </c>
      <c r="Z5394" s="52">
        <v>0</v>
      </c>
    </row>
    <row r="5395" spans="1:26">
      <c r="A5395" s="52" t="s">
        <v>354</v>
      </c>
      <c r="B5395" s="52" t="s">
        <v>340</v>
      </c>
      <c r="C5395" s="52" t="s">
        <v>252</v>
      </c>
      <c r="D5395" s="52" t="s">
        <v>86</v>
      </c>
      <c r="E5395" s="52" t="s">
        <v>91</v>
      </c>
      <c r="F5395" s="52" t="s">
        <v>66</v>
      </c>
      <c r="G5395" s="52">
        <v>0</v>
      </c>
      <c r="H5395" s="52">
        <v>0</v>
      </c>
      <c r="I5395" s="52">
        <v>0</v>
      </c>
      <c r="J5395" s="52">
        <v>0</v>
      </c>
      <c r="K5395" s="52">
        <v>0</v>
      </c>
      <c r="L5395" s="52">
        <v>0</v>
      </c>
      <c r="M5395" s="52">
        <v>0</v>
      </c>
      <c r="N5395" s="52">
        <v>0</v>
      </c>
      <c r="O5395" s="52">
        <v>0</v>
      </c>
      <c r="P5395" s="52">
        <v>0</v>
      </c>
      <c r="Q5395" s="52">
        <v>0</v>
      </c>
      <c r="R5395" s="52">
        <v>0</v>
      </c>
      <c r="S5395" s="52">
        <v>0</v>
      </c>
      <c r="T5395" s="52">
        <v>0</v>
      </c>
      <c r="U5395" s="52">
        <v>0</v>
      </c>
      <c r="V5395" s="52">
        <v>0</v>
      </c>
      <c r="W5395" s="52">
        <v>0</v>
      </c>
      <c r="X5395" s="52">
        <v>0</v>
      </c>
      <c r="Y5395" s="52">
        <v>0</v>
      </c>
      <c r="Z5395" s="52">
        <v>0</v>
      </c>
    </row>
    <row r="5396" spans="1:26">
      <c r="A5396" s="52" t="s">
        <v>354</v>
      </c>
      <c r="B5396" s="52" t="s">
        <v>341</v>
      </c>
      <c r="C5396" s="52" t="s">
        <v>252</v>
      </c>
      <c r="D5396" s="52" t="s">
        <v>86</v>
      </c>
      <c r="E5396" s="52" t="s">
        <v>91</v>
      </c>
      <c r="F5396" s="52" t="s">
        <v>67</v>
      </c>
      <c r="G5396" s="52">
        <v>0</v>
      </c>
      <c r="H5396" s="52">
        <v>0</v>
      </c>
      <c r="I5396" s="52">
        <v>0</v>
      </c>
      <c r="J5396" s="52">
        <v>0</v>
      </c>
      <c r="K5396" s="52">
        <v>0</v>
      </c>
      <c r="L5396" s="52">
        <v>0</v>
      </c>
      <c r="M5396" s="52">
        <v>0</v>
      </c>
      <c r="N5396" s="52">
        <v>0</v>
      </c>
      <c r="O5396" s="52">
        <v>0</v>
      </c>
      <c r="P5396" s="52">
        <v>0</v>
      </c>
      <c r="Q5396" s="52">
        <v>0</v>
      </c>
      <c r="R5396" s="52">
        <v>0</v>
      </c>
      <c r="S5396" s="52">
        <v>0</v>
      </c>
      <c r="T5396" s="52">
        <v>0</v>
      </c>
      <c r="U5396" s="52">
        <v>0</v>
      </c>
      <c r="V5396" s="52">
        <v>0</v>
      </c>
      <c r="W5396" s="52">
        <v>0</v>
      </c>
      <c r="X5396" s="52">
        <v>0</v>
      </c>
      <c r="Y5396" s="52">
        <v>0</v>
      </c>
      <c r="Z5396" s="52">
        <v>0</v>
      </c>
    </row>
    <row r="5397" spans="1:26">
      <c r="A5397" s="52" t="s">
        <v>354</v>
      </c>
      <c r="B5397" s="52" t="s">
        <v>337</v>
      </c>
      <c r="C5397" s="52" t="s">
        <v>252</v>
      </c>
      <c r="D5397" s="52" t="s">
        <v>86</v>
      </c>
      <c r="E5397" s="52" t="s">
        <v>91</v>
      </c>
      <c r="F5397" s="52" t="s">
        <v>68</v>
      </c>
      <c r="G5397" s="52">
        <v>0</v>
      </c>
      <c r="H5397" s="52">
        <v>0</v>
      </c>
      <c r="I5397" s="52">
        <v>0</v>
      </c>
      <c r="J5397" s="52">
        <v>0</v>
      </c>
      <c r="K5397" s="52">
        <v>0</v>
      </c>
      <c r="L5397" s="52">
        <v>0</v>
      </c>
      <c r="M5397" s="52">
        <v>0</v>
      </c>
      <c r="N5397" s="52">
        <v>0</v>
      </c>
      <c r="O5397" s="52">
        <v>0</v>
      </c>
      <c r="P5397" s="52">
        <v>0</v>
      </c>
      <c r="Q5397" s="52">
        <v>0</v>
      </c>
      <c r="R5397" s="52">
        <v>0</v>
      </c>
      <c r="S5397" s="52">
        <v>0</v>
      </c>
      <c r="T5397" s="52">
        <v>0</v>
      </c>
      <c r="U5397" s="52">
        <v>0</v>
      </c>
      <c r="V5397" s="52">
        <v>0</v>
      </c>
      <c r="W5397" s="52">
        <v>0</v>
      </c>
      <c r="X5397" s="52">
        <v>0</v>
      </c>
      <c r="Y5397" s="52">
        <v>0</v>
      </c>
      <c r="Z5397" s="52">
        <v>0</v>
      </c>
    </row>
    <row r="5398" spans="1:26">
      <c r="A5398" s="52" t="s">
        <v>354</v>
      </c>
      <c r="B5398" s="52" t="s">
        <v>337</v>
      </c>
      <c r="C5398" s="52" t="s">
        <v>252</v>
      </c>
      <c r="D5398" s="52" t="s">
        <v>86</v>
      </c>
      <c r="E5398" s="52" t="s">
        <v>91</v>
      </c>
      <c r="F5398" s="52" t="s">
        <v>69</v>
      </c>
      <c r="G5398" s="52">
        <v>0</v>
      </c>
      <c r="H5398" s="52">
        <v>0</v>
      </c>
      <c r="I5398" s="52">
        <v>0</v>
      </c>
      <c r="J5398" s="52">
        <v>0</v>
      </c>
      <c r="K5398" s="52">
        <v>0</v>
      </c>
      <c r="L5398" s="52">
        <v>0</v>
      </c>
      <c r="M5398" s="52">
        <v>0</v>
      </c>
      <c r="N5398" s="52">
        <v>0</v>
      </c>
      <c r="O5398" s="52">
        <v>0</v>
      </c>
      <c r="P5398" s="52">
        <v>0</v>
      </c>
      <c r="Q5398" s="52">
        <v>0</v>
      </c>
      <c r="R5398" s="52">
        <v>0</v>
      </c>
      <c r="S5398" s="52">
        <v>0</v>
      </c>
      <c r="T5398" s="52">
        <v>0</v>
      </c>
      <c r="U5398" s="52">
        <v>0</v>
      </c>
      <c r="V5398" s="52">
        <v>0</v>
      </c>
      <c r="W5398" s="52">
        <v>0</v>
      </c>
      <c r="X5398" s="52">
        <v>0</v>
      </c>
      <c r="Y5398" s="52">
        <v>0</v>
      </c>
      <c r="Z5398" s="52">
        <v>0</v>
      </c>
    </row>
    <row r="5399" spans="1:26">
      <c r="A5399" s="52" t="s">
        <v>354</v>
      </c>
      <c r="B5399" s="52" t="s">
        <v>337</v>
      </c>
      <c r="C5399" s="52" t="s">
        <v>252</v>
      </c>
      <c r="D5399" s="52" t="s">
        <v>86</v>
      </c>
      <c r="E5399" s="52" t="s">
        <v>91</v>
      </c>
      <c r="F5399" s="52" t="s">
        <v>70</v>
      </c>
      <c r="G5399" s="52">
        <v>0</v>
      </c>
      <c r="H5399" s="52">
        <v>0</v>
      </c>
      <c r="I5399" s="52">
        <v>0</v>
      </c>
      <c r="J5399" s="52">
        <v>0</v>
      </c>
      <c r="K5399" s="52">
        <v>0</v>
      </c>
      <c r="L5399" s="52">
        <v>0</v>
      </c>
      <c r="M5399" s="52">
        <v>0</v>
      </c>
      <c r="N5399" s="52">
        <v>0</v>
      </c>
      <c r="O5399" s="52">
        <v>0</v>
      </c>
      <c r="P5399" s="52">
        <v>0</v>
      </c>
      <c r="Q5399" s="52">
        <v>0</v>
      </c>
      <c r="R5399" s="52">
        <v>0</v>
      </c>
      <c r="S5399" s="52">
        <v>0</v>
      </c>
      <c r="T5399" s="52">
        <v>0</v>
      </c>
      <c r="U5399" s="52">
        <v>0</v>
      </c>
      <c r="V5399" s="52">
        <v>0</v>
      </c>
      <c r="W5399" s="52">
        <v>0</v>
      </c>
      <c r="X5399" s="52">
        <v>0</v>
      </c>
      <c r="Y5399" s="52">
        <v>0</v>
      </c>
      <c r="Z5399" s="52">
        <v>0</v>
      </c>
    </row>
    <row r="5400" spans="1:26">
      <c r="A5400" s="52" t="s">
        <v>354</v>
      </c>
      <c r="B5400" s="52" t="s">
        <v>342</v>
      </c>
      <c r="C5400" s="52" t="s">
        <v>252</v>
      </c>
      <c r="D5400" s="52" t="s">
        <v>86</v>
      </c>
      <c r="E5400" s="52" t="s">
        <v>91</v>
      </c>
      <c r="F5400" s="52" t="s">
        <v>71</v>
      </c>
      <c r="G5400" s="52">
        <v>0</v>
      </c>
      <c r="H5400" s="52">
        <v>0</v>
      </c>
      <c r="I5400" s="52">
        <v>0</v>
      </c>
      <c r="J5400" s="52">
        <v>0</v>
      </c>
      <c r="K5400" s="52">
        <v>0</v>
      </c>
      <c r="L5400" s="52">
        <v>0</v>
      </c>
      <c r="M5400" s="52">
        <v>0</v>
      </c>
      <c r="N5400" s="52">
        <v>0</v>
      </c>
      <c r="O5400" s="52">
        <v>0</v>
      </c>
      <c r="P5400" s="52">
        <v>0</v>
      </c>
      <c r="Q5400" s="52">
        <v>0</v>
      </c>
      <c r="R5400" s="52">
        <v>0</v>
      </c>
      <c r="S5400" s="52">
        <v>0</v>
      </c>
      <c r="T5400" s="52">
        <v>0</v>
      </c>
      <c r="U5400" s="52">
        <v>0</v>
      </c>
      <c r="V5400" s="52">
        <v>0</v>
      </c>
      <c r="W5400" s="52">
        <v>0</v>
      </c>
      <c r="X5400" s="52">
        <v>0</v>
      </c>
      <c r="Y5400" s="52">
        <v>0</v>
      </c>
      <c r="Z5400" s="52">
        <v>0</v>
      </c>
    </row>
    <row r="5401" spans="1:26">
      <c r="A5401" s="52" t="s">
        <v>354</v>
      </c>
      <c r="B5401" s="52" t="s">
        <v>342</v>
      </c>
      <c r="C5401" s="52" t="s">
        <v>252</v>
      </c>
      <c r="D5401" s="52" t="s">
        <v>86</v>
      </c>
      <c r="E5401" s="52" t="s">
        <v>91</v>
      </c>
      <c r="F5401" s="52" t="s">
        <v>72</v>
      </c>
      <c r="G5401" s="52">
        <v>0</v>
      </c>
      <c r="H5401" s="52">
        <v>0</v>
      </c>
      <c r="I5401" s="52">
        <v>0</v>
      </c>
      <c r="J5401" s="52">
        <v>0</v>
      </c>
      <c r="K5401" s="52">
        <v>0</v>
      </c>
      <c r="L5401" s="52">
        <v>0</v>
      </c>
      <c r="M5401" s="52">
        <v>0</v>
      </c>
      <c r="N5401" s="52">
        <v>0</v>
      </c>
      <c r="O5401" s="52">
        <v>0</v>
      </c>
      <c r="P5401" s="52">
        <v>0</v>
      </c>
      <c r="Q5401" s="52">
        <v>0</v>
      </c>
      <c r="R5401" s="52">
        <v>0</v>
      </c>
      <c r="S5401" s="52">
        <v>0</v>
      </c>
      <c r="T5401" s="52">
        <v>0</v>
      </c>
      <c r="U5401" s="52">
        <v>0</v>
      </c>
      <c r="V5401" s="52">
        <v>0</v>
      </c>
      <c r="W5401" s="52">
        <v>0</v>
      </c>
      <c r="X5401" s="52">
        <v>0</v>
      </c>
      <c r="Y5401" s="52">
        <v>0</v>
      </c>
      <c r="Z5401" s="52">
        <v>0</v>
      </c>
    </row>
    <row r="5402" spans="1:26">
      <c r="A5402" s="52" t="s">
        <v>354</v>
      </c>
      <c r="B5402" s="52" t="s">
        <v>343</v>
      </c>
      <c r="C5402" s="52" t="s">
        <v>252</v>
      </c>
      <c r="D5402" s="52" t="s">
        <v>86</v>
      </c>
      <c r="E5402" s="52" t="s">
        <v>91</v>
      </c>
      <c r="F5402" s="52" t="s">
        <v>73</v>
      </c>
      <c r="G5402" s="52">
        <v>0</v>
      </c>
      <c r="H5402" s="52">
        <v>0</v>
      </c>
      <c r="I5402" s="52">
        <v>0</v>
      </c>
      <c r="J5402" s="52">
        <v>0</v>
      </c>
      <c r="K5402" s="52">
        <v>0</v>
      </c>
      <c r="L5402" s="52">
        <v>0</v>
      </c>
      <c r="M5402" s="52">
        <v>0</v>
      </c>
      <c r="N5402" s="52">
        <v>0</v>
      </c>
      <c r="O5402" s="52">
        <v>0</v>
      </c>
      <c r="P5402" s="52">
        <v>0</v>
      </c>
      <c r="Q5402" s="52">
        <v>0</v>
      </c>
      <c r="R5402" s="52">
        <v>0</v>
      </c>
      <c r="S5402" s="52">
        <v>0</v>
      </c>
      <c r="T5402" s="52">
        <v>0</v>
      </c>
      <c r="U5402" s="52">
        <v>0</v>
      </c>
      <c r="V5402" s="52">
        <v>0</v>
      </c>
      <c r="W5402" s="52">
        <v>0</v>
      </c>
      <c r="X5402" s="52">
        <v>0</v>
      </c>
      <c r="Y5402" s="52">
        <v>0</v>
      </c>
      <c r="Z5402" s="52">
        <v>0</v>
      </c>
    </row>
    <row r="5403" spans="1:26">
      <c r="A5403" s="52" t="s">
        <v>355</v>
      </c>
      <c r="B5403" s="52" t="s">
        <v>337</v>
      </c>
      <c r="C5403" s="52" t="s">
        <v>252</v>
      </c>
      <c r="D5403" s="52" t="s">
        <v>86</v>
      </c>
      <c r="E5403" s="52" t="s">
        <v>92</v>
      </c>
      <c r="F5403" s="52" t="s">
        <v>63</v>
      </c>
      <c r="G5403" s="52">
        <v>0</v>
      </c>
      <c r="H5403" s="52">
        <v>0</v>
      </c>
      <c r="I5403" s="52">
        <v>0</v>
      </c>
      <c r="J5403" s="52">
        <v>0</v>
      </c>
      <c r="K5403" s="52">
        <v>0</v>
      </c>
      <c r="L5403" s="52">
        <v>0</v>
      </c>
      <c r="M5403" s="52">
        <v>0</v>
      </c>
      <c r="N5403" s="52">
        <v>0</v>
      </c>
      <c r="O5403" s="52">
        <v>0</v>
      </c>
      <c r="P5403" s="52">
        <v>0</v>
      </c>
      <c r="Q5403" s="52">
        <v>0</v>
      </c>
      <c r="R5403" s="52">
        <v>0</v>
      </c>
      <c r="S5403" s="52">
        <v>0</v>
      </c>
      <c r="T5403" s="52">
        <v>0</v>
      </c>
      <c r="U5403" s="52">
        <v>0</v>
      </c>
      <c r="V5403" s="52">
        <v>0</v>
      </c>
      <c r="W5403" s="52">
        <v>0</v>
      </c>
      <c r="X5403" s="52">
        <v>0</v>
      </c>
      <c r="Y5403" s="52">
        <v>0</v>
      </c>
      <c r="Z5403" s="52">
        <v>0</v>
      </c>
    </row>
    <row r="5404" spans="1:26">
      <c r="A5404" s="52" t="s">
        <v>355</v>
      </c>
      <c r="B5404" s="52" t="s">
        <v>338</v>
      </c>
      <c r="C5404" s="52" t="s">
        <v>252</v>
      </c>
      <c r="D5404" s="52" t="s">
        <v>86</v>
      </c>
      <c r="E5404" s="52" t="s">
        <v>92</v>
      </c>
      <c r="F5404" s="52" t="s">
        <v>64</v>
      </c>
      <c r="G5404" s="52">
        <v>0</v>
      </c>
      <c r="H5404" s="52">
        <v>0</v>
      </c>
      <c r="I5404" s="52">
        <v>0</v>
      </c>
      <c r="J5404" s="52">
        <v>0</v>
      </c>
      <c r="K5404" s="52">
        <v>0</v>
      </c>
      <c r="L5404" s="52">
        <v>0</v>
      </c>
      <c r="M5404" s="52">
        <v>0</v>
      </c>
      <c r="N5404" s="52">
        <v>0</v>
      </c>
      <c r="O5404" s="52">
        <v>0</v>
      </c>
      <c r="P5404" s="52">
        <v>0</v>
      </c>
      <c r="Q5404" s="52">
        <v>0</v>
      </c>
      <c r="R5404" s="52">
        <v>0</v>
      </c>
      <c r="S5404" s="52">
        <v>0</v>
      </c>
      <c r="T5404" s="52">
        <v>0</v>
      </c>
      <c r="U5404" s="52">
        <v>0</v>
      </c>
      <c r="V5404" s="52">
        <v>0</v>
      </c>
      <c r="W5404" s="52">
        <v>0</v>
      </c>
      <c r="X5404" s="52">
        <v>0</v>
      </c>
      <c r="Y5404" s="52">
        <v>0</v>
      </c>
      <c r="Z5404" s="52">
        <v>0</v>
      </c>
    </row>
    <row r="5405" spans="1:26">
      <c r="A5405" s="52" t="s">
        <v>355</v>
      </c>
      <c r="B5405" s="52" t="s">
        <v>339</v>
      </c>
      <c r="C5405" s="52" t="s">
        <v>252</v>
      </c>
      <c r="D5405" s="52" t="s">
        <v>86</v>
      </c>
      <c r="E5405" s="52" t="s">
        <v>92</v>
      </c>
      <c r="F5405" s="52" t="s">
        <v>65</v>
      </c>
      <c r="G5405" s="52">
        <v>0</v>
      </c>
      <c r="H5405" s="52">
        <v>0</v>
      </c>
      <c r="I5405" s="52">
        <v>0</v>
      </c>
      <c r="J5405" s="52">
        <v>0</v>
      </c>
      <c r="K5405" s="52">
        <v>0</v>
      </c>
      <c r="L5405" s="52">
        <v>0</v>
      </c>
      <c r="M5405" s="52">
        <v>0</v>
      </c>
      <c r="N5405" s="52">
        <v>0</v>
      </c>
      <c r="O5405" s="52">
        <v>0</v>
      </c>
      <c r="P5405" s="52">
        <v>0</v>
      </c>
      <c r="Q5405" s="52">
        <v>0</v>
      </c>
      <c r="R5405" s="52">
        <v>0</v>
      </c>
      <c r="S5405" s="52">
        <v>0</v>
      </c>
      <c r="T5405" s="52">
        <v>0</v>
      </c>
      <c r="U5405" s="52">
        <v>0</v>
      </c>
      <c r="V5405" s="52">
        <v>0</v>
      </c>
      <c r="W5405" s="52">
        <v>0</v>
      </c>
      <c r="X5405" s="52">
        <v>0</v>
      </c>
      <c r="Y5405" s="52">
        <v>0</v>
      </c>
      <c r="Z5405" s="52">
        <v>0</v>
      </c>
    </row>
    <row r="5406" spans="1:26">
      <c r="A5406" s="52" t="s">
        <v>355</v>
      </c>
      <c r="B5406" s="52" t="s">
        <v>340</v>
      </c>
      <c r="C5406" s="52" t="s">
        <v>252</v>
      </c>
      <c r="D5406" s="52" t="s">
        <v>86</v>
      </c>
      <c r="E5406" s="52" t="s">
        <v>92</v>
      </c>
      <c r="F5406" s="52" t="s">
        <v>66</v>
      </c>
      <c r="G5406" s="52">
        <v>0</v>
      </c>
      <c r="H5406" s="52">
        <v>0</v>
      </c>
      <c r="I5406" s="52">
        <v>0</v>
      </c>
      <c r="J5406" s="52">
        <v>0</v>
      </c>
      <c r="K5406" s="52">
        <v>0</v>
      </c>
      <c r="L5406" s="52">
        <v>0</v>
      </c>
      <c r="M5406" s="52">
        <v>0</v>
      </c>
      <c r="N5406" s="52">
        <v>0</v>
      </c>
      <c r="O5406" s="52">
        <v>0</v>
      </c>
      <c r="P5406" s="52">
        <v>0</v>
      </c>
      <c r="Q5406" s="52">
        <v>0</v>
      </c>
      <c r="R5406" s="52">
        <v>0</v>
      </c>
      <c r="S5406" s="52">
        <v>0</v>
      </c>
      <c r="T5406" s="52">
        <v>0</v>
      </c>
      <c r="U5406" s="52">
        <v>0</v>
      </c>
      <c r="V5406" s="52">
        <v>0</v>
      </c>
      <c r="W5406" s="52">
        <v>0</v>
      </c>
      <c r="X5406" s="52">
        <v>0</v>
      </c>
      <c r="Y5406" s="52">
        <v>0</v>
      </c>
      <c r="Z5406" s="52">
        <v>0</v>
      </c>
    </row>
    <row r="5407" spans="1:26">
      <c r="A5407" s="52" t="s">
        <v>355</v>
      </c>
      <c r="B5407" s="52" t="s">
        <v>341</v>
      </c>
      <c r="C5407" s="52" t="s">
        <v>252</v>
      </c>
      <c r="D5407" s="52" t="s">
        <v>86</v>
      </c>
      <c r="E5407" s="52" t="s">
        <v>92</v>
      </c>
      <c r="F5407" s="52" t="s">
        <v>67</v>
      </c>
      <c r="G5407" s="52">
        <v>0</v>
      </c>
      <c r="H5407" s="52">
        <v>0</v>
      </c>
      <c r="I5407" s="52">
        <v>0</v>
      </c>
      <c r="J5407" s="52">
        <v>0</v>
      </c>
      <c r="K5407" s="52">
        <v>0</v>
      </c>
      <c r="L5407" s="52">
        <v>0</v>
      </c>
      <c r="M5407" s="52">
        <v>0</v>
      </c>
      <c r="N5407" s="52">
        <v>0</v>
      </c>
      <c r="O5407" s="52">
        <v>0</v>
      </c>
      <c r="P5407" s="52">
        <v>0</v>
      </c>
      <c r="Q5407" s="52">
        <v>0</v>
      </c>
      <c r="R5407" s="52">
        <v>0</v>
      </c>
      <c r="S5407" s="52">
        <v>0</v>
      </c>
      <c r="T5407" s="52">
        <v>0</v>
      </c>
      <c r="U5407" s="52">
        <v>0</v>
      </c>
      <c r="V5407" s="52">
        <v>0</v>
      </c>
      <c r="W5407" s="52">
        <v>0</v>
      </c>
      <c r="X5407" s="52">
        <v>0</v>
      </c>
      <c r="Y5407" s="52">
        <v>0</v>
      </c>
      <c r="Z5407" s="52">
        <v>0</v>
      </c>
    </row>
    <row r="5408" spans="1:26">
      <c r="A5408" s="52" t="s">
        <v>355</v>
      </c>
      <c r="B5408" s="52" t="s">
        <v>337</v>
      </c>
      <c r="C5408" s="52" t="s">
        <v>252</v>
      </c>
      <c r="D5408" s="52" t="s">
        <v>86</v>
      </c>
      <c r="E5408" s="52" t="s">
        <v>92</v>
      </c>
      <c r="F5408" s="52" t="s">
        <v>68</v>
      </c>
      <c r="G5408" s="52">
        <v>0</v>
      </c>
      <c r="H5408" s="52">
        <v>0</v>
      </c>
      <c r="I5408" s="52">
        <v>0</v>
      </c>
      <c r="J5408" s="52">
        <v>0</v>
      </c>
      <c r="K5408" s="52">
        <v>0</v>
      </c>
      <c r="L5408" s="52">
        <v>0</v>
      </c>
      <c r="M5408" s="52">
        <v>0</v>
      </c>
      <c r="N5408" s="52">
        <v>0</v>
      </c>
      <c r="O5408" s="52">
        <v>0</v>
      </c>
      <c r="P5408" s="52">
        <v>0</v>
      </c>
      <c r="Q5408" s="52">
        <v>0</v>
      </c>
      <c r="R5408" s="52">
        <v>0</v>
      </c>
      <c r="S5408" s="52">
        <v>0</v>
      </c>
      <c r="T5408" s="52">
        <v>0</v>
      </c>
      <c r="U5408" s="52">
        <v>0</v>
      </c>
      <c r="V5408" s="52">
        <v>0</v>
      </c>
      <c r="W5408" s="52">
        <v>0</v>
      </c>
      <c r="X5408" s="52">
        <v>0</v>
      </c>
      <c r="Y5408" s="52">
        <v>0</v>
      </c>
      <c r="Z5408" s="52">
        <v>0</v>
      </c>
    </row>
    <row r="5409" spans="1:26">
      <c r="A5409" s="52" t="s">
        <v>355</v>
      </c>
      <c r="B5409" s="52" t="s">
        <v>337</v>
      </c>
      <c r="C5409" s="52" t="s">
        <v>252</v>
      </c>
      <c r="D5409" s="52" t="s">
        <v>86</v>
      </c>
      <c r="E5409" s="52" t="s">
        <v>92</v>
      </c>
      <c r="F5409" s="52" t="s">
        <v>69</v>
      </c>
      <c r="G5409" s="52">
        <v>0</v>
      </c>
      <c r="H5409" s="52">
        <v>0</v>
      </c>
      <c r="I5409" s="52">
        <v>0</v>
      </c>
      <c r="J5409" s="52">
        <v>0</v>
      </c>
      <c r="K5409" s="52">
        <v>0</v>
      </c>
      <c r="L5409" s="52">
        <v>0</v>
      </c>
      <c r="M5409" s="52">
        <v>0</v>
      </c>
      <c r="N5409" s="52">
        <v>0</v>
      </c>
      <c r="O5409" s="52">
        <v>0</v>
      </c>
      <c r="P5409" s="52">
        <v>0</v>
      </c>
      <c r="Q5409" s="52">
        <v>0</v>
      </c>
      <c r="R5409" s="52">
        <v>0</v>
      </c>
      <c r="S5409" s="52">
        <v>0</v>
      </c>
      <c r="T5409" s="52">
        <v>0</v>
      </c>
      <c r="U5409" s="52">
        <v>0</v>
      </c>
      <c r="V5409" s="52">
        <v>0</v>
      </c>
      <c r="W5409" s="52">
        <v>0</v>
      </c>
      <c r="X5409" s="52">
        <v>0</v>
      </c>
      <c r="Y5409" s="52">
        <v>0</v>
      </c>
      <c r="Z5409" s="52">
        <v>0</v>
      </c>
    </row>
    <row r="5410" spans="1:26">
      <c r="A5410" s="52" t="s">
        <v>355</v>
      </c>
      <c r="B5410" s="52" t="s">
        <v>337</v>
      </c>
      <c r="C5410" s="52" t="s">
        <v>252</v>
      </c>
      <c r="D5410" s="52" t="s">
        <v>86</v>
      </c>
      <c r="E5410" s="52" t="s">
        <v>92</v>
      </c>
      <c r="F5410" s="52" t="s">
        <v>70</v>
      </c>
      <c r="G5410" s="52">
        <v>0</v>
      </c>
      <c r="H5410" s="52">
        <v>0</v>
      </c>
      <c r="I5410" s="52">
        <v>0</v>
      </c>
      <c r="J5410" s="52">
        <v>0</v>
      </c>
      <c r="K5410" s="52">
        <v>0</v>
      </c>
      <c r="L5410" s="52">
        <v>0</v>
      </c>
      <c r="M5410" s="52">
        <v>0</v>
      </c>
      <c r="N5410" s="52">
        <v>0</v>
      </c>
      <c r="O5410" s="52">
        <v>0</v>
      </c>
      <c r="P5410" s="52">
        <v>0</v>
      </c>
      <c r="Q5410" s="52">
        <v>0</v>
      </c>
      <c r="R5410" s="52">
        <v>0</v>
      </c>
      <c r="S5410" s="52">
        <v>0</v>
      </c>
      <c r="T5410" s="52">
        <v>0</v>
      </c>
      <c r="U5410" s="52">
        <v>0</v>
      </c>
      <c r="V5410" s="52">
        <v>0</v>
      </c>
      <c r="W5410" s="52">
        <v>0</v>
      </c>
      <c r="X5410" s="52">
        <v>0</v>
      </c>
      <c r="Y5410" s="52">
        <v>0</v>
      </c>
      <c r="Z5410" s="52">
        <v>0</v>
      </c>
    </row>
    <row r="5411" spans="1:26">
      <c r="A5411" s="52" t="s">
        <v>355</v>
      </c>
      <c r="B5411" s="52" t="s">
        <v>342</v>
      </c>
      <c r="C5411" s="52" t="s">
        <v>252</v>
      </c>
      <c r="D5411" s="52" t="s">
        <v>86</v>
      </c>
      <c r="E5411" s="52" t="s">
        <v>92</v>
      </c>
      <c r="F5411" s="52" t="s">
        <v>71</v>
      </c>
      <c r="G5411" s="52">
        <v>0</v>
      </c>
      <c r="H5411" s="52">
        <v>0</v>
      </c>
      <c r="I5411" s="52">
        <v>0</v>
      </c>
      <c r="J5411" s="52">
        <v>0</v>
      </c>
      <c r="K5411" s="52">
        <v>0</v>
      </c>
      <c r="L5411" s="52">
        <v>0</v>
      </c>
      <c r="M5411" s="52">
        <v>0</v>
      </c>
      <c r="N5411" s="52">
        <v>0</v>
      </c>
      <c r="O5411" s="52">
        <v>0</v>
      </c>
      <c r="P5411" s="52">
        <v>0</v>
      </c>
      <c r="Q5411" s="52">
        <v>0</v>
      </c>
      <c r="R5411" s="52">
        <v>0</v>
      </c>
      <c r="S5411" s="52">
        <v>0</v>
      </c>
      <c r="T5411" s="52">
        <v>0</v>
      </c>
      <c r="U5411" s="52">
        <v>0</v>
      </c>
      <c r="V5411" s="52">
        <v>0</v>
      </c>
      <c r="W5411" s="52">
        <v>0</v>
      </c>
      <c r="X5411" s="52">
        <v>0</v>
      </c>
      <c r="Y5411" s="52">
        <v>0</v>
      </c>
      <c r="Z5411" s="52">
        <v>0</v>
      </c>
    </row>
    <row r="5412" spans="1:26">
      <c r="A5412" s="52" t="s">
        <v>355</v>
      </c>
      <c r="B5412" s="52" t="s">
        <v>342</v>
      </c>
      <c r="C5412" s="52" t="s">
        <v>252</v>
      </c>
      <c r="D5412" s="52" t="s">
        <v>86</v>
      </c>
      <c r="E5412" s="52" t="s">
        <v>92</v>
      </c>
      <c r="F5412" s="52" t="s">
        <v>72</v>
      </c>
      <c r="G5412" s="52">
        <v>0</v>
      </c>
      <c r="H5412" s="52">
        <v>0</v>
      </c>
      <c r="I5412" s="52">
        <v>0</v>
      </c>
      <c r="J5412" s="52">
        <v>0</v>
      </c>
      <c r="K5412" s="52">
        <v>0</v>
      </c>
      <c r="L5412" s="52">
        <v>0</v>
      </c>
      <c r="M5412" s="52">
        <v>0</v>
      </c>
      <c r="N5412" s="52">
        <v>0</v>
      </c>
      <c r="O5412" s="52">
        <v>0</v>
      </c>
      <c r="P5412" s="52">
        <v>0</v>
      </c>
      <c r="Q5412" s="52">
        <v>0</v>
      </c>
      <c r="R5412" s="52">
        <v>0</v>
      </c>
      <c r="S5412" s="52">
        <v>0</v>
      </c>
      <c r="T5412" s="52">
        <v>0</v>
      </c>
      <c r="U5412" s="52">
        <v>0</v>
      </c>
      <c r="V5412" s="52">
        <v>0</v>
      </c>
      <c r="W5412" s="52">
        <v>0</v>
      </c>
      <c r="X5412" s="52">
        <v>0</v>
      </c>
      <c r="Y5412" s="52">
        <v>0</v>
      </c>
      <c r="Z5412" s="52">
        <v>0</v>
      </c>
    </row>
    <row r="5413" spans="1:26">
      <c r="A5413" s="52" t="s">
        <v>355</v>
      </c>
      <c r="B5413" s="52" t="s">
        <v>343</v>
      </c>
      <c r="C5413" s="52" t="s">
        <v>252</v>
      </c>
      <c r="D5413" s="52" t="s">
        <v>86</v>
      </c>
      <c r="E5413" s="52" t="s">
        <v>92</v>
      </c>
      <c r="F5413" s="52" t="s">
        <v>73</v>
      </c>
      <c r="G5413" s="52">
        <v>0</v>
      </c>
      <c r="H5413" s="52">
        <v>0</v>
      </c>
      <c r="I5413" s="52">
        <v>0</v>
      </c>
      <c r="J5413" s="52">
        <v>0</v>
      </c>
      <c r="K5413" s="52">
        <v>0</v>
      </c>
      <c r="L5413" s="52">
        <v>0</v>
      </c>
      <c r="M5413" s="52">
        <v>0</v>
      </c>
      <c r="N5413" s="52">
        <v>0</v>
      </c>
      <c r="O5413" s="52">
        <v>0</v>
      </c>
      <c r="P5413" s="52">
        <v>0</v>
      </c>
      <c r="Q5413" s="52">
        <v>0</v>
      </c>
      <c r="R5413" s="52">
        <v>0</v>
      </c>
      <c r="S5413" s="52">
        <v>0</v>
      </c>
      <c r="T5413" s="52">
        <v>0</v>
      </c>
      <c r="U5413" s="52">
        <v>0</v>
      </c>
      <c r="V5413" s="52">
        <v>0</v>
      </c>
      <c r="W5413" s="52">
        <v>0</v>
      </c>
      <c r="X5413" s="52">
        <v>0</v>
      </c>
      <c r="Y5413" s="52">
        <v>0</v>
      </c>
      <c r="Z5413" s="52">
        <v>0</v>
      </c>
    </row>
    <row r="5414" spans="1:26">
      <c r="A5414" s="52" t="s">
        <v>350</v>
      </c>
      <c r="B5414" s="52" t="s">
        <v>337</v>
      </c>
      <c r="C5414" s="52" t="s">
        <v>253</v>
      </c>
      <c r="D5414" s="52" t="s">
        <v>86</v>
      </c>
      <c r="E5414" s="52" t="s">
        <v>87</v>
      </c>
      <c r="F5414" s="52" t="s">
        <v>63</v>
      </c>
      <c r="G5414" s="52">
        <v>0</v>
      </c>
      <c r="H5414" s="52">
        <v>0</v>
      </c>
      <c r="I5414" s="52">
        <v>0</v>
      </c>
      <c r="J5414" s="52">
        <v>0</v>
      </c>
      <c r="K5414" s="52">
        <v>0</v>
      </c>
      <c r="L5414" s="52">
        <v>0</v>
      </c>
      <c r="M5414" s="52">
        <v>0</v>
      </c>
      <c r="N5414" s="52">
        <v>0</v>
      </c>
      <c r="O5414" s="52">
        <v>0</v>
      </c>
      <c r="P5414" s="52">
        <v>0</v>
      </c>
      <c r="Q5414" s="52">
        <v>0</v>
      </c>
      <c r="R5414" s="52">
        <v>0</v>
      </c>
      <c r="S5414" s="52">
        <v>0</v>
      </c>
      <c r="T5414" s="52">
        <v>0</v>
      </c>
      <c r="U5414" s="52">
        <v>0</v>
      </c>
      <c r="V5414" s="52">
        <v>0</v>
      </c>
      <c r="W5414" s="52">
        <v>0</v>
      </c>
      <c r="X5414" s="52">
        <v>0</v>
      </c>
      <c r="Y5414" s="52">
        <v>0</v>
      </c>
      <c r="Z5414" s="52">
        <v>0</v>
      </c>
    </row>
    <row r="5415" spans="1:26">
      <c r="A5415" s="52" t="s">
        <v>350</v>
      </c>
      <c r="B5415" s="52" t="s">
        <v>338</v>
      </c>
      <c r="C5415" s="52" t="s">
        <v>253</v>
      </c>
      <c r="D5415" s="52" t="s">
        <v>86</v>
      </c>
      <c r="E5415" s="52" t="s">
        <v>87</v>
      </c>
      <c r="F5415" s="52" t="s">
        <v>64</v>
      </c>
      <c r="G5415" s="52">
        <v>0</v>
      </c>
      <c r="H5415" s="52">
        <v>0</v>
      </c>
      <c r="I5415" s="52">
        <v>0</v>
      </c>
      <c r="J5415" s="52">
        <v>0</v>
      </c>
      <c r="K5415" s="52">
        <v>0</v>
      </c>
      <c r="L5415" s="52">
        <v>0</v>
      </c>
      <c r="M5415" s="52">
        <v>0</v>
      </c>
      <c r="N5415" s="52">
        <v>0</v>
      </c>
      <c r="O5415" s="52">
        <v>0</v>
      </c>
      <c r="P5415" s="52">
        <v>0</v>
      </c>
      <c r="Q5415" s="52">
        <v>0</v>
      </c>
      <c r="R5415" s="52">
        <v>0</v>
      </c>
      <c r="S5415" s="52">
        <v>0</v>
      </c>
      <c r="T5415" s="52">
        <v>0</v>
      </c>
      <c r="U5415" s="52">
        <v>0</v>
      </c>
      <c r="V5415" s="52">
        <v>0</v>
      </c>
      <c r="W5415" s="52">
        <v>0</v>
      </c>
      <c r="X5415" s="52">
        <v>0</v>
      </c>
      <c r="Y5415" s="52">
        <v>0</v>
      </c>
      <c r="Z5415" s="52">
        <v>0</v>
      </c>
    </row>
    <row r="5416" spans="1:26">
      <c r="A5416" s="52" t="s">
        <v>350</v>
      </c>
      <c r="B5416" s="52" t="s">
        <v>339</v>
      </c>
      <c r="C5416" s="52" t="s">
        <v>253</v>
      </c>
      <c r="D5416" s="52" t="s">
        <v>86</v>
      </c>
      <c r="E5416" s="52" t="s">
        <v>87</v>
      </c>
      <c r="F5416" s="52" t="s">
        <v>65</v>
      </c>
      <c r="G5416" s="52">
        <v>0</v>
      </c>
      <c r="H5416" s="52">
        <v>0</v>
      </c>
      <c r="I5416" s="52">
        <v>0</v>
      </c>
      <c r="J5416" s="52">
        <v>0</v>
      </c>
      <c r="K5416" s="52">
        <v>0</v>
      </c>
      <c r="L5416" s="52">
        <v>0</v>
      </c>
      <c r="M5416" s="52">
        <v>0</v>
      </c>
      <c r="N5416" s="52">
        <v>0</v>
      </c>
      <c r="O5416" s="52">
        <v>0</v>
      </c>
      <c r="P5416" s="52">
        <v>0</v>
      </c>
      <c r="Q5416" s="52">
        <v>0</v>
      </c>
      <c r="R5416" s="52">
        <v>0</v>
      </c>
      <c r="S5416" s="52">
        <v>0</v>
      </c>
      <c r="T5416" s="52">
        <v>0</v>
      </c>
      <c r="U5416" s="52">
        <v>0</v>
      </c>
      <c r="V5416" s="52">
        <v>0</v>
      </c>
      <c r="W5416" s="52">
        <v>0</v>
      </c>
      <c r="X5416" s="52">
        <v>0</v>
      </c>
      <c r="Y5416" s="52">
        <v>0</v>
      </c>
      <c r="Z5416" s="52">
        <v>0</v>
      </c>
    </row>
    <row r="5417" spans="1:26">
      <c r="A5417" s="52" t="s">
        <v>350</v>
      </c>
      <c r="B5417" s="52" t="s">
        <v>340</v>
      </c>
      <c r="C5417" s="52" t="s">
        <v>253</v>
      </c>
      <c r="D5417" s="52" t="s">
        <v>86</v>
      </c>
      <c r="E5417" s="52" t="s">
        <v>87</v>
      </c>
      <c r="F5417" s="52" t="s">
        <v>66</v>
      </c>
      <c r="G5417" s="52">
        <v>0</v>
      </c>
      <c r="H5417" s="52">
        <v>0</v>
      </c>
      <c r="I5417" s="52">
        <v>0</v>
      </c>
      <c r="J5417" s="52">
        <v>0</v>
      </c>
      <c r="K5417" s="52">
        <v>0</v>
      </c>
      <c r="L5417" s="52">
        <v>0</v>
      </c>
      <c r="M5417" s="52">
        <v>0</v>
      </c>
      <c r="N5417" s="52">
        <v>0</v>
      </c>
      <c r="O5417" s="52">
        <v>0</v>
      </c>
      <c r="P5417" s="52">
        <v>0</v>
      </c>
      <c r="Q5417" s="52">
        <v>0</v>
      </c>
      <c r="R5417" s="52">
        <v>0</v>
      </c>
      <c r="S5417" s="52">
        <v>0</v>
      </c>
      <c r="T5417" s="52">
        <v>0</v>
      </c>
      <c r="U5417" s="52">
        <v>0</v>
      </c>
      <c r="V5417" s="52">
        <v>0</v>
      </c>
      <c r="W5417" s="52">
        <v>0</v>
      </c>
      <c r="X5417" s="52">
        <v>0</v>
      </c>
      <c r="Y5417" s="52">
        <v>0</v>
      </c>
      <c r="Z5417" s="52">
        <v>0</v>
      </c>
    </row>
    <row r="5418" spans="1:26">
      <c r="A5418" s="52" t="s">
        <v>350</v>
      </c>
      <c r="B5418" s="52" t="s">
        <v>341</v>
      </c>
      <c r="C5418" s="52" t="s">
        <v>253</v>
      </c>
      <c r="D5418" s="52" t="s">
        <v>86</v>
      </c>
      <c r="E5418" s="52" t="s">
        <v>87</v>
      </c>
      <c r="F5418" s="52" t="s">
        <v>67</v>
      </c>
      <c r="G5418" s="52">
        <v>0</v>
      </c>
      <c r="H5418" s="52">
        <v>0</v>
      </c>
      <c r="I5418" s="52">
        <v>0</v>
      </c>
      <c r="J5418" s="52">
        <v>0</v>
      </c>
      <c r="K5418" s="52">
        <v>0</v>
      </c>
      <c r="L5418" s="52">
        <v>0</v>
      </c>
      <c r="M5418" s="52">
        <v>0</v>
      </c>
      <c r="N5418" s="52">
        <v>0</v>
      </c>
      <c r="O5418" s="52">
        <v>0</v>
      </c>
      <c r="P5418" s="52">
        <v>0</v>
      </c>
      <c r="Q5418" s="52">
        <v>0</v>
      </c>
      <c r="R5418" s="52">
        <v>0</v>
      </c>
      <c r="S5418" s="52">
        <v>0</v>
      </c>
      <c r="T5418" s="52">
        <v>0</v>
      </c>
      <c r="U5418" s="52">
        <v>0</v>
      </c>
      <c r="V5418" s="52">
        <v>0</v>
      </c>
      <c r="W5418" s="52">
        <v>0</v>
      </c>
      <c r="X5418" s="52">
        <v>0</v>
      </c>
      <c r="Y5418" s="52">
        <v>0</v>
      </c>
      <c r="Z5418" s="52">
        <v>0</v>
      </c>
    </row>
    <row r="5419" spans="1:26">
      <c r="A5419" s="52" t="s">
        <v>350</v>
      </c>
      <c r="B5419" s="52" t="s">
        <v>337</v>
      </c>
      <c r="C5419" s="52" t="s">
        <v>253</v>
      </c>
      <c r="D5419" s="52" t="s">
        <v>86</v>
      </c>
      <c r="E5419" s="52" t="s">
        <v>87</v>
      </c>
      <c r="F5419" s="52" t="s">
        <v>68</v>
      </c>
      <c r="G5419" s="52">
        <v>0</v>
      </c>
      <c r="H5419" s="52">
        <v>0</v>
      </c>
      <c r="I5419" s="52">
        <v>0</v>
      </c>
      <c r="J5419" s="52">
        <v>0</v>
      </c>
      <c r="K5419" s="52">
        <v>0</v>
      </c>
      <c r="L5419" s="52">
        <v>0</v>
      </c>
      <c r="M5419" s="52">
        <v>0</v>
      </c>
      <c r="N5419" s="52">
        <v>0</v>
      </c>
      <c r="O5419" s="52">
        <v>0</v>
      </c>
      <c r="P5419" s="52">
        <v>0</v>
      </c>
      <c r="Q5419" s="52">
        <v>0</v>
      </c>
      <c r="R5419" s="52">
        <v>0</v>
      </c>
      <c r="S5419" s="52">
        <v>0</v>
      </c>
      <c r="T5419" s="52">
        <v>0</v>
      </c>
      <c r="U5419" s="52">
        <v>0</v>
      </c>
      <c r="V5419" s="52">
        <v>0</v>
      </c>
      <c r="W5419" s="52">
        <v>0</v>
      </c>
      <c r="X5419" s="52">
        <v>0</v>
      </c>
      <c r="Y5419" s="52">
        <v>0</v>
      </c>
      <c r="Z5419" s="52">
        <v>0</v>
      </c>
    </row>
    <row r="5420" spans="1:26">
      <c r="A5420" s="52" t="s">
        <v>350</v>
      </c>
      <c r="B5420" s="52" t="s">
        <v>337</v>
      </c>
      <c r="C5420" s="52" t="s">
        <v>253</v>
      </c>
      <c r="D5420" s="52" t="s">
        <v>86</v>
      </c>
      <c r="E5420" s="52" t="s">
        <v>87</v>
      </c>
      <c r="F5420" s="52" t="s">
        <v>69</v>
      </c>
      <c r="G5420" s="52">
        <v>0</v>
      </c>
      <c r="H5420" s="52">
        <v>0</v>
      </c>
      <c r="I5420" s="52">
        <v>0</v>
      </c>
      <c r="J5420" s="52">
        <v>0</v>
      </c>
      <c r="K5420" s="52">
        <v>0</v>
      </c>
      <c r="L5420" s="52">
        <v>0</v>
      </c>
      <c r="M5420" s="52">
        <v>0</v>
      </c>
      <c r="N5420" s="52">
        <v>0</v>
      </c>
      <c r="O5420" s="52">
        <v>0</v>
      </c>
      <c r="P5420" s="52">
        <v>0</v>
      </c>
      <c r="Q5420" s="52">
        <v>0</v>
      </c>
      <c r="R5420" s="52">
        <v>0</v>
      </c>
      <c r="S5420" s="52">
        <v>0</v>
      </c>
      <c r="T5420" s="52">
        <v>0</v>
      </c>
      <c r="U5420" s="52">
        <v>0</v>
      </c>
      <c r="V5420" s="52">
        <v>0</v>
      </c>
      <c r="W5420" s="52">
        <v>0</v>
      </c>
      <c r="X5420" s="52">
        <v>0</v>
      </c>
      <c r="Y5420" s="52">
        <v>0</v>
      </c>
      <c r="Z5420" s="52">
        <v>0</v>
      </c>
    </row>
    <row r="5421" spans="1:26">
      <c r="A5421" s="52" t="s">
        <v>350</v>
      </c>
      <c r="B5421" s="52" t="s">
        <v>337</v>
      </c>
      <c r="C5421" s="52" t="s">
        <v>253</v>
      </c>
      <c r="D5421" s="52" t="s">
        <v>86</v>
      </c>
      <c r="E5421" s="52" t="s">
        <v>87</v>
      </c>
      <c r="F5421" s="52" t="s">
        <v>70</v>
      </c>
      <c r="G5421" s="52">
        <v>0</v>
      </c>
      <c r="H5421" s="52">
        <v>0</v>
      </c>
      <c r="I5421" s="52">
        <v>0</v>
      </c>
      <c r="J5421" s="52">
        <v>0</v>
      </c>
      <c r="K5421" s="52">
        <v>0</v>
      </c>
      <c r="L5421" s="52">
        <v>0</v>
      </c>
      <c r="M5421" s="52">
        <v>0</v>
      </c>
      <c r="N5421" s="52">
        <v>0</v>
      </c>
      <c r="O5421" s="52">
        <v>0</v>
      </c>
      <c r="P5421" s="52">
        <v>0</v>
      </c>
      <c r="Q5421" s="52">
        <v>0</v>
      </c>
      <c r="R5421" s="52">
        <v>0</v>
      </c>
      <c r="S5421" s="52">
        <v>0</v>
      </c>
      <c r="T5421" s="52">
        <v>0</v>
      </c>
      <c r="U5421" s="52">
        <v>0</v>
      </c>
      <c r="V5421" s="52">
        <v>0</v>
      </c>
      <c r="W5421" s="52">
        <v>0</v>
      </c>
      <c r="X5421" s="52">
        <v>0</v>
      </c>
      <c r="Y5421" s="52">
        <v>0</v>
      </c>
      <c r="Z5421" s="52">
        <v>0</v>
      </c>
    </row>
    <row r="5422" spans="1:26">
      <c r="A5422" s="52" t="s">
        <v>350</v>
      </c>
      <c r="B5422" s="52" t="s">
        <v>342</v>
      </c>
      <c r="C5422" s="52" t="s">
        <v>253</v>
      </c>
      <c r="D5422" s="52" t="s">
        <v>86</v>
      </c>
      <c r="E5422" s="52" t="s">
        <v>87</v>
      </c>
      <c r="F5422" s="52" t="s">
        <v>71</v>
      </c>
      <c r="G5422" s="52">
        <v>0</v>
      </c>
      <c r="H5422" s="52">
        <v>0</v>
      </c>
      <c r="I5422" s="52">
        <v>0</v>
      </c>
      <c r="J5422" s="52">
        <v>0</v>
      </c>
      <c r="K5422" s="52">
        <v>0</v>
      </c>
      <c r="L5422" s="52">
        <v>0</v>
      </c>
      <c r="M5422" s="52">
        <v>0</v>
      </c>
      <c r="N5422" s="52">
        <v>0</v>
      </c>
      <c r="O5422" s="52">
        <v>0</v>
      </c>
      <c r="P5422" s="52">
        <v>0</v>
      </c>
      <c r="Q5422" s="52">
        <v>0</v>
      </c>
      <c r="R5422" s="52">
        <v>0</v>
      </c>
      <c r="S5422" s="52">
        <v>0</v>
      </c>
      <c r="T5422" s="52">
        <v>0</v>
      </c>
      <c r="U5422" s="52">
        <v>0</v>
      </c>
      <c r="V5422" s="52">
        <v>0</v>
      </c>
      <c r="W5422" s="52">
        <v>0</v>
      </c>
      <c r="X5422" s="52">
        <v>0</v>
      </c>
      <c r="Y5422" s="52">
        <v>0</v>
      </c>
      <c r="Z5422" s="52">
        <v>0</v>
      </c>
    </row>
    <row r="5423" spans="1:26">
      <c r="A5423" s="52" t="s">
        <v>350</v>
      </c>
      <c r="B5423" s="52" t="s">
        <v>342</v>
      </c>
      <c r="C5423" s="52" t="s">
        <v>253</v>
      </c>
      <c r="D5423" s="52" t="s">
        <v>86</v>
      </c>
      <c r="E5423" s="52" t="s">
        <v>87</v>
      </c>
      <c r="F5423" s="52" t="s">
        <v>72</v>
      </c>
      <c r="G5423" s="52">
        <v>12.630700558800003</v>
      </c>
      <c r="H5423" s="52">
        <v>11.577791534400001</v>
      </c>
      <c r="I5423" s="52">
        <v>10.566654213600001</v>
      </c>
      <c r="J5423" s="52">
        <v>8.8170993503999995</v>
      </c>
      <c r="K5423" s="52">
        <v>9.0302577120000009</v>
      </c>
      <c r="L5423" s="52">
        <v>8.2870504704000005</v>
      </c>
      <c r="M5423" s="52">
        <v>7.2234107948303992</v>
      </c>
      <c r="N5423" s="52">
        <v>5.4614963808000008</v>
      </c>
      <c r="O5423" s="52">
        <v>3.6234576864000005</v>
      </c>
      <c r="P5423" s="52">
        <v>3.1940929728000005</v>
      </c>
      <c r="Q5423" s="52">
        <v>3.2289941376</v>
      </c>
      <c r="R5423" s="52">
        <v>3.6010834272000003</v>
      </c>
      <c r="S5423" s="52">
        <v>3.6211130784000005</v>
      </c>
      <c r="T5423" s="52">
        <v>3.3143043744000007</v>
      </c>
      <c r="U5423" s="52">
        <v>3.7262854944000003</v>
      </c>
      <c r="V5423" s="52">
        <v>3.6130074336000004</v>
      </c>
      <c r="W5423" s="52">
        <v>4.0133325024000008</v>
      </c>
      <c r="X5423" s="52">
        <v>4.0913074655999999</v>
      </c>
      <c r="Y5423" s="52">
        <v>4.089218017939201</v>
      </c>
      <c r="Z5423" s="52">
        <v>3.9236937172992001</v>
      </c>
    </row>
    <row r="5424" spans="1:26">
      <c r="A5424" s="52" t="s">
        <v>350</v>
      </c>
      <c r="B5424" s="52" t="s">
        <v>343</v>
      </c>
      <c r="C5424" s="52" t="s">
        <v>253</v>
      </c>
      <c r="D5424" s="52" t="s">
        <v>86</v>
      </c>
      <c r="E5424" s="52" t="s">
        <v>87</v>
      </c>
      <c r="F5424" s="52" t="s">
        <v>73</v>
      </c>
      <c r="G5424" s="52">
        <v>0</v>
      </c>
      <c r="H5424" s="52">
        <v>0</v>
      </c>
      <c r="I5424" s="52">
        <v>0</v>
      </c>
      <c r="J5424" s="52">
        <v>0</v>
      </c>
      <c r="K5424" s="52">
        <v>0</v>
      </c>
      <c r="L5424" s="52">
        <v>0</v>
      </c>
      <c r="M5424" s="52">
        <v>0</v>
      </c>
      <c r="N5424" s="52">
        <v>0</v>
      </c>
      <c r="O5424" s="52">
        <v>0</v>
      </c>
      <c r="P5424" s="52">
        <v>0</v>
      </c>
      <c r="Q5424" s="52">
        <v>0</v>
      </c>
      <c r="R5424" s="52">
        <v>0</v>
      </c>
      <c r="S5424" s="52">
        <v>0</v>
      </c>
      <c r="T5424" s="52">
        <v>0</v>
      </c>
      <c r="U5424" s="52">
        <v>0</v>
      </c>
      <c r="V5424" s="52">
        <v>0</v>
      </c>
      <c r="W5424" s="52">
        <v>0</v>
      </c>
      <c r="X5424" s="52">
        <v>0</v>
      </c>
      <c r="Y5424" s="52">
        <v>0</v>
      </c>
      <c r="Z5424" s="52">
        <v>0</v>
      </c>
    </row>
    <row r="5425" spans="1:26">
      <c r="A5425" s="52" t="s">
        <v>351</v>
      </c>
      <c r="B5425" s="52" t="s">
        <v>337</v>
      </c>
      <c r="C5425" s="52" t="s">
        <v>253</v>
      </c>
      <c r="D5425" s="52" t="s">
        <v>86</v>
      </c>
      <c r="E5425" s="52" t="s">
        <v>88</v>
      </c>
      <c r="F5425" s="52" t="s">
        <v>63</v>
      </c>
      <c r="G5425" s="52">
        <v>0</v>
      </c>
      <c r="H5425" s="52">
        <v>0</v>
      </c>
      <c r="I5425" s="52">
        <v>0</v>
      </c>
      <c r="J5425" s="52">
        <v>0</v>
      </c>
      <c r="K5425" s="52">
        <v>0</v>
      </c>
      <c r="L5425" s="52">
        <v>0</v>
      </c>
      <c r="M5425" s="52">
        <v>0</v>
      </c>
      <c r="N5425" s="52">
        <v>0</v>
      </c>
      <c r="O5425" s="52">
        <v>0</v>
      </c>
      <c r="P5425" s="52">
        <v>0</v>
      </c>
      <c r="Q5425" s="52">
        <v>0</v>
      </c>
      <c r="R5425" s="52">
        <v>0</v>
      </c>
      <c r="S5425" s="52">
        <v>0</v>
      </c>
      <c r="T5425" s="52">
        <v>0</v>
      </c>
      <c r="U5425" s="52">
        <v>0</v>
      </c>
      <c r="V5425" s="52">
        <v>0</v>
      </c>
      <c r="W5425" s="52">
        <v>0</v>
      </c>
      <c r="X5425" s="52">
        <v>0</v>
      </c>
      <c r="Y5425" s="52">
        <v>0</v>
      </c>
      <c r="Z5425" s="52">
        <v>0</v>
      </c>
    </row>
    <row r="5426" spans="1:26">
      <c r="A5426" s="52" t="s">
        <v>351</v>
      </c>
      <c r="B5426" s="52" t="s">
        <v>338</v>
      </c>
      <c r="C5426" s="52" t="s">
        <v>253</v>
      </c>
      <c r="D5426" s="52" t="s">
        <v>86</v>
      </c>
      <c r="E5426" s="52" t="s">
        <v>88</v>
      </c>
      <c r="F5426" s="52" t="s">
        <v>64</v>
      </c>
      <c r="G5426" s="52">
        <v>0</v>
      </c>
      <c r="H5426" s="52">
        <v>0</v>
      </c>
      <c r="I5426" s="52">
        <v>0</v>
      </c>
      <c r="J5426" s="52">
        <v>0</v>
      </c>
      <c r="K5426" s="52">
        <v>0</v>
      </c>
      <c r="L5426" s="52">
        <v>0</v>
      </c>
      <c r="M5426" s="52">
        <v>0</v>
      </c>
      <c r="N5426" s="52">
        <v>0</v>
      </c>
      <c r="O5426" s="52">
        <v>0</v>
      </c>
      <c r="P5426" s="52">
        <v>0</v>
      </c>
      <c r="Q5426" s="52">
        <v>0</v>
      </c>
      <c r="R5426" s="52">
        <v>0</v>
      </c>
      <c r="S5426" s="52">
        <v>0</v>
      </c>
      <c r="T5426" s="52">
        <v>0</v>
      </c>
      <c r="U5426" s="52">
        <v>0</v>
      </c>
      <c r="V5426" s="52">
        <v>0</v>
      </c>
      <c r="W5426" s="52">
        <v>0</v>
      </c>
      <c r="X5426" s="52">
        <v>0</v>
      </c>
      <c r="Y5426" s="52">
        <v>0</v>
      </c>
      <c r="Z5426" s="52">
        <v>0</v>
      </c>
    </row>
    <row r="5427" spans="1:26">
      <c r="A5427" s="52" t="s">
        <v>351</v>
      </c>
      <c r="B5427" s="52" t="s">
        <v>339</v>
      </c>
      <c r="C5427" s="52" t="s">
        <v>253</v>
      </c>
      <c r="D5427" s="52" t="s">
        <v>86</v>
      </c>
      <c r="E5427" s="52" t="s">
        <v>88</v>
      </c>
      <c r="F5427" s="52" t="s">
        <v>65</v>
      </c>
      <c r="G5427" s="52">
        <v>0</v>
      </c>
      <c r="H5427" s="52">
        <v>0</v>
      </c>
      <c r="I5427" s="52">
        <v>0</v>
      </c>
      <c r="J5427" s="52">
        <v>0</v>
      </c>
      <c r="K5427" s="52">
        <v>0</v>
      </c>
      <c r="L5427" s="52">
        <v>0</v>
      </c>
      <c r="M5427" s="52">
        <v>1.452484656E-2</v>
      </c>
      <c r="N5427" s="52">
        <v>2.7023574996000003E-2</v>
      </c>
      <c r="O5427" s="52">
        <v>0.49619258305632008</v>
      </c>
      <c r="P5427" s="52">
        <v>0.98726280890544016</v>
      </c>
      <c r="Q5427" s="52">
        <v>1.4386439292105599</v>
      </c>
      <c r="R5427" s="52">
        <v>1.8312873387235202</v>
      </c>
      <c r="S5427" s="52">
        <v>2.9826066616963205</v>
      </c>
      <c r="T5427" s="52">
        <v>3.2299944637658404</v>
      </c>
      <c r="U5427" s="52">
        <v>1.6439662784426403</v>
      </c>
      <c r="V5427" s="52">
        <v>4.7386500500160002E-2</v>
      </c>
      <c r="W5427" s="52">
        <v>5.8020582290399993E-3</v>
      </c>
      <c r="X5427" s="52">
        <v>5.5364208415200006E-3</v>
      </c>
      <c r="Y5427" s="52">
        <v>4.7610824219999999E-3</v>
      </c>
      <c r="Z5427" s="52">
        <v>2.3720943419999999E-3</v>
      </c>
    </row>
    <row r="5428" spans="1:26">
      <c r="A5428" s="52" t="s">
        <v>351</v>
      </c>
      <c r="B5428" s="52" t="s">
        <v>340</v>
      </c>
      <c r="C5428" s="52" t="s">
        <v>253</v>
      </c>
      <c r="D5428" s="52" t="s">
        <v>86</v>
      </c>
      <c r="E5428" s="52" t="s">
        <v>88</v>
      </c>
      <c r="F5428" s="52" t="s">
        <v>66</v>
      </c>
      <c r="G5428" s="52">
        <v>0</v>
      </c>
      <c r="H5428" s="52">
        <v>0</v>
      </c>
      <c r="I5428" s="52">
        <v>0</v>
      </c>
      <c r="J5428" s="52">
        <v>0</v>
      </c>
      <c r="K5428" s="52">
        <v>0</v>
      </c>
      <c r="L5428" s="52">
        <v>0</v>
      </c>
      <c r="M5428" s="52">
        <v>0</v>
      </c>
      <c r="N5428" s="52">
        <v>0</v>
      </c>
      <c r="O5428" s="52">
        <v>0</v>
      </c>
      <c r="P5428" s="52">
        <v>0</v>
      </c>
      <c r="Q5428" s="52">
        <v>0</v>
      </c>
      <c r="R5428" s="52">
        <v>0</v>
      </c>
      <c r="S5428" s="52">
        <v>0</v>
      </c>
      <c r="T5428" s="52">
        <v>0</v>
      </c>
      <c r="U5428" s="52">
        <v>0</v>
      </c>
      <c r="V5428" s="52">
        <v>0</v>
      </c>
      <c r="W5428" s="52">
        <v>0</v>
      </c>
      <c r="X5428" s="52">
        <v>0</v>
      </c>
      <c r="Y5428" s="52">
        <v>0</v>
      </c>
      <c r="Z5428" s="52">
        <v>0</v>
      </c>
    </row>
    <row r="5429" spans="1:26">
      <c r="A5429" s="52" t="s">
        <v>351</v>
      </c>
      <c r="B5429" s="52" t="s">
        <v>341</v>
      </c>
      <c r="C5429" s="52" t="s">
        <v>253</v>
      </c>
      <c r="D5429" s="52" t="s">
        <v>86</v>
      </c>
      <c r="E5429" s="52" t="s">
        <v>88</v>
      </c>
      <c r="F5429" s="52" t="s">
        <v>67</v>
      </c>
      <c r="G5429" s="52">
        <v>0</v>
      </c>
      <c r="H5429" s="52">
        <v>0</v>
      </c>
      <c r="I5429" s="52">
        <v>0</v>
      </c>
      <c r="J5429" s="52">
        <v>0</v>
      </c>
      <c r="K5429" s="52">
        <v>0</v>
      </c>
      <c r="L5429" s="52">
        <v>0</v>
      </c>
      <c r="M5429" s="52">
        <v>0</v>
      </c>
      <c r="N5429" s="52">
        <v>0</v>
      </c>
      <c r="O5429" s="52">
        <v>0</v>
      </c>
      <c r="P5429" s="52">
        <v>0</v>
      </c>
      <c r="Q5429" s="52">
        <v>0</v>
      </c>
      <c r="R5429" s="52">
        <v>0</v>
      </c>
      <c r="S5429" s="52">
        <v>0</v>
      </c>
      <c r="T5429" s="52">
        <v>0</v>
      </c>
      <c r="U5429" s="52">
        <v>0</v>
      </c>
      <c r="V5429" s="52">
        <v>0</v>
      </c>
      <c r="W5429" s="52">
        <v>0</v>
      </c>
      <c r="X5429" s="52">
        <v>0</v>
      </c>
      <c r="Y5429" s="52">
        <v>0</v>
      </c>
      <c r="Z5429" s="52">
        <v>0</v>
      </c>
    </row>
    <row r="5430" spans="1:26">
      <c r="A5430" s="52" t="s">
        <v>351</v>
      </c>
      <c r="B5430" s="52" t="s">
        <v>337</v>
      </c>
      <c r="C5430" s="52" t="s">
        <v>253</v>
      </c>
      <c r="D5430" s="52" t="s">
        <v>86</v>
      </c>
      <c r="E5430" s="52" t="s">
        <v>88</v>
      </c>
      <c r="F5430" s="52" t="s">
        <v>68</v>
      </c>
      <c r="G5430" s="52">
        <v>0</v>
      </c>
      <c r="H5430" s="52">
        <v>0</v>
      </c>
      <c r="I5430" s="52">
        <v>0</v>
      </c>
      <c r="J5430" s="52">
        <v>0</v>
      </c>
      <c r="K5430" s="52">
        <v>0</v>
      </c>
      <c r="L5430" s="52">
        <v>0</v>
      </c>
      <c r="M5430" s="52">
        <v>0</v>
      </c>
      <c r="N5430" s="52">
        <v>0</v>
      </c>
      <c r="O5430" s="52">
        <v>0</v>
      </c>
      <c r="P5430" s="52">
        <v>0</v>
      </c>
      <c r="Q5430" s="52">
        <v>0</v>
      </c>
      <c r="R5430" s="52">
        <v>0</v>
      </c>
      <c r="S5430" s="52">
        <v>0</v>
      </c>
      <c r="T5430" s="52">
        <v>0</v>
      </c>
      <c r="U5430" s="52">
        <v>0</v>
      </c>
      <c r="V5430" s="52">
        <v>0</v>
      </c>
      <c r="W5430" s="52">
        <v>0</v>
      </c>
      <c r="X5430" s="52">
        <v>0</v>
      </c>
      <c r="Y5430" s="52">
        <v>0</v>
      </c>
      <c r="Z5430" s="52">
        <v>0</v>
      </c>
    </row>
    <row r="5431" spans="1:26">
      <c r="A5431" s="52" t="s">
        <v>351</v>
      </c>
      <c r="B5431" s="52" t="s">
        <v>337</v>
      </c>
      <c r="C5431" s="52" t="s">
        <v>253</v>
      </c>
      <c r="D5431" s="52" t="s">
        <v>86</v>
      </c>
      <c r="E5431" s="52" t="s">
        <v>88</v>
      </c>
      <c r="F5431" s="52" t="s">
        <v>69</v>
      </c>
      <c r="G5431" s="52">
        <v>0</v>
      </c>
      <c r="H5431" s="52">
        <v>0</v>
      </c>
      <c r="I5431" s="52">
        <v>0</v>
      </c>
      <c r="J5431" s="52">
        <v>0</v>
      </c>
      <c r="K5431" s="52">
        <v>0</v>
      </c>
      <c r="L5431" s="52">
        <v>0</v>
      </c>
      <c r="M5431" s="52">
        <v>0</v>
      </c>
      <c r="N5431" s="52">
        <v>0</v>
      </c>
      <c r="O5431" s="52">
        <v>0</v>
      </c>
      <c r="P5431" s="52">
        <v>0</v>
      </c>
      <c r="Q5431" s="52">
        <v>0</v>
      </c>
      <c r="R5431" s="52">
        <v>0</v>
      </c>
      <c r="S5431" s="52">
        <v>0</v>
      </c>
      <c r="T5431" s="52">
        <v>0</v>
      </c>
      <c r="U5431" s="52">
        <v>0</v>
      </c>
      <c r="V5431" s="52">
        <v>0</v>
      </c>
      <c r="W5431" s="52">
        <v>0</v>
      </c>
      <c r="X5431" s="52">
        <v>0</v>
      </c>
      <c r="Y5431" s="52">
        <v>0</v>
      </c>
      <c r="Z5431" s="52">
        <v>0</v>
      </c>
    </row>
    <row r="5432" spans="1:26">
      <c r="A5432" s="52" t="s">
        <v>351</v>
      </c>
      <c r="B5432" s="52" t="s">
        <v>337</v>
      </c>
      <c r="C5432" s="52" t="s">
        <v>253</v>
      </c>
      <c r="D5432" s="52" t="s">
        <v>86</v>
      </c>
      <c r="E5432" s="52" t="s">
        <v>88</v>
      </c>
      <c r="F5432" s="52" t="s">
        <v>70</v>
      </c>
      <c r="G5432" s="52">
        <v>0</v>
      </c>
      <c r="H5432" s="52">
        <v>0</v>
      </c>
      <c r="I5432" s="52">
        <v>0</v>
      </c>
      <c r="J5432" s="52">
        <v>0</v>
      </c>
      <c r="K5432" s="52">
        <v>0</v>
      </c>
      <c r="L5432" s="52">
        <v>0</v>
      </c>
      <c r="M5432" s="52">
        <v>0</v>
      </c>
      <c r="N5432" s="52">
        <v>0</v>
      </c>
      <c r="O5432" s="52">
        <v>0</v>
      </c>
      <c r="P5432" s="52">
        <v>0</v>
      </c>
      <c r="Q5432" s="52">
        <v>0</v>
      </c>
      <c r="R5432" s="52">
        <v>0</v>
      </c>
      <c r="S5432" s="52">
        <v>0</v>
      </c>
      <c r="T5432" s="52">
        <v>0</v>
      </c>
      <c r="U5432" s="52">
        <v>0</v>
      </c>
      <c r="V5432" s="52">
        <v>0</v>
      </c>
      <c r="W5432" s="52">
        <v>0</v>
      </c>
      <c r="X5432" s="52">
        <v>0</v>
      </c>
      <c r="Y5432" s="52">
        <v>0</v>
      </c>
      <c r="Z5432" s="52">
        <v>0</v>
      </c>
    </row>
    <row r="5433" spans="1:26">
      <c r="A5433" s="52" t="s">
        <v>351</v>
      </c>
      <c r="B5433" s="52" t="s">
        <v>342</v>
      </c>
      <c r="C5433" s="52" t="s">
        <v>253</v>
      </c>
      <c r="D5433" s="52" t="s">
        <v>86</v>
      </c>
      <c r="E5433" s="52" t="s">
        <v>88</v>
      </c>
      <c r="F5433" s="52" t="s">
        <v>71</v>
      </c>
      <c r="G5433" s="52">
        <v>0</v>
      </c>
      <c r="H5433" s="52">
        <v>0</v>
      </c>
      <c r="I5433" s="52">
        <v>0</v>
      </c>
      <c r="J5433" s="52">
        <v>0</v>
      </c>
      <c r="K5433" s="52">
        <v>0</v>
      </c>
      <c r="L5433" s="52">
        <v>0</v>
      </c>
      <c r="M5433" s="52">
        <v>0</v>
      </c>
      <c r="N5433" s="52">
        <v>0</v>
      </c>
      <c r="O5433" s="52">
        <v>0</v>
      </c>
      <c r="P5433" s="52">
        <v>0</v>
      </c>
      <c r="Q5433" s="52">
        <v>0</v>
      </c>
      <c r="R5433" s="52">
        <v>0</v>
      </c>
      <c r="S5433" s="52">
        <v>0</v>
      </c>
      <c r="T5433" s="52">
        <v>0</v>
      </c>
      <c r="U5433" s="52">
        <v>0</v>
      </c>
      <c r="V5433" s="52">
        <v>0</v>
      </c>
      <c r="W5433" s="52">
        <v>0</v>
      </c>
      <c r="X5433" s="52">
        <v>0</v>
      </c>
      <c r="Y5433" s="52">
        <v>0</v>
      </c>
      <c r="Z5433" s="52">
        <v>0</v>
      </c>
    </row>
    <row r="5434" spans="1:26">
      <c r="A5434" s="52" t="s">
        <v>351</v>
      </c>
      <c r="B5434" s="52" t="s">
        <v>342</v>
      </c>
      <c r="C5434" s="52" t="s">
        <v>253</v>
      </c>
      <c r="D5434" s="52" t="s">
        <v>86</v>
      </c>
      <c r="E5434" s="52" t="s">
        <v>88</v>
      </c>
      <c r="F5434" s="52" t="s">
        <v>72</v>
      </c>
      <c r="G5434" s="52">
        <v>437.75689234009002</v>
      </c>
      <c r="H5434" s="52">
        <v>437.71249569951658</v>
      </c>
      <c r="I5434" s="52">
        <v>458.55793577555016</v>
      </c>
      <c r="J5434" s="52">
        <v>463.78170473422705</v>
      </c>
      <c r="K5434" s="52">
        <v>481.18245931104451</v>
      </c>
      <c r="L5434" s="52">
        <v>495.09248063258121</v>
      </c>
      <c r="M5434" s="52">
        <v>495.60360317020388</v>
      </c>
      <c r="N5434" s="52">
        <v>480.00729632902039</v>
      </c>
      <c r="O5434" s="52">
        <v>453.99375401859857</v>
      </c>
      <c r="P5434" s="52">
        <v>459.64976866703898</v>
      </c>
      <c r="Q5434" s="52">
        <v>474.07454373340028</v>
      </c>
      <c r="R5434" s="52">
        <v>481.24060932474009</v>
      </c>
      <c r="S5434" s="52">
        <v>474.91738860793021</v>
      </c>
      <c r="T5434" s="52">
        <v>474.7829382285708</v>
      </c>
      <c r="U5434" s="52">
        <v>479.4605515518067</v>
      </c>
      <c r="V5434" s="52">
        <v>491.80729298060845</v>
      </c>
      <c r="W5434" s="52">
        <v>504.71677281600552</v>
      </c>
      <c r="X5434" s="52">
        <v>498.46221191638983</v>
      </c>
      <c r="Y5434" s="52">
        <v>489.46713324405039</v>
      </c>
      <c r="Z5434" s="52">
        <v>493.42404613080225</v>
      </c>
    </row>
    <row r="5435" spans="1:26">
      <c r="A5435" s="52" t="s">
        <v>351</v>
      </c>
      <c r="B5435" s="52" t="s">
        <v>343</v>
      </c>
      <c r="C5435" s="52" t="s">
        <v>253</v>
      </c>
      <c r="D5435" s="52" t="s">
        <v>86</v>
      </c>
      <c r="E5435" s="52" t="s">
        <v>88</v>
      </c>
      <c r="F5435" s="52" t="s">
        <v>73</v>
      </c>
      <c r="G5435" s="52">
        <v>0</v>
      </c>
      <c r="H5435" s="52">
        <v>0</v>
      </c>
      <c r="I5435" s="52">
        <v>0</v>
      </c>
      <c r="J5435" s="52">
        <v>0</v>
      </c>
      <c r="K5435" s="52">
        <v>0</v>
      </c>
      <c r="L5435" s="52">
        <v>0</v>
      </c>
      <c r="M5435" s="52">
        <v>0</v>
      </c>
      <c r="N5435" s="52">
        <v>0</v>
      </c>
      <c r="O5435" s="52">
        <v>0</v>
      </c>
      <c r="P5435" s="52">
        <v>0</v>
      </c>
      <c r="Q5435" s="52">
        <v>0</v>
      </c>
      <c r="R5435" s="52">
        <v>0</v>
      </c>
      <c r="S5435" s="52">
        <v>0</v>
      </c>
      <c r="T5435" s="52">
        <v>0</v>
      </c>
      <c r="U5435" s="52">
        <v>0</v>
      </c>
      <c r="V5435" s="52">
        <v>0</v>
      </c>
      <c r="W5435" s="52">
        <v>0</v>
      </c>
      <c r="X5435" s="52">
        <v>0</v>
      </c>
      <c r="Y5435" s="52">
        <v>0</v>
      </c>
      <c r="Z5435" s="52">
        <v>0</v>
      </c>
    </row>
    <row r="5436" spans="1:26">
      <c r="A5436" s="52" t="s">
        <v>352</v>
      </c>
      <c r="B5436" s="52" t="s">
        <v>337</v>
      </c>
      <c r="C5436" s="52" t="s">
        <v>253</v>
      </c>
      <c r="D5436" s="52" t="s">
        <v>86</v>
      </c>
      <c r="E5436" s="52" t="s">
        <v>89</v>
      </c>
      <c r="F5436" s="52" t="s">
        <v>63</v>
      </c>
      <c r="G5436" s="52">
        <v>0</v>
      </c>
      <c r="H5436" s="52">
        <v>0</v>
      </c>
      <c r="I5436" s="52">
        <v>0</v>
      </c>
      <c r="J5436" s="52">
        <v>0</v>
      </c>
      <c r="K5436" s="52">
        <v>0</v>
      </c>
      <c r="L5436" s="52">
        <v>0</v>
      </c>
      <c r="M5436" s="52">
        <v>0</v>
      </c>
      <c r="N5436" s="52">
        <v>0</v>
      </c>
      <c r="O5436" s="52">
        <v>0</v>
      </c>
      <c r="P5436" s="52">
        <v>0</v>
      </c>
      <c r="Q5436" s="52">
        <v>0</v>
      </c>
      <c r="R5436" s="52">
        <v>0</v>
      </c>
      <c r="S5436" s="52">
        <v>0</v>
      </c>
      <c r="T5436" s="52">
        <v>0</v>
      </c>
      <c r="U5436" s="52">
        <v>0</v>
      </c>
      <c r="V5436" s="52">
        <v>0</v>
      </c>
      <c r="W5436" s="52">
        <v>0</v>
      </c>
      <c r="X5436" s="52">
        <v>0</v>
      </c>
      <c r="Y5436" s="52">
        <v>0</v>
      </c>
      <c r="Z5436" s="52">
        <v>0</v>
      </c>
    </row>
    <row r="5437" spans="1:26">
      <c r="A5437" s="52" t="s">
        <v>352</v>
      </c>
      <c r="B5437" s="52" t="s">
        <v>338</v>
      </c>
      <c r="C5437" s="52" t="s">
        <v>253</v>
      </c>
      <c r="D5437" s="52" t="s">
        <v>86</v>
      </c>
      <c r="E5437" s="52" t="s">
        <v>89</v>
      </c>
      <c r="F5437" s="52" t="s">
        <v>64</v>
      </c>
      <c r="G5437" s="52">
        <v>0</v>
      </c>
      <c r="H5437" s="52">
        <v>0</v>
      </c>
      <c r="I5437" s="52">
        <v>0</v>
      </c>
      <c r="J5437" s="52">
        <v>0</v>
      </c>
      <c r="K5437" s="52">
        <v>0</v>
      </c>
      <c r="L5437" s="52">
        <v>0</v>
      </c>
      <c r="M5437" s="52">
        <v>0</v>
      </c>
      <c r="N5437" s="52">
        <v>0</v>
      </c>
      <c r="O5437" s="52">
        <v>0</v>
      </c>
      <c r="P5437" s="52">
        <v>0</v>
      </c>
      <c r="Q5437" s="52">
        <v>0</v>
      </c>
      <c r="R5437" s="52">
        <v>0</v>
      </c>
      <c r="S5437" s="52">
        <v>0</v>
      </c>
      <c r="T5437" s="52">
        <v>0</v>
      </c>
      <c r="U5437" s="52">
        <v>0</v>
      </c>
      <c r="V5437" s="52">
        <v>0</v>
      </c>
      <c r="W5437" s="52">
        <v>0</v>
      </c>
      <c r="X5437" s="52">
        <v>0</v>
      </c>
      <c r="Y5437" s="52">
        <v>0</v>
      </c>
      <c r="Z5437" s="52">
        <v>0</v>
      </c>
    </row>
    <row r="5438" spans="1:26">
      <c r="A5438" s="52" t="s">
        <v>352</v>
      </c>
      <c r="B5438" s="52" t="s">
        <v>339</v>
      </c>
      <c r="C5438" s="52" t="s">
        <v>253</v>
      </c>
      <c r="D5438" s="52" t="s">
        <v>86</v>
      </c>
      <c r="E5438" s="52" t="s">
        <v>89</v>
      </c>
      <c r="F5438" s="52" t="s">
        <v>65</v>
      </c>
      <c r="G5438" s="52">
        <v>0</v>
      </c>
      <c r="H5438" s="52">
        <v>0</v>
      </c>
      <c r="I5438" s="52">
        <v>0</v>
      </c>
      <c r="J5438" s="52">
        <v>0</v>
      </c>
      <c r="K5438" s="52">
        <v>0</v>
      </c>
      <c r="L5438" s="52">
        <v>0</v>
      </c>
      <c r="M5438" s="52">
        <v>0</v>
      </c>
      <c r="N5438" s="52">
        <v>0</v>
      </c>
      <c r="O5438" s="52">
        <v>0</v>
      </c>
      <c r="P5438" s="52">
        <v>0</v>
      </c>
      <c r="Q5438" s="52">
        <v>0</v>
      </c>
      <c r="R5438" s="52">
        <v>0</v>
      </c>
      <c r="S5438" s="52">
        <v>0</v>
      </c>
      <c r="T5438" s="52">
        <v>0</v>
      </c>
      <c r="U5438" s="52">
        <v>0</v>
      </c>
      <c r="V5438" s="52">
        <v>0</v>
      </c>
      <c r="W5438" s="52">
        <v>0</v>
      </c>
      <c r="X5438" s="52">
        <v>0</v>
      </c>
      <c r="Y5438" s="52">
        <v>0</v>
      </c>
      <c r="Z5438" s="52">
        <v>0</v>
      </c>
    </row>
    <row r="5439" spans="1:26">
      <c r="A5439" s="52" t="s">
        <v>352</v>
      </c>
      <c r="B5439" s="52" t="s">
        <v>340</v>
      </c>
      <c r="C5439" s="52" t="s">
        <v>253</v>
      </c>
      <c r="D5439" s="52" t="s">
        <v>86</v>
      </c>
      <c r="E5439" s="52" t="s">
        <v>89</v>
      </c>
      <c r="F5439" s="52" t="s">
        <v>66</v>
      </c>
      <c r="G5439" s="52">
        <v>1.6392137150688311</v>
      </c>
      <c r="H5439" s="52">
        <v>1.6130596610645422</v>
      </c>
      <c r="I5439" s="52">
        <v>1.7084792810801908</v>
      </c>
      <c r="J5439" s="52">
        <v>1.6725760202743027</v>
      </c>
      <c r="K5439" s="52">
        <v>1.8667484535061469</v>
      </c>
      <c r="L5439" s="52">
        <v>1.8819717015086439</v>
      </c>
      <c r="M5439" s="52">
        <v>1.9852929183255883</v>
      </c>
      <c r="N5439" s="52">
        <v>2.9904416680904329</v>
      </c>
      <c r="O5439" s="52">
        <v>3.9620030118497689</v>
      </c>
      <c r="P5439" s="52">
        <v>3.984902975453525</v>
      </c>
      <c r="Q5439" s="52">
        <v>4.1415243630792098</v>
      </c>
      <c r="R5439" s="52">
        <v>4.3310323879102892</v>
      </c>
      <c r="S5439" s="52">
        <v>4.4228133259253424</v>
      </c>
      <c r="T5439" s="52">
        <v>4.6041839251550867</v>
      </c>
      <c r="U5439" s="52">
        <v>4.7568631147801259</v>
      </c>
      <c r="V5439" s="52">
        <v>4.851250369995606</v>
      </c>
      <c r="W5439" s="52">
        <v>4.9084067456049798</v>
      </c>
      <c r="X5439" s="52">
        <v>5.1335184752418979</v>
      </c>
      <c r="Y5439" s="52">
        <v>5.1537781628452199</v>
      </c>
      <c r="Z5439" s="52">
        <v>5.2632509876631746</v>
      </c>
    </row>
    <row r="5440" spans="1:26">
      <c r="A5440" s="52" t="s">
        <v>352</v>
      </c>
      <c r="B5440" s="52" t="s">
        <v>341</v>
      </c>
      <c r="C5440" s="52" t="s">
        <v>253</v>
      </c>
      <c r="D5440" s="52" t="s">
        <v>86</v>
      </c>
      <c r="E5440" s="52" t="s">
        <v>89</v>
      </c>
      <c r="F5440" s="52" t="s">
        <v>67</v>
      </c>
      <c r="G5440" s="52">
        <v>0</v>
      </c>
      <c r="H5440" s="52">
        <v>0</v>
      </c>
      <c r="I5440" s="52">
        <v>0</v>
      </c>
      <c r="J5440" s="52">
        <v>0</v>
      </c>
      <c r="K5440" s="52">
        <v>0</v>
      </c>
      <c r="L5440" s="52">
        <v>0</v>
      </c>
      <c r="M5440" s="52">
        <v>0</v>
      </c>
      <c r="N5440" s="52">
        <v>0</v>
      </c>
      <c r="O5440" s="52">
        <v>0</v>
      </c>
      <c r="P5440" s="52">
        <v>0</v>
      </c>
      <c r="Q5440" s="52">
        <v>0</v>
      </c>
      <c r="R5440" s="52">
        <v>0</v>
      </c>
      <c r="S5440" s="52">
        <v>0</v>
      </c>
      <c r="T5440" s="52">
        <v>0</v>
      </c>
      <c r="U5440" s="52">
        <v>0</v>
      </c>
      <c r="V5440" s="52">
        <v>0</v>
      </c>
      <c r="W5440" s="52">
        <v>0</v>
      </c>
      <c r="X5440" s="52">
        <v>0</v>
      </c>
      <c r="Y5440" s="52">
        <v>0</v>
      </c>
      <c r="Z5440" s="52">
        <v>0</v>
      </c>
    </row>
    <row r="5441" spans="1:26">
      <c r="A5441" s="52" t="s">
        <v>352</v>
      </c>
      <c r="B5441" s="52" t="s">
        <v>337</v>
      </c>
      <c r="C5441" s="52" t="s">
        <v>253</v>
      </c>
      <c r="D5441" s="52" t="s">
        <v>86</v>
      </c>
      <c r="E5441" s="52" t="s">
        <v>89</v>
      </c>
      <c r="F5441" s="52" t="s">
        <v>68</v>
      </c>
      <c r="G5441" s="52">
        <v>0</v>
      </c>
      <c r="H5441" s="52">
        <v>0</v>
      </c>
      <c r="I5441" s="52">
        <v>0</v>
      </c>
      <c r="J5441" s="52">
        <v>0</v>
      </c>
      <c r="K5441" s="52">
        <v>0</v>
      </c>
      <c r="L5441" s="52">
        <v>0</v>
      </c>
      <c r="M5441" s="52">
        <v>0</v>
      </c>
      <c r="N5441" s="52">
        <v>0</v>
      </c>
      <c r="O5441" s="52">
        <v>0</v>
      </c>
      <c r="P5441" s="52">
        <v>0</v>
      </c>
      <c r="Q5441" s="52">
        <v>0</v>
      </c>
      <c r="R5441" s="52">
        <v>0</v>
      </c>
      <c r="S5441" s="52">
        <v>0</v>
      </c>
      <c r="T5441" s="52">
        <v>0</v>
      </c>
      <c r="U5441" s="52">
        <v>0</v>
      </c>
      <c r="V5441" s="52">
        <v>0</v>
      </c>
      <c r="W5441" s="52">
        <v>0</v>
      </c>
      <c r="X5441" s="52">
        <v>0</v>
      </c>
      <c r="Y5441" s="52">
        <v>0</v>
      </c>
      <c r="Z5441" s="52">
        <v>0</v>
      </c>
    </row>
    <row r="5442" spans="1:26">
      <c r="A5442" s="52" t="s">
        <v>352</v>
      </c>
      <c r="B5442" s="52" t="s">
        <v>337</v>
      </c>
      <c r="C5442" s="52" t="s">
        <v>253</v>
      </c>
      <c r="D5442" s="52" t="s">
        <v>86</v>
      </c>
      <c r="E5442" s="52" t="s">
        <v>89</v>
      </c>
      <c r="F5442" s="52" t="s">
        <v>69</v>
      </c>
      <c r="G5442" s="52">
        <v>0</v>
      </c>
      <c r="H5442" s="52">
        <v>0</v>
      </c>
      <c r="I5442" s="52">
        <v>0</v>
      </c>
      <c r="J5442" s="52">
        <v>0</v>
      </c>
      <c r="K5442" s="52">
        <v>0</v>
      </c>
      <c r="L5442" s="52">
        <v>0</v>
      </c>
      <c r="M5442" s="52">
        <v>0</v>
      </c>
      <c r="N5442" s="52">
        <v>0</v>
      </c>
      <c r="O5442" s="52">
        <v>0</v>
      </c>
      <c r="P5442" s="52">
        <v>0</v>
      </c>
      <c r="Q5442" s="52">
        <v>0</v>
      </c>
      <c r="R5442" s="52">
        <v>0</v>
      </c>
      <c r="S5442" s="52">
        <v>0</v>
      </c>
      <c r="T5442" s="52">
        <v>0</v>
      </c>
      <c r="U5442" s="52">
        <v>0</v>
      </c>
      <c r="V5442" s="52">
        <v>0</v>
      </c>
      <c r="W5442" s="52">
        <v>0</v>
      </c>
      <c r="X5442" s="52">
        <v>0</v>
      </c>
      <c r="Y5442" s="52">
        <v>0</v>
      </c>
      <c r="Z5442" s="52">
        <v>0</v>
      </c>
    </row>
    <row r="5443" spans="1:26">
      <c r="A5443" s="52" t="s">
        <v>352</v>
      </c>
      <c r="B5443" s="52" t="s">
        <v>337</v>
      </c>
      <c r="C5443" s="52" t="s">
        <v>253</v>
      </c>
      <c r="D5443" s="52" t="s">
        <v>86</v>
      </c>
      <c r="E5443" s="52" t="s">
        <v>89</v>
      </c>
      <c r="F5443" s="52" t="s">
        <v>70</v>
      </c>
      <c r="G5443" s="52">
        <v>0</v>
      </c>
      <c r="H5443" s="52">
        <v>0</v>
      </c>
      <c r="I5443" s="52">
        <v>0</v>
      </c>
      <c r="J5443" s="52">
        <v>0</v>
      </c>
      <c r="K5443" s="52">
        <v>0</v>
      </c>
      <c r="L5443" s="52">
        <v>0</v>
      </c>
      <c r="M5443" s="52">
        <v>0</v>
      </c>
      <c r="N5443" s="52">
        <v>0</v>
      </c>
      <c r="O5443" s="52">
        <v>0</v>
      </c>
      <c r="P5443" s="52">
        <v>0</v>
      </c>
      <c r="Q5443" s="52">
        <v>0</v>
      </c>
      <c r="R5443" s="52">
        <v>0</v>
      </c>
      <c r="S5443" s="52">
        <v>0</v>
      </c>
      <c r="T5443" s="52">
        <v>0</v>
      </c>
      <c r="U5443" s="52">
        <v>0</v>
      </c>
      <c r="V5443" s="52">
        <v>0</v>
      </c>
      <c r="W5443" s="52">
        <v>0</v>
      </c>
      <c r="X5443" s="52">
        <v>0</v>
      </c>
      <c r="Y5443" s="52">
        <v>0</v>
      </c>
      <c r="Z5443" s="52">
        <v>0</v>
      </c>
    </row>
    <row r="5444" spans="1:26">
      <c r="A5444" s="52" t="s">
        <v>352</v>
      </c>
      <c r="B5444" s="52" t="s">
        <v>342</v>
      </c>
      <c r="C5444" s="52" t="s">
        <v>253</v>
      </c>
      <c r="D5444" s="52" t="s">
        <v>86</v>
      </c>
      <c r="E5444" s="52" t="s">
        <v>89</v>
      </c>
      <c r="F5444" s="52" t="s">
        <v>71</v>
      </c>
      <c r="G5444" s="52">
        <v>0</v>
      </c>
      <c r="H5444" s="52">
        <v>0</v>
      </c>
      <c r="I5444" s="52">
        <v>0</v>
      </c>
      <c r="J5444" s="52">
        <v>0</v>
      </c>
      <c r="K5444" s="52">
        <v>0</v>
      </c>
      <c r="L5444" s="52">
        <v>0</v>
      </c>
      <c r="M5444" s="52">
        <v>0</v>
      </c>
      <c r="N5444" s="52">
        <v>0</v>
      </c>
      <c r="O5444" s="52">
        <v>0</v>
      </c>
      <c r="P5444" s="52">
        <v>0</v>
      </c>
      <c r="Q5444" s="52">
        <v>0</v>
      </c>
      <c r="R5444" s="52">
        <v>0</v>
      </c>
      <c r="S5444" s="52">
        <v>0</v>
      </c>
      <c r="T5444" s="52">
        <v>0</v>
      </c>
      <c r="U5444" s="52">
        <v>0</v>
      </c>
      <c r="V5444" s="52">
        <v>0</v>
      </c>
      <c r="W5444" s="52">
        <v>0</v>
      </c>
      <c r="X5444" s="52">
        <v>0</v>
      </c>
      <c r="Y5444" s="52">
        <v>0</v>
      </c>
      <c r="Z5444" s="52">
        <v>0</v>
      </c>
    </row>
    <row r="5445" spans="1:26">
      <c r="A5445" s="52" t="s">
        <v>352</v>
      </c>
      <c r="B5445" s="52" t="s">
        <v>342</v>
      </c>
      <c r="C5445" s="52" t="s">
        <v>253</v>
      </c>
      <c r="D5445" s="52" t="s">
        <v>86</v>
      </c>
      <c r="E5445" s="52" t="s">
        <v>89</v>
      </c>
      <c r="F5445" s="52" t="s">
        <v>72</v>
      </c>
      <c r="G5445" s="52">
        <v>1.6570634270400004</v>
      </c>
      <c r="H5445" s="52">
        <v>1.5879561062400003</v>
      </c>
      <c r="I5445" s="52">
        <v>1.5807816057600002</v>
      </c>
      <c r="J5445" s="52">
        <v>1.4330713017600003</v>
      </c>
      <c r="K5445" s="52">
        <v>1.2871897920000002</v>
      </c>
      <c r="L5445" s="52">
        <v>1.2930630350400003</v>
      </c>
      <c r="M5445" s="52">
        <v>1.2733683278400001</v>
      </c>
      <c r="N5445" s="52">
        <v>1.2301103102400004</v>
      </c>
      <c r="O5445" s="52">
        <v>1.2204388022400001</v>
      </c>
      <c r="P5445" s="52">
        <v>1.0078063027200002</v>
      </c>
      <c r="Q5445" s="52">
        <v>1.1208398544000002</v>
      </c>
      <c r="R5445" s="52">
        <v>1.1358922377600003</v>
      </c>
      <c r="S5445" s="52">
        <v>1.1306872080000001</v>
      </c>
      <c r="T5445" s="52">
        <v>1.1331490464000002</v>
      </c>
      <c r="U5445" s="52">
        <v>1.0444173566400001</v>
      </c>
      <c r="V5445" s="52">
        <v>0.93595579056000022</v>
      </c>
      <c r="W5445" s="52">
        <v>0.76422497760000019</v>
      </c>
      <c r="X5445" s="52">
        <v>0.70978317984000017</v>
      </c>
      <c r="Y5445" s="52">
        <v>0.74875056480000013</v>
      </c>
      <c r="Z5445" s="52">
        <v>4.9236768000000012E-3</v>
      </c>
    </row>
    <row r="5446" spans="1:26">
      <c r="A5446" s="52" t="s">
        <v>352</v>
      </c>
      <c r="B5446" s="52" t="s">
        <v>343</v>
      </c>
      <c r="C5446" s="52" t="s">
        <v>253</v>
      </c>
      <c r="D5446" s="52" t="s">
        <v>86</v>
      </c>
      <c r="E5446" s="52" t="s">
        <v>89</v>
      </c>
      <c r="F5446" s="52" t="s">
        <v>73</v>
      </c>
      <c r="G5446" s="52">
        <v>0</v>
      </c>
      <c r="H5446" s="52">
        <v>0</v>
      </c>
      <c r="I5446" s="52">
        <v>0</v>
      </c>
      <c r="J5446" s="52">
        <v>0</v>
      </c>
      <c r="K5446" s="52">
        <v>0</v>
      </c>
      <c r="L5446" s="52">
        <v>0</v>
      </c>
      <c r="M5446" s="52">
        <v>0</v>
      </c>
      <c r="N5446" s="52">
        <v>0</v>
      </c>
      <c r="O5446" s="52">
        <v>0</v>
      </c>
      <c r="P5446" s="52">
        <v>0</v>
      </c>
      <c r="Q5446" s="52">
        <v>0</v>
      </c>
      <c r="R5446" s="52">
        <v>0</v>
      </c>
      <c r="S5446" s="52">
        <v>0</v>
      </c>
      <c r="T5446" s="52">
        <v>0</v>
      </c>
      <c r="U5446" s="52">
        <v>0</v>
      </c>
      <c r="V5446" s="52">
        <v>0</v>
      </c>
      <c r="W5446" s="52">
        <v>0</v>
      </c>
      <c r="X5446" s="52">
        <v>0</v>
      </c>
      <c r="Y5446" s="52">
        <v>0</v>
      </c>
      <c r="Z5446" s="52">
        <v>0</v>
      </c>
    </row>
    <row r="5447" spans="1:26">
      <c r="A5447" s="52" t="s">
        <v>353</v>
      </c>
      <c r="B5447" s="52" t="s">
        <v>337</v>
      </c>
      <c r="C5447" s="52" t="s">
        <v>253</v>
      </c>
      <c r="D5447" s="52" t="s">
        <v>86</v>
      </c>
      <c r="E5447" s="52" t="s">
        <v>90</v>
      </c>
      <c r="F5447" s="52" t="s">
        <v>63</v>
      </c>
      <c r="G5447" s="52">
        <v>0</v>
      </c>
      <c r="H5447" s="52">
        <v>0</v>
      </c>
      <c r="I5447" s="52">
        <v>0</v>
      </c>
      <c r="J5447" s="52">
        <v>0</v>
      </c>
      <c r="K5447" s="52">
        <v>0</v>
      </c>
      <c r="L5447" s="52">
        <v>0</v>
      </c>
      <c r="M5447" s="52">
        <v>0</v>
      </c>
      <c r="N5447" s="52">
        <v>0</v>
      </c>
      <c r="O5447" s="52">
        <v>0</v>
      </c>
      <c r="P5447" s="52">
        <v>0</v>
      </c>
      <c r="Q5447" s="52">
        <v>0</v>
      </c>
      <c r="R5447" s="52">
        <v>0</v>
      </c>
      <c r="S5447" s="52">
        <v>0</v>
      </c>
      <c r="T5447" s="52">
        <v>0</v>
      </c>
      <c r="U5447" s="52">
        <v>0</v>
      </c>
      <c r="V5447" s="52">
        <v>0</v>
      </c>
      <c r="W5447" s="52">
        <v>0</v>
      </c>
      <c r="X5447" s="52">
        <v>0</v>
      </c>
      <c r="Y5447" s="52">
        <v>0</v>
      </c>
      <c r="Z5447" s="52">
        <v>0</v>
      </c>
    </row>
    <row r="5448" spans="1:26">
      <c r="A5448" s="52" t="s">
        <v>353</v>
      </c>
      <c r="B5448" s="52" t="s">
        <v>338</v>
      </c>
      <c r="C5448" s="52" t="s">
        <v>253</v>
      </c>
      <c r="D5448" s="52" t="s">
        <v>86</v>
      </c>
      <c r="E5448" s="52" t="s">
        <v>90</v>
      </c>
      <c r="F5448" s="52" t="s">
        <v>64</v>
      </c>
      <c r="G5448" s="52">
        <v>0</v>
      </c>
      <c r="H5448" s="52">
        <v>0</v>
      </c>
      <c r="I5448" s="52">
        <v>0</v>
      </c>
      <c r="J5448" s="52">
        <v>0</v>
      </c>
      <c r="K5448" s="52">
        <v>0</v>
      </c>
      <c r="L5448" s="52">
        <v>0</v>
      </c>
      <c r="M5448" s="52">
        <v>0</v>
      </c>
      <c r="N5448" s="52">
        <v>0</v>
      </c>
      <c r="O5448" s="52">
        <v>0</v>
      </c>
      <c r="P5448" s="52">
        <v>0</v>
      </c>
      <c r="Q5448" s="52">
        <v>0</v>
      </c>
      <c r="R5448" s="52">
        <v>0</v>
      </c>
      <c r="S5448" s="52">
        <v>0</v>
      </c>
      <c r="T5448" s="52">
        <v>0</v>
      </c>
      <c r="U5448" s="52">
        <v>0</v>
      </c>
      <c r="V5448" s="52">
        <v>0</v>
      </c>
      <c r="W5448" s="52">
        <v>0</v>
      </c>
      <c r="X5448" s="52">
        <v>0</v>
      </c>
      <c r="Y5448" s="52">
        <v>0</v>
      </c>
      <c r="Z5448" s="52">
        <v>0</v>
      </c>
    </row>
    <row r="5449" spans="1:26">
      <c r="A5449" s="52" t="s">
        <v>353</v>
      </c>
      <c r="B5449" s="52" t="s">
        <v>339</v>
      </c>
      <c r="C5449" s="52" t="s">
        <v>253</v>
      </c>
      <c r="D5449" s="52" t="s">
        <v>86</v>
      </c>
      <c r="E5449" s="52" t="s">
        <v>90</v>
      </c>
      <c r="F5449" s="52" t="s">
        <v>65</v>
      </c>
      <c r="G5449" s="52">
        <v>0</v>
      </c>
      <c r="H5449" s="52">
        <v>0</v>
      </c>
      <c r="I5449" s="52">
        <v>0</v>
      </c>
      <c r="J5449" s="52">
        <v>0</v>
      </c>
      <c r="K5449" s="52">
        <v>0</v>
      </c>
      <c r="L5449" s="52">
        <v>0</v>
      </c>
      <c r="M5449" s="52">
        <v>0</v>
      </c>
      <c r="N5449" s="52">
        <v>0</v>
      </c>
      <c r="O5449" s="52">
        <v>0</v>
      </c>
      <c r="P5449" s="52">
        <v>0</v>
      </c>
      <c r="Q5449" s="52">
        <v>0</v>
      </c>
      <c r="R5449" s="52">
        <v>0</v>
      </c>
      <c r="S5449" s="52">
        <v>0</v>
      </c>
      <c r="T5449" s="52">
        <v>0</v>
      </c>
      <c r="U5449" s="52">
        <v>0</v>
      </c>
      <c r="V5449" s="52">
        <v>0</v>
      </c>
      <c r="W5449" s="52">
        <v>0</v>
      </c>
      <c r="X5449" s="52">
        <v>0</v>
      </c>
      <c r="Y5449" s="52">
        <v>0</v>
      </c>
      <c r="Z5449" s="52">
        <v>0</v>
      </c>
    </row>
    <row r="5450" spans="1:26">
      <c r="A5450" s="52" t="s">
        <v>353</v>
      </c>
      <c r="B5450" s="52" t="s">
        <v>340</v>
      </c>
      <c r="C5450" s="52" t="s">
        <v>253</v>
      </c>
      <c r="D5450" s="52" t="s">
        <v>86</v>
      </c>
      <c r="E5450" s="52" t="s">
        <v>90</v>
      </c>
      <c r="F5450" s="52" t="s">
        <v>66</v>
      </c>
      <c r="G5450" s="52">
        <v>0</v>
      </c>
      <c r="H5450" s="52">
        <v>0</v>
      </c>
      <c r="I5450" s="52">
        <v>0</v>
      </c>
      <c r="J5450" s="52">
        <v>0</v>
      </c>
      <c r="K5450" s="52">
        <v>0</v>
      </c>
      <c r="L5450" s="52">
        <v>0</v>
      </c>
      <c r="M5450" s="52">
        <v>0</v>
      </c>
      <c r="N5450" s="52">
        <v>0</v>
      </c>
      <c r="O5450" s="52">
        <v>0</v>
      </c>
      <c r="P5450" s="52">
        <v>0</v>
      </c>
      <c r="Q5450" s="52">
        <v>0</v>
      </c>
      <c r="R5450" s="52">
        <v>0</v>
      </c>
      <c r="S5450" s="52">
        <v>0</v>
      </c>
      <c r="T5450" s="52">
        <v>0</v>
      </c>
      <c r="U5450" s="52">
        <v>0</v>
      </c>
      <c r="V5450" s="52">
        <v>0</v>
      </c>
      <c r="W5450" s="52">
        <v>0</v>
      </c>
      <c r="X5450" s="52">
        <v>0</v>
      </c>
      <c r="Y5450" s="52">
        <v>0</v>
      </c>
      <c r="Z5450" s="52">
        <v>0</v>
      </c>
    </row>
    <row r="5451" spans="1:26">
      <c r="A5451" s="52" t="s">
        <v>353</v>
      </c>
      <c r="B5451" s="52" t="s">
        <v>341</v>
      </c>
      <c r="C5451" s="52" t="s">
        <v>253</v>
      </c>
      <c r="D5451" s="52" t="s">
        <v>86</v>
      </c>
      <c r="E5451" s="52" t="s">
        <v>90</v>
      </c>
      <c r="F5451" s="52" t="s">
        <v>67</v>
      </c>
      <c r="G5451" s="52">
        <v>0</v>
      </c>
      <c r="H5451" s="52">
        <v>0</v>
      </c>
      <c r="I5451" s="52">
        <v>0</v>
      </c>
      <c r="J5451" s="52">
        <v>0</v>
      </c>
      <c r="K5451" s="52">
        <v>0</v>
      </c>
      <c r="L5451" s="52">
        <v>0</v>
      </c>
      <c r="M5451" s="52">
        <v>0</v>
      </c>
      <c r="N5451" s="52">
        <v>0</v>
      </c>
      <c r="O5451" s="52">
        <v>0</v>
      </c>
      <c r="P5451" s="52">
        <v>0</v>
      </c>
      <c r="Q5451" s="52">
        <v>0</v>
      </c>
      <c r="R5451" s="52">
        <v>0</v>
      </c>
      <c r="S5451" s="52">
        <v>0</v>
      </c>
      <c r="T5451" s="52">
        <v>0</v>
      </c>
      <c r="U5451" s="52">
        <v>0</v>
      </c>
      <c r="V5451" s="52">
        <v>0</v>
      </c>
      <c r="W5451" s="52">
        <v>0</v>
      </c>
      <c r="X5451" s="52">
        <v>0</v>
      </c>
      <c r="Y5451" s="52">
        <v>0</v>
      </c>
      <c r="Z5451" s="52">
        <v>0</v>
      </c>
    </row>
    <row r="5452" spans="1:26">
      <c r="A5452" s="52" t="s">
        <v>353</v>
      </c>
      <c r="B5452" s="52" t="s">
        <v>337</v>
      </c>
      <c r="C5452" s="52" t="s">
        <v>253</v>
      </c>
      <c r="D5452" s="52" t="s">
        <v>86</v>
      </c>
      <c r="E5452" s="52" t="s">
        <v>90</v>
      </c>
      <c r="F5452" s="52" t="s">
        <v>68</v>
      </c>
      <c r="G5452" s="52">
        <v>0</v>
      </c>
      <c r="H5452" s="52">
        <v>0</v>
      </c>
      <c r="I5452" s="52">
        <v>0</v>
      </c>
      <c r="J5452" s="52">
        <v>0</v>
      </c>
      <c r="K5452" s="52">
        <v>0</v>
      </c>
      <c r="L5452" s="52">
        <v>0</v>
      </c>
      <c r="M5452" s="52">
        <v>0</v>
      </c>
      <c r="N5452" s="52">
        <v>0</v>
      </c>
      <c r="O5452" s="52">
        <v>0</v>
      </c>
      <c r="P5452" s="52">
        <v>0</v>
      </c>
      <c r="Q5452" s="52">
        <v>0</v>
      </c>
      <c r="R5452" s="52">
        <v>0</v>
      </c>
      <c r="S5452" s="52">
        <v>0</v>
      </c>
      <c r="T5452" s="52">
        <v>0</v>
      </c>
      <c r="U5452" s="52">
        <v>0</v>
      </c>
      <c r="V5452" s="52">
        <v>0</v>
      </c>
      <c r="W5452" s="52">
        <v>0</v>
      </c>
      <c r="X5452" s="52">
        <v>0</v>
      </c>
      <c r="Y5452" s="52">
        <v>0</v>
      </c>
      <c r="Z5452" s="52">
        <v>0</v>
      </c>
    </row>
    <row r="5453" spans="1:26">
      <c r="A5453" s="52" t="s">
        <v>353</v>
      </c>
      <c r="B5453" s="52" t="s">
        <v>337</v>
      </c>
      <c r="C5453" s="52" t="s">
        <v>253</v>
      </c>
      <c r="D5453" s="52" t="s">
        <v>86</v>
      </c>
      <c r="E5453" s="52" t="s">
        <v>90</v>
      </c>
      <c r="F5453" s="52" t="s">
        <v>69</v>
      </c>
      <c r="G5453" s="52">
        <v>0</v>
      </c>
      <c r="H5453" s="52">
        <v>0</v>
      </c>
      <c r="I5453" s="52">
        <v>0</v>
      </c>
      <c r="J5453" s="52">
        <v>0</v>
      </c>
      <c r="K5453" s="52">
        <v>0</v>
      </c>
      <c r="L5453" s="52">
        <v>0</v>
      </c>
      <c r="M5453" s="52">
        <v>0</v>
      </c>
      <c r="N5453" s="52">
        <v>0</v>
      </c>
      <c r="O5453" s="52">
        <v>0</v>
      </c>
      <c r="P5453" s="52">
        <v>0</v>
      </c>
      <c r="Q5453" s="52">
        <v>0</v>
      </c>
      <c r="R5453" s="52">
        <v>0</v>
      </c>
      <c r="S5453" s="52">
        <v>0</v>
      </c>
      <c r="T5453" s="52">
        <v>0</v>
      </c>
      <c r="U5453" s="52">
        <v>0</v>
      </c>
      <c r="V5453" s="52">
        <v>0</v>
      </c>
      <c r="W5453" s="52">
        <v>0</v>
      </c>
      <c r="X5453" s="52">
        <v>0</v>
      </c>
      <c r="Y5453" s="52">
        <v>0</v>
      </c>
      <c r="Z5453" s="52">
        <v>0</v>
      </c>
    </row>
    <row r="5454" spans="1:26">
      <c r="A5454" s="52" t="s">
        <v>353</v>
      </c>
      <c r="B5454" s="52" t="s">
        <v>337</v>
      </c>
      <c r="C5454" s="52" t="s">
        <v>253</v>
      </c>
      <c r="D5454" s="52" t="s">
        <v>86</v>
      </c>
      <c r="E5454" s="52" t="s">
        <v>90</v>
      </c>
      <c r="F5454" s="52" t="s">
        <v>70</v>
      </c>
      <c r="G5454" s="52">
        <v>0</v>
      </c>
      <c r="H5454" s="52">
        <v>0</v>
      </c>
      <c r="I5454" s="52">
        <v>0</v>
      </c>
      <c r="J5454" s="52">
        <v>0</v>
      </c>
      <c r="K5454" s="52">
        <v>0</v>
      </c>
      <c r="L5454" s="52">
        <v>0</v>
      </c>
      <c r="M5454" s="52">
        <v>0</v>
      </c>
      <c r="N5454" s="52">
        <v>0</v>
      </c>
      <c r="O5454" s="52">
        <v>0</v>
      </c>
      <c r="P5454" s="52">
        <v>0</v>
      </c>
      <c r="Q5454" s="52">
        <v>0</v>
      </c>
      <c r="R5454" s="52">
        <v>0</v>
      </c>
      <c r="S5454" s="52">
        <v>0</v>
      </c>
      <c r="T5454" s="52">
        <v>0</v>
      </c>
      <c r="U5454" s="52">
        <v>0</v>
      </c>
      <c r="V5454" s="52">
        <v>0</v>
      </c>
      <c r="W5454" s="52">
        <v>0</v>
      </c>
      <c r="X5454" s="52">
        <v>0</v>
      </c>
      <c r="Y5454" s="52">
        <v>0</v>
      </c>
      <c r="Z5454" s="52">
        <v>0</v>
      </c>
    </row>
    <row r="5455" spans="1:26">
      <c r="A5455" s="52" t="s">
        <v>353</v>
      </c>
      <c r="B5455" s="52" t="s">
        <v>342</v>
      </c>
      <c r="C5455" s="52" t="s">
        <v>253</v>
      </c>
      <c r="D5455" s="52" t="s">
        <v>86</v>
      </c>
      <c r="E5455" s="52" t="s">
        <v>90</v>
      </c>
      <c r="F5455" s="52" t="s">
        <v>71</v>
      </c>
      <c r="G5455" s="52">
        <v>0</v>
      </c>
      <c r="H5455" s="52">
        <v>0</v>
      </c>
      <c r="I5455" s="52">
        <v>0</v>
      </c>
      <c r="J5455" s="52">
        <v>0</v>
      </c>
      <c r="K5455" s="52">
        <v>0</v>
      </c>
      <c r="L5455" s="52">
        <v>0</v>
      </c>
      <c r="M5455" s="52">
        <v>0</v>
      </c>
      <c r="N5455" s="52">
        <v>0</v>
      </c>
      <c r="O5455" s="52">
        <v>0</v>
      </c>
      <c r="P5455" s="52">
        <v>0</v>
      </c>
      <c r="Q5455" s="52">
        <v>0</v>
      </c>
      <c r="R5455" s="52">
        <v>0</v>
      </c>
      <c r="S5455" s="52">
        <v>0</v>
      </c>
      <c r="T5455" s="52">
        <v>0</v>
      </c>
      <c r="U5455" s="52">
        <v>0</v>
      </c>
      <c r="V5455" s="52">
        <v>0</v>
      </c>
      <c r="W5455" s="52">
        <v>0</v>
      </c>
      <c r="X5455" s="52">
        <v>0</v>
      </c>
      <c r="Y5455" s="52">
        <v>0</v>
      </c>
      <c r="Z5455" s="52">
        <v>0</v>
      </c>
    </row>
    <row r="5456" spans="1:26">
      <c r="A5456" s="52" t="s">
        <v>353</v>
      </c>
      <c r="B5456" s="52" t="s">
        <v>342</v>
      </c>
      <c r="C5456" s="52" t="s">
        <v>253</v>
      </c>
      <c r="D5456" s="52" t="s">
        <v>86</v>
      </c>
      <c r="E5456" s="52" t="s">
        <v>90</v>
      </c>
      <c r="F5456" s="52" t="s">
        <v>72</v>
      </c>
      <c r="G5456" s="52">
        <v>16.151981065920008</v>
      </c>
      <c r="H5456" s="52">
        <v>17.960618376000003</v>
      </c>
      <c r="I5456" s="52">
        <v>15.962163276960002</v>
      </c>
      <c r="J5456" s="52">
        <v>12.857528822400003</v>
      </c>
      <c r="K5456" s="52">
        <v>14.182058171520003</v>
      </c>
      <c r="L5456" s="52">
        <v>14.864469727680005</v>
      </c>
      <c r="M5456" s="52">
        <v>13.989386659680001</v>
      </c>
      <c r="N5456" s="52">
        <v>12.612279476160003</v>
      </c>
      <c r="O5456" s="52">
        <v>10.218563661600003</v>
      </c>
      <c r="P5456" s="52">
        <v>10.377181416960003</v>
      </c>
      <c r="Q5456" s="52">
        <v>11.351245461120003</v>
      </c>
      <c r="R5456" s="52">
        <v>10.583935649280001</v>
      </c>
      <c r="S5456" s="52">
        <v>6.455206565280001</v>
      </c>
      <c r="T5456" s="52">
        <v>6.2552952388800014</v>
      </c>
      <c r="U5456" s="52">
        <v>6.0894828864000026</v>
      </c>
      <c r="V5456" s="52">
        <v>5.3764741958400011</v>
      </c>
      <c r="W5456" s="52">
        <v>6.7882179384000008</v>
      </c>
      <c r="X5456" s="52">
        <v>7.2547815326400018</v>
      </c>
      <c r="Y5456" s="52">
        <v>2.1216473012736006</v>
      </c>
      <c r="Z5456" s="52">
        <v>2.2646076739747203</v>
      </c>
    </row>
    <row r="5457" spans="1:26">
      <c r="A5457" s="52" t="s">
        <v>353</v>
      </c>
      <c r="B5457" s="52" t="s">
        <v>343</v>
      </c>
      <c r="C5457" s="52" t="s">
        <v>253</v>
      </c>
      <c r="D5457" s="52" t="s">
        <v>86</v>
      </c>
      <c r="E5457" s="52" t="s">
        <v>90</v>
      </c>
      <c r="F5457" s="52" t="s">
        <v>73</v>
      </c>
      <c r="G5457" s="52">
        <v>0</v>
      </c>
      <c r="H5457" s="52">
        <v>0</v>
      </c>
      <c r="I5457" s="52">
        <v>0</v>
      </c>
      <c r="J5457" s="52">
        <v>0</v>
      </c>
      <c r="K5457" s="52">
        <v>0</v>
      </c>
      <c r="L5457" s="52">
        <v>0</v>
      </c>
      <c r="M5457" s="52">
        <v>0</v>
      </c>
      <c r="N5457" s="52">
        <v>0</v>
      </c>
      <c r="O5457" s="52">
        <v>0</v>
      </c>
      <c r="P5457" s="52">
        <v>0</v>
      </c>
      <c r="Q5457" s="52">
        <v>0</v>
      </c>
      <c r="R5457" s="52">
        <v>0</v>
      </c>
      <c r="S5457" s="52">
        <v>0</v>
      </c>
      <c r="T5457" s="52">
        <v>0</v>
      </c>
      <c r="U5457" s="52">
        <v>0</v>
      </c>
      <c r="V5457" s="52">
        <v>0</v>
      </c>
      <c r="W5457" s="52">
        <v>0</v>
      </c>
      <c r="X5457" s="52">
        <v>0</v>
      </c>
      <c r="Y5457" s="52">
        <v>0</v>
      </c>
      <c r="Z5457" s="52">
        <v>0</v>
      </c>
    </row>
    <row r="5458" spans="1:26">
      <c r="A5458" s="52" t="s">
        <v>354</v>
      </c>
      <c r="B5458" s="52" t="s">
        <v>337</v>
      </c>
      <c r="C5458" s="52" t="s">
        <v>253</v>
      </c>
      <c r="D5458" s="52" t="s">
        <v>86</v>
      </c>
      <c r="E5458" s="52" t="s">
        <v>91</v>
      </c>
      <c r="F5458" s="52" t="s">
        <v>63</v>
      </c>
      <c r="G5458" s="52">
        <v>0</v>
      </c>
      <c r="H5458" s="52">
        <v>0</v>
      </c>
      <c r="I5458" s="52">
        <v>0</v>
      </c>
      <c r="J5458" s="52">
        <v>0</v>
      </c>
      <c r="K5458" s="52">
        <v>0</v>
      </c>
      <c r="L5458" s="52">
        <v>0</v>
      </c>
      <c r="M5458" s="52">
        <v>0</v>
      </c>
      <c r="N5458" s="52">
        <v>0</v>
      </c>
      <c r="O5458" s="52">
        <v>0</v>
      </c>
      <c r="P5458" s="52">
        <v>0</v>
      </c>
      <c r="Q5458" s="52">
        <v>0</v>
      </c>
      <c r="R5458" s="52">
        <v>0</v>
      </c>
      <c r="S5458" s="52">
        <v>0</v>
      </c>
      <c r="T5458" s="52">
        <v>0</v>
      </c>
      <c r="U5458" s="52">
        <v>0</v>
      </c>
      <c r="V5458" s="52">
        <v>0</v>
      </c>
      <c r="W5458" s="52">
        <v>0</v>
      </c>
      <c r="X5458" s="52">
        <v>0</v>
      </c>
      <c r="Y5458" s="52">
        <v>0</v>
      </c>
      <c r="Z5458" s="52">
        <v>0</v>
      </c>
    </row>
    <row r="5459" spans="1:26">
      <c r="A5459" s="52" t="s">
        <v>354</v>
      </c>
      <c r="B5459" s="52" t="s">
        <v>338</v>
      </c>
      <c r="C5459" s="52" t="s">
        <v>253</v>
      </c>
      <c r="D5459" s="52" t="s">
        <v>86</v>
      </c>
      <c r="E5459" s="52" t="s">
        <v>91</v>
      </c>
      <c r="F5459" s="52" t="s">
        <v>64</v>
      </c>
      <c r="G5459" s="52">
        <v>0</v>
      </c>
      <c r="H5459" s="52">
        <v>0</v>
      </c>
      <c r="I5459" s="52">
        <v>0</v>
      </c>
      <c r="J5459" s="52">
        <v>0</v>
      </c>
      <c r="K5459" s="52">
        <v>0</v>
      </c>
      <c r="L5459" s="52">
        <v>0</v>
      </c>
      <c r="M5459" s="52">
        <v>0</v>
      </c>
      <c r="N5459" s="52">
        <v>0</v>
      </c>
      <c r="O5459" s="52">
        <v>0</v>
      </c>
      <c r="P5459" s="52">
        <v>0</v>
      </c>
      <c r="Q5459" s="52">
        <v>0</v>
      </c>
      <c r="R5459" s="52">
        <v>0</v>
      </c>
      <c r="S5459" s="52">
        <v>0</v>
      </c>
      <c r="T5459" s="52">
        <v>0</v>
      </c>
      <c r="U5459" s="52">
        <v>0</v>
      </c>
      <c r="V5459" s="52">
        <v>0</v>
      </c>
      <c r="W5459" s="52">
        <v>0</v>
      </c>
      <c r="X5459" s="52">
        <v>0</v>
      </c>
      <c r="Y5459" s="52">
        <v>0</v>
      </c>
      <c r="Z5459" s="52">
        <v>0</v>
      </c>
    </row>
    <row r="5460" spans="1:26">
      <c r="A5460" s="52" t="s">
        <v>354</v>
      </c>
      <c r="B5460" s="52" t="s">
        <v>339</v>
      </c>
      <c r="C5460" s="52" t="s">
        <v>253</v>
      </c>
      <c r="D5460" s="52" t="s">
        <v>86</v>
      </c>
      <c r="E5460" s="52" t="s">
        <v>91</v>
      </c>
      <c r="F5460" s="52" t="s">
        <v>65</v>
      </c>
      <c r="G5460" s="52">
        <v>0</v>
      </c>
      <c r="H5460" s="52">
        <v>0</v>
      </c>
      <c r="I5460" s="52">
        <v>0</v>
      </c>
      <c r="J5460" s="52">
        <v>0</v>
      </c>
      <c r="K5460" s="52">
        <v>0</v>
      </c>
      <c r="L5460" s="52">
        <v>0</v>
      </c>
      <c r="M5460" s="52">
        <v>0</v>
      </c>
      <c r="N5460" s="52">
        <v>0</v>
      </c>
      <c r="O5460" s="52">
        <v>0</v>
      </c>
      <c r="P5460" s="52">
        <v>0</v>
      </c>
      <c r="Q5460" s="52">
        <v>0</v>
      </c>
      <c r="R5460" s="52">
        <v>0</v>
      </c>
      <c r="S5460" s="52">
        <v>0</v>
      </c>
      <c r="T5460" s="52">
        <v>0</v>
      </c>
      <c r="U5460" s="52">
        <v>0</v>
      </c>
      <c r="V5460" s="52">
        <v>0</v>
      </c>
      <c r="W5460" s="52">
        <v>0</v>
      </c>
      <c r="X5460" s="52">
        <v>0</v>
      </c>
      <c r="Y5460" s="52">
        <v>0</v>
      </c>
      <c r="Z5460" s="52">
        <v>0</v>
      </c>
    </row>
    <row r="5461" spans="1:26">
      <c r="A5461" s="52" t="s">
        <v>354</v>
      </c>
      <c r="B5461" s="52" t="s">
        <v>340</v>
      </c>
      <c r="C5461" s="52" t="s">
        <v>253</v>
      </c>
      <c r="D5461" s="52" t="s">
        <v>86</v>
      </c>
      <c r="E5461" s="52" t="s">
        <v>91</v>
      </c>
      <c r="F5461" s="52" t="s">
        <v>66</v>
      </c>
      <c r="G5461" s="52">
        <v>0</v>
      </c>
      <c r="H5461" s="52">
        <v>0</v>
      </c>
      <c r="I5461" s="52">
        <v>0</v>
      </c>
      <c r="J5461" s="52">
        <v>0</v>
      </c>
      <c r="K5461" s="52">
        <v>0</v>
      </c>
      <c r="L5461" s="52">
        <v>0.14764725722421418</v>
      </c>
      <c r="M5461" s="52">
        <v>0.14978132282456416</v>
      </c>
      <c r="N5461" s="52">
        <v>0.15341832362516064</v>
      </c>
      <c r="O5461" s="52">
        <v>0.14385584162359238</v>
      </c>
      <c r="P5461" s="52">
        <v>0.1492712712244805</v>
      </c>
      <c r="Q5461" s="52">
        <v>0.15719205602577951</v>
      </c>
      <c r="R5461" s="52">
        <v>0.14584856042391917</v>
      </c>
      <c r="S5461" s="52">
        <v>0.14642140682401311</v>
      </c>
      <c r="T5461" s="52">
        <v>0.12601719362066682</v>
      </c>
      <c r="U5461" s="52">
        <v>0.14392371602360349</v>
      </c>
      <c r="V5461" s="52">
        <v>0.1590072696260772</v>
      </c>
      <c r="W5461" s="52">
        <v>0.13962625202289872</v>
      </c>
      <c r="X5461" s="52">
        <v>0.13601608202230667</v>
      </c>
      <c r="Y5461" s="52">
        <v>0.13522383722217673</v>
      </c>
      <c r="Z5461" s="52">
        <v>0.13356324722190441</v>
      </c>
    </row>
    <row r="5462" spans="1:26">
      <c r="A5462" s="52" t="s">
        <v>354</v>
      </c>
      <c r="B5462" s="52" t="s">
        <v>341</v>
      </c>
      <c r="C5462" s="52" t="s">
        <v>253</v>
      </c>
      <c r="D5462" s="52" t="s">
        <v>86</v>
      </c>
      <c r="E5462" s="52" t="s">
        <v>91</v>
      </c>
      <c r="F5462" s="52" t="s">
        <v>67</v>
      </c>
      <c r="G5462" s="52">
        <v>0</v>
      </c>
      <c r="H5462" s="52">
        <v>0</v>
      </c>
      <c r="I5462" s="52">
        <v>0</v>
      </c>
      <c r="J5462" s="52">
        <v>0</v>
      </c>
      <c r="K5462" s="52">
        <v>0</v>
      </c>
      <c r="L5462" s="52">
        <v>0</v>
      </c>
      <c r="M5462" s="52">
        <v>0</v>
      </c>
      <c r="N5462" s="52">
        <v>0</v>
      </c>
      <c r="O5462" s="52">
        <v>0</v>
      </c>
      <c r="P5462" s="52">
        <v>0</v>
      </c>
      <c r="Q5462" s="52">
        <v>0</v>
      </c>
      <c r="R5462" s="52">
        <v>0</v>
      </c>
      <c r="S5462" s="52">
        <v>0</v>
      </c>
      <c r="T5462" s="52">
        <v>0</v>
      </c>
      <c r="U5462" s="52">
        <v>0</v>
      </c>
      <c r="V5462" s="52">
        <v>0</v>
      </c>
      <c r="W5462" s="52">
        <v>0</v>
      </c>
      <c r="X5462" s="52">
        <v>0</v>
      </c>
      <c r="Y5462" s="52">
        <v>0</v>
      </c>
      <c r="Z5462" s="52">
        <v>0</v>
      </c>
    </row>
    <row r="5463" spans="1:26">
      <c r="A5463" s="52" t="s">
        <v>354</v>
      </c>
      <c r="B5463" s="52" t="s">
        <v>337</v>
      </c>
      <c r="C5463" s="52" t="s">
        <v>253</v>
      </c>
      <c r="D5463" s="52" t="s">
        <v>86</v>
      </c>
      <c r="E5463" s="52" t="s">
        <v>91</v>
      </c>
      <c r="F5463" s="52" t="s">
        <v>68</v>
      </c>
      <c r="G5463" s="52">
        <v>0</v>
      </c>
      <c r="H5463" s="52">
        <v>0</v>
      </c>
      <c r="I5463" s="52">
        <v>0</v>
      </c>
      <c r="J5463" s="52">
        <v>0</v>
      </c>
      <c r="K5463" s="52">
        <v>0</v>
      </c>
      <c r="L5463" s="52">
        <v>0</v>
      </c>
      <c r="M5463" s="52">
        <v>0</v>
      </c>
      <c r="N5463" s="52">
        <v>0</v>
      </c>
      <c r="O5463" s="52">
        <v>0</v>
      </c>
      <c r="P5463" s="52">
        <v>0</v>
      </c>
      <c r="Q5463" s="52">
        <v>0</v>
      </c>
      <c r="R5463" s="52">
        <v>0</v>
      </c>
      <c r="S5463" s="52">
        <v>0</v>
      </c>
      <c r="T5463" s="52">
        <v>0</v>
      </c>
      <c r="U5463" s="52">
        <v>0</v>
      </c>
      <c r="V5463" s="52">
        <v>0</v>
      </c>
      <c r="W5463" s="52">
        <v>0</v>
      </c>
      <c r="X5463" s="52">
        <v>0</v>
      </c>
      <c r="Y5463" s="52">
        <v>0</v>
      </c>
      <c r="Z5463" s="52">
        <v>0</v>
      </c>
    </row>
    <row r="5464" spans="1:26">
      <c r="A5464" s="52" t="s">
        <v>354</v>
      </c>
      <c r="B5464" s="52" t="s">
        <v>337</v>
      </c>
      <c r="C5464" s="52" t="s">
        <v>253</v>
      </c>
      <c r="D5464" s="52" t="s">
        <v>86</v>
      </c>
      <c r="E5464" s="52" t="s">
        <v>91</v>
      </c>
      <c r="F5464" s="52" t="s">
        <v>69</v>
      </c>
      <c r="G5464" s="52">
        <v>0</v>
      </c>
      <c r="H5464" s="52">
        <v>0</v>
      </c>
      <c r="I5464" s="52">
        <v>0</v>
      </c>
      <c r="J5464" s="52">
        <v>0</v>
      </c>
      <c r="K5464" s="52">
        <v>0</v>
      </c>
      <c r="L5464" s="52">
        <v>0</v>
      </c>
      <c r="M5464" s="52">
        <v>0</v>
      </c>
      <c r="N5464" s="52">
        <v>0</v>
      </c>
      <c r="O5464" s="52">
        <v>0</v>
      </c>
      <c r="P5464" s="52">
        <v>0</v>
      </c>
      <c r="Q5464" s="52">
        <v>0</v>
      </c>
      <c r="R5464" s="52">
        <v>0</v>
      </c>
      <c r="S5464" s="52">
        <v>0</v>
      </c>
      <c r="T5464" s="52">
        <v>0</v>
      </c>
      <c r="U5464" s="52">
        <v>0</v>
      </c>
      <c r="V5464" s="52">
        <v>0</v>
      </c>
      <c r="W5464" s="52">
        <v>0</v>
      </c>
      <c r="X5464" s="52">
        <v>0</v>
      </c>
      <c r="Y5464" s="52">
        <v>0</v>
      </c>
      <c r="Z5464" s="52">
        <v>0</v>
      </c>
    </row>
    <row r="5465" spans="1:26">
      <c r="A5465" s="52" t="s">
        <v>354</v>
      </c>
      <c r="B5465" s="52" t="s">
        <v>337</v>
      </c>
      <c r="C5465" s="52" t="s">
        <v>253</v>
      </c>
      <c r="D5465" s="52" t="s">
        <v>86</v>
      </c>
      <c r="E5465" s="52" t="s">
        <v>91</v>
      </c>
      <c r="F5465" s="52" t="s">
        <v>70</v>
      </c>
      <c r="G5465" s="52">
        <v>0</v>
      </c>
      <c r="H5465" s="52">
        <v>0</v>
      </c>
      <c r="I5465" s="52">
        <v>0</v>
      </c>
      <c r="J5465" s="52">
        <v>0</v>
      </c>
      <c r="K5465" s="52">
        <v>0</v>
      </c>
      <c r="L5465" s="52">
        <v>0</v>
      </c>
      <c r="M5465" s="52">
        <v>0</v>
      </c>
      <c r="N5465" s="52">
        <v>0</v>
      </c>
      <c r="O5465" s="52">
        <v>0</v>
      </c>
      <c r="P5465" s="52">
        <v>0</v>
      </c>
      <c r="Q5465" s="52">
        <v>0</v>
      </c>
      <c r="R5465" s="52">
        <v>0</v>
      </c>
      <c r="S5465" s="52">
        <v>0</v>
      </c>
      <c r="T5465" s="52">
        <v>0</v>
      </c>
      <c r="U5465" s="52">
        <v>0</v>
      </c>
      <c r="V5465" s="52">
        <v>0</v>
      </c>
      <c r="W5465" s="52">
        <v>0</v>
      </c>
      <c r="X5465" s="52">
        <v>0</v>
      </c>
      <c r="Y5465" s="52">
        <v>0</v>
      </c>
      <c r="Z5465" s="52">
        <v>0</v>
      </c>
    </row>
    <row r="5466" spans="1:26">
      <c r="A5466" s="52" t="s">
        <v>354</v>
      </c>
      <c r="B5466" s="52" t="s">
        <v>342</v>
      </c>
      <c r="C5466" s="52" t="s">
        <v>253</v>
      </c>
      <c r="D5466" s="52" t="s">
        <v>86</v>
      </c>
      <c r="E5466" s="52" t="s">
        <v>91</v>
      </c>
      <c r="F5466" s="52" t="s">
        <v>71</v>
      </c>
      <c r="G5466" s="52">
        <v>0</v>
      </c>
      <c r="H5466" s="52">
        <v>0</v>
      </c>
      <c r="I5466" s="52">
        <v>0</v>
      </c>
      <c r="J5466" s="52">
        <v>0</v>
      </c>
      <c r="K5466" s="52">
        <v>0</v>
      </c>
      <c r="L5466" s="52">
        <v>0</v>
      </c>
      <c r="M5466" s="52">
        <v>0</v>
      </c>
      <c r="N5466" s="52">
        <v>0</v>
      </c>
      <c r="O5466" s="52">
        <v>0</v>
      </c>
      <c r="P5466" s="52">
        <v>0</v>
      </c>
      <c r="Q5466" s="52">
        <v>0</v>
      </c>
      <c r="R5466" s="52">
        <v>0</v>
      </c>
      <c r="S5466" s="52">
        <v>0</v>
      </c>
      <c r="T5466" s="52">
        <v>0</v>
      </c>
      <c r="U5466" s="52">
        <v>0</v>
      </c>
      <c r="V5466" s="52">
        <v>0</v>
      </c>
      <c r="W5466" s="52">
        <v>0</v>
      </c>
      <c r="X5466" s="52">
        <v>0</v>
      </c>
      <c r="Y5466" s="52">
        <v>0</v>
      </c>
      <c r="Z5466" s="52">
        <v>0</v>
      </c>
    </row>
    <row r="5467" spans="1:26">
      <c r="A5467" s="52" t="s">
        <v>354</v>
      </c>
      <c r="B5467" s="52" t="s">
        <v>342</v>
      </c>
      <c r="C5467" s="52" t="s">
        <v>253</v>
      </c>
      <c r="D5467" s="52" t="s">
        <v>86</v>
      </c>
      <c r="E5467" s="52" t="s">
        <v>91</v>
      </c>
      <c r="F5467" s="52" t="s">
        <v>72</v>
      </c>
      <c r="G5467" s="52">
        <v>0</v>
      </c>
      <c r="H5467" s="52">
        <v>0</v>
      </c>
      <c r="I5467" s="52">
        <v>0</v>
      </c>
      <c r="J5467" s="52">
        <v>0</v>
      </c>
      <c r="K5467" s="52">
        <v>0</v>
      </c>
      <c r="L5467" s="52">
        <v>0</v>
      </c>
      <c r="M5467" s="52">
        <v>0</v>
      </c>
      <c r="N5467" s="52">
        <v>0</v>
      </c>
      <c r="O5467" s="52">
        <v>0</v>
      </c>
      <c r="P5467" s="52">
        <v>0</v>
      </c>
      <c r="Q5467" s="52">
        <v>0</v>
      </c>
      <c r="R5467" s="52">
        <v>0</v>
      </c>
      <c r="S5467" s="52">
        <v>0</v>
      </c>
      <c r="T5467" s="52">
        <v>0</v>
      </c>
      <c r="U5467" s="52">
        <v>0</v>
      </c>
      <c r="V5467" s="52">
        <v>0</v>
      </c>
      <c r="W5467" s="52">
        <v>0</v>
      </c>
      <c r="X5467" s="52">
        <v>0</v>
      </c>
      <c r="Y5467" s="52">
        <v>0</v>
      </c>
      <c r="Z5467" s="52">
        <v>0</v>
      </c>
    </row>
    <row r="5468" spans="1:26">
      <c r="A5468" s="52" t="s">
        <v>354</v>
      </c>
      <c r="B5468" s="52" t="s">
        <v>343</v>
      </c>
      <c r="C5468" s="52" t="s">
        <v>253</v>
      </c>
      <c r="D5468" s="52" t="s">
        <v>86</v>
      </c>
      <c r="E5468" s="52" t="s">
        <v>91</v>
      </c>
      <c r="F5468" s="52" t="s">
        <v>73</v>
      </c>
      <c r="G5468" s="52">
        <v>0</v>
      </c>
      <c r="H5468" s="52">
        <v>0</v>
      </c>
      <c r="I5468" s="52">
        <v>0</v>
      </c>
      <c r="J5468" s="52">
        <v>0</v>
      </c>
      <c r="K5468" s="52">
        <v>0</v>
      </c>
      <c r="L5468" s="52">
        <v>0</v>
      </c>
      <c r="M5468" s="52">
        <v>0</v>
      </c>
      <c r="N5468" s="52">
        <v>0</v>
      </c>
      <c r="O5468" s="52">
        <v>0</v>
      </c>
      <c r="P5468" s="52">
        <v>0</v>
      </c>
      <c r="Q5468" s="52">
        <v>0</v>
      </c>
      <c r="R5468" s="52">
        <v>0</v>
      </c>
      <c r="S5468" s="52">
        <v>0</v>
      </c>
      <c r="T5468" s="52">
        <v>0</v>
      </c>
      <c r="U5468" s="52">
        <v>0</v>
      </c>
      <c r="V5468" s="52">
        <v>0</v>
      </c>
      <c r="W5468" s="52">
        <v>0</v>
      </c>
      <c r="X5468" s="52">
        <v>0</v>
      </c>
      <c r="Y5468" s="52">
        <v>0</v>
      </c>
      <c r="Z5468" s="52">
        <v>0</v>
      </c>
    </row>
    <row r="5469" spans="1:26">
      <c r="A5469" s="52" t="s">
        <v>355</v>
      </c>
      <c r="B5469" s="52" t="s">
        <v>337</v>
      </c>
      <c r="C5469" s="52" t="s">
        <v>253</v>
      </c>
      <c r="D5469" s="52" t="s">
        <v>86</v>
      </c>
      <c r="E5469" s="52" t="s">
        <v>92</v>
      </c>
      <c r="F5469" s="52" t="s">
        <v>63</v>
      </c>
      <c r="G5469" s="52">
        <v>0</v>
      </c>
      <c r="H5469" s="52">
        <v>0</v>
      </c>
      <c r="I5469" s="52">
        <v>0</v>
      </c>
      <c r="J5469" s="52">
        <v>0</v>
      </c>
      <c r="K5469" s="52">
        <v>0</v>
      </c>
      <c r="L5469" s="52">
        <v>0</v>
      </c>
      <c r="M5469" s="52">
        <v>0</v>
      </c>
      <c r="N5469" s="52">
        <v>0</v>
      </c>
      <c r="O5469" s="52">
        <v>0</v>
      </c>
      <c r="P5469" s="52">
        <v>0</v>
      </c>
      <c r="Q5469" s="52">
        <v>0</v>
      </c>
      <c r="R5469" s="52">
        <v>0</v>
      </c>
      <c r="S5469" s="52">
        <v>0</v>
      </c>
      <c r="T5469" s="52">
        <v>0</v>
      </c>
      <c r="U5469" s="52">
        <v>0</v>
      </c>
      <c r="V5469" s="52">
        <v>0</v>
      </c>
      <c r="W5469" s="52">
        <v>0</v>
      </c>
      <c r="X5469" s="52">
        <v>0</v>
      </c>
      <c r="Y5469" s="52">
        <v>0</v>
      </c>
      <c r="Z5469" s="52">
        <v>0</v>
      </c>
    </row>
    <row r="5470" spans="1:26">
      <c r="A5470" s="52" t="s">
        <v>355</v>
      </c>
      <c r="B5470" s="52" t="s">
        <v>338</v>
      </c>
      <c r="C5470" s="52" t="s">
        <v>253</v>
      </c>
      <c r="D5470" s="52" t="s">
        <v>86</v>
      </c>
      <c r="E5470" s="52" t="s">
        <v>92</v>
      </c>
      <c r="F5470" s="52" t="s">
        <v>64</v>
      </c>
      <c r="G5470" s="52">
        <v>0</v>
      </c>
      <c r="H5470" s="52">
        <v>0</v>
      </c>
      <c r="I5470" s="52">
        <v>0</v>
      </c>
      <c r="J5470" s="52">
        <v>0</v>
      </c>
      <c r="K5470" s="52">
        <v>0</v>
      </c>
      <c r="L5470" s="52">
        <v>0</v>
      </c>
      <c r="M5470" s="52">
        <v>0</v>
      </c>
      <c r="N5470" s="52">
        <v>0</v>
      </c>
      <c r="O5470" s="52">
        <v>0</v>
      </c>
      <c r="P5470" s="52">
        <v>0</v>
      </c>
      <c r="Q5470" s="52">
        <v>0</v>
      </c>
      <c r="R5470" s="52">
        <v>0</v>
      </c>
      <c r="S5470" s="52">
        <v>0</v>
      </c>
      <c r="T5470" s="52">
        <v>0</v>
      </c>
      <c r="U5470" s="52">
        <v>0</v>
      </c>
      <c r="V5470" s="52">
        <v>0</v>
      </c>
      <c r="W5470" s="52">
        <v>0</v>
      </c>
      <c r="X5470" s="52">
        <v>0</v>
      </c>
      <c r="Y5470" s="52">
        <v>0</v>
      </c>
      <c r="Z5470" s="52">
        <v>0</v>
      </c>
    </row>
    <row r="5471" spans="1:26">
      <c r="A5471" s="52" t="s">
        <v>355</v>
      </c>
      <c r="B5471" s="52" t="s">
        <v>339</v>
      </c>
      <c r="C5471" s="52" t="s">
        <v>253</v>
      </c>
      <c r="D5471" s="52" t="s">
        <v>86</v>
      </c>
      <c r="E5471" s="52" t="s">
        <v>92</v>
      </c>
      <c r="F5471" s="52" t="s">
        <v>65</v>
      </c>
      <c r="G5471" s="52">
        <v>0</v>
      </c>
      <c r="H5471" s="52">
        <v>0</v>
      </c>
      <c r="I5471" s="52">
        <v>0</v>
      </c>
      <c r="J5471" s="52">
        <v>0</v>
      </c>
      <c r="K5471" s="52">
        <v>0</v>
      </c>
      <c r="L5471" s="52">
        <v>0</v>
      </c>
      <c r="M5471" s="52">
        <v>0</v>
      </c>
      <c r="N5471" s="52">
        <v>0</v>
      </c>
      <c r="O5471" s="52">
        <v>0</v>
      </c>
      <c r="P5471" s="52">
        <v>0</v>
      </c>
      <c r="Q5471" s="52">
        <v>0</v>
      </c>
      <c r="R5471" s="52">
        <v>0</v>
      </c>
      <c r="S5471" s="52">
        <v>0</v>
      </c>
      <c r="T5471" s="52">
        <v>0</v>
      </c>
      <c r="U5471" s="52">
        <v>0</v>
      </c>
      <c r="V5471" s="52">
        <v>0</v>
      </c>
      <c r="W5471" s="52">
        <v>0</v>
      </c>
      <c r="X5471" s="52">
        <v>0</v>
      </c>
      <c r="Y5471" s="52">
        <v>0</v>
      </c>
      <c r="Z5471" s="52">
        <v>0</v>
      </c>
    </row>
    <row r="5472" spans="1:26">
      <c r="A5472" s="52" t="s">
        <v>355</v>
      </c>
      <c r="B5472" s="52" t="s">
        <v>340</v>
      </c>
      <c r="C5472" s="52" t="s">
        <v>253</v>
      </c>
      <c r="D5472" s="52" t="s">
        <v>86</v>
      </c>
      <c r="E5472" s="52" t="s">
        <v>92</v>
      </c>
      <c r="F5472" s="52" t="s">
        <v>66</v>
      </c>
      <c r="G5472" s="52">
        <v>0</v>
      </c>
      <c r="H5472" s="52">
        <v>0</v>
      </c>
      <c r="I5472" s="52">
        <v>0</v>
      </c>
      <c r="J5472" s="52">
        <v>0</v>
      </c>
      <c r="K5472" s="52">
        <v>0</v>
      </c>
      <c r="L5472" s="52">
        <v>0</v>
      </c>
      <c r="M5472" s="52">
        <v>0</v>
      </c>
      <c r="N5472" s="52">
        <v>0</v>
      </c>
      <c r="O5472" s="52">
        <v>0</v>
      </c>
      <c r="P5472" s="52">
        <v>0</v>
      </c>
      <c r="Q5472" s="52">
        <v>0</v>
      </c>
      <c r="R5472" s="52">
        <v>0</v>
      </c>
      <c r="S5472" s="52">
        <v>0</v>
      </c>
      <c r="T5472" s="52">
        <v>0</v>
      </c>
      <c r="U5472" s="52">
        <v>0</v>
      </c>
      <c r="V5472" s="52">
        <v>0</v>
      </c>
      <c r="W5472" s="52">
        <v>0</v>
      </c>
      <c r="X5472" s="52">
        <v>0</v>
      </c>
      <c r="Y5472" s="52">
        <v>0</v>
      </c>
      <c r="Z5472" s="52">
        <v>0</v>
      </c>
    </row>
    <row r="5473" spans="1:26">
      <c r="A5473" s="52" t="s">
        <v>355</v>
      </c>
      <c r="B5473" s="52" t="s">
        <v>341</v>
      </c>
      <c r="C5473" s="52" t="s">
        <v>253</v>
      </c>
      <c r="D5473" s="52" t="s">
        <v>86</v>
      </c>
      <c r="E5473" s="52" t="s">
        <v>92</v>
      </c>
      <c r="F5473" s="52" t="s">
        <v>67</v>
      </c>
      <c r="G5473" s="52">
        <v>0</v>
      </c>
      <c r="H5473" s="52">
        <v>0</v>
      </c>
      <c r="I5473" s="52">
        <v>0</v>
      </c>
      <c r="J5473" s="52">
        <v>0</v>
      </c>
      <c r="K5473" s="52">
        <v>0</v>
      </c>
      <c r="L5473" s="52">
        <v>0</v>
      </c>
      <c r="M5473" s="52">
        <v>0</v>
      </c>
      <c r="N5473" s="52">
        <v>0</v>
      </c>
      <c r="O5473" s="52">
        <v>0</v>
      </c>
      <c r="P5473" s="52">
        <v>0</v>
      </c>
      <c r="Q5473" s="52">
        <v>0</v>
      </c>
      <c r="R5473" s="52">
        <v>0</v>
      </c>
      <c r="S5473" s="52">
        <v>0</v>
      </c>
      <c r="T5473" s="52">
        <v>0</v>
      </c>
      <c r="U5473" s="52">
        <v>0</v>
      </c>
      <c r="V5473" s="52">
        <v>0</v>
      </c>
      <c r="W5473" s="52">
        <v>0</v>
      </c>
      <c r="X5473" s="52">
        <v>0</v>
      </c>
      <c r="Y5473" s="52">
        <v>0</v>
      </c>
      <c r="Z5473" s="52">
        <v>0</v>
      </c>
    </row>
    <row r="5474" spans="1:26">
      <c r="A5474" s="52" t="s">
        <v>355</v>
      </c>
      <c r="B5474" s="52" t="s">
        <v>337</v>
      </c>
      <c r="C5474" s="52" t="s">
        <v>253</v>
      </c>
      <c r="D5474" s="52" t="s">
        <v>86</v>
      </c>
      <c r="E5474" s="52" t="s">
        <v>92</v>
      </c>
      <c r="F5474" s="52" t="s">
        <v>68</v>
      </c>
      <c r="G5474" s="52">
        <v>0</v>
      </c>
      <c r="H5474" s="52">
        <v>0</v>
      </c>
      <c r="I5474" s="52">
        <v>0</v>
      </c>
      <c r="J5474" s="52">
        <v>0</v>
      </c>
      <c r="K5474" s="52">
        <v>0</v>
      </c>
      <c r="L5474" s="52">
        <v>0</v>
      </c>
      <c r="M5474" s="52">
        <v>0</v>
      </c>
      <c r="N5474" s="52">
        <v>0</v>
      </c>
      <c r="O5474" s="52">
        <v>0</v>
      </c>
      <c r="P5474" s="52">
        <v>0</v>
      </c>
      <c r="Q5474" s="52">
        <v>0</v>
      </c>
      <c r="R5474" s="52">
        <v>0</v>
      </c>
      <c r="S5474" s="52">
        <v>0</v>
      </c>
      <c r="T5474" s="52">
        <v>0</v>
      </c>
      <c r="U5474" s="52">
        <v>0</v>
      </c>
      <c r="V5474" s="52">
        <v>0</v>
      </c>
      <c r="W5474" s="52">
        <v>0</v>
      </c>
      <c r="X5474" s="52">
        <v>0</v>
      </c>
      <c r="Y5474" s="52">
        <v>0</v>
      </c>
      <c r="Z5474" s="52">
        <v>0</v>
      </c>
    </row>
    <row r="5475" spans="1:26">
      <c r="A5475" s="52" t="s">
        <v>355</v>
      </c>
      <c r="B5475" s="52" t="s">
        <v>337</v>
      </c>
      <c r="C5475" s="52" t="s">
        <v>253</v>
      </c>
      <c r="D5475" s="52" t="s">
        <v>86</v>
      </c>
      <c r="E5475" s="52" t="s">
        <v>92</v>
      </c>
      <c r="F5475" s="52" t="s">
        <v>69</v>
      </c>
      <c r="G5475" s="52">
        <v>0</v>
      </c>
      <c r="H5475" s="52">
        <v>0</v>
      </c>
      <c r="I5475" s="52">
        <v>0</v>
      </c>
      <c r="J5475" s="52">
        <v>0</v>
      </c>
      <c r="K5475" s="52">
        <v>0</v>
      </c>
      <c r="L5475" s="52">
        <v>0</v>
      </c>
      <c r="M5475" s="52">
        <v>0</v>
      </c>
      <c r="N5475" s="52">
        <v>0</v>
      </c>
      <c r="O5475" s="52">
        <v>0</v>
      </c>
      <c r="P5475" s="52">
        <v>0</v>
      </c>
      <c r="Q5475" s="52">
        <v>0</v>
      </c>
      <c r="R5475" s="52">
        <v>0</v>
      </c>
      <c r="S5475" s="52">
        <v>0</v>
      </c>
      <c r="T5475" s="52">
        <v>0</v>
      </c>
      <c r="U5475" s="52">
        <v>0</v>
      </c>
      <c r="V5475" s="52">
        <v>0</v>
      </c>
      <c r="W5475" s="52">
        <v>0</v>
      </c>
      <c r="X5475" s="52">
        <v>0</v>
      </c>
      <c r="Y5475" s="52">
        <v>0</v>
      </c>
      <c r="Z5475" s="52">
        <v>0</v>
      </c>
    </row>
    <row r="5476" spans="1:26">
      <c r="A5476" s="52" t="s">
        <v>355</v>
      </c>
      <c r="B5476" s="52" t="s">
        <v>337</v>
      </c>
      <c r="C5476" s="52" t="s">
        <v>253</v>
      </c>
      <c r="D5476" s="52" t="s">
        <v>86</v>
      </c>
      <c r="E5476" s="52" t="s">
        <v>92</v>
      </c>
      <c r="F5476" s="52" t="s">
        <v>70</v>
      </c>
      <c r="G5476" s="52">
        <v>0</v>
      </c>
      <c r="H5476" s="52">
        <v>0</v>
      </c>
      <c r="I5476" s="52">
        <v>0</v>
      </c>
      <c r="J5476" s="52">
        <v>0</v>
      </c>
      <c r="K5476" s="52">
        <v>0</v>
      </c>
      <c r="L5476" s="52">
        <v>0</v>
      </c>
      <c r="M5476" s="52">
        <v>0</v>
      </c>
      <c r="N5476" s="52">
        <v>0</v>
      </c>
      <c r="O5476" s="52">
        <v>0</v>
      </c>
      <c r="P5476" s="52">
        <v>0</v>
      </c>
      <c r="Q5476" s="52">
        <v>0</v>
      </c>
      <c r="R5476" s="52">
        <v>0</v>
      </c>
      <c r="S5476" s="52">
        <v>0</v>
      </c>
      <c r="T5476" s="52">
        <v>0</v>
      </c>
      <c r="U5476" s="52">
        <v>0</v>
      </c>
      <c r="V5476" s="52">
        <v>0</v>
      </c>
      <c r="W5476" s="52">
        <v>0</v>
      </c>
      <c r="X5476" s="52">
        <v>0</v>
      </c>
      <c r="Y5476" s="52">
        <v>0</v>
      </c>
      <c r="Z5476" s="52">
        <v>0</v>
      </c>
    </row>
    <row r="5477" spans="1:26">
      <c r="A5477" s="52" t="s">
        <v>355</v>
      </c>
      <c r="B5477" s="52" t="s">
        <v>342</v>
      </c>
      <c r="C5477" s="52" t="s">
        <v>253</v>
      </c>
      <c r="D5477" s="52" t="s">
        <v>86</v>
      </c>
      <c r="E5477" s="52" t="s">
        <v>92</v>
      </c>
      <c r="F5477" s="52" t="s">
        <v>71</v>
      </c>
      <c r="G5477" s="52">
        <v>0</v>
      </c>
      <c r="H5477" s="52">
        <v>0</v>
      </c>
      <c r="I5477" s="52">
        <v>0</v>
      </c>
      <c r="J5477" s="52">
        <v>0</v>
      </c>
      <c r="K5477" s="52">
        <v>0</v>
      </c>
      <c r="L5477" s="52">
        <v>0</v>
      </c>
      <c r="M5477" s="52">
        <v>0</v>
      </c>
      <c r="N5477" s="52">
        <v>0</v>
      </c>
      <c r="O5477" s="52">
        <v>0</v>
      </c>
      <c r="P5477" s="52">
        <v>0</v>
      </c>
      <c r="Q5477" s="52">
        <v>0</v>
      </c>
      <c r="R5477" s="52">
        <v>0</v>
      </c>
      <c r="S5477" s="52">
        <v>0</v>
      </c>
      <c r="T5477" s="52">
        <v>0</v>
      </c>
      <c r="U5477" s="52">
        <v>0</v>
      </c>
      <c r="V5477" s="52">
        <v>0</v>
      </c>
      <c r="W5477" s="52">
        <v>0</v>
      </c>
      <c r="X5477" s="52">
        <v>0</v>
      </c>
      <c r="Y5477" s="52">
        <v>0</v>
      </c>
      <c r="Z5477" s="52">
        <v>0</v>
      </c>
    </row>
    <row r="5478" spans="1:26">
      <c r="A5478" s="52" t="s">
        <v>355</v>
      </c>
      <c r="B5478" s="52" t="s">
        <v>342</v>
      </c>
      <c r="C5478" s="52" t="s">
        <v>253</v>
      </c>
      <c r="D5478" s="52" t="s">
        <v>86</v>
      </c>
      <c r="E5478" s="52" t="s">
        <v>92</v>
      </c>
      <c r="F5478" s="52" t="s">
        <v>72</v>
      </c>
      <c r="G5478" s="52">
        <v>0</v>
      </c>
      <c r="H5478" s="52">
        <v>0</v>
      </c>
      <c r="I5478" s="52">
        <v>0</v>
      </c>
      <c r="J5478" s="52">
        <v>0</v>
      </c>
      <c r="K5478" s="52">
        <v>0</v>
      </c>
      <c r="L5478" s="52">
        <v>0</v>
      </c>
      <c r="M5478" s="52">
        <v>0</v>
      </c>
      <c r="N5478" s="52">
        <v>0</v>
      </c>
      <c r="O5478" s="52">
        <v>0</v>
      </c>
      <c r="P5478" s="52">
        <v>0</v>
      </c>
      <c r="Q5478" s="52">
        <v>0</v>
      </c>
      <c r="R5478" s="52">
        <v>0</v>
      </c>
      <c r="S5478" s="52">
        <v>0</v>
      </c>
      <c r="T5478" s="52">
        <v>0</v>
      </c>
      <c r="U5478" s="52">
        <v>0</v>
      </c>
      <c r="V5478" s="52">
        <v>0</v>
      </c>
      <c r="W5478" s="52">
        <v>0</v>
      </c>
      <c r="X5478" s="52">
        <v>0</v>
      </c>
      <c r="Y5478" s="52">
        <v>0</v>
      </c>
      <c r="Z5478" s="52">
        <v>0</v>
      </c>
    </row>
    <row r="5479" spans="1:26">
      <c r="A5479" s="52" t="s">
        <v>355</v>
      </c>
      <c r="B5479" s="52" t="s">
        <v>343</v>
      </c>
      <c r="C5479" s="52" t="s">
        <v>253</v>
      </c>
      <c r="D5479" s="52" t="s">
        <v>86</v>
      </c>
      <c r="E5479" s="52" t="s">
        <v>92</v>
      </c>
      <c r="F5479" s="52" t="s">
        <v>73</v>
      </c>
      <c r="G5479" s="52">
        <v>0</v>
      </c>
      <c r="H5479" s="52">
        <v>0</v>
      </c>
      <c r="I5479" s="52">
        <v>0</v>
      </c>
      <c r="J5479" s="52">
        <v>0</v>
      </c>
      <c r="K5479" s="52">
        <v>0</v>
      </c>
      <c r="L5479" s="52">
        <v>0</v>
      </c>
      <c r="M5479" s="52">
        <v>0</v>
      </c>
      <c r="N5479" s="52">
        <v>0</v>
      </c>
      <c r="O5479" s="52">
        <v>0</v>
      </c>
      <c r="P5479" s="52">
        <v>0</v>
      </c>
      <c r="Q5479" s="52">
        <v>0</v>
      </c>
      <c r="R5479" s="52">
        <v>0</v>
      </c>
      <c r="S5479" s="52">
        <v>0</v>
      </c>
      <c r="T5479" s="52">
        <v>0</v>
      </c>
      <c r="U5479" s="52">
        <v>0</v>
      </c>
      <c r="V5479" s="52">
        <v>0</v>
      </c>
      <c r="W5479" s="52">
        <v>0</v>
      </c>
      <c r="X5479" s="52">
        <v>0</v>
      </c>
      <c r="Y5479" s="52">
        <v>0</v>
      </c>
      <c r="Z5479" s="52">
        <v>0</v>
      </c>
    </row>
    <row r="5480" spans="1:26">
      <c r="A5480" s="52" t="s">
        <v>350</v>
      </c>
      <c r="B5480" s="52" t="s">
        <v>337</v>
      </c>
      <c r="C5480" s="52" t="s">
        <v>254</v>
      </c>
      <c r="D5480" s="52" t="s">
        <v>86</v>
      </c>
      <c r="E5480" s="52" t="s">
        <v>87</v>
      </c>
      <c r="F5480" s="52" t="s">
        <v>63</v>
      </c>
      <c r="G5480" s="52">
        <v>0</v>
      </c>
      <c r="H5480" s="52">
        <v>0</v>
      </c>
      <c r="I5480" s="52">
        <v>0</v>
      </c>
      <c r="J5480" s="52">
        <v>0</v>
      </c>
      <c r="K5480" s="52">
        <v>0</v>
      </c>
      <c r="L5480" s="52">
        <v>0</v>
      </c>
      <c r="M5480" s="52">
        <v>0</v>
      </c>
      <c r="N5480" s="52">
        <v>0</v>
      </c>
      <c r="O5480" s="52">
        <v>0</v>
      </c>
      <c r="P5480" s="52">
        <v>0</v>
      </c>
      <c r="Q5480" s="52">
        <v>0</v>
      </c>
      <c r="R5480" s="52">
        <v>0</v>
      </c>
      <c r="S5480" s="52">
        <v>0</v>
      </c>
      <c r="T5480" s="52">
        <v>0</v>
      </c>
      <c r="U5480" s="52">
        <v>0</v>
      </c>
      <c r="V5480" s="52">
        <v>0</v>
      </c>
      <c r="W5480" s="52">
        <v>0</v>
      </c>
      <c r="X5480" s="52">
        <v>0</v>
      </c>
      <c r="Y5480" s="52">
        <v>0</v>
      </c>
      <c r="Z5480" s="52">
        <v>0</v>
      </c>
    </row>
    <row r="5481" spans="1:26">
      <c r="A5481" s="52" t="s">
        <v>350</v>
      </c>
      <c r="B5481" s="52" t="s">
        <v>338</v>
      </c>
      <c r="C5481" s="52" t="s">
        <v>254</v>
      </c>
      <c r="D5481" s="52" t="s">
        <v>86</v>
      </c>
      <c r="E5481" s="52" t="s">
        <v>87</v>
      </c>
      <c r="F5481" s="52" t="s">
        <v>64</v>
      </c>
      <c r="G5481" s="52">
        <v>0</v>
      </c>
      <c r="H5481" s="52">
        <v>0</v>
      </c>
      <c r="I5481" s="52">
        <v>0</v>
      </c>
      <c r="J5481" s="52">
        <v>0</v>
      </c>
      <c r="K5481" s="52">
        <v>0</v>
      </c>
      <c r="L5481" s="52">
        <v>0</v>
      </c>
      <c r="M5481" s="52">
        <v>0</v>
      </c>
      <c r="N5481" s="52">
        <v>0</v>
      </c>
      <c r="O5481" s="52">
        <v>0</v>
      </c>
      <c r="P5481" s="52">
        <v>0</v>
      </c>
      <c r="Q5481" s="52">
        <v>0</v>
      </c>
      <c r="R5481" s="52">
        <v>0</v>
      </c>
      <c r="S5481" s="52">
        <v>0</v>
      </c>
      <c r="T5481" s="52">
        <v>0</v>
      </c>
      <c r="U5481" s="52">
        <v>0</v>
      </c>
      <c r="V5481" s="52">
        <v>0</v>
      </c>
      <c r="W5481" s="52">
        <v>0</v>
      </c>
      <c r="X5481" s="52">
        <v>0</v>
      </c>
      <c r="Y5481" s="52">
        <v>0</v>
      </c>
      <c r="Z5481" s="52">
        <v>0</v>
      </c>
    </row>
    <row r="5482" spans="1:26">
      <c r="A5482" s="52" t="s">
        <v>350</v>
      </c>
      <c r="B5482" s="52" t="s">
        <v>339</v>
      </c>
      <c r="C5482" s="52" t="s">
        <v>254</v>
      </c>
      <c r="D5482" s="52" t="s">
        <v>86</v>
      </c>
      <c r="E5482" s="52" t="s">
        <v>87</v>
      </c>
      <c r="F5482" s="52" t="s">
        <v>65</v>
      </c>
      <c r="G5482" s="52">
        <v>0</v>
      </c>
      <c r="H5482" s="52">
        <v>0</v>
      </c>
      <c r="I5482" s="52">
        <v>0</v>
      </c>
      <c r="J5482" s="52">
        <v>0</v>
      </c>
      <c r="K5482" s="52">
        <v>0</v>
      </c>
      <c r="L5482" s="52">
        <v>0</v>
      </c>
      <c r="M5482" s="52">
        <v>0</v>
      </c>
      <c r="N5482" s="52">
        <v>0</v>
      </c>
      <c r="O5482" s="52">
        <v>0</v>
      </c>
      <c r="P5482" s="52">
        <v>0</v>
      </c>
      <c r="Q5482" s="52">
        <v>0</v>
      </c>
      <c r="R5482" s="52">
        <v>0</v>
      </c>
      <c r="S5482" s="52">
        <v>0</v>
      </c>
      <c r="T5482" s="52">
        <v>0</v>
      </c>
      <c r="U5482" s="52">
        <v>0</v>
      </c>
      <c r="V5482" s="52">
        <v>0</v>
      </c>
      <c r="W5482" s="52">
        <v>0</v>
      </c>
      <c r="X5482" s="52">
        <v>0</v>
      </c>
      <c r="Y5482" s="52">
        <v>0</v>
      </c>
      <c r="Z5482" s="52">
        <v>0</v>
      </c>
    </row>
    <row r="5483" spans="1:26">
      <c r="A5483" s="52" t="s">
        <v>350</v>
      </c>
      <c r="B5483" s="52" t="s">
        <v>340</v>
      </c>
      <c r="C5483" s="52" t="s">
        <v>254</v>
      </c>
      <c r="D5483" s="52" t="s">
        <v>86</v>
      </c>
      <c r="E5483" s="52" t="s">
        <v>87</v>
      </c>
      <c r="F5483" s="52" t="s">
        <v>66</v>
      </c>
      <c r="G5483" s="52">
        <v>0</v>
      </c>
      <c r="H5483" s="52">
        <v>0</v>
      </c>
      <c r="I5483" s="52">
        <v>0</v>
      </c>
      <c r="J5483" s="52">
        <v>0</v>
      </c>
      <c r="K5483" s="52">
        <v>0</v>
      </c>
      <c r="L5483" s="52">
        <v>0</v>
      </c>
      <c r="M5483" s="52">
        <v>0</v>
      </c>
      <c r="N5483" s="52">
        <v>0</v>
      </c>
      <c r="O5483" s="52">
        <v>0</v>
      </c>
      <c r="P5483" s="52">
        <v>0</v>
      </c>
      <c r="Q5483" s="52">
        <v>0</v>
      </c>
      <c r="R5483" s="52">
        <v>0</v>
      </c>
      <c r="S5483" s="52">
        <v>0</v>
      </c>
      <c r="T5483" s="52">
        <v>0</v>
      </c>
      <c r="U5483" s="52">
        <v>0</v>
      </c>
      <c r="V5483" s="52">
        <v>0</v>
      </c>
      <c r="W5483" s="52">
        <v>0</v>
      </c>
      <c r="X5483" s="52">
        <v>0</v>
      </c>
      <c r="Y5483" s="52">
        <v>0</v>
      </c>
      <c r="Z5483" s="52">
        <v>0</v>
      </c>
    </row>
    <row r="5484" spans="1:26">
      <c r="A5484" s="52" t="s">
        <v>350</v>
      </c>
      <c r="B5484" s="52" t="s">
        <v>341</v>
      </c>
      <c r="C5484" s="52" t="s">
        <v>254</v>
      </c>
      <c r="D5484" s="52" t="s">
        <v>86</v>
      </c>
      <c r="E5484" s="52" t="s">
        <v>87</v>
      </c>
      <c r="F5484" s="52" t="s">
        <v>67</v>
      </c>
      <c r="G5484" s="52">
        <v>0</v>
      </c>
      <c r="H5484" s="52">
        <v>0</v>
      </c>
      <c r="I5484" s="52">
        <v>0</v>
      </c>
      <c r="J5484" s="52">
        <v>0</v>
      </c>
      <c r="K5484" s="52">
        <v>0</v>
      </c>
      <c r="L5484" s="52">
        <v>0</v>
      </c>
      <c r="M5484" s="52">
        <v>0</v>
      </c>
      <c r="N5484" s="52">
        <v>0</v>
      </c>
      <c r="O5484" s="52">
        <v>0</v>
      </c>
      <c r="P5484" s="52">
        <v>0</v>
      </c>
      <c r="Q5484" s="52">
        <v>0</v>
      </c>
      <c r="R5484" s="52">
        <v>0</v>
      </c>
      <c r="S5484" s="52">
        <v>0</v>
      </c>
      <c r="T5484" s="52">
        <v>0</v>
      </c>
      <c r="U5484" s="52">
        <v>0</v>
      </c>
      <c r="V5484" s="52">
        <v>0</v>
      </c>
      <c r="W5484" s="52">
        <v>0</v>
      </c>
      <c r="X5484" s="52">
        <v>0</v>
      </c>
      <c r="Y5484" s="52">
        <v>0</v>
      </c>
      <c r="Z5484" s="52">
        <v>0</v>
      </c>
    </row>
    <row r="5485" spans="1:26">
      <c r="A5485" s="52" t="s">
        <v>350</v>
      </c>
      <c r="B5485" s="52" t="s">
        <v>337</v>
      </c>
      <c r="C5485" s="52" t="s">
        <v>254</v>
      </c>
      <c r="D5485" s="52" t="s">
        <v>86</v>
      </c>
      <c r="E5485" s="52" t="s">
        <v>87</v>
      </c>
      <c r="F5485" s="52" t="s">
        <v>68</v>
      </c>
      <c r="G5485" s="52">
        <v>0</v>
      </c>
      <c r="H5485" s="52">
        <v>0</v>
      </c>
      <c r="I5485" s="52">
        <v>0</v>
      </c>
      <c r="J5485" s="52">
        <v>0</v>
      </c>
      <c r="K5485" s="52">
        <v>0</v>
      </c>
      <c r="L5485" s="52">
        <v>0</v>
      </c>
      <c r="M5485" s="52">
        <v>0</v>
      </c>
      <c r="N5485" s="52">
        <v>0</v>
      </c>
      <c r="O5485" s="52">
        <v>0</v>
      </c>
      <c r="P5485" s="52">
        <v>0</v>
      </c>
      <c r="Q5485" s="52">
        <v>0</v>
      </c>
      <c r="R5485" s="52">
        <v>0</v>
      </c>
      <c r="S5485" s="52">
        <v>0</v>
      </c>
      <c r="T5485" s="52">
        <v>0</v>
      </c>
      <c r="U5485" s="52">
        <v>0</v>
      </c>
      <c r="V5485" s="52">
        <v>0</v>
      </c>
      <c r="W5485" s="52">
        <v>0</v>
      </c>
      <c r="X5485" s="52">
        <v>0</v>
      </c>
      <c r="Y5485" s="52">
        <v>0</v>
      </c>
      <c r="Z5485" s="52">
        <v>0</v>
      </c>
    </row>
    <row r="5486" spans="1:26">
      <c r="A5486" s="52" t="s">
        <v>350</v>
      </c>
      <c r="B5486" s="52" t="s">
        <v>337</v>
      </c>
      <c r="C5486" s="52" t="s">
        <v>254</v>
      </c>
      <c r="D5486" s="52" t="s">
        <v>86</v>
      </c>
      <c r="E5486" s="52" t="s">
        <v>87</v>
      </c>
      <c r="F5486" s="52" t="s">
        <v>69</v>
      </c>
      <c r="G5486" s="52">
        <v>0</v>
      </c>
      <c r="H5486" s="52">
        <v>0</v>
      </c>
      <c r="I5486" s="52">
        <v>0</v>
      </c>
      <c r="J5486" s="52">
        <v>0</v>
      </c>
      <c r="K5486" s="52">
        <v>0</v>
      </c>
      <c r="L5486" s="52">
        <v>0</v>
      </c>
      <c r="M5486" s="52">
        <v>0</v>
      </c>
      <c r="N5486" s="52">
        <v>0</v>
      </c>
      <c r="O5486" s="52">
        <v>0</v>
      </c>
      <c r="P5486" s="52">
        <v>0</v>
      </c>
      <c r="Q5486" s="52">
        <v>0</v>
      </c>
      <c r="R5486" s="52">
        <v>0</v>
      </c>
      <c r="S5486" s="52">
        <v>0</v>
      </c>
      <c r="T5486" s="52">
        <v>0</v>
      </c>
      <c r="U5486" s="52">
        <v>0</v>
      </c>
      <c r="V5486" s="52">
        <v>0</v>
      </c>
      <c r="W5486" s="52">
        <v>0</v>
      </c>
      <c r="X5486" s="52">
        <v>0</v>
      </c>
      <c r="Y5486" s="52">
        <v>0</v>
      </c>
      <c r="Z5486" s="52">
        <v>0</v>
      </c>
    </row>
    <row r="5487" spans="1:26">
      <c r="A5487" s="52" t="s">
        <v>350</v>
      </c>
      <c r="B5487" s="52" t="s">
        <v>337</v>
      </c>
      <c r="C5487" s="52" t="s">
        <v>254</v>
      </c>
      <c r="D5487" s="52" t="s">
        <v>86</v>
      </c>
      <c r="E5487" s="52" t="s">
        <v>87</v>
      </c>
      <c r="F5487" s="52" t="s">
        <v>70</v>
      </c>
      <c r="G5487" s="52">
        <v>0</v>
      </c>
      <c r="H5487" s="52">
        <v>0</v>
      </c>
      <c r="I5487" s="52">
        <v>0</v>
      </c>
      <c r="J5487" s="52">
        <v>0</v>
      </c>
      <c r="K5487" s="52">
        <v>0</v>
      </c>
      <c r="L5487" s="52">
        <v>0</v>
      </c>
      <c r="M5487" s="52">
        <v>0</v>
      </c>
      <c r="N5487" s="52">
        <v>0</v>
      </c>
      <c r="O5487" s="52">
        <v>0</v>
      </c>
      <c r="P5487" s="52">
        <v>0</v>
      </c>
      <c r="Q5487" s="52">
        <v>0</v>
      </c>
      <c r="R5487" s="52">
        <v>0</v>
      </c>
      <c r="S5487" s="52">
        <v>0</v>
      </c>
      <c r="T5487" s="52">
        <v>0</v>
      </c>
      <c r="U5487" s="52">
        <v>0</v>
      </c>
      <c r="V5487" s="52">
        <v>0</v>
      </c>
      <c r="W5487" s="52">
        <v>0</v>
      </c>
      <c r="X5487" s="52">
        <v>0</v>
      </c>
      <c r="Y5487" s="52">
        <v>0</v>
      </c>
      <c r="Z5487" s="52">
        <v>0</v>
      </c>
    </row>
    <row r="5488" spans="1:26">
      <c r="A5488" s="52" t="s">
        <v>350</v>
      </c>
      <c r="B5488" s="52" t="s">
        <v>342</v>
      </c>
      <c r="C5488" s="52" t="s">
        <v>254</v>
      </c>
      <c r="D5488" s="52" t="s">
        <v>86</v>
      </c>
      <c r="E5488" s="52" t="s">
        <v>87</v>
      </c>
      <c r="F5488" s="52" t="s">
        <v>71</v>
      </c>
      <c r="G5488" s="52">
        <v>0</v>
      </c>
      <c r="H5488" s="52">
        <v>0</v>
      </c>
      <c r="I5488" s="52">
        <v>0</v>
      </c>
      <c r="J5488" s="52">
        <v>0</v>
      </c>
      <c r="K5488" s="52">
        <v>0</v>
      </c>
      <c r="L5488" s="52">
        <v>0</v>
      </c>
      <c r="M5488" s="52">
        <v>0</v>
      </c>
      <c r="N5488" s="52">
        <v>0</v>
      </c>
      <c r="O5488" s="52">
        <v>0</v>
      </c>
      <c r="P5488" s="52">
        <v>0</v>
      </c>
      <c r="Q5488" s="52">
        <v>0</v>
      </c>
      <c r="R5488" s="52">
        <v>0</v>
      </c>
      <c r="S5488" s="52">
        <v>0</v>
      </c>
      <c r="T5488" s="52">
        <v>0</v>
      </c>
      <c r="U5488" s="52">
        <v>0</v>
      </c>
      <c r="V5488" s="52">
        <v>0</v>
      </c>
      <c r="W5488" s="52">
        <v>0</v>
      </c>
      <c r="X5488" s="52">
        <v>0</v>
      </c>
      <c r="Y5488" s="52">
        <v>0</v>
      </c>
      <c r="Z5488" s="52">
        <v>0</v>
      </c>
    </row>
    <row r="5489" spans="1:26">
      <c r="A5489" s="52" t="s">
        <v>350</v>
      </c>
      <c r="B5489" s="52" t="s">
        <v>342</v>
      </c>
      <c r="C5489" s="52" t="s">
        <v>254</v>
      </c>
      <c r="D5489" s="52" t="s">
        <v>86</v>
      </c>
      <c r="E5489" s="52" t="s">
        <v>87</v>
      </c>
      <c r="F5489" s="52" t="s">
        <v>72</v>
      </c>
      <c r="G5489" s="52">
        <v>9.4666483253293769</v>
      </c>
      <c r="H5489" s="52">
        <v>10.070844826917375</v>
      </c>
      <c r="I5489" s="52">
        <v>10.236118309414536</v>
      </c>
      <c r="J5489" s="52">
        <v>10.190058486423521</v>
      </c>
      <c r="K5489" s="52">
        <v>10.469798731370775</v>
      </c>
      <c r="L5489" s="52">
        <v>9.8590778549150269</v>
      </c>
      <c r="M5489" s="52">
        <v>9.2709145195177882</v>
      </c>
      <c r="N5489" s="52">
        <v>10.498196401526624</v>
      </c>
      <c r="O5489" s="52">
        <v>10.232816786228884</v>
      </c>
      <c r="P5489" s="52">
        <v>11.948346479644828</v>
      </c>
      <c r="Q5489" s="52">
        <v>10.674144633902085</v>
      </c>
      <c r="R5489" s="52">
        <v>3.4036473367004039</v>
      </c>
      <c r="S5489" s="52">
        <v>10.818687728252602</v>
      </c>
      <c r="T5489" s="52">
        <v>10.479543912319903</v>
      </c>
      <c r="U5489" s="52">
        <v>11.700461649677562</v>
      </c>
      <c r="V5489" s="52">
        <v>13.084668283205557</v>
      </c>
      <c r="W5489" s="52">
        <v>34.575641099999999</v>
      </c>
      <c r="X5489" s="52">
        <v>31.985058600000002</v>
      </c>
      <c r="Y5489" s="52">
        <v>34.299312299999997</v>
      </c>
      <c r="Z5489" s="52">
        <v>30.258003599999999</v>
      </c>
    </row>
    <row r="5490" spans="1:26">
      <c r="A5490" s="52" t="s">
        <v>350</v>
      </c>
      <c r="B5490" s="52" t="s">
        <v>343</v>
      </c>
      <c r="C5490" s="52" t="s">
        <v>254</v>
      </c>
      <c r="D5490" s="52" t="s">
        <v>86</v>
      </c>
      <c r="E5490" s="52" t="s">
        <v>87</v>
      </c>
      <c r="F5490" s="52" t="s">
        <v>73</v>
      </c>
      <c r="G5490" s="52">
        <v>0</v>
      </c>
      <c r="H5490" s="52">
        <v>0</v>
      </c>
      <c r="I5490" s="52">
        <v>0</v>
      </c>
      <c r="J5490" s="52">
        <v>0</v>
      </c>
      <c r="K5490" s="52">
        <v>0</v>
      </c>
      <c r="L5490" s="52">
        <v>0</v>
      </c>
      <c r="M5490" s="52">
        <v>0</v>
      </c>
      <c r="N5490" s="52">
        <v>0</v>
      </c>
      <c r="O5490" s="52">
        <v>0</v>
      </c>
      <c r="P5490" s="52">
        <v>0</v>
      </c>
      <c r="Q5490" s="52">
        <v>0</v>
      </c>
      <c r="R5490" s="52">
        <v>0</v>
      </c>
      <c r="S5490" s="52">
        <v>0</v>
      </c>
      <c r="T5490" s="52">
        <v>0</v>
      </c>
      <c r="U5490" s="52">
        <v>0</v>
      </c>
      <c r="V5490" s="52">
        <v>0</v>
      </c>
      <c r="W5490" s="52">
        <v>0</v>
      </c>
      <c r="X5490" s="52">
        <v>0</v>
      </c>
      <c r="Y5490" s="52">
        <v>0</v>
      </c>
      <c r="Z5490" s="52">
        <v>0</v>
      </c>
    </row>
    <row r="5491" spans="1:26">
      <c r="A5491" s="52" t="s">
        <v>351</v>
      </c>
      <c r="B5491" s="52" t="s">
        <v>337</v>
      </c>
      <c r="C5491" s="52" t="s">
        <v>254</v>
      </c>
      <c r="D5491" s="52" t="s">
        <v>86</v>
      </c>
      <c r="E5491" s="52" t="s">
        <v>88</v>
      </c>
      <c r="F5491" s="52" t="s">
        <v>63</v>
      </c>
      <c r="G5491" s="52">
        <v>0</v>
      </c>
      <c r="H5491" s="52">
        <v>0</v>
      </c>
      <c r="I5491" s="52">
        <v>0</v>
      </c>
      <c r="J5491" s="52">
        <v>0</v>
      </c>
      <c r="K5491" s="52">
        <v>0</v>
      </c>
      <c r="L5491" s="52">
        <v>0</v>
      </c>
      <c r="M5491" s="52">
        <v>0</v>
      </c>
      <c r="N5491" s="52">
        <v>0</v>
      </c>
      <c r="O5491" s="52">
        <v>0</v>
      </c>
      <c r="P5491" s="52">
        <v>0</v>
      </c>
      <c r="Q5491" s="52">
        <v>0</v>
      </c>
      <c r="R5491" s="52">
        <v>0</v>
      </c>
      <c r="S5491" s="52">
        <v>0</v>
      </c>
      <c r="T5491" s="52">
        <v>0</v>
      </c>
      <c r="U5491" s="52">
        <v>0</v>
      </c>
      <c r="V5491" s="52">
        <v>0</v>
      </c>
      <c r="W5491" s="52">
        <v>0</v>
      </c>
      <c r="X5491" s="52">
        <v>0</v>
      </c>
      <c r="Y5491" s="52">
        <v>0</v>
      </c>
      <c r="Z5491" s="52">
        <v>0</v>
      </c>
    </row>
    <row r="5492" spans="1:26">
      <c r="A5492" s="52" t="s">
        <v>351</v>
      </c>
      <c r="B5492" s="52" t="s">
        <v>338</v>
      </c>
      <c r="C5492" s="52" t="s">
        <v>254</v>
      </c>
      <c r="D5492" s="52" t="s">
        <v>86</v>
      </c>
      <c r="E5492" s="52" t="s">
        <v>88</v>
      </c>
      <c r="F5492" s="52" t="s">
        <v>64</v>
      </c>
      <c r="G5492" s="52">
        <v>0</v>
      </c>
      <c r="H5492" s="52">
        <v>0</v>
      </c>
      <c r="I5492" s="52">
        <v>0</v>
      </c>
      <c r="J5492" s="52">
        <v>0</v>
      </c>
      <c r="K5492" s="52">
        <v>0</v>
      </c>
      <c r="L5492" s="52">
        <v>0</v>
      </c>
      <c r="M5492" s="52">
        <v>0</v>
      </c>
      <c r="N5492" s="52">
        <v>0</v>
      </c>
      <c r="O5492" s="52">
        <v>0</v>
      </c>
      <c r="P5492" s="52">
        <v>0</v>
      </c>
      <c r="Q5492" s="52">
        <v>0</v>
      </c>
      <c r="R5492" s="52">
        <v>0</v>
      </c>
      <c r="S5492" s="52">
        <v>0</v>
      </c>
      <c r="T5492" s="52">
        <v>0</v>
      </c>
      <c r="U5492" s="52">
        <v>0</v>
      </c>
      <c r="V5492" s="52">
        <v>0</v>
      </c>
      <c r="W5492" s="52">
        <v>0</v>
      </c>
      <c r="X5492" s="52">
        <v>0</v>
      </c>
      <c r="Y5492" s="52">
        <v>0</v>
      </c>
      <c r="Z5492" s="52">
        <v>0</v>
      </c>
    </row>
    <row r="5493" spans="1:26">
      <c r="A5493" s="52" t="s">
        <v>351</v>
      </c>
      <c r="B5493" s="52" t="s">
        <v>339</v>
      </c>
      <c r="C5493" s="52" t="s">
        <v>254</v>
      </c>
      <c r="D5493" s="52" t="s">
        <v>86</v>
      </c>
      <c r="E5493" s="52" t="s">
        <v>88</v>
      </c>
      <c r="F5493" s="52" t="s">
        <v>65</v>
      </c>
      <c r="G5493" s="52">
        <v>0</v>
      </c>
      <c r="H5493" s="52">
        <v>0</v>
      </c>
      <c r="I5493" s="52">
        <v>0</v>
      </c>
      <c r="J5493" s="52">
        <v>0</v>
      </c>
      <c r="K5493" s="52">
        <v>1.4137426350501685</v>
      </c>
      <c r="L5493" s="52">
        <v>0</v>
      </c>
      <c r="M5493" s="52">
        <v>3.4369770498633692</v>
      </c>
      <c r="N5493" s="52">
        <v>6.239366921733815</v>
      </c>
      <c r="O5493" s="52">
        <v>21.841704858602757</v>
      </c>
      <c r="P5493" s="52">
        <v>28.950043650443671</v>
      </c>
      <c r="Q5493" s="52">
        <v>29.916938531137202</v>
      </c>
      <c r="R5493" s="52">
        <v>32.376881092870988</v>
      </c>
      <c r="S5493" s="52">
        <v>42.737795850566023</v>
      </c>
      <c r="T5493" s="52">
        <v>54.599957884099972</v>
      </c>
      <c r="U5493" s="52">
        <v>73.831337481600016</v>
      </c>
      <c r="V5493" s="52">
        <v>70.633021322141772</v>
      </c>
      <c r="W5493" s="52">
        <v>72.878884821968384</v>
      </c>
      <c r="X5493" s="52">
        <v>80.720647068862831</v>
      </c>
      <c r="Y5493" s="52">
        <v>80.720046993600008</v>
      </c>
      <c r="Z5493" s="52">
        <v>98.791230384000016</v>
      </c>
    </row>
    <row r="5494" spans="1:26">
      <c r="A5494" s="52" t="s">
        <v>351</v>
      </c>
      <c r="B5494" s="52" t="s">
        <v>340</v>
      </c>
      <c r="C5494" s="52" t="s">
        <v>254</v>
      </c>
      <c r="D5494" s="52" t="s">
        <v>86</v>
      </c>
      <c r="E5494" s="52" t="s">
        <v>88</v>
      </c>
      <c r="F5494" s="52" t="s">
        <v>66</v>
      </c>
      <c r="G5494" s="52">
        <v>0</v>
      </c>
      <c r="H5494" s="52">
        <v>0</v>
      </c>
      <c r="I5494" s="52">
        <v>0</v>
      </c>
      <c r="J5494" s="52">
        <v>0</v>
      </c>
      <c r="K5494" s="52">
        <v>0</v>
      </c>
      <c r="L5494" s="52">
        <v>0</v>
      </c>
      <c r="M5494" s="52">
        <v>0</v>
      </c>
      <c r="N5494" s="52">
        <v>0</v>
      </c>
      <c r="O5494" s="52">
        <v>0</v>
      </c>
      <c r="P5494" s="52">
        <v>0</v>
      </c>
      <c r="Q5494" s="52">
        <v>0</v>
      </c>
      <c r="R5494" s="52">
        <v>0</v>
      </c>
      <c r="S5494" s="52">
        <v>0</v>
      </c>
      <c r="T5494" s="52">
        <v>0</v>
      </c>
      <c r="U5494" s="52">
        <v>0</v>
      </c>
      <c r="V5494" s="52">
        <v>0</v>
      </c>
      <c r="W5494" s="52">
        <v>0</v>
      </c>
      <c r="X5494" s="52">
        <v>0</v>
      </c>
      <c r="Y5494" s="52">
        <v>0</v>
      </c>
      <c r="Z5494" s="52">
        <v>0</v>
      </c>
    </row>
    <row r="5495" spans="1:26">
      <c r="A5495" s="52" t="s">
        <v>351</v>
      </c>
      <c r="B5495" s="52" t="s">
        <v>341</v>
      </c>
      <c r="C5495" s="52" t="s">
        <v>254</v>
      </c>
      <c r="D5495" s="52" t="s">
        <v>86</v>
      </c>
      <c r="E5495" s="52" t="s">
        <v>88</v>
      </c>
      <c r="F5495" s="52" t="s">
        <v>67</v>
      </c>
      <c r="G5495" s="52">
        <v>0</v>
      </c>
      <c r="H5495" s="52">
        <v>0</v>
      </c>
      <c r="I5495" s="52">
        <v>0</v>
      </c>
      <c r="J5495" s="52">
        <v>0</v>
      </c>
      <c r="K5495" s="52">
        <v>0</v>
      </c>
      <c r="L5495" s="52">
        <v>0</v>
      </c>
      <c r="M5495" s="52">
        <v>0</v>
      </c>
      <c r="N5495" s="52">
        <v>0</v>
      </c>
      <c r="O5495" s="52">
        <v>0</v>
      </c>
      <c r="P5495" s="52">
        <v>0</v>
      </c>
      <c r="Q5495" s="52">
        <v>0</v>
      </c>
      <c r="R5495" s="52">
        <v>0</v>
      </c>
      <c r="S5495" s="52">
        <v>0</v>
      </c>
      <c r="T5495" s="52">
        <v>0</v>
      </c>
      <c r="U5495" s="52">
        <v>0</v>
      </c>
      <c r="V5495" s="52">
        <v>0</v>
      </c>
      <c r="W5495" s="52">
        <v>0</v>
      </c>
      <c r="X5495" s="52">
        <v>0</v>
      </c>
      <c r="Y5495" s="52">
        <v>0</v>
      </c>
      <c r="Z5495" s="52">
        <v>0</v>
      </c>
    </row>
    <row r="5496" spans="1:26">
      <c r="A5496" s="52" t="s">
        <v>351</v>
      </c>
      <c r="B5496" s="52" t="s">
        <v>337</v>
      </c>
      <c r="C5496" s="52" t="s">
        <v>254</v>
      </c>
      <c r="D5496" s="52" t="s">
        <v>86</v>
      </c>
      <c r="E5496" s="52" t="s">
        <v>88</v>
      </c>
      <c r="F5496" s="52" t="s">
        <v>68</v>
      </c>
      <c r="G5496" s="52">
        <v>0</v>
      </c>
      <c r="H5496" s="52">
        <v>0</v>
      </c>
      <c r="I5496" s="52">
        <v>0</v>
      </c>
      <c r="J5496" s="52">
        <v>0</v>
      </c>
      <c r="K5496" s="52">
        <v>0</v>
      </c>
      <c r="L5496" s="52">
        <v>0</v>
      </c>
      <c r="M5496" s="52">
        <v>0</v>
      </c>
      <c r="N5496" s="52">
        <v>0</v>
      </c>
      <c r="O5496" s="52">
        <v>0</v>
      </c>
      <c r="P5496" s="52">
        <v>0</v>
      </c>
      <c r="Q5496" s="52">
        <v>0</v>
      </c>
      <c r="R5496" s="52">
        <v>0</v>
      </c>
      <c r="S5496" s="52">
        <v>0</v>
      </c>
      <c r="T5496" s="52">
        <v>0</v>
      </c>
      <c r="U5496" s="52">
        <v>0</v>
      </c>
      <c r="V5496" s="52">
        <v>0</v>
      </c>
      <c r="W5496" s="52">
        <v>0</v>
      </c>
      <c r="X5496" s="52">
        <v>0</v>
      </c>
      <c r="Y5496" s="52">
        <v>0</v>
      </c>
      <c r="Z5496" s="52">
        <v>0</v>
      </c>
    </row>
    <row r="5497" spans="1:26">
      <c r="A5497" s="52" t="s">
        <v>351</v>
      </c>
      <c r="B5497" s="52" t="s">
        <v>337</v>
      </c>
      <c r="C5497" s="52" t="s">
        <v>254</v>
      </c>
      <c r="D5497" s="52" t="s">
        <v>86</v>
      </c>
      <c r="E5497" s="52" t="s">
        <v>88</v>
      </c>
      <c r="F5497" s="52" t="s">
        <v>69</v>
      </c>
      <c r="G5497" s="52">
        <v>0</v>
      </c>
      <c r="H5497" s="52">
        <v>0</v>
      </c>
      <c r="I5497" s="52">
        <v>0</v>
      </c>
      <c r="J5497" s="52">
        <v>0</v>
      </c>
      <c r="K5497" s="52">
        <v>0</v>
      </c>
      <c r="L5497" s="52">
        <v>0</v>
      </c>
      <c r="M5497" s="52">
        <v>0</v>
      </c>
      <c r="N5497" s="52">
        <v>0</v>
      </c>
      <c r="O5497" s="52">
        <v>0</v>
      </c>
      <c r="P5497" s="52">
        <v>0</v>
      </c>
      <c r="Q5497" s="52">
        <v>0</v>
      </c>
      <c r="R5497" s="52">
        <v>0</v>
      </c>
      <c r="S5497" s="52">
        <v>0</v>
      </c>
      <c r="T5497" s="52">
        <v>0</v>
      </c>
      <c r="U5497" s="52">
        <v>0</v>
      </c>
      <c r="V5497" s="52">
        <v>0</v>
      </c>
      <c r="W5497" s="52">
        <v>0</v>
      </c>
      <c r="X5497" s="52">
        <v>0</v>
      </c>
      <c r="Y5497" s="52">
        <v>0</v>
      </c>
      <c r="Z5497" s="52">
        <v>0</v>
      </c>
    </row>
    <row r="5498" spans="1:26">
      <c r="A5498" s="52" t="s">
        <v>351</v>
      </c>
      <c r="B5498" s="52" t="s">
        <v>337</v>
      </c>
      <c r="C5498" s="52" t="s">
        <v>254</v>
      </c>
      <c r="D5498" s="52" t="s">
        <v>86</v>
      </c>
      <c r="E5498" s="52" t="s">
        <v>88</v>
      </c>
      <c r="F5498" s="52" t="s">
        <v>70</v>
      </c>
      <c r="G5498" s="52">
        <v>0</v>
      </c>
      <c r="H5498" s="52">
        <v>0</v>
      </c>
      <c r="I5498" s="52">
        <v>0</v>
      </c>
      <c r="J5498" s="52">
        <v>0</v>
      </c>
      <c r="K5498" s="52">
        <v>0</v>
      </c>
      <c r="L5498" s="52">
        <v>0</v>
      </c>
      <c r="M5498" s="52">
        <v>0</v>
      </c>
      <c r="N5498" s="52">
        <v>0</v>
      </c>
      <c r="O5498" s="52">
        <v>0</v>
      </c>
      <c r="P5498" s="52">
        <v>0</v>
      </c>
      <c r="Q5498" s="52">
        <v>0</v>
      </c>
      <c r="R5498" s="52">
        <v>0</v>
      </c>
      <c r="S5498" s="52">
        <v>0</v>
      </c>
      <c r="T5498" s="52">
        <v>0</v>
      </c>
      <c r="U5498" s="52">
        <v>0</v>
      </c>
      <c r="V5498" s="52">
        <v>0</v>
      </c>
      <c r="W5498" s="52">
        <v>0</v>
      </c>
      <c r="X5498" s="52">
        <v>0</v>
      </c>
      <c r="Y5498" s="52">
        <v>0</v>
      </c>
      <c r="Z5498" s="52">
        <v>0</v>
      </c>
    </row>
    <row r="5499" spans="1:26">
      <c r="A5499" s="52" t="s">
        <v>351</v>
      </c>
      <c r="B5499" s="52" t="s">
        <v>342</v>
      </c>
      <c r="C5499" s="52" t="s">
        <v>254</v>
      </c>
      <c r="D5499" s="52" t="s">
        <v>86</v>
      </c>
      <c r="E5499" s="52" t="s">
        <v>88</v>
      </c>
      <c r="F5499" s="52" t="s">
        <v>71</v>
      </c>
      <c r="G5499" s="52">
        <v>0</v>
      </c>
      <c r="H5499" s="52">
        <v>0</v>
      </c>
      <c r="I5499" s="52">
        <v>0</v>
      </c>
      <c r="J5499" s="52">
        <v>0</v>
      </c>
      <c r="K5499" s="52">
        <v>0</v>
      </c>
      <c r="L5499" s="52">
        <v>0</v>
      </c>
      <c r="M5499" s="52">
        <v>0</v>
      </c>
      <c r="N5499" s="52">
        <v>0</v>
      </c>
      <c r="O5499" s="52">
        <v>0</v>
      </c>
      <c r="P5499" s="52">
        <v>0</v>
      </c>
      <c r="Q5499" s="52">
        <v>0</v>
      </c>
      <c r="R5499" s="52">
        <v>0</v>
      </c>
      <c r="S5499" s="52">
        <v>0</v>
      </c>
      <c r="T5499" s="52">
        <v>0</v>
      </c>
      <c r="U5499" s="52">
        <v>0</v>
      </c>
      <c r="V5499" s="52">
        <v>0</v>
      </c>
      <c r="W5499" s="52">
        <v>0</v>
      </c>
      <c r="X5499" s="52">
        <v>0</v>
      </c>
      <c r="Y5499" s="52">
        <v>0</v>
      </c>
      <c r="Z5499" s="52">
        <v>0</v>
      </c>
    </row>
    <row r="5500" spans="1:26">
      <c r="A5500" s="52" t="s">
        <v>351</v>
      </c>
      <c r="B5500" s="52" t="s">
        <v>342</v>
      </c>
      <c r="C5500" s="52" t="s">
        <v>254</v>
      </c>
      <c r="D5500" s="52" t="s">
        <v>86</v>
      </c>
      <c r="E5500" s="52" t="s">
        <v>88</v>
      </c>
      <c r="F5500" s="52" t="s">
        <v>72</v>
      </c>
      <c r="G5500" s="52">
        <v>683.86381578955752</v>
      </c>
      <c r="H5500" s="52">
        <v>672.19784003842722</v>
      </c>
      <c r="I5500" s="52">
        <v>709.46505697096313</v>
      </c>
      <c r="J5500" s="52">
        <v>757.29227156169532</v>
      </c>
      <c r="K5500" s="52">
        <v>825.23943817551458</v>
      </c>
      <c r="L5500" s="52">
        <v>849.57374328781475</v>
      </c>
      <c r="M5500" s="52">
        <v>807.03683934281469</v>
      </c>
      <c r="N5500" s="52">
        <v>803.9240038117033</v>
      </c>
      <c r="O5500" s="52">
        <v>747.398181346809</v>
      </c>
      <c r="P5500" s="52">
        <v>772.75890320147414</v>
      </c>
      <c r="Q5500" s="52">
        <v>771.55807217721758</v>
      </c>
      <c r="R5500" s="52">
        <v>787.19925644147565</v>
      </c>
      <c r="S5500" s="52">
        <v>801.7613109326519</v>
      </c>
      <c r="T5500" s="52">
        <v>718.49406012184136</v>
      </c>
      <c r="U5500" s="52">
        <v>678.88226710328081</v>
      </c>
      <c r="V5500" s="52">
        <v>795.87383567640427</v>
      </c>
      <c r="W5500" s="52">
        <v>801.3397248495246</v>
      </c>
      <c r="X5500" s="52">
        <v>886.20095088534049</v>
      </c>
      <c r="Y5500" s="52">
        <v>890.65352894934063</v>
      </c>
      <c r="Z5500" s="52">
        <v>924.74663955430174</v>
      </c>
    </row>
    <row r="5501" spans="1:26">
      <c r="A5501" s="52" t="s">
        <v>351</v>
      </c>
      <c r="B5501" s="52" t="s">
        <v>343</v>
      </c>
      <c r="C5501" s="52" t="s">
        <v>254</v>
      </c>
      <c r="D5501" s="52" t="s">
        <v>86</v>
      </c>
      <c r="E5501" s="52" t="s">
        <v>88</v>
      </c>
      <c r="F5501" s="52" t="s">
        <v>73</v>
      </c>
      <c r="G5501" s="52">
        <v>6.8872860000001174E-2</v>
      </c>
      <c r="H5501" s="52">
        <v>8.1512185945455645E-2</v>
      </c>
      <c r="I5501" s="52">
        <v>0.24340690534646722</v>
      </c>
      <c r="J5501" s="52">
        <v>0.52170322579306738</v>
      </c>
      <c r="K5501" s="52">
        <v>1.1368895335200195</v>
      </c>
      <c r="L5501" s="52">
        <v>2.1001378068482222</v>
      </c>
      <c r="M5501" s="52">
        <v>3.3292570387946494</v>
      </c>
      <c r="N5501" s="52">
        <v>8.3943772619945722</v>
      </c>
      <c r="O5501" s="52">
        <v>27.819046480680477</v>
      </c>
      <c r="P5501" s="52">
        <v>53.582756834880904</v>
      </c>
      <c r="Q5501" s="52">
        <v>67.475306160001139</v>
      </c>
      <c r="R5501" s="52">
        <v>86.02105495680145</v>
      </c>
      <c r="S5501" s="52">
        <v>103.84659041760177</v>
      </c>
      <c r="T5501" s="52">
        <v>114.46794936000192</v>
      </c>
      <c r="U5501" s="52">
        <v>118.30499804982053</v>
      </c>
      <c r="V5501" s="52">
        <v>113.46655086361616</v>
      </c>
      <c r="W5501" s="52">
        <v>103.23364289760174</v>
      </c>
      <c r="X5501" s="52">
        <v>90.480248164801523</v>
      </c>
      <c r="Y5501" s="52">
        <v>81.727357579201382</v>
      </c>
      <c r="Z5501" s="52">
        <v>72.185807851201204</v>
      </c>
    </row>
    <row r="5502" spans="1:26">
      <c r="A5502" s="52" t="s">
        <v>352</v>
      </c>
      <c r="B5502" s="52" t="s">
        <v>337</v>
      </c>
      <c r="C5502" s="52" t="s">
        <v>254</v>
      </c>
      <c r="D5502" s="52" t="s">
        <v>86</v>
      </c>
      <c r="E5502" s="52" t="s">
        <v>89</v>
      </c>
      <c r="F5502" s="52" t="s">
        <v>63</v>
      </c>
      <c r="G5502" s="52">
        <v>0</v>
      </c>
      <c r="H5502" s="52">
        <v>0</v>
      </c>
      <c r="I5502" s="52">
        <v>0</v>
      </c>
      <c r="J5502" s="52">
        <v>0</v>
      </c>
      <c r="K5502" s="52">
        <v>0</v>
      </c>
      <c r="L5502" s="52">
        <v>0</v>
      </c>
      <c r="M5502" s="52">
        <v>0</v>
      </c>
      <c r="N5502" s="52">
        <v>0</v>
      </c>
      <c r="O5502" s="52">
        <v>0</v>
      </c>
      <c r="P5502" s="52">
        <v>0</v>
      </c>
      <c r="Q5502" s="52">
        <v>0</v>
      </c>
      <c r="R5502" s="52">
        <v>0</v>
      </c>
      <c r="S5502" s="52">
        <v>0</v>
      </c>
      <c r="T5502" s="52">
        <v>0</v>
      </c>
      <c r="U5502" s="52">
        <v>0</v>
      </c>
      <c r="V5502" s="52">
        <v>0</v>
      </c>
      <c r="W5502" s="52">
        <v>0</v>
      </c>
      <c r="X5502" s="52">
        <v>0</v>
      </c>
      <c r="Y5502" s="52">
        <v>0</v>
      </c>
      <c r="Z5502" s="52">
        <v>0</v>
      </c>
    </row>
    <row r="5503" spans="1:26">
      <c r="A5503" s="52" t="s">
        <v>352</v>
      </c>
      <c r="B5503" s="52" t="s">
        <v>338</v>
      </c>
      <c r="C5503" s="52" t="s">
        <v>254</v>
      </c>
      <c r="D5503" s="52" t="s">
        <v>86</v>
      </c>
      <c r="E5503" s="52" t="s">
        <v>89</v>
      </c>
      <c r="F5503" s="52" t="s">
        <v>64</v>
      </c>
      <c r="G5503" s="52">
        <v>0</v>
      </c>
      <c r="H5503" s="52">
        <v>0</v>
      </c>
      <c r="I5503" s="52">
        <v>0</v>
      </c>
      <c r="J5503" s="52">
        <v>0</v>
      </c>
      <c r="K5503" s="52">
        <v>0</v>
      </c>
      <c r="L5503" s="52">
        <v>0</v>
      </c>
      <c r="M5503" s="52">
        <v>0</v>
      </c>
      <c r="N5503" s="52">
        <v>0</v>
      </c>
      <c r="O5503" s="52">
        <v>0</v>
      </c>
      <c r="P5503" s="52">
        <v>0</v>
      </c>
      <c r="Q5503" s="52">
        <v>0</v>
      </c>
      <c r="R5503" s="52">
        <v>0</v>
      </c>
      <c r="S5503" s="52">
        <v>0</v>
      </c>
      <c r="T5503" s="52">
        <v>0</v>
      </c>
      <c r="U5503" s="52">
        <v>0</v>
      </c>
      <c r="V5503" s="52">
        <v>0</v>
      </c>
      <c r="W5503" s="52">
        <v>0</v>
      </c>
      <c r="X5503" s="52">
        <v>0</v>
      </c>
      <c r="Y5503" s="52">
        <v>0</v>
      </c>
      <c r="Z5503" s="52">
        <v>0</v>
      </c>
    </row>
    <row r="5504" spans="1:26">
      <c r="A5504" s="52" t="s">
        <v>352</v>
      </c>
      <c r="B5504" s="52" t="s">
        <v>339</v>
      </c>
      <c r="C5504" s="52" t="s">
        <v>254</v>
      </c>
      <c r="D5504" s="52" t="s">
        <v>86</v>
      </c>
      <c r="E5504" s="52" t="s">
        <v>89</v>
      </c>
      <c r="F5504" s="52" t="s">
        <v>65</v>
      </c>
      <c r="G5504" s="52">
        <v>0</v>
      </c>
      <c r="H5504" s="52">
        <v>0</v>
      </c>
      <c r="I5504" s="52">
        <v>0</v>
      </c>
      <c r="J5504" s="52">
        <v>0</v>
      </c>
      <c r="K5504" s="52">
        <v>0</v>
      </c>
      <c r="L5504" s="52">
        <v>0</v>
      </c>
      <c r="M5504" s="52">
        <v>0</v>
      </c>
      <c r="N5504" s="52">
        <v>0</v>
      </c>
      <c r="O5504" s="52">
        <v>0</v>
      </c>
      <c r="P5504" s="52">
        <v>0</v>
      </c>
      <c r="Q5504" s="52">
        <v>0</v>
      </c>
      <c r="R5504" s="52">
        <v>0</v>
      </c>
      <c r="S5504" s="52">
        <v>0</v>
      </c>
      <c r="T5504" s="52">
        <v>0</v>
      </c>
      <c r="U5504" s="52">
        <v>0</v>
      </c>
      <c r="V5504" s="52">
        <v>0</v>
      </c>
      <c r="W5504" s="52">
        <v>0</v>
      </c>
      <c r="X5504" s="52">
        <v>0</v>
      </c>
      <c r="Y5504" s="52">
        <v>0</v>
      </c>
      <c r="Z5504" s="52">
        <v>0</v>
      </c>
    </row>
    <row r="5505" spans="1:26">
      <c r="A5505" s="52" t="s">
        <v>352</v>
      </c>
      <c r="B5505" s="52" t="s">
        <v>340</v>
      </c>
      <c r="C5505" s="52" t="s">
        <v>254</v>
      </c>
      <c r="D5505" s="52" t="s">
        <v>86</v>
      </c>
      <c r="E5505" s="52" t="s">
        <v>89</v>
      </c>
      <c r="F5505" s="52" t="s">
        <v>66</v>
      </c>
      <c r="G5505" s="52">
        <v>0.14040000002302561</v>
      </c>
      <c r="H5505" s="52">
        <v>0.13320000002184482</v>
      </c>
      <c r="I5505" s="52">
        <v>0.12240000002007362</v>
      </c>
      <c r="J5505" s="52">
        <v>0.12240000002007362</v>
      </c>
      <c r="K5505" s="52">
        <v>0.16560000002715844</v>
      </c>
      <c r="L5505" s="52">
        <v>0.20160000003306242</v>
      </c>
      <c r="M5505" s="52">
        <v>0.20880000003424323</v>
      </c>
      <c r="N5505" s="52">
        <v>0.51480000008442728</v>
      </c>
      <c r="O5505" s="52">
        <v>0.21600000003542402</v>
      </c>
      <c r="P5505" s="52">
        <v>0.22320000003660481</v>
      </c>
      <c r="Q5505" s="52">
        <v>0.26640000004368963</v>
      </c>
      <c r="R5505" s="52">
        <v>0.38160000006258249</v>
      </c>
      <c r="S5505" s="52">
        <v>0.37080000006081121</v>
      </c>
      <c r="T5505" s="52">
        <v>0.59040000009682569</v>
      </c>
      <c r="U5505" s="52">
        <v>0.37800000006199203</v>
      </c>
      <c r="V5505" s="52">
        <v>0.38880000006376325</v>
      </c>
      <c r="W5505" s="52">
        <v>0.40680000006671524</v>
      </c>
      <c r="X5505" s="52">
        <v>0.77400000012693604</v>
      </c>
      <c r="Y5505" s="52">
        <v>0.7776000001275265</v>
      </c>
      <c r="Z5505" s="52">
        <v>0.77400000012693604</v>
      </c>
    </row>
    <row r="5506" spans="1:26">
      <c r="A5506" s="52" t="s">
        <v>352</v>
      </c>
      <c r="B5506" s="52" t="s">
        <v>341</v>
      </c>
      <c r="C5506" s="52" t="s">
        <v>254</v>
      </c>
      <c r="D5506" s="52" t="s">
        <v>86</v>
      </c>
      <c r="E5506" s="52" t="s">
        <v>89</v>
      </c>
      <c r="F5506" s="52" t="s">
        <v>67</v>
      </c>
      <c r="G5506" s="52">
        <v>0</v>
      </c>
      <c r="H5506" s="52">
        <v>0</v>
      </c>
      <c r="I5506" s="52">
        <v>0</v>
      </c>
      <c r="J5506" s="52">
        <v>0</v>
      </c>
      <c r="K5506" s="52">
        <v>0</v>
      </c>
      <c r="L5506" s="52">
        <v>0</v>
      </c>
      <c r="M5506" s="52">
        <v>0</v>
      </c>
      <c r="N5506" s="52">
        <v>0</v>
      </c>
      <c r="O5506" s="52">
        <v>0</v>
      </c>
      <c r="P5506" s="52">
        <v>0</v>
      </c>
      <c r="Q5506" s="52">
        <v>0</v>
      </c>
      <c r="R5506" s="52">
        <v>0</v>
      </c>
      <c r="S5506" s="52">
        <v>0</v>
      </c>
      <c r="T5506" s="52">
        <v>0</v>
      </c>
      <c r="U5506" s="52">
        <v>0</v>
      </c>
      <c r="V5506" s="52">
        <v>0</v>
      </c>
      <c r="W5506" s="52">
        <v>0</v>
      </c>
      <c r="X5506" s="52">
        <v>0</v>
      </c>
      <c r="Y5506" s="52">
        <v>0</v>
      </c>
      <c r="Z5506" s="52">
        <v>0</v>
      </c>
    </row>
    <row r="5507" spans="1:26">
      <c r="A5507" s="52" t="s">
        <v>352</v>
      </c>
      <c r="B5507" s="52" t="s">
        <v>337</v>
      </c>
      <c r="C5507" s="52" t="s">
        <v>254</v>
      </c>
      <c r="D5507" s="52" t="s">
        <v>86</v>
      </c>
      <c r="E5507" s="52" t="s">
        <v>89</v>
      </c>
      <c r="F5507" s="52" t="s">
        <v>68</v>
      </c>
      <c r="G5507" s="52">
        <v>0</v>
      </c>
      <c r="H5507" s="52">
        <v>0</v>
      </c>
      <c r="I5507" s="52">
        <v>0</v>
      </c>
      <c r="J5507" s="52">
        <v>0</v>
      </c>
      <c r="K5507" s="52">
        <v>0</v>
      </c>
      <c r="L5507" s="52">
        <v>0</v>
      </c>
      <c r="M5507" s="52">
        <v>0</v>
      </c>
      <c r="N5507" s="52">
        <v>0</v>
      </c>
      <c r="O5507" s="52">
        <v>0</v>
      </c>
      <c r="P5507" s="52">
        <v>0</v>
      </c>
      <c r="Q5507" s="52">
        <v>0</v>
      </c>
      <c r="R5507" s="52">
        <v>0</v>
      </c>
      <c r="S5507" s="52">
        <v>0</v>
      </c>
      <c r="T5507" s="52">
        <v>0</v>
      </c>
      <c r="U5507" s="52">
        <v>0</v>
      </c>
      <c r="V5507" s="52">
        <v>0</v>
      </c>
      <c r="W5507" s="52">
        <v>0</v>
      </c>
      <c r="X5507" s="52">
        <v>0</v>
      </c>
      <c r="Y5507" s="52">
        <v>0</v>
      </c>
      <c r="Z5507" s="52">
        <v>0</v>
      </c>
    </row>
    <row r="5508" spans="1:26">
      <c r="A5508" s="52" t="s">
        <v>352</v>
      </c>
      <c r="B5508" s="52" t="s">
        <v>337</v>
      </c>
      <c r="C5508" s="52" t="s">
        <v>254</v>
      </c>
      <c r="D5508" s="52" t="s">
        <v>86</v>
      </c>
      <c r="E5508" s="52" t="s">
        <v>89</v>
      </c>
      <c r="F5508" s="52" t="s">
        <v>69</v>
      </c>
      <c r="G5508" s="52">
        <v>0</v>
      </c>
      <c r="H5508" s="52">
        <v>0</v>
      </c>
      <c r="I5508" s="52">
        <v>0</v>
      </c>
      <c r="J5508" s="52">
        <v>0</v>
      </c>
      <c r="K5508" s="52">
        <v>0</v>
      </c>
      <c r="L5508" s="52">
        <v>0</v>
      </c>
      <c r="M5508" s="52">
        <v>0</v>
      </c>
      <c r="N5508" s="52">
        <v>0</v>
      </c>
      <c r="O5508" s="52">
        <v>0</v>
      </c>
      <c r="P5508" s="52">
        <v>0</v>
      </c>
      <c r="Q5508" s="52">
        <v>0</v>
      </c>
      <c r="R5508" s="52">
        <v>0</v>
      </c>
      <c r="S5508" s="52">
        <v>0</v>
      </c>
      <c r="T5508" s="52">
        <v>0</v>
      </c>
      <c r="U5508" s="52">
        <v>0</v>
      </c>
      <c r="V5508" s="52">
        <v>0</v>
      </c>
      <c r="W5508" s="52">
        <v>0</v>
      </c>
      <c r="X5508" s="52">
        <v>0</v>
      </c>
      <c r="Y5508" s="52">
        <v>0</v>
      </c>
      <c r="Z5508" s="52">
        <v>0</v>
      </c>
    </row>
    <row r="5509" spans="1:26">
      <c r="A5509" s="52" t="s">
        <v>352</v>
      </c>
      <c r="B5509" s="52" t="s">
        <v>337</v>
      </c>
      <c r="C5509" s="52" t="s">
        <v>254</v>
      </c>
      <c r="D5509" s="52" t="s">
        <v>86</v>
      </c>
      <c r="E5509" s="52" t="s">
        <v>89</v>
      </c>
      <c r="F5509" s="52" t="s">
        <v>70</v>
      </c>
      <c r="G5509" s="52">
        <v>0</v>
      </c>
      <c r="H5509" s="52">
        <v>0</v>
      </c>
      <c r="I5509" s="52">
        <v>0</v>
      </c>
      <c r="J5509" s="52">
        <v>0</v>
      </c>
      <c r="K5509" s="52">
        <v>0</v>
      </c>
      <c r="L5509" s="52">
        <v>0</v>
      </c>
      <c r="M5509" s="52">
        <v>0</v>
      </c>
      <c r="N5509" s="52">
        <v>0</v>
      </c>
      <c r="O5509" s="52">
        <v>0</v>
      </c>
      <c r="P5509" s="52">
        <v>0</v>
      </c>
      <c r="Q5509" s="52">
        <v>0</v>
      </c>
      <c r="R5509" s="52">
        <v>0</v>
      </c>
      <c r="S5509" s="52">
        <v>0</v>
      </c>
      <c r="T5509" s="52">
        <v>0</v>
      </c>
      <c r="U5509" s="52">
        <v>0</v>
      </c>
      <c r="V5509" s="52">
        <v>0</v>
      </c>
      <c r="W5509" s="52">
        <v>0</v>
      </c>
      <c r="X5509" s="52">
        <v>0</v>
      </c>
      <c r="Y5509" s="52">
        <v>0</v>
      </c>
      <c r="Z5509" s="52">
        <v>0</v>
      </c>
    </row>
    <row r="5510" spans="1:26">
      <c r="A5510" s="52" t="s">
        <v>352</v>
      </c>
      <c r="B5510" s="52" t="s">
        <v>342</v>
      </c>
      <c r="C5510" s="52" t="s">
        <v>254</v>
      </c>
      <c r="D5510" s="52" t="s">
        <v>86</v>
      </c>
      <c r="E5510" s="52" t="s">
        <v>89</v>
      </c>
      <c r="F5510" s="52" t="s">
        <v>71</v>
      </c>
      <c r="G5510" s="52">
        <v>0</v>
      </c>
      <c r="H5510" s="52">
        <v>0</v>
      </c>
      <c r="I5510" s="52">
        <v>0</v>
      </c>
      <c r="J5510" s="52">
        <v>0</v>
      </c>
      <c r="K5510" s="52">
        <v>0</v>
      </c>
      <c r="L5510" s="52">
        <v>0</v>
      </c>
      <c r="M5510" s="52">
        <v>0</v>
      </c>
      <c r="N5510" s="52">
        <v>0</v>
      </c>
      <c r="O5510" s="52">
        <v>0</v>
      </c>
      <c r="P5510" s="52">
        <v>0</v>
      </c>
      <c r="Q5510" s="52">
        <v>0</v>
      </c>
      <c r="R5510" s="52">
        <v>0</v>
      </c>
      <c r="S5510" s="52">
        <v>0</v>
      </c>
      <c r="T5510" s="52">
        <v>0</v>
      </c>
      <c r="U5510" s="52">
        <v>0</v>
      </c>
      <c r="V5510" s="52">
        <v>0</v>
      </c>
      <c r="W5510" s="52">
        <v>0</v>
      </c>
      <c r="X5510" s="52">
        <v>0</v>
      </c>
      <c r="Y5510" s="52">
        <v>0</v>
      </c>
      <c r="Z5510" s="52">
        <v>0</v>
      </c>
    </row>
    <row r="5511" spans="1:26">
      <c r="A5511" s="52" t="s">
        <v>352</v>
      </c>
      <c r="B5511" s="52" t="s">
        <v>342</v>
      </c>
      <c r="C5511" s="52" t="s">
        <v>254</v>
      </c>
      <c r="D5511" s="52" t="s">
        <v>86</v>
      </c>
      <c r="E5511" s="52" t="s">
        <v>89</v>
      </c>
      <c r="F5511" s="52" t="s">
        <v>72</v>
      </c>
      <c r="G5511" s="52">
        <v>4.8213012228849568</v>
      </c>
      <c r="H5511" s="52">
        <v>4.6204484697057024</v>
      </c>
      <c r="I5511" s="52">
        <v>4.8651464184854163</v>
      </c>
      <c r="J5511" s="52">
        <v>5.2718628043411195</v>
      </c>
      <c r="K5511" s="52">
        <v>7.5809007273324038</v>
      </c>
      <c r="L5511" s="52">
        <v>4.8280596810943894</v>
      </c>
      <c r="M5511" s="52">
        <v>4.8280596810943894</v>
      </c>
      <c r="N5511" s="52">
        <v>4.47648582356757</v>
      </c>
      <c r="O5511" s="52">
        <v>4.4346495074594605</v>
      </c>
      <c r="P5511" s="52">
        <v>4.1836316108108127</v>
      </c>
      <c r="Q5511" s="52">
        <v>3.974450030270269</v>
      </c>
      <c r="R5511" s="52">
        <v>3.8071047658378401</v>
      </c>
      <c r="S5511" s="52">
        <v>3.7652684497297302</v>
      </c>
      <c r="T5511" s="52">
        <v>3.3146895600000001</v>
      </c>
      <c r="U5511" s="52">
        <v>3.0002858070952927</v>
      </c>
      <c r="V5511" s="52">
        <v>3.2448788224350213</v>
      </c>
      <c r="W5511" s="52">
        <v>3.24183924</v>
      </c>
      <c r="X5511" s="52">
        <v>3.2054140799999997</v>
      </c>
      <c r="Y5511" s="52">
        <v>3.2054140799999997</v>
      </c>
      <c r="Z5511" s="52">
        <v>3.0232882800000001</v>
      </c>
    </row>
    <row r="5512" spans="1:26">
      <c r="A5512" s="52" t="s">
        <v>352</v>
      </c>
      <c r="B5512" s="52" t="s">
        <v>343</v>
      </c>
      <c r="C5512" s="52" t="s">
        <v>254</v>
      </c>
      <c r="D5512" s="52" t="s">
        <v>86</v>
      </c>
      <c r="E5512" s="52" t="s">
        <v>89</v>
      </c>
      <c r="F5512" s="52" t="s">
        <v>73</v>
      </c>
      <c r="G5512" s="52">
        <v>0</v>
      </c>
      <c r="H5512" s="52">
        <v>0</v>
      </c>
      <c r="I5512" s="52">
        <v>0</v>
      </c>
      <c r="J5512" s="52">
        <v>0</v>
      </c>
      <c r="K5512" s="52">
        <v>0</v>
      </c>
      <c r="L5512" s="52">
        <v>0</v>
      </c>
      <c r="M5512" s="52">
        <v>0</v>
      </c>
      <c r="N5512" s="52">
        <v>0</v>
      </c>
      <c r="O5512" s="52">
        <v>0</v>
      </c>
      <c r="P5512" s="52">
        <v>0</v>
      </c>
      <c r="Q5512" s="52">
        <v>0</v>
      </c>
      <c r="R5512" s="52">
        <v>0</v>
      </c>
      <c r="S5512" s="52">
        <v>0</v>
      </c>
      <c r="T5512" s="52">
        <v>0</v>
      </c>
      <c r="U5512" s="52">
        <v>0</v>
      </c>
      <c r="V5512" s="52">
        <v>0</v>
      </c>
      <c r="W5512" s="52">
        <v>0</v>
      </c>
      <c r="X5512" s="52">
        <v>0</v>
      </c>
      <c r="Y5512" s="52">
        <v>0</v>
      </c>
      <c r="Z5512" s="52">
        <v>0</v>
      </c>
    </row>
    <row r="5513" spans="1:26">
      <c r="A5513" s="52" t="s">
        <v>353</v>
      </c>
      <c r="B5513" s="52" t="s">
        <v>337</v>
      </c>
      <c r="C5513" s="52" t="s">
        <v>254</v>
      </c>
      <c r="D5513" s="52" t="s">
        <v>86</v>
      </c>
      <c r="E5513" s="52" t="s">
        <v>90</v>
      </c>
      <c r="F5513" s="52" t="s">
        <v>63</v>
      </c>
      <c r="G5513" s="52">
        <v>0</v>
      </c>
      <c r="H5513" s="52">
        <v>0</v>
      </c>
      <c r="I5513" s="52">
        <v>0</v>
      </c>
      <c r="J5513" s="52">
        <v>0</v>
      </c>
      <c r="K5513" s="52">
        <v>0</v>
      </c>
      <c r="L5513" s="52">
        <v>0</v>
      </c>
      <c r="M5513" s="52">
        <v>0</v>
      </c>
      <c r="N5513" s="52">
        <v>0</v>
      </c>
      <c r="O5513" s="52">
        <v>0</v>
      </c>
      <c r="P5513" s="52">
        <v>0</v>
      </c>
      <c r="Q5513" s="52">
        <v>0</v>
      </c>
      <c r="R5513" s="52">
        <v>0</v>
      </c>
      <c r="S5513" s="52">
        <v>0</v>
      </c>
      <c r="T5513" s="52">
        <v>0</v>
      </c>
      <c r="U5513" s="52">
        <v>0</v>
      </c>
      <c r="V5513" s="52">
        <v>0</v>
      </c>
      <c r="W5513" s="52">
        <v>0</v>
      </c>
      <c r="X5513" s="52">
        <v>0</v>
      </c>
      <c r="Y5513" s="52">
        <v>0</v>
      </c>
      <c r="Z5513" s="52">
        <v>0</v>
      </c>
    </row>
    <row r="5514" spans="1:26">
      <c r="A5514" s="52" t="s">
        <v>353</v>
      </c>
      <c r="B5514" s="52" t="s">
        <v>338</v>
      </c>
      <c r="C5514" s="52" t="s">
        <v>254</v>
      </c>
      <c r="D5514" s="52" t="s">
        <v>86</v>
      </c>
      <c r="E5514" s="52" t="s">
        <v>90</v>
      </c>
      <c r="F5514" s="52" t="s">
        <v>64</v>
      </c>
      <c r="G5514" s="52">
        <v>0</v>
      </c>
      <c r="H5514" s="52">
        <v>0</v>
      </c>
      <c r="I5514" s="52">
        <v>0</v>
      </c>
      <c r="J5514" s="52">
        <v>0</v>
      </c>
      <c r="K5514" s="52">
        <v>0</v>
      </c>
      <c r="L5514" s="52">
        <v>0</v>
      </c>
      <c r="M5514" s="52">
        <v>0</v>
      </c>
      <c r="N5514" s="52">
        <v>0</v>
      </c>
      <c r="O5514" s="52">
        <v>0</v>
      </c>
      <c r="P5514" s="52">
        <v>0</v>
      </c>
      <c r="Q5514" s="52">
        <v>0</v>
      </c>
      <c r="R5514" s="52">
        <v>0</v>
      </c>
      <c r="S5514" s="52">
        <v>0</v>
      </c>
      <c r="T5514" s="52">
        <v>0</v>
      </c>
      <c r="U5514" s="52">
        <v>0</v>
      </c>
      <c r="V5514" s="52">
        <v>0</v>
      </c>
      <c r="W5514" s="52">
        <v>0</v>
      </c>
      <c r="X5514" s="52">
        <v>0</v>
      </c>
      <c r="Y5514" s="52">
        <v>0</v>
      </c>
      <c r="Z5514" s="52">
        <v>0</v>
      </c>
    </row>
    <row r="5515" spans="1:26">
      <c r="A5515" s="52" t="s">
        <v>353</v>
      </c>
      <c r="B5515" s="52" t="s">
        <v>339</v>
      </c>
      <c r="C5515" s="52" t="s">
        <v>254</v>
      </c>
      <c r="D5515" s="52" t="s">
        <v>86</v>
      </c>
      <c r="E5515" s="52" t="s">
        <v>90</v>
      </c>
      <c r="F5515" s="52" t="s">
        <v>65</v>
      </c>
      <c r="G5515" s="52">
        <v>0</v>
      </c>
      <c r="H5515" s="52">
        <v>0</v>
      </c>
      <c r="I5515" s="52">
        <v>0</v>
      </c>
      <c r="J5515" s="52">
        <v>0</v>
      </c>
      <c r="K5515" s="52">
        <v>0</v>
      </c>
      <c r="L5515" s="52">
        <v>0</v>
      </c>
      <c r="M5515" s="52">
        <v>0</v>
      </c>
      <c r="N5515" s="52">
        <v>0</v>
      </c>
      <c r="O5515" s="52">
        <v>0</v>
      </c>
      <c r="P5515" s="52">
        <v>0</v>
      </c>
      <c r="Q5515" s="52">
        <v>0</v>
      </c>
      <c r="R5515" s="52">
        <v>0</v>
      </c>
      <c r="S5515" s="52">
        <v>0</v>
      </c>
      <c r="T5515" s="52">
        <v>0</v>
      </c>
      <c r="U5515" s="52">
        <v>0</v>
      </c>
      <c r="V5515" s="52">
        <v>0</v>
      </c>
      <c r="W5515" s="52">
        <v>0</v>
      </c>
      <c r="X5515" s="52">
        <v>0</v>
      </c>
      <c r="Y5515" s="52">
        <v>0</v>
      </c>
      <c r="Z5515" s="52">
        <v>0</v>
      </c>
    </row>
    <row r="5516" spans="1:26">
      <c r="A5516" s="52" t="s">
        <v>353</v>
      </c>
      <c r="B5516" s="52" t="s">
        <v>340</v>
      </c>
      <c r="C5516" s="52" t="s">
        <v>254</v>
      </c>
      <c r="D5516" s="52" t="s">
        <v>86</v>
      </c>
      <c r="E5516" s="52" t="s">
        <v>90</v>
      </c>
      <c r="F5516" s="52" t="s">
        <v>66</v>
      </c>
      <c r="G5516" s="52">
        <v>0</v>
      </c>
      <c r="H5516" s="52">
        <v>0</v>
      </c>
      <c r="I5516" s="52">
        <v>0</v>
      </c>
      <c r="J5516" s="52">
        <v>0</v>
      </c>
      <c r="K5516" s="52">
        <v>0</v>
      </c>
      <c r="L5516" s="52">
        <v>0</v>
      </c>
      <c r="M5516" s="52">
        <v>0</v>
      </c>
      <c r="N5516" s="52">
        <v>0</v>
      </c>
      <c r="O5516" s="52">
        <v>0</v>
      </c>
      <c r="P5516" s="52">
        <v>0</v>
      </c>
      <c r="Q5516" s="52">
        <v>0</v>
      </c>
      <c r="R5516" s="52">
        <v>0</v>
      </c>
      <c r="S5516" s="52">
        <v>0</v>
      </c>
      <c r="T5516" s="52">
        <v>0</v>
      </c>
      <c r="U5516" s="52">
        <v>0</v>
      </c>
      <c r="V5516" s="52">
        <v>0</v>
      </c>
      <c r="W5516" s="52">
        <v>0</v>
      </c>
      <c r="X5516" s="52">
        <v>0</v>
      </c>
      <c r="Y5516" s="52">
        <v>0</v>
      </c>
      <c r="Z5516" s="52">
        <v>0</v>
      </c>
    </row>
    <row r="5517" spans="1:26">
      <c r="A5517" s="52" t="s">
        <v>353</v>
      </c>
      <c r="B5517" s="52" t="s">
        <v>341</v>
      </c>
      <c r="C5517" s="52" t="s">
        <v>254</v>
      </c>
      <c r="D5517" s="52" t="s">
        <v>86</v>
      </c>
      <c r="E5517" s="52" t="s">
        <v>90</v>
      </c>
      <c r="F5517" s="52" t="s">
        <v>67</v>
      </c>
      <c r="G5517" s="52">
        <v>0</v>
      </c>
      <c r="H5517" s="52">
        <v>0</v>
      </c>
      <c r="I5517" s="52">
        <v>0</v>
      </c>
      <c r="J5517" s="52">
        <v>0</v>
      </c>
      <c r="K5517" s="52">
        <v>0</v>
      </c>
      <c r="L5517" s="52">
        <v>0</v>
      </c>
      <c r="M5517" s="52">
        <v>0</v>
      </c>
      <c r="N5517" s="52">
        <v>0</v>
      </c>
      <c r="O5517" s="52">
        <v>0</v>
      </c>
      <c r="P5517" s="52">
        <v>0</v>
      </c>
      <c r="Q5517" s="52">
        <v>0</v>
      </c>
      <c r="R5517" s="52">
        <v>0</v>
      </c>
      <c r="S5517" s="52">
        <v>0</v>
      </c>
      <c r="T5517" s="52">
        <v>0</v>
      </c>
      <c r="U5517" s="52">
        <v>0</v>
      </c>
      <c r="V5517" s="52">
        <v>0</v>
      </c>
      <c r="W5517" s="52">
        <v>0</v>
      </c>
      <c r="X5517" s="52">
        <v>0</v>
      </c>
      <c r="Y5517" s="52">
        <v>0</v>
      </c>
      <c r="Z5517" s="52">
        <v>0</v>
      </c>
    </row>
    <row r="5518" spans="1:26">
      <c r="A5518" s="52" t="s">
        <v>353</v>
      </c>
      <c r="B5518" s="52" t="s">
        <v>337</v>
      </c>
      <c r="C5518" s="52" t="s">
        <v>254</v>
      </c>
      <c r="D5518" s="52" t="s">
        <v>86</v>
      </c>
      <c r="E5518" s="52" t="s">
        <v>90</v>
      </c>
      <c r="F5518" s="52" t="s">
        <v>68</v>
      </c>
      <c r="G5518" s="52">
        <v>0</v>
      </c>
      <c r="H5518" s="52">
        <v>0</v>
      </c>
      <c r="I5518" s="52">
        <v>0</v>
      </c>
      <c r="J5518" s="52">
        <v>0</v>
      </c>
      <c r="K5518" s="52">
        <v>0</v>
      </c>
      <c r="L5518" s="52">
        <v>0</v>
      </c>
      <c r="M5518" s="52">
        <v>0</v>
      </c>
      <c r="N5518" s="52">
        <v>0</v>
      </c>
      <c r="O5518" s="52">
        <v>0</v>
      </c>
      <c r="P5518" s="52">
        <v>0</v>
      </c>
      <c r="Q5518" s="52">
        <v>0</v>
      </c>
      <c r="R5518" s="52">
        <v>0</v>
      </c>
      <c r="S5518" s="52">
        <v>0</v>
      </c>
      <c r="T5518" s="52">
        <v>0</v>
      </c>
      <c r="U5518" s="52">
        <v>0</v>
      </c>
      <c r="V5518" s="52">
        <v>0</v>
      </c>
      <c r="W5518" s="52">
        <v>0</v>
      </c>
      <c r="X5518" s="52">
        <v>0</v>
      </c>
      <c r="Y5518" s="52">
        <v>0</v>
      </c>
      <c r="Z5518" s="52">
        <v>0</v>
      </c>
    </row>
    <row r="5519" spans="1:26">
      <c r="A5519" s="52" t="s">
        <v>353</v>
      </c>
      <c r="B5519" s="52" t="s">
        <v>337</v>
      </c>
      <c r="C5519" s="52" t="s">
        <v>254</v>
      </c>
      <c r="D5519" s="52" t="s">
        <v>86</v>
      </c>
      <c r="E5519" s="52" t="s">
        <v>90</v>
      </c>
      <c r="F5519" s="52" t="s">
        <v>69</v>
      </c>
      <c r="G5519" s="52">
        <v>0</v>
      </c>
      <c r="H5519" s="52">
        <v>0</v>
      </c>
      <c r="I5519" s="52">
        <v>0</v>
      </c>
      <c r="J5519" s="52">
        <v>0</v>
      </c>
      <c r="K5519" s="52">
        <v>0</v>
      </c>
      <c r="L5519" s="52">
        <v>0</v>
      </c>
      <c r="M5519" s="52">
        <v>0</v>
      </c>
      <c r="N5519" s="52">
        <v>0</v>
      </c>
      <c r="O5519" s="52">
        <v>0</v>
      </c>
      <c r="P5519" s="52">
        <v>0</v>
      </c>
      <c r="Q5519" s="52">
        <v>0</v>
      </c>
      <c r="R5519" s="52">
        <v>0</v>
      </c>
      <c r="S5519" s="52">
        <v>0</v>
      </c>
      <c r="T5519" s="52">
        <v>0</v>
      </c>
      <c r="U5519" s="52">
        <v>0</v>
      </c>
      <c r="V5519" s="52">
        <v>0</v>
      </c>
      <c r="W5519" s="52">
        <v>0</v>
      </c>
      <c r="X5519" s="52">
        <v>0</v>
      </c>
      <c r="Y5519" s="52">
        <v>0</v>
      </c>
      <c r="Z5519" s="52">
        <v>0</v>
      </c>
    </row>
    <row r="5520" spans="1:26">
      <c r="A5520" s="52" t="s">
        <v>353</v>
      </c>
      <c r="B5520" s="52" t="s">
        <v>337</v>
      </c>
      <c r="C5520" s="52" t="s">
        <v>254</v>
      </c>
      <c r="D5520" s="52" t="s">
        <v>86</v>
      </c>
      <c r="E5520" s="52" t="s">
        <v>90</v>
      </c>
      <c r="F5520" s="52" t="s">
        <v>70</v>
      </c>
      <c r="G5520" s="52">
        <v>0</v>
      </c>
      <c r="H5520" s="52">
        <v>0</v>
      </c>
      <c r="I5520" s="52">
        <v>0</v>
      </c>
      <c r="J5520" s="52">
        <v>0</v>
      </c>
      <c r="K5520" s="52">
        <v>0</v>
      </c>
      <c r="L5520" s="52">
        <v>0</v>
      </c>
      <c r="M5520" s="52">
        <v>0</v>
      </c>
      <c r="N5520" s="52">
        <v>0</v>
      </c>
      <c r="O5520" s="52">
        <v>0</v>
      </c>
      <c r="P5520" s="52">
        <v>0</v>
      </c>
      <c r="Q5520" s="52">
        <v>0</v>
      </c>
      <c r="R5520" s="52">
        <v>0</v>
      </c>
      <c r="S5520" s="52">
        <v>0</v>
      </c>
      <c r="T5520" s="52">
        <v>0</v>
      </c>
      <c r="U5520" s="52">
        <v>0</v>
      </c>
      <c r="V5520" s="52">
        <v>0</v>
      </c>
      <c r="W5520" s="52">
        <v>0</v>
      </c>
      <c r="X5520" s="52">
        <v>0</v>
      </c>
      <c r="Y5520" s="52">
        <v>0</v>
      </c>
      <c r="Z5520" s="52">
        <v>0</v>
      </c>
    </row>
    <row r="5521" spans="1:26">
      <c r="A5521" s="52" t="s">
        <v>353</v>
      </c>
      <c r="B5521" s="52" t="s">
        <v>342</v>
      </c>
      <c r="C5521" s="52" t="s">
        <v>254</v>
      </c>
      <c r="D5521" s="52" t="s">
        <v>86</v>
      </c>
      <c r="E5521" s="52" t="s">
        <v>90</v>
      </c>
      <c r="F5521" s="52" t="s">
        <v>71</v>
      </c>
      <c r="G5521" s="52">
        <v>0</v>
      </c>
      <c r="H5521" s="52">
        <v>0</v>
      </c>
      <c r="I5521" s="52">
        <v>0</v>
      </c>
      <c r="J5521" s="52">
        <v>0</v>
      </c>
      <c r="K5521" s="52">
        <v>0</v>
      </c>
      <c r="L5521" s="52">
        <v>0</v>
      </c>
      <c r="M5521" s="52">
        <v>0</v>
      </c>
      <c r="N5521" s="52">
        <v>0</v>
      </c>
      <c r="O5521" s="52">
        <v>0</v>
      </c>
      <c r="P5521" s="52">
        <v>0</v>
      </c>
      <c r="Q5521" s="52">
        <v>0</v>
      </c>
      <c r="R5521" s="52">
        <v>0</v>
      </c>
      <c r="S5521" s="52">
        <v>0</v>
      </c>
      <c r="T5521" s="52">
        <v>0</v>
      </c>
      <c r="U5521" s="52">
        <v>0</v>
      </c>
      <c r="V5521" s="52">
        <v>0</v>
      </c>
      <c r="W5521" s="52">
        <v>0</v>
      </c>
      <c r="X5521" s="52">
        <v>0</v>
      </c>
      <c r="Y5521" s="52">
        <v>0</v>
      </c>
      <c r="Z5521" s="52">
        <v>0</v>
      </c>
    </row>
    <row r="5522" spans="1:26">
      <c r="A5522" s="52" t="s">
        <v>353</v>
      </c>
      <c r="B5522" s="52" t="s">
        <v>342</v>
      </c>
      <c r="C5522" s="52" t="s">
        <v>254</v>
      </c>
      <c r="D5522" s="52" t="s">
        <v>86</v>
      </c>
      <c r="E5522" s="52" t="s">
        <v>90</v>
      </c>
      <c r="F5522" s="52" t="s">
        <v>72</v>
      </c>
      <c r="G5522" s="52">
        <v>39.53646742557514</v>
      </c>
      <c r="H5522" s="52">
        <v>40.56760029907818</v>
      </c>
      <c r="I5522" s="52">
        <v>46.689848238439033</v>
      </c>
      <c r="J5522" s="52">
        <v>59.431932921580135</v>
      </c>
      <c r="K5522" s="52">
        <v>69.819670918613781</v>
      </c>
      <c r="L5522" s="52">
        <v>82.122035890115882</v>
      </c>
      <c r="M5522" s="52">
        <v>83.030332580566039</v>
      </c>
      <c r="N5522" s="52">
        <v>83.300495601945855</v>
      </c>
      <c r="O5522" s="52">
        <v>84.189904692540594</v>
      </c>
      <c r="P5522" s="52">
        <v>77.633151952804354</v>
      </c>
      <c r="Q5522" s="52">
        <v>73.066388782301487</v>
      </c>
      <c r="R5522" s="52">
        <v>59.283609418378212</v>
      </c>
      <c r="S5522" s="52">
        <v>46.157336115027029</v>
      </c>
      <c r="T5522" s="52">
        <v>39.941228825000003</v>
      </c>
      <c r="U5522" s="52">
        <v>50.37209314116528</v>
      </c>
      <c r="V5522" s="52">
        <v>51.006890910533521</v>
      </c>
      <c r="W5522" s="52">
        <v>58.180610160000008</v>
      </c>
      <c r="X5522" s="52">
        <v>57.367114920000006</v>
      </c>
      <c r="Y5522" s="52">
        <v>66.95279352</v>
      </c>
      <c r="Z5522" s="52">
        <v>57.642187680000006</v>
      </c>
    </row>
    <row r="5523" spans="1:26">
      <c r="A5523" s="52" t="s">
        <v>353</v>
      </c>
      <c r="B5523" s="52" t="s">
        <v>343</v>
      </c>
      <c r="C5523" s="52" t="s">
        <v>254</v>
      </c>
      <c r="D5523" s="52" t="s">
        <v>86</v>
      </c>
      <c r="E5523" s="52" t="s">
        <v>90</v>
      </c>
      <c r="F5523" s="52" t="s">
        <v>73</v>
      </c>
      <c r="G5523" s="52">
        <v>0</v>
      </c>
      <c r="H5523" s="52">
        <v>0</v>
      </c>
      <c r="I5523" s="52">
        <v>0</v>
      </c>
      <c r="J5523" s="52">
        <v>0</v>
      </c>
      <c r="K5523" s="52">
        <v>0</v>
      </c>
      <c r="L5523" s="52">
        <v>0</v>
      </c>
      <c r="M5523" s="52">
        <v>0</v>
      </c>
      <c r="N5523" s="52">
        <v>0</v>
      </c>
      <c r="O5523" s="52">
        <v>0</v>
      </c>
      <c r="P5523" s="52">
        <v>0</v>
      </c>
      <c r="Q5523" s="52">
        <v>0</v>
      </c>
      <c r="R5523" s="52">
        <v>0</v>
      </c>
      <c r="S5523" s="52">
        <v>0</v>
      </c>
      <c r="T5523" s="52">
        <v>0</v>
      </c>
      <c r="U5523" s="52">
        <v>0</v>
      </c>
      <c r="V5523" s="52">
        <v>0</v>
      </c>
      <c r="W5523" s="52">
        <v>0</v>
      </c>
      <c r="X5523" s="52">
        <v>0</v>
      </c>
      <c r="Y5523" s="52">
        <v>0</v>
      </c>
      <c r="Z5523" s="52">
        <v>0</v>
      </c>
    </row>
    <row r="5524" spans="1:26">
      <c r="A5524" s="52" t="s">
        <v>354</v>
      </c>
      <c r="B5524" s="52" t="s">
        <v>337</v>
      </c>
      <c r="C5524" s="52" t="s">
        <v>254</v>
      </c>
      <c r="D5524" s="52" t="s">
        <v>86</v>
      </c>
      <c r="E5524" s="52" t="s">
        <v>91</v>
      </c>
      <c r="F5524" s="52" t="s">
        <v>63</v>
      </c>
      <c r="G5524" s="52">
        <v>0</v>
      </c>
      <c r="H5524" s="52">
        <v>0</v>
      </c>
      <c r="I5524" s="52">
        <v>0</v>
      </c>
      <c r="J5524" s="52">
        <v>0</v>
      </c>
      <c r="K5524" s="52">
        <v>0</v>
      </c>
      <c r="L5524" s="52">
        <v>0</v>
      </c>
      <c r="M5524" s="52">
        <v>0</v>
      </c>
      <c r="N5524" s="52">
        <v>0</v>
      </c>
      <c r="O5524" s="52">
        <v>0</v>
      </c>
      <c r="P5524" s="52">
        <v>0</v>
      </c>
      <c r="Q5524" s="52">
        <v>0</v>
      </c>
      <c r="R5524" s="52">
        <v>0</v>
      </c>
      <c r="S5524" s="52">
        <v>0</v>
      </c>
      <c r="T5524" s="52">
        <v>0</v>
      </c>
      <c r="U5524" s="52">
        <v>0</v>
      </c>
      <c r="V5524" s="52">
        <v>0</v>
      </c>
      <c r="W5524" s="52">
        <v>0</v>
      </c>
      <c r="X5524" s="52">
        <v>0</v>
      </c>
      <c r="Y5524" s="52">
        <v>0</v>
      </c>
      <c r="Z5524" s="52">
        <v>0</v>
      </c>
    </row>
    <row r="5525" spans="1:26">
      <c r="A5525" s="52" t="s">
        <v>354</v>
      </c>
      <c r="B5525" s="52" t="s">
        <v>338</v>
      </c>
      <c r="C5525" s="52" t="s">
        <v>254</v>
      </c>
      <c r="D5525" s="52" t="s">
        <v>86</v>
      </c>
      <c r="E5525" s="52" t="s">
        <v>91</v>
      </c>
      <c r="F5525" s="52" t="s">
        <v>64</v>
      </c>
      <c r="G5525" s="52">
        <v>0</v>
      </c>
      <c r="H5525" s="52">
        <v>0</v>
      </c>
      <c r="I5525" s="52">
        <v>0</v>
      </c>
      <c r="J5525" s="52">
        <v>0</v>
      </c>
      <c r="K5525" s="52">
        <v>0</v>
      </c>
      <c r="L5525" s="52">
        <v>0</v>
      </c>
      <c r="M5525" s="52">
        <v>0</v>
      </c>
      <c r="N5525" s="52">
        <v>0</v>
      </c>
      <c r="O5525" s="52">
        <v>0</v>
      </c>
      <c r="P5525" s="52">
        <v>0</v>
      </c>
      <c r="Q5525" s="52">
        <v>0</v>
      </c>
      <c r="R5525" s="52">
        <v>0</v>
      </c>
      <c r="S5525" s="52">
        <v>0</v>
      </c>
      <c r="T5525" s="52">
        <v>0</v>
      </c>
      <c r="U5525" s="52">
        <v>0</v>
      </c>
      <c r="V5525" s="52">
        <v>0</v>
      </c>
      <c r="W5525" s="52">
        <v>0</v>
      </c>
      <c r="X5525" s="52">
        <v>0</v>
      </c>
      <c r="Y5525" s="52">
        <v>0</v>
      </c>
      <c r="Z5525" s="52">
        <v>0</v>
      </c>
    </row>
    <row r="5526" spans="1:26">
      <c r="A5526" s="52" t="s">
        <v>354</v>
      </c>
      <c r="B5526" s="52" t="s">
        <v>339</v>
      </c>
      <c r="C5526" s="52" t="s">
        <v>254</v>
      </c>
      <c r="D5526" s="52" t="s">
        <v>86</v>
      </c>
      <c r="E5526" s="52" t="s">
        <v>91</v>
      </c>
      <c r="F5526" s="52" t="s">
        <v>65</v>
      </c>
      <c r="G5526" s="52">
        <v>0</v>
      </c>
      <c r="H5526" s="52">
        <v>0</v>
      </c>
      <c r="I5526" s="52">
        <v>0</v>
      </c>
      <c r="J5526" s="52">
        <v>0</v>
      </c>
      <c r="K5526" s="52">
        <v>0</v>
      </c>
      <c r="L5526" s="52">
        <v>0</v>
      </c>
      <c r="M5526" s="52">
        <v>0</v>
      </c>
      <c r="N5526" s="52">
        <v>0</v>
      </c>
      <c r="O5526" s="52">
        <v>0</v>
      </c>
      <c r="P5526" s="52">
        <v>0</v>
      </c>
      <c r="Q5526" s="52">
        <v>0</v>
      </c>
      <c r="R5526" s="52">
        <v>0</v>
      </c>
      <c r="S5526" s="52">
        <v>0</v>
      </c>
      <c r="T5526" s="52">
        <v>0</v>
      </c>
      <c r="U5526" s="52">
        <v>0</v>
      </c>
      <c r="V5526" s="52">
        <v>0</v>
      </c>
      <c r="W5526" s="52">
        <v>0</v>
      </c>
      <c r="X5526" s="52">
        <v>0</v>
      </c>
      <c r="Y5526" s="52">
        <v>0</v>
      </c>
      <c r="Z5526" s="52">
        <v>0</v>
      </c>
    </row>
    <row r="5527" spans="1:26">
      <c r="A5527" s="52" t="s">
        <v>354</v>
      </c>
      <c r="B5527" s="52" t="s">
        <v>340</v>
      </c>
      <c r="C5527" s="52" t="s">
        <v>254</v>
      </c>
      <c r="D5527" s="52" t="s">
        <v>86</v>
      </c>
      <c r="E5527" s="52" t="s">
        <v>91</v>
      </c>
      <c r="F5527" s="52" t="s">
        <v>66</v>
      </c>
      <c r="G5527" s="52">
        <v>0</v>
      </c>
      <c r="H5527" s="52">
        <v>0</v>
      </c>
      <c r="I5527" s="52">
        <v>0</v>
      </c>
      <c r="J5527" s="52">
        <v>0</v>
      </c>
      <c r="K5527" s="52">
        <v>0</v>
      </c>
      <c r="L5527" s="52">
        <v>0</v>
      </c>
      <c r="M5527" s="52">
        <v>0</v>
      </c>
      <c r="N5527" s="52">
        <v>0</v>
      </c>
      <c r="O5527" s="52">
        <v>0</v>
      </c>
      <c r="P5527" s="52">
        <v>0</v>
      </c>
      <c r="Q5527" s="52">
        <v>0</v>
      </c>
      <c r="R5527" s="52">
        <v>0</v>
      </c>
      <c r="S5527" s="52">
        <v>0</v>
      </c>
      <c r="T5527" s="52">
        <v>0</v>
      </c>
      <c r="U5527" s="52">
        <v>0</v>
      </c>
      <c r="V5527" s="52">
        <v>0</v>
      </c>
      <c r="W5527" s="52">
        <v>0</v>
      </c>
      <c r="X5527" s="52">
        <v>0</v>
      </c>
      <c r="Y5527" s="52">
        <v>0</v>
      </c>
      <c r="Z5527" s="52">
        <v>0</v>
      </c>
    </row>
    <row r="5528" spans="1:26">
      <c r="A5528" s="52" t="s">
        <v>354</v>
      </c>
      <c r="B5528" s="52" t="s">
        <v>341</v>
      </c>
      <c r="C5528" s="52" t="s">
        <v>254</v>
      </c>
      <c r="D5528" s="52" t="s">
        <v>86</v>
      </c>
      <c r="E5528" s="52" t="s">
        <v>91</v>
      </c>
      <c r="F5528" s="52" t="s">
        <v>67</v>
      </c>
      <c r="G5528" s="52">
        <v>0</v>
      </c>
      <c r="H5528" s="52">
        <v>0</v>
      </c>
      <c r="I5528" s="52">
        <v>0</v>
      </c>
      <c r="J5528" s="52">
        <v>0</v>
      </c>
      <c r="K5528" s="52">
        <v>0</v>
      </c>
      <c r="L5528" s="52">
        <v>0</v>
      </c>
      <c r="M5528" s="52">
        <v>0</v>
      </c>
      <c r="N5528" s="52">
        <v>0</v>
      </c>
      <c r="O5528" s="52">
        <v>0</v>
      </c>
      <c r="P5528" s="52">
        <v>0</v>
      </c>
      <c r="Q5528" s="52">
        <v>0</v>
      </c>
      <c r="R5528" s="52">
        <v>0</v>
      </c>
      <c r="S5528" s="52">
        <v>0</v>
      </c>
      <c r="T5528" s="52">
        <v>0</v>
      </c>
      <c r="U5528" s="52">
        <v>0</v>
      </c>
      <c r="V5528" s="52">
        <v>0</v>
      </c>
      <c r="W5528" s="52">
        <v>0</v>
      </c>
      <c r="X5528" s="52">
        <v>0</v>
      </c>
      <c r="Y5528" s="52">
        <v>0</v>
      </c>
      <c r="Z5528" s="52">
        <v>0</v>
      </c>
    </row>
    <row r="5529" spans="1:26">
      <c r="A5529" s="52" t="s">
        <v>354</v>
      </c>
      <c r="B5529" s="52" t="s">
        <v>337</v>
      </c>
      <c r="C5529" s="52" t="s">
        <v>254</v>
      </c>
      <c r="D5529" s="52" t="s">
        <v>86</v>
      </c>
      <c r="E5529" s="52" t="s">
        <v>91</v>
      </c>
      <c r="F5529" s="52" t="s">
        <v>68</v>
      </c>
      <c r="G5529" s="52">
        <v>0</v>
      </c>
      <c r="H5529" s="52">
        <v>0</v>
      </c>
      <c r="I5529" s="52">
        <v>0</v>
      </c>
      <c r="J5529" s="52">
        <v>0</v>
      </c>
      <c r="K5529" s="52">
        <v>0</v>
      </c>
      <c r="L5529" s="52">
        <v>0</v>
      </c>
      <c r="M5529" s="52">
        <v>0</v>
      </c>
      <c r="N5529" s="52">
        <v>0</v>
      </c>
      <c r="O5529" s="52">
        <v>0</v>
      </c>
      <c r="P5529" s="52">
        <v>0</v>
      </c>
      <c r="Q5529" s="52">
        <v>0</v>
      </c>
      <c r="R5529" s="52">
        <v>0</v>
      </c>
      <c r="S5529" s="52">
        <v>0</v>
      </c>
      <c r="T5529" s="52">
        <v>0</v>
      </c>
      <c r="U5529" s="52">
        <v>0</v>
      </c>
      <c r="V5529" s="52">
        <v>0</v>
      </c>
      <c r="W5529" s="52">
        <v>0</v>
      </c>
      <c r="X5529" s="52">
        <v>0</v>
      </c>
      <c r="Y5529" s="52">
        <v>0</v>
      </c>
      <c r="Z5529" s="52">
        <v>0</v>
      </c>
    </row>
    <row r="5530" spans="1:26">
      <c r="A5530" s="52" t="s">
        <v>354</v>
      </c>
      <c r="B5530" s="52" t="s">
        <v>337</v>
      </c>
      <c r="C5530" s="52" t="s">
        <v>254</v>
      </c>
      <c r="D5530" s="52" t="s">
        <v>86</v>
      </c>
      <c r="E5530" s="52" t="s">
        <v>91</v>
      </c>
      <c r="F5530" s="52" t="s">
        <v>69</v>
      </c>
      <c r="G5530" s="52">
        <v>0</v>
      </c>
      <c r="H5530" s="52">
        <v>0</v>
      </c>
      <c r="I5530" s="52">
        <v>0</v>
      </c>
      <c r="J5530" s="52">
        <v>0</v>
      </c>
      <c r="K5530" s="52">
        <v>0</v>
      </c>
      <c r="L5530" s="52">
        <v>0</v>
      </c>
      <c r="M5530" s="52">
        <v>0</v>
      </c>
      <c r="N5530" s="52">
        <v>0</v>
      </c>
      <c r="O5530" s="52">
        <v>0</v>
      </c>
      <c r="P5530" s="52">
        <v>0</v>
      </c>
      <c r="Q5530" s="52">
        <v>0</v>
      </c>
      <c r="R5530" s="52">
        <v>0</v>
      </c>
      <c r="S5530" s="52">
        <v>0</v>
      </c>
      <c r="T5530" s="52">
        <v>0</v>
      </c>
      <c r="U5530" s="52">
        <v>0</v>
      </c>
      <c r="V5530" s="52">
        <v>0</v>
      </c>
      <c r="W5530" s="52">
        <v>0</v>
      </c>
      <c r="X5530" s="52">
        <v>0</v>
      </c>
      <c r="Y5530" s="52">
        <v>0</v>
      </c>
      <c r="Z5530" s="52">
        <v>0</v>
      </c>
    </row>
    <row r="5531" spans="1:26">
      <c r="A5531" s="52" t="s">
        <v>354</v>
      </c>
      <c r="B5531" s="52" t="s">
        <v>337</v>
      </c>
      <c r="C5531" s="52" t="s">
        <v>254</v>
      </c>
      <c r="D5531" s="52" t="s">
        <v>86</v>
      </c>
      <c r="E5531" s="52" t="s">
        <v>91</v>
      </c>
      <c r="F5531" s="52" t="s">
        <v>70</v>
      </c>
      <c r="G5531" s="52">
        <v>0</v>
      </c>
      <c r="H5531" s="52">
        <v>0</v>
      </c>
      <c r="I5531" s="52">
        <v>0</v>
      </c>
      <c r="J5531" s="52">
        <v>0</v>
      </c>
      <c r="K5531" s="52">
        <v>0</v>
      </c>
      <c r="L5531" s="52">
        <v>0</v>
      </c>
      <c r="M5531" s="52">
        <v>0</v>
      </c>
      <c r="N5531" s="52">
        <v>0</v>
      </c>
      <c r="O5531" s="52">
        <v>0</v>
      </c>
      <c r="P5531" s="52">
        <v>0</v>
      </c>
      <c r="Q5531" s="52">
        <v>0</v>
      </c>
      <c r="R5531" s="52">
        <v>0</v>
      </c>
      <c r="S5531" s="52">
        <v>0</v>
      </c>
      <c r="T5531" s="52">
        <v>0</v>
      </c>
      <c r="U5531" s="52">
        <v>0</v>
      </c>
      <c r="V5531" s="52">
        <v>0</v>
      </c>
      <c r="W5531" s="52">
        <v>0</v>
      </c>
      <c r="X5531" s="52">
        <v>0</v>
      </c>
      <c r="Y5531" s="52">
        <v>0</v>
      </c>
      <c r="Z5531" s="52">
        <v>0</v>
      </c>
    </row>
    <row r="5532" spans="1:26">
      <c r="A5532" s="52" t="s">
        <v>354</v>
      </c>
      <c r="B5532" s="52" t="s">
        <v>342</v>
      </c>
      <c r="C5532" s="52" t="s">
        <v>254</v>
      </c>
      <c r="D5532" s="52" t="s">
        <v>86</v>
      </c>
      <c r="E5532" s="52" t="s">
        <v>91</v>
      </c>
      <c r="F5532" s="52" t="s">
        <v>71</v>
      </c>
      <c r="G5532" s="52">
        <v>0</v>
      </c>
      <c r="H5532" s="52">
        <v>0</v>
      </c>
      <c r="I5532" s="52">
        <v>0</v>
      </c>
      <c r="J5532" s="52">
        <v>0</v>
      </c>
      <c r="K5532" s="52">
        <v>0</v>
      </c>
      <c r="L5532" s="52">
        <v>0</v>
      </c>
      <c r="M5532" s="52">
        <v>0</v>
      </c>
      <c r="N5532" s="52">
        <v>0</v>
      </c>
      <c r="O5532" s="52">
        <v>0</v>
      </c>
      <c r="P5532" s="52">
        <v>0</v>
      </c>
      <c r="Q5532" s="52">
        <v>0</v>
      </c>
      <c r="R5532" s="52">
        <v>0</v>
      </c>
      <c r="S5532" s="52">
        <v>0</v>
      </c>
      <c r="T5532" s="52">
        <v>0</v>
      </c>
      <c r="U5532" s="52">
        <v>0</v>
      </c>
      <c r="V5532" s="52">
        <v>0</v>
      </c>
      <c r="W5532" s="52">
        <v>0</v>
      </c>
      <c r="X5532" s="52">
        <v>0</v>
      </c>
      <c r="Y5532" s="52">
        <v>0</v>
      </c>
      <c r="Z5532" s="52">
        <v>0</v>
      </c>
    </row>
    <row r="5533" spans="1:26">
      <c r="A5533" s="52" t="s">
        <v>354</v>
      </c>
      <c r="B5533" s="52" t="s">
        <v>342</v>
      </c>
      <c r="C5533" s="52" t="s">
        <v>254</v>
      </c>
      <c r="D5533" s="52" t="s">
        <v>86</v>
      </c>
      <c r="E5533" s="52" t="s">
        <v>91</v>
      </c>
      <c r="F5533" s="52" t="s">
        <v>72</v>
      </c>
      <c r="G5533" s="52">
        <v>0</v>
      </c>
      <c r="H5533" s="52">
        <v>0</v>
      </c>
      <c r="I5533" s="52">
        <v>0</v>
      </c>
      <c r="J5533" s="52">
        <v>0</v>
      </c>
      <c r="K5533" s="52">
        <v>0</v>
      </c>
      <c r="L5533" s="52">
        <v>0</v>
      </c>
      <c r="M5533" s="52">
        <v>0</v>
      </c>
      <c r="N5533" s="52">
        <v>0</v>
      </c>
      <c r="O5533" s="52">
        <v>0</v>
      </c>
      <c r="P5533" s="52">
        <v>0</v>
      </c>
      <c r="Q5533" s="52">
        <v>0</v>
      </c>
      <c r="R5533" s="52">
        <v>0</v>
      </c>
      <c r="S5533" s="52">
        <v>0</v>
      </c>
      <c r="T5533" s="52">
        <v>0</v>
      </c>
      <c r="U5533" s="52">
        <v>0</v>
      </c>
      <c r="V5533" s="52">
        <v>0</v>
      </c>
      <c r="W5533" s="52">
        <v>0</v>
      </c>
      <c r="X5533" s="52">
        <v>0</v>
      </c>
      <c r="Y5533" s="52">
        <v>0</v>
      </c>
      <c r="Z5533" s="52">
        <v>0</v>
      </c>
    </row>
    <row r="5534" spans="1:26">
      <c r="A5534" s="52" t="s">
        <v>354</v>
      </c>
      <c r="B5534" s="52" t="s">
        <v>343</v>
      </c>
      <c r="C5534" s="52" t="s">
        <v>254</v>
      </c>
      <c r="D5534" s="52" t="s">
        <v>86</v>
      </c>
      <c r="E5534" s="52" t="s">
        <v>91</v>
      </c>
      <c r="F5534" s="52" t="s">
        <v>73</v>
      </c>
      <c r="G5534" s="52">
        <v>0</v>
      </c>
      <c r="H5534" s="52">
        <v>0</v>
      </c>
      <c r="I5534" s="52">
        <v>0</v>
      </c>
      <c r="J5534" s="52">
        <v>0</v>
      </c>
      <c r="K5534" s="52">
        <v>0</v>
      </c>
      <c r="L5534" s="52">
        <v>0</v>
      </c>
      <c r="M5534" s="52">
        <v>0</v>
      </c>
      <c r="N5534" s="52">
        <v>0</v>
      </c>
      <c r="O5534" s="52">
        <v>0</v>
      </c>
      <c r="P5534" s="52">
        <v>0</v>
      </c>
      <c r="Q5534" s="52">
        <v>0</v>
      </c>
      <c r="R5534" s="52">
        <v>0</v>
      </c>
      <c r="S5534" s="52">
        <v>0</v>
      </c>
      <c r="T5534" s="52">
        <v>0</v>
      </c>
      <c r="U5534" s="52">
        <v>0</v>
      </c>
      <c r="V5534" s="52">
        <v>0</v>
      </c>
      <c r="W5534" s="52">
        <v>0</v>
      </c>
      <c r="X5534" s="52">
        <v>0</v>
      </c>
      <c r="Y5534" s="52">
        <v>0</v>
      </c>
      <c r="Z5534" s="52">
        <v>0</v>
      </c>
    </row>
    <row r="5535" spans="1:26">
      <c r="A5535" s="52" t="s">
        <v>355</v>
      </c>
      <c r="B5535" s="52" t="s">
        <v>337</v>
      </c>
      <c r="C5535" s="52" t="s">
        <v>254</v>
      </c>
      <c r="D5535" s="52" t="s">
        <v>86</v>
      </c>
      <c r="E5535" s="52" t="s">
        <v>92</v>
      </c>
      <c r="F5535" s="52" t="s">
        <v>63</v>
      </c>
      <c r="G5535" s="52">
        <v>0</v>
      </c>
      <c r="H5535" s="52">
        <v>0</v>
      </c>
      <c r="I5535" s="52">
        <v>0</v>
      </c>
      <c r="J5535" s="52">
        <v>0</v>
      </c>
      <c r="K5535" s="52">
        <v>0</v>
      </c>
      <c r="L5535" s="52">
        <v>0</v>
      </c>
      <c r="M5535" s="52">
        <v>0</v>
      </c>
      <c r="N5535" s="52">
        <v>0</v>
      </c>
      <c r="O5535" s="52">
        <v>0</v>
      </c>
      <c r="P5535" s="52">
        <v>0</v>
      </c>
      <c r="Q5535" s="52">
        <v>0</v>
      </c>
      <c r="R5535" s="52">
        <v>0</v>
      </c>
      <c r="S5535" s="52">
        <v>0</v>
      </c>
      <c r="T5535" s="52">
        <v>0</v>
      </c>
      <c r="U5535" s="52">
        <v>0</v>
      </c>
      <c r="V5535" s="52">
        <v>0</v>
      </c>
      <c r="W5535" s="52">
        <v>0</v>
      </c>
      <c r="X5535" s="52">
        <v>0</v>
      </c>
      <c r="Y5535" s="52">
        <v>0</v>
      </c>
      <c r="Z5535" s="52">
        <v>0</v>
      </c>
    </row>
    <row r="5536" spans="1:26">
      <c r="A5536" s="52" t="s">
        <v>355</v>
      </c>
      <c r="B5536" s="52" t="s">
        <v>338</v>
      </c>
      <c r="C5536" s="52" t="s">
        <v>254</v>
      </c>
      <c r="D5536" s="52" t="s">
        <v>86</v>
      </c>
      <c r="E5536" s="52" t="s">
        <v>92</v>
      </c>
      <c r="F5536" s="52" t="s">
        <v>64</v>
      </c>
      <c r="G5536" s="52">
        <v>0</v>
      </c>
      <c r="H5536" s="52">
        <v>0</v>
      </c>
      <c r="I5536" s="52">
        <v>0</v>
      </c>
      <c r="J5536" s="52">
        <v>0</v>
      </c>
      <c r="K5536" s="52">
        <v>0</v>
      </c>
      <c r="L5536" s="52">
        <v>0</v>
      </c>
      <c r="M5536" s="52">
        <v>0</v>
      </c>
      <c r="N5536" s="52">
        <v>0</v>
      </c>
      <c r="O5536" s="52">
        <v>0</v>
      </c>
      <c r="P5536" s="52">
        <v>0</v>
      </c>
      <c r="Q5536" s="52">
        <v>0</v>
      </c>
      <c r="R5536" s="52">
        <v>0</v>
      </c>
      <c r="S5536" s="52">
        <v>0</v>
      </c>
      <c r="T5536" s="52">
        <v>0</v>
      </c>
      <c r="U5536" s="52">
        <v>0</v>
      </c>
      <c r="V5536" s="52">
        <v>0</v>
      </c>
      <c r="W5536" s="52">
        <v>0</v>
      </c>
      <c r="X5536" s="52">
        <v>0</v>
      </c>
      <c r="Y5536" s="52">
        <v>0</v>
      </c>
      <c r="Z5536" s="52">
        <v>0</v>
      </c>
    </row>
    <row r="5537" spans="1:26">
      <c r="A5537" s="52" t="s">
        <v>355</v>
      </c>
      <c r="B5537" s="52" t="s">
        <v>339</v>
      </c>
      <c r="C5537" s="52" t="s">
        <v>254</v>
      </c>
      <c r="D5537" s="52" t="s">
        <v>86</v>
      </c>
      <c r="E5537" s="52" t="s">
        <v>92</v>
      </c>
      <c r="F5537" s="52" t="s">
        <v>65</v>
      </c>
      <c r="G5537" s="52">
        <v>0</v>
      </c>
      <c r="H5537" s="52">
        <v>0</v>
      </c>
      <c r="I5537" s="52">
        <v>0</v>
      </c>
      <c r="J5537" s="52">
        <v>0</v>
      </c>
      <c r="K5537" s="52">
        <v>0</v>
      </c>
      <c r="L5537" s="52">
        <v>0</v>
      </c>
      <c r="M5537" s="52">
        <v>0</v>
      </c>
      <c r="N5537" s="52">
        <v>0</v>
      </c>
      <c r="O5537" s="52">
        <v>0</v>
      </c>
      <c r="P5537" s="52">
        <v>0</v>
      </c>
      <c r="Q5537" s="52">
        <v>0</v>
      </c>
      <c r="R5537" s="52">
        <v>0</v>
      </c>
      <c r="S5537" s="52">
        <v>0</v>
      </c>
      <c r="T5537" s="52">
        <v>0</v>
      </c>
      <c r="U5537" s="52">
        <v>0</v>
      </c>
      <c r="V5537" s="52">
        <v>0</v>
      </c>
      <c r="W5537" s="52">
        <v>0</v>
      </c>
      <c r="X5537" s="52">
        <v>0</v>
      </c>
      <c r="Y5537" s="52">
        <v>0</v>
      </c>
      <c r="Z5537" s="52">
        <v>0</v>
      </c>
    </row>
    <row r="5538" spans="1:26">
      <c r="A5538" s="52" t="s">
        <v>355</v>
      </c>
      <c r="B5538" s="52" t="s">
        <v>340</v>
      </c>
      <c r="C5538" s="52" t="s">
        <v>254</v>
      </c>
      <c r="D5538" s="52" t="s">
        <v>86</v>
      </c>
      <c r="E5538" s="52" t="s">
        <v>92</v>
      </c>
      <c r="F5538" s="52" t="s">
        <v>66</v>
      </c>
      <c r="G5538" s="52">
        <v>0</v>
      </c>
      <c r="H5538" s="52">
        <v>0</v>
      </c>
      <c r="I5538" s="52">
        <v>0</v>
      </c>
      <c r="J5538" s="52">
        <v>0</v>
      </c>
      <c r="K5538" s="52">
        <v>0</v>
      </c>
      <c r="L5538" s="52">
        <v>0</v>
      </c>
      <c r="M5538" s="52">
        <v>0</v>
      </c>
      <c r="N5538" s="52">
        <v>0</v>
      </c>
      <c r="O5538" s="52">
        <v>0</v>
      </c>
      <c r="P5538" s="52">
        <v>0</v>
      </c>
      <c r="Q5538" s="52">
        <v>0</v>
      </c>
      <c r="R5538" s="52">
        <v>0</v>
      </c>
      <c r="S5538" s="52">
        <v>0</v>
      </c>
      <c r="T5538" s="52">
        <v>0</v>
      </c>
      <c r="U5538" s="52">
        <v>0</v>
      </c>
      <c r="V5538" s="52">
        <v>0</v>
      </c>
      <c r="W5538" s="52">
        <v>0</v>
      </c>
      <c r="X5538" s="52">
        <v>0</v>
      </c>
      <c r="Y5538" s="52">
        <v>0</v>
      </c>
      <c r="Z5538" s="52">
        <v>0</v>
      </c>
    </row>
    <row r="5539" spans="1:26">
      <c r="A5539" s="52" t="s">
        <v>355</v>
      </c>
      <c r="B5539" s="52" t="s">
        <v>341</v>
      </c>
      <c r="C5539" s="52" t="s">
        <v>254</v>
      </c>
      <c r="D5539" s="52" t="s">
        <v>86</v>
      </c>
      <c r="E5539" s="52" t="s">
        <v>92</v>
      </c>
      <c r="F5539" s="52" t="s">
        <v>67</v>
      </c>
      <c r="G5539" s="52">
        <v>0</v>
      </c>
      <c r="H5539" s="52">
        <v>0</v>
      </c>
      <c r="I5539" s="52">
        <v>0</v>
      </c>
      <c r="J5539" s="52">
        <v>0</v>
      </c>
      <c r="K5539" s="52">
        <v>0</v>
      </c>
      <c r="L5539" s="52">
        <v>0</v>
      </c>
      <c r="M5539" s="52">
        <v>0</v>
      </c>
      <c r="N5539" s="52">
        <v>0</v>
      </c>
      <c r="O5539" s="52">
        <v>0</v>
      </c>
      <c r="P5539" s="52">
        <v>0</v>
      </c>
      <c r="Q5539" s="52">
        <v>0</v>
      </c>
      <c r="R5539" s="52">
        <v>0</v>
      </c>
      <c r="S5539" s="52">
        <v>0</v>
      </c>
      <c r="T5539" s="52">
        <v>0</v>
      </c>
      <c r="U5539" s="52">
        <v>0</v>
      </c>
      <c r="V5539" s="52">
        <v>0</v>
      </c>
      <c r="W5539" s="52">
        <v>0</v>
      </c>
      <c r="X5539" s="52">
        <v>0</v>
      </c>
      <c r="Y5539" s="52">
        <v>0</v>
      </c>
      <c r="Z5539" s="52">
        <v>0</v>
      </c>
    </row>
    <row r="5540" spans="1:26">
      <c r="A5540" s="52" t="s">
        <v>355</v>
      </c>
      <c r="B5540" s="52" t="s">
        <v>337</v>
      </c>
      <c r="C5540" s="52" t="s">
        <v>254</v>
      </c>
      <c r="D5540" s="52" t="s">
        <v>86</v>
      </c>
      <c r="E5540" s="52" t="s">
        <v>92</v>
      </c>
      <c r="F5540" s="52" t="s">
        <v>68</v>
      </c>
      <c r="G5540" s="52">
        <v>0</v>
      </c>
      <c r="H5540" s="52">
        <v>0</v>
      </c>
      <c r="I5540" s="52">
        <v>0</v>
      </c>
      <c r="J5540" s="52">
        <v>0</v>
      </c>
      <c r="K5540" s="52">
        <v>0</v>
      </c>
      <c r="L5540" s="52">
        <v>0</v>
      </c>
      <c r="M5540" s="52">
        <v>0</v>
      </c>
      <c r="N5540" s="52">
        <v>0</v>
      </c>
      <c r="O5540" s="52">
        <v>0</v>
      </c>
      <c r="P5540" s="52">
        <v>0</v>
      </c>
      <c r="Q5540" s="52">
        <v>0</v>
      </c>
      <c r="R5540" s="52">
        <v>0</v>
      </c>
      <c r="S5540" s="52">
        <v>0</v>
      </c>
      <c r="T5540" s="52">
        <v>0</v>
      </c>
      <c r="U5540" s="52">
        <v>0</v>
      </c>
      <c r="V5540" s="52">
        <v>0</v>
      </c>
      <c r="W5540" s="52">
        <v>0</v>
      </c>
      <c r="X5540" s="52">
        <v>0</v>
      </c>
      <c r="Y5540" s="52">
        <v>0</v>
      </c>
      <c r="Z5540" s="52">
        <v>0</v>
      </c>
    </row>
    <row r="5541" spans="1:26">
      <c r="A5541" s="52" t="s">
        <v>355</v>
      </c>
      <c r="B5541" s="52" t="s">
        <v>337</v>
      </c>
      <c r="C5541" s="52" t="s">
        <v>254</v>
      </c>
      <c r="D5541" s="52" t="s">
        <v>86</v>
      </c>
      <c r="E5541" s="52" t="s">
        <v>92</v>
      </c>
      <c r="F5541" s="52" t="s">
        <v>69</v>
      </c>
      <c r="G5541" s="52">
        <v>0</v>
      </c>
      <c r="H5541" s="52">
        <v>0</v>
      </c>
      <c r="I5541" s="52">
        <v>0</v>
      </c>
      <c r="J5541" s="52">
        <v>0</v>
      </c>
      <c r="K5541" s="52">
        <v>0</v>
      </c>
      <c r="L5541" s="52">
        <v>0</v>
      </c>
      <c r="M5541" s="52">
        <v>0</v>
      </c>
      <c r="N5541" s="52">
        <v>0</v>
      </c>
      <c r="O5541" s="52">
        <v>0</v>
      </c>
      <c r="P5541" s="52">
        <v>0</v>
      </c>
      <c r="Q5541" s="52">
        <v>0</v>
      </c>
      <c r="R5541" s="52">
        <v>0</v>
      </c>
      <c r="S5541" s="52">
        <v>0</v>
      </c>
      <c r="T5541" s="52">
        <v>0</v>
      </c>
      <c r="U5541" s="52">
        <v>0</v>
      </c>
      <c r="V5541" s="52">
        <v>0</v>
      </c>
      <c r="W5541" s="52">
        <v>0</v>
      </c>
      <c r="X5541" s="52">
        <v>0</v>
      </c>
      <c r="Y5541" s="52">
        <v>0</v>
      </c>
      <c r="Z5541" s="52">
        <v>0</v>
      </c>
    </row>
    <row r="5542" spans="1:26">
      <c r="A5542" s="52" t="s">
        <v>355</v>
      </c>
      <c r="B5542" s="52" t="s">
        <v>337</v>
      </c>
      <c r="C5542" s="52" t="s">
        <v>254</v>
      </c>
      <c r="D5542" s="52" t="s">
        <v>86</v>
      </c>
      <c r="E5542" s="52" t="s">
        <v>92</v>
      </c>
      <c r="F5542" s="52" t="s">
        <v>70</v>
      </c>
      <c r="G5542" s="52">
        <v>0</v>
      </c>
      <c r="H5542" s="52">
        <v>0</v>
      </c>
      <c r="I5542" s="52">
        <v>0</v>
      </c>
      <c r="J5542" s="52">
        <v>0</v>
      </c>
      <c r="K5542" s="52">
        <v>0</v>
      </c>
      <c r="L5542" s="52">
        <v>0</v>
      </c>
      <c r="M5542" s="52">
        <v>0</v>
      </c>
      <c r="N5542" s="52">
        <v>0</v>
      </c>
      <c r="O5542" s="52">
        <v>0</v>
      </c>
      <c r="P5542" s="52">
        <v>0</v>
      </c>
      <c r="Q5542" s="52">
        <v>0</v>
      </c>
      <c r="R5542" s="52">
        <v>0</v>
      </c>
      <c r="S5542" s="52">
        <v>0</v>
      </c>
      <c r="T5542" s="52">
        <v>0</v>
      </c>
      <c r="U5542" s="52">
        <v>0</v>
      </c>
      <c r="V5542" s="52">
        <v>0</v>
      </c>
      <c r="W5542" s="52">
        <v>0</v>
      </c>
      <c r="X5542" s="52">
        <v>0</v>
      </c>
      <c r="Y5542" s="52">
        <v>0</v>
      </c>
      <c r="Z5542" s="52">
        <v>0</v>
      </c>
    </row>
    <row r="5543" spans="1:26">
      <c r="A5543" s="52" t="s">
        <v>355</v>
      </c>
      <c r="B5543" s="52" t="s">
        <v>342</v>
      </c>
      <c r="C5543" s="52" t="s">
        <v>254</v>
      </c>
      <c r="D5543" s="52" t="s">
        <v>86</v>
      </c>
      <c r="E5543" s="52" t="s">
        <v>92</v>
      </c>
      <c r="F5543" s="52" t="s">
        <v>71</v>
      </c>
      <c r="G5543" s="52">
        <v>0</v>
      </c>
      <c r="H5543" s="52">
        <v>0</v>
      </c>
      <c r="I5543" s="52">
        <v>0</v>
      </c>
      <c r="J5543" s="52">
        <v>0</v>
      </c>
      <c r="K5543" s="52">
        <v>0</v>
      </c>
      <c r="L5543" s="52">
        <v>0</v>
      </c>
      <c r="M5543" s="52">
        <v>0</v>
      </c>
      <c r="N5543" s="52">
        <v>0</v>
      </c>
      <c r="O5543" s="52">
        <v>0</v>
      </c>
      <c r="P5543" s="52">
        <v>0</v>
      </c>
      <c r="Q5543" s="52">
        <v>0</v>
      </c>
      <c r="R5543" s="52">
        <v>0</v>
      </c>
      <c r="S5543" s="52">
        <v>0</v>
      </c>
      <c r="T5543" s="52">
        <v>0</v>
      </c>
      <c r="U5543" s="52">
        <v>0</v>
      </c>
      <c r="V5543" s="52">
        <v>0</v>
      </c>
      <c r="W5543" s="52">
        <v>0</v>
      </c>
      <c r="X5543" s="52">
        <v>0</v>
      </c>
      <c r="Y5543" s="52">
        <v>0</v>
      </c>
      <c r="Z5543" s="52">
        <v>0</v>
      </c>
    </row>
    <row r="5544" spans="1:26">
      <c r="A5544" s="52" t="s">
        <v>355</v>
      </c>
      <c r="B5544" s="52" t="s">
        <v>342</v>
      </c>
      <c r="C5544" s="52" t="s">
        <v>254</v>
      </c>
      <c r="D5544" s="52" t="s">
        <v>86</v>
      </c>
      <c r="E5544" s="52" t="s">
        <v>92</v>
      </c>
      <c r="F5544" s="52" t="s">
        <v>72</v>
      </c>
      <c r="G5544" s="52">
        <v>0</v>
      </c>
      <c r="H5544" s="52">
        <v>0</v>
      </c>
      <c r="I5544" s="52">
        <v>0</v>
      </c>
      <c r="J5544" s="52">
        <v>0</v>
      </c>
      <c r="K5544" s="52">
        <v>0</v>
      </c>
      <c r="L5544" s="52">
        <v>0</v>
      </c>
      <c r="M5544" s="52">
        <v>0</v>
      </c>
      <c r="N5544" s="52">
        <v>0</v>
      </c>
      <c r="O5544" s="52">
        <v>0</v>
      </c>
      <c r="P5544" s="52">
        <v>0</v>
      </c>
      <c r="Q5544" s="52">
        <v>0</v>
      </c>
      <c r="R5544" s="52">
        <v>0</v>
      </c>
      <c r="S5544" s="52">
        <v>0</v>
      </c>
      <c r="T5544" s="52">
        <v>0</v>
      </c>
      <c r="U5544" s="52">
        <v>0</v>
      </c>
      <c r="V5544" s="52">
        <v>0</v>
      </c>
      <c r="W5544" s="52">
        <v>0</v>
      </c>
      <c r="X5544" s="52">
        <v>0</v>
      </c>
      <c r="Y5544" s="52">
        <v>0</v>
      </c>
      <c r="Z5544" s="52">
        <v>0</v>
      </c>
    </row>
    <row r="5545" spans="1:26">
      <c r="A5545" s="52" t="s">
        <v>355</v>
      </c>
      <c r="B5545" s="52" t="s">
        <v>343</v>
      </c>
      <c r="C5545" s="52" t="s">
        <v>254</v>
      </c>
      <c r="D5545" s="52" t="s">
        <v>86</v>
      </c>
      <c r="E5545" s="52" t="s">
        <v>92</v>
      </c>
      <c r="F5545" s="52" t="s">
        <v>73</v>
      </c>
      <c r="G5545" s="52">
        <v>0</v>
      </c>
      <c r="H5545" s="52">
        <v>0</v>
      </c>
      <c r="I5545" s="52">
        <v>0</v>
      </c>
      <c r="J5545" s="52">
        <v>0</v>
      </c>
      <c r="K5545" s="52">
        <v>0</v>
      </c>
      <c r="L5545" s="52">
        <v>0</v>
      </c>
      <c r="M5545" s="52">
        <v>0</v>
      </c>
      <c r="N5545" s="52">
        <v>0</v>
      </c>
      <c r="O5545" s="52">
        <v>0</v>
      </c>
      <c r="P5545" s="52">
        <v>0</v>
      </c>
      <c r="Q5545" s="52">
        <v>0</v>
      </c>
      <c r="R5545" s="52">
        <v>0</v>
      </c>
      <c r="S5545" s="52">
        <v>0</v>
      </c>
      <c r="T5545" s="52">
        <v>0</v>
      </c>
      <c r="U5545" s="52">
        <v>0</v>
      </c>
      <c r="V5545" s="52">
        <v>0</v>
      </c>
      <c r="W5545" s="52">
        <v>0</v>
      </c>
      <c r="X5545" s="52">
        <v>0</v>
      </c>
      <c r="Y5545" s="52">
        <v>0</v>
      </c>
      <c r="Z5545" s="52">
        <v>0</v>
      </c>
    </row>
    <row r="5546" spans="1:26">
      <c r="A5546" s="52" t="s">
        <v>350</v>
      </c>
      <c r="B5546" s="52" t="s">
        <v>337</v>
      </c>
      <c r="C5546" s="52" t="s">
        <v>255</v>
      </c>
      <c r="D5546" s="52" t="s">
        <v>86</v>
      </c>
      <c r="E5546" s="52" t="s">
        <v>87</v>
      </c>
      <c r="F5546" s="52" t="s">
        <v>63</v>
      </c>
      <c r="G5546" s="52">
        <v>0</v>
      </c>
      <c r="H5546" s="52">
        <v>0</v>
      </c>
      <c r="I5546" s="52">
        <v>0</v>
      </c>
      <c r="J5546" s="52">
        <v>0</v>
      </c>
      <c r="K5546" s="52">
        <v>0</v>
      </c>
      <c r="L5546" s="52">
        <v>0</v>
      </c>
      <c r="M5546" s="52">
        <v>0</v>
      </c>
      <c r="N5546" s="52">
        <v>0</v>
      </c>
      <c r="O5546" s="52">
        <v>0</v>
      </c>
      <c r="P5546" s="52">
        <v>0</v>
      </c>
      <c r="Q5546" s="52">
        <v>0</v>
      </c>
      <c r="R5546" s="52">
        <v>0</v>
      </c>
      <c r="S5546" s="52">
        <v>0</v>
      </c>
      <c r="T5546" s="52">
        <v>0</v>
      </c>
      <c r="U5546" s="52">
        <v>0</v>
      </c>
      <c r="V5546" s="52">
        <v>0</v>
      </c>
      <c r="W5546" s="52">
        <v>0</v>
      </c>
      <c r="X5546" s="52">
        <v>0</v>
      </c>
      <c r="Y5546" s="52">
        <v>0</v>
      </c>
      <c r="Z5546" s="52">
        <v>0</v>
      </c>
    </row>
    <row r="5547" spans="1:26">
      <c r="A5547" s="52" t="s">
        <v>350</v>
      </c>
      <c r="B5547" s="52" t="s">
        <v>338</v>
      </c>
      <c r="C5547" s="52" t="s">
        <v>255</v>
      </c>
      <c r="D5547" s="52" t="s">
        <v>86</v>
      </c>
      <c r="E5547" s="52" t="s">
        <v>87</v>
      </c>
      <c r="F5547" s="52" t="s">
        <v>64</v>
      </c>
      <c r="G5547" s="52">
        <v>0</v>
      </c>
      <c r="H5547" s="52">
        <v>0</v>
      </c>
      <c r="I5547" s="52">
        <v>0</v>
      </c>
      <c r="J5547" s="52">
        <v>0</v>
      </c>
      <c r="K5547" s="52">
        <v>0</v>
      </c>
      <c r="L5547" s="52">
        <v>0</v>
      </c>
      <c r="M5547" s="52">
        <v>0</v>
      </c>
      <c r="N5547" s="52">
        <v>0</v>
      </c>
      <c r="O5547" s="52">
        <v>0</v>
      </c>
      <c r="P5547" s="52">
        <v>0</v>
      </c>
      <c r="Q5547" s="52">
        <v>0</v>
      </c>
      <c r="R5547" s="52">
        <v>0</v>
      </c>
      <c r="S5547" s="52">
        <v>0</v>
      </c>
      <c r="T5547" s="52">
        <v>0</v>
      </c>
      <c r="U5547" s="52">
        <v>0</v>
      </c>
      <c r="V5547" s="52">
        <v>0</v>
      </c>
      <c r="W5547" s="52">
        <v>0</v>
      </c>
      <c r="X5547" s="52">
        <v>0</v>
      </c>
      <c r="Y5547" s="52">
        <v>0</v>
      </c>
      <c r="Z5547" s="52">
        <v>0</v>
      </c>
    </row>
    <row r="5548" spans="1:26">
      <c r="A5548" s="52" t="s">
        <v>350</v>
      </c>
      <c r="B5548" s="52" t="s">
        <v>339</v>
      </c>
      <c r="C5548" s="52" t="s">
        <v>255</v>
      </c>
      <c r="D5548" s="52" t="s">
        <v>86</v>
      </c>
      <c r="E5548" s="52" t="s">
        <v>87</v>
      </c>
      <c r="F5548" s="52" t="s">
        <v>65</v>
      </c>
      <c r="G5548" s="52">
        <v>0</v>
      </c>
      <c r="H5548" s="52">
        <v>0</v>
      </c>
      <c r="I5548" s="52">
        <v>0</v>
      </c>
      <c r="J5548" s="52">
        <v>0</v>
      </c>
      <c r="K5548" s="52">
        <v>0</v>
      </c>
      <c r="L5548" s="52">
        <v>0</v>
      </c>
      <c r="M5548" s="52">
        <v>0</v>
      </c>
      <c r="N5548" s="52">
        <v>0</v>
      </c>
      <c r="O5548" s="52">
        <v>0</v>
      </c>
      <c r="P5548" s="52">
        <v>0</v>
      </c>
      <c r="Q5548" s="52">
        <v>0</v>
      </c>
      <c r="R5548" s="52">
        <v>0</v>
      </c>
      <c r="S5548" s="52">
        <v>0</v>
      </c>
      <c r="T5548" s="52">
        <v>0</v>
      </c>
      <c r="U5548" s="52">
        <v>0</v>
      </c>
      <c r="V5548" s="52">
        <v>0</v>
      </c>
      <c r="W5548" s="52">
        <v>0</v>
      </c>
      <c r="X5548" s="52">
        <v>0</v>
      </c>
      <c r="Y5548" s="52">
        <v>0</v>
      </c>
      <c r="Z5548" s="52">
        <v>0</v>
      </c>
    </row>
    <row r="5549" spans="1:26">
      <c r="A5549" s="52" t="s">
        <v>350</v>
      </c>
      <c r="B5549" s="52" t="s">
        <v>340</v>
      </c>
      <c r="C5549" s="52" t="s">
        <v>255</v>
      </c>
      <c r="D5549" s="52" t="s">
        <v>86</v>
      </c>
      <c r="E5549" s="52" t="s">
        <v>87</v>
      </c>
      <c r="F5549" s="52" t="s">
        <v>66</v>
      </c>
      <c r="G5549" s="52">
        <v>0</v>
      </c>
      <c r="H5549" s="52">
        <v>0</v>
      </c>
      <c r="I5549" s="52">
        <v>0</v>
      </c>
      <c r="J5549" s="52">
        <v>0</v>
      </c>
      <c r="K5549" s="52">
        <v>0</v>
      </c>
      <c r="L5549" s="52">
        <v>0</v>
      </c>
      <c r="M5549" s="52">
        <v>0</v>
      </c>
      <c r="N5549" s="52">
        <v>0</v>
      </c>
      <c r="O5549" s="52">
        <v>0</v>
      </c>
      <c r="P5549" s="52">
        <v>0</v>
      </c>
      <c r="Q5549" s="52">
        <v>0</v>
      </c>
      <c r="R5549" s="52">
        <v>0</v>
      </c>
      <c r="S5549" s="52">
        <v>0</v>
      </c>
      <c r="T5549" s="52">
        <v>0</v>
      </c>
      <c r="U5549" s="52">
        <v>0</v>
      </c>
      <c r="V5549" s="52">
        <v>0</v>
      </c>
      <c r="W5549" s="52">
        <v>0</v>
      </c>
      <c r="X5549" s="52">
        <v>0</v>
      </c>
      <c r="Y5549" s="52">
        <v>0</v>
      </c>
      <c r="Z5549" s="52">
        <v>0</v>
      </c>
    </row>
    <row r="5550" spans="1:26">
      <c r="A5550" s="52" t="s">
        <v>350</v>
      </c>
      <c r="B5550" s="52" t="s">
        <v>341</v>
      </c>
      <c r="C5550" s="52" t="s">
        <v>255</v>
      </c>
      <c r="D5550" s="52" t="s">
        <v>86</v>
      </c>
      <c r="E5550" s="52" t="s">
        <v>87</v>
      </c>
      <c r="F5550" s="52" t="s">
        <v>67</v>
      </c>
      <c r="G5550" s="52">
        <v>0</v>
      </c>
      <c r="H5550" s="52">
        <v>0</v>
      </c>
      <c r="I5550" s="52">
        <v>0</v>
      </c>
      <c r="J5550" s="52">
        <v>0</v>
      </c>
      <c r="K5550" s="52">
        <v>0</v>
      </c>
      <c r="L5550" s="52">
        <v>0</v>
      </c>
      <c r="M5550" s="52">
        <v>0</v>
      </c>
      <c r="N5550" s="52">
        <v>0</v>
      </c>
      <c r="O5550" s="52">
        <v>0</v>
      </c>
      <c r="P5550" s="52">
        <v>0</v>
      </c>
      <c r="Q5550" s="52">
        <v>0</v>
      </c>
      <c r="R5550" s="52">
        <v>0</v>
      </c>
      <c r="S5550" s="52">
        <v>0</v>
      </c>
      <c r="T5550" s="52">
        <v>0</v>
      </c>
      <c r="U5550" s="52">
        <v>0</v>
      </c>
      <c r="V5550" s="52">
        <v>0</v>
      </c>
      <c r="W5550" s="52">
        <v>0</v>
      </c>
      <c r="X5550" s="52">
        <v>0</v>
      </c>
      <c r="Y5550" s="52">
        <v>0</v>
      </c>
      <c r="Z5550" s="52">
        <v>0</v>
      </c>
    </row>
    <row r="5551" spans="1:26">
      <c r="A5551" s="52" t="s">
        <v>350</v>
      </c>
      <c r="B5551" s="52" t="s">
        <v>337</v>
      </c>
      <c r="C5551" s="52" t="s">
        <v>255</v>
      </c>
      <c r="D5551" s="52" t="s">
        <v>86</v>
      </c>
      <c r="E5551" s="52" t="s">
        <v>87</v>
      </c>
      <c r="F5551" s="52" t="s">
        <v>68</v>
      </c>
      <c r="G5551" s="52">
        <v>0</v>
      </c>
      <c r="H5551" s="52">
        <v>0</v>
      </c>
      <c r="I5551" s="52">
        <v>0</v>
      </c>
      <c r="J5551" s="52">
        <v>0</v>
      </c>
      <c r="K5551" s="52">
        <v>0</v>
      </c>
      <c r="L5551" s="52">
        <v>0</v>
      </c>
      <c r="M5551" s="52">
        <v>0</v>
      </c>
      <c r="N5551" s="52">
        <v>0</v>
      </c>
      <c r="O5551" s="52">
        <v>0</v>
      </c>
      <c r="P5551" s="52">
        <v>0</v>
      </c>
      <c r="Q5551" s="52">
        <v>0</v>
      </c>
      <c r="R5551" s="52">
        <v>0</v>
      </c>
      <c r="S5551" s="52">
        <v>0</v>
      </c>
      <c r="T5551" s="52">
        <v>0</v>
      </c>
      <c r="U5551" s="52">
        <v>0</v>
      </c>
      <c r="V5551" s="52">
        <v>0</v>
      </c>
      <c r="W5551" s="52">
        <v>0</v>
      </c>
      <c r="X5551" s="52">
        <v>0</v>
      </c>
      <c r="Y5551" s="52">
        <v>0</v>
      </c>
      <c r="Z5551" s="52">
        <v>0</v>
      </c>
    </row>
    <row r="5552" spans="1:26">
      <c r="A5552" s="52" t="s">
        <v>350</v>
      </c>
      <c r="B5552" s="52" t="s">
        <v>337</v>
      </c>
      <c r="C5552" s="52" t="s">
        <v>255</v>
      </c>
      <c r="D5552" s="52" t="s">
        <v>86</v>
      </c>
      <c r="E5552" s="52" t="s">
        <v>87</v>
      </c>
      <c r="F5552" s="52" t="s">
        <v>69</v>
      </c>
      <c r="G5552" s="52">
        <v>0</v>
      </c>
      <c r="H5552" s="52">
        <v>0</v>
      </c>
      <c r="I5552" s="52">
        <v>0</v>
      </c>
      <c r="J5552" s="52">
        <v>0</v>
      </c>
      <c r="K5552" s="52">
        <v>0</v>
      </c>
      <c r="L5552" s="52">
        <v>0</v>
      </c>
      <c r="M5552" s="52">
        <v>0</v>
      </c>
      <c r="N5552" s="52">
        <v>0</v>
      </c>
      <c r="O5552" s="52">
        <v>0</v>
      </c>
      <c r="P5552" s="52">
        <v>0</v>
      </c>
      <c r="Q5552" s="52">
        <v>0</v>
      </c>
      <c r="R5552" s="52">
        <v>0</v>
      </c>
      <c r="S5552" s="52">
        <v>0</v>
      </c>
      <c r="T5552" s="52">
        <v>0</v>
      </c>
      <c r="U5552" s="52">
        <v>0</v>
      </c>
      <c r="V5552" s="52">
        <v>0</v>
      </c>
      <c r="W5552" s="52">
        <v>0</v>
      </c>
      <c r="X5552" s="52">
        <v>0</v>
      </c>
      <c r="Y5552" s="52">
        <v>0</v>
      </c>
      <c r="Z5552" s="52">
        <v>0</v>
      </c>
    </row>
    <row r="5553" spans="1:26">
      <c r="A5553" s="52" t="s">
        <v>350</v>
      </c>
      <c r="B5553" s="52" t="s">
        <v>337</v>
      </c>
      <c r="C5553" s="52" t="s">
        <v>255</v>
      </c>
      <c r="D5553" s="52" t="s">
        <v>86</v>
      </c>
      <c r="E5553" s="52" t="s">
        <v>87</v>
      </c>
      <c r="F5553" s="52" t="s">
        <v>70</v>
      </c>
      <c r="G5553" s="52">
        <v>0</v>
      </c>
      <c r="H5553" s="52">
        <v>0</v>
      </c>
      <c r="I5553" s="52">
        <v>0</v>
      </c>
      <c r="J5553" s="52">
        <v>0</v>
      </c>
      <c r="K5553" s="52">
        <v>0</v>
      </c>
      <c r="L5553" s="52">
        <v>0</v>
      </c>
      <c r="M5553" s="52">
        <v>0</v>
      </c>
      <c r="N5553" s="52">
        <v>0</v>
      </c>
      <c r="O5553" s="52">
        <v>0</v>
      </c>
      <c r="P5553" s="52">
        <v>0</v>
      </c>
      <c r="Q5553" s="52">
        <v>0</v>
      </c>
      <c r="R5553" s="52">
        <v>0</v>
      </c>
      <c r="S5553" s="52">
        <v>0</v>
      </c>
      <c r="T5553" s="52">
        <v>0</v>
      </c>
      <c r="U5553" s="52">
        <v>0</v>
      </c>
      <c r="V5553" s="52">
        <v>0</v>
      </c>
      <c r="W5553" s="52">
        <v>0</v>
      </c>
      <c r="X5553" s="52">
        <v>0</v>
      </c>
      <c r="Y5553" s="52">
        <v>0</v>
      </c>
      <c r="Z5553" s="52">
        <v>0</v>
      </c>
    </row>
    <row r="5554" spans="1:26">
      <c r="A5554" s="52" t="s">
        <v>350</v>
      </c>
      <c r="B5554" s="52" t="s">
        <v>342</v>
      </c>
      <c r="C5554" s="52" t="s">
        <v>255</v>
      </c>
      <c r="D5554" s="52" t="s">
        <v>86</v>
      </c>
      <c r="E5554" s="52" t="s">
        <v>87</v>
      </c>
      <c r="F5554" s="52" t="s">
        <v>71</v>
      </c>
      <c r="G5554" s="52">
        <v>0</v>
      </c>
      <c r="H5554" s="52">
        <v>0</v>
      </c>
      <c r="I5554" s="52">
        <v>0</v>
      </c>
      <c r="J5554" s="52">
        <v>0</v>
      </c>
      <c r="K5554" s="52">
        <v>0</v>
      </c>
      <c r="L5554" s="52">
        <v>0</v>
      </c>
      <c r="M5554" s="52">
        <v>0</v>
      </c>
      <c r="N5554" s="52">
        <v>0</v>
      </c>
      <c r="O5554" s="52">
        <v>0</v>
      </c>
      <c r="P5554" s="52">
        <v>0</v>
      </c>
      <c r="Q5554" s="52">
        <v>0</v>
      </c>
      <c r="R5554" s="52">
        <v>0</v>
      </c>
      <c r="S5554" s="52">
        <v>0</v>
      </c>
      <c r="T5554" s="52">
        <v>0</v>
      </c>
      <c r="U5554" s="52">
        <v>0</v>
      </c>
      <c r="V5554" s="52">
        <v>0</v>
      </c>
      <c r="W5554" s="52">
        <v>0</v>
      </c>
      <c r="X5554" s="52">
        <v>0</v>
      </c>
      <c r="Y5554" s="52">
        <v>0</v>
      </c>
      <c r="Z5554" s="52">
        <v>0</v>
      </c>
    </row>
    <row r="5555" spans="1:26">
      <c r="A5555" s="52" t="s">
        <v>350</v>
      </c>
      <c r="B5555" s="52" t="s">
        <v>342</v>
      </c>
      <c r="C5555" s="52" t="s">
        <v>255</v>
      </c>
      <c r="D5555" s="52" t="s">
        <v>86</v>
      </c>
      <c r="E5555" s="52" t="s">
        <v>87</v>
      </c>
      <c r="F5555" s="52" t="s">
        <v>72</v>
      </c>
      <c r="G5555" s="52">
        <v>2851.2334003464002</v>
      </c>
      <c r="H5555" s="52">
        <v>2741.7451974120004</v>
      </c>
      <c r="I5555" s="52">
        <v>2491.4064022128005</v>
      </c>
      <c r="J5555" s="52">
        <v>2454.9961974624002</v>
      </c>
      <c r="K5555" s="52">
        <v>2541.8977992612004</v>
      </c>
      <c r="L5555" s="52">
        <v>2582.9793968039999</v>
      </c>
      <c r="M5555" s="52">
        <v>2448.8705992392001</v>
      </c>
      <c r="N5555" s="52">
        <v>2415.2824023588</v>
      </c>
      <c r="O5555" s="52">
        <v>2208.5407974276</v>
      </c>
      <c r="P5555" s="52">
        <v>2011.5740014128</v>
      </c>
      <c r="Q5555" s="52">
        <v>2059.8366015360002</v>
      </c>
      <c r="R5555" s="52">
        <v>2062.7813998764</v>
      </c>
      <c r="S5555" s="52">
        <v>2040.5618010684002</v>
      </c>
      <c r="T5555" s="52">
        <v>2080.9554027012</v>
      </c>
      <c r="U5555" s="52">
        <v>2133.2245987656001</v>
      </c>
      <c r="V5555" s="52">
        <v>2229.5129977908</v>
      </c>
      <c r="W5555" s="52">
        <v>2314.7405997192</v>
      </c>
      <c r="X5555" s="52">
        <v>2443.2912653724002</v>
      </c>
      <c r="Y5555" s="52">
        <v>2481.4121044931999</v>
      </c>
      <c r="Z5555" s="52">
        <v>2524.0834341827999</v>
      </c>
    </row>
    <row r="5556" spans="1:26">
      <c r="A5556" s="52" t="s">
        <v>350</v>
      </c>
      <c r="B5556" s="52" t="s">
        <v>343</v>
      </c>
      <c r="C5556" s="52" t="s">
        <v>255</v>
      </c>
      <c r="D5556" s="52" t="s">
        <v>86</v>
      </c>
      <c r="E5556" s="52" t="s">
        <v>87</v>
      </c>
      <c r="F5556" s="52" t="s">
        <v>73</v>
      </c>
      <c r="G5556" s="52">
        <v>0</v>
      </c>
      <c r="H5556" s="52">
        <v>0</v>
      </c>
      <c r="I5556" s="52">
        <v>0</v>
      </c>
      <c r="J5556" s="52">
        <v>0</v>
      </c>
      <c r="K5556" s="52">
        <v>0</v>
      </c>
      <c r="L5556" s="52">
        <v>0</v>
      </c>
      <c r="M5556" s="52">
        <v>0</v>
      </c>
      <c r="N5556" s="52">
        <v>0</v>
      </c>
      <c r="O5556" s="52">
        <v>0</v>
      </c>
      <c r="P5556" s="52">
        <v>0</v>
      </c>
      <c r="Q5556" s="52">
        <v>0</v>
      </c>
      <c r="R5556" s="52">
        <v>0</v>
      </c>
      <c r="S5556" s="52">
        <v>0</v>
      </c>
      <c r="T5556" s="52">
        <v>0</v>
      </c>
      <c r="U5556" s="52">
        <v>0</v>
      </c>
      <c r="V5556" s="52">
        <v>0</v>
      </c>
      <c r="W5556" s="52">
        <v>0</v>
      </c>
      <c r="X5556" s="52">
        <v>0</v>
      </c>
      <c r="Y5556" s="52">
        <v>0</v>
      </c>
      <c r="Z5556" s="52">
        <v>0</v>
      </c>
    </row>
    <row r="5557" spans="1:26">
      <c r="A5557" s="52" t="s">
        <v>351</v>
      </c>
      <c r="B5557" s="52" t="s">
        <v>337</v>
      </c>
      <c r="C5557" s="52" t="s">
        <v>255</v>
      </c>
      <c r="D5557" s="52" t="s">
        <v>86</v>
      </c>
      <c r="E5557" s="52" t="s">
        <v>88</v>
      </c>
      <c r="F5557" s="52" t="s">
        <v>63</v>
      </c>
      <c r="G5557" s="52">
        <v>0</v>
      </c>
      <c r="H5557" s="52">
        <v>0</v>
      </c>
      <c r="I5557" s="52">
        <v>0</v>
      </c>
      <c r="J5557" s="52">
        <v>0</v>
      </c>
      <c r="K5557" s="52">
        <v>0</v>
      </c>
      <c r="L5557" s="52">
        <v>0</v>
      </c>
      <c r="M5557" s="52">
        <v>0</v>
      </c>
      <c r="N5557" s="52">
        <v>0</v>
      </c>
      <c r="O5557" s="52">
        <v>0</v>
      </c>
      <c r="P5557" s="52">
        <v>0</v>
      </c>
      <c r="Q5557" s="52">
        <v>0</v>
      </c>
      <c r="R5557" s="52">
        <v>0</v>
      </c>
      <c r="S5557" s="52">
        <v>0</v>
      </c>
      <c r="T5557" s="52">
        <v>0</v>
      </c>
      <c r="U5557" s="52">
        <v>0</v>
      </c>
      <c r="V5557" s="52">
        <v>0</v>
      </c>
      <c r="W5557" s="52">
        <v>0</v>
      </c>
      <c r="X5557" s="52">
        <v>0</v>
      </c>
      <c r="Y5557" s="52">
        <v>0</v>
      </c>
      <c r="Z5557" s="52">
        <v>0</v>
      </c>
    </row>
    <row r="5558" spans="1:26">
      <c r="A5558" s="52" t="s">
        <v>351</v>
      </c>
      <c r="B5558" s="52" t="s">
        <v>338</v>
      </c>
      <c r="C5558" s="52" t="s">
        <v>255</v>
      </c>
      <c r="D5558" s="52" t="s">
        <v>86</v>
      </c>
      <c r="E5558" s="52" t="s">
        <v>88</v>
      </c>
      <c r="F5558" s="52" t="s">
        <v>64</v>
      </c>
      <c r="G5558" s="52">
        <v>0</v>
      </c>
      <c r="H5558" s="52">
        <v>0</v>
      </c>
      <c r="I5558" s="52">
        <v>0</v>
      </c>
      <c r="J5558" s="52">
        <v>0</v>
      </c>
      <c r="K5558" s="52">
        <v>0</v>
      </c>
      <c r="L5558" s="52">
        <v>0</v>
      </c>
      <c r="M5558" s="52">
        <v>0</v>
      </c>
      <c r="N5558" s="52">
        <v>0</v>
      </c>
      <c r="O5558" s="52">
        <v>0</v>
      </c>
      <c r="P5558" s="52">
        <v>0</v>
      </c>
      <c r="Q5558" s="52">
        <v>0</v>
      </c>
      <c r="R5558" s="52">
        <v>0</v>
      </c>
      <c r="S5558" s="52">
        <v>0</v>
      </c>
      <c r="T5558" s="52">
        <v>0</v>
      </c>
      <c r="U5558" s="52">
        <v>0</v>
      </c>
      <c r="V5558" s="52">
        <v>0</v>
      </c>
      <c r="W5558" s="52">
        <v>0</v>
      </c>
      <c r="X5558" s="52">
        <v>0</v>
      </c>
      <c r="Y5558" s="52">
        <v>0</v>
      </c>
      <c r="Z5558" s="52">
        <v>0</v>
      </c>
    </row>
    <row r="5559" spans="1:26">
      <c r="A5559" s="52" t="s">
        <v>351</v>
      </c>
      <c r="B5559" s="52" t="s">
        <v>339</v>
      </c>
      <c r="C5559" s="52" t="s">
        <v>255</v>
      </c>
      <c r="D5559" s="52" t="s">
        <v>86</v>
      </c>
      <c r="E5559" s="52" t="s">
        <v>88</v>
      </c>
      <c r="F5559" s="52" t="s">
        <v>65</v>
      </c>
      <c r="G5559" s="52">
        <v>133.45934114880001</v>
      </c>
      <c r="H5559" s="52">
        <v>140.49459284759999</v>
      </c>
      <c r="I5559" s="52">
        <v>168.39233400240002</v>
      </c>
      <c r="J5559" s="52">
        <v>229.96964894760001</v>
      </c>
      <c r="K5559" s="52">
        <v>289.41167495880001</v>
      </c>
      <c r="L5559" s="52">
        <v>337.94043833160003</v>
      </c>
      <c r="M5559" s="52">
        <v>473.79274502039999</v>
      </c>
      <c r="N5559" s="52">
        <v>601.14605704919995</v>
      </c>
      <c r="O5559" s="52">
        <v>819.75508796520012</v>
      </c>
      <c r="P5559" s="52">
        <v>928.08975213720009</v>
      </c>
      <c r="Q5559" s="52">
        <v>974.57432715720006</v>
      </c>
      <c r="R5559" s="52">
        <v>1050.8323464792002</v>
      </c>
      <c r="S5559" s="52">
        <v>1297.0453307939999</v>
      </c>
      <c r="T5559" s="52">
        <v>1431.7575090408002</v>
      </c>
      <c r="U5559" s="52">
        <v>1444.132471482</v>
      </c>
      <c r="V5559" s="52">
        <v>1450.9734598476002</v>
      </c>
      <c r="W5559" s="52">
        <v>1563.6894929892001</v>
      </c>
      <c r="X5559" s="52">
        <v>1567.5499654236</v>
      </c>
      <c r="Y5559" s="52">
        <v>1541.8985680728001</v>
      </c>
      <c r="Z5559" s="52">
        <v>1551.2082444432001</v>
      </c>
    </row>
    <row r="5560" spans="1:26">
      <c r="A5560" s="52" t="s">
        <v>351</v>
      </c>
      <c r="B5560" s="52" t="s">
        <v>340</v>
      </c>
      <c r="C5560" s="52" t="s">
        <v>255</v>
      </c>
      <c r="D5560" s="52" t="s">
        <v>86</v>
      </c>
      <c r="E5560" s="52" t="s">
        <v>88</v>
      </c>
      <c r="F5560" s="52" t="s">
        <v>66</v>
      </c>
      <c r="G5560" s="52">
        <v>0</v>
      </c>
      <c r="H5560" s="52">
        <v>0</v>
      </c>
      <c r="I5560" s="52">
        <v>0.20879990280000002</v>
      </c>
      <c r="J5560" s="52">
        <v>0.2447980092</v>
      </c>
      <c r="K5560" s="52">
        <v>0.25920060119999999</v>
      </c>
      <c r="L5560" s="52">
        <v>0.30240000360000002</v>
      </c>
      <c r="M5560" s="52">
        <v>0.33480164880000002</v>
      </c>
      <c r="N5560" s="52">
        <v>0.34199875800000001</v>
      </c>
      <c r="O5560" s="52">
        <v>0.34559940600000005</v>
      </c>
      <c r="P5560" s="52">
        <v>0.34199875800000001</v>
      </c>
      <c r="Q5560" s="52">
        <v>0.34920005400000004</v>
      </c>
      <c r="R5560" s="52">
        <v>0.62279906039999999</v>
      </c>
      <c r="S5560" s="52">
        <v>1.2923981712000001</v>
      </c>
      <c r="T5560" s="52">
        <v>2.1636000755999998</v>
      </c>
      <c r="U5560" s="52">
        <v>3.1716014831999999</v>
      </c>
      <c r="V5560" s="52">
        <v>7.3619979444000005</v>
      </c>
      <c r="W5560" s="52">
        <v>13.6259992152</v>
      </c>
      <c r="X5560" s="52">
        <v>14.2096558824</v>
      </c>
      <c r="Y5560" s="52">
        <v>18.886152384000003</v>
      </c>
      <c r="Z5560" s="52">
        <v>23.414913460800001</v>
      </c>
    </row>
    <row r="5561" spans="1:26">
      <c r="A5561" s="52" t="s">
        <v>351</v>
      </c>
      <c r="B5561" s="52" t="s">
        <v>341</v>
      </c>
      <c r="C5561" s="52" t="s">
        <v>255</v>
      </c>
      <c r="D5561" s="52" t="s">
        <v>86</v>
      </c>
      <c r="E5561" s="52" t="s">
        <v>88</v>
      </c>
      <c r="F5561" s="52" t="s">
        <v>67</v>
      </c>
      <c r="G5561" s="52">
        <v>0</v>
      </c>
      <c r="H5561" s="52">
        <v>0</v>
      </c>
      <c r="I5561" s="52">
        <v>0</v>
      </c>
      <c r="J5561" s="52">
        <v>0</v>
      </c>
      <c r="K5561" s="52">
        <v>0</v>
      </c>
      <c r="L5561" s="52">
        <v>0</v>
      </c>
      <c r="M5561" s="52">
        <v>0</v>
      </c>
      <c r="N5561" s="52">
        <v>0</v>
      </c>
      <c r="O5561" s="52">
        <v>0</v>
      </c>
      <c r="P5561" s="52">
        <v>0</v>
      </c>
      <c r="Q5561" s="52">
        <v>0</v>
      </c>
      <c r="R5561" s="52">
        <v>0</v>
      </c>
      <c r="S5561" s="52">
        <v>0</v>
      </c>
      <c r="T5561" s="52">
        <v>0</v>
      </c>
      <c r="U5561" s="52">
        <v>0</v>
      </c>
      <c r="V5561" s="52">
        <v>0</v>
      </c>
      <c r="W5561" s="52">
        <v>0</v>
      </c>
      <c r="X5561" s="52">
        <v>0</v>
      </c>
      <c r="Y5561" s="52">
        <v>0</v>
      </c>
      <c r="Z5561" s="52">
        <v>0</v>
      </c>
    </row>
    <row r="5562" spans="1:26">
      <c r="A5562" s="52" t="s">
        <v>351</v>
      </c>
      <c r="B5562" s="52" t="s">
        <v>337</v>
      </c>
      <c r="C5562" s="52" t="s">
        <v>255</v>
      </c>
      <c r="D5562" s="52" t="s">
        <v>86</v>
      </c>
      <c r="E5562" s="52" t="s">
        <v>88</v>
      </c>
      <c r="F5562" s="52" t="s">
        <v>68</v>
      </c>
      <c r="G5562" s="52">
        <v>0</v>
      </c>
      <c r="H5562" s="52">
        <v>0</v>
      </c>
      <c r="I5562" s="52">
        <v>0</v>
      </c>
      <c r="J5562" s="52">
        <v>0</v>
      </c>
      <c r="K5562" s="52">
        <v>0</v>
      </c>
      <c r="L5562" s="52">
        <v>0</v>
      </c>
      <c r="M5562" s="52">
        <v>0</v>
      </c>
      <c r="N5562" s="52">
        <v>0</v>
      </c>
      <c r="O5562" s="52">
        <v>0</v>
      </c>
      <c r="P5562" s="52">
        <v>0</v>
      </c>
      <c r="Q5562" s="52">
        <v>0</v>
      </c>
      <c r="R5562" s="52">
        <v>0</v>
      </c>
      <c r="S5562" s="52">
        <v>0</v>
      </c>
      <c r="T5562" s="52">
        <v>0</v>
      </c>
      <c r="U5562" s="52">
        <v>0</v>
      </c>
      <c r="V5562" s="52">
        <v>0</v>
      </c>
      <c r="W5562" s="52">
        <v>0</v>
      </c>
      <c r="X5562" s="52">
        <v>0</v>
      </c>
      <c r="Y5562" s="52">
        <v>0</v>
      </c>
      <c r="Z5562" s="52">
        <v>0</v>
      </c>
    </row>
    <row r="5563" spans="1:26">
      <c r="A5563" s="52" t="s">
        <v>351</v>
      </c>
      <c r="B5563" s="52" t="s">
        <v>337</v>
      </c>
      <c r="C5563" s="52" t="s">
        <v>255</v>
      </c>
      <c r="D5563" s="52" t="s">
        <v>86</v>
      </c>
      <c r="E5563" s="52" t="s">
        <v>88</v>
      </c>
      <c r="F5563" s="52" t="s">
        <v>69</v>
      </c>
      <c r="G5563" s="52">
        <v>0</v>
      </c>
      <c r="H5563" s="52">
        <v>0</v>
      </c>
      <c r="I5563" s="52">
        <v>0</v>
      </c>
      <c r="J5563" s="52">
        <v>0</v>
      </c>
      <c r="K5563" s="52">
        <v>0</v>
      </c>
      <c r="L5563" s="52">
        <v>0</v>
      </c>
      <c r="M5563" s="52">
        <v>0</v>
      </c>
      <c r="N5563" s="52">
        <v>0</v>
      </c>
      <c r="O5563" s="52">
        <v>0</v>
      </c>
      <c r="P5563" s="52">
        <v>0</v>
      </c>
      <c r="Q5563" s="52">
        <v>0</v>
      </c>
      <c r="R5563" s="52">
        <v>0</v>
      </c>
      <c r="S5563" s="52">
        <v>0</v>
      </c>
      <c r="T5563" s="52">
        <v>0</v>
      </c>
      <c r="U5563" s="52">
        <v>0</v>
      </c>
      <c r="V5563" s="52">
        <v>0</v>
      </c>
      <c r="W5563" s="52">
        <v>0</v>
      </c>
      <c r="X5563" s="52">
        <v>0</v>
      </c>
      <c r="Y5563" s="52">
        <v>0</v>
      </c>
      <c r="Z5563" s="52">
        <v>0</v>
      </c>
    </row>
    <row r="5564" spans="1:26">
      <c r="A5564" s="52" t="s">
        <v>351</v>
      </c>
      <c r="B5564" s="52" t="s">
        <v>337</v>
      </c>
      <c r="C5564" s="52" t="s">
        <v>255</v>
      </c>
      <c r="D5564" s="52" t="s">
        <v>86</v>
      </c>
      <c r="E5564" s="52" t="s">
        <v>88</v>
      </c>
      <c r="F5564" s="52" t="s">
        <v>70</v>
      </c>
      <c r="G5564" s="52">
        <v>0</v>
      </c>
      <c r="H5564" s="52">
        <v>0</v>
      </c>
      <c r="I5564" s="52">
        <v>0</v>
      </c>
      <c r="J5564" s="52">
        <v>0</v>
      </c>
      <c r="K5564" s="52">
        <v>0</v>
      </c>
      <c r="L5564" s="52">
        <v>0</v>
      </c>
      <c r="M5564" s="52">
        <v>0</v>
      </c>
      <c r="N5564" s="52">
        <v>0</v>
      </c>
      <c r="O5564" s="52">
        <v>0</v>
      </c>
      <c r="P5564" s="52">
        <v>0</v>
      </c>
      <c r="Q5564" s="52">
        <v>0</v>
      </c>
      <c r="R5564" s="52">
        <v>0</v>
      </c>
      <c r="S5564" s="52">
        <v>0</v>
      </c>
      <c r="T5564" s="52">
        <v>0</v>
      </c>
      <c r="U5564" s="52">
        <v>0</v>
      </c>
      <c r="V5564" s="52">
        <v>0</v>
      </c>
      <c r="W5564" s="52">
        <v>0</v>
      </c>
      <c r="X5564" s="52">
        <v>0</v>
      </c>
      <c r="Y5564" s="52">
        <v>0</v>
      </c>
      <c r="Z5564" s="52">
        <v>0</v>
      </c>
    </row>
    <row r="5565" spans="1:26">
      <c r="A5565" s="52" t="s">
        <v>351</v>
      </c>
      <c r="B5565" s="52" t="s">
        <v>342</v>
      </c>
      <c r="C5565" s="52" t="s">
        <v>255</v>
      </c>
      <c r="D5565" s="52" t="s">
        <v>86</v>
      </c>
      <c r="E5565" s="52" t="s">
        <v>88</v>
      </c>
      <c r="F5565" s="52" t="s">
        <v>71</v>
      </c>
      <c r="G5565" s="52">
        <v>0</v>
      </c>
      <c r="H5565" s="52">
        <v>0</v>
      </c>
      <c r="I5565" s="52">
        <v>0</v>
      </c>
      <c r="J5565" s="52">
        <v>0</v>
      </c>
      <c r="K5565" s="52">
        <v>0</v>
      </c>
      <c r="L5565" s="52">
        <v>0</v>
      </c>
      <c r="M5565" s="52">
        <v>0</v>
      </c>
      <c r="N5565" s="52">
        <v>0</v>
      </c>
      <c r="O5565" s="52">
        <v>0</v>
      </c>
      <c r="P5565" s="52">
        <v>1.1094726924000002</v>
      </c>
      <c r="Q5565" s="52">
        <v>1.3340861388</v>
      </c>
      <c r="R5565" s="52">
        <v>0</v>
      </c>
      <c r="S5565" s="52">
        <v>0</v>
      </c>
      <c r="T5565" s="52">
        <v>0</v>
      </c>
      <c r="U5565" s="52">
        <v>0</v>
      </c>
      <c r="V5565" s="52">
        <v>0</v>
      </c>
      <c r="W5565" s="52">
        <v>0</v>
      </c>
      <c r="X5565" s="52">
        <v>0</v>
      </c>
      <c r="Y5565" s="52">
        <v>0</v>
      </c>
      <c r="Z5565" s="52">
        <v>0</v>
      </c>
    </row>
    <row r="5566" spans="1:26">
      <c r="A5566" s="52" t="s">
        <v>351</v>
      </c>
      <c r="B5566" s="52" t="s">
        <v>342</v>
      </c>
      <c r="C5566" s="52" t="s">
        <v>255</v>
      </c>
      <c r="D5566" s="52" t="s">
        <v>86</v>
      </c>
      <c r="E5566" s="52" t="s">
        <v>88</v>
      </c>
      <c r="F5566" s="52" t="s">
        <v>72</v>
      </c>
      <c r="G5566" s="52">
        <v>20402.2505004552</v>
      </c>
      <c r="H5566" s="52">
        <v>20563.864798816801</v>
      </c>
      <c r="I5566" s="52">
        <v>21068.268800313599</v>
      </c>
      <c r="J5566" s="52">
        <v>21497.461997464801</v>
      </c>
      <c r="K5566" s="52">
        <v>21706.832996532004</v>
      </c>
      <c r="L5566" s="52">
        <v>21834.4181986656</v>
      </c>
      <c r="M5566" s="52">
        <v>21871.284798110402</v>
      </c>
      <c r="N5566" s="52">
        <v>21893.991401307601</v>
      </c>
      <c r="O5566" s="52">
        <v>20844.120900952803</v>
      </c>
      <c r="P5566" s="52">
        <v>19932.473700500403</v>
      </c>
      <c r="Q5566" s="52">
        <v>20659.009301280003</v>
      </c>
      <c r="R5566" s="52">
        <v>19727.317301785202</v>
      </c>
      <c r="S5566" s="52">
        <v>19252.7891997732</v>
      </c>
      <c r="T5566" s="52">
        <v>19786.899401377203</v>
      </c>
      <c r="U5566" s="52">
        <v>19735.422000368399</v>
      </c>
      <c r="V5566" s="52">
        <v>20445.479897090401</v>
      </c>
      <c r="W5566" s="52">
        <v>20512.211698746003</v>
      </c>
      <c r="X5566" s="52">
        <v>20541.450467753999</v>
      </c>
      <c r="Y5566" s="52">
        <v>20790.7372540908</v>
      </c>
      <c r="Z5566" s="52">
        <v>20631.966144620401</v>
      </c>
    </row>
    <row r="5567" spans="1:26">
      <c r="A5567" s="52" t="s">
        <v>351</v>
      </c>
      <c r="B5567" s="52" t="s">
        <v>343</v>
      </c>
      <c r="C5567" s="52" t="s">
        <v>255</v>
      </c>
      <c r="D5567" s="52" t="s">
        <v>86</v>
      </c>
      <c r="E5567" s="52" t="s">
        <v>88</v>
      </c>
      <c r="F5567" s="52" t="s">
        <v>73</v>
      </c>
      <c r="G5567" s="52">
        <v>10.5569994528</v>
      </c>
      <c r="H5567" s="52">
        <v>14.2307992224</v>
      </c>
      <c r="I5567" s="52">
        <v>14.607900111600001</v>
      </c>
      <c r="J5567" s="52">
        <v>17.922598045200001</v>
      </c>
      <c r="K5567" s="52">
        <v>20.006100450000002</v>
      </c>
      <c r="L5567" s="52">
        <v>22.360501375200002</v>
      </c>
      <c r="M5567" s="52">
        <v>23.173201123200002</v>
      </c>
      <c r="N5567" s="52">
        <v>24.114598916400002</v>
      </c>
      <c r="O5567" s="52">
        <v>25.338601522800001</v>
      </c>
      <c r="P5567" s="52">
        <v>28.372499154</v>
      </c>
      <c r="Q5567" s="52">
        <v>27.845100518400002</v>
      </c>
      <c r="R5567" s="52">
        <v>29.088898315200002</v>
      </c>
      <c r="S5567" s="52">
        <v>29.170800496800005</v>
      </c>
      <c r="T5567" s="52">
        <v>29.242800896400002</v>
      </c>
      <c r="U5567" s="52">
        <v>34.472700248400002</v>
      </c>
      <c r="V5567" s="52">
        <v>38.777400536400002</v>
      </c>
      <c r="W5567" s="52">
        <v>41.278498560000003</v>
      </c>
      <c r="X5567" s="52">
        <v>47.8682998596</v>
      </c>
      <c r="Y5567" s="52">
        <v>49.599001562400005</v>
      </c>
      <c r="Z5567" s="52">
        <v>50.417244633600006</v>
      </c>
    </row>
    <row r="5568" spans="1:26">
      <c r="A5568" s="52" t="s">
        <v>352</v>
      </c>
      <c r="B5568" s="52" t="s">
        <v>337</v>
      </c>
      <c r="C5568" s="52" t="s">
        <v>255</v>
      </c>
      <c r="D5568" s="52" t="s">
        <v>86</v>
      </c>
      <c r="E5568" s="52" t="s">
        <v>89</v>
      </c>
      <c r="F5568" s="52" t="s">
        <v>63</v>
      </c>
      <c r="G5568" s="52">
        <v>0</v>
      </c>
      <c r="H5568" s="52">
        <v>0</v>
      </c>
      <c r="I5568" s="52">
        <v>0</v>
      </c>
      <c r="J5568" s="52">
        <v>0</v>
      </c>
      <c r="K5568" s="52">
        <v>0</v>
      </c>
      <c r="L5568" s="52">
        <v>0</v>
      </c>
      <c r="M5568" s="52">
        <v>0</v>
      </c>
      <c r="N5568" s="52">
        <v>0</v>
      </c>
      <c r="O5568" s="52">
        <v>0</v>
      </c>
      <c r="P5568" s="52">
        <v>0</v>
      </c>
      <c r="Q5568" s="52">
        <v>0</v>
      </c>
      <c r="R5568" s="52">
        <v>0</v>
      </c>
      <c r="S5568" s="52">
        <v>0</v>
      </c>
      <c r="T5568" s="52">
        <v>0</v>
      </c>
      <c r="U5568" s="52">
        <v>0</v>
      </c>
      <c r="V5568" s="52">
        <v>0</v>
      </c>
      <c r="W5568" s="52">
        <v>0</v>
      </c>
      <c r="X5568" s="52">
        <v>0</v>
      </c>
      <c r="Y5568" s="52">
        <v>0</v>
      </c>
      <c r="Z5568" s="52">
        <v>0</v>
      </c>
    </row>
    <row r="5569" spans="1:26">
      <c r="A5569" s="52" t="s">
        <v>352</v>
      </c>
      <c r="B5569" s="52" t="s">
        <v>338</v>
      </c>
      <c r="C5569" s="52" t="s">
        <v>255</v>
      </c>
      <c r="D5569" s="52" t="s">
        <v>86</v>
      </c>
      <c r="E5569" s="52" t="s">
        <v>89</v>
      </c>
      <c r="F5569" s="52" t="s">
        <v>64</v>
      </c>
      <c r="G5569" s="52">
        <v>0</v>
      </c>
      <c r="H5569" s="52">
        <v>0</v>
      </c>
      <c r="I5569" s="52">
        <v>0</v>
      </c>
      <c r="J5569" s="52">
        <v>0</v>
      </c>
      <c r="K5569" s="52">
        <v>0</v>
      </c>
      <c r="L5569" s="52">
        <v>0</v>
      </c>
      <c r="M5569" s="52">
        <v>0</v>
      </c>
      <c r="N5569" s="52">
        <v>0</v>
      </c>
      <c r="O5569" s="52">
        <v>0</v>
      </c>
      <c r="P5569" s="52">
        <v>0</v>
      </c>
      <c r="Q5569" s="52">
        <v>0</v>
      </c>
      <c r="R5569" s="52">
        <v>0</v>
      </c>
      <c r="S5569" s="52">
        <v>0</v>
      </c>
      <c r="T5569" s="52">
        <v>0</v>
      </c>
      <c r="U5569" s="52">
        <v>0</v>
      </c>
      <c r="V5569" s="52">
        <v>0</v>
      </c>
      <c r="W5569" s="52">
        <v>0</v>
      </c>
      <c r="X5569" s="52">
        <v>0</v>
      </c>
      <c r="Y5569" s="52">
        <v>0</v>
      </c>
      <c r="Z5569" s="52">
        <v>0</v>
      </c>
    </row>
    <row r="5570" spans="1:26">
      <c r="A5570" s="52" t="s">
        <v>352</v>
      </c>
      <c r="B5570" s="52" t="s">
        <v>339</v>
      </c>
      <c r="C5570" s="52" t="s">
        <v>255</v>
      </c>
      <c r="D5570" s="52" t="s">
        <v>86</v>
      </c>
      <c r="E5570" s="52" t="s">
        <v>89</v>
      </c>
      <c r="F5570" s="52" t="s">
        <v>65</v>
      </c>
      <c r="G5570" s="52">
        <v>0</v>
      </c>
      <c r="H5570" s="52">
        <v>0</v>
      </c>
      <c r="I5570" s="52">
        <v>0</v>
      </c>
      <c r="J5570" s="52">
        <v>0</v>
      </c>
      <c r="K5570" s="52">
        <v>0</v>
      </c>
      <c r="L5570" s="52">
        <v>0</v>
      </c>
      <c r="M5570" s="52">
        <v>0</v>
      </c>
      <c r="N5570" s="52">
        <v>0</v>
      </c>
      <c r="O5570" s="52">
        <v>0</v>
      </c>
      <c r="P5570" s="52">
        <v>0.24559768800000001</v>
      </c>
      <c r="Q5570" s="52">
        <v>2.8653119424000004</v>
      </c>
      <c r="R5570" s="52">
        <v>14.490280339200002</v>
      </c>
      <c r="S5570" s="52">
        <v>8.8661812068000003</v>
      </c>
      <c r="T5570" s="52">
        <v>9.3612493727999997</v>
      </c>
      <c r="U5570" s="52">
        <v>8.4161211408000014</v>
      </c>
      <c r="V5570" s="52">
        <v>12.331645808399999</v>
      </c>
      <c r="W5570" s="52">
        <v>11.5570459404</v>
      </c>
      <c r="X5570" s="52">
        <v>19.632763494000002</v>
      </c>
      <c r="Y5570" s="52">
        <v>20.219179262400001</v>
      </c>
      <c r="Z5570" s="52">
        <v>17.209033347600002</v>
      </c>
    </row>
    <row r="5571" spans="1:26">
      <c r="A5571" s="52" t="s">
        <v>352</v>
      </c>
      <c r="B5571" s="52" t="s">
        <v>340</v>
      </c>
      <c r="C5571" s="52" t="s">
        <v>255</v>
      </c>
      <c r="D5571" s="52" t="s">
        <v>86</v>
      </c>
      <c r="E5571" s="52" t="s">
        <v>89</v>
      </c>
      <c r="F5571" s="52" t="s">
        <v>66</v>
      </c>
      <c r="G5571" s="52">
        <v>15.912000388800001</v>
      </c>
      <c r="H5571" s="52">
        <v>16.531198801199999</v>
      </c>
      <c r="I5571" s="52">
        <v>21.466799607599999</v>
      </c>
      <c r="J5571" s="52">
        <v>21.275998758</v>
      </c>
      <c r="K5571" s="52">
        <v>21.743999262000003</v>
      </c>
      <c r="L5571" s="52">
        <v>22.075200262800003</v>
      </c>
      <c r="M5571" s="52">
        <v>22.085998020000002</v>
      </c>
      <c r="N5571" s="52">
        <v>23.716798488000002</v>
      </c>
      <c r="O5571" s="52">
        <v>24.177601882800001</v>
      </c>
      <c r="P5571" s="52">
        <v>22.420799668800004</v>
      </c>
      <c r="Q5571" s="52">
        <v>22.752000669600001</v>
      </c>
      <c r="R5571" s="52">
        <v>22.989601569600005</v>
      </c>
      <c r="S5571" s="52">
        <v>23.335200975600003</v>
      </c>
      <c r="T5571" s="52">
        <v>23.878798340399999</v>
      </c>
      <c r="U5571" s="52">
        <v>24.206398693200001</v>
      </c>
      <c r="V5571" s="52">
        <v>24.577198448400001</v>
      </c>
      <c r="W5571" s="52">
        <v>24.551998099200002</v>
      </c>
      <c r="X5571" s="52">
        <v>25.711645402800002</v>
      </c>
      <c r="Y5571" s="52">
        <v>25.333259165999998</v>
      </c>
      <c r="Z5571" s="52">
        <v>26.401521186000004</v>
      </c>
    </row>
    <row r="5572" spans="1:26">
      <c r="A5572" s="52" t="s">
        <v>352</v>
      </c>
      <c r="B5572" s="52" t="s">
        <v>341</v>
      </c>
      <c r="C5572" s="52" t="s">
        <v>255</v>
      </c>
      <c r="D5572" s="52" t="s">
        <v>86</v>
      </c>
      <c r="E5572" s="52" t="s">
        <v>89</v>
      </c>
      <c r="F5572" s="52" t="s">
        <v>67</v>
      </c>
      <c r="G5572" s="52">
        <v>0</v>
      </c>
      <c r="H5572" s="52">
        <v>0</v>
      </c>
      <c r="I5572" s="52">
        <v>0</v>
      </c>
      <c r="J5572" s="52">
        <v>0</v>
      </c>
      <c r="K5572" s="52">
        <v>0</v>
      </c>
      <c r="L5572" s="52">
        <v>0</v>
      </c>
      <c r="M5572" s="52">
        <v>0</v>
      </c>
      <c r="N5572" s="52">
        <v>0</v>
      </c>
      <c r="O5572" s="52">
        <v>0</v>
      </c>
      <c r="P5572" s="52">
        <v>0</v>
      </c>
      <c r="Q5572" s="52">
        <v>0</v>
      </c>
      <c r="R5572" s="52">
        <v>0</v>
      </c>
      <c r="S5572" s="52">
        <v>0</v>
      </c>
      <c r="T5572" s="52">
        <v>0</v>
      </c>
      <c r="U5572" s="52">
        <v>0</v>
      </c>
      <c r="V5572" s="52">
        <v>0</v>
      </c>
      <c r="W5572" s="52">
        <v>0</v>
      </c>
      <c r="X5572" s="52">
        <v>0</v>
      </c>
      <c r="Y5572" s="52">
        <v>0</v>
      </c>
      <c r="Z5572" s="52">
        <v>0</v>
      </c>
    </row>
    <row r="5573" spans="1:26">
      <c r="A5573" s="52" t="s">
        <v>352</v>
      </c>
      <c r="B5573" s="52" t="s">
        <v>337</v>
      </c>
      <c r="C5573" s="52" t="s">
        <v>255</v>
      </c>
      <c r="D5573" s="52" t="s">
        <v>86</v>
      </c>
      <c r="E5573" s="52" t="s">
        <v>89</v>
      </c>
      <c r="F5573" s="52" t="s">
        <v>68</v>
      </c>
      <c r="G5573" s="52">
        <v>0</v>
      </c>
      <c r="H5573" s="52">
        <v>0</v>
      </c>
      <c r="I5573" s="52">
        <v>0</v>
      </c>
      <c r="J5573" s="52">
        <v>0</v>
      </c>
      <c r="K5573" s="52">
        <v>0</v>
      </c>
      <c r="L5573" s="52">
        <v>0</v>
      </c>
      <c r="M5573" s="52">
        <v>0</v>
      </c>
      <c r="N5573" s="52">
        <v>0</v>
      </c>
      <c r="O5573" s="52">
        <v>0</v>
      </c>
      <c r="P5573" s="52">
        <v>0</v>
      </c>
      <c r="Q5573" s="52">
        <v>0</v>
      </c>
      <c r="R5573" s="52">
        <v>0</v>
      </c>
      <c r="S5573" s="52">
        <v>0</v>
      </c>
      <c r="T5573" s="52">
        <v>0</v>
      </c>
      <c r="U5573" s="52">
        <v>0</v>
      </c>
      <c r="V5573" s="52">
        <v>0</v>
      </c>
      <c r="W5573" s="52">
        <v>0</v>
      </c>
      <c r="X5573" s="52">
        <v>0</v>
      </c>
      <c r="Y5573" s="52">
        <v>0</v>
      </c>
      <c r="Z5573" s="52">
        <v>0</v>
      </c>
    </row>
    <row r="5574" spans="1:26">
      <c r="A5574" s="52" t="s">
        <v>352</v>
      </c>
      <c r="B5574" s="52" t="s">
        <v>337</v>
      </c>
      <c r="C5574" s="52" t="s">
        <v>255</v>
      </c>
      <c r="D5574" s="52" t="s">
        <v>86</v>
      </c>
      <c r="E5574" s="52" t="s">
        <v>89</v>
      </c>
      <c r="F5574" s="52" t="s">
        <v>69</v>
      </c>
      <c r="G5574" s="52">
        <v>0</v>
      </c>
      <c r="H5574" s="52">
        <v>0</v>
      </c>
      <c r="I5574" s="52">
        <v>0</v>
      </c>
      <c r="J5574" s="52">
        <v>0</v>
      </c>
      <c r="K5574" s="52">
        <v>0</v>
      </c>
      <c r="L5574" s="52">
        <v>0</v>
      </c>
      <c r="M5574" s="52">
        <v>0</v>
      </c>
      <c r="N5574" s="52">
        <v>0</v>
      </c>
      <c r="O5574" s="52">
        <v>0</v>
      </c>
      <c r="P5574" s="52">
        <v>0</v>
      </c>
      <c r="Q5574" s="52">
        <v>0</v>
      </c>
      <c r="R5574" s="52">
        <v>0</v>
      </c>
      <c r="S5574" s="52">
        <v>0</v>
      </c>
      <c r="T5574" s="52">
        <v>0</v>
      </c>
      <c r="U5574" s="52">
        <v>0</v>
      </c>
      <c r="V5574" s="52">
        <v>0</v>
      </c>
      <c r="W5574" s="52">
        <v>0</v>
      </c>
      <c r="X5574" s="52">
        <v>0</v>
      </c>
      <c r="Y5574" s="52">
        <v>0</v>
      </c>
      <c r="Z5574" s="52">
        <v>0</v>
      </c>
    </row>
    <row r="5575" spans="1:26">
      <c r="A5575" s="52" t="s">
        <v>352</v>
      </c>
      <c r="B5575" s="52" t="s">
        <v>337</v>
      </c>
      <c r="C5575" s="52" t="s">
        <v>255</v>
      </c>
      <c r="D5575" s="52" t="s">
        <v>86</v>
      </c>
      <c r="E5575" s="52" t="s">
        <v>89</v>
      </c>
      <c r="F5575" s="52" t="s">
        <v>70</v>
      </c>
      <c r="G5575" s="52">
        <v>0</v>
      </c>
      <c r="H5575" s="52">
        <v>0</v>
      </c>
      <c r="I5575" s="52">
        <v>0</v>
      </c>
      <c r="J5575" s="52">
        <v>0</v>
      </c>
      <c r="K5575" s="52">
        <v>0</v>
      </c>
      <c r="L5575" s="52">
        <v>0</v>
      </c>
      <c r="M5575" s="52">
        <v>0</v>
      </c>
      <c r="N5575" s="52">
        <v>0</v>
      </c>
      <c r="O5575" s="52">
        <v>0</v>
      </c>
      <c r="P5575" s="52">
        <v>0</v>
      </c>
      <c r="Q5575" s="52">
        <v>0</v>
      </c>
      <c r="R5575" s="52">
        <v>0</v>
      </c>
      <c r="S5575" s="52">
        <v>0</v>
      </c>
      <c r="T5575" s="52">
        <v>0</v>
      </c>
      <c r="U5575" s="52">
        <v>0</v>
      </c>
      <c r="V5575" s="52">
        <v>0</v>
      </c>
      <c r="W5575" s="52">
        <v>0</v>
      </c>
      <c r="X5575" s="52">
        <v>0</v>
      </c>
      <c r="Y5575" s="52">
        <v>0</v>
      </c>
      <c r="Z5575" s="52">
        <v>0</v>
      </c>
    </row>
    <row r="5576" spans="1:26">
      <c r="A5576" s="52" t="s">
        <v>352</v>
      </c>
      <c r="B5576" s="52" t="s">
        <v>342</v>
      </c>
      <c r="C5576" s="52" t="s">
        <v>255</v>
      </c>
      <c r="D5576" s="52" t="s">
        <v>86</v>
      </c>
      <c r="E5576" s="52" t="s">
        <v>89</v>
      </c>
      <c r="F5576" s="52" t="s">
        <v>71</v>
      </c>
      <c r="G5576" s="52">
        <v>0</v>
      </c>
      <c r="H5576" s="52">
        <v>0</v>
      </c>
      <c r="I5576" s="52">
        <v>0</v>
      </c>
      <c r="J5576" s="52">
        <v>0</v>
      </c>
      <c r="K5576" s="52">
        <v>0</v>
      </c>
      <c r="L5576" s="52">
        <v>0</v>
      </c>
      <c r="M5576" s="52">
        <v>0</v>
      </c>
      <c r="N5576" s="52">
        <v>0</v>
      </c>
      <c r="O5576" s="52">
        <v>0</v>
      </c>
      <c r="P5576" s="52">
        <v>0</v>
      </c>
      <c r="Q5576" s="52">
        <v>0</v>
      </c>
      <c r="R5576" s="52">
        <v>0</v>
      </c>
      <c r="S5576" s="52">
        <v>0</v>
      </c>
      <c r="T5576" s="52">
        <v>0</v>
      </c>
      <c r="U5576" s="52">
        <v>0</v>
      </c>
      <c r="V5576" s="52">
        <v>0</v>
      </c>
      <c r="W5576" s="52">
        <v>0</v>
      </c>
      <c r="X5576" s="52">
        <v>0</v>
      </c>
      <c r="Y5576" s="52">
        <v>0</v>
      </c>
      <c r="Z5576" s="52">
        <v>0</v>
      </c>
    </row>
    <row r="5577" spans="1:26">
      <c r="A5577" s="52" t="s">
        <v>352</v>
      </c>
      <c r="B5577" s="52" t="s">
        <v>342</v>
      </c>
      <c r="C5577" s="52" t="s">
        <v>255</v>
      </c>
      <c r="D5577" s="52" t="s">
        <v>86</v>
      </c>
      <c r="E5577" s="52" t="s">
        <v>89</v>
      </c>
      <c r="F5577" s="52" t="s">
        <v>72</v>
      </c>
      <c r="G5577" s="52">
        <v>416.41499981520008</v>
      </c>
      <c r="H5577" s="52">
        <v>405.12600118440002</v>
      </c>
      <c r="I5577" s="52">
        <v>421.44180168600002</v>
      </c>
      <c r="J5577" s="52">
        <v>423.35879924160002</v>
      </c>
      <c r="K5577" s="52">
        <v>452.36940020999998</v>
      </c>
      <c r="L5577" s="52">
        <v>505.19340170280003</v>
      </c>
      <c r="M5577" s="52">
        <v>562.61819816640002</v>
      </c>
      <c r="N5577" s="52">
        <v>541.95719846040004</v>
      </c>
      <c r="O5577" s="52">
        <v>422.20860154560006</v>
      </c>
      <c r="P5577" s="52">
        <v>339.56459853480004</v>
      </c>
      <c r="Q5577" s="52">
        <v>356.94539953920003</v>
      </c>
      <c r="R5577" s="52">
        <v>469.15379992800001</v>
      </c>
      <c r="S5577" s="52">
        <v>415.0091979792</v>
      </c>
      <c r="T5577" s="52">
        <v>451.09140044400004</v>
      </c>
      <c r="U5577" s="52">
        <v>456.24600019799999</v>
      </c>
      <c r="V5577" s="52">
        <v>490.07039958720003</v>
      </c>
      <c r="W5577" s="52">
        <v>483.33959942400003</v>
      </c>
      <c r="X5577" s="52">
        <v>473.69572849080004</v>
      </c>
      <c r="Y5577" s="52">
        <v>577.23306511320004</v>
      </c>
      <c r="Z5577" s="52">
        <v>562.80223314720001</v>
      </c>
    </row>
    <row r="5578" spans="1:26">
      <c r="A5578" s="52" t="s">
        <v>352</v>
      </c>
      <c r="B5578" s="52" t="s">
        <v>343</v>
      </c>
      <c r="C5578" s="52" t="s">
        <v>255</v>
      </c>
      <c r="D5578" s="52" t="s">
        <v>86</v>
      </c>
      <c r="E5578" s="52" t="s">
        <v>89</v>
      </c>
      <c r="F5578" s="52" t="s">
        <v>73</v>
      </c>
      <c r="G5578" s="52">
        <v>0</v>
      </c>
      <c r="H5578" s="52">
        <v>0</v>
      </c>
      <c r="I5578" s="52">
        <v>0</v>
      </c>
      <c r="J5578" s="52">
        <v>0</v>
      </c>
      <c r="K5578" s="52">
        <v>0</v>
      </c>
      <c r="L5578" s="52">
        <v>0</v>
      </c>
      <c r="M5578" s="52">
        <v>0</v>
      </c>
      <c r="N5578" s="52">
        <v>0</v>
      </c>
      <c r="O5578" s="52">
        <v>0</v>
      </c>
      <c r="P5578" s="52">
        <v>0</v>
      </c>
      <c r="Q5578" s="52">
        <v>0</v>
      </c>
      <c r="R5578" s="52">
        <v>0</v>
      </c>
      <c r="S5578" s="52">
        <v>0</v>
      </c>
      <c r="T5578" s="52">
        <v>0</v>
      </c>
      <c r="U5578" s="52">
        <v>0</v>
      </c>
      <c r="V5578" s="52">
        <v>0</v>
      </c>
      <c r="W5578" s="52">
        <v>0</v>
      </c>
      <c r="X5578" s="52">
        <v>0</v>
      </c>
      <c r="Y5578" s="52">
        <v>0</v>
      </c>
      <c r="Z5578" s="52">
        <v>0</v>
      </c>
    </row>
    <row r="5579" spans="1:26">
      <c r="A5579" s="52" t="s">
        <v>353</v>
      </c>
      <c r="B5579" s="52" t="s">
        <v>337</v>
      </c>
      <c r="C5579" s="52" t="s">
        <v>255</v>
      </c>
      <c r="D5579" s="52" t="s">
        <v>86</v>
      </c>
      <c r="E5579" s="52" t="s">
        <v>90</v>
      </c>
      <c r="F5579" s="52" t="s">
        <v>63</v>
      </c>
      <c r="G5579" s="52">
        <v>0</v>
      </c>
      <c r="H5579" s="52">
        <v>0</v>
      </c>
      <c r="I5579" s="52">
        <v>0</v>
      </c>
      <c r="J5579" s="52">
        <v>0</v>
      </c>
      <c r="K5579" s="52">
        <v>0</v>
      </c>
      <c r="L5579" s="52">
        <v>0</v>
      </c>
      <c r="M5579" s="52">
        <v>0</v>
      </c>
      <c r="N5579" s="52">
        <v>0</v>
      </c>
      <c r="O5579" s="52">
        <v>0</v>
      </c>
      <c r="P5579" s="52">
        <v>0</v>
      </c>
      <c r="Q5579" s="52">
        <v>0</v>
      </c>
      <c r="R5579" s="52">
        <v>0</v>
      </c>
      <c r="S5579" s="52">
        <v>0</v>
      </c>
      <c r="T5579" s="52">
        <v>0</v>
      </c>
      <c r="U5579" s="52">
        <v>0</v>
      </c>
      <c r="V5579" s="52">
        <v>0</v>
      </c>
      <c r="W5579" s="52">
        <v>0</v>
      </c>
      <c r="X5579" s="52">
        <v>0</v>
      </c>
      <c r="Y5579" s="52">
        <v>0</v>
      </c>
      <c r="Z5579" s="52">
        <v>0</v>
      </c>
    </row>
    <row r="5580" spans="1:26">
      <c r="A5580" s="52" t="s">
        <v>353</v>
      </c>
      <c r="B5580" s="52" t="s">
        <v>338</v>
      </c>
      <c r="C5580" s="52" t="s">
        <v>255</v>
      </c>
      <c r="D5580" s="52" t="s">
        <v>86</v>
      </c>
      <c r="E5580" s="52" t="s">
        <v>90</v>
      </c>
      <c r="F5580" s="52" t="s">
        <v>64</v>
      </c>
      <c r="G5580" s="52">
        <v>0</v>
      </c>
      <c r="H5580" s="52">
        <v>0</v>
      </c>
      <c r="I5580" s="52">
        <v>0</v>
      </c>
      <c r="J5580" s="52">
        <v>0</v>
      </c>
      <c r="K5580" s="52">
        <v>0</v>
      </c>
      <c r="L5580" s="52">
        <v>0</v>
      </c>
      <c r="M5580" s="52">
        <v>0</v>
      </c>
      <c r="N5580" s="52">
        <v>0</v>
      </c>
      <c r="O5580" s="52">
        <v>0</v>
      </c>
      <c r="P5580" s="52">
        <v>0</v>
      </c>
      <c r="Q5580" s="52">
        <v>0</v>
      </c>
      <c r="R5580" s="52">
        <v>0</v>
      </c>
      <c r="S5580" s="52">
        <v>0</v>
      </c>
      <c r="T5580" s="52">
        <v>0</v>
      </c>
      <c r="U5580" s="52">
        <v>0</v>
      </c>
      <c r="V5580" s="52">
        <v>0</v>
      </c>
      <c r="W5580" s="52">
        <v>0</v>
      </c>
      <c r="X5580" s="52">
        <v>0</v>
      </c>
      <c r="Y5580" s="52">
        <v>0</v>
      </c>
      <c r="Z5580" s="52">
        <v>0</v>
      </c>
    </row>
    <row r="5581" spans="1:26">
      <c r="A5581" s="52" t="s">
        <v>353</v>
      </c>
      <c r="B5581" s="52" t="s">
        <v>339</v>
      </c>
      <c r="C5581" s="52" t="s">
        <v>255</v>
      </c>
      <c r="D5581" s="52" t="s">
        <v>86</v>
      </c>
      <c r="E5581" s="52" t="s">
        <v>90</v>
      </c>
      <c r="F5581" s="52" t="s">
        <v>65</v>
      </c>
      <c r="G5581" s="52">
        <v>0</v>
      </c>
      <c r="H5581" s="52">
        <v>0</v>
      </c>
      <c r="I5581" s="52">
        <v>0</v>
      </c>
      <c r="J5581" s="52">
        <v>0</v>
      </c>
      <c r="K5581" s="52">
        <v>0</v>
      </c>
      <c r="L5581" s="52">
        <v>0</v>
      </c>
      <c r="M5581" s="52">
        <v>0</v>
      </c>
      <c r="N5581" s="52">
        <v>0</v>
      </c>
      <c r="O5581" s="52">
        <v>0</v>
      </c>
      <c r="P5581" s="52">
        <v>0</v>
      </c>
      <c r="Q5581" s="52">
        <v>0</v>
      </c>
      <c r="R5581" s="52">
        <v>3.7249038504</v>
      </c>
      <c r="S5581" s="52">
        <v>2.2503003300000004</v>
      </c>
      <c r="T5581" s="52">
        <v>2.6553522960000002</v>
      </c>
      <c r="U5581" s="52">
        <v>2.4303243564000003</v>
      </c>
      <c r="V5581" s="52">
        <v>3.2854363884</v>
      </c>
      <c r="W5581" s="52">
        <v>3.1212468396000004</v>
      </c>
      <c r="X5581" s="52">
        <v>5.1986448900000006</v>
      </c>
      <c r="Y5581" s="52">
        <v>5.1032779596000006</v>
      </c>
      <c r="Z5581" s="52">
        <v>4.5131526863999998</v>
      </c>
    </row>
    <row r="5582" spans="1:26">
      <c r="A5582" s="52" t="s">
        <v>353</v>
      </c>
      <c r="B5582" s="52" t="s">
        <v>340</v>
      </c>
      <c r="C5582" s="52" t="s">
        <v>255</v>
      </c>
      <c r="D5582" s="52" t="s">
        <v>86</v>
      </c>
      <c r="E5582" s="52" t="s">
        <v>90</v>
      </c>
      <c r="F5582" s="52" t="s">
        <v>66</v>
      </c>
      <c r="G5582" s="52">
        <v>0</v>
      </c>
      <c r="H5582" s="52">
        <v>0</v>
      </c>
      <c r="I5582" s="52">
        <v>0</v>
      </c>
      <c r="J5582" s="52">
        <v>0</v>
      </c>
      <c r="K5582" s="52">
        <v>0</v>
      </c>
      <c r="L5582" s="52">
        <v>0</v>
      </c>
      <c r="M5582" s="52">
        <v>0</v>
      </c>
      <c r="N5582" s="52">
        <v>0</v>
      </c>
      <c r="O5582" s="52">
        <v>0</v>
      </c>
      <c r="P5582" s="52">
        <v>0</v>
      </c>
      <c r="Q5582" s="52">
        <v>0</v>
      </c>
      <c r="R5582" s="52">
        <v>0</v>
      </c>
      <c r="S5582" s="52">
        <v>0</v>
      </c>
      <c r="T5582" s="52">
        <v>0</v>
      </c>
      <c r="U5582" s="52">
        <v>0</v>
      </c>
      <c r="V5582" s="52">
        <v>0</v>
      </c>
      <c r="W5582" s="52">
        <v>0</v>
      </c>
      <c r="X5582" s="52">
        <v>0</v>
      </c>
      <c r="Y5582" s="52">
        <v>0</v>
      </c>
      <c r="Z5582" s="52">
        <v>0</v>
      </c>
    </row>
    <row r="5583" spans="1:26">
      <c r="A5583" s="52" t="s">
        <v>353</v>
      </c>
      <c r="B5583" s="52" t="s">
        <v>341</v>
      </c>
      <c r="C5583" s="52" t="s">
        <v>255</v>
      </c>
      <c r="D5583" s="52" t="s">
        <v>86</v>
      </c>
      <c r="E5583" s="52" t="s">
        <v>90</v>
      </c>
      <c r="F5583" s="52" t="s">
        <v>67</v>
      </c>
      <c r="G5583" s="52">
        <v>0</v>
      </c>
      <c r="H5583" s="52">
        <v>0</v>
      </c>
      <c r="I5583" s="52">
        <v>0</v>
      </c>
      <c r="J5583" s="52">
        <v>0</v>
      </c>
      <c r="K5583" s="52">
        <v>0</v>
      </c>
      <c r="L5583" s="52">
        <v>0</v>
      </c>
      <c r="M5583" s="52">
        <v>0</v>
      </c>
      <c r="N5583" s="52">
        <v>0</v>
      </c>
      <c r="O5583" s="52">
        <v>0</v>
      </c>
      <c r="P5583" s="52">
        <v>0</v>
      </c>
      <c r="Q5583" s="52">
        <v>0</v>
      </c>
      <c r="R5583" s="52">
        <v>0</v>
      </c>
      <c r="S5583" s="52">
        <v>0</v>
      </c>
      <c r="T5583" s="52">
        <v>0</v>
      </c>
      <c r="U5583" s="52">
        <v>0</v>
      </c>
      <c r="V5583" s="52">
        <v>0</v>
      </c>
      <c r="W5583" s="52">
        <v>0</v>
      </c>
      <c r="X5583" s="52">
        <v>0</v>
      </c>
      <c r="Y5583" s="52">
        <v>0</v>
      </c>
      <c r="Z5583" s="52">
        <v>0</v>
      </c>
    </row>
    <row r="5584" spans="1:26">
      <c r="A5584" s="52" t="s">
        <v>353</v>
      </c>
      <c r="B5584" s="52" t="s">
        <v>337</v>
      </c>
      <c r="C5584" s="52" t="s">
        <v>255</v>
      </c>
      <c r="D5584" s="52" t="s">
        <v>86</v>
      </c>
      <c r="E5584" s="52" t="s">
        <v>90</v>
      </c>
      <c r="F5584" s="52" t="s">
        <v>68</v>
      </c>
      <c r="G5584" s="52">
        <v>0</v>
      </c>
      <c r="H5584" s="52">
        <v>0</v>
      </c>
      <c r="I5584" s="52">
        <v>0</v>
      </c>
      <c r="J5584" s="52">
        <v>0</v>
      </c>
      <c r="K5584" s="52">
        <v>0</v>
      </c>
      <c r="L5584" s="52">
        <v>0</v>
      </c>
      <c r="M5584" s="52">
        <v>0</v>
      </c>
      <c r="N5584" s="52">
        <v>0</v>
      </c>
      <c r="O5584" s="52">
        <v>0</v>
      </c>
      <c r="P5584" s="52">
        <v>0</v>
      </c>
      <c r="Q5584" s="52">
        <v>0</v>
      </c>
      <c r="R5584" s="52">
        <v>0</v>
      </c>
      <c r="S5584" s="52">
        <v>0</v>
      </c>
      <c r="T5584" s="52">
        <v>0</v>
      </c>
      <c r="U5584" s="52">
        <v>0</v>
      </c>
      <c r="V5584" s="52">
        <v>0</v>
      </c>
      <c r="W5584" s="52">
        <v>0</v>
      </c>
      <c r="X5584" s="52">
        <v>0</v>
      </c>
      <c r="Y5584" s="52">
        <v>0</v>
      </c>
      <c r="Z5584" s="52">
        <v>0</v>
      </c>
    </row>
    <row r="5585" spans="1:26">
      <c r="A5585" s="52" t="s">
        <v>353</v>
      </c>
      <c r="B5585" s="52" t="s">
        <v>337</v>
      </c>
      <c r="C5585" s="52" t="s">
        <v>255</v>
      </c>
      <c r="D5585" s="52" t="s">
        <v>86</v>
      </c>
      <c r="E5585" s="52" t="s">
        <v>90</v>
      </c>
      <c r="F5585" s="52" t="s">
        <v>69</v>
      </c>
      <c r="G5585" s="52">
        <v>0</v>
      </c>
      <c r="H5585" s="52">
        <v>0</v>
      </c>
      <c r="I5585" s="52">
        <v>0</v>
      </c>
      <c r="J5585" s="52">
        <v>0</v>
      </c>
      <c r="K5585" s="52">
        <v>0</v>
      </c>
      <c r="L5585" s="52">
        <v>0</v>
      </c>
      <c r="M5585" s="52">
        <v>0</v>
      </c>
      <c r="N5585" s="52">
        <v>0</v>
      </c>
      <c r="O5585" s="52">
        <v>0</v>
      </c>
      <c r="P5585" s="52">
        <v>0</v>
      </c>
      <c r="Q5585" s="52">
        <v>0</v>
      </c>
      <c r="R5585" s="52">
        <v>0</v>
      </c>
      <c r="S5585" s="52">
        <v>0</v>
      </c>
      <c r="T5585" s="52">
        <v>0</v>
      </c>
      <c r="U5585" s="52">
        <v>0</v>
      </c>
      <c r="V5585" s="52">
        <v>0</v>
      </c>
      <c r="W5585" s="52">
        <v>0</v>
      </c>
      <c r="X5585" s="52">
        <v>0</v>
      </c>
      <c r="Y5585" s="52">
        <v>0</v>
      </c>
      <c r="Z5585" s="52">
        <v>0</v>
      </c>
    </row>
    <row r="5586" spans="1:26">
      <c r="A5586" s="52" t="s">
        <v>353</v>
      </c>
      <c r="B5586" s="52" t="s">
        <v>337</v>
      </c>
      <c r="C5586" s="52" t="s">
        <v>255</v>
      </c>
      <c r="D5586" s="52" t="s">
        <v>86</v>
      </c>
      <c r="E5586" s="52" t="s">
        <v>90</v>
      </c>
      <c r="F5586" s="52" t="s">
        <v>70</v>
      </c>
      <c r="G5586" s="52">
        <v>0</v>
      </c>
      <c r="H5586" s="52">
        <v>0</v>
      </c>
      <c r="I5586" s="52">
        <v>0</v>
      </c>
      <c r="J5586" s="52">
        <v>0</v>
      </c>
      <c r="K5586" s="52">
        <v>0</v>
      </c>
      <c r="L5586" s="52">
        <v>0</v>
      </c>
      <c r="M5586" s="52">
        <v>0</v>
      </c>
      <c r="N5586" s="52">
        <v>0</v>
      </c>
      <c r="O5586" s="52">
        <v>0</v>
      </c>
      <c r="P5586" s="52">
        <v>0</v>
      </c>
      <c r="Q5586" s="52">
        <v>0</v>
      </c>
      <c r="R5586" s="52">
        <v>0</v>
      </c>
      <c r="S5586" s="52">
        <v>0</v>
      </c>
      <c r="T5586" s="52">
        <v>0</v>
      </c>
      <c r="U5586" s="52">
        <v>0</v>
      </c>
      <c r="V5586" s="52">
        <v>0</v>
      </c>
      <c r="W5586" s="52">
        <v>0</v>
      </c>
      <c r="X5586" s="52">
        <v>0</v>
      </c>
      <c r="Y5586" s="52">
        <v>0</v>
      </c>
      <c r="Z5586" s="52">
        <v>0</v>
      </c>
    </row>
    <row r="5587" spans="1:26">
      <c r="A5587" s="52" t="s">
        <v>353</v>
      </c>
      <c r="B5587" s="52" t="s">
        <v>342</v>
      </c>
      <c r="C5587" s="52" t="s">
        <v>255</v>
      </c>
      <c r="D5587" s="52" t="s">
        <v>86</v>
      </c>
      <c r="E5587" s="52" t="s">
        <v>90</v>
      </c>
      <c r="F5587" s="52" t="s">
        <v>71</v>
      </c>
      <c r="G5587" s="52">
        <v>0</v>
      </c>
      <c r="H5587" s="52">
        <v>0</v>
      </c>
      <c r="I5587" s="52">
        <v>0</v>
      </c>
      <c r="J5587" s="52">
        <v>0</v>
      </c>
      <c r="K5587" s="52">
        <v>0</v>
      </c>
      <c r="L5587" s="52">
        <v>0</v>
      </c>
      <c r="M5587" s="52">
        <v>0</v>
      </c>
      <c r="N5587" s="52">
        <v>0</v>
      </c>
      <c r="O5587" s="52">
        <v>0</v>
      </c>
      <c r="P5587" s="52">
        <v>0</v>
      </c>
      <c r="Q5587" s="52">
        <v>0</v>
      </c>
      <c r="R5587" s="52">
        <v>0</v>
      </c>
      <c r="S5587" s="52">
        <v>0</v>
      </c>
      <c r="T5587" s="52">
        <v>0</v>
      </c>
      <c r="U5587" s="52">
        <v>0</v>
      </c>
      <c r="V5587" s="52">
        <v>0</v>
      </c>
      <c r="W5587" s="52">
        <v>0</v>
      </c>
      <c r="X5587" s="52">
        <v>0</v>
      </c>
      <c r="Y5587" s="52">
        <v>0</v>
      </c>
      <c r="Z5587" s="52">
        <v>0</v>
      </c>
    </row>
    <row r="5588" spans="1:26">
      <c r="A5588" s="52" t="s">
        <v>353</v>
      </c>
      <c r="B5588" s="52" t="s">
        <v>342</v>
      </c>
      <c r="C5588" s="52" t="s">
        <v>255</v>
      </c>
      <c r="D5588" s="52" t="s">
        <v>86</v>
      </c>
      <c r="E5588" s="52" t="s">
        <v>90</v>
      </c>
      <c r="F5588" s="52" t="s">
        <v>72</v>
      </c>
      <c r="G5588" s="52">
        <v>141.99939994320002</v>
      </c>
      <c r="H5588" s="52">
        <v>125.08579976400001</v>
      </c>
      <c r="I5588" s="52">
        <v>133.07660064000001</v>
      </c>
      <c r="J5588" s="52">
        <v>137.09579884920001</v>
      </c>
      <c r="K5588" s="52">
        <v>132.4900006524</v>
      </c>
      <c r="L5588" s="52">
        <v>165.99700292040001</v>
      </c>
      <c r="M5588" s="52">
        <v>161.56679911559999</v>
      </c>
      <c r="N5588" s="52">
        <v>160.45360017120001</v>
      </c>
      <c r="O5588" s="52">
        <v>148.4668001448</v>
      </c>
      <c r="P5588" s="52">
        <v>193.00479786720001</v>
      </c>
      <c r="Q5588" s="52">
        <v>147.94759926360001</v>
      </c>
      <c r="R5588" s="52">
        <v>303.83880160680002</v>
      </c>
      <c r="S5588" s="52">
        <v>322.90179604920002</v>
      </c>
      <c r="T5588" s="52">
        <v>318.70220118840001</v>
      </c>
      <c r="U5588" s="52">
        <v>318.0334017564</v>
      </c>
      <c r="V5588" s="52">
        <v>339.90300083160002</v>
      </c>
      <c r="W5588" s="52">
        <v>338.15480249159998</v>
      </c>
      <c r="X5588" s="52">
        <v>334.92261382560002</v>
      </c>
      <c r="Y5588" s="52">
        <v>356.65162434360002</v>
      </c>
      <c r="Z5588" s="52">
        <v>359.31413188080001</v>
      </c>
    </row>
    <row r="5589" spans="1:26">
      <c r="A5589" s="52" t="s">
        <v>353</v>
      </c>
      <c r="B5589" s="52" t="s">
        <v>343</v>
      </c>
      <c r="C5589" s="52" t="s">
        <v>255</v>
      </c>
      <c r="D5589" s="52" t="s">
        <v>86</v>
      </c>
      <c r="E5589" s="52" t="s">
        <v>90</v>
      </c>
      <c r="F5589" s="52" t="s">
        <v>73</v>
      </c>
      <c r="G5589" s="52">
        <v>0</v>
      </c>
      <c r="H5589" s="52">
        <v>0</v>
      </c>
      <c r="I5589" s="52">
        <v>0</v>
      </c>
      <c r="J5589" s="52">
        <v>0</v>
      </c>
      <c r="K5589" s="52">
        <v>0</v>
      </c>
      <c r="L5589" s="52">
        <v>0</v>
      </c>
      <c r="M5589" s="52">
        <v>0</v>
      </c>
      <c r="N5589" s="52">
        <v>0</v>
      </c>
      <c r="O5589" s="52">
        <v>0</v>
      </c>
      <c r="P5589" s="52">
        <v>0</v>
      </c>
      <c r="Q5589" s="52">
        <v>0</v>
      </c>
      <c r="R5589" s="52">
        <v>0</v>
      </c>
      <c r="S5589" s="52">
        <v>0</v>
      </c>
      <c r="T5589" s="52">
        <v>0</v>
      </c>
      <c r="U5589" s="52">
        <v>0</v>
      </c>
      <c r="V5589" s="52">
        <v>0</v>
      </c>
      <c r="W5589" s="52">
        <v>0</v>
      </c>
      <c r="X5589" s="52">
        <v>0</v>
      </c>
      <c r="Y5589" s="52">
        <v>0</v>
      </c>
      <c r="Z5589" s="52">
        <v>0</v>
      </c>
    </row>
    <row r="5590" spans="1:26">
      <c r="A5590" s="52" t="s">
        <v>354</v>
      </c>
      <c r="B5590" s="52" t="s">
        <v>337</v>
      </c>
      <c r="C5590" s="52" t="s">
        <v>255</v>
      </c>
      <c r="D5590" s="52" t="s">
        <v>86</v>
      </c>
      <c r="E5590" s="52" t="s">
        <v>91</v>
      </c>
      <c r="F5590" s="52" t="s">
        <v>63</v>
      </c>
      <c r="G5590" s="52">
        <v>0</v>
      </c>
      <c r="H5590" s="52">
        <v>0</v>
      </c>
      <c r="I5590" s="52">
        <v>0</v>
      </c>
      <c r="J5590" s="52">
        <v>0</v>
      </c>
      <c r="K5590" s="52">
        <v>0</v>
      </c>
      <c r="L5590" s="52">
        <v>0</v>
      </c>
      <c r="M5590" s="52">
        <v>0</v>
      </c>
      <c r="N5590" s="52">
        <v>0</v>
      </c>
      <c r="O5590" s="52">
        <v>0</v>
      </c>
      <c r="P5590" s="52">
        <v>0</v>
      </c>
      <c r="Q5590" s="52">
        <v>0</v>
      </c>
      <c r="R5590" s="52">
        <v>0</v>
      </c>
      <c r="S5590" s="52">
        <v>0</v>
      </c>
      <c r="T5590" s="52">
        <v>0</v>
      </c>
      <c r="U5590" s="52">
        <v>0</v>
      </c>
      <c r="V5590" s="52">
        <v>0</v>
      </c>
      <c r="W5590" s="52">
        <v>0</v>
      </c>
      <c r="X5590" s="52">
        <v>0</v>
      </c>
      <c r="Y5590" s="52">
        <v>0</v>
      </c>
      <c r="Z5590" s="52">
        <v>0</v>
      </c>
    </row>
    <row r="5591" spans="1:26">
      <c r="A5591" s="52" t="s">
        <v>354</v>
      </c>
      <c r="B5591" s="52" t="s">
        <v>338</v>
      </c>
      <c r="C5591" s="52" t="s">
        <v>255</v>
      </c>
      <c r="D5591" s="52" t="s">
        <v>86</v>
      </c>
      <c r="E5591" s="52" t="s">
        <v>91</v>
      </c>
      <c r="F5591" s="52" t="s">
        <v>64</v>
      </c>
      <c r="G5591" s="52">
        <v>0</v>
      </c>
      <c r="H5591" s="52">
        <v>0</v>
      </c>
      <c r="I5591" s="52">
        <v>0</v>
      </c>
      <c r="J5591" s="52">
        <v>0</v>
      </c>
      <c r="K5591" s="52">
        <v>0</v>
      </c>
      <c r="L5591" s="52">
        <v>0</v>
      </c>
      <c r="M5591" s="52">
        <v>0</v>
      </c>
      <c r="N5591" s="52">
        <v>0</v>
      </c>
      <c r="O5591" s="52">
        <v>0</v>
      </c>
      <c r="P5591" s="52">
        <v>0</v>
      </c>
      <c r="Q5591" s="52">
        <v>0</v>
      </c>
      <c r="R5591" s="52">
        <v>0</v>
      </c>
      <c r="S5591" s="52">
        <v>0</v>
      </c>
      <c r="T5591" s="52">
        <v>0</v>
      </c>
      <c r="U5591" s="52">
        <v>0</v>
      </c>
      <c r="V5591" s="52">
        <v>0</v>
      </c>
      <c r="W5591" s="52">
        <v>0</v>
      </c>
      <c r="X5591" s="52">
        <v>0</v>
      </c>
      <c r="Y5591" s="52">
        <v>0</v>
      </c>
      <c r="Z5591" s="52">
        <v>0</v>
      </c>
    </row>
    <row r="5592" spans="1:26">
      <c r="A5592" s="52" t="s">
        <v>354</v>
      </c>
      <c r="B5592" s="52" t="s">
        <v>339</v>
      </c>
      <c r="C5592" s="52" t="s">
        <v>255</v>
      </c>
      <c r="D5592" s="52" t="s">
        <v>86</v>
      </c>
      <c r="E5592" s="52" t="s">
        <v>91</v>
      </c>
      <c r="F5592" s="52" t="s">
        <v>65</v>
      </c>
      <c r="G5592" s="52">
        <v>0</v>
      </c>
      <c r="H5592" s="52">
        <v>0</v>
      </c>
      <c r="I5592" s="52">
        <v>0</v>
      </c>
      <c r="J5592" s="52">
        <v>0</v>
      </c>
      <c r="K5592" s="52">
        <v>0</v>
      </c>
      <c r="L5592" s="52">
        <v>0</v>
      </c>
      <c r="M5592" s="52">
        <v>0</v>
      </c>
      <c r="N5592" s="52">
        <v>0</v>
      </c>
      <c r="O5592" s="52">
        <v>0</v>
      </c>
      <c r="P5592" s="52">
        <v>0</v>
      </c>
      <c r="Q5592" s="52">
        <v>0</v>
      </c>
      <c r="R5592" s="52">
        <v>0</v>
      </c>
      <c r="S5592" s="52">
        <v>0</v>
      </c>
      <c r="T5592" s="52">
        <v>0</v>
      </c>
      <c r="U5592" s="52">
        <v>0</v>
      </c>
      <c r="V5592" s="52">
        <v>0</v>
      </c>
      <c r="W5592" s="52">
        <v>0</v>
      </c>
      <c r="X5592" s="52">
        <v>0</v>
      </c>
      <c r="Y5592" s="52">
        <v>0</v>
      </c>
      <c r="Z5592" s="52">
        <v>0</v>
      </c>
    </row>
    <row r="5593" spans="1:26">
      <c r="A5593" s="52" t="s">
        <v>354</v>
      </c>
      <c r="B5593" s="52" t="s">
        <v>340</v>
      </c>
      <c r="C5593" s="52" t="s">
        <v>255</v>
      </c>
      <c r="D5593" s="52" t="s">
        <v>86</v>
      </c>
      <c r="E5593" s="52" t="s">
        <v>91</v>
      </c>
      <c r="F5593" s="52" t="s">
        <v>66</v>
      </c>
      <c r="G5593" s="52">
        <v>0</v>
      </c>
      <c r="H5593" s="52">
        <v>0</v>
      </c>
      <c r="I5593" s="52">
        <v>0</v>
      </c>
      <c r="J5593" s="52">
        <v>0</v>
      </c>
      <c r="K5593" s="52">
        <v>0</v>
      </c>
      <c r="L5593" s="52">
        <v>0</v>
      </c>
      <c r="M5593" s="52">
        <v>0</v>
      </c>
      <c r="N5593" s="52">
        <v>0</v>
      </c>
      <c r="O5593" s="52">
        <v>0</v>
      </c>
      <c r="P5593" s="52">
        <v>0</v>
      </c>
      <c r="Q5593" s="52">
        <v>0</v>
      </c>
      <c r="R5593" s="52">
        <v>0</v>
      </c>
      <c r="S5593" s="52">
        <v>0</v>
      </c>
      <c r="T5593" s="52">
        <v>0</v>
      </c>
      <c r="U5593" s="52">
        <v>0</v>
      </c>
      <c r="V5593" s="52">
        <v>0</v>
      </c>
      <c r="W5593" s="52">
        <v>0</v>
      </c>
      <c r="X5593" s="52">
        <v>0</v>
      </c>
      <c r="Y5593" s="52">
        <v>0</v>
      </c>
      <c r="Z5593" s="52">
        <v>0</v>
      </c>
    </row>
    <row r="5594" spans="1:26">
      <c r="A5594" s="52" t="s">
        <v>354</v>
      </c>
      <c r="B5594" s="52" t="s">
        <v>341</v>
      </c>
      <c r="C5594" s="52" t="s">
        <v>255</v>
      </c>
      <c r="D5594" s="52" t="s">
        <v>86</v>
      </c>
      <c r="E5594" s="52" t="s">
        <v>91</v>
      </c>
      <c r="F5594" s="52" t="s">
        <v>67</v>
      </c>
      <c r="G5594" s="52">
        <v>0</v>
      </c>
      <c r="H5594" s="52">
        <v>0</v>
      </c>
      <c r="I5594" s="52">
        <v>0</v>
      </c>
      <c r="J5594" s="52">
        <v>0</v>
      </c>
      <c r="K5594" s="52">
        <v>0</v>
      </c>
      <c r="L5594" s="52">
        <v>0</v>
      </c>
      <c r="M5594" s="52">
        <v>0</v>
      </c>
      <c r="N5594" s="52">
        <v>0</v>
      </c>
      <c r="O5594" s="52">
        <v>0</v>
      </c>
      <c r="P5594" s="52">
        <v>0</v>
      </c>
      <c r="Q5594" s="52">
        <v>0</v>
      </c>
      <c r="R5594" s="52">
        <v>0</v>
      </c>
      <c r="S5594" s="52">
        <v>0</v>
      </c>
      <c r="T5594" s="52">
        <v>0</v>
      </c>
      <c r="U5594" s="52">
        <v>0</v>
      </c>
      <c r="V5594" s="52">
        <v>0</v>
      </c>
      <c r="W5594" s="52">
        <v>0</v>
      </c>
      <c r="X5594" s="52">
        <v>0</v>
      </c>
      <c r="Y5594" s="52">
        <v>0</v>
      </c>
      <c r="Z5594" s="52">
        <v>0</v>
      </c>
    </row>
    <row r="5595" spans="1:26">
      <c r="A5595" s="52" t="s">
        <v>354</v>
      </c>
      <c r="B5595" s="52" t="s">
        <v>337</v>
      </c>
      <c r="C5595" s="52" t="s">
        <v>255</v>
      </c>
      <c r="D5595" s="52" t="s">
        <v>86</v>
      </c>
      <c r="E5595" s="52" t="s">
        <v>91</v>
      </c>
      <c r="F5595" s="52" t="s">
        <v>68</v>
      </c>
      <c r="G5595" s="52">
        <v>0</v>
      </c>
      <c r="H5595" s="52">
        <v>0</v>
      </c>
      <c r="I5595" s="52">
        <v>0</v>
      </c>
      <c r="J5595" s="52">
        <v>0</v>
      </c>
      <c r="K5595" s="52">
        <v>0</v>
      </c>
      <c r="L5595" s="52">
        <v>0</v>
      </c>
      <c r="M5595" s="52">
        <v>0</v>
      </c>
      <c r="N5595" s="52">
        <v>0</v>
      </c>
      <c r="O5595" s="52">
        <v>0</v>
      </c>
      <c r="P5595" s="52">
        <v>0</v>
      </c>
      <c r="Q5595" s="52">
        <v>0</v>
      </c>
      <c r="R5595" s="52">
        <v>0</v>
      </c>
      <c r="S5595" s="52">
        <v>0</v>
      </c>
      <c r="T5595" s="52">
        <v>0</v>
      </c>
      <c r="U5595" s="52">
        <v>0</v>
      </c>
      <c r="V5595" s="52">
        <v>0</v>
      </c>
      <c r="W5595" s="52">
        <v>0</v>
      </c>
      <c r="X5595" s="52">
        <v>0</v>
      </c>
      <c r="Y5595" s="52">
        <v>0</v>
      </c>
      <c r="Z5595" s="52">
        <v>0</v>
      </c>
    </row>
    <row r="5596" spans="1:26">
      <c r="A5596" s="52" t="s">
        <v>354</v>
      </c>
      <c r="B5596" s="52" t="s">
        <v>337</v>
      </c>
      <c r="C5596" s="52" t="s">
        <v>255</v>
      </c>
      <c r="D5596" s="52" t="s">
        <v>86</v>
      </c>
      <c r="E5596" s="52" t="s">
        <v>91</v>
      </c>
      <c r="F5596" s="52" t="s">
        <v>69</v>
      </c>
      <c r="G5596" s="52">
        <v>0</v>
      </c>
      <c r="H5596" s="52">
        <v>0</v>
      </c>
      <c r="I5596" s="52">
        <v>0</v>
      </c>
      <c r="J5596" s="52">
        <v>0</v>
      </c>
      <c r="K5596" s="52">
        <v>0</v>
      </c>
      <c r="L5596" s="52">
        <v>0</v>
      </c>
      <c r="M5596" s="52">
        <v>0</v>
      </c>
      <c r="N5596" s="52">
        <v>0</v>
      </c>
      <c r="O5596" s="52">
        <v>0</v>
      </c>
      <c r="P5596" s="52">
        <v>0</v>
      </c>
      <c r="Q5596" s="52">
        <v>0</v>
      </c>
      <c r="R5596" s="52">
        <v>0</v>
      </c>
      <c r="S5596" s="52">
        <v>0</v>
      </c>
      <c r="T5596" s="52">
        <v>0</v>
      </c>
      <c r="U5596" s="52">
        <v>0</v>
      </c>
      <c r="V5596" s="52">
        <v>0</v>
      </c>
      <c r="W5596" s="52">
        <v>0</v>
      </c>
      <c r="X5596" s="52">
        <v>0</v>
      </c>
      <c r="Y5596" s="52">
        <v>0</v>
      </c>
      <c r="Z5596" s="52">
        <v>0</v>
      </c>
    </row>
    <row r="5597" spans="1:26">
      <c r="A5597" s="52" t="s">
        <v>354</v>
      </c>
      <c r="B5597" s="52" t="s">
        <v>337</v>
      </c>
      <c r="C5597" s="52" t="s">
        <v>255</v>
      </c>
      <c r="D5597" s="52" t="s">
        <v>86</v>
      </c>
      <c r="E5597" s="52" t="s">
        <v>91</v>
      </c>
      <c r="F5597" s="52" t="s">
        <v>70</v>
      </c>
      <c r="G5597" s="52">
        <v>0</v>
      </c>
      <c r="H5597" s="52">
        <v>0</v>
      </c>
      <c r="I5597" s="52">
        <v>0</v>
      </c>
      <c r="J5597" s="52">
        <v>0</v>
      </c>
      <c r="K5597" s="52">
        <v>0</v>
      </c>
      <c r="L5597" s="52">
        <v>0</v>
      </c>
      <c r="M5597" s="52">
        <v>0</v>
      </c>
      <c r="N5597" s="52">
        <v>0</v>
      </c>
      <c r="O5597" s="52">
        <v>0</v>
      </c>
      <c r="P5597" s="52">
        <v>0</v>
      </c>
      <c r="Q5597" s="52">
        <v>0</v>
      </c>
      <c r="R5597" s="52">
        <v>0</v>
      </c>
      <c r="S5597" s="52">
        <v>0</v>
      </c>
      <c r="T5597" s="52">
        <v>0</v>
      </c>
      <c r="U5597" s="52">
        <v>0</v>
      </c>
      <c r="V5597" s="52">
        <v>0</v>
      </c>
      <c r="W5597" s="52">
        <v>0</v>
      </c>
      <c r="X5597" s="52">
        <v>0</v>
      </c>
      <c r="Y5597" s="52">
        <v>0</v>
      </c>
      <c r="Z5597" s="52">
        <v>0</v>
      </c>
    </row>
    <row r="5598" spans="1:26">
      <c r="A5598" s="52" t="s">
        <v>354</v>
      </c>
      <c r="B5598" s="52" t="s">
        <v>342</v>
      </c>
      <c r="C5598" s="52" t="s">
        <v>255</v>
      </c>
      <c r="D5598" s="52" t="s">
        <v>86</v>
      </c>
      <c r="E5598" s="52" t="s">
        <v>91</v>
      </c>
      <c r="F5598" s="52" t="s">
        <v>71</v>
      </c>
      <c r="G5598" s="52">
        <v>0</v>
      </c>
      <c r="H5598" s="52">
        <v>0</v>
      </c>
      <c r="I5598" s="52">
        <v>0</v>
      </c>
      <c r="J5598" s="52">
        <v>0</v>
      </c>
      <c r="K5598" s="52">
        <v>0</v>
      </c>
      <c r="L5598" s="52">
        <v>0</v>
      </c>
      <c r="M5598" s="52">
        <v>0</v>
      </c>
      <c r="N5598" s="52">
        <v>0</v>
      </c>
      <c r="O5598" s="52">
        <v>0</v>
      </c>
      <c r="P5598" s="52">
        <v>0</v>
      </c>
      <c r="Q5598" s="52">
        <v>0</v>
      </c>
      <c r="R5598" s="52">
        <v>0</v>
      </c>
      <c r="S5598" s="52">
        <v>0</v>
      </c>
      <c r="T5598" s="52">
        <v>0</v>
      </c>
      <c r="U5598" s="52">
        <v>0</v>
      </c>
      <c r="V5598" s="52">
        <v>0</v>
      </c>
      <c r="W5598" s="52">
        <v>0</v>
      </c>
      <c r="X5598" s="52">
        <v>0</v>
      </c>
      <c r="Y5598" s="52">
        <v>0</v>
      </c>
      <c r="Z5598" s="52">
        <v>0</v>
      </c>
    </row>
    <row r="5599" spans="1:26">
      <c r="A5599" s="52" t="s">
        <v>354</v>
      </c>
      <c r="B5599" s="52" t="s">
        <v>342</v>
      </c>
      <c r="C5599" s="52" t="s">
        <v>255</v>
      </c>
      <c r="D5599" s="52" t="s">
        <v>86</v>
      </c>
      <c r="E5599" s="52" t="s">
        <v>91</v>
      </c>
      <c r="F5599" s="52" t="s">
        <v>72</v>
      </c>
      <c r="G5599" s="52">
        <v>0</v>
      </c>
      <c r="H5599" s="52">
        <v>0</v>
      </c>
      <c r="I5599" s="52">
        <v>0</v>
      </c>
      <c r="J5599" s="52">
        <v>0</v>
      </c>
      <c r="K5599" s="52">
        <v>0</v>
      </c>
      <c r="L5599" s="52">
        <v>0</v>
      </c>
      <c r="M5599" s="52">
        <v>0</v>
      </c>
      <c r="N5599" s="52">
        <v>0</v>
      </c>
      <c r="O5599" s="52">
        <v>0</v>
      </c>
      <c r="P5599" s="52">
        <v>0</v>
      </c>
      <c r="Q5599" s="52">
        <v>0</v>
      </c>
      <c r="R5599" s="52">
        <v>0</v>
      </c>
      <c r="S5599" s="52">
        <v>0</v>
      </c>
      <c r="T5599" s="52">
        <v>0</v>
      </c>
      <c r="U5599" s="52">
        <v>0</v>
      </c>
      <c r="V5599" s="52">
        <v>0</v>
      </c>
      <c r="W5599" s="52">
        <v>0</v>
      </c>
      <c r="X5599" s="52">
        <v>0</v>
      </c>
      <c r="Y5599" s="52">
        <v>0</v>
      </c>
      <c r="Z5599" s="52">
        <v>0</v>
      </c>
    </row>
    <row r="5600" spans="1:26">
      <c r="A5600" s="52" t="s">
        <v>354</v>
      </c>
      <c r="B5600" s="52" t="s">
        <v>343</v>
      </c>
      <c r="C5600" s="52" t="s">
        <v>255</v>
      </c>
      <c r="D5600" s="52" t="s">
        <v>86</v>
      </c>
      <c r="E5600" s="52" t="s">
        <v>91</v>
      </c>
      <c r="F5600" s="52" t="s">
        <v>73</v>
      </c>
      <c r="G5600" s="52">
        <v>625.08239876880009</v>
      </c>
      <c r="H5600" s="52">
        <v>610.07669822880007</v>
      </c>
      <c r="I5600" s="52">
        <v>650.39940059040009</v>
      </c>
      <c r="J5600" s="52">
        <v>579.08700108720006</v>
      </c>
      <c r="K5600" s="52">
        <v>552.16169866080008</v>
      </c>
      <c r="L5600" s="52">
        <v>570.66840136079998</v>
      </c>
      <c r="M5600" s="52">
        <v>570.29580128160001</v>
      </c>
      <c r="N5600" s="52">
        <v>607.15259942760008</v>
      </c>
      <c r="O5600" s="52">
        <v>631.90530015840011</v>
      </c>
      <c r="P5600" s="52">
        <v>582.26129886960007</v>
      </c>
      <c r="Q5600" s="52">
        <v>654.8643004068</v>
      </c>
      <c r="R5600" s="52">
        <v>667.48139805239998</v>
      </c>
      <c r="S5600" s="52">
        <v>710.60579811720004</v>
      </c>
      <c r="T5600" s="52">
        <v>812.42550003960014</v>
      </c>
      <c r="U5600" s="52">
        <v>686.13120138960016</v>
      </c>
      <c r="V5600" s="52">
        <v>656.03789812800005</v>
      </c>
      <c r="W5600" s="52">
        <v>686.7783006372</v>
      </c>
      <c r="X5600" s="52">
        <v>709.81110160920014</v>
      </c>
      <c r="Y5600" s="52">
        <v>848.89079889120001</v>
      </c>
      <c r="Z5600" s="52">
        <v>930.73785708240007</v>
      </c>
    </row>
    <row r="5601" spans="1:26">
      <c r="A5601" s="52" t="s">
        <v>355</v>
      </c>
      <c r="B5601" s="52" t="s">
        <v>337</v>
      </c>
      <c r="C5601" s="52" t="s">
        <v>255</v>
      </c>
      <c r="D5601" s="52" t="s">
        <v>86</v>
      </c>
      <c r="E5601" s="52" t="s">
        <v>92</v>
      </c>
      <c r="F5601" s="52" t="s">
        <v>63</v>
      </c>
      <c r="G5601" s="52">
        <v>0</v>
      </c>
      <c r="H5601" s="52">
        <v>0</v>
      </c>
      <c r="I5601" s="52">
        <v>0</v>
      </c>
      <c r="J5601" s="52">
        <v>0</v>
      </c>
      <c r="K5601" s="52">
        <v>0</v>
      </c>
      <c r="L5601" s="52">
        <v>0</v>
      </c>
      <c r="M5601" s="52">
        <v>0</v>
      </c>
      <c r="N5601" s="52">
        <v>0</v>
      </c>
      <c r="O5601" s="52">
        <v>0</v>
      </c>
      <c r="P5601" s="52">
        <v>0</v>
      </c>
      <c r="Q5601" s="52">
        <v>0</v>
      </c>
      <c r="R5601" s="52">
        <v>0</v>
      </c>
      <c r="S5601" s="52">
        <v>0</v>
      </c>
      <c r="T5601" s="52">
        <v>0</v>
      </c>
      <c r="U5601" s="52">
        <v>0</v>
      </c>
      <c r="V5601" s="52">
        <v>0</v>
      </c>
      <c r="W5601" s="52">
        <v>0</v>
      </c>
      <c r="X5601" s="52">
        <v>0</v>
      </c>
      <c r="Y5601" s="52">
        <v>0</v>
      </c>
      <c r="Z5601" s="52">
        <v>0</v>
      </c>
    </row>
    <row r="5602" spans="1:26">
      <c r="A5602" s="52" t="s">
        <v>355</v>
      </c>
      <c r="B5602" s="52" t="s">
        <v>338</v>
      </c>
      <c r="C5602" s="52" t="s">
        <v>255</v>
      </c>
      <c r="D5602" s="52" t="s">
        <v>86</v>
      </c>
      <c r="E5602" s="52" t="s">
        <v>92</v>
      </c>
      <c r="F5602" s="52" t="s">
        <v>64</v>
      </c>
      <c r="G5602" s="52">
        <v>0</v>
      </c>
      <c r="H5602" s="52">
        <v>0</v>
      </c>
      <c r="I5602" s="52">
        <v>0</v>
      </c>
      <c r="J5602" s="52">
        <v>0</v>
      </c>
      <c r="K5602" s="52">
        <v>0</v>
      </c>
      <c r="L5602" s="52">
        <v>0</v>
      </c>
      <c r="M5602" s="52">
        <v>0</v>
      </c>
      <c r="N5602" s="52">
        <v>0</v>
      </c>
      <c r="O5602" s="52">
        <v>0</v>
      </c>
      <c r="P5602" s="52">
        <v>0</v>
      </c>
      <c r="Q5602" s="52">
        <v>0</v>
      </c>
      <c r="R5602" s="52">
        <v>0</v>
      </c>
      <c r="S5602" s="52">
        <v>0</v>
      </c>
      <c r="T5602" s="52">
        <v>0</v>
      </c>
      <c r="U5602" s="52">
        <v>0</v>
      </c>
      <c r="V5602" s="52">
        <v>0</v>
      </c>
      <c r="W5602" s="52">
        <v>0</v>
      </c>
      <c r="X5602" s="52">
        <v>0</v>
      </c>
      <c r="Y5602" s="52">
        <v>0</v>
      </c>
      <c r="Z5602" s="52">
        <v>0</v>
      </c>
    </row>
    <row r="5603" spans="1:26">
      <c r="A5603" s="52" t="s">
        <v>355</v>
      </c>
      <c r="B5603" s="52" t="s">
        <v>339</v>
      </c>
      <c r="C5603" s="52" t="s">
        <v>255</v>
      </c>
      <c r="D5603" s="52" t="s">
        <v>86</v>
      </c>
      <c r="E5603" s="52" t="s">
        <v>92</v>
      </c>
      <c r="F5603" s="52" t="s">
        <v>65</v>
      </c>
      <c r="G5603" s="52">
        <v>0</v>
      </c>
      <c r="H5603" s="52">
        <v>0</v>
      </c>
      <c r="I5603" s="52">
        <v>0</v>
      </c>
      <c r="J5603" s="52">
        <v>0</v>
      </c>
      <c r="K5603" s="52">
        <v>0</v>
      </c>
      <c r="L5603" s="52">
        <v>0</v>
      </c>
      <c r="M5603" s="52">
        <v>0</v>
      </c>
      <c r="N5603" s="52">
        <v>0</v>
      </c>
      <c r="O5603" s="52">
        <v>0</v>
      </c>
      <c r="P5603" s="52">
        <v>4.0934343600000006E-2</v>
      </c>
      <c r="Q5603" s="52">
        <v>0.28653203160000001</v>
      </c>
      <c r="R5603" s="52">
        <v>0</v>
      </c>
      <c r="S5603" s="52">
        <v>0</v>
      </c>
      <c r="T5603" s="52">
        <v>0</v>
      </c>
      <c r="U5603" s="52">
        <v>0</v>
      </c>
      <c r="V5603" s="52">
        <v>0</v>
      </c>
      <c r="W5603" s="52">
        <v>0</v>
      </c>
      <c r="X5603" s="52">
        <v>0</v>
      </c>
      <c r="Y5603" s="52">
        <v>0</v>
      </c>
      <c r="Z5603" s="52">
        <v>0</v>
      </c>
    </row>
    <row r="5604" spans="1:26">
      <c r="A5604" s="52" t="s">
        <v>355</v>
      </c>
      <c r="B5604" s="52" t="s">
        <v>340</v>
      </c>
      <c r="C5604" s="52" t="s">
        <v>255</v>
      </c>
      <c r="D5604" s="52" t="s">
        <v>86</v>
      </c>
      <c r="E5604" s="52" t="s">
        <v>92</v>
      </c>
      <c r="F5604" s="52" t="s">
        <v>66</v>
      </c>
      <c r="G5604" s="52">
        <v>0</v>
      </c>
      <c r="H5604" s="52">
        <v>0</v>
      </c>
      <c r="I5604" s="52">
        <v>0</v>
      </c>
      <c r="J5604" s="52">
        <v>0</v>
      </c>
      <c r="K5604" s="52">
        <v>0</v>
      </c>
      <c r="L5604" s="52">
        <v>0</v>
      </c>
      <c r="M5604" s="52">
        <v>0</v>
      </c>
      <c r="N5604" s="52">
        <v>0</v>
      </c>
      <c r="O5604" s="52">
        <v>0</v>
      </c>
      <c r="P5604" s="52">
        <v>0</v>
      </c>
      <c r="Q5604" s="52">
        <v>0</v>
      </c>
      <c r="R5604" s="52">
        <v>0</v>
      </c>
      <c r="S5604" s="52">
        <v>0</v>
      </c>
      <c r="T5604" s="52">
        <v>0</v>
      </c>
      <c r="U5604" s="52">
        <v>0</v>
      </c>
      <c r="V5604" s="52">
        <v>0</v>
      </c>
      <c r="W5604" s="52">
        <v>0</v>
      </c>
      <c r="X5604" s="52">
        <v>0</v>
      </c>
      <c r="Y5604" s="52">
        <v>0</v>
      </c>
      <c r="Z5604" s="52">
        <v>0</v>
      </c>
    </row>
    <row r="5605" spans="1:26">
      <c r="A5605" s="52" t="s">
        <v>355</v>
      </c>
      <c r="B5605" s="52" t="s">
        <v>341</v>
      </c>
      <c r="C5605" s="52" t="s">
        <v>255</v>
      </c>
      <c r="D5605" s="52" t="s">
        <v>86</v>
      </c>
      <c r="E5605" s="52" t="s">
        <v>92</v>
      </c>
      <c r="F5605" s="52" t="s">
        <v>67</v>
      </c>
      <c r="G5605" s="52">
        <v>0</v>
      </c>
      <c r="H5605" s="52">
        <v>0</v>
      </c>
      <c r="I5605" s="52">
        <v>0</v>
      </c>
      <c r="J5605" s="52">
        <v>0</v>
      </c>
      <c r="K5605" s="52">
        <v>0</v>
      </c>
      <c r="L5605" s="52">
        <v>0</v>
      </c>
      <c r="M5605" s="52">
        <v>0</v>
      </c>
      <c r="N5605" s="52">
        <v>0</v>
      </c>
      <c r="O5605" s="52">
        <v>0</v>
      </c>
      <c r="P5605" s="52">
        <v>0</v>
      </c>
      <c r="Q5605" s="52">
        <v>0</v>
      </c>
      <c r="R5605" s="52">
        <v>0</v>
      </c>
      <c r="S5605" s="52">
        <v>0</v>
      </c>
      <c r="T5605" s="52">
        <v>0</v>
      </c>
      <c r="U5605" s="52">
        <v>0</v>
      </c>
      <c r="V5605" s="52">
        <v>0</v>
      </c>
      <c r="W5605" s="52">
        <v>0</v>
      </c>
      <c r="X5605" s="52">
        <v>0</v>
      </c>
      <c r="Y5605" s="52">
        <v>0</v>
      </c>
      <c r="Z5605" s="52">
        <v>0</v>
      </c>
    </row>
    <row r="5606" spans="1:26">
      <c r="A5606" s="52" t="s">
        <v>355</v>
      </c>
      <c r="B5606" s="52" t="s">
        <v>337</v>
      </c>
      <c r="C5606" s="52" t="s">
        <v>255</v>
      </c>
      <c r="D5606" s="52" t="s">
        <v>86</v>
      </c>
      <c r="E5606" s="52" t="s">
        <v>92</v>
      </c>
      <c r="F5606" s="52" t="s">
        <v>68</v>
      </c>
      <c r="G5606" s="52">
        <v>0</v>
      </c>
      <c r="H5606" s="52">
        <v>0</v>
      </c>
      <c r="I5606" s="52">
        <v>0</v>
      </c>
      <c r="J5606" s="52">
        <v>0</v>
      </c>
      <c r="K5606" s="52">
        <v>0</v>
      </c>
      <c r="L5606" s="52">
        <v>0</v>
      </c>
      <c r="M5606" s="52">
        <v>0</v>
      </c>
      <c r="N5606" s="52">
        <v>0</v>
      </c>
      <c r="O5606" s="52">
        <v>0</v>
      </c>
      <c r="P5606" s="52">
        <v>0</v>
      </c>
      <c r="Q5606" s="52">
        <v>0</v>
      </c>
      <c r="R5606" s="52">
        <v>0</v>
      </c>
      <c r="S5606" s="52">
        <v>0</v>
      </c>
      <c r="T5606" s="52">
        <v>0</v>
      </c>
      <c r="U5606" s="52">
        <v>0</v>
      </c>
      <c r="V5606" s="52">
        <v>0</v>
      </c>
      <c r="W5606" s="52">
        <v>0</v>
      </c>
      <c r="X5606" s="52">
        <v>0</v>
      </c>
      <c r="Y5606" s="52">
        <v>0</v>
      </c>
      <c r="Z5606" s="52">
        <v>0</v>
      </c>
    </row>
    <row r="5607" spans="1:26">
      <c r="A5607" s="52" t="s">
        <v>355</v>
      </c>
      <c r="B5607" s="52" t="s">
        <v>337</v>
      </c>
      <c r="C5607" s="52" t="s">
        <v>255</v>
      </c>
      <c r="D5607" s="52" t="s">
        <v>86</v>
      </c>
      <c r="E5607" s="52" t="s">
        <v>92</v>
      </c>
      <c r="F5607" s="52" t="s">
        <v>69</v>
      </c>
      <c r="G5607" s="52">
        <v>0</v>
      </c>
      <c r="H5607" s="52">
        <v>0</v>
      </c>
      <c r="I5607" s="52">
        <v>0</v>
      </c>
      <c r="J5607" s="52">
        <v>0</v>
      </c>
      <c r="K5607" s="52">
        <v>0</v>
      </c>
      <c r="L5607" s="52">
        <v>0</v>
      </c>
      <c r="M5607" s="52">
        <v>0</v>
      </c>
      <c r="N5607" s="52">
        <v>0</v>
      </c>
      <c r="O5607" s="52">
        <v>0</v>
      </c>
      <c r="P5607" s="52">
        <v>0</v>
      </c>
      <c r="Q5607" s="52">
        <v>0</v>
      </c>
      <c r="R5607" s="52">
        <v>0</v>
      </c>
      <c r="S5607" s="52">
        <v>0</v>
      </c>
      <c r="T5607" s="52">
        <v>0</v>
      </c>
      <c r="U5607" s="52">
        <v>0</v>
      </c>
      <c r="V5607" s="52">
        <v>0</v>
      </c>
      <c r="W5607" s="52">
        <v>0</v>
      </c>
      <c r="X5607" s="52">
        <v>0</v>
      </c>
      <c r="Y5607" s="52">
        <v>0</v>
      </c>
      <c r="Z5607" s="52">
        <v>0</v>
      </c>
    </row>
    <row r="5608" spans="1:26">
      <c r="A5608" s="52" t="s">
        <v>355</v>
      </c>
      <c r="B5608" s="52" t="s">
        <v>337</v>
      </c>
      <c r="C5608" s="52" t="s">
        <v>255</v>
      </c>
      <c r="D5608" s="52" t="s">
        <v>86</v>
      </c>
      <c r="E5608" s="52" t="s">
        <v>92</v>
      </c>
      <c r="F5608" s="52" t="s">
        <v>70</v>
      </c>
      <c r="G5608" s="52">
        <v>0</v>
      </c>
      <c r="H5608" s="52">
        <v>0</v>
      </c>
      <c r="I5608" s="52">
        <v>0</v>
      </c>
      <c r="J5608" s="52">
        <v>0</v>
      </c>
      <c r="K5608" s="52">
        <v>0</v>
      </c>
      <c r="L5608" s="52">
        <v>0</v>
      </c>
      <c r="M5608" s="52">
        <v>0</v>
      </c>
      <c r="N5608" s="52">
        <v>0</v>
      </c>
      <c r="O5608" s="52">
        <v>0</v>
      </c>
      <c r="P5608" s="52">
        <v>0</v>
      </c>
      <c r="Q5608" s="52">
        <v>0</v>
      </c>
      <c r="R5608" s="52">
        <v>0</v>
      </c>
      <c r="S5608" s="52">
        <v>0</v>
      </c>
      <c r="T5608" s="52">
        <v>0</v>
      </c>
      <c r="U5608" s="52">
        <v>0</v>
      </c>
      <c r="V5608" s="52">
        <v>0</v>
      </c>
      <c r="W5608" s="52">
        <v>0</v>
      </c>
      <c r="X5608" s="52">
        <v>0</v>
      </c>
      <c r="Y5608" s="52">
        <v>0</v>
      </c>
      <c r="Z5608" s="52">
        <v>0</v>
      </c>
    </row>
    <row r="5609" spans="1:26">
      <c r="A5609" s="52" t="s">
        <v>355</v>
      </c>
      <c r="B5609" s="52" t="s">
        <v>342</v>
      </c>
      <c r="C5609" s="52" t="s">
        <v>255</v>
      </c>
      <c r="D5609" s="52" t="s">
        <v>86</v>
      </c>
      <c r="E5609" s="52" t="s">
        <v>92</v>
      </c>
      <c r="F5609" s="52" t="s">
        <v>71</v>
      </c>
      <c r="G5609" s="52">
        <v>0</v>
      </c>
      <c r="H5609" s="52">
        <v>0</v>
      </c>
      <c r="I5609" s="52">
        <v>0</v>
      </c>
      <c r="J5609" s="52">
        <v>0</v>
      </c>
      <c r="K5609" s="52">
        <v>0</v>
      </c>
      <c r="L5609" s="52">
        <v>0</v>
      </c>
      <c r="M5609" s="52">
        <v>0</v>
      </c>
      <c r="N5609" s="52">
        <v>0</v>
      </c>
      <c r="O5609" s="52">
        <v>0</v>
      </c>
      <c r="P5609" s="52">
        <v>0</v>
      </c>
      <c r="Q5609" s="52">
        <v>0</v>
      </c>
      <c r="R5609" s="52">
        <v>0</v>
      </c>
      <c r="S5609" s="52">
        <v>0</v>
      </c>
      <c r="T5609" s="52">
        <v>0</v>
      </c>
      <c r="U5609" s="52">
        <v>0</v>
      </c>
      <c r="V5609" s="52">
        <v>0</v>
      </c>
      <c r="W5609" s="52">
        <v>0</v>
      </c>
      <c r="X5609" s="52">
        <v>0</v>
      </c>
      <c r="Y5609" s="52">
        <v>0</v>
      </c>
      <c r="Z5609" s="52">
        <v>0</v>
      </c>
    </row>
    <row r="5610" spans="1:26">
      <c r="A5610" s="52" t="s">
        <v>355</v>
      </c>
      <c r="B5610" s="52" t="s">
        <v>342</v>
      </c>
      <c r="C5610" s="52" t="s">
        <v>255</v>
      </c>
      <c r="D5610" s="52" t="s">
        <v>86</v>
      </c>
      <c r="E5610" s="52" t="s">
        <v>92</v>
      </c>
      <c r="F5610" s="52" t="s">
        <v>72</v>
      </c>
      <c r="G5610" s="52">
        <v>31.609201190400004</v>
      </c>
      <c r="H5610" s="52">
        <v>47.498998978799996</v>
      </c>
      <c r="I5610" s="52">
        <v>45.198599399999999</v>
      </c>
      <c r="J5610" s="52">
        <v>37.488000114000002</v>
      </c>
      <c r="K5610" s="52">
        <v>48.989998008000001</v>
      </c>
      <c r="L5610" s="52">
        <v>37.360198044000001</v>
      </c>
      <c r="M5610" s="52">
        <v>50.182800580800006</v>
      </c>
      <c r="N5610" s="52">
        <v>51.290401773599996</v>
      </c>
      <c r="O5610" s="52">
        <v>36.9341995176</v>
      </c>
      <c r="P5610" s="52">
        <v>32.546399623200003</v>
      </c>
      <c r="Q5610" s="52">
        <v>34.378199985599998</v>
      </c>
      <c r="R5610" s="52">
        <v>0</v>
      </c>
      <c r="S5610" s="52">
        <v>0</v>
      </c>
      <c r="T5610" s="52">
        <v>0</v>
      </c>
      <c r="U5610" s="52">
        <v>0</v>
      </c>
      <c r="V5610" s="52">
        <v>0</v>
      </c>
      <c r="W5610" s="52">
        <v>0</v>
      </c>
      <c r="X5610" s="52">
        <v>0</v>
      </c>
      <c r="Y5610" s="52">
        <v>0</v>
      </c>
      <c r="Z5610" s="52">
        <v>0</v>
      </c>
    </row>
    <row r="5611" spans="1:26">
      <c r="A5611" s="52" t="s">
        <v>355</v>
      </c>
      <c r="B5611" s="52" t="s">
        <v>343</v>
      </c>
      <c r="C5611" s="52" t="s">
        <v>255</v>
      </c>
      <c r="D5611" s="52" t="s">
        <v>86</v>
      </c>
      <c r="E5611" s="52" t="s">
        <v>92</v>
      </c>
      <c r="F5611" s="52" t="s">
        <v>73</v>
      </c>
      <c r="G5611" s="52">
        <v>0</v>
      </c>
      <c r="H5611" s="52">
        <v>0</v>
      </c>
      <c r="I5611" s="52">
        <v>0</v>
      </c>
      <c r="J5611" s="52">
        <v>0</v>
      </c>
      <c r="K5611" s="52">
        <v>0</v>
      </c>
      <c r="L5611" s="52">
        <v>0</v>
      </c>
      <c r="M5611" s="52">
        <v>0</v>
      </c>
      <c r="N5611" s="52">
        <v>0</v>
      </c>
      <c r="O5611" s="52">
        <v>0</v>
      </c>
      <c r="P5611" s="52">
        <v>0</v>
      </c>
      <c r="Q5611" s="52">
        <v>0</v>
      </c>
      <c r="R5611" s="52">
        <v>0</v>
      </c>
      <c r="S5611" s="52">
        <v>0</v>
      </c>
      <c r="T5611" s="52">
        <v>0</v>
      </c>
      <c r="U5611" s="52">
        <v>0</v>
      </c>
      <c r="V5611" s="52">
        <v>0</v>
      </c>
      <c r="W5611" s="52">
        <v>0</v>
      </c>
      <c r="X5611" s="52">
        <v>0</v>
      </c>
      <c r="Y5611" s="52">
        <v>0</v>
      </c>
      <c r="Z5611" s="52">
        <v>0</v>
      </c>
    </row>
    <row r="5612" spans="1:26">
      <c r="A5612" s="52" t="s">
        <v>350</v>
      </c>
      <c r="B5612" s="52" t="s">
        <v>337</v>
      </c>
      <c r="C5612" s="52" t="s">
        <v>256</v>
      </c>
      <c r="D5612" s="52" t="s">
        <v>86</v>
      </c>
      <c r="E5612" s="52" t="s">
        <v>87</v>
      </c>
      <c r="F5612" s="52" t="s">
        <v>63</v>
      </c>
      <c r="G5612" s="52">
        <v>0</v>
      </c>
      <c r="H5612" s="52">
        <v>0</v>
      </c>
      <c r="I5612" s="52">
        <v>0</v>
      </c>
      <c r="J5612" s="52">
        <v>0</v>
      </c>
      <c r="K5612" s="52">
        <v>0</v>
      </c>
      <c r="L5612" s="52">
        <v>0</v>
      </c>
      <c r="M5612" s="52">
        <v>0</v>
      </c>
      <c r="N5612" s="52">
        <v>0</v>
      </c>
      <c r="O5612" s="52">
        <v>0</v>
      </c>
      <c r="P5612" s="52">
        <v>0</v>
      </c>
      <c r="Q5612" s="52">
        <v>0</v>
      </c>
      <c r="R5612" s="52">
        <v>0</v>
      </c>
      <c r="S5612" s="52">
        <v>0</v>
      </c>
      <c r="T5612" s="52">
        <v>0</v>
      </c>
      <c r="U5612" s="52">
        <v>0</v>
      </c>
      <c r="V5612" s="52">
        <v>0</v>
      </c>
      <c r="W5612" s="52">
        <v>0</v>
      </c>
      <c r="X5612" s="52">
        <v>0</v>
      </c>
      <c r="Y5612" s="52">
        <v>0</v>
      </c>
      <c r="Z5612" s="52">
        <v>0</v>
      </c>
    </row>
    <row r="5613" spans="1:26">
      <c r="A5613" s="52" t="s">
        <v>350</v>
      </c>
      <c r="B5613" s="52" t="s">
        <v>338</v>
      </c>
      <c r="C5613" s="52" t="s">
        <v>256</v>
      </c>
      <c r="D5613" s="52" t="s">
        <v>86</v>
      </c>
      <c r="E5613" s="52" t="s">
        <v>87</v>
      </c>
      <c r="F5613" s="52" t="s">
        <v>64</v>
      </c>
      <c r="G5613" s="52">
        <v>0</v>
      </c>
      <c r="H5613" s="52">
        <v>0</v>
      </c>
      <c r="I5613" s="52">
        <v>0</v>
      </c>
      <c r="J5613" s="52">
        <v>0</v>
      </c>
      <c r="K5613" s="52">
        <v>0</v>
      </c>
      <c r="L5613" s="52">
        <v>0</v>
      </c>
      <c r="M5613" s="52">
        <v>0</v>
      </c>
      <c r="N5613" s="52">
        <v>0</v>
      </c>
      <c r="O5613" s="52">
        <v>0</v>
      </c>
      <c r="P5613" s="52">
        <v>0</v>
      </c>
      <c r="Q5613" s="52">
        <v>0</v>
      </c>
      <c r="R5613" s="52">
        <v>0</v>
      </c>
      <c r="S5613" s="52">
        <v>0</v>
      </c>
      <c r="T5613" s="52">
        <v>0</v>
      </c>
      <c r="U5613" s="52">
        <v>0</v>
      </c>
      <c r="V5613" s="52">
        <v>0</v>
      </c>
      <c r="W5613" s="52">
        <v>0</v>
      </c>
      <c r="X5613" s="52">
        <v>0</v>
      </c>
      <c r="Y5613" s="52">
        <v>0</v>
      </c>
      <c r="Z5613" s="52">
        <v>0</v>
      </c>
    </row>
    <row r="5614" spans="1:26">
      <c r="A5614" s="52" t="s">
        <v>350</v>
      </c>
      <c r="B5614" s="52" t="s">
        <v>339</v>
      </c>
      <c r="C5614" s="52" t="s">
        <v>256</v>
      </c>
      <c r="D5614" s="52" t="s">
        <v>86</v>
      </c>
      <c r="E5614" s="52" t="s">
        <v>87</v>
      </c>
      <c r="F5614" s="52" t="s">
        <v>65</v>
      </c>
      <c r="G5614" s="52">
        <v>0</v>
      </c>
      <c r="H5614" s="52">
        <v>0</v>
      </c>
      <c r="I5614" s="52">
        <v>0</v>
      </c>
      <c r="J5614" s="52">
        <v>0</v>
      </c>
      <c r="K5614" s="52">
        <v>0</v>
      </c>
      <c r="L5614" s="52">
        <v>0</v>
      </c>
      <c r="M5614" s="52">
        <v>0</v>
      </c>
      <c r="N5614" s="52">
        <v>0</v>
      </c>
      <c r="O5614" s="52">
        <v>0</v>
      </c>
      <c r="P5614" s="52">
        <v>0</v>
      </c>
      <c r="Q5614" s="52">
        <v>0</v>
      </c>
      <c r="R5614" s="52">
        <v>0</v>
      </c>
      <c r="S5614" s="52">
        <v>0</v>
      </c>
      <c r="T5614" s="52">
        <v>0</v>
      </c>
      <c r="U5614" s="52">
        <v>0</v>
      </c>
      <c r="V5614" s="52">
        <v>0</v>
      </c>
      <c r="W5614" s="52">
        <v>0</v>
      </c>
      <c r="X5614" s="52">
        <v>0</v>
      </c>
      <c r="Y5614" s="52">
        <v>0</v>
      </c>
      <c r="Z5614" s="52">
        <v>0</v>
      </c>
    </row>
    <row r="5615" spans="1:26">
      <c r="A5615" s="52" t="s">
        <v>350</v>
      </c>
      <c r="B5615" s="52" t="s">
        <v>340</v>
      </c>
      <c r="C5615" s="52" t="s">
        <v>256</v>
      </c>
      <c r="D5615" s="52" t="s">
        <v>86</v>
      </c>
      <c r="E5615" s="52" t="s">
        <v>87</v>
      </c>
      <c r="F5615" s="52" t="s">
        <v>66</v>
      </c>
      <c r="G5615" s="52">
        <v>0</v>
      </c>
      <c r="H5615" s="52">
        <v>0</v>
      </c>
      <c r="I5615" s="52">
        <v>0</v>
      </c>
      <c r="J5615" s="52">
        <v>0</v>
      </c>
      <c r="K5615" s="52">
        <v>0</v>
      </c>
      <c r="L5615" s="52">
        <v>0</v>
      </c>
      <c r="M5615" s="52">
        <v>0</v>
      </c>
      <c r="N5615" s="52">
        <v>0</v>
      </c>
      <c r="O5615" s="52">
        <v>0</v>
      </c>
      <c r="P5615" s="52">
        <v>0</v>
      </c>
      <c r="Q5615" s="52">
        <v>0</v>
      </c>
      <c r="R5615" s="52">
        <v>0</v>
      </c>
      <c r="S5615" s="52">
        <v>0</v>
      </c>
      <c r="T5615" s="52">
        <v>0</v>
      </c>
      <c r="U5615" s="52">
        <v>0</v>
      </c>
      <c r="V5615" s="52">
        <v>0</v>
      </c>
      <c r="W5615" s="52">
        <v>0</v>
      </c>
      <c r="X5615" s="52">
        <v>0</v>
      </c>
      <c r="Y5615" s="52">
        <v>0</v>
      </c>
      <c r="Z5615" s="52">
        <v>0</v>
      </c>
    </row>
    <row r="5616" spans="1:26">
      <c r="A5616" s="52" t="s">
        <v>350</v>
      </c>
      <c r="B5616" s="52" t="s">
        <v>341</v>
      </c>
      <c r="C5616" s="52" t="s">
        <v>256</v>
      </c>
      <c r="D5616" s="52" t="s">
        <v>86</v>
      </c>
      <c r="E5616" s="52" t="s">
        <v>87</v>
      </c>
      <c r="F5616" s="52" t="s">
        <v>67</v>
      </c>
      <c r="G5616" s="52">
        <v>0</v>
      </c>
      <c r="H5616" s="52">
        <v>0</v>
      </c>
      <c r="I5616" s="52">
        <v>0</v>
      </c>
      <c r="J5616" s="52">
        <v>0</v>
      </c>
      <c r="K5616" s="52">
        <v>0</v>
      </c>
      <c r="L5616" s="52">
        <v>0</v>
      </c>
      <c r="M5616" s="52">
        <v>0</v>
      </c>
      <c r="N5616" s="52">
        <v>0</v>
      </c>
      <c r="O5616" s="52">
        <v>0</v>
      </c>
      <c r="P5616" s="52">
        <v>0</v>
      </c>
      <c r="Q5616" s="52">
        <v>0</v>
      </c>
      <c r="R5616" s="52">
        <v>0</v>
      </c>
      <c r="S5616" s="52">
        <v>0</v>
      </c>
      <c r="T5616" s="52">
        <v>0</v>
      </c>
      <c r="U5616" s="52">
        <v>0</v>
      </c>
      <c r="V5616" s="52">
        <v>0</v>
      </c>
      <c r="W5616" s="52">
        <v>0</v>
      </c>
      <c r="X5616" s="52">
        <v>0</v>
      </c>
      <c r="Y5616" s="52">
        <v>0</v>
      </c>
      <c r="Z5616" s="52">
        <v>0</v>
      </c>
    </row>
    <row r="5617" spans="1:26">
      <c r="A5617" s="52" t="s">
        <v>350</v>
      </c>
      <c r="B5617" s="52" t="s">
        <v>337</v>
      </c>
      <c r="C5617" s="52" t="s">
        <v>256</v>
      </c>
      <c r="D5617" s="52" t="s">
        <v>86</v>
      </c>
      <c r="E5617" s="52" t="s">
        <v>87</v>
      </c>
      <c r="F5617" s="52" t="s">
        <v>68</v>
      </c>
      <c r="G5617" s="52">
        <v>0</v>
      </c>
      <c r="H5617" s="52">
        <v>0</v>
      </c>
      <c r="I5617" s="52">
        <v>0</v>
      </c>
      <c r="J5617" s="52">
        <v>0</v>
      </c>
      <c r="K5617" s="52">
        <v>0</v>
      </c>
      <c r="L5617" s="52">
        <v>0</v>
      </c>
      <c r="M5617" s="52">
        <v>0</v>
      </c>
      <c r="N5617" s="52">
        <v>0</v>
      </c>
      <c r="O5617" s="52">
        <v>0</v>
      </c>
      <c r="P5617" s="52">
        <v>0</v>
      </c>
      <c r="Q5617" s="52">
        <v>0</v>
      </c>
      <c r="R5617" s="52">
        <v>0</v>
      </c>
      <c r="S5617" s="52">
        <v>0</v>
      </c>
      <c r="T5617" s="52">
        <v>0</v>
      </c>
      <c r="U5617" s="52">
        <v>0</v>
      </c>
      <c r="V5617" s="52">
        <v>0</v>
      </c>
      <c r="W5617" s="52">
        <v>0</v>
      </c>
      <c r="X5617" s="52">
        <v>0</v>
      </c>
      <c r="Y5617" s="52">
        <v>0</v>
      </c>
      <c r="Z5617" s="52">
        <v>0</v>
      </c>
    </row>
    <row r="5618" spans="1:26">
      <c r="A5618" s="52" t="s">
        <v>350</v>
      </c>
      <c r="B5618" s="52" t="s">
        <v>337</v>
      </c>
      <c r="C5618" s="52" t="s">
        <v>256</v>
      </c>
      <c r="D5618" s="52" t="s">
        <v>86</v>
      </c>
      <c r="E5618" s="52" t="s">
        <v>87</v>
      </c>
      <c r="F5618" s="52" t="s">
        <v>69</v>
      </c>
      <c r="G5618" s="52">
        <v>0</v>
      </c>
      <c r="H5618" s="52">
        <v>0</v>
      </c>
      <c r="I5618" s="52">
        <v>0</v>
      </c>
      <c r="J5618" s="52">
        <v>0</v>
      </c>
      <c r="K5618" s="52">
        <v>0</v>
      </c>
      <c r="L5618" s="52">
        <v>0</v>
      </c>
      <c r="M5618" s="52">
        <v>0</v>
      </c>
      <c r="N5618" s="52">
        <v>0</v>
      </c>
      <c r="O5618" s="52">
        <v>0</v>
      </c>
      <c r="P5618" s="52">
        <v>0</v>
      </c>
      <c r="Q5618" s="52">
        <v>0</v>
      </c>
      <c r="R5618" s="52">
        <v>0</v>
      </c>
      <c r="S5618" s="52">
        <v>0</v>
      </c>
      <c r="T5618" s="52">
        <v>0</v>
      </c>
      <c r="U5618" s="52">
        <v>0</v>
      </c>
      <c r="V5618" s="52">
        <v>0</v>
      </c>
      <c r="W5618" s="52">
        <v>0</v>
      </c>
      <c r="X5618" s="52">
        <v>0</v>
      </c>
      <c r="Y5618" s="52">
        <v>0</v>
      </c>
      <c r="Z5618" s="52">
        <v>0</v>
      </c>
    </row>
    <row r="5619" spans="1:26">
      <c r="A5619" s="52" t="s">
        <v>350</v>
      </c>
      <c r="B5619" s="52" t="s">
        <v>337</v>
      </c>
      <c r="C5619" s="52" t="s">
        <v>256</v>
      </c>
      <c r="D5619" s="52" t="s">
        <v>86</v>
      </c>
      <c r="E5619" s="52" t="s">
        <v>87</v>
      </c>
      <c r="F5619" s="52" t="s">
        <v>70</v>
      </c>
      <c r="G5619" s="52">
        <v>0</v>
      </c>
      <c r="H5619" s="52">
        <v>0</v>
      </c>
      <c r="I5619" s="52">
        <v>0</v>
      </c>
      <c r="J5619" s="52">
        <v>0</v>
      </c>
      <c r="K5619" s="52">
        <v>0</v>
      </c>
      <c r="L5619" s="52">
        <v>0</v>
      </c>
      <c r="M5619" s="52">
        <v>0</v>
      </c>
      <c r="N5619" s="52">
        <v>0</v>
      </c>
      <c r="O5619" s="52">
        <v>0</v>
      </c>
      <c r="P5619" s="52">
        <v>0</v>
      </c>
      <c r="Q5619" s="52">
        <v>0</v>
      </c>
      <c r="R5619" s="52">
        <v>0</v>
      </c>
      <c r="S5619" s="52">
        <v>0</v>
      </c>
      <c r="T5619" s="52">
        <v>0</v>
      </c>
      <c r="U5619" s="52">
        <v>0</v>
      </c>
      <c r="V5619" s="52">
        <v>0</v>
      </c>
      <c r="W5619" s="52">
        <v>0</v>
      </c>
      <c r="X5619" s="52">
        <v>0</v>
      </c>
      <c r="Y5619" s="52">
        <v>0</v>
      </c>
      <c r="Z5619" s="52">
        <v>0</v>
      </c>
    </row>
    <row r="5620" spans="1:26">
      <c r="A5620" s="52" t="s">
        <v>350</v>
      </c>
      <c r="B5620" s="52" t="s">
        <v>342</v>
      </c>
      <c r="C5620" s="52" t="s">
        <v>256</v>
      </c>
      <c r="D5620" s="52" t="s">
        <v>86</v>
      </c>
      <c r="E5620" s="52" t="s">
        <v>87</v>
      </c>
      <c r="F5620" s="52" t="s">
        <v>71</v>
      </c>
      <c r="G5620" s="52">
        <v>0</v>
      </c>
      <c r="H5620" s="52">
        <v>0</v>
      </c>
      <c r="I5620" s="52">
        <v>0</v>
      </c>
      <c r="J5620" s="52">
        <v>0</v>
      </c>
      <c r="K5620" s="52">
        <v>0</v>
      </c>
      <c r="L5620" s="52">
        <v>0</v>
      </c>
      <c r="M5620" s="52">
        <v>0</v>
      </c>
      <c r="N5620" s="52">
        <v>0</v>
      </c>
      <c r="O5620" s="52">
        <v>0</v>
      </c>
      <c r="P5620" s="52">
        <v>0</v>
      </c>
      <c r="Q5620" s="52">
        <v>0</v>
      </c>
      <c r="R5620" s="52">
        <v>0</v>
      </c>
      <c r="S5620" s="52">
        <v>0</v>
      </c>
      <c r="T5620" s="52">
        <v>0</v>
      </c>
      <c r="U5620" s="52">
        <v>0</v>
      </c>
      <c r="V5620" s="52">
        <v>0</v>
      </c>
      <c r="W5620" s="52">
        <v>0</v>
      </c>
      <c r="X5620" s="52">
        <v>0</v>
      </c>
      <c r="Y5620" s="52">
        <v>0</v>
      </c>
      <c r="Z5620" s="52">
        <v>0</v>
      </c>
    </row>
    <row r="5621" spans="1:26">
      <c r="A5621" s="52" t="s">
        <v>350</v>
      </c>
      <c r="B5621" s="52" t="s">
        <v>342</v>
      </c>
      <c r="C5621" s="52" t="s">
        <v>256</v>
      </c>
      <c r="D5621" s="52" t="s">
        <v>86</v>
      </c>
      <c r="E5621" s="52" t="s">
        <v>87</v>
      </c>
      <c r="F5621" s="52" t="s">
        <v>72</v>
      </c>
      <c r="G5621" s="52">
        <v>9.0563498496000001</v>
      </c>
      <c r="H5621" s="52">
        <v>10.166789692800002</v>
      </c>
      <c r="I5621" s="52">
        <v>11.882138400000001</v>
      </c>
      <c r="J5621" s="52">
        <v>11.005020547199999</v>
      </c>
      <c r="K5621" s="52">
        <v>11.882138400000001</v>
      </c>
      <c r="L5621" s="52">
        <v>12.832254221623868</v>
      </c>
      <c r="M5621" s="52">
        <v>19.789161408000002</v>
      </c>
      <c r="N5621" s="52">
        <v>18.934943676480003</v>
      </c>
      <c r="O5621" s="52">
        <v>20.210639087962278</v>
      </c>
      <c r="P5621" s="52">
        <v>26.640997983461112</v>
      </c>
      <c r="Q5621" s="52">
        <v>33.119262720000002</v>
      </c>
      <c r="R5621" s="52">
        <v>28.893106800000002</v>
      </c>
      <c r="S5621" s="52">
        <v>35.059844519999999</v>
      </c>
      <c r="T5621" s="52">
        <v>41.744070720000003</v>
      </c>
      <c r="U5621" s="52">
        <v>246.89322954288858</v>
      </c>
      <c r="V5621" s="52">
        <v>10.385023429109493</v>
      </c>
      <c r="W5621" s="52">
        <v>31.240298539849118</v>
      </c>
      <c r="X5621" s="52">
        <v>32.745471747843517</v>
      </c>
      <c r="Y5621" s="52">
        <v>34.408844445362377</v>
      </c>
      <c r="Z5621" s="52">
        <v>36.26773252133291</v>
      </c>
    </row>
    <row r="5622" spans="1:26">
      <c r="A5622" s="52" t="s">
        <v>350</v>
      </c>
      <c r="B5622" s="52" t="s">
        <v>343</v>
      </c>
      <c r="C5622" s="52" t="s">
        <v>256</v>
      </c>
      <c r="D5622" s="52" t="s">
        <v>86</v>
      </c>
      <c r="E5622" s="52" t="s">
        <v>87</v>
      </c>
      <c r="F5622" s="52" t="s">
        <v>73</v>
      </c>
      <c r="G5622" s="52">
        <v>0</v>
      </c>
      <c r="H5622" s="52">
        <v>0</v>
      </c>
      <c r="I5622" s="52">
        <v>0</v>
      </c>
      <c r="J5622" s="52">
        <v>0</v>
      </c>
      <c r="K5622" s="52">
        <v>0</v>
      </c>
      <c r="L5622" s="52">
        <v>0</v>
      </c>
      <c r="M5622" s="52">
        <v>0</v>
      </c>
      <c r="N5622" s="52">
        <v>0</v>
      </c>
      <c r="O5622" s="52">
        <v>0</v>
      </c>
      <c r="P5622" s="52">
        <v>0</v>
      </c>
      <c r="Q5622" s="52">
        <v>0</v>
      </c>
      <c r="R5622" s="52">
        <v>0</v>
      </c>
      <c r="S5622" s="52">
        <v>0</v>
      </c>
      <c r="T5622" s="52">
        <v>0</v>
      </c>
      <c r="U5622" s="52">
        <v>0</v>
      </c>
      <c r="V5622" s="52">
        <v>0</v>
      </c>
      <c r="W5622" s="52">
        <v>0</v>
      </c>
      <c r="X5622" s="52">
        <v>0</v>
      </c>
      <c r="Y5622" s="52">
        <v>0</v>
      </c>
      <c r="Z5622" s="52">
        <v>0</v>
      </c>
    </row>
    <row r="5623" spans="1:26">
      <c r="A5623" s="52" t="s">
        <v>351</v>
      </c>
      <c r="B5623" s="52" t="s">
        <v>337</v>
      </c>
      <c r="C5623" s="52" t="s">
        <v>256</v>
      </c>
      <c r="D5623" s="52" t="s">
        <v>86</v>
      </c>
      <c r="E5623" s="52" t="s">
        <v>88</v>
      </c>
      <c r="F5623" s="52" t="s">
        <v>63</v>
      </c>
      <c r="G5623" s="52">
        <v>0</v>
      </c>
      <c r="H5623" s="52">
        <v>0</v>
      </c>
      <c r="I5623" s="52">
        <v>0</v>
      </c>
      <c r="J5623" s="52">
        <v>0</v>
      </c>
      <c r="K5623" s="52">
        <v>0</v>
      </c>
      <c r="L5623" s="52">
        <v>0</v>
      </c>
      <c r="M5623" s="52">
        <v>0</v>
      </c>
      <c r="N5623" s="52">
        <v>0</v>
      </c>
      <c r="O5623" s="52">
        <v>0</v>
      </c>
      <c r="P5623" s="52">
        <v>0</v>
      </c>
      <c r="Q5623" s="52">
        <v>0</v>
      </c>
      <c r="R5623" s="52">
        <v>0</v>
      </c>
      <c r="S5623" s="52">
        <v>0</v>
      </c>
      <c r="T5623" s="52">
        <v>0</v>
      </c>
      <c r="U5623" s="52">
        <v>0</v>
      </c>
      <c r="V5623" s="52">
        <v>0</v>
      </c>
      <c r="W5623" s="52">
        <v>0</v>
      </c>
      <c r="X5623" s="52">
        <v>0</v>
      </c>
      <c r="Y5623" s="52">
        <v>0</v>
      </c>
      <c r="Z5623" s="52">
        <v>0</v>
      </c>
    </row>
    <row r="5624" spans="1:26">
      <c r="A5624" s="52" t="s">
        <v>351</v>
      </c>
      <c r="B5624" s="52" t="s">
        <v>338</v>
      </c>
      <c r="C5624" s="52" t="s">
        <v>256</v>
      </c>
      <c r="D5624" s="52" t="s">
        <v>86</v>
      </c>
      <c r="E5624" s="52" t="s">
        <v>88</v>
      </c>
      <c r="F5624" s="52" t="s">
        <v>64</v>
      </c>
      <c r="G5624" s="52">
        <v>0</v>
      </c>
      <c r="H5624" s="52">
        <v>0</v>
      </c>
      <c r="I5624" s="52">
        <v>0</v>
      </c>
      <c r="J5624" s="52">
        <v>0</v>
      </c>
      <c r="K5624" s="52">
        <v>0</v>
      </c>
      <c r="L5624" s="52">
        <v>0</v>
      </c>
      <c r="M5624" s="52">
        <v>0</v>
      </c>
      <c r="N5624" s="52">
        <v>0</v>
      </c>
      <c r="O5624" s="52">
        <v>0</v>
      </c>
      <c r="P5624" s="52">
        <v>0</v>
      </c>
      <c r="Q5624" s="52">
        <v>0</v>
      </c>
      <c r="R5624" s="52">
        <v>0</v>
      </c>
      <c r="S5624" s="52">
        <v>0</v>
      </c>
      <c r="T5624" s="52">
        <v>0</v>
      </c>
      <c r="U5624" s="52">
        <v>0</v>
      </c>
      <c r="V5624" s="52">
        <v>0</v>
      </c>
      <c r="W5624" s="52">
        <v>0</v>
      </c>
      <c r="X5624" s="52">
        <v>0</v>
      </c>
      <c r="Y5624" s="52">
        <v>0</v>
      </c>
      <c r="Z5624" s="52">
        <v>0</v>
      </c>
    </row>
    <row r="5625" spans="1:26">
      <c r="A5625" s="52" t="s">
        <v>351</v>
      </c>
      <c r="B5625" s="52" t="s">
        <v>339</v>
      </c>
      <c r="C5625" s="52" t="s">
        <v>256</v>
      </c>
      <c r="D5625" s="52" t="s">
        <v>86</v>
      </c>
      <c r="E5625" s="52" t="s">
        <v>88</v>
      </c>
      <c r="F5625" s="52" t="s">
        <v>65</v>
      </c>
      <c r="G5625" s="52">
        <v>0</v>
      </c>
      <c r="H5625" s="52">
        <v>0</v>
      </c>
      <c r="I5625" s="52">
        <v>0</v>
      </c>
      <c r="J5625" s="52">
        <v>0</v>
      </c>
      <c r="K5625" s="52">
        <v>0</v>
      </c>
      <c r="L5625" s="52">
        <v>0</v>
      </c>
      <c r="M5625" s="52">
        <v>0</v>
      </c>
      <c r="N5625" s="52">
        <v>0</v>
      </c>
      <c r="O5625" s="52">
        <v>0</v>
      </c>
      <c r="P5625" s="52">
        <v>0</v>
      </c>
      <c r="Q5625" s="52">
        <v>0</v>
      </c>
      <c r="R5625" s="52">
        <v>0</v>
      </c>
      <c r="S5625" s="52">
        <v>0</v>
      </c>
      <c r="T5625" s="52">
        <v>0</v>
      </c>
      <c r="U5625" s="52">
        <v>0</v>
      </c>
      <c r="V5625" s="52">
        <v>0</v>
      </c>
      <c r="W5625" s="52">
        <v>0.500296772</v>
      </c>
      <c r="X5625" s="52">
        <v>2.9672820639999999</v>
      </c>
      <c r="Y5625" s="52">
        <v>5.1020856439999998</v>
      </c>
      <c r="Z5625" s="52">
        <v>5.4513124833323809</v>
      </c>
    </row>
    <row r="5626" spans="1:26">
      <c r="A5626" s="52" t="s">
        <v>351</v>
      </c>
      <c r="B5626" s="52" t="s">
        <v>340</v>
      </c>
      <c r="C5626" s="52" t="s">
        <v>256</v>
      </c>
      <c r="D5626" s="52" t="s">
        <v>86</v>
      </c>
      <c r="E5626" s="52" t="s">
        <v>88</v>
      </c>
      <c r="F5626" s="52" t="s">
        <v>66</v>
      </c>
      <c r="G5626" s="52">
        <v>0</v>
      </c>
      <c r="H5626" s="52">
        <v>0</v>
      </c>
      <c r="I5626" s="52">
        <v>0</v>
      </c>
      <c r="J5626" s="52">
        <v>0</v>
      </c>
      <c r="K5626" s="52">
        <v>0</v>
      </c>
      <c r="L5626" s="52">
        <v>0</v>
      </c>
      <c r="M5626" s="52">
        <v>0</v>
      </c>
      <c r="N5626" s="52">
        <v>0</v>
      </c>
      <c r="O5626" s="52">
        <v>0</v>
      </c>
      <c r="P5626" s="52">
        <v>0</v>
      </c>
      <c r="Q5626" s="52">
        <v>0</v>
      </c>
      <c r="R5626" s="52">
        <v>0</v>
      </c>
      <c r="S5626" s="52">
        <v>0</v>
      </c>
      <c r="T5626" s="52">
        <v>0</v>
      </c>
      <c r="U5626" s="52">
        <v>0</v>
      </c>
      <c r="V5626" s="52">
        <v>0</v>
      </c>
      <c r="W5626" s="52">
        <v>0</v>
      </c>
      <c r="X5626" s="52">
        <v>0</v>
      </c>
      <c r="Y5626" s="52">
        <v>0</v>
      </c>
      <c r="Z5626" s="52">
        <v>0</v>
      </c>
    </row>
    <row r="5627" spans="1:26">
      <c r="A5627" s="52" t="s">
        <v>351</v>
      </c>
      <c r="B5627" s="52" t="s">
        <v>341</v>
      </c>
      <c r="C5627" s="52" t="s">
        <v>256</v>
      </c>
      <c r="D5627" s="52" t="s">
        <v>86</v>
      </c>
      <c r="E5627" s="52" t="s">
        <v>88</v>
      </c>
      <c r="F5627" s="52" t="s">
        <v>67</v>
      </c>
      <c r="G5627" s="52">
        <v>0</v>
      </c>
      <c r="H5627" s="52">
        <v>0</v>
      </c>
      <c r="I5627" s="52">
        <v>0</v>
      </c>
      <c r="J5627" s="52">
        <v>0</v>
      </c>
      <c r="K5627" s="52">
        <v>0</v>
      </c>
      <c r="L5627" s="52">
        <v>0</v>
      </c>
      <c r="M5627" s="52">
        <v>0</v>
      </c>
      <c r="N5627" s="52">
        <v>0</v>
      </c>
      <c r="O5627" s="52">
        <v>0</v>
      </c>
      <c r="P5627" s="52">
        <v>0</v>
      </c>
      <c r="Q5627" s="52">
        <v>0</v>
      </c>
      <c r="R5627" s="52">
        <v>0</v>
      </c>
      <c r="S5627" s="52">
        <v>0</v>
      </c>
      <c r="T5627" s="52">
        <v>0</v>
      </c>
      <c r="U5627" s="52">
        <v>0</v>
      </c>
      <c r="V5627" s="52">
        <v>0</v>
      </c>
      <c r="W5627" s="52">
        <v>0</v>
      </c>
      <c r="X5627" s="52">
        <v>0</v>
      </c>
      <c r="Y5627" s="52">
        <v>0</v>
      </c>
      <c r="Z5627" s="52">
        <v>0</v>
      </c>
    </row>
    <row r="5628" spans="1:26">
      <c r="A5628" s="52" t="s">
        <v>351</v>
      </c>
      <c r="B5628" s="52" t="s">
        <v>337</v>
      </c>
      <c r="C5628" s="52" t="s">
        <v>256</v>
      </c>
      <c r="D5628" s="52" t="s">
        <v>86</v>
      </c>
      <c r="E5628" s="52" t="s">
        <v>88</v>
      </c>
      <c r="F5628" s="52" t="s">
        <v>68</v>
      </c>
      <c r="G5628" s="52">
        <v>0</v>
      </c>
      <c r="H5628" s="52">
        <v>0</v>
      </c>
      <c r="I5628" s="52">
        <v>0</v>
      </c>
      <c r="J5628" s="52">
        <v>0</v>
      </c>
      <c r="K5628" s="52">
        <v>0</v>
      </c>
      <c r="L5628" s="52">
        <v>0</v>
      </c>
      <c r="M5628" s="52">
        <v>0</v>
      </c>
      <c r="N5628" s="52">
        <v>0</v>
      </c>
      <c r="O5628" s="52">
        <v>0</v>
      </c>
      <c r="P5628" s="52">
        <v>0</v>
      </c>
      <c r="Q5628" s="52">
        <v>0</v>
      </c>
      <c r="R5628" s="52">
        <v>0</v>
      </c>
      <c r="S5628" s="52">
        <v>0</v>
      </c>
      <c r="T5628" s="52">
        <v>0</v>
      </c>
      <c r="U5628" s="52">
        <v>0</v>
      </c>
      <c r="V5628" s="52">
        <v>0</v>
      </c>
      <c r="W5628" s="52">
        <v>0</v>
      </c>
      <c r="X5628" s="52">
        <v>0</v>
      </c>
      <c r="Y5628" s="52">
        <v>0</v>
      </c>
      <c r="Z5628" s="52">
        <v>0</v>
      </c>
    </row>
    <row r="5629" spans="1:26">
      <c r="A5629" s="52" t="s">
        <v>351</v>
      </c>
      <c r="B5629" s="52" t="s">
        <v>337</v>
      </c>
      <c r="C5629" s="52" t="s">
        <v>256</v>
      </c>
      <c r="D5629" s="52" t="s">
        <v>86</v>
      </c>
      <c r="E5629" s="52" t="s">
        <v>88</v>
      </c>
      <c r="F5629" s="52" t="s">
        <v>69</v>
      </c>
      <c r="G5629" s="52">
        <v>0</v>
      </c>
      <c r="H5629" s="52">
        <v>0</v>
      </c>
      <c r="I5629" s="52">
        <v>0</v>
      </c>
      <c r="J5629" s="52">
        <v>0</v>
      </c>
      <c r="K5629" s="52">
        <v>0</v>
      </c>
      <c r="L5629" s="52">
        <v>0</v>
      </c>
      <c r="M5629" s="52">
        <v>0</v>
      </c>
      <c r="N5629" s="52">
        <v>0</v>
      </c>
      <c r="O5629" s="52">
        <v>0</v>
      </c>
      <c r="P5629" s="52">
        <v>0</v>
      </c>
      <c r="Q5629" s="52">
        <v>0</v>
      </c>
      <c r="R5629" s="52">
        <v>0</v>
      </c>
      <c r="S5629" s="52">
        <v>0</v>
      </c>
      <c r="T5629" s="52">
        <v>0</v>
      </c>
      <c r="U5629" s="52">
        <v>0</v>
      </c>
      <c r="V5629" s="52">
        <v>0</v>
      </c>
      <c r="W5629" s="52">
        <v>0</v>
      </c>
      <c r="X5629" s="52">
        <v>0</v>
      </c>
      <c r="Y5629" s="52">
        <v>0</v>
      </c>
      <c r="Z5629" s="52">
        <v>0</v>
      </c>
    </row>
    <row r="5630" spans="1:26">
      <c r="A5630" s="52" t="s">
        <v>351</v>
      </c>
      <c r="B5630" s="52" t="s">
        <v>337</v>
      </c>
      <c r="C5630" s="52" t="s">
        <v>256</v>
      </c>
      <c r="D5630" s="52" t="s">
        <v>86</v>
      </c>
      <c r="E5630" s="52" t="s">
        <v>88</v>
      </c>
      <c r="F5630" s="52" t="s">
        <v>70</v>
      </c>
      <c r="G5630" s="52">
        <v>0</v>
      </c>
      <c r="H5630" s="52">
        <v>0</v>
      </c>
      <c r="I5630" s="52">
        <v>0</v>
      </c>
      <c r="J5630" s="52">
        <v>0</v>
      </c>
      <c r="K5630" s="52">
        <v>0</v>
      </c>
      <c r="L5630" s="52">
        <v>0</v>
      </c>
      <c r="M5630" s="52">
        <v>0</v>
      </c>
      <c r="N5630" s="52">
        <v>0</v>
      </c>
      <c r="O5630" s="52">
        <v>0</v>
      </c>
      <c r="P5630" s="52">
        <v>0</v>
      </c>
      <c r="Q5630" s="52">
        <v>0</v>
      </c>
      <c r="R5630" s="52">
        <v>0</v>
      </c>
      <c r="S5630" s="52">
        <v>0</v>
      </c>
      <c r="T5630" s="52">
        <v>0</v>
      </c>
      <c r="U5630" s="52">
        <v>0</v>
      </c>
      <c r="V5630" s="52">
        <v>0</v>
      </c>
      <c r="W5630" s="52">
        <v>0</v>
      </c>
      <c r="X5630" s="52">
        <v>0</v>
      </c>
      <c r="Y5630" s="52">
        <v>0</v>
      </c>
      <c r="Z5630" s="52">
        <v>0</v>
      </c>
    </row>
    <row r="5631" spans="1:26">
      <c r="A5631" s="52" t="s">
        <v>351</v>
      </c>
      <c r="B5631" s="52" t="s">
        <v>342</v>
      </c>
      <c r="C5631" s="52" t="s">
        <v>256</v>
      </c>
      <c r="D5631" s="52" t="s">
        <v>86</v>
      </c>
      <c r="E5631" s="52" t="s">
        <v>88</v>
      </c>
      <c r="F5631" s="52" t="s">
        <v>71</v>
      </c>
      <c r="G5631" s="52">
        <v>0</v>
      </c>
      <c r="H5631" s="52">
        <v>0</v>
      </c>
      <c r="I5631" s="52">
        <v>0</v>
      </c>
      <c r="J5631" s="52">
        <v>0</v>
      </c>
      <c r="K5631" s="52">
        <v>0</v>
      </c>
      <c r="L5631" s="52">
        <v>0</v>
      </c>
      <c r="M5631" s="52">
        <v>0</v>
      </c>
      <c r="N5631" s="52">
        <v>0</v>
      </c>
      <c r="O5631" s="52">
        <v>0</v>
      </c>
      <c r="P5631" s="52">
        <v>0</v>
      </c>
      <c r="Q5631" s="52">
        <v>0</v>
      </c>
      <c r="R5631" s="52">
        <v>0</v>
      </c>
      <c r="S5631" s="52">
        <v>0</v>
      </c>
      <c r="T5631" s="52">
        <v>0</v>
      </c>
      <c r="U5631" s="52">
        <v>0</v>
      </c>
      <c r="V5631" s="52">
        <v>0</v>
      </c>
      <c r="W5631" s="52">
        <v>0</v>
      </c>
      <c r="X5631" s="52">
        <v>0</v>
      </c>
      <c r="Y5631" s="52">
        <v>0</v>
      </c>
      <c r="Z5631" s="52">
        <v>0</v>
      </c>
    </row>
    <row r="5632" spans="1:26">
      <c r="A5632" s="52" t="s">
        <v>351</v>
      </c>
      <c r="B5632" s="52" t="s">
        <v>342</v>
      </c>
      <c r="C5632" s="52" t="s">
        <v>256</v>
      </c>
      <c r="D5632" s="52" t="s">
        <v>86</v>
      </c>
      <c r="E5632" s="52" t="s">
        <v>88</v>
      </c>
      <c r="F5632" s="52" t="s">
        <v>72</v>
      </c>
      <c r="G5632" s="52">
        <v>140.158321632</v>
      </c>
      <c r="H5632" s="52">
        <v>151.08507414000002</v>
      </c>
      <c r="I5632" s="52">
        <v>185.93913744</v>
      </c>
      <c r="J5632" s="52">
        <v>210.49489109880003</v>
      </c>
      <c r="K5632" s="52">
        <v>217.99432494000001</v>
      </c>
      <c r="L5632" s="52">
        <v>263.09062091161792</v>
      </c>
      <c r="M5632" s="52">
        <v>280.30154985000007</v>
      </c>
      <c r="N5632" s="52">
        <v>304.85880673881496</v>
      </c>
      <c r="O5632" s="52">
        <v>325.39792148620882</v>
      </c>
      <c r="P5632" s="52">
        <v>388.48450961702378</v>
      </c>
      <c r="Q5632" s="52">
        <v>377.01547848000007</v>
      </c>
      <c r="R5632" s="52">
        <v>411.76633716000003</v>
      </c>
      <c r="S5632" s="52">
        <v>404.71618463999999</v>
      </c>
      <c r="T5632" s="52">
        <v>393.54370884000008</v>
      </c>
      <c r="U5632" s="52">
        <v>192.24945056566619</v>
      </c>
      <c r="V5632" s="52">
        <v>464.95727679884942</v>
      </c>
      <c r="W5632" s="52">
        <v>419.74885514910312</v>
      </c>
      <c r="X5632" s="52">
        <v>445.24020716265363</v>
      </c>
      <c r="Y5632" s="52">
        <v>460.48764599050321</v>
      </c>
      <c r="Z5632" s="52">
        <v>489.54792977040358</v>
      </c>
    </row>
    <row r="5633" spans="1:26">
      <c r="A5633" s="52" t="s">
        <v>351</v>
      </c>
      <c r="B5633" s="52" t="s">
        <v>343</v>
      </c>
      <c r="C5633" s="52" t="s">
        <v>256</v>
      </c>
      <c r="D5633" s="52" t="s">
        <v>86</v>
      </c>
      <c r="E5633" s="52" t="s">
        <v>88</v>
      </c>
      <c r="F5633" s="52" t="s">
        <v>73</v>
      </c>
      <c r="G5633" s="52">
        <v>0</v>
      </c>
      <c r="H5633" s="52">
        <v>0</v>
      </c>
      <c r="I5633" s="52">
        <v>0</v>
      </c>
      <c r="J5633" s="52">
        <v>0</v>
      </c>
      <c r="K5633" s="52">
        <v>0</v>
      </c>
      <c r="L5633" s="52">
        <v>0</v>
      </c>
      <c r="M5633" s="52">
        <v>0</v>
      </c>
      <c r="N5633" s="52">
        <v>0</v>
      </c>
      <c r="O5633" s="52">
        <v>0</v>
      </c>
      <c r="P5633" s="52">
        <v>0</v>
      </c>
      <c r="Q5633" s="52">
        <v>0</v>
      </c>
      <c r="R5633" s="52">
        <v>0</v>
      </c>
      <c r="S5633" s="52">
        <v>0</v>
      </c>
      <c r="T5633" s="52">
        <v>0</v>
      </c>
      <c r="U5633" s="52">
        <v>0</v>
      </c>
      <c r="V5633" s="52">
        <v>9.4956624000001613E-2</v>
      </c>
      <c r="W5633" s="52">
        <v>0.76492836000001296</v>
      </c>
      <c r="X5633" s="52">
        <v>2.8260900000000482</v>
      </c>
      <c r="Y5633" s="52">
        <v>3.1587019524000537</v>
      </c>
      <c r="Z5633" s="52">
        <v>4.5217420429901214</v>
      </c>
    </row>
    <row r="5634" spans="1:26">
      <c r="A5634" s="52" t="s">
        <v>352</v>
      </c>
      <c r="B5634" s="52" t="s">
        <v>337</v>
      </c>
      <c r="C5634" s="52" t="s">
        <v>256</v>
      </c>
      <c r="D5634" s="52" t="s">
        <v>86</v>
      </c>
      <c r="E5634" s="52" t="s">
        <v>89</v>
      </c>
      <c r="F5634" s="52" t="s">
        <v>63</v>
      </c>
      <c r="G5634" s="52">
        <v>0</v>
      </c>
      <c r="H5634" s="52">
        <v>0</v>
      </c>
      <c r="I5634" s="52">
        <v>0</v>
      </c>
      <c r="J5634" s="52">
        <v>0</v>
      </c>
      <c r="K5634" s="52">
        <v>0</v>
      </c>
      <c r="L5634" s="52">
        <v>0</v>
      </c>
      <c r="M5634" s="52">
        <v>0</v>
      </c>
      <c r="N5634" s="52">
        <v>0</v>
      </c>
      <c r="O5634" s="52">
        <v>0</v>
      </c>
      <c r="P5634" s="52">
        <v>0</v>
      </c>
      <c r="Q5634" s="52">
        <v>0</v>
      </c>
      <c r="R5634" s="52">
        <v>0</v>
      </c>
      <c r="S5634" s="52">
        <v>0</v>
      </c>
      <c r="T5634" s="52">
        <v>0</v>
      </c>
      <c r="U5634" s="52">
        <v>0</v>
      </c>
      <c r="V5634" s="52">
        <v>0</v>
      </c>
      <c r="W5634" s="52">
        <v>0</v>
      </c>
      <c r="X5634" s="52">
        <v>0</v>
      </c>
      <c r="Y5634" s="52">
        <v>0</v>
      </c>
      <c r="Z5634" s="52">
        <v>0</v>
      </c>
    </row>
    <row r="5635" spans="1:26">
      <c r="A5635" s="52" t="s">
        <v>352</v>
      </c>
      <c r="B5635" s="52" t="s">
        <v>338</v>
      </c>
      <c r="C5635" s="52" t="s">
        <v>256</v>
      </c>
      <c r="D5635" s="52" t="s">
        <v>86</v>
      </c>
      <c r="E5635" s="52" t="s">
        <v>89</v>
      </c>
      <c r="F5635" s="52" t="s">
        <v>64</v>
      </c>
      <c r="G5635" s="52">
        <v>0</v>
      </c>
      <c r="H5635" s="52">
        <v>0</v>
      </c>
      <c r="I5635" s="52">
        <v>0</v>
      </c>
      <c r="J5635" s="52">
        <v>0</v>
      </c>
      <c r="K5635" s="52">
        <v>0</v>
      </c>
      <c r="L5635" s="52">
        <v>0</v>
      </c>
      <c r="M5635" s="52">
        <v>0</v>
      </c>
      <c r="N5635" s="52">
        <v>0</v>
      </c>
      <c r="O5635" s="52">
        <v>0</v>
      </c>
      <c r="P5635" s="52">
        <v>0</v>
      </c>
      <c r="Q5635" s="52">
        <v>0</v>
      </c>
      <c r="R5635" s="52">
        <v>0</v>
      </c>
      <c r="S5635" s="52">
        <v>0</v>
      </c>
      <c r="T5635" s="52">
        <v>0</v>
      </c>
      <c r="U5635" s="52">
        <v>0</v>
      </c>
      <c r="V5635" s="52">
        <v>0</v>
      </c>
      <c r="W5635" s="52">
        <v>0</v>
      </c>
      <c r="X5635" s="52">
        <v>0</v>
      </c>
      <c r="Y5635" s="52">
        <v>0</v>
      </c>
      <c r="Z5635" s="52">
        <v>0</v>
      </c>
    </row>
    <row r="5636" spans="1:26">
      <c r="A5636" s="52" t="s">
        <v>352</v>
      </c>
      <c r="B5636" s="52" t="s">
        <v>339</v>
      </c>
      <c r="C5636" s="52" t="s">
        <v>256</v>
      </c>
      <c r="D5636" s="52" t="s">
        <v>86</v>
      </c>
      <c r="E5636" s="52" t="s">
        <v>89</v>
      </c>
      <c r="F5636" s="52" t="s">
        <v>65</v>
      </c>
      <c r="G5636" s="52">
        <v>0</v>
      </c>
      <c r="H5636" s="52">
        <v>0</v>
      </c>
      <c r="I5636" s="52">
        <v>0</v>
      </c>
      <c r="J5636" s="52">
        <v>0</v>
      </c>
      <c r="K5636" s="52">
        <v>0</v>
      </c>
      <c r="L5636" s="52">
        <v>0</v>
      </c>
      <c r="M5636" s="52">
        <v>0</v>
      </c>
      <c r="N5636" s="52">
        <v>0</v>
      </c>
      <c r="O5636" s="52">
        <v>0</v>
      </c>
      <c r="P5636" s="52">
        <v>0</v>
      </c>
      <c r="Q5636" s="52">
        <v>0</v>
      </c>
      <c r="R5636" s="52">
        <v>0</v>
      </c>
      <c r="S5636" s="52">
        <v>0</v>
      </c>
      <c r="T5636" s="52">
        <v>0</v>
      </c>
      <c r="U5636" s="52">
        <v>0</v>
      </c>
      <c r="V5636" s="52">
        <v>0</v>
      </c>
      <c r="W5636" s="52">
        <v>0</v>
      </c>
      <c r="X5636" s="52">
        <v>0</v>
      </c>
      <c r="Y5636" s="52">
        <v>0</v>
      </c>
      <c r="Z5636" s="52">
        <v>0</v>
      </c>
    </row>
    <row r="5637" spans="1:26">
      <c r="A5637" s="52" t="s">
        <v>352</v>
      </c>
      <c r="B5637" s="52" t="s">
        <v>340</v>
      </c>
      <c r="C5637" s="52" t="s">
        <v>256</v>
      </c>
      <c r="D5637" s="52" t="s">
        <v>86</v>
      </c>
      <c r="E5637" s="52" t="s">
        <v>89</v>
      </c>
      <c r="F5637" s="52" t="s">
        <v>66</v>
      </c>
      <c r="G5637" s="52">
        <v>0</v>
      </c>
      <c r="H5637" s="52">
        <v>0</v>
      </c>
      <c r="I5637" s="52">
        <v>0</v>
      </c>
      <c r="J5637" s="52">
        <v>0</v>
      </c>
      <c r="K5637" s="52">
        <v>0</v>
      </c>
      <c r="L5637" s="52">
        <v>0</v>
      </c>
      <c r="M5637" s="52">
        <v>0</v>
      </c>
      <c r="N5637" s="52">
        <v>0</v>
      </c>
      <c r="O5637" s="52">
        <v>0</v>
      </c>
      <c r="P5637" s="52">
        <v>0</v>
      </c>
      <c r="Q5637" s="52">
        <v>0</v>
      </c>
      <c r="R5637" s="52">
        <v>0</v>
      </c>
      <c r="S5637" s="52">
        <v>0</v>
      </c>
      <c r="T5637" s="52">
        <v>0</v>
      </c>
      <c r="U5637" s="52">
        <v>0</v>
      </c>
      <c r="V5637" s="52">
        <v>0</v>
      </c>
      <c r="W5637" s="52">
        <v>0</v>
      </c>
      <c r="X5637" s="52">
        <v>0</v>
      </c>
      <c r="Y5637" s="52">
        <v>0</v>
      </c>
      <c r="Z5637" s="52">
        <v>0</v>
      </c>
    </row>
    <row r="5638" spans="1:26">
      <c r="A5638" s="52" t="s">
        <v>352</v>
      </c>
      <c r="B5638" s="52" t="s">
        <v>341</v>
      </c>
      <c r="C5638" s="52" t="s">
        <v>256</v>
      </c>
      <c r="D5638" s="52" t="s">
        <v>86</v>
      </c>
      <c r="E5638" s="52" t="s">
        <v>89</v>
      </c>
      <c r="F5638" s="52" t="s">
        <v>67</v>
      </c>
      <c r="G5638" s="52">
        <v>0</v>
      </c>
      <c r="H5638" s="52">
        <v>0</v>
      </c>
      <c r="I5638" s="52">
        <v>0</v>
      </c>
      <c r="J5638" s="52">
        <v>0</v>
      </c>
      <c r="K5638" s="52">
        <v>0</v>
      </c>
      <c r="L5638" s="52">
        <v>0</v>
      </c>
      <c r="M5638" s="52">
        <v>0</v>
      </c>
      <c r="N5638" s="52">
        <v>0</v>
      </c>
      <c r="O5638" s="52">
        <v>0</v>
      </c>
      <c r="P5638" s="52">
        <v>0</v>
      </c>
      <c r="Q5638" s="52">
        <v>0</v>
      </c>
      <c r="R5638" s="52">
        <v>0</v>
      </c>
      <c r="S5638" s="52">
        <v>0</v>
      </c>
      <c r="T5638" s="52">
        <v>0</v>
      </c>
      <c r="U5638" s="52">
        <v>0</v>
      </c>
      <c r="V5638" s="52">
        <v>0</v>
      </c>
      <c r="W5638" s="52">
        <v>0</v>
      </c>
      <c r="X5638" s="52">
        <v>0</v>
      </c>
      <c r="Y5638" s="52">
        <v>0</v>
      </c>
      <c r="Z5638" s="52">
        <v>0</v>
      </c>
    </row>
    <row r="5639" spans="1:26">
      <c r="A5639" s="52" t="s">
        <v>352</v>
      </c>
      <c r="B5639" s="52" t="s">
        <v>337</v>
      </c>
      <c r="C5639" s="52" t="s">
        <v>256</v>
      </c>
      <c r="D5639" s="52" t="s">
        <v>86</v>
      </c>
      <c r="E5639" s="52" t="s">
        <v>89</v>
      </c>
      <c r="F5639" s="52" t="s">
        <v>68</v>
      </c>
      <c r="G5639" s="52">
        <v>0</v>
      </c>
      <c r="H5639" s="52">
        <v>0</v>
      </c>
      <c r="I5639" s="52">
        <v>0</v>
      </c>
      <c r="J5639" s="52">
        <v>0</v>
      </c>
      <c r="K5639" s="52">
        <v>0</v>
      </c>
      <c r="L5639" s="52">
        <v>0</v>
      </c>
      <c r="M5639" s="52">
        <v>0</v>
      </c>
      <c r="N5639" s="52">
        <v>0</v>
      </c>
      <c r="O5639" s="52">
        <v>0</v>
      </c>
      <c r="P5639" s="52">
        <v>0</v>
      </c>
      <c r="Q5639" s="52">
        <v>0</v>
      </c>
      <c r="R5639" s="52">
        <v>0</v>
      </c>
      <c r="S5639" s="52">
        <v>0</v>
      </c>
      <c r="T5639" s="52">
        <v>0</v>
      </c>
      <c r="U5639" s="52">
        <v>0</v>
      </c>
      <c r="V5639" s="52">
        <v>0</v>
      </c>
      <c r="W5639" s="52">
        <v>0</v>
      </c>
      <c r="X5639" s="52">
        <v>0</v>
      </c>
      <c r="Y5639" s="52">
        <v>0</v>
      </c>
      <c r="Z5639" s="52">
        <v>0</v>
      </c>
    </row>
    <row r="5640" spans="1:26">
      <c r="A5640" s="52" t="s">
        <v>352</v>
      </c>
      <c r="B5640" s="52" t="s">
        <v>337</v>
      </c>
      <c r="C5640" s="52" t="s">
        <v>256</v>
      </c>
      <c r="D5640" s="52" t="s">
        <v>86</v>
      </c>
      <c r="E5640" s="52" t="s">
        <v>89</v>
      </c>
      <c r="F5640" s="52" t="s">
        <v>69</v>
      </c>
      <c r="G5640" s="52">
        <v>0</v>
      </c>
      <c r="H5640" s="52">
        <v>0</v>
      </c>
      <c r="I5640" s="52">
        <v>0</v>
      </c>
      <c r="J5640" s="52">
        <v>0</v>
      </c>
      <c r="K5640" s="52">
        <v>0</v>
      </c>
      <c r="L5640" s="52">
        <v>0</v>
      </c>
      <c r="M5640" s="52">
        <v>0</v>
      </c>
      <c r="N5640" s="52">
        <v>0</v>
      </c>
      <c r="O5640" s="52">
        <v>0</v>
      </c>
      <c r="P5640" s="52">
        <v>0</v>
      </c>
      <c r="Q5640" s="52">
        <v>0</v>
      </c>
      <c r="R5640" s="52">
        <v>0</v>
      </c>
      <c r="S5640" s="52">
        <v>0</v>
      </c>
      <c r="T5640" s="52">
        <v>0</v>
      </c>
      <c r="U5640" s="52">
        <v>0</v>
      </c>
      <c r="V5640" s="52">
        <v>0</v>
      </c>
      <c r="W5640" s="52">
        <v>0</v>
      </c>
      <c r="X5640" s="52">
        <v>0</v>
      </c>
      <c r="Y5640" s="52">
        <v>0</v>
      </c>
      <c r="Z5640" s="52">
        <v>0</v>
      </c>
    </row>
    <row r="5641" spans="1:26">
      <c r="A5641" s="52" t="s">
        <v>352</v>
      </c>
      <c r="B5641" s="52" t="s">
        <v>337</v>
      </c>
      <c r="C5641" s="52" t="s">
        <v>256</v>
      </c>
      <c r="D5641" s="52" t="s">
        <v>86</v>
      </c>
      <c r="E5641" s="52" t="s">
        <v>89</v>
      </c>
      <c r="F5641" s="52" t="s">
        <v>70</v>
      </c>
      <c r="G5641" s="52">
        <v>0</v>
      </c>
      <c r="H5641" s="52">
        <v>0</v>
      </c>
      <c r="I5641" s="52">
        <v>0</v>
      </c>
      <c r="J5641" s="52">
        <v>0</v>
      </c>
      <c r="K5641" s="52">
        <v>0</v>
      </c>
      <c r="L5641" s="52">
        <v>0</v>
      </c>
      <c r="M5641" s="52">
        <v>0</v>
      </c>
      <c r="N5641" s="52">
        <v>0</v>
      </c>
      <c r="O5641" s="52">
        <v>0</v>
      </c>
      <c r="P5641" s="52">
        <v>0</v>
      </c>
      <c r="Q5641" s="52">
        <v>0</v>
      </c>
      <c r="R5641" s="52">
        <v>0</v>
      </c>
      <c r="S5641" s="52">
        <v>0</v>
      </c>
      <c r="T5641" s="52">
        <v>0</v>
      </c>
      <c r="U5641" s="52">
        <v>0</v>
      </c>
      <c r="V5641" s="52">
        <v>0</v>
      </c>
      <c r="W5641" s="52">
        <v>0</v>
      </c>
      <c r="X5641" s="52">
        <v>0</v>
      </c>
      <c r="Y5641" s="52">
        <v>0</v>
      </c>
      <c r="Z5641" s="52">
        <v>0</v>
      </c>
    </row>
    <row r="5642" spans="1:26">
      <c r="A5642" s="52" t="s">
        <v>352</v>
      </c>
      <c r="B5642" s="52" t="s">
        <v>342</v>
      </c>
      <c r="C5642" s="52" t="s">
        <v>256</v>
      </c>
      <c r="D5642" s="52" t="s">
        <v>86</v>
      </c>
      <c r="E5642" s="52" t="s">
        <v>89</v>
      </c>
      <c r="F5642" s="52" t="s">
        <v>71</v>
      </c>
      <c r="G5642" s="52">
        <v>0</v>
      </c>
      <c r="H5642" s="52">
        <v>0</v>
      </c>
      <c r="I5642" s="52">
        <v>0</v>
      </c>
      <c r="J5642" s="52">
        <v>0</v>
      </c>
      <c r="K5642" s="52">
        <v>0</v>
      </c>
      <c r="L5642" s="52">
        <v>0</v>
      </c>
      <c r="M5642" s="52">
        <v>0</v>
      </c>
      <c r="N5642" s="52">
        <v>0</v>
      </c>
      <c r="O5642" s="52">
        <v>0</v>
      </c>
      <c r="P5642" s="52">
        <v>0</v>
      </c>
      <c r="Q5642" s="52">
        <v>0</v>
      </c>
      <c r="R5642" s="52">
        <v>0</v>
      </c>
      <c r="S5642" s="52">
        <v>0</v>
      </c>
      <c r="T5642" s="52">
        <v>0</v>
      </c>
      <c r="U5642" s="52">
        <v>0</v>
      </c>
      <c r="V5642" s="52">
        <v>0</v>
      </c>
      <c r="W5642" s="52">
        <v>0</v>
      </c>
      <c r="X5642" s="52">
        <v>0</v>
      </c>
      <c r="Y5642" s="52">
        <v>0</v>
      </c>
      <c r="Z5642" s="52">
        <v>0</v>
      </c>
    </row>
    <row r="5643" spans="1:26">
      <c r="A5643" s="52" t="s">
        <v>352</v>
      </c>
      <c r="B5643" s="52" t="s">
        <v>342</v>
      </c>
      <c r="C5643" s="52" t="s">
        <v>256</v>
      </c>
      <c r="D5643" s="52" t="s">
        <v>86</v>
      </c>
      <c r="E5643" s="52" t="s">
        <v>89</v>
      </c>
      <c r="F5643" s="52" t="s">
        <v>72</v>
      </c>
      <c r="G5643" s="52">
        <v>0</v>
      </c>
      <c r="H5643" s="52">
        <v>0</v>
      </c>
      <c r="I5643" s="52">
        <v>0</v>
      </c>
      <c r="J5643" s="52">
        <v>0</v>
      </c>
      <c r="K5643" s="52">
        <v>0</v>
      </c>
      <c r="L5643" s="52">
        <v>0</v>
      </c>
      <c r="M5643" s="52">
        <v>0</v>
      </c>
      <c r="N5643" s="52">
        <v>0</v>
      </c>
      <c r="O5643" s="52">
        <v>0</v>
      </c>
      <c r="P5643" s="52">
        <v>0</v>
      </c>
      <c r="Q5643" s="52">
        <v>0</v>
      </c>
      <c r="R5643" s="52">
        <v>0</v>
      </c>
      <c r="S5643" s="52">
        <v>0</v>
      </c>
      <c r="T5643" s="52">
        <v>0</v>
      </c>
      <c r="U5643" s="52">
        <v>0</v>
      </c>
      <c r="V5643" s="52">
        <v>0</v>
      </c>
      <c r="W5643" s="52">
        <v>1.8367579290730958</v>
      </c>
      <c r="X5643" s="52">
        <v>1.978610081152075</v>
      </c>
      <c r="Y5643" s="52">
        <v>2.080664670728062</v>
      </c>
      <c r="Z5643" s="52">
        <v>2.1907197724072844</v>
      </c>
    </row>
    <row r="5644" spans="1:26">
      <c r="A5644" s="52" t="s">
        <v>352</v>
      </c>
      <c r="B5644" s="52" t="s">
        <v>343</v>
      </c>
      <c r="C5644" s="52" t="s">
        <v>256</v>
      </c>
      <c r="D5644" s="52" t="s">
        <v>86</v>
      </c>
      <c r="E5644" s="52" t="s">
        <v>89</v>
      </c>
      <c r="F5644" s="52" t="s">
        <v>73</v>
      </c>
      <c r="G5644" s="52">
        <v>0</v>
      </c>
      <c r="H5644" s="52">
        <v>0</v>
      </c>
      <c r="I5644" s="52">
        <v>0</v>
      </c>
      <c r="J5644" s="52">
        <v>0</v>
      </c>
      <c r="K5644" s="52">
        <v>0</v>
      </c>
      <c r="L5644" s="52">
        <v>0</v>
      </c>
      <c r="M5644" s="52">
        <v>0</v>
      </c>
      <c r="N5644" s="52">
        <v>0</v>
      </c>
      <c r="O5644" s="52">
        <v>0</v>
      </c>
      <c r="P5644" s="52">
        <v>0</v>
      </c>
      <c r="Q5644" s="52">
        <v>0</v>
      </c>
      <c r="R5644" s="52">
        <v>0</v>
      </c>
      <c r="S5644" s="52">
        <v>0</v>
      </c>
      <c r="T5644" s="52">
        <v>0</v>
      </c>
      <c r="U5644" s="52">
        <v>0</v>
      </c>
      <c r="V5644" s="52">
        <v>0</v>
      </c>
      <c r="W5644" s="52">
        <v>0</v>
      </c>
      <c r="X5644" s="52">
        <v>0</v>
      </c>
      <c r="Y5644" s="52">
        <v>0</v>
      </c>
      <c r="Z5644" s="52">
        <v>0</v>
      </c>
    </row>
    <row r="5645" spans="1:26">
      <c r="A5645" s="52" t="s">
        <v>353</v>
      </c>
      <c r="B5645" s="52" t="s">
        <v>337</v>
      </c>
      <c r="C5645" s="52" t="s">
        <v>256</v>
      </c>
      <c r="D5645" s="52" t="s">
        <v>86</v>
      </c>
      <c r="E5645" s="52" t="s">
        <v>90</v>
      </c>
      <c r="F5645" s="52" t="s">
        <v>63</v>
      </c>
      <c r="G5645" s="52">
        <v>0</v>
      </c>
      <c r="H5645" s="52">
        <v>0</v>
      </c>
      <c r="I5645" s="52">
        <v>0</v>
      </c>
      <c r="J5645" s="52">
        <v>0</v>
      </c>
      <c r="K5645" s="52">
        <v>0</v>
      </c>
      <c r="L5645" s="52">
        <v>0</v>
      </c>
      <c r="M5645" s="52">
        <v>0</v>
      </c>
      <c r="N5645" s="52">
        <v>0</v>
      </c>
      <c r="O5645" s="52">
        <v>0</v>
      </c>
      <c r="P5645" s="52">
        <v>0</v>
      </c>
      <c r="Q5645" s="52">
        <v>0</v>
      </c>
      <c r="R5645" s="52">
        <v>0</v>
      </c>
      <c r="S5645" s="52">
        <v>0</v>
      </c>
      <c r="T5645" s="52">
        <v>0</v>
      </c>
      <c r="U5645" s="52">
        <v>0</v>
      </c>
      <c r="V5645" s="52">
        <v>0</v>
      </c>
      <c r="W5645" s="52">
        <v>0</v>
      </c>
      <c r="X5645" s="52">
        <v>0</v>
      </c>
      <c r="Y5645" s="52">
        <v>0</v>
      </c>
      <c r="Z5645" s="52">
        <v>0</v>
      </c>
    </row>
    <row r="5646" spans="1:26">
      <c r="A5646" s="52" t="s">
        <v>353</v>
      </c>
      <c r="B5646" s="52" t="s">
        <v>338</v>
      </c>
      <c r="C5646" s="52" t="s">
        <v>256</v>
      </c>
      <c r="D5646" s="52" t="s">
        <v>86</v>
      </c>
      <c r="E5646" s="52" t="s">
        <v>90</v>
      </c>
      <c r="F5646" s="52" t="s">
        <v>64</v>
      </c>
      <c r="G5646" s="52">
        <v>0</v>
      </c>
      <c r="H5646" s="52">
        <v>0</v>
      </c>
      <c r="I5646" s="52">
        <v>0</v>
      </c>
      <c r="J5646" s="52">
        <v>0</v>
      </c>
      <c r="K5646" s="52">
        <v>0</v>
      </c>
      <c r="L5646" s="52">
        <v>0</v>
      </c>
      <c r="M5646" s="52">
        <v>0</v>
      </c>
      <c r="N5646" s="52">
        <v>0</v>
      </c>
      <c r="O5646" s="52">
        <v>0</v>
      </c>
      <c r="P5646" s="52">
        <v>0</v>
      </c>
      <c r="Q5646" s="52">
        <v>0</v>
      </c>
      <c r="R5646" s="52">
        <v>0</v>
      </c>
      <c r="S5646" s="52">
        <v>0</v>
      </c>
      <c r="T5646" s="52">
        <v>0</v>
      </c>
      <c r="U5646" s="52">
        <v>0</v>
      </c>
      <c r="V5646" s="52">
        <v>0</v>
      </c>
      <c r="W5646" s="52">
        <v>0</v>
      </c>
      <c r="X5646" s="52">
        <v>0</v>
      </c>
      <c r="Y5646" s="52">
        <v>0</v>
      </c>
      <c r="Z5646" s="52">
        <v>0</v>
      </c>
    </row>
    <row r="5647" spans="1:26">
      <c r="A5647" s="52" t="s">
        <v>353</v>
      </c>
      <c r="B5647" s="52" t="s">
        <v>339</v>
      </c>
      <c r="C5647" s="52" t="s">
        <v>256</v>
      </c>
      <c r="D5647" s="52" t="s">
        <v>86</v>
      </c>
      <c r="E5647" s="52" t="s">
        <v>90</v>
      </c>
      <c r="F5647" s="52" t="s">
        <v>65</v>
      </c>
      <c r="G5647" s="52">
        <v>0</v>
      </c>
      <c r="H5647" s="52">
        <v>0</v>
      </c>
      <c r="I5647" s="52">
        <v>0</v>
      </c>
      <c r="J5647" s="52">
        <v>0</v>
      </c>
      <c r="K5647" s="52">
        <v>0</v>
      </c>
      <c r="L5647" s="52">
        <v>0</v>
      </c>
      <c r="M5647" s="52">
        <v>0</v>
      </c>
      <c r="N5647" s="52">
        <v>0</v>
      </c>
      <c r="O5647" s="52">
        <v>0</v>
      </c>
      <c r="P5647" s="52">
        <v>0</v>
      </c>
      <c r="Q5647" s="52">
        <v>0</v>
      </c>
      <c r="R5647" s="52">
        <v>0</v>
      </c>
      <c r="S5647" s="52">
        <v>0</v>
      </c>
      <c r="T5647" s="52">
        <v>0</v>
      </c>
      <c r="U5647" s="52">
        <v>0</v>
      </c>
      <c r="V5647" s="52">
        <v>0</v>
      </c>
      <c r="W5647" s="52">
        <v>0</v>
      </c>
      <c r="X5647" s="52">
        <v>0</v>
      </c>
      <c r="Y5647" s="52">
        <v>0</v>
      </c>
      <c r="Z5647" s="52">
        <v>0</v>
      </c>
    </row>
    <row r="5648" spans="1:26">
      <c r="A5648" s="52" t="s">
        <v>353</v>
      </c>
      <c r="B5648" s="52" t="s">
        <v>340</v>
      </c>
      <c r="C5648" s="52" t="s">
        <v>256</v>
      </c>
      <c r="D5648" s="52" t="s">
        <v>86</v>
      </c>
      <c r="E5648" s="52" t="s">
        <v>90</v>
      </c>
      <c r="F5648" s="52" t="s">
        <v>66</v>
      </c>
      <c r="G5648" s="52">
        <v>0</v>
      </c>
      <c r="H5648" s="52">
        <v>0</v>
      </c>
      <c r="I5648" s="52">
        <v>0</v>
      </c>
      <c r="J5648" s="52">
        <v>0</v>
      </c>
      <c r="K5648" s="52">
        <v>0</v>
      </c>
      <c r="L5648" s="52">
        <v>0</v>
      </c>
      <c r="M5648" s="52">
        <v>0</v>
      </c>
      <c r="N5648" s="52">
        <v>0</v>
      </c>
      <c r="O5648" s="52">
        <v>0</v>
      </c>
      <c r="P5648" s="52">
        <v>0</v>
      </c>
      <c r="Q5648" s="52">
        <v>0</v>
      </c>
      <c r="R5648" s="52">
        <v>0</v>
      </c>
      <c r="S5648" s="52">
        <v>0</v>
      </c>
      <c r="T5648" s="52">
        <v>0</v>
      </c>
      <c r="U5648" s="52">
        <v>0</v>
      </c>
      <c r="V5648" s="52">
        <v>0</v>
      </c>
      <c r="W5648" s="52">
        <v>0</v>
      </c>
      <c r="X5648" s="52">
        <v>0</v>
      </c>
      <c r="Y5648" s="52">
        <v>0</v>
      </c>
      <c r="Z5648" s="52">
        <v>0</v>
      </c>
    </row>
    <row r="5649" spans="1:26">
      <c r="A5649" s="52" t="s">
        <v>353</v>
      </c>
      <c r="B5649" s="52" t="s">
        <v>341</v>
      </c>
      <c r="C5649" s="52" t="s">
        <v>256</v>
      </c>
      <c r="D5649" s="52" t="s">
        <v>86</v>
      </c>
      <c r="E5649" s="52" t="s">
        <v>90</v>
      </c>
      <c r="F5649" s="52" t="s">
        <v>67</v>
      </c>
      <c r="G5649" s="52">
        <v>0</v>
      </c>
      <c r="H5649" s="52">
        <v>0</v>
      </c>
      <c r="I5649" s="52">
        <v>0</v>
      </c>
      <c r="J5649" s="52">
        <v>0</v>
      </c>
      <c r="K5649" s="52">
        <v>0</v>
      </c>
      <c r="L5649" s="52">
        <v>0</v>
      </c>
      <c r="M5649" s="52">
        <v>0</v>
      </c>
      <c r="N5649" s="52">
        <v>0</v>
      </c>
      <c r="O5649" s="52">
        <v>0</v>
      </c>
      <c r="P5649" s="52">
        <v>0</v>
      </c>
      <c r="Q5649" s="52">
        <v>0</v>
      </c>
      <c r="R5649" s="52">
        <v>0</v>
      </c>
      <c r="S5649" s="52">
        <v>0</v>
      </c>
      <c r="T5649" s="52">
        <v>0</v>
      </c>
      <c r="U5649" s="52">
        <v>0</v>
      </c>
      <c r="V5649" s="52">
        <v>0</v>
      </c>
      <c r="W5649" s="52">
        <v>0</v>
      </c>
      <c r="X5649" s="52">
        <v>0</v>
      </c>
      <c r="Y5649" s="52">
        <v>0</v>
      </c>
      <c r="Z5649" s="52">
        <v>0</v>
      </c>
    </row>
    <row r="5650" spans="1:26">
      <c r="A5650" s="52" t="s">
        <v>353</v>
      </c>
      <c r="B5650" s="52" t="s">
        <v>337</v>
      </c>
      <c r="C5650" s="52" t="s">
        <v>256</v>
      </c>
      <c r="D5650" s="52" t="s">
        <v>86</v>
      </c>
      <c r="E5650" s="52" t="s">
        <v>90</v>
      </c>
      <c r="F5650" s="52" t="s">
        <v>68</v>
      </c>
      <c r="G5650" s="52">
        <v>0</v>
      </c>
      <c r="H5650" s="52">
        <v>0</v>
      </c>
      <c r="I5650" s="52">
        <v>0</v>
      </c>
      <c r="J5650" s="52">
        <v>0</v>
      </c>
      <c r="K5650" s="52">
        <v>0</v>
      </c>
      <c r="L5650" s="52">
        <v>0</v>
      </c>
      <c r="M5650" s="52">
        <v>0</v>
      </c>
      <c r="N5650" s="52">
        <v>0</v>
      </c>
      <c r="O5650" s="52">
        <v>0</v>
      </c>
      <c r="P5650" s="52">
        <v>0</v>
      </c>
      <c r="Q5650" s="52">
        <v>0</v>
      </c>
      <c r="R5650" s="52">
        <v>0</v>
      </c>
      <c r="S5650" s="52">
        <v>0</v>
      </c>
      <c r="T5650" s="52">
        <v>0</v>
      </c>
      <c r="U5650" s="52">
        <v>0</v>
      </c>
      <c r="V5650" s="52">
        <v>0</v>
      </c>
      <c r="W5650" s="52">
        <v>0</v>
      </c>
      <c r="X5650" s="52">
        <v>0</v>
      </c>
      <c r="Y5650" s="52">
        <v>0</v>
      </c>
      <c r="Z5650" s="52">
        <v>0</v>
      </c>
    </row>
    <row r="5651" spans="1:26">
      <c r="A5651" s="52" t="s">
        <v>353</v>
      </c>
      <c r="B5651" s="52" t="s">
        <v>337</v>
      </c>
      <c r="C5651" s="52" t="s">
        <v>256</v>
      </c>
      <c r="D5651" s="52" t="s">
        <v>86</v>
      </c>
      <c r="E5651" s="52" t="s">
        <v>90</v>
      </c>
      <c r="F5651" s="52" t="s">
        <v>69</v>
      </c>
      <c r="G5651" s="52">
        <v>0</v>
      </c>
      <c r="H5651" s="52">
        <v>0</v>
      </c>
      <c r="I5651" s="52">
        <v>0</v>
      </c>
      <c r="J5651" s="52">
        <v>0</v>
      </c>
      <c r="K5651" s="52">
        <v>0</v>
      </c>
      <c r="L5651" s="52">
        <v>0</v>
      </c>
      <c r="M5651" s="52">
        <v>0</v>
      </c>
      <c r="N5651" s="52">
        <v>0</v>
      </c>
      <c r="O5651" s="52">
        <v>0</v>
      </c>
      <c r="P5651" s="52">
        <v>0</v>
      </c>
      <c r="Q5651" s="52">
        <v>0</v>
      </c>
      <c r="R5651" s="52">
        <v>0</v>
      </c>
      <c r="S5651" s="52">
        <v>0</v>
      </c>
      <c r="T5651" s="52">
        <v>0</v>
      </c>
      <c r="U5651" s="52">
        <v>0</v>
      </c>
      <c r="V5651" s="52">
        <v>0</v>
      </c>
      <c r="W5651" s="52">
        <v>0</v>
      </c>
      <c r="X5651" s="52">
        <v>0</v>
      </c>
      <c r="Y5651" s="52">
        <v>0</v>
      </c>
      <c r="Z5651" s="52">
        <v>0</v>
      </c>
    </row>
    <row r="5652" spans="1:26">
      <c r="A5652" s="52" t="s">
        <v>353</v>
      </c>
      <c r="B5652" s="52" t="s">
        <v>337</v>
      </c>
      <c r="C5652" s="52" t="s">
        <v>256</v>
      </c>
      <c r="D5652" s="52" t="s">
        <v>86</v>
      </c>
      <c r="E5652" s="52" t="s">
        <v>90</v>
      </c>
      <c r="F5652" s="52" t="s">
        <v>70</v>
      </c>
      <c r="G5652" s="52">
        <v>0</v>
      </c>
      <c r="H5652" s="52">
        <v>0</v>
      </c>
      <c r="I5652" s="52">
        <v>0</v>
      </c>
      <c r="J5652" s="52">
        <v>0</v>
      </c>
      <c r="K5652" s="52">
        <v>0</v>
      </c>
      <c r="L5652" s="52">
        <v>0</v>
      </c>
      <c r="M5652" s="52">
        <v>0</v>
      </c>
      <c r="N5652" s="52">
        <v>0</v>
      </c>
      <c r="O5652" s="52">
        <v>0</v>
      </c>
      <c r="P5652" s="52">
        <v>0</v>
      </c>
      <c r="Q5652" s="52">
        <v>0</v>
      </c>
      <c r="R5652" s="52">
        <v>0</v>
      </c>
      <c r="S5652" s="52">
        <v>0</v>
      </c>
      <c r="T5652" s="52">
        <v>0</v>
      </c>
      <c r="U5652" s="52">
        <v>0</v>
      </c>
      <c r="V5652" s="52">
        <v>0</v>
      </c>
      <c r="W5652" s="52">
        <v>0</v>
      </c>
      <c r="X5652" s="52">
        <v>0</v>
      </c>
      <c r="Y5652" s="52">
        <v>0</v>
      </c>
      <c r="Z5652" s="52">
        <v>0</v>
      </c>
    </row>
    <row r="5653" spans="1:26">
      <c r="A5653" s="52" t="s">
        <v>353</v>
      </c>
      <c r="B5653" s="52" t="s">
        <v>342</v>
      </c>
      <c r="C5653" s="52" t="s">
        <v>256</v>
      </c>
      <c r="D5653" s="52" t="s">
        <v>86</v>
      </c>
      <c r="E5653" s="52" t="s">
        <v>90</v>
      </c>
      <c r="F5653" s="52" t="s">
        <v>71</v>
      </c>
      <c r="G5653" s="52">
        <v>0</v>
      </c>
      <c r="H5653" s="52">
        <v>0</v>
      </c>
      <c r="I5653" s="52">
        <v>0</v>
      </c>
      <c r="J5653" s="52">
        <v>0</v>
      </c>
      <c r="K5653" s="52">
        <v>0</v>
      </c>
      <c r="L5653" s="52">
        <v>0</v>
      </c>
      <c r="M5653" s="52">
        <v>0</v>
      </c>
      <c r="N5653" s="52">
        <v>0</v>
      </c>
      <c r="O5653" s="52">
        <v>0</v>
      </c>
      <c r="P5653" s="52">
        <v>0</v>
      </c>
      <c r="Q5653" s="52">
        <v>0</v>
      </c>
      <c r="R5653" s="52">
        <v>0</v>
      </c>
      <c r="S5653" s="52">
        <v>0</v>
      </c>
      <c r="T5653" s="52">
        <v>0</v>
      </c>
      <c r="U5653" s="52">
        <v>0</v>
      </c>
      <c r="V5653" s="52">
        <v>0</v>
      </c>
      <c r="W5653" s="52">
        <v>0</v>
      </c>
      <c r="X5653" s="52">
        <v>0</v>
      </c>
      <c r="Y5653" s="52">
        <v>0</v>
      </c>
      <c r="Z5653" s="52">
        <v>0</v>
      </c>
    </row>
    <row r="5654" spans="1:26">
      <c r="A5654" s="52" t="s">
        <v>353</v>
      </c>
      <c r="B5654" s="52" t="s">
        <v>342</v>
      </c>
      <c r="C5654" s="52" t="s">
        <v>256</v>
      </c>
      <c r="D5654" s="52" t="s">
        <v>86</v>
      </c>
      <c r="E5654" s="52" t="s">
        <v>90</v>
      </c>
      <c r="F5654" s="52" t="s">
        <v>72</v>
      </c>
      <c r="G5654" s="52">
        <v>7.464264721200002</v>
      </c>
      <c r="H5654" s="52">
        <v>8.298237600000002</v>
      </c>
      <c r="I5654" s="52">
        <v>9.1280613600000002</v>
      </c>
      <c r="J5654" s="52">
        <v>11.308237159930636</v>
      </c>
      <c r="K5654" s="52">
        <v>12.820777092000004</v>
      </c>
      <c r="L5654" s="52">
        <v>12.862268280000002</v>
      </c>
      <c r="M5654" s="52">
        <v>16.413913972800003</v>
      </c>
      <c r="N5654" s="52">
        <v>14.397442236000002</v>
      </c>
      <c r="O5654" s="52">
        <v>15.367434611544292</v>
      </c>
      <c r="P5654" s="52">
        <v>15.019810056000003</v>
      </c>
      <c r="Q5654" s="52">
        <v>11.522910960000003</v>
      </c>
      <c r="R5654" s="52">
        <v>12.227549400000001</v>
      </c>
      <c r="S5654" s="52">
        <v>8.2898640000000015</v>
      </c>
      <c r="T5654" s="52">
        <v>5.4713102400000002</v>
      </c>
      <c r="U5654" s="52">
        <v>9.7038147170654003</v>
      </c>
      <c r="V5654" s="52">
        <v>17.852222124000001</v>
      </c>
      <c r="W5654" s="52">
        <v>48.081397744317975</v>
      </c>
      <c r="X5654" s="52">
        <v>52.854041038903773</v>
      </c>
      <c r="Y5654" s="52">
        <v>55.371545275831679</v>
      </c>
      <c r="Z5654" s="52">
        <v>58.119982972498917</v>
      </c>
    </row>
    <row r="5655" spans="1:26">
      <c r="A5655" s="52" t="s">
        <v>353</v>
      </c>
      <c r="B5655" s="52" t="s">
        <v>343</v>
      </c>
      <c r="C5655" s="52" t="s">
        <v>256</v>
      </c>
      <c r="D5655" s="52" t="s">
        <v>86</v>
      </c>
      <c r="E5655" s="52" t="s">
        <v>90</v>
      </c>
      <c r="F5655" s="52" t="s">
        <v>73</v>
      </c>
      <c r="G5655" s="52">
        <v>0</v>
      </c>
      <c r="H5655" s="52">
        <v>0</v>
      </c>
      <c r="I5655" s="52">
        <v>0</v>
      </c>
      <c r="J5655" s="52">
        <v>0</v>
      </c>
      <c r="K5655" s="52">
        <v>0</v>
      </c>
      <c r="L5655" s="52">
        <v>0</v>
      </c>
      <c r="M5655" s="52">
        <v>0</v>
      </c>
      <c r="N5655" s="52">
        <v>0</v>
      </c>
      <c r="O5655" s="52">
        <v>0</v>
      </c>
      <c r="P5655" s="52">
        <v>0</v>
      </c>
      <c r="Q5655" s="52">
        <v>0</v>
      </c>
      <c r="R5655" s="52">
        <v>0</v>
      </c>
      <c r="S5655" s="52">
        <v>0</v>
      </c>
      <c r="T5655" s="52">
        <v>0</v>
      </c>
      <c r="U5655" s="52">
        <v>0</v>
      </c>
      <c r="V5655" s="52">
        <v>0</v>
      </c>
      <c r="W5655" s="52">
        <v>0</v>
      </c>
      <c r="X5655" s="52">
        <v>0</v>
      </c>
      <c r="Y5655" s="52">
        <v>0</v>
      </c>
      <c r="Z5655" s="52">
        <v>0</v>
      </c>
    </row>
    <row r="5656" spans="1:26">
      <c r="A5656" s="52" t="s">
        <v>354</v>
      </c>
      <c r="B5656" s="52" t="s">
        <v>337</v>
      </c>
      <c r="C5656" s="52" t="s">
        <v>256</v>
      </c>
      <c r="D5656" s="52" t="s">
        <v>86</v>
      </c>
      <c r="E5656" s="52" t="s">
        <v>91</v>
      </c>
      <c r="F5656" s="52" t="s">
        <v>63</v>
      </c>
      <c r="G5656" s="52">
        <v>0</v>
      </c>
      <c r="H5656" s="52">
        <v>0</v>
      </c>
      <c r="I5656" s="52">
        <v>0</v>
      </c>
      <c r="J5656" s="52">
        <v>0</v>
      </c>
      <c r="K5656" s="52">
        <v>0</v>
      </c>
      <c r="L5656" s="52">
        <v>0</v>
      </c>
      <c r="M5656" s="52">
        <v>0</v>
      </c>
      <c r="N5656" s="52">
        <v>0</v>
      </c>
      <c r="O5656" s="52">
        <v>0</v>
      </c>
      <c r="P5656" s="52">
        <v>0</v>
      </c>
      <c r="Q5656" s="52">
        <v>0</v>
      </c>
      <c r="R5656" s="52">
        <v>0</v>
      </c>
      <c r="S5656" s="52">
        <v>0</v>
      </c>
      <c r="T5656" s="52">
        <v>0</v>
      </c>
      <c r="U5656" s="52">
        <v>0</v>
      </c>
      <c r="V5656" s="52">
        <v>0</v>
      </c>
      <c r="W5656" s="52">
        <v>0</v>
      </c>
      <c r="X5656" s="52">
        <v>0</v>
      </c>
      <c r="Y5656" s="52">
        <v>0</v>
      </c>
      <c r="Z5656" s="52">
        <v>0</v>
      </c>
    </row>
    <row r="5657" spans="1:26">
      <c r="A5657" s="52" t="s">
        <v>354</v>
      </c>
      <c r="B5657" s="52" t="s">
        <v>338</v>
      </c>
      <c r="C5657" s="52" t="s">
        <v>256</v>
      </c>
      <c r="D5657" s="52" t="s">
        <v>86</v>
      </c>
      <c r="E5657" s="52" t="s">
        <v>91</v>
      </c>
      <c r="F5657" s="52" t="s">
        <v>64</v>
      </c>
      <c r="G5657" s="52">
        <v>0</v>
      </c>
      <c r="H5657" s="52">
        <v>0</v>
      </c>
      <c r="I5657" s="52">
        <v>0</v>
      </c>
      <c r="J5657" s="52">
        <v>0</v>
      </c>
      <c r="K5657" s="52">
        <v>0</v>
      </c>
      <c r="L5657" s="52">
        <v>0</v>
      </c>
      <c r="M5657" s="52">
        <v>0</v>
      </c>
      <c r="N5657" s="52">
        <v>0</v>
      </c>
      <c r="O5657" s="52">
        <v>0</v>
      </c>
      <c r="P5657" s="52">
        <v>0</v>
      </c>
      <c r="Q5657" s="52">
        <v>0</v>
      </c>
      <c r="R5657" s="52">
        <v>0</v>
      </c>
      <c r="S5657" s="52">
        <v>0</v>
      </c>
      <c r="T5657" s="52">
        <v>0</v>
      </c>
      <c r="U5657" s="52">
        <v>0</v>
      </c>
      <c r="V5657" s="52">
        <v>0</v>
      </c>
      <c r="W5657" s="52">
        <v>0</v>
      </c>
      <c r="X5657" s="52">
        <v>0</v>
      </c>
      <c r="Y5657" s="52">
        <v>0</v>
      </c>
      <c r="Z5657" s="52">
        <v>0</v>
      </c>
    </row>
    <row r="5658" spans="1:26">
      <c r="A5658" s="52" t="s">
        <v>354</v>
      </c>
      <c r="B5658" s="52" t="s">
        <v>339</v>
      </c>
      <c r="C5658" s="52" t="s">
        <v>256</v>
      </c>
      <c r="D5658" s="52" t="s">
        <v>86</v>
      </c>
      <c r="E5658" s="52" t="s">
        <v>91</v>
      </c>
      <c r="F5658" s="52" t="s">
        <v>65</v>
      </c>
      <c r="G5658" s="52">
        <v>0</v>
      </c>
      <c r="H5658" s="52">
        <v>0</v>
      </c>
      <c r="I5658" s="52">
        <v>0</v>
      </c>
      <c r="J5658" s="52">
        <v>0</v>
      </c>
      <c r="K5658" s="52">
        <v>0</v>
      </c>
      <c r="L5658" s="52">
        <v>0</v>
      </c>
      <c r="M5658" s="52">
        <v>0</v>
      </c>
      <c r="N5658" s="52">
        <v>0</v>
      </c>
      <c r="O5658" s="52">
        <v>0</v>
      </c>
      <c r="P5658" s="52">
        <v>0</v>
      </c>
      <c r="Q5658" s="52">
        <v>0</v>
      </c>
      <c r="R5658" s="52">
        <v>0</v>
      </c>
      <c r="S5658" s="52">
        <v>0</v>
      </c>
      <c r="T5658" s="52">
        <v>0</v>
      </c>
      <c r="U5658" s="52">
        <v>0</v>
      </c>
      <c r="V5658" s="52">
        <v>0</v>
      </c>
      <c r="W5658" s="52">
        <v>0</v>
      </c>
      <c r="X5658" s="52">
        <v>0</v>
      </c>
      <c r="Y5658" s="52">
        <v>0</v>
      </c>
      <c r="Z5658" s="52">
        <v>0</v>
      </c>
    </row>
    <row r="5659" spans="1:26">
      <c r="A5659" s="52" t="s">
        <v>354</v>
      </c>
      <c r="B5659" s="52" t="s">
        <v>340</v>
      </c>
      <c r="C5659" s="52" t="s">
        <v>256</v>
      </c>
      <c r="D5659" s="52" t="s">
        <v>86</v>
      </c>
      <c r="E5659" s="52" t="s">
        <v>91</v>
      </c>
      <c r="F5659" s="52" t="s">
        <v>66</v>
      </c>
      <c r="G5659" s="52">
        <v>0</v>
      </c>
      <c r="H5659" s="52">
        <v>0</v>
      </c>
      <c r="I5659" s="52">
        <v>0</v>
      </c>
      <c r="J5659" s="52">
        <v>0</v>
      </c>
      <c r="K5659" s="52">
        <v>0</v>
      </c>
      <c r="L5659" s="52">
        <v>0</v>
      </c>
      <c r="M5659" s="52">
        <v>0</v>
      </c>
      <c r="N5659" s="52">
        <v>0</v>
      </c>
      <c r="O5659" s="52">
        <v>0</v>
      </c>
      <c r="P5659" s="52">
        <v>0</v>
      </c>
      <c r="Q5659" s="52">
        <v>0</v>
      </c>
      <c r="R5659" s="52">
        <v>0</v>
      </c>
      <c r="S5659" s="52">
        <v>0</v>
      </c>
      <c r="T5659" s="52">
        <v>0</v>
      </c>
      <c r="U5659" s="52">
        <v>0</v>
      </c>
      <c r="V5659" s="52">
        <v>0</v>
      </c>
      <c r="W5659" s="52">
        <v>0</v>
      </c>
      <c r="X5659" s="52">
        <v>0</v>
      </c>
      <c r="Y5659" s="52">
        <v>0</v>
      </c>
      <c r="Z5659" s="52">
        <v>0</v>
      </c>
    </row>
    <row r="5660" spans="1:26">
      <c r="A5660" s="52" t="s">
        <v>354</v>
      </c>
      <c r="B5660" s="52" t="s">
        <v>341</v>
      </c>
      <c r="C5660" s="52" t="s">
        <v>256</v>
      </c>
      <c r="D5660" s="52" t="s">
        <v>86</v>
      </c>
      <c r="E5660" s="52" t="s">
        <v>91</v>
      </c>
      <c r="F5660" s="52" t="s">
        <v>67</v>
      </c>
      <c r="G5660" s="52">
        <v>0</v>
      </c>
      <c r="H5660" s="52">
        <v>0</v>
      </c>
      <c r="I5660" s="52">
        <v>0</v>
      </c>
      <c r="J5660" s="52">
        <v>0</v>
      </c>
      <c r="K5660" s="52">
        <v>0</v>
      </c>
      <c r="L5660" s="52">
        <v>0</v>
      </c>
      <c r="M5660" s="52">
        <v>0</v>
      </c>
      <c r="N5660" s="52">
        <v>0</v>
      </c>
      <c r="O5660" s="52">
        <v>0</v>
      </c>
      <c r="P5660" s="52">
        <v>0</v>
      </c>
      <c r="Q5660" s="52">
        <v>0</v>
      </c>
      <c r="R5660" s="52">
        <v>0</v>
      </c>
      <c r="S5660" s="52">
        <v>0</v>
      </c>
      <c r="T5660" s="52">
        <v>0</v>
      </c>
      <c r="U5660" s="52">
        <v>0</v>
      </c>
      <c r="V5660" s="52">
        <v>0</v>
      </c>
      <c r="W5660" s="52">
        <v>0</v>
      </c>
      <c r="X5660" s="52">
        <v>0</v>
      </c>
      <c r="Y5660" s="52">
        <v>0</v>
      </c>
      <c r="Z5660" s="52">
        <v>0</v>
      </c>
    </row>
    <row r="5661" spans="1:26">
      <c r="A5661" s="52" t="s">
        <v>354</v>
      </c>
      <c r="B5661" s="52" t="s">
        <v>337</v>
      </c>
      <c r="C5661" s="52" t="s">
        <v>256</v>
      </c>
      <c r="D5661" s="52" t="s">
        <v>86</v>
      </c>
      <c r="E5661" s="52" t="s">
        <v>91</v>
      </c>
      <c r="F5661" s="52" t="s">
        <v>68</v>
      </c>
      <c r="G5661" s="52">
        <v>0</v>
      </c>
      <c r="H5661" s="52">
        <v>0</v>
      </c>
      <c r="I5661" s="52">
        <v>0</v>
      </c>
      <c r="J5661" s="52">
        <v>0</v>
      </c>
      <c r="K5661" s="52">
        <v>0</v>
      </c>
      <c r="L5661" s="52">
        <v>0</v>
      </c>
      <c r="M5661" s="52">
        <v>0</v>
      </c>
      <c r="N5661" s="52">
        <v>0</v>
      </c>
      <c r="O5661" s="52">
        <v>0</v>
      </c>
      <c r="P5661" s="52">
        <v>0</v>
      </c>
      <c r="Q5661" s="52">
        <v>0</v>
      </c>
      <c r="R5661" s="52">
        <v>0</v>
      </c>
      <c r="S5661" s="52">
        <v>0</v>
      </c>
      <c r="T5661" s="52">
        <v>0</v>
      </c>
      <c r="U5661" s="52">
        <v>0</v>
      </c>
      <c r="V5661" s="52">
        <v>0</v>
      </c>
      <c r="W5661" s="52">
        <v>0</v>
      </c>
      <c r="X5661" s="52">
        <v>0</v>
      </c>
      <c r="Y5661" s="52">
        <v>0</v>
      </c>
      <c r="Z5661" s="52">
        <v>0</v>
      </c>
    </row>
    <row r="5662" spans="1:26">
      <c r="A5662" s="52" t="s">
        <v>354</v>
      </c>
      <c r="B5662" s="52" t="s">
        <v>337</v>
      </c>
      <c r="C5662" s="52" t="s">
        <v>256</v>
      </c>
      <c r="D5662" s="52" t="s">
        <v>86</v>
      </c>
      <c r="E5662" s="52" t="s">
        <v>91</v>
      </c>
      <c r="F5662" s="52" t="s">
        <v>69</v>
      </c>
      <c r="G5662" s="52">
        <v>0</v>
      </c>
      <c r="H5662" s="52">
        <v>0</v>
      </c>
      <c r="I5662" s="52">
        <v>0</v>
      </c>
      <c r="J5662" s="52">
        <v>0</v>
      </c>
      <c r="K5662" s="52">
        <v>0</v>
      </c>
      <c r="L5662" s="52">
        <v>0</v>
      </c>
      <c r="M5662" s="52">
        <v>0</v>
      </c>
      <c r="N5662" s="52">
        <v>0</v>
      </c>
      <c r="O5662" s="52">
        <v>0</v>
      </c>
      <c r="P5662" s="52">
        <v>0</v>
      </c>
      <c r="Q5662" s="52">
        <v>0</v>
      </c>
      <c r="R5662" s="52">
        <v>0</v>
      </c>
      <c r="S5662" s="52">
        <v>0</v>
      </c>
      <c r="T5662" s="52">
        <v>0</v>
      </c>
      <c r="U5662" s="52">
        <v>0</v>
      </c>
      <c r="V5662" s="52">
        <v>0</v>
      </c>
      <c r="W5662" s="52">
        <v>0</v>
      </c>
      <c r="X5662" s="52">
        <v>0</v>
      </c>
      <c r="Y5662" s="52">
        <v>0</v>
      </c>
      <c r="Z5662" s="52">
        <v>0</v>
      </c>
    </row>
    <row r="5663" spans="1:26">
      <c r="A5663" s="52" t="s">
        <v>354</v>
      </c>
      <c r="B5663" s="52" t="s">
        <v>337</v>
      </c>
      <c r="C5663" s="52" t="s">
        <v>256</v>
      </c>
      <c r="D5663" s="52" t="s">
        <v>86</v>
      </c>
      <c r="E5663" s="52" t="s">
        <v>91</v>
      </c>
      <c r="F5663" s="52" t="s">
        <v>70</v>
      </c>
      <c r="G5663" s="52">
        <v>0</v>
      </c>
      <c r="H5663" s="52">
        <v>0</v>
      </c>
      <c r="I5663" s="52">
        <v>0</v>
      </c>
      <c r="J5663" s="52">
        <v>0</v>
      </c>
      <c r="K5663" s="52">
        <v>0</v>
      </c>
      <c r="L5663" s="52">
        <v>0</v>
      </c>
      <c r="M5663" s="52">
        <v>0</v>
      </c>
      <c r="N5663" s="52">
        <v>0</v>
      </c>
      <c r="O5663" s="52">
        <v>0</v>
      </c>
      <c r="P5663" s="52">
        <v>0</v>
      </c>
      <c r="Q5663" s="52">
        <v>0</v>
      </c>
      <c r="R5663" s="52">
        <v>0</v>
      </c>
      <c r="S5663" s="52">
        <v>0</v>
      </c>
      <c r="T5663" s="52">
        <v>0</v>
      </c>
      <c r="U5663" s="52">
        <v>0</v>
      </c>
      <c r="V5663" s="52">
        <v>0</v>
      </c>
      <c r="W5663" s="52">
        <v>0</v>
      </c>
      <c r="X5663" s="52">
        <v>0</v>
      </c>
      <c r="Y5663" s="52">
        <v>0</v>
      </c>
      <c r="Z5663" s="52">
        <v>0</v>
      </c>
    </row>
    <row r="5664" spans="1:26">
      <c r="A5664" s="52" t="s">
        <v>354</v>
      </c>
      <c r="B5664" s="52" t="s">
        <v>342</v>
      </c>
      <c r="C5664" s="52" t="s">
        <v>256</v>
      </c>
      <c r="D5664" s="52" t="s">
        <v>86</v>
      </c>
      <c r="E5664" s="52" t="s">
        <v>91</v>
      </c>
      <c r="F5664" s="52" t="s">
        <v>71</v>
      </c>
      <c r="G5664" s="52">
        <v>0</v>
      </c>
      <c r="H5664" s="52">
        <v>0</v>
      </c>
      <c r="I5664" s="52">
        <v>0</v>
      </c>
      <c r="J5664" s="52">
        <v>0</v>
      </c>
      <c r="K5664" s="52">
        <v>0</v>
      </c>
      <c r="L5664" s="52">
        <v>0</v>
      </c>
      <c r="M5664" s="52">
        <v>0</v>
      </c>
      <c r="N5664" s="52">
        <v>0</v>
      </c>
      <c r="O5664" s="52">
        <v>0</v>
      </c>
      <c r="P5664" s="52">
        <v>0</v>
      </c>
      <c r="Q5664" s="52">
        <v>0</v>
      </c>
      <c r="R5664" s="52">
        <v>0</v>
      </c>
      <c r="S5664" s="52">
        <v>0</v>
      </c>
      <c r="T5664" s="52">
        <v>0</v>
      </c>
      <c r="U5664" s="52">
        <v>0</v>
      </c>
      <c r="V5664" s="52">
        <v>0</v>
      </c>
      <c r="W5664" s="52">
        <v>0</v>
      </c>
      <c r="X5664" s="52">
        <v>0</v>
      </c>
      <c r="Y5664" s="52">
        <v>0</v>
      </c>
      <c r="Z5664" s="52">
        <v>0</v>
      </c>
    </row>
    <row r="5665" spans="1:26">
      <c r="A5665" s="52" t="s">
        <v>354</v>
      </c>
      <c r="B5665" s="52" t="s">
        <v>342</v>
      </c>
      <c r="C5665" s="52" t="s">
        <v>256</v>
      </c>
      <c r="D5665" s="52" t="s">
        <v>86</v>
      </c>
      <c r="E5665" s="52" t="s">
        <v>91</v>
      </c>
      <c r="F5665" s="52" t="s">
        <v>72</v>
      </c>
      <c r="G5665" s="52">
        <v>0</v>
      </c>
      <c r="H5665" s="52">
        <v>0</v>
      </c>
      <c r="I5665" s="52">
        <v>0</v>
      </c>
      <c r="J5665" s="52">
        <v>0</v>
      </c>
      <c r="K5665" s="52">
        <v>0</v>
      </c>
      <c r="L5665" s="52">
        <v>0</v>
      </c>
      <c r="M5665" s="52">
        <v>0</v>
      </c>
      <c r="N5665" s="52">
        <v>0</v>
      </c>
      <c r="O5665" s="52">
        <v>0</v>
      </c>
      <c r="P5665" s="52">
        <v>0</v>
      </c>
      <c r="Q5665" s="52">
        <v>0</v>
      </c>
      <c r="R5665" s="52">
        <v>0</v>
      </c>
      <c r="S5665" s="52">
        <v>0</v>
      </c>
      <c r="T5665" s="52">
        <v>0</v>
      </c>
      <c r="U5665" s="52">
        <v>0</v>
      </c>
      <c r="V5665" s="52">
        <v>0</v>
      </c>
      <c r="W5665" s="52">
        <v>0</v>
      </c>
      <c r="X5665" s="52">
        <v>0</v>
      </c>
      <c r="Y5665" s="52">
        <v>0</v>
      </c>
      <c r="Z5665" s="52">
        <v>0</v>
      </c>
    </row>
    <row r="5666" spans="1:26">
      <c r="A5666" s="52" t="s">
        <v>354</v>
      </c>
      <c r="B5666" s="52" t="s">
        <v>343</v>
      </c>
      <c r="C5666" s="52" t="s">
        <v>256</v>
      </c>
      <c r="D5666" s="52" t="s">
        <v>86</v>
      </c>
      <c r="E5666" s="52" t="s">
        <v>91</v>
      </c>
      <c r="F5666" s="52" t="s">
        <v>73</v>
      </c>
      <c r="G5666" s="52">
        <v>0</v>
      </c>
      <c r="H5666" s="52">
        <v>0</v>
      </c>
      <c r="I5666" s="52">
        <v>0</v>
      </c>
      <c r="J5666" s="52">
        <v>0</v>
      </c>
      <c r="K5666" s="52">
        <v>0</v>
      </c>
      <c r="L5666" s="52">
        <v>0</v>
      </c>
      <c r="M5666" s="52">
        <v>0</v>
      </c>
      <c r="N5666" s="52">
        <v>0</v>
      </c>
      <c r="O5666" s="52">
        <v>0</v>
      </c>
      <c r="P5666" s="52">
        <v>0</v>
      </c>
      <c r="Q5666" s="52">
        <v>0</v>
      </c>
      <c r="R5666" s="52">
        <v>0</v>
      </c>
      <c r="S5666" s="52">
        <v>0</v>
      </c>
      <c r="T5666" s="52">
        <v>0</v>
      </c>
      <c r="U5666" s="52">
        <v>0</v>
      </c>
      <c r="V5666" s="52">
        <v>0</v>
      </c>
      <c r="W5666" s="52">
        <v>0</v>
      </c>
      <c r="X5666" s="52">
        <v>0</v>
      </c>
      <c r="Y5666" s="52">
        <v>0</v>
      </c>
      <c r="Z5666" s="52">
        <v>0</v>
      </c>
    </row>
    <row r="5667" spans="1:26">
      <c r="A5667" s="52" t="s">
        <v>355</v>
      </c>
      <c r="B5667" s="52" t="s">
        <v>337</v>
      </c>
      <c r="C5667" s="52" t="s">
        <v>256</v>
      </c>
      <c r="D5667" s="52" t="s">
        <v>86</v>
      </c>
      <c r="E5667" s="52" t="s">
        <v>92</v>
      </c>
      <c r="F5667" s="52" t="s">
        <v>63</v>
      </c>
      <c r="G5667" s="52">
        <v>0</v>
      </c>
      <c r="H5667" s="52">
        <v>0</v>
      </c>
      <c r="I5667" s="52">
        <v>0</v>
      </c>
      <c r="J5667" s="52">
        <v>0</v>
      </c>
      <c r="K5667" s="52">
        <v>0</v>
      </c>
      <c r="L5667" s="52">
        <v>0</v>
      </c>
      <c r="M5667" s="52">
        <v>0</v>
      </c>
      <c r="N5667" s="52">
        <v>0</v>
      </c>
      <c r="O5667" s="52">
        <v>0</v>
      </c>
      <c r="P5667" s="52">
        <v>0</v>
      </c>
      <c r="Q5667" s="52">
        <v>0</v>
      </c>
      <c r="R5667" s="52">
        <v>0</v>
      </c>
      <c r="S5667" s="52">
        <v>0</v>
      </c>
      <c r="T5667" s="52">
        <v>0</v>
      </c>
      <c r="U5667" s="52">
        <v>0</v>
      </c>
      <c r="V5667" s="52">
        <v>0</v>
      </c>
      <c r="W5667" s="52">
        <v>0</v>
      </c>
      <c r="X5667" s="52">
        <v>0</v>
      </c>
      <c r="Y5667" s="52">
        <v>0</v>
      </c>
      <c r="Z5667" s="52">
        <v>0</v>
      </c>
    </row>
    <row r="5668" spans="1:26">
      <c r="A5668" s="52" t="s">
        <v>355</v>
      </c>
      <c r="B5668" s="52" t="s">
        <v>338</v>
      </c>
      <c r="C5668" s="52" t="s">
        <v>256</v>
      </c>
      <c r="D5668" s="52" t="s">
        <v>86</v>
      </c>
      <c r="E5668" s="52" t="s">
        <v>92</v>
      </c>
      <c r="F5668" s="52" t="s">
        <v>64</v>
      </c>
      <c r="G5668" s="52">
        <v>0</v>
      </c>
      <c r="H5668" s="52">
        <v>0</v>
      </c>
      <c r="I5668" s="52">
        <v>0</v>
      </c>
      <c r="J5668" s="52">
        <v>0</v>
      </c>
      <c r="K5668" s="52">
        <v>0</v>
      </c>
      <c r="L5668" s="52">
        <v>0</v>
      </c>
      <c r="M5668" s="52">
        <v>0</v>
      </c>
      <c r="N5668" s="52">
        <v>0</v>
      </c>
      <c r="O5668" s="52">
        <v>0</v>
      </c>
      <c r="P5668" s="52">
        <v>0</v>
      </c>
      <c r="Q5668" s="52">
        <v>0</v>
      </c>
      <c r="R5668" s="52">
        <v>0</v>
      </c>
      <c r="S5668" s="52">
        <v>0</v>
      </c>
      <c r="T5668" s="52">
        <v>0</v>
      </c>
      <c r="U5668" s="52">
        <v>0</v>
      </c>
      <c r="V5668" s="52">
        <v>0</v>
      </c>
      <c r="W5668" s="52">
        <v>0</v>
      </c>
      <c r="X5668" s="52">
        <v>0</v>
      </c>
      <c r="Y5668" s="52">
        <v>0</v>
      </c>
      <c r="Z5668" s="52">
        <v>0</v>
      </c>
    </row>
    <row r="5669" spans="1:26">
      <c r="A5669" s="52" t="s">
        <v>355</v>
      </c>
      <c r="B5669" s="52" t="s">
        <v>339</v>
      </c>
      <c r="C5669" s="52" t="s">
        <v>256</v>
      </c>
      <c r="D5669" s="52" t="s">
        <v>86</v>
      </c>
      <c r="E5669" s="52" t="s">
        <v>92</v>
      </c>
      <c r="F5669" s="52" t="s">
        <v>65</v>
      </c>
      <c r="G5669" s="52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2">
        <v>0</v>
      </c>
      <c r="Q5669" s="52">
        <v>0</v>
      </c>
      <c r="R5669" s="52">
        <v>0</v>
      </c>
      <c r="S5669" s="52">
        <v>0</v>
      </c>
      <c r="T5669" s="52">
        <v>0</v>
      </c>
      <c r="U5669" s="52">
        <v>0</v>
      </c>
      <c r="V5669" s="52">
        <v>0</v>
      </c>
      <c r="W5669" s="52">
        <v>0</v>
      </c>
      <c r="X5669" s="52">
        <v>0</v>
      </c>
      <c r="Y5669" s="52">
        <v>0</v>
      </c>
      <c r="Z5669" s="52">
        <v>0</v>
      </c>
    </row>
    <row r="5670" spans="1:26">
      <c r="A5670" s="52" t="s">
        <v>355</v>
      </c>
      <c r="B5670" s="52" t="s">
        <v>340</v>
      </c>
      <c r="C5670" s="52" t="s">
        <v>256</v>
      </c>
      <c r="D5670" s="52" t="s">
        <v>86</v>
      </c>
      <c r="E5670" s="52" t="s">
        <v>92</v>
      </c>
      <c r="F5670" s="52" t="s">
        <v>66</v>
      </c>
      <c r="G5670" s="52">
        <v>0.85879465934084243</v>
      </c>
      <c r="H5670" s="52">
        <v>1.0563174325732361</v>
      </c>
      <c r="I5670" s="52">
        <v>1.0800000001771202</v>
      </c>
      <c r="J5670" s="52">
        <v>0.41802120006855553</v>
      </c>
      <c r="K5670" s="52">
        <v>1.3608000002231715</v>
      </c>
      <c r="L5670" s="52">
        <v>0</v>
      </c>
      <c r="M5670" s="52">
        <v>0</v>
      </c>
      <c r="N5670" s="52">
        <v>1.5539040002548405</v>
      </c>
      <c r="O5670" s="52">
        <v>1.8405612723018523</v>
      </c>
      <c r="P5670" s="52">
        <v>0</v>
      </c>
      <c r="Q5670" s="52">
        <v>0</v>
      </c>
      <c r="R5670" s="52">
        <v>0</v>
      </c>
      <c r="S5670" s="52">
        <v>0</v>
      </c>
      <c r="T5670" s="52">
        <v>0</v>
      </c>
      <c r="U5670" s="52">
        <v>0</v>
      </c>
      <c r="V5670" s="52">
        <v>0</v>
      </c>
      <c r="W5670" s="52">
        <v>0</v>
      </c>
      <c r="X5670" s="52">
        <v>0</v>
      </c>
      <c r="Y5670" s="52">
        <v>0</v>
      </c>
      <c r="Z5670" s="52">
        <v>0</v>
      </c>
    </row>
    <row r="5671" spans="1:26">
      <c r="A5671" s="52" t="s">
        <v>355</v>
      </c>
      <c r="B5671" s="52" t="s">
        <v>341</v>
      </c>
      <c r="C5671" s="52" t="s">
        <v>256</v>
      </c>
      <c r="D5671" s="52" t="s">
        <v>86</v>
      </c>
      <c r="E5671" s="52" t="s">
        <v>92</v>
      </c>
      <c r="F5671" s="52" t="s">
        <v>67</v>
      </c>
      <c r="G5671" s="52">
        <v>0</v>
      </c>
      <c r="H5671" s="52">
        <v>0</v>
      </c>
      <c r="I5671" s="52">
        <v>0</v>
      </c>
      <c r="J5671" s="52">
        <v>0</v>
      </c>
      <c r="K5671" s="52">
        <v>0</v>
      </c>
      <c r="L5671" s="52">
        <v>0</v>
      </c>
      <c r="M5671" s="52">
        <v>0</v>
      </c>
      <c r="N5671" s="52">
        <v>0</v>
      </c>
      <c r="O5671" s="52">
        <v>0</v>
      </c>
      <c r="P5671" s="52">
        <v>0</v>
      </c>
      <c r="Q5671" s="52">
        <v>0</v>
      </c>
      <c r="R5671" s="52">
        <v>0</v>
      </c>
      <c r="S5671" s="52">
        <v>0</v>
      </c>
      <c r="T5671" s="52">
        <v>0</v>
      </c>
      <c r="U5671" s="52">
        <v>0</v>
      </c>
      <c r="V5671" s="52">
        <v>0</v>
      </c>
      <c r="W5671" s="52">
        <v>0</v>
      </c>
      <c r="X5671" s="52">
        <v>0</v>
      </c>
      <c r="Y5671" s="52">
        <v>0</v>
      </c>
      <c r="Z5671" s="52">
        <v>0</v>
      </c>
    </row>
    <row r="5672" spans="1:26">
      <c r="A5672" s="52" t="s">
        <v>355</v>
      </c>
      <c r="B5672" s="52" t="s">
        <v>337</v>
      </c>
      <c r="C5672" s="52" t="s">
        <v>256</v>
      </c>
      <c r="D5672" s="52" t="s">
        <v>86</v>
      </c>
      <c r="E5672" s="52" t="s">
        <v>92</v>
      </c>
      <c r="F5672" s="52" t="s">
        <v>68</v>
      </c>
      <c r="G5672" s="52">
        <v>0</v>
      </c>
      <c r="H5672" s="52">
        <v>0</v>
      </c>
      <c r="I5672" s="52">
        <v>0</v>
      </c>
      <c r="J5672" s="52">
        <v>0</v>
      </c>
      <c r="K5672" s="52">
        <v>0</v>
      </c>
      <c r="L5672" s="52">
        <v>0</v>
      </c>
      <c r="M5672" s="52">
        <v>0</v>
      </c>
      <c r="N5672" s="52">
        <v>0</v>
      </c>
      <c r="O5672" s="52">
        <v>0</v>
      </c>
      <c r="P5672" s="52">
        <v>0</v>
      </c>
      <c r="Q5672" s="52">
        <v>0</v>
      </c>
      <c r="R5672" s="52">
        <v>0</v>
      </c>
      <c r="S5672" s="52">
        <v>0</v>
      </c>
      <c r="T5672" s="52">
        <v>0</v>
      </c>
      <c r="U5672" s="52">
        <v>0</v>
      </c>
      <c r="V5672" s="52">
        <v>0</v>
      </c>
      <c r="W5672" s="52">
        <v>0</v>
      </c>
      <c r="X5672" s="52">
        <v>0</v>
      </c>
      <c r="Y5672" s="52">
        <v>0</v>
      </c>
      <c r="Z5672" s="52">
        <v>0</v>
      </c>
    </row>
    <row r="5673" spans="1:26">
      <c r="A5673" s="52" t="s">
        <v>355</v>
      </c>
      <c r="B5673" s="52" t="s">
        <v>337</v>
      </c>
      <c r="C5673" s="52" t="s">
        <v>256</v>
      </c>
      <c r="D5673" s="52" t="s">
        <v>86</v>
      </c>
      <c r="E5673" s="52" t="s">
        <v>92</v>
      </c>
      <c r="F5673" s="52" t="s">
        <v>69</v>
      </c>
      <c r="G5673" s="52">
        <v>0</v>
      </c>
      <c r="H5673" s="52">
        <v>0</v>
      </c>
      <c r="I5673" s="52">
        <v>0</v>
      </c>
      <c r="J5673" s="52">
        <v>0</v>
      </c>
      <c r="K5673" s="52">
        <v>0</v>
      </c>
      <c r="L5673" s="52">
        <v>0</v>
      </c>
      <c r="M5673" s="52">
        <v>0</v>
      </c>
      <c r="N5673" s="52">
        <v>0</v>
      </c>
      <c r="O5673" s="52">
        <v>0</v>
      </c>
      <c r="P5673" s="52">
        <v>0</v>
      </c>
      <c r="Q5673" s="52">
        <v>0</v>
      </c>
      <c r="R5673" s="52">
        <v>0</v>
      </c>
      <c r="S5673" s="52">
        <v>0</v>
      </c>
      <c r="T5673" s="52">
        <v>0</v>
      </c>
      <c r="U5673" s="52">
        <v>0</v>
      </c>
      <c r="V5673" s="52">
        <v>0</v>
      </c>
      <c r="W5673" s="52">
        <v>0</v>
      </c>
      <c r="X5673" s="52">
        <v>0</v>
      </c>
      <c r="Y5673" s="52">
        <v>0</v>
      </c>
      <c r="Z5673" s="52">
        <v>0</v>
      </c>
    </row>
    <row r="5674" spans="1:26">
      <c r="A5674" s="52" t="s">
        <v>355</v>
      </c>
      <c r="B5674" s="52" t="s">
        <v>337</v>
      </c>
      <c r="C5674" s="52" t="s">
        <v>256</v>
      </c>
      <c r="D5674" s="52" t="s">
        <v>86</v>
      </c>
      <c r="E5674" s="52" t="s">
        <v>92</v>
      </c>
      <c r="F5674" s="52" t="s">
        <v>70</v>
      </c>
      <c r="G5674" s="52">
        <v>0</v>
      </c>
      <c r="H5674" s="52">
        <v>0</v>
      </c>
      <c r="I5674" s="52">
        <v>0</v>
      </c>
      <c r="J5674" s="52">
        <v>0</v>
      </c>
      <c r="K5674" s="52">
        <v>0</v>
      </c>
      <c r="L5674" s="52">
        <v>0</v>
      </c>
      <c r="M5674" s="52">
        <v>0</v>
      </c>
      <c r="N5674" s="52">
        <v>0</v>
      </c>
      <c r="O5674" s="52">
        <v>0</v>
      </c>
      <c r="P5674" s="52">
        <v>0</v>
      </c>
      <c r="Q5674" s="52">
        <v>0</v>
      </c>
      <c r="R5674" s="52">
        <v>0</v>
      </c>
      <c r="S5674" s="52">
        <v>0</v>
      </c>
      <c r="T5674" s="52">
        <v>0</v>
      </c>
      <c r="U5674" s="52">
        <v>0</v>
      </c>
      <c r="V5674" s="52">
        <v>0</v>
      </c>
      <c r="W5674" s="52">
        <v>0</v>
      </c>
      <c r="X5674" s="52">
        <v>0</v>
      </c>
      <c r="Y5674" s="52">
        <v>0</v>
      </c>
      <c r="Z5674" s="52">
        <v>0</v>
      </c>
    </row>
    <row r="5675" spans="1:26">
      <c r="A5675" s="52" t="s">
        <v>355</v>
      </c>
      <c r="B5675" s="52" t="s">
        <v>342</v>
      </c>
      <c r="C5675" s="52" t="s">
        <v>256</v>
      </c>
      <c r="D5675" s="52" t="s">
        <v>86</v>
      </c>
      <c r="E5675" s="52" t="s">
        <v>92</v>
      </c>
      <c r="F5675" s="52" t="s">
        <v>71</v>
      </c>
      <c r="G5675" s="52">
        <v>0</v>
      </c>
      <c r="H5675" s="52">
        <v>0</v>
      </c>
      <c r="I5675" s="52">
        <v>0</v>
      </c>
      <c r="J5675" s="52">
        <v>0</v>
      </c>
      <c r="K5675" s="52">
        <v>0</v>
      </c>
      <c r="L5675" s="52">
        <v>0</v>
      </c>
      <c r="M5675" s="52">
        <v>0</v>
      </c>
      <c r="N5675" s="52">
        <v>0</v>
      </c>
      <c r="O5675" s="52">
        <v>0</v>
      </c>
      <c r="P5675" s="52">
        <v>0</v>
      </c>
      <c r="Q5675" s="52">
        <v>0</v>
      </c>
      <c r="R5675" s="52">
        <v>0</v>
      </c>
      <c r="S5675" s="52">
        <v>0</v>
      </c>
      <c r="T5675" s="52">
        <v>0</v>
      </c>
      <c r="U5675" s="52">
        <v>0</v>
      </c>
      <c r="V5675" s="52">
        <v>0</v>
      </c>
      <c r="W5675" s="52">
        <v>0</v>
      </c>
      <c r="X5675" s="52">
        <v>0</v>
      </c>
      <c r="Y5675" s="52">
        <v>0</v>
      </c>
      <c r="Z5675" s="52">
        <v>0</v>
      </c>
    </row>
    <row r="5676" spans="1:26">
      <c r="A5676" s="52" t="s">
        <v>355</v>
      </c>
      <c r="B5676" s="52" t="s">
        <v>342</v>
      </c>
      <c r="C5676" s="52" t="s">
        <v>256</v>
      </c>
      <c r="D5676" s="52" t="s">
        <v>86</v>
      </c>
      <c r="E5676" s="52" t="s">
        <v>92</v>
      </c>
      <c r="F5676" s="52" t="s">
        <v>72</v>
      </c>
      <c r="G5676" s="52">
        <v>0</v>
      </c>
      <c r="H5676" s="52">
        <v>0</v>
      </c>
      <c r="I5676" s="52">
        <v>0</v>
      </c>
      <c r="J5676" s="52">
        <v>0</v>
      </c>
      <c r="K5676" s="52">
        <v>0</v>
      </c>
      <c r="L5676" s="52">
        <v>0</v>
      </c>
      <c r="M5676" s="52">
        <v>0</v>
      </c>
      <c r="N5676" s="52">
        <v>0</v>
      </c>
      <c r="O5676" s="52">
        <v>0</v>
      </c>
      <c r="P5676" s="52">
        <v>0</v>
      </c>
      <c r="Q5676" s="52">
        <v>0</v>
      </c>
      <c r="R5676" s="52">
        <v>0</v>
      </c>
      <c r="S5676" s="52">
        <v>0</v>
      </c>
      <c r="T5676" s="52">
        <v>0</v>
      </c>
      <c r="U5676" s="52">
        <v>0</v>
      </c>
      <c r="V5676" s="52">
        <v>0</v>
      </c>
      <c r="W5676" s="52">
        <v>0</v>
      </c>
      <c r="X5676" s="52">
        <v>0</v>
      </c>
      <c r="Y5676" s="52">
        <v>0</v>
      </c>
      <c r="Z5676" s="52">
        <v>0</v>
      </c>
    </row>
    <row r="5677" spans="1:26">
      <c r="A5677" s="52" t="s">
        <v>355</v>
      </c>
      <c r="B5677" s="52" t="s">
        <v>343</v>
      </c>
      <c r="C5677" s="52" t="s">
        <v>256</v>
      </c>
      <c r="D5677" s="52" t="s">
        <v>86</v>
      </c>
      <c r="E5677" s="52" t="s">
        <v>92</v>
      </c>
      <c r="F5677" s="52" t="s">
        <v>73</v>
      </c>
      <c r="G5677" s="52">
        <v>0</v>
      </c>
      <c r="H5677" s="52">
        <v>0</v>
      </c>
      <c r="I5677" s="52">
        <v>0</v>
      </c>
      <c r="J5677" s="52">
        <v>0</v>
      </c>
      <c r="K5677" s="52">
        <v>0</v>
      </c>
      <c r="L5677" s="52">
        <v>0</v>
      </c>
      <c r="M5677" s="52">
        <v>0</v>
      </c>
      <c r="N5677" s="52">
        <v>0</v>
      </c>
      <c r="O5677" s="52">
        <v>0</v>
      </c>
      <c r="P5677" s="52">
        <v>0</v>
      </c>
      <c r="Q5677" s="52">
        <v>0</v>
      </c>
      <c r="R5677" s="52">
        <v>0</v>
      </c>
      <c r="S5677" s="52">
        <v>0</v>
      </c>
      <c r="T5677" s="52">
        <v>0</v>
      </c>
      <c r="U5677" s="52">
        <v>0</v>
      </c>
      <c r="V5677" s="52">
        <v>0</v>
      </c>
      <c r="W5677" s="52">
        <v>0</v>
      </c>
      <c r="X5677" s="52">
        <v>0</v>
      </c>
      <c r="Y5677" s="52">
        <v>0</v>
      </c>
      <c r="Z5677" s="52">
        <v>0</v>
      </c>
    </row>
    <row r="5678" spans="1:26">
      <c r="A5678" s="52" t="s">
        <v>350</v>
      </c>
      <c r="B5678" s="52" t="s">
        <v>337</v>
      </c>
      <c r="C5678" s="52" t="s">
        <v>257</v>
      </c>
      <c r="D5678" s="52" t="s">
        <v>86</v>
      </c>
      <c r="E5678" s="52" t="s">
        <v>87</v>
      </c>
      <c r="F5678" s="52" t="s">
        <v>63</v>
      </c>
      <c r="G5678" s="52">
        <v>0</v>
      </c>
      <c r="H5678" s="52">
        <v>0</v>
      </c>
      <c r="I5678" s="52">
        <v>0</v>
      </c>
      <c r="J5678" s="52">
        <v>0</v>
      </c>
      <c r="K5678" s="52">
        <v>0</v>
      </c>
      <c r="L5678" s="52">
        <v>0</v>
      </c>
      <c r="M5678" s="52">
        <v>0</v>
      </c>
      <c r="N5678" s="52">
        <v>0</v>
      </c>
      <c r="O5678" s="52">
        <v>0</v>
      </c>
      <c r="P5678" s="52">
        <v>0</v>
      </c>
      <c r="Q5678" s="52">
        <v>0</v>
      </c>
      <c r="R5678" s="52">
        <v>0</v>
      </c>
      <c r="S5678" s="52">
        <v>0</v>
      </c>
      <c r="T5678" s="52">
        <v>0</v>
      </c>
      <c r="U5678" s="52">
        <v>0</v>
      </c>
      <c r="V5678" s="52">
        <v>0</v>
      </c>
      <c r="W5678" s="52">
        <v>0</v>
      </c>
      <c r="X5678" s="52">
        <v>0</v>
      </c>
      <c r="Y5678" s="52">
        <v>0</v>
      </c>
      <c r="Z5678" s="52">
        <v>0</v>
      </c>
    </row>
    <row r="5679" spans="1:26">
      <c r="A5679" s="52" t="s">
        <v>350</v>
      </c>
      <c r="B5679" s="52" t="s">
        <v>338</v>
      </c>
      <c r="C5679" s="52" t="s">
        <v>257</v>
      </c>
      <c r="D5679" s="52" t="s">
        <v>86</v>
      </c>
      <c r="E5679" s="52" t="s">
        <v>87</v>
      </c>
      <c r="F5679" s="52" t="s">
        <v>64</v>
      </c>
      <c r="G5679" s="52">
        <v>0</v>
      </c>
      <c r="H5679" s="52">
        <v>0</v>
      </c>
      <c r="I5679" s="52">
        <v>0</v>
      </c>
      <c r="J5679" s="52">
        <v>0</v>
      </c>
      <c r="K5679" s="52">
        <v>0</v>
      </c>
      <c r="L5679" s="52">
        <v>0</v>
      </c>
      <c r="M5679" s="52">
        <v>0</v>
      </c>
      <c r="N5679" s="52">
        <v>0</v>
      </c>
      <c r="O5679" s="52">
        <v>0</v>
      </c>
      <c r="P5679" s="52">
        <v>0</v>
      </c>
      <c r="Q5679" s="52">
        <v>0</v>
      </c>
      <c r="R5679" s="52">
        <v>0</v>
      </c>
      <c r="S5679" s="52">
        <v>0</v>
      </c>
      <c r="T5679" s="52">
        <v>0</v>
      </c>
      <c r="U5679" s="52">
        <v>0</v>
      </c>
      <c r="V5679" s="52">
        <v>0</v>
      </c>
      <c r="W5679" s="52">
        <v>0</v>
      </c>
      <c r="X5679" s="52">
        <v>0</v>
      </c>
      <c r="Y5679" s="52">
        <v>0</v>
      </c>
      <c r="Z5679" s="52">
        <v>0</v>
      </c>
    </row>
    <row r="5680" spans="1:26">
      <c r="A5680" s="52" t="s">
        <v>350</v>
      </c>
      <c r="B5680" s="52" t="s">
        <v>339</v>
      </c>
      <c r="C5680" s="52" t="s">
        <v>257</v>
      </c>
      <c r="D5680" s="52" t="s">
        <v>86</v>
      </c>
      <c r="E5680" s="52" t="s">
        <v>87</v>
      </c>
      <c r="F5680" s="52" t="s">
        <v>65</v>
      </c>
      <c r="G5680" s="52">
        <v>0</v>
      </c>
      <c r="H5680" s="52">
        <v>0</v>
      </c>
      <c r="I5680" s="52">
        <v>0</v>
      </c>
      <c r="J5680" s="52">
        <v>0</v>
      </c>
      <c r="K5680" s="52">
        <v>0</v>
      </c>
      <c r="L5680" s="52">
        <v>0</v>
      </c>
      <c r="M5680" s="52">
        <v>0</v>
      </c>
      <c r="N5680" s="52">
        <v>0</v>
      </c>
      <c r="O5680" s="52">
        <v>0</v>
      </c>
      <c r="P5680" s="52">
        <v>0</v>
      </c>
      <c r="Q5680" s="52">
        <v>0</v>
      </c>
      <c r="R5680" s="52">
        <v>0</v>
      </c>
      <c r="S5680" s="52">
        <v>0</v>
      </c>
      <c r="T5680" s="52">
        <v>0</v>
      </c>
      <c r="U5680" s="52">
        <v>0</v>
      </c>
      <c r="V5680" s="52">
        <v>0</v>
      </c>
      <c r="W5680" s="52">
        <v>0</v>
      </c>
      <c r="X5680" s="52">
        <v>0</v>
      </c>
      <c r="Y5680" s="52">
        <v>0</v>
      </c>
      <c r="Z5680" s="52">
        <v>0</v>
      </c>
    </row>
    <row r="5681" spans="1:26">
      <c r="A5681" s="52" t="s">
        <v>350</v>
      </c>
      <c r="B5681" s="52" t="s">
        <v>340</v>
      </c>
      <c r="C5681" s="52" t="s">
        <v>257</v>
      </c>
      <c r="D5681" s="52" t="s">
        <v>86</v>
      </c>
      <c r="E5681" s="52" t="s">
        <v>87</v>
      </c>
      <c r="F5681" s="52" t="s">
        <v>66</v>
      </c>
      <c r="G5681" s="52">
        <v>0</v>
      </c>
      <c r="H5681" s="52">
        <v>0</v>
      </c>
      <c r="I5681" s="52">
        <v>0</v>
      </c>
      <c r="J5681" s="52">
        <v>0</v>
      </c>
      <c r="K5681" s="52">
        <v>0</v>
      </c>
      <c r="L5681" s="52">
        <v>0</v>
      </c>
      <c r="M5681" s="52">
        <v>0</v>
      </c>
      <c r="N5681" s="52">
        <v>0</v>
      </c>
      <c r="O5681" s="52">
        <v>0</v>
      </c>
      <c r="P5681" s="52">
        <v>0</v>
      </c>
      <c r="Q5681" s="52">
        <v>0</v>
      </c>
      <c r="R5681" s="52">
        <v>0</v>
      </c>
      <c r="S5681" s="52">
        <v>0</v>
      </c>
      <c r="T5681" s="52">
        <v>0</v>
      </c>
      <c r="U5681" s="52">
        <v>0</v>
      </c>
      <c r="V5681" s="52">
        <v>0</v>
      </c>
      <c r="W5681" s="52">
        <v>0</v>
      </c>
      <c r="X5681" s="52">
        <v>0</v>
      </c>
      <c r="Y5681" s="52">
        <v>0</v>
      </c>
      <c r="Z5681" s="52">
        <v>0</v>
      </c>
    </row>
    <row r="5682" spans="1:26">
      <c r="A5682" s="52" t="s">
        <v>350</v>
      </c>
      <c r="B5682" s="52" t="s">
        <v>341</v>
      </c>
      <c r="C5682" s="52" t="s">
        <v>257</v>
      </c>
      <c r="D5682" s="52" t="s">
        <v>86</v>
      </c>
      <c r="E5682" s="52" t="s">
        <v>87</v>
      </c>
      <c r="F5682" s="52" t="s">
        <v>67</v>
      </c>
      <c r="G5682" s="52">
        <v>0</v>
      </c>
      <c r="H5682" s="52">
        <v>0</v>
      </c>
      <c r="I5682" s="52">
        <v>0</v>
      </c>
      <c r="J5682" s="52">
        <v>0</v>
      </c>
      <c r="K5682" s="52">
        <v>0</v>
      </c>
      <c r="L5682" s="52">
        <v>0</v>
      </c>
      <c r="M5682" s="52">
        <v>0</v>
      </c>
      <c r="N5682" s="52">
        <v>0</v>
      </c>
      <c r="O5682" s="52">
        <v>0</v>
      </c>
      <c r="P5682" s="52">
        <v>0</v>
      </c>
      <c r="Q5682" s="52">
        <v>0</v>
      </c>
      <c r="R5682" s="52">
        <v>0</v>
      </c>
      <c r="S5682" s="52">
        <v>0</v>
      </c>
      <c r="T5682" s="52">
        <v>0</v>
      </c>
      <c r="U5682" s="52">
        <v>0</v>
      </c>
      <c r="V5682" s="52">
        <v>0</v>
      </c>
      <c r="W5682" s="52">
        <v>0</v>
      </c>
      <c r="X5682" s="52">
        <v>0</v>
      </c>
      <c r="Y5682" s="52">
        <v>0</v>
      </c>
      <c r="Z5682" s="52">
        <v>0</v>
      </c>
    </row>
    <row r="5683" spans="1:26">
      <c r="A5683" s="52" t="s">
        <v>350</v>
      </c>
      <c r="B5683" s="52" t="s">
        <v>337</v>
      </c>
      <c r="C5683" s="52" t="s">
        <v>257</v>
      </c>
      <c r="D5683" s="52" t="s">
        <v>86</v>
      </c>
      <c r="E5683" s="52" t="s">
        <v>87</v>
      </c>
      <c r="F5683" s="52" t="s">
        <v>68</v>
      </c>
      <c r="G5683" s="52">
        <v>0</v>
      </c>
      <c r="H5683" s="52">
        <v>0</v>
      </c>
      <c r="I5683" s="52">
        <v>0</v>
      </c>
      <c r="J5683" s="52">
        <v>0</v>
      </c>
      <c r="K5683" s="52">
        <v>0</v>
      </c>
      <c r="L5683" s="52">
        <v>0</v>
      </c>
      <c r="M5683" s="52">
        <v>0</v>
      </c>
      <c r="N5683" s="52">
        <v>0</v>
      </c>
      <c r="O5683" s="52">
        <v>0</v>
      </c>
      <c r="P5683" s="52">
        <v>0</v>
      </c>
      <c r="Q5683" s="52">
        <v>0</v>
      </c>
      <c r="R5683" s="52">
        <v>0</v>
      </c>
      <c r="S5683" s="52">
        <v>0</v>
      </c>
      <c r="T5683" s="52">
        <v>0</v>
      </c>
      <c r="U5683" s="52">
        <v>0</v>
      </c>
      <c r="V5683" s="52">
        <v>0</v>
      </c>
      <c r="W5683" s="52">
        <v>0</v>
      </c>
      <c r="X5683" s="52">
        <v>0</v>
      </c>
      <c r="Y5683" s="52">
        <v>0</v>
      </c>
      <c r="Z5683" s="52">
        <v>0</v>
      </c>
    </row>
    <row r="5684" spans="1:26">
      <c r="A5684" s="52" t="s">
        <v>350</v>
      </c>
      <c r="B5684" s="52" t="s">
        <v>337</v>
      </c>
      <c r="C5684" s="52" t="s">
        <v>257</v>
      </c>
      <c r="D5684" s="52" t="s">
        <v>86</v>
      </c>
      <c r="E5684" s="52" t="s">
        <v>87</v>
      </c>
      <c r="F5684" s="52" t="s">
        <v>69</v>
      </c>
      <c r="G5684" s="52">
        <v>0</v>
      </c>
      <c r="H5684" s="52">
        <v>0</v>
      </c>
      <c r="I5684" s="52">
        <v>0</v>
      </c>
      <c r="J5684" s="52">
        <v>0</v>
      </c>
      <c r="K5684" s="52">
        <v>0</v>
      </c>
      <c r="L5684" s="52">
        <v>0</v>
      </c>
      <c r="M5684" s="52">
        <v>0</v>
      </c>
      <c r="N5684" s="52">
        <v>0</v>
      </c>
      <c r="O5684" s="52">
        <v>0</v>
      </c>
      <c r="P5684" s="52">
        <v>0</v>
      </c>
      <c r="Q5684" s="52">
        <v>0</v>
      </c>
      <c r="R5684" s="52">
        <v>0</v>
      </c>
      <c r="S5684" s="52">
        <v>0</v>
      </c>
      <c r="T5684" s="52">
        <v>0</v>
      </c>
      <c r="U5684" s="52">
        <v>0</v>
      </c>
      <c r="V5684" s="52">
        <v>0</v>
      </c>
      <c r="W5684" s="52">
        <v>0</v>
      </c>
      <c r="X5684" s="52">
        <v>0</v>
      </c>
      <c r="Y5684" s="52">
        <v>0</v>
      </c>
      <c r="Z5684" s="52">
        <v>0</v>
      </c>
    </row>
    <row r="5685" spans="1:26">
      <c r="A5685" s="52" t="s">
        <v>350</v>
      </c>
      <c r="B5685" s="52" t="s">
        <v>337</v>
      </c>
      <c r="C5685" s="52" t="s">
        <v>257</v>
      </c>
      <c r="D5685" s="52" t="s">
        <v>86</v>
      </c>
      <c r="E5685" s="52" t="s">
        <v>87</v>
      </c>
      <c r="F5685" s="52" t="s">
        <v>70</v>
      </c>
      <c r="G5685" s="52">
        <v>0</v>
      </c>
      <c r="H5685" s="52">
        <v>0</v>
      </c>
      <c r="I5685" s="52">
        <v>0</v>
      </c>
      <c r="J5685" s="52">
        <v>0</v>
      </c>
      <c r="K5685" s="52">
        <v>0</v>
      </c>
      <c r="L5685" s="52">
        <v>0</v>
      </c>
      <c r="M5685" s="52">
        <v>0</v>
      </c>
      <c r="N5685" s="52">
        <v>0</v>
      </c>
      <c r="O5685" s="52">
        <v>0</v>
      </c>
      <c r="P5685" s="52">
        <v>0</v>
      </c>
      <c r="Q5685" s="52">
        <v>0</v>
      </c>
      <c r="R5685" s="52">
        <v>0</v>
      </c>
      <c r="S5685" s="52">
        <v>0</v>
      </c>
      <c r="T5685" s="52">
        <v>0</v>
      </c>
      <c r="U5685" s="52">
        <v>0</v>
      </c>
      <c r="V5685" s="52">
        <v>0</v>
      </c>
      <c r="W5685" s="52">
        <v>0</v>
      </c>
      <c r="X5685" s="52">
        <v>0</v>
      </c>
      <c r="Y5685" s="52">
        <v>0</v>
      </c>
      <c r="Z5685" s="52">
        <v>0</v>
      </c>
    </row>
    <row r="5686" spans="1:26">
      <c r="A5686" s="52" t="s">
        <v>350</v>
      </c>
      <c r="B5686" s="52" t="s">
        <v>342</v>
      </c>
      <c r="C5686" s="52" t="s">
        <v>257</v>
      </c>
      <c r="D5686" s="52" t="s">
        <v>86</v>
      </c>
      <c r="E5686" s="52" t="s">
        <v>87</v>
      </c>
      <c r="F5686" s="52" t="s">
        <v>71</v>
      </c>
      <c r="G5686" s="52">
        <v>0</v>
      </c>
      <c r="H5686" s="52">
        <v>0</v>
      </c>
      <c r="I5686" s="52">
        <v>0</v>
      </c>
      <c r="J5686" s="52">
        <v>0</v>
      </c>
      <c r="K5686" s="52">
        <v>0</v>
      </c>
      <c r="L5686" s="52">
        <v>0</v>
      </c>
      <c r="M5686" s="52">
        <v>0</v>
      </c>
      <c r="N5686" s="52">
        <v>0</v>
      </c>
      <c r="O5686" s="52">
        <v>0</v>
      </c>
      <c r="P5686" s="52">
        <v>0</v>
      </c>
      <c r="Q5686" s="52">
        <v>0</v>
      </c>
      <c r="R5686" s="52">
        <v>0</v>
      </c>
      <c r="S5686" s="52">
        <v>0</v>
      </c>
      <c r="T5686" s="52">
        <v>0</v>
      </c>
      <c r="U5686" s="52">
        <v>0</v>
      </c>
      <c r="V5686" s="52">
        <v>0</v>
      </c>
      <c r="W5686" s="52">
        <v>0</v>
      </c>
      <c r="X5686" s="52">
        <v>0</v>
      </c>
      <c r="Y5686" s="52">
        <v>0</v>
      </c>
      <c r="Z5686" s="52">
        <v>0</v>
      </c>
    </row>
    <row r="5687" spans="1:26">
      <c r="A5687" s="52" t="s">
        <v>350</v>
      </c>
      <c r="B5687" s="52" t="s">
        <v>342</v>
      </c>
      <c r="C5687" s="52" t="s">
        <v>257</v>
      </c>
      <c r="D5687" s="52" t="s">
        <v>86</v>
      </c>
      <c r="E5687" s="52" t="s">
        <v>87</v>
      </c>
      <c r="F5687" s="52" t="s">
        <v>72</v>
      </c>
      <c r="G5687" s="52">
        <v>140.36449426815142</v>
      </c>
      <c r="H5687" s="52">
        <v>156.84583997203526</v>
      </c>
      <c r="I5687" s="52">
        <v>162.27372688468927</v>
      </c>
      <c r="J5687" s="52">
        <v>175.27976946479205</v>
      </c>
      <c r="K5687" s="52">
        <v>203.19967264662154</v>
      </c>
      <c r="L5687" s="52">
        <v>197.13967499168567</v>
      </c>
      <c r="M5687" s="52">
        <v>213.23416605445408</v>
      </c>
      <c r="N5687" s="52">
        <v>212.90187726937731</v>
      </c>
      <c r="O5687" s="52">
        <v>217.24230034616289</v>
      </c>
      <c r="P5687" s="52">
        <v>232.28301130675561</v>
      </c>
      <c r="Q5687" s="52">
        <v>275.20399995629117</v>
      </c>
      <c r="R5687" s="52">
        <v>275.07456152783863</v>
      </c>
      <c r="S5687" s="52">
        <v>301.60712732244599</v>
      </c>
      <c r="T5687" s="52">
        <v>339.56383593695142</v>
      </c>
      <c r="U5687" s="52">
        <v>559.60353980662057</v>
      </c>
      <c r="V5687" s="52">
        <v>323.18522088673814</v>
      </c>
      <c r="W5687" s="52">
        <v>378.23541437226703</v>
      </c>
      <c r="X5687" s="52">
        <v>406.52103352476985</v>
      </c>
      <c r="Y5687" s="52">
        <v>421.36635272597368</v>
      </c>
      <c r="Z5687" s="52">
        <v>403.05282094652114</v>
      </c>
    </row>
    <row r="5688" spans="1:26">
      <c r="A5688" s="52" t="s">
        <v>350</v>
      </c>
      <c r="B5688" s="52" t="s">
        <v>343</v>
      </c>
      <c r="C5688" s="52" t="s">
        <v>257</v>
      </c>
      <c r="D5688" s="52" t="s">
        <v>86</v>
      </c>
      <c r="E5688" s="52" t="s">
        <v>87</v>
      </c>
      <c r="F5688" s="52" t="s">
        <v>73</v>
      </c>
      <c r="G5688" s="52">
        <v>0</v>
      </c>
      <c r="H5688" s="52">
        <v>0</v>
      </c>
      <c r="I5688" s="52">
        <v>0</v>
      </c>
      <c r="J5688" s="52">
        <v>0</v>
      </c>
      <c r="K5688" s="52">
        <v>0</v>
      </c>
      <c r="L5688" s="52">
        <v>0</v>
      </c>
      <c r="M5688" s="52">
        <v>0</v>
      </c>
      <c r="N5688" s="52">
        <v>0</v>
      </c>
      <c r="O5688" s="52">
        <v>0</v>
      </c>
      <c r="P5688" s="52">
        <v>0</v>
      </c>
      <c r="Q5688" s="52">
        <v>0</v>
      </c>
      <c r="R5688" s="52">
        <v>0</v>
      </c>
      <c r="S5688" s="52">
        <v>0</v>
      </c>
      <c r="T5688" s="52">
        <v>0</v>
      </c>
      <c r="U5688" s="52">
        <v>0</v>
      </c>
      <c r="V5688" s="52">
        <v>0</v>
      </c>
      <c r="W5688" s="52">
        <v>0</v>
      </c>
      <c r="X5688" s="52">
        <v>0</v>
      </c>
      <c r="Y5688" s="52">
        <v>0</v>
      </c>
      <c r="Z5688" s="52">
        <v>0</v>
      </c>
    </row>
    <row r="5689" spans="1:26">
      <c r="A5689" s="52" t="s">
        <v>351</v>
      </c>
      <c r="B5689" s="52" t="s">
        <v>337</v>
      </c>
      <c r="C5689" s="52" t="s">
        <v>257</v>
      </c>
      <c r="D5689" s="52" t="s">
        <v>86</v>
      </c>
      <c r="E5689" s="52" t="s">
        <v>88</v>
      </c>
      <c r="F5689" s="52" t="s">
        <v>63</v>
      </c>
      <c r="G5689" s="52">
        <v>0</v>
      </c>
      <c r="H5689" s="52">
        <v>0</v>
      </c>
      <c r="I5689" s="52">
        <v>0</v>
      </c>
      <c r="J5689" s="52">
        <v>0</v>
      </c>
      <c r="K5689" s="52">
        <v>0</v>
      </c>
      <c r="L5689" s="52">
        <v>0</v>
      </c>
      <c r="M5689" s="52">
        <v>0</v>
      </c>
      <c r="N5689" s="52">
        <v>0</v>
      </c>
      <c r="O5689" s="52">
        <v>0</v>
      </c>
      <c r="P5689" s="52">
        <v>0</v>
      </c>
      <c r="Q5689" s="52">
        <v>0</v>
      </c>
      <c r="R5689" s="52">
        <v>0</v>
      </c>
      <c r="S5689" s="52">
        <v>0</v>
      </c>
      <c r="T5689" s="52">
        <v>0</v>
      </c>
      <c r="U5689" s="52">
        <v>0</v>
      </c>
      <c r="V5689" s="52">
        <v>0</v>
      </c>
      <c r="W5689" s="52">
        <v>0</v>
      </c>
      <c r="X5689" s="52">
        <v>0</v>
      </c>
      <c r="Y5689" s="52">
        <v>0</v>
      </c>
      <c r="Z5689" s="52">
        <v>0</v>
      </c>
    </row>
    <row r="5690" spans="1:26">
      <c r="A5690" s="52" t="s">
        <v>351</v>
      </c>
      <c r="B5690" s="52" t="s">
        <v>338</v>
      </c>
      <c r="C5690" s="52" t="s">
        <v>257</v>
      </c>
      <c r="D5690" s="52" t="s">
        <v>86</v>
      </c>
      <c r="E5690" s="52" t="s">
        <v>88</v>
      </c>
      <c r="F5690" s="52" t="s">
        <v>64</v>
      </c>
      <c r="G5690" s="52">
        <v>0</v>
      </c>
      <c r="H5690" s="52">
        <v>0</v>
      </c>
      <c r="I5690" s="52">
        <v>0</v>
      </c>
      <c r="J5690" s="52">
        <v>0</v>
      </c>
      <c r="K5690" s="52">
        <v>0</v>
      </c>
      <c r="L5690" s="52">
        <v>0</v>
      </c>
      <c r="M5690" s="52">
        <v>0</v>
      </c>
      <c r="N5690" s="52">
        <v>0</v>
      </c>
      <c r="O5690" s="52">
        <v>0</v>
      </c>
      <c r="P5690" s="52">
        <v>0</v>
      </c>
      <c r="Q5690" s="52">
        <v>0</v>
      </c>
      <c r="R5690" s="52">
        <v>0</v>
      </c>
      <c r="S5690" s="52">
        <v>0</v>
      </c>
      <c r="T5690" s="52">
        <v>0</v>
      </c>
      <c r="U5690" s="52">
        <v>0</v>
      </c>
      <c r="V5690" s="52">
        <v>0</v>
      </c>
      <c r="W5690" s="52">
        <v>0</v>
      </c>
      <c r="X5690" s="52">
        <v>0</v>
      </c>
      <c r="Y5690" s="52">
        <v>0</v>
      </c>
      <c r="Z5690" s="52">
        <v>0</v>
      </c>
    </row>
    <row r="5691" spans="1:26">
      <c r="A5691" s="52" t="s">
        <v>351</v>
      </c>
      <c r="B5691" s="52" t="s">
        <v>339</v>
      </c>
      <c r="C5691" s="52" t="s">
        <v>257</v>
      </c>
      <c r="D5691" s="52" t="s">
        <v>86</v>
      </c>
      <c r="E5691" s="52" t="s">
        <v>88</v>
      </c>
      <c r="F5691" s="52" t="s">
        <v>65</v>
      </c>
      <c r="G5691" s="52">
        <v>0</v>
      </c>
      <c r="H5691" s="52">
        <v>0</v>
      </c>
      <c r="I5691" s="52">
        <v>0</v>
      </c>
      <c r="J5691" s="52">
        <v>3.0599036024963022E-4</v>
      </c>
      <c r="K5691" s="52">
        <v>1.4171687463246481</v>
      </c>
      <c r="L5691" s="52">
        <v>6.3122275930423979E-2</v>
      </c>
      <c r="M5691" s="52">
        <v>3.5186085928257196</v>
      </c>
      <c r="N5691" s="52">
        <v>8.0645778237282979</v>
      </c>
      <c r="O5691" s="52">
        <v>25.054251955627532</v>
      </c>
      <c r="P5691" s="52">
        <v>38.804993082199744</v>
      </c>
      <c r="Q5691" s="52">
        <v>45.90206506580531</v>
      </c>
      <c r="R5691" s="52">
        <v>55.397475250771073</v>
      </c>
      <c r="S5691" s="52">
        <v>83.749509533632022</v>
      </c>
      <c r="T5691" s="52">
        <v>115.26294227174371</v>
      </c>
      <c r="U5691" s="52">
        <v>169.76784996669261</v>
      </c>
      <c r="V5691" s="52">
        <v>137.96750397072583</v>
      </c>
      <c r="W5691" s="52">
        <v>221.832076991804</v>
      </c>
      <c r="X5691" s="52">
        <v>216.44361955528947</v>
      </c>
      <c r="Y5691" s="52">
        <v>266.38166106604956</v>
      </c>
      <c r="Z5691" s="52">
        <v>395.56384255414559</v>
      </c>
    </row>
    <row r="5692" spans="1:26">
      <c r="A5692" s="52" t="s">
        <v>351</v>
      </c>
      <c r="B5692" s="52" t="s">
        <v>340</v>
      </c>
      <c r="C5692" s="52" t="s">
        <v>257</v>
      </c>
      <c r="D5692" s="52" t="s">
        <v>86</v>
      </c>
      <c r="E5692" s="52" t="s">
        <v>88</v>
      </c>
      <c r="F5692" s="52" t="s">
        <v>66</v>
      </c>
      <c r="G5692" s="52">
        <v>0</v>
      </c>
      <c r="H5692" s="52">
        <v>0</v>
      </c>
      <c r="I5692" s="52">
        <v>0</v>
      </c>
      <c r="J5692" s="52">
        <v>0</v>
      </c>
      <c r="K5692" s="52">
        <v>0</v>
      </c>
      <c r="L5692" s="52">
        <v>0</v>
      </c>
      <c r="M5692" s="52">
        <v>0</v>
      </c>
      <c r="N5692" s="52">
        <v>0</v>
      </c>
      <c r="O5692" s="52">
        <v>0</v>
      </c>
      <c r="P5692" s="52">
        <v>0</v>
      </c>
      <c r="Q5692" s="52">
        <v>0</v>
      </c>
      <c r="R5692" s="52">
        <v>0</v>
      </c>
      <c r="S5692" s="52">
        <v>0</v>
      </c>
      <c r="T5692" s="52">
        <v>0</v>
      </c>
      <c r="U5692" s="52">
        <v>0</v>
      </c>
      <c r="V5692" s="52">
        <v>0</v>
      </c>
      <c r="W5692" s="52">
        <v>0</v>
      </c>
      <c r="X5692" s="52">
        <v>0</v>
      </c>
      <c r="Y5692" s="52">
        <v>0</v>
      </c>
      <c r="Z5692" s="52">
        <v>0</v>
      </c>
    </row>
    <row r="5693" spans="1:26">
      <c r="A5693" s="52" t="s">
        <v>351</v>
      </c>
      <c r="B5693" s="52" t="s">
        <v>341</v>
      </c>
      <c r="C5693" s="52" t="s">
        <v>257</v>
      </c>
      <c r="D5693" s="52" t="s">
        <v>86</v>
      </c>
      <c r="E5693" s="52" t="s">
        <v>88</v>
      </c>
      <c r="F5693" s="52" t="s">
        <v>67</v>
      </c>
      <c r="G5693" s="52">
        <v>0</v>
      </c>
      <c r="H5693" s="52">
        <v>0</v>
      </c>
      <c r="I5693" s="52">
        <v>0</v>
      </c>
      <c r="J5693" s="52">
        <v>0</v>
      </c>
      <c r="K5693" s="52">
        <v>0</v>
      </c>
      <c r="L5693" s="52">
        <v>0</v>
      </c>
      <c r="M5693" s="52">
        <v>0</v>
      </c>
      <c r="N5693" s="52">
        <v>0</v>
      </c>
      <c r="O5693" s="52">
        <v>0</v>
      </c>
      <c r="P5693" s="52">
        <v>0</v>
      </c>
      <c r="Q5693" s="52">
        <v>0</v>
      </c>
      <c r="R5693" s="52">
        <v>0</v>
      </c>
      <c r="S5693" s="52">
        <v>0</v>
      </c>
      <c r="T5693" s="52">
        <v>0</v>
      </c>
      <c r="U5693" s="52">
        <v>0</v>
      </c>
      <c r="V5693" s="52">
        <v>0</v>
      </c>
      <c r="W5693" s="52">
        <v>0</v>
      </c>
      <c r="X5693" s="52">
        <v>0</v>
      </c>
      <c r="Y5693" s="52">
        <v>0</v>
      </c>
      <c r="Z5693" s="52">
        <v>0</v>
      </c>
    </row>
    <row r="5694" spans="1:26">
      <c r="A5694" s="52" t="s">
        <v>351</v>
      </c>
      <c r="B5694" s="52" t="s">
        <v>337</v>
      </c>
      <c r="C5694" s="52" t="s">
        <v>257</v>
      </c>
      <c r="D5694" s="52" t="s">
        <v>86</v>
      </c>
      <c r="E5694" s="52" t="s">
        <v>88</v>
      </c>
      <c r="F5694" s="52" t="s">
        <v>68</v>
      </c>
      <c r="G5694" s="52">
        <v>0</v>
      </c>
      <c r="H5694" s="52">
        <v>0</v>
      </c>
      <c r="I5694" s="52">
        <v>0</v>
      </c>
      <c r="J5694" s="52">
        <v>0</v>
      </c>
      <c r="K5694" s="52">
        <v>0</v>
      </c>
      <c r="L5694" s="52">
        <v>0</v>
      </c>
      <c r="M5694" s="52">
        <v>0</v>
      </c>
      <c r="N5694" s="52">
        <v>0</v>
      </c>
      <c r="O5694" s="52">
        <v>0</v>
      </c>
      <c r="P5694" s="52">
        <v>0</v>
      </c>
      <c r="Q5694" s="52">
        <v>0</v>
      </c>
      <c r="R5694" s="52">
        <v>0</v>
      </c>
      <c r="S5694" s="52">
        <v>0</v>
      </c>
      <c r="T5694" s="52">
        <v>0</v>
      </c>
      <c r="U5694" s="52">
        <v>0</v>
      </c>
      <c r="V5694" s="52">
        <v>0</v>
      </c>
      <c r="W5694" s="52">
        <v>0</v>
      </c>
      <c r="X5694" s="52">
        <v>0</v>
      </c>
      <c r="Y5694" s="52">
        <v>0</v>
      </c>
      <c r="Z5694" s="52">
        <v>0</v>
      </c>
    </row>
    <row r="5695" spans="1:26">
      <c r="A5695" s="52" t="s">
        <v>351</v>
      </c>
      <c r="B5695" s="52" t="s">
        <v>337</v>
      </c>
      <c r="C5695" s="52" t="s">
        <v>257</v>
      </c>
      <c r="D5695" s="52" t="s">
        <v>86</v>
      </c>
      <c r="E5695" s="52" t="s">
        <v>88</v>
      </c>
      <c r="F5695" s="52" t="s">
        <v>69</v>
      </c>
      <c r="G5695" s="52">
        <v>0</v>
      </c>
      <c r="H5695" s="52">
        <v>0</v>
      </c>
      <c r="I5695" s="52">
        <v>0</v>
      </c>
      <c r="J5695" s="52">
        <v>0</v>
      </c>
      <c r="K5695" s="52">
        <v>0</v>
      </c>
      <c r="L5695" s="52">
        <v>0</v>
      </c>
      <c r="M5695" s="52">
        <v>0</v>
      </c>
      <c r="N5695" s="52">
        <v>0</v>
      </c>
      <c r="O5695" s="52">
        <v>0</v>
      </c>
      <c r="P5695" s="52">
        <v>0</v>
      </c>
      <c r="Q5695" s="52">
        <v>0</v>
      </c>
      <c r="R5695" s="52">
        <v>0</v>
      </c>
      <c r="S5695" s="52">
        <v>0</v>
      </c>
      <c r="T5695" s="52">
        <v>0</v>
      </c>
      <c r="U5695" s="52">
        <v>0</v>
      </c>
      <c r="V5695" s="52">
        <v>0</v>
      </c>
      <c r="W5695" s="52">
        <v>0</v>
      </c>
      <c r="X5695" s="52">
        <v>0</v>
      </c>
      <c r="Y5695" s="52">
        <v>0</v>
      </c>
      <c r="Z5695" s="52">
        <v>0</v>
      </c>
    </row>
    <row r="5696" spans="1:26">
      <c r="A5696" s="52" t="s">
        <v>351</v>
      </c>
      <c r="B5696" s="52" t="s">
        <v>337</v>
      </c>
      <c r="C5696" s="52" t="s">
        <v>257</v>
      </c>
      <c r="D5696" s="52" t="s">
        <v>86</v>
      </c>
      <c r="E5696" s="52" t="s">
        <v>88</v>
      </c>
      <c r="F5696" s="52" t="s">
        <v>70</v>
      </c>
      <c r="G5696" s="52">
        <v>0</v>
      </c>
      <c r="H5696" s="52">
        <v>0</v>
      </c>
      <c r="I5696" s="52">
        <v>0</v>
      </c>
      <c r="J5696" s="52">
        <v>0</v>
      </c>
      <c r="K5696" s="52">
        <v>0</v>
      </c>
      <c r="L5696" s="52">
        <v>0</v>
      </c>
      <c r="M5696" s="52">
        <v>0</v>
      </c>
      <c r="N5696" s="52">
        <v>0</v>
      </c>
      <c r="O5696" s="52">
        <v>0</v>
      </c>
      <c r="P5696" s="52">
        <v>0</v>
      </c>
      <c r="Q5696" s="52">
        <v>0</v>
      </c>
      <c r="R5696" s="52">
        <v>0</v>
      </c>
      <c r="S5696" s="52">
        <v>0</v>
      </c>
      <c r="T5696" s="52">
        <v>0</v>
      </c>
      <c r="U5696" s="52">
        <v>0</v>
      </c>
      <c r="V5696" s="52">
        <v>0</v>
      </c>
      <c r="W5696" s="52">
        <v>0</v>
      </c>
      <c r="X5696" s="52">
        <v>0</v>
      </c>
      <c r="Y5696" s="52">
        <v>0</v>
      </c>
      <c r="Z5696" s="52">
        <v>0</v>
      </c>
    </row>
    <row r="5697" spans="1:26">
      <c r="A5697" s="52" t="s">
        <v>351</v>
      </c>
      <c r="B5697" s="52" t="s">
        <v>342</v>
      </c>
      <c r="C5697" s="52" t="s">
        <v>257</v>
      </c>
      <c r="D5697" s="52" t="s">
        <v>86</v>
      </c>
      <c r="E5697" s="52" t="s">
        <v>88</v>
      </c>
      <c r="F5697" s="52" t="s">
        <v>71</v>
      </c>
      <c r="G5697" s="52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2">
        <v>0</v>
      </c>
      <c r="Q5697" s="52">
        <v>0</v>
      </c>
      <c r="R5697" s="52">
        <v>0</v>
      </c>
      <c r="S5697" s="52">
        <v>0</v>
      </c>
      <c r="T5697" s="52">
        <v>0</v>
      </c>
      <c r="U5697" s="52">
        <v>0</v>
      </c>
      <c r="V5697" s="52">
        <v>0</v>
      </c>
      <c r="W5697" s="52">
        <v>0</v>
      </c>
      <c r="X5697" s="52">
        <v>0</v>
      </c>
      <c r="Y5697" s="52">
        <v>0</v>
      </c>
      <c r="Z5697" s="52">
        <v>0</v>
      </c>
    </row>
    <row r="5698" spans="1:26">
      <c r="A5698" s="52" t="s">
        <v>351</v>
      </c>
      <c r="B5698" s="52" t="s">
        <v>342</v>
      </c>
      <c r="C5698" s="52" t="s">
        <v>257</v>
      </c>
      <c r="D5698" s="52" t="s">
        <v>86</v>
      </c>
      <c r="E5698" s="52" t="s">
        <v>88</v>
      </c>
      <c r="F5698" s="52" t="s">
        <v>72</v>
      </c>
      <c r="G5698" s="52">
        <v>2272.1657050967729</v>
      </c>
      <c r="H5698" s="52">
        <v>2342.8988815807279</v>
      </c>
      <c r="I5698" s="52">
        <v>2478.6628738777581</v>
      </c>
      <c r="J5698" s="52">
        <v>2607.6445528098188</v>
      </c>
      <c r="K5698" s="52">
        <v>2826.8281021733651</v>
      </c>
      <c r="L5698" s="52">
        <v>2945.4853672476042</v>
      </c>
      <c r="M5698" s="52">
        <v>2856.8246781222133</v>
      </c>
      <c r="N5698" s="52">
        <v>2994.7025638950881</v>
      </c>
      <c r="O5698" s="52">
        <v>3033.4421694008247</v>
      </c>
      <c r="P5698" s="52">
        <v>3259.6940553126824</v>
      </c>
      <c r="Q5698" s="52">
        <v>3358.957323599041</v>
      </c>
      <c r="R5698" s="52">
        <v>3686.5446792399489</v>
      </c>
      <c r="S5698" s="52">
        <v>4111.0389197687864</v>
      </c>
      <c r="T5698" s="52">
        <v>4169.4925119859818</v>
      </c>
      <c r="U5698" s="52">
        <v>4019.2871188518548</v>
      </c>
      <c r="V5698" s="52">
        <v>4436.0939978738261</v>
      </c>
      <c r="W5698" s="52">
        <v>4417.2263104393078</v>
      </c>
      <c r="X5698" s="52">
        <v>4653.1377113565295</v>
      </c>
      <c r="Y5698" s="52">
        <v>4868.1505971319893</v>
      </c>
      <c r="Z5698" s="52">
        <v>5105.5147741972505</v>
      </c>
    </row>
    <row r="5699" spans="1:26">
      <c r="A5699" s="52" t="s">
        <v>351</v>
      </c>
      <c r="B5699" s="52" t="s">
        <v>343</v>
      </c>
      <c r="C5699" s="52" t="s">
        <v>257</v>
      </c>
      <c r="D5699" s="52" t="s">
        <v>86</v>
      </c>
      <c r="E5699" s="52" t="s">
        <v>88</v>
      </c>
      <c r="F5699" s="52" t="s">
        <v>73</v>
      </c>
      <c r="G5699" s="52">
        <v>0.37549735098026127</v>
      </c>
      <c r="H5699" s="52">
        <v>0.67911418733017381</v>
      </c>
      <c r="I5699" s="52">
        <v>1.4104166417277322</v>
      </c>
      <c r="J5699" s="52">
        <v>2.2113069883284693</v>
      </c>
      <c r="K5699" s="52">
        <v>3.3788192189000625</v>
      </c>
      <c r="L5699" s="52">
        <v>6.1064573171123877</v>
      </c>
      <c r="M5699" s="52">
        <v>8.0651840316892276</v>
      </c>
      <c r="N5699" s="52">
        <v>14.599887213465614</v>
      </c>
      <c r="O5699" s="52">
        <v>36.348089912578253</v>
      </c>
      <c r="P5699" s="52">
        <v>63.984241353131125</v>
      </c>
      <c r="Q5699" s="52">
        <v>78.605913737365924</v>
      </c>
      <c r="R5699" s="52">
        <v>98.427621175211996</v>
      </c>
      <c r="S5699" s="52">
        <v>116.86741283648765</v>
      </c>
      <c r="T5699" s="52">
        <v>127.30506998533859</v>
      </c>
      <c r="U5699" s="52">
        <v>130.53292744235384</v>
      </c>
      <c r="V5699" s="52">
        <v>125.14610971617545</v>
      </c>
      <c r="W5699" s="52">
        <v>113.13256660254906</v>
      </c>
      <c r="X5699" s="52">
        <v>99.744419355934028</v>
      </c>
      <c r="Y5699" s="52">
        <v>90.05524147946447</v>
      </c>
      <c r="Z5699" s="52">
        <v>80.914522601553898</v>
      </c>
    </row>
    <row r="5700" spans="1:26">
      <c r="A5700" s="52" t="s">
        <v>352</v>
      </c>
      <c r="B5700" s="52" t="s">
        <v>337</v>
      </c>
      <c r="C5700" s="52" t="s">
        <v>257</v>
      </c>
      <c r="D5700" s="52" t="s">
        <v>86</v>
      </c>
      <c r="E5700" s="52" t="s">
        <v>89</v>
      </c>
      <c r="F5700" s="52" t="s">
        <v>63</v>
      </c>
      <c r="G5700" s="52">
        <v>0</v>
      </c>
      <c r="H5700" s="52">
        <v>0</v>
      </c>
      <c r="I5700" s="52">
        <v>0</v>
      </c>
      <c r="J5700" s="52">
        <v>0</v>
      </c>
      <c r="K5700" s="52">
        <v>0</v>
      </c>
      <c r="L5700" s="52">
        <v>0</v>
      </c>
      <c r="M5700" s="52">
        <v>0</v>
      </c>
      <c r="N5700" s="52">
        <v>0</v>
      </c>
      <c r="O5700" s="52">
        <v>0</v>
      </c>
      <c r="P5700" s="52">
        <v>0</v>
      </c>
      <c r="Q5700" s="52">
        <v>0</v>
      </c>
      <c r="R5700" s="52">
        <v>0</v>
      </c>
      <c r="S5700" s="52">
        <v>0</v>
      </c>
      <c r="T5700" s="52">
        <v>0</v>
      </c>
      <c r="U5700" s="52">
        <v>0</v>
      </c>
      <c r="V5700" s="52">
        <v>0</v>
      </c>
      <c r="W5700" s="52">
        <v>0</v>
      </c>
      <c r="X5700" s="52">
        <v>0</v>
      </c>
      <c r="Y5700" s="52">
        <v>0</v>
      </c>
      <c r="Z5700" s="52">
        <v>0</v>
      </c>
    </row>
    <row r="5701" spans="1:26">
      <c r="A5701" s="52" t="s">
        <v>352</v>
      </c>
      <c r="B5701" s="52" t="s">
        <v>338</v>
      </c>
      <c r="C5701" s="52" t="s">
        <v>257</v>
      </c>
      <c r="D5701" s="52" t="s">
        <v>86</v>
      </c>
      <c r="E5701" s="52" t="s">
        <v>89</v>
      </c>
      <c r="F5701" s="52" t="s">
        <v>64</v>
      </c>
      <c r="G5701" s="52">
        <v>0</v>
      </c>
      <c r="H5701" s="52">
        <v>0</v>
      </c>
      <c r="I5701" s="52">
        <v>0</v>
      </c>
      <c r="J5701" s="52">
        <v>0</v>
      </c>
      <c r="K5701" s="52">
        <v>0</v>
      </c>
      <c r="L5701" s="52">
        <v>0</v>
      </c>
      <c r="M5701" s="52">
        <v>0</v>
      </c>
      <c r="N5701" s="52">
        <v>0</v>
      </c>
      <c r="O5701" s="52">
        <v>0</v>
      </c>
      <c r="P5701" s="52">
        <v>0</v>
      </c>
      <c r="Q5701" s="52">
        <v>0</v>
      </c>
      <c r="R5701" s="52">
        <v>0</v>
      </c>
      <c r="S5701" s="52">
        <v>0</v>
      </c>
      <c r="T5701" s="52">
        <v>0</v>
      </c>
      <c r="U5701" s="52">
        <v>0</v>
      </c>
      <c r="V5701" s="52">
        <v>0</v>
      </c>
      <c r="W5701" s="52">
        <v>0</v>
      </c>
      <c r="X5701" s="52">
        <v>0</v>
      </c>
      <c r="Y5701" s="52">
        <v>0</v>
      </c>
      <c r="Z5701" s="52">
        <v>0</v>
      </c>
    </row>
    <row r="5702" spans="1:26">
      <c r="A5702" s="52" t="s">
        <v>352</v>
      </c>
      <c r="B5702" s="52" t="s">
        <v>339</v>
      </c>
      <c r="C5702" s="52" t="s">
        <v>257</v>
      </c>
      <c r="D5702" s="52" t="s">
        <v>86</v>
      </c>
      <c r="E5702" s="52" t="s">
        <v>89</v>
      </c>
      <c r="F5702" s="52" t="s">
        <v>65</v>
      </c>
      <c r="G5702" s="52">
        <v>0</v>
      </c>
      <c r="H5702" s="52">
        <v>0</v>
      </c>
      <c r="I5702" s="52">
        <v>0</v>
      </c>
      <c r="J5702" s="52">
        <v>0</v>
      </c>
      <c r="K5702" s="52">
        <v>0</v>
      </c>
      <c r="L5702" s="52">
        <v>0</v>
      </c>
      <c r="M5702" s="52">
        <v>0</v>
      </c>
      <c r="N5702" s="52">
        <v>7.6371878488460109E-5</v>
      </c>
      <c r="O5702" s="52">
        <v>7.3396289546186588E-5</v>
      </c>
      <c r="P5702" s="52">
        <v>1.3675060506298113E-4</v>
      </c>
      <c r="Q5702" s="52">
        <v>1.2100169176420407E-3</v>
      </c>
      <c r="R5702" s="52">
        <v>2.0305243005712681E-3</v>
      </c>
      <c r="S5702" s="52">
        <v>7.0510549390387913E-3</v>
      </c>
      <c r="T5702" s="52">
        <v>9.9327943041226923E-3</v>
      </c>
      <c r="U5702" s="52">
        <v>9.6825013418374104E-3</v>
      </c>
      <c r="V5702" s="52">
        <v>2.3882091356052049E-5</v>
      </c>
      <c r="W5702" s="52">
        <v>1.5577427774047187E-3</v>
      </c>
      <c r="X5702" s="52">
        <v>1.7455236574650712E-3</v>
      </c>
      <c r="Y5702" s="52">
        <v>1.3946386030770494E-3</v>
      </c>
      <c r="Z5702" s="52">
        <v>1.2499323903044633E-3</v>
      </c>
    </row>
    <row r="5703" spans="1:26">
      <c r="A5703" s="52" t="s">
        <v>352</v>
      </c>
      <c r="B5703" s="52" t="s">
        <v>340</v>
      </c>
      <c r="C5703" s="52" t="s">
        <v>257</v>
      </c>
      <c r="D5703" s="52" t="s">
        <v>86</v>
      </c>
      <c r="E5703" s="52" t="s">
        <v>89</v>
      </c>
      <c r="F5703" s="52" t="s">
        <v>66</v>
      </c>
      <c r="G5703" s="52">
        <v>1.7295284484757516</v>
      </c>
      <c r="H5703" s="52">
        <v>1.7238961984767036</v>
      </c>
      <c r="I5703" s="52">
        <v>1.8555039626680974</v>
      </c>
      <c r="J5703" s="52">
        <v>1.787845402300678</v>
      </c>
      <c r="K5703" s="52">
        <v>1.9698821831977209</v>
      </c>
      <c r="L5703" s="52">
        <v>5.2737277522565655</v>
      </c>
      <c r="M5703" s="52">
        <v>5.5069646603335514</v>
      </c>
      <c r="N5703" s="52">
        <v>6.0359339292419509</v>
      </c>
      <c r="O5703" s="52">
        <v>6.5683258436220724</v>
      </c>
      <c r="P5703" s="52">
        <v>7.3316414785513002</v>
      </c>
      <c r="Q5703" s="52">
        <v>9.3056629357671579</v>
      </c>
      <c r="R5703" s="52">
        <v>9.8748691229162624</v>
      </c>
      <c r="S5703" s="52">
        <v>10.435321472305361</v>
      </c>
      <c r="T5703" s="52">
        <v>10.855269038457724</v>
      </c>
      <c r="U5703" s="52">
        <v>11.062409090078621</v>
      </c>
      <c r="V5703" s="52">
        <v>11.241547142357801</v>
      </c>
      <c r="W5703" s="52">
        <v>12.308494333838039</v>
      </c>
      <c r="X5703" s="52">
        <v>13.578794340112925</v>
      </c>
      <c r="Y5703" s="52">
        <v>14.475108751145251</v>
      </c>
      <c r="Z5703" s="52">
        <v>14.801038189562311</v>
      </c>
    </row>
    <row r="5704" spans="1:26">
      <c r="A5704" s="52" t="s">
        <v>352</v>
      </c>
      <c r="B5704" s="52" t="s">
        <v>341</v>
      </c>
      <c r="C5704" s="52" t="s">
        <v>257</v>
      </c>
      <c r="D5704" s="52" t="s">
        <v>86</v>
      </c>
      <c r="E5704" s="52" t="s">
        <v>89</v>
      </c>
      <c r="F5704" s="52" t="s">
        <v>67</v>
      </c>
      <c r="G5704" s="52">
        <v>0</v>
      </c>
      <c r="H5704" s="52">
        <v>0</v>
      </c>
      <c r="I5704" s="52">
        <v>0</v>
      </c>
      <c r="J5704" s="52">
        <v>0</v>
      </c>
      <c r="K5704" s="52">
        <v>0</v>
      </c>
      <c r="L5704" s="52">
        <v>0</v>
      </c>
      <c r="M5704" s="52">
        <v>0</v>
      </c>
      <c r="N5704" s="52">
        <v>0</v>
      </c>
      <c r="O5704" s="52">
        <v>0</v>
      </c>
      <c r="P5704" s="52">
        <v>0</v>
      </c>
      <c r="Q5704" s="52">
        <v>0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2">
        <v>0</v>
      </c>
      <c r="X5704" s="52">
        <v>0</v>
      </c>
      <c r="Y5704" s="52">
        <v>0</v>
      </c>
      <c r="Z5704" s="52">
        <v>0</v>
      </c>
    </row>
    <row r="5705" spans="1:26">
      <c r="A5705" s="52" t="s">
        <v>352</v>
      </c>
      <c r="B5705" s="52" t="s">
        <v>337</v>
      </c>
      <c r="C5705" s="52" t="s">
        <v>257</v>
      </c>
      <c r="D5705" s="52" t="s">
        <v>86</v>
      </c>
      <c r="E5705" s="52" t="s">
        <v>89</v>
      </c>
      <c r="F5705" s="52" t="s">
        <v>68</v>
      </c>
      <c r="G5705" s="52">
        <v>0</v>
      </c>
      <c r="H5705" s="52">
        <v>0</v>
      </c>
      <c r="I5705" s="52">
        <v>0</v>
      </c>
      <c r="J5705" s="52">
        <v>0</v>
      </c>
      <c r="K5705" s="52">
        <v>0</v>
      </c>
      <c r="L5705" s="52">
        <v>0</v>
      </c>
      <c r="M5705" s="52">
        <v>0</v>
      </c>
      <c r="N5705" s="52">
        <v>0</v>
      </c>
      <c r="O5705" s="52">
        <v>0</v>
      </c>
      <c r="P5705" s="52">
        <v>0</v>
      </c>
      <c r="Q5705" s="52">
        <v>0</v>
      </c>
      <c r="R5705" s="52">
        <v>0</v>
      </c>
      <c r="S5705" s="52">
        <v>0</v>
      </c>
      <c r="T5705" s="52">
        <v>0</v>
      </c>
      <c r="U5705" s="52">
        <v>0</v>
      </c>
      <c r="V5705" s="52">
        <v>0</v>
      </c>
      <c r="W5705" s="52">
        <v>0</v>
      </c>
      <c r="X5705" s="52">
        <v>0</v>
      </c>
      <c r="Y5705" s="52">
        <v>0</v>
      </c>
      <c r="Z5705" s="52">
        <v>0</v>
      </c>
    </row>
    <row r="5706" spans="1:26">
      <c r="A5706" s="52" t="s">
        <v>352</v>
      </c>
      <c r="B5706" s="52" t="s">
        <v>337</v>
      </c>
      <c r="C5706" s="52" t="s">
        <v>257</v>
      </c>
      <c r="D5706" s="52" t="s">
        <v>86</v>
      </c>
      <c r="E5706" s="52" t="s">
        <v>89</v>
      </c>
      <c r="F5706" s="52" t="s">
        <v>69</v>
      </c>
      <c r="G5706" s="52">
        <v>0</v>
      </c>
      <c r="H5706" s="52">
        <v>0</v>
      </c>
      <c r="I5706" s="52">
        <v>0</v>
      </c>
      <c r="J5706" s="52">
        <v>0</v>
      </c>
      <c r="K5706" s="52">
        <v>0</v>
      </c>
      <c r="L5706" s="52">
        <v>0</v>
      </c>
      <c r="M5706" s="52">
        <v>0</v>
      </c>
      <c r="N5706" s="52">
        <v>0</v>
      </c>
      <c r="O5706" s="52">
        <v>0</v>
      </c>
      <c r="P5706" s="52">
        <v>0</v>
      </c>
      <c r="Q5706" s="52">
        <v>0</v>
      </c>
      <c r="R5706" s="52">
        <v>0</v>
      </c>
      <c r="S5706" s="52">
        <v>0</v>
      </c>
      <c r="T5706" s="52">
        <v>0</v>
      </c>
      <c r="U5706" s="52">
        <v>0</v>
      </c>
      <c r="V5706" s="52">
        <v>0</v>
      </c>
      <c r="W5706" s="52">
        <v>0</v>
      </c>
      <c r="X5706" s="52">
        <v>0</v>
      </c>
      <c r="Y5706" s="52">
        <v>0</v>
      </c>
      <c r="Z5706" s="52">
        <v>0</v>
      </c>
    </row>
    <row r="5707" spans="1:26">
      <c r="A5707" s="52" t="s">
        <v>352</v>
      </c>
      <c r="B5707" s="52" t="s">
        <v>337</v>
      </c>
      <c r="C5707" s="52" t="s">
        <v>257</v>
      </c>
      <c r="D5707" s="52" t="s">
        <v>86</v>
      </c>
      <c r="E5707" s="52" t="s">
        <v>89</v>
      </c>
      <c r="F5707" s="52" t="s">
        <v>70</v>
      </c>
      <c r="G5707" s="52">
        <v>0</v>
      </c>
      <c r="H5707" s="52">
        <v>0</v>
      </c>
      <c r="I5707" s="52">
        <v>0</v>
      </c>
      <c r="J5707" s="52">
        <v>0</v>
      </c>
      <c r="K5707" s="52">
        <v>0</v>
      </c>
      <c r="L5707" s="52">
        <v>0</v>
      </c>
      <c r="M5707" s="52">
        <v>0</v>
      </c>
      <c r="N5707" s="52">
        <v>0</v>
      </c>
      <c r="O5707" s="52">
        <v>0</v>
      </c>
      <c r="P5707" s="52">
        <v>0</v>
      </c>
      <c r="Q5707" s="52">
        <v>0</v>
      </c>
      <c r="R5707" s="52">
        <v>0</v>
      </c>
      <c r="S5707" s="52">
        <v>0</v>
      </c>
      <c r="T5707" s="52">
        <v>0</v>
      </c>
      <c r="U5707" s="52">
        <v>0</v>
      </c>
      <c r="V5707" s="52">
        <v>0</v>
      </c>
      <c r="W5707" s="52">
        <v>0</v>
      </c>
      <c r="X5707" s="52">
        <v>0</v>
      </c>
      <c r="Y5707" s="52">
        <v>0</v>
      </c>
      <c r="Z5707" s="52">
        <v>0</v>
      </c>
    </row>
    <row r="5708" spans="1:26">
      <c r="A5708" s="52" t="s">
        <v>352</v>
      </c>
      <c r="B5708" s="52" t="s">
        <v>342</v>
      </c>
      <c r="C5708" s="52" t="s">
        <v>257</v>
      </c>
      <c r="D5708" s="52" t="s">
        <v>86</v>
      </c>
      <c r="E5708" s="52" t="s">
        <v>89</v>
      </c>
      <c r="F5708" s="52" t="s">
        <v>71</v>
      </c>
      <c r="G5708" s="52">
        <v>0</v>
      </c>
      <c r="H5708" s="52">
        <v>0</v>
      </c>
      <c r="I5708" s="52">
        <v>0</v>
      </c>
      <c r="J5708" s="52">
        <v>0</v>
      </c>
      <c r="K5708" s="52">
        <v>0</v>
      </c>
      <c r="L5708" s="52">
        <v>0</v>
      </c>
      <c r="M5708" s="52">
        <v>0</v>
      </c>
      <c r="N5708" s="52">
        <v>0</v>
      </c>
      <c r="O5708" s="52">
        <v>0</v>
      </c>
      <c r="P5708" s="52">
        <v>0</v>
      </c>
      <c r="Q5708" s="52">
        <v>0</v>
      </c>
      <c r="R5708" s="52">
        <v>0</v>
      </c>
      <c r="S5708" s="52">
        <v>0</v>
      </c>
      <c r="T5708" s="52">
        <v>0</v>
      </c>
      <c r="U5708" s="52">
        <v>0</v>
      </c>
      <c r="V5708" s="52">
        <v>0</v>
      </c>
      <c r="W5708" s="52">
        <v>0</v>
      </c>
      <c r="X5708" s="52">
        <v>0</v>
      </c>
      <c r="Y5708" s="52">
        <v>0</v>
      </c>
      <c r="Z5708" s="52">
        <v>0</v>
      </c>
    </row>
    <row r="5709" spans="1:26">
      <c r="A5709" s="52" t="s">
        <v>352</v>
      </c>
      <c r="B5709" s="52" t="s">
        <v>342</v>
      </c>
      <c r="C5709" s="52" t="s">
        <v>257</v>
      </c>
      <c r="D5709" s="52" t="s">
        <v>86</v>
      </c>
      <c r="E5709" s="52" t="s">
        <v>89</v>
      </c>
      <c r="F5709" s="52" t="s">
        <v>72</v>
      </c>
      <c r="G5709" s="52">
        <v>4.8748434056069545</v>
      </c>
      <c r="H5709" s="52">
        <v>4.6536436311788689</v>
      </c>
      <c r="I5709" s="52">
        <v>4.877496247742636</v>
      </c>
      <c r="J5709" s="52">
        <v>5.28428275095738</v>
      </c>
      <c r="K5709" s="52">
        <v>7.6107743314608367</v>
      </c>
      <c r="L5709" s="52">
        <v>5.0463576069777645</v>
      </c>
      <c r="M5709" s="52">
        <v>4.8449671281012572</v>
      </c>
      <c r="N5709" s="52">
        <v>4.4945768806524296</v>
      </c>
      <c r="O5709" s="52">
        <v>4.4422429862888277</v>
      </c>
      <c r="P5709" s="52">
        <v>4.1909044743426671</v>
      </c>
      <c r="Q5709" s="52">
        <v>4.0749699498622629</v>
      </c>
      <c r="R5709" s="52">
        <v>4.0008717414899735</v>
      </c>
      <c r="S5709" s="52">
        <v>4.0522824814420026</v>
      </c>
      <c r="T5709" s="52">
        <v>3.6949506477724126</v>
      </c>
      <c r="U5709" s="52">
        <v>3.4737939509278442</v>
      </c>
      <c r="V5709" s="52">
        <v>3.3154371571050034</v>
      </c>
      <c r="W5709" s="52">
        <v>5.1575463559228423</v>
      </c>
      <c r="X5709" s="52">
        <v>5.272490418471822</v>
      </c>
      <c r="Y5709" s="52">
        <v>5.3567615266390121</v>
      </c>
      <c r="Z5709" s="52">
        <v>5.2773568589388127</v>
      </c>
    </row>
    <row r="5710" spans="1:26">
      <c r="A5710" s="52" t="s">
        <v>352</v>
      </c>
      <c r="B5710" s="52" t="s">
        <v>343</v>
      </c>
      <c r="C5710" s="52" t="s">
        <v>257</v>
      </c>
      <c r="D5710" s="52" t="s">
        <v>86</v>
      </c>
      <c r="E5710" s="52" t="s">
        <v>89</v>
      </c>
      <c r="F5710" s="52" t="s">
        <v>73</v>
      </c>
      <c r="G5710" s="52">
        <v>0</v>
      </c>
      <c r="H5710" s="52">
        <v>0</v>
      </c>
      <c r="I5710" s="52">
        <v>0</v>
      </c>
      <c r="J5710" s="52">
        <v>0</v>
      </c>
      <c r="K5710" s="52">
        <v>0</v>
      </c>
      <c r="L5710" s="52">
        <v>0</v>
      </c>
      <c r="M5710" s="52">
        <v>0</v>
      </c>
      <c r="N5710" s="52">
        <v>0</v>
      </c>
      <c r="O5710" s="52">
        <v>0</v>
      </c>
      <c r="P5710" s="52">
        <v>0</v>
      </c>
      <c r="Q5710" s="52">
        <v>0</v>
      </c>
      <c r="R5710" s="52">
        <v>0</v>
      </c>
      <c r="S5710" s="52">
        <v>0</v>
      </c>
      <c r="T5710" s="52">
        <v>0</v>
      </c>
      <c r="U5710" s="52">
        <v>0</v>
      </c>
      <c r="V5710" s="52">
        <v>0</v>
      </c>
      <c r="W5710" s="52">
        <v>0</v>
      </c>
      <c r="X5710" s="52">
        <v>0</v>
      </c>
      <c r="Y5710" s="52">
        <v>0</v>
      </c>
      <c r="Z5710" s="52">
        <v>0</v>
      </c>
    </row>
    <row r="5711" spans="1:26">
      <c r="A5711" s="52" t="s">
        <v>353</v>
      </c>
      <c r="B5711" s="52" t="s">
        <v>337</v>
      </c>
      <c r="C5711" s="52" t="s">
        <v>257</v>
      </c>
      <c r="D5711" s="52" t="s">
        <v>86</v>
      </c>
      <c r="E5711" s="52" t="s">
        <v>90</v>
      </c>
      <c r="F5711" s="52" t="s">
        <v>63</v>
      </c>
      <c r="G5711" s="52">
        <v>0</v>
      </c>
      <c r="H5711" s="52">
        <v>0</v>
      </c>
      <c r="I5711" s="52">
        <v>0</v>
      </c>
      <c r="J5711" s="52">
        <v>0</v>
      </c>
      <c r="K5711" s="52">
        <v>0</v>
      </c>
      <c r="L5711" s="52">
        <v>0</v>
      </c>
      <c r="M5711" s="52">
        <v>0</v>
      </c>
      <c r="N5711" s="52">
        <v>0</v>
      </c>
      <c r="O5711" s="52">
        <v>0</v>
      </c>
      <c r="P5711" s="52">
        <v>0</v>
      </c>
      <c r="Q5711" s="52">
        <v>0</v>
      </c>
      <c r="R5711" s="52">
        <v>0</v>
      </c>
      <c r="S5711" s="52">
        <v>0</v>
      </c>
      <c r="T5711" s="52">
        <v>0</v>
      </c>
      <c r="U5711" s="52">
        <v>0</v>
      </c>
      <c r="V5711" s="52">
        <v>0</v>
      </c>
      <c r="W5711" s="52">
        <v>0</v>
      </c>
      <c r="X5711" s="52">
        <v>0</v>
      </c>
      <c r="Y5711" s="52">
        <v>0</v>
      </c>
      <c r="Z5711" s="52">
        <v>0</v>
      </c>
    </row>
    <row r="5712" spans="1:26">
      <c r="A5712" s="52" t="s">
        <v>353</v>
      </c>
      <c r="B5712" s="52" t="s">
        <v>338</v>
      </c>
      <c r="C5712" s="52" t="s">
        <v>257</v>
      </c>
      <c r="D5712" s="52" t="s">
        <v>86</v>
      </c>
      <c r="E5712" s="52" t="s">
        <v>90</v>
      </c>
      <c r="F5712" s="52" t="s">
        <v>64</v>
      </c>
      <c r="G5712" s="52">
        <v>0</v>
      </c>
      <c r="H5712" s="52">
        <v>0</v>
      </c>
      <c r="I5712" s="52">
        <v>0</v>
      </c>
      <c r="J5712" s="52">
        <v>0</v>
      </c>
      <c r="K5712" s="52">
        <v>0</v>
      </c>
      <c r="L5712" s="52">
        <v>0</v>
      </c>
      <c r="M5712" s="52">
        <v>0</v>
      </c>
      <c r="N5712" s="52">
        <v>0</v>
      </c>
      <c r="O5712" s="52">
        <v>0</v>
      </c>
      <c r="P5712" s="52">
        <v>0</v>
      </c>
      <c r="Q5712" s="52">
        <v>0</v>
      </c>
      <c r="R5712" s="52">
        <v>0</v>
      </c>
      <c r="S5712" s="52">
        <v>0</v>
      </c>
      <c r="T5712" s="52">
        <v>0</v>
      </c>
      <c r="U5712" s="52">
        <v>0</v>
      </c>
      <c r="V5712" s="52">
        <v>0</v>
      </c>
      <c r="W5712" s="52">
        <v>0</v>
      </c>
      <c r="X5712" s="52">
        <v>0</v>
      </c>
      <c r="Y5712" s="52">
        <v>0</v>
      </c>
      <c r="Z5712" s="52">
        <v>0</v>
      </c>
    </row>
    <row r="5713" spans="1:26">
      <c r="A5713" s="52" t="s">
        <v>353</v>
      </c>
      <c r="B5713" s="52" t="s">
        <v>339</v>
      </c>
      <c r="C5713" s="52" t="s">
        <v>257</v>
      </c>
      <c r="D5713" s="52" t="s">
        <v>86</v>
      </c>
      <c r="E5713" s="52" t="s">
        <v>90</v>
      </c>
      <c r="F5713" s="52" t="s">
        <v>65</v>
      </c>
      <c r="G5713" s="52">
        <v>0</v>
      </c>
      <c r="H5713" s="52">
        <v>0</v>
      </c>
      <c r="I5713" s="52">
        <v>0</v>
      </c>
      <c r="J5713" s="52">
        <v>0</v>
      </c>
      <c r="K5713" s="52">
        <v>0</v>
      </c>
      <c r="L5713" s="52">
        <v>0</v>
      </c>
      <c r="M5713" s="52">
        <v>0</v>
      </c>
      <c r="N5713" s="52">
        <v>1.8217045506822996E-3</v>
      </c>
      <c r="O5713" s="52">
        <v>0.1252794856897414</v>
      </c>
      <c r="P5713" s="52">
        <v>0.14679896074839835</v>
      </c>
      <c r="Q5713" s="52">
        <v>0.15968394302683786</v>
      </c>
      <c r="R5713" s="52">
        <v>7.7279550670514785E-2</v>
      </c>
      <c r="S5713" s="52">
        <v>0.18541614023743053</v>
      </c>
      <c r="T5713" s="52">
        <v>0.17827236022841644</v>
      </c>
      <c r="U5713" s="52">
        <v>0.15059461114652212</v>
      </c>
      <c r="V5713" s="52">
        <v>0.40191647726346774</v>
      </c>
      <c r="W5713" s="52">
        <v>0.2173520052767626</v>
      </c>
      <c r="X5713" s="52">
        <v>0.25173888374366166</v>
      </c>
      <c r="Y5713" s="52">
        <v>0.23689226114296344</v>
      </c>
      <c r="Z5713" s="52">
        <v>0.25656552222132362</v>
      </c>
    </row>
    <row r="5714" spans="1:26">
      <c r="A5714" s="52" t="s">
        <v>353</v>
      </c>
      <c r="B5714" s="52" t="s">
        <v>340</v>
      </c>
      <c r="C5714" s="52" t="s">
        <v>257</v>
      </c>
      <c r="D5714" s="52" t="s">
        <v>86</v>
      </c>
      <c r="E5714" s="52" t="s">
        <v>90</v>
      </c>
      <c r="F5714" s="52" t="s">
        <v>66</v>
      </c>
      <c r="G5714" s="52">
        <v>0</v>
      </c>
      <c r="H5714" s="52">
        <v>0</v>
      </c>
      <c r="I5714" s="52">
        <v>0</v>
      </c>
      <c r="J5714" s="52">
        <v>0</v>
      </c>
      <c r="K5714" s="52">
        <v>0</v>
      </c>
      <c r="L5714" s="52">
        <v>0</v>
      </c>
      <c r="M5714" s="52">
        <v>0</v>
      </c>
      <c r="N5714" s="52">
        <v>0</v>
      </c>
      <c r="O5714" s="52">
        <v>0</v>
      </c>
      <c r="P5714" s="52">
        <v>0</v>
      </c>
      <c r="Q5714" s="52">
        <v>0</v>
      </c>
      <c r="R5714" s="52">
        <v>0</v>
      </c>
      <c r="S5714" s="52">
        <v>0</v>
      </c>
      <c r="T5714" s="52">
        <v>0</v>
      </c>
      <c r="U5714" s="52">
        <v>0</v>
      </c>
      <c r="V5714" s="52">
        <v>0</v>
      </c>
      <c r="W5714" s="52">
        <v>0</v>
      </c>
      <c r="X5714" s="52">
        <v>0</v>
      </c>
      <c r="Y5714" s="52">
        <v>0</v>
      </c>
      <c r="Z5714" s="52">
        <v>0</v>
      </c>
    </row>
    <row r="5715" spans="1:26">
      <c r="A5715" s="52" t="s">
        <v>353</v>
      </c>
      <c r="B5715" s="52" t="s">
        <v>341</v>
      </c>
      <c r="C5715" s="52" t="s">
        <v>257</v>
      </c>
      <c r="D5715" s="52" t="s">
        <v>86</v>
      </c>
      <c r="E5715" s="52" t="s">
        <v>90</v>
      </c>
      <c r="F5715" s="52" t="s">
        <v>67</v>
      </c>
      <c r="G5715" s="52">
        <v>0</v>
      </c>
      <c r="H5715" s="52">
        <v>0</v>
      </c>
      <c r="I5715" s="52">
        <v>0</v>
      </c>
      <c r="J5715" s="52">
        <v>0</v>
      </c>
      <c r="K5715" s="52">
        <v>0</v>
      </c>
      <c r="L5715" s="52">
        <v>0</v>
      </c>
      <c r="M5715" s="52">
        <v>0</v>
      </c>
      <c r="N5715" s="52">
        <v>0</v>
      </c>
      <c r="O5715" s="52">
        <v>0</v>
      </c>
      <c r="P5715" s="52">
        <v>0</v>
      </c>
      <c r="Q5715" s="52">
        <v>0</v>
      </c>
      <c r="R5715" s="52">
        <v>0</v>
      </c>
      <c r="S5715" s="52">
        <v>0</v>
      </c>
      <c r="T5715" s="52">
        <v>0</v>
      </c>
      <c r="U5715" s="52">
        <v>0</v>
      </c>
      <c r="V5715" s="52">
        <v>0</v>
      </c>
      <c r="W5715" s="52">
        <v>0</v>
      </c>
      <c r="X5715" s="52">
        <v>0</v>
      </c>
      <c r="Y5715" s="52">
        <v>0</v>
      </c>
      <c r="Z5715" s="52">
        <v>0</v>
      </c>
    </row>
    <row r="5716" spans="1:26">
      <c r="A5716" s="52" t="s">
        <v>353</v>
      </c>
      <c r="B5716" s="52" t="s">
        <v>337</v>
      </c>
      <c r="C5716" s="52" t="s">
        <v>257</v>
      </c>
      <c r="D5716" s="52" t="s">
        <v>86</v>
      </c>
      <c r="E5716" s="52" t="s">
        <v>90</v>
      </c>
      <c r="F5716" s="52" t="s">
        <v>68</v>
      </c>
      <c r="G5716" s="52">
        <v>0</v>
      </c>
      <c r="H5716" s="52">
        <v>0</v>
      </c>
      <c r="I5716" s="52">
        <v>0</v>
      </c>
      <c r="J5716" s="52">
        <v>0</v>
      </c>
      <c r="K5716" s="52">
        <v>0</v>
      </c>
      <c r="L5716" s="52">
        <v>0</v>
      </c>
      <c r="M5716" s="52">
        <v>0</v>
      </c>
      <c r="N5716" s="52">
        <v>0</v>
      </c>
      <c r="O5716" s="52">
        <v>0</v>
      </c>
      <c r="P5716" s="52">
        <v>0</v>
      </c>
      <c r="Q5716" s="52">
        <v>0</v>
      </c>
      <c r="R5716" s="52">
        <v>0</v>
      </c>
      <c r="S5716" s="52">
        <v>0</v>
      </c>
      <c r="T5716" s="52">
        <v>0</v>
      </c>
      <c r="U5716" s="52">
        <v>0</v>
      </c>
      <c r="V5716" s="52">
        <v>0</v>
      </c>
      <c r="W5716" s="52">
        <v>0</v>
      </c>
      <c r="X5716" s="52">
        <v>0</v>
      </c>
      <c r="Y5716" s="52">
        <v>0</v>
      </c>
      <c r="Z5716" s="52">
        <v>0</v>
      </c>
    </row>
    <row r="5717" spans="1:26">
      <c r="A5717" s="52" t="s">
        <v>353</v>
      </c>
      <c r="B5717" s="52" t="s">
        <v>337</v>
      </c>
      <c r="C5717" s="52" t="s">
        <v>257</v>
      </c>
      <c r="D5717" s="52" t="s">
        <v>86</v>
      </c>
      <c r="E5717" s="52" t="s">
        <v>90</v>
      </c>
      <c r="F5717" s="52" t="s">
        <v>69</v>
      </c>
      <c r="G5717" s="52">
        <v>0</v>
      </c>
      <c r="H5717" s="52">
        <v>0</v>
      </c>
      <c r="I5717" s="52">
        <v>0</v>
      </c>
      <c r="J5717" s="52">
        <v>0</v>
      </c>
      <c r="K5717" s="52">
        <v>0</v>
      </c>
      <c r="L5717" s="52">
        <v>0</v>
      </c>
      <c r="M5717" s="52">
        <v>0</v>
      </c>
      <c r="N5717" s="52">
        <v>0</v>
      </c>
      <c r="O5717" s="52">
        <v>0</v>
      </c>
      <c r="P5717" s="52">
        <v>0</v>
      </c>
      <c r="Q5717" s="52">
        <v>0</v>
      </c>
      <c r="R5717" s="52">
        <v>0</v>
      </c>
      <c r="S5717" s="52">
        <v>0</v>
      </c>
      <c r="T5717" s="52">
        <v>0</v>
      </c>
      <c r="U5717" s="52">
        <v>0</v>
      </c>
      <c r="V5717" s="52">
        <v>0</v>
      </c>
      <c r="W5717" s="52">
        <v>0</v>
      </c>
      <c r="X5717" s="52">
        <v>0</v>
      </c>
      <c r="Y5717" s="52">
        <v>0</v>
      </c>
      <c r="Z5717" s="52">
        <v>0</v>
      </c>
    </row>
    <row r="5718" spans="1:26">
      <c r="A5718" s="52" t="s">
        <v>353</v>
      </c>
      <c r="B5718" s="52" t="s">
        <v>337</v>
      </c>
      <c r="C5718" s="52" t="s">
        <v>257</v>
      </c>
      <c r="D5718" s="52" t="s">
        <v>86</v>
      </c>
      <c r="E5718" s="52" t="s">
        <v>90</v>
      </c>
      <c r="F5718" s="52" t="s">
        <v>70</v>
      </c>
      <c r="G5718" s="52">
        <v>0</v>
      </c>
      <c r="H5718" s="52">
        <v>0</v>
      </c>
      <c r="I5718" s="52">
        <v>0</v>
      </c>
      <c r="J5718" s="52">
        <v>0</v>
      </c>
      <c r="K5718" s="52">
        <v>0</v>
      </c>
      <c r="L5718" s="52">
        <v>0</v>
      </c>
      <c r="M5718" s="52">
        <v>0</v>
      </c>
      <c r="N5718" s="52">
        <v>0</v>
      </c>
      <c r="O5718" s="52">
        <v>0</v>
      </c>
      <c r="P5718" s="52">
        <v>0</v>
      </c>
      <c r="Q5718" s="52">
        <v>0</v>
      </c>
      <c r="R5718" s="52">
        <v>0</v>
      </c>
      <c r="S5718" s="52">
        <v>0</v>
      </c>
      <c r="T5718" s="52">
        <v>0</v>
      </c>
      <c r="U5718" s="52">
        <v>0</v>
      </c>
      <c r="V5718" s="52">
        <v>0</v>
      </c>
      <c r="W5718" s="52">
        <v>0</v>
      </c>
      <c r="X5718" s="52">
        <v>0</v>
      </c>
      <c r="Y5718" s="52">
        <v>0</v>
      </c>
      <c r="Z5718" s="52">
        <v>0</v>
      </c>
    </row>
    <row r="5719" spans="1:26">
      <c r="A5719" s="52" t="s">
        <v>353</v>
      </c>
      <c r="B5719" s="52" t="s">
        <v>342</v>
      </c>
      <c r="C5719" s="52" t="s">
        <v>257</v>
      </c>
      <c r="D5719" s="52" t="s">
        <v>86</v>
      </c>
      <c r="E5719" s="52" t="s">
        <v>90</v>
      </c>
      <c r="F5719" s="52" t="s">
        <v>71</v>
      </c>
      <c r="G5719" s="52">
        <v>0</v>
      </c>
      <c r="H5719" s="52">
        <v>0</v>
      </c>
      <c r="I5719" s="52">
        <v>0</v>
      </c>
      <c r="J5719" s="52">
        <v>0</v>
      </c>
      <c r="K5719" s="52">
        <v>0</v>
      </c>
      <c r="L5719" s="52">
        <v>0</v>
      </c>
      <c r="M5719" s="52">
        <v>0</v>
      </c>
      <c r="N5719" s="52">
        <v>0</v>
      </c>
      <c r="O5719" s="52">
        <v>0</v>
      </c>
      <c r="P5719" s="52">
        <v>0</v>
      </c>
      <c r="Q5719" s="52">
        <v>0</v>
      </c>
      <c r="R5719" s="52">
        <v>0</v>
      </c>
      <c r="S5719" s="52">
        <v>0</v>
      </c>
      <c r="T5719" s="52">
        <v>0</v>
      </c>
      <c r="U5719" s="52">
        <v>0</v>
      </c>
      <c r="V5719" s="52">
        <v>0</v>
      </c>
      <c r="W5719" s="52">
        <v>0</v>
      </c>
      <c r="X5719" s="52">
        <v>0</v>
      </c>
      <c r="Y5719" s="52">
        <v>0</v>
      </c>
      <c r="Z5719" s="52">
        <v>0</v>
      </c>
    </row>
    <row r="5720" spans="1:26">
      <c r="A5720" s="52" t="s">
        <v>353</v>
      </c>
      <c r="B5720" s="52" t="s">
        <v>342</v>
      </c>
      <c r="C5720" s="52" t="s">
        <v>257</v>
      </c>
      <c r="D5720" s="52" t="s">
        <v>86</v>
      </c>
      <c r="E5720" s="52" t="s">
        <v>90</v>
      </c>
      <c r="F5720" s="52" t="s">
        <v>72</v>
      </c>
      <c r="G5720" s="52">
        <v>94.136366055959684</v>
      </c>
      <c r="H5720" s="52">
        <v>94.213430875598831</v>
      </c>
      <c r="I5720" s="52">
        <v>101.29377984847865</v>
      </c>
      <c r="J5720" s="52">
        <v>109.78431961048973</v>
      </c>
      <c r="K5720" s="52">
        <v>123.22241326138392</v>
      </c>
      <c r="L5720" s="52">
        <v>132.25829572242549</v>
      </c>
      <c r="M5720" s="52">
        <v>134.64304274897074</v>
      </c>
      <c r="N5720" s="52">
        <v>137.25622896406071</v>
      </c>
      <c r="O5720" s="52">
        <v>128.49426029146989</v>
      </c>
      <c r="P5720" s="52">
        <v>128.23361972875111</v>
      </c>
      <c r="Q5720" s="52">
        <v>123.30920412112236</v>
      </c>
      <c r="R5720" s="52">
        <v>110.75653667108826</v>
      </c>
      <c r="S5720" s="52">
        <v>87.645927429252566</v>
      </c>
      <c r="T5720" s="52">
        <v>77.602611701490531</v>
      </c>
      <c r="U5720" s="52">
        <v>92.751208417851572</v>
      </c>
      <c r="V5720" s="52">
        <v>114.59743413451702</v>
      </c>
      <c r="W5720" s="52">
        <v>145.42805004020545</v>
      </c>
      <c r="X5720" s="52">
        <v>153.55874805138882</v>
      </c>
      <c r="Y5720" s="52">
        <v>162.44321547683356</v>
      </c>
      <c r="Z5720" s="52">
        <v>156.22447583371869</v>
      </c>
    </row>
    <row r="5721" spans="1:26">
      <c r="A5721" s="52" t="s">
        <v>353</v>
      </c>
      <c r="B5721" s="52" t="s">
        <v>343</v>
      </c>
      <c r="C5721" s="52" t="s">
        <v>257</v>
      </c>
      <c r="D5721" s="52" t="s">
        <v>86</v>
      </c>
      <c r="E5721" s="52" t="s">
        <v>90</v>
      </c>
      <c r="F5721" s="52" t="s">
        <v>73</v>
      </c>
      <c r="G5721" s="52">
        <v>0</v>
      </c>
      <c r="H5721" s="52">
        <v>0</v>
      </c>
      <c r="I5721" s="52">
        <v>0</v>
      </c>
      <c r="J5721" s="52">
        <v>0</v>
      </c>
      <c r="K5721" s="52">
        <v>0</v>
      </c>
      <c r="L5721" s="52">
        <v>0</v>
      </c>
      <c r="M5721" s="52">
        <v>0</v>
      </c>
      <c r="N5721" s="52">
        <v>0</v>
      </c>
      <c r="O5721" s="52">
        <v>0</v>
      </c>
      <c r="P5721" s="52">
        <v>0</v>
      </c>
      <c r="Q5721" s="52">
        <v>0</v>
      </c>
      <c r="R5721" s="52">
        <v>0</v>
      </c>
      <c r="S5721" s="52">
        <v>0</v>
      </c>
      <c r="T5721" s="52">
        <v>0</v>
      </c>
      <c r="U5721" s="52">
        <v>0</v>
      </c>
      <c r="V5721" s="52">
        <v>0</v>
      </c>
      <c r="W5721" s="52">
        <v>0</v>
      </c>
      <c r="X5721" s="52">
        <v>0</v>
      </c>
      <c r="Y5721" s="52">
        <v>0</v>
      </c>
      <c r="Z5721" s="52">
        <v>0</v>
      </c>
    </row>
    <row r="5722" spans="1:26">
      <c r="A5722" s="52" t="s">
        <v>354</v>
      </c>
      <c r="B5722" s="52" t="s">
        <v>337</v>
      </c>
      <c r="C5722" s="52" t="s">
        <v>257</v>
      </c>
      <c r="D5722" s="52" t="s">
        <v>86</v>
      </c>
      <c r="E5722" s="52" t="s">
        <v>91</v>
      </c>
      <c r="F5722" s="52" t="s">
        <v>63</v>
      </c>
      <c r="G5722" s="52">
        <v>0</v>
      </c>
      <c r="H5722" s="52">
        <v>0</v>
      </c>
      <c r="I5722" s="52">
        <v>0</v>
      </c>
      <c r="J5722" s="52">
        <v>0</v>
      </c>
      <c r="K5722" s="52">
        <v>0</v>
      </c>
      <c r="L5722" s="52">
        <v>0</v>
      </c>
      <c r="M5722" s="52">
        <v>0</v>
      </c>
      <c r="N5722" s="52">
        <v>0</v>
      </c>
      <c r="O5722" s="52">
        <v>0</v>
      </c>
      <c r="P5722" s="52">
        <v>0</v>
      </c>
      <c r="Q5722" s="52">
        <v>0</v>
      </c>
      <c r="R5722" s="52">
        <v>0</v>
      </c>
      <c r="S5722" s="52">
        <v>0</v>
      </c>
      <c r="T5722" s="52">
        <v>0</v>
      </c>
      <c r="U5722" s="52">
        <v>0</v>
      </c>
      <c r="V5722" s="52">
        <v>0</v>
      </c>
      <c r="W5722" s="52">
        <v>0</v>
      </c>
      <c r="X5722" s="52">
        <v>0</v>
      </c>
      <c r="Y5722" s="52">
        <v>0</v>
      </c>
      <c r="Z5722" s="52">
        <v>0</v>
      </c>
    </row>
    <row r="5723" spans="1:26">
      <c r="A5723" s="52" t="s">
        <v>354</v>
      </c>
      <c r="B5723" s="52" t="s">
        <v>338</v>
      </c>
      <c r="C5723" s="52" t="s">
        <v>257</v>
      </c>
      <c r="D5723" s="52" t="s">
        <v>86</v>
      </c>
      <c r="E5723" s="52" t="s">
        <v>91</v>
      </c>
      <c r="F5723" s="52" t="s">
        <v>64</v>
      </c>
      <c r="G5723" s="52">
        <v>0</v>
      </c>
      <c r="H5723" s="52">
        <v>0</v>
      </c>
      <c r="I5723" s="52">
        <v>0</v>
      </c>
      <c r="J5723" s="52">
        <v>0</v>
      </c>
      <c r="K5723" s="52">
        <v>0</v>
      </c>
      <c r="L5723" s="52">
        <v>0</v>
      </c>
      <c r="M5723" s="52">
        <v>0</v>
      </c>
      <c r="N5723" s="52">
        <v>0</v>
      </c>
      <c r="O5723" s="52">
        <v>0</v>
      </c>
      <c r="P5723" s="52">
        <v>0</v>
      </c>
      <c r="Q5723" s="52">
        <v>0</v>
      </c>
      <c r="R5723" s="52">
        <v>0</v>
      </c>
      <c r="S5723" s="52">
        <v>0</v>
      </c>
      <c r="T5723" s="52">
        <v>0</v>
      </c>
      <c r="U5723" s="52">
        <v>0</v>
      </c>
      <c r="V5723" s="52">
        <v>0</v>
      </c>
      <c r="W5723" s="52">
        <v>0</v>
      </c>
      <c r="X5723" s="52">
        <v>0</v>
      </c>
      <c r="Y5723" s="52">
        <v>0</v>
      </c>
      <c r="Z5723" s="52">
        <v>0</v>
      </c>
    </row>
    <row r="5724" spans="1:26">
      <c r="A5724" s="52" t="s">
        <v>354</v>
      </c>
      <c r="B5724" s="52" t="s">
        <v>339</v>
      </c>
      <c r="C5724" s="52" t="s">
        <v>257</v>
      </c>
      <c r="D5724" s="52" t="s">
        <v>86</v>
      </c>
      <c r="E5724" s="52" t="s">
        <v>91</v>
      </c>
      <c r="F5724" s="52" t="s">
        <v>65</v>
      </c>
      <c r="G5724" s="52">
        <v>0</v>
      </c>
      <c r="H5724" s="52">
        <v>0</v>
      </c>
      <c r="I5724" s="52">
        <v>0</v>
      </c>
      <c r="J5724" s="52">
        <v>0</v>
      </c>
      <c r="K5724" s="52">
        <v>0</v>
      </c>
      <c r="L5724" s="52">
        <v>0</v>
      </c>
      <c r="M5724" s="52">
        <v>0</v>
      </c>
      <c r="N5724" s="52">
        <v>0</v>
      </c>
      <c r="O5724" s="52">
        <v>0</v>
      </c>
      <c r="P5724" s="52">
        <v>0</v>
      </c>
      <c r="Q5724" s="52">
        <v>0</v>
      </c>
      <c r="R5724" s="52">
        <v>0</v>
      </c>
      <c r="S5724" s="52">
        <v>0</v>
      </c>
      <c r="T5724" s="52">
        <v>0</v>
      </c>
      <c r="U5724" s="52">
        <v>0</v>
      </c>
      <c r="V5724" s="52">
        <v>0</v>
      </c>
      <c r="W5724" s="52">
        <v>0</v>
      </c>
      <c r="X5724" s="52">
        <v>0</v>
      </c>
      <c r="Y5724" s="52">
        <v>0</v>
      </c>
      <c r="Z5724" s="52">
        <v>0</v>
      </c>
    </row>
    <row r="5725" spans="1:26">
      <c r="A5725" s="52" t="s">
        <v>354</v>
      </c>
      <c r="B5725" s="52" t="s">
        <v>340</v>
      </c>
      <c r="C5725" s="52" t="s">
        <v>257</v>
      </c>
      <c r="D5725" s="52" t="s">
        <v>86</v>
      </c>
      <c r="E5725" s="52" t="s">
        <v>91</v>
      </c>
      <c r="F5725" s="52" t="s">
        <v>66</v>
      </c>
      <c r="G5725" s="52">
        <v>0</v>
      </c>
      <c r="H5725" s="52">
        <v>0</v>
      </c>
      <c r="I5725" s="52">
        <v>0</v>
      </c>
      <c r="J5725" s="52">
        <v>0</v>
      </c>
      <c r="K5725" s="52">
        <v>0</v>
      </c>
      <c r="L5725" s="52">
        <v>0</v>
      </c>
      <c r="M5725" s="52">
        <v>0</v>
      </c>
      <c r="N5725" s="52">
        <v>0</v>
      </c>
      <c r="O5725" s="52">
        <v>0</v>
      </c>
      <c r="P5725" s="52">
        <v>0</v>
      </c>
      <c r="Q5725" s="52">
        <v>0</v>
      </c>
      <c r="R5725" s="52">
        <v>0</v>
      </c>
      <c r="S5725" s="52">
        <v>0</v>
      </c>
      <c r="T5725" s="52">
        <v>0</v>
      </c>
      <c r="U5725" s="52">
        <v>0</v>
      </c>
      <c r="V5725" s="52">
        <v>0</v>
      </c>
      <c r="W5725" s="52">
        <v>0</v>
      </c>
      <c r="X5725" s="52">
        <v>0</v>
      </c>
      <c r="Y5725" s="52">
        <v>0</v>
      </c>
      <c r="Z5725" s="52">
        <v>0</v>
      </c>
    </row>
    <row r="5726" spans="1:26">
      <c r="A5726" s="52" t="s">
        <v>354</v>
      </c>
      <c r="B5726" s="52" t="s">
        <v>341</v>
      </c>
      <c r="C5726" s="52" t="s">
        <v>257</v>
      </c>
      <c r="D5726" s="52" t="s">
        <v>86</v>
      </c>
      <c r="E5726" s="52" t="s">
        <v>91</v>
      </c>
      <c r="F5726" s="52" t="s">
        <v>67</v>
      </c>
      <c r="G5726" s="52">
        <v>0</v>
      </c>
      <c r="H5726" s="52">
        <v>0</v>
      </c>
      <c r="I5726" s="52">
        <v>0</v>
      </c>
      <c r="J5726" s="52">
        <v>0</v>
      </c>
      <c r="K5726" s="52">
        <v>0</v>
      </c>
      <c r="L5726" s="52">
        <v>0</v>
      </c>
      <c r="M5726" s="52">
        <v>0</v>
      </c>
      <c r="N5726" s="52">
        <v>0</v>
      </c>
      <c r="O5726" s="52">
        <v>0</v>
      </c>
      <c r="P5726" s="52">
        <v>0</v>
      </c>
      <c r="Q5726" s="52">
        <v>0</v>
      </c>
      <c r="R5726" s="52">
        <v>0</v>
      </c>
      <c r="S5726" s="52">
        <v>0</v>
      </c>
      <c r="T5726" s="52">
        <v>0</v>
      </c>
      <c r="U5726" s="52">
        <v>0</v>
      </c>
      <c r="V5726" s="52">
        <v>0</v>
      </c>
      <c r="W5726" s="52">
        <v>0</v>
      </c>
      <c r="X5726" s="52">
        <v>0</v>
      </c>
      <c r="Y5726" s="52">
        <v>0</v>
      </c>
      <c r="Z5726" s="52">
        <v>0</v>
      </c>
    </row>
    <row r="5727" spans="1:26">
      <c r="A5727" s="52" t="s">
        <v>354</v>
      </c>
      <c r="B5727" s="52" t="s">
        <v>337</v>
      </c>
      <c r="C5727" s="52" t="s">
        <v>257</v>
      </c>
      <c r="D5727" s="52" t="s">
        <v>86</v>
      </c>
      <c r="E5727" s="52" t="s">
        <v>91</v>
      </c>
      <c r="F5727" s="52" t="s">
        <v>68</v>
      </c>
      <c r="G5727" s="52">
        <v>0</v>
      </c>
      <c r="H5727" s="52">
        <v>0</v>
      </c>
      <c r="I5727" s="52">
        <v>0</v>
      </c>
      <c r="J5727" s="52">
        <v>0</v>
      </c>
      <c r="K5727" s="52">
        <v>0</v>
      </c>
      <c r="L5727" s="52">
        <v>0</v>
      </c>
      <c r="M5727" s="52">
        <v>0</v>
      </c>
      <c r="N5727" s="52">
        <v>0</v>
      </c>
      <c r="O5727" s="52">
        <v>0</v>
      </c>
      <c r="P5727" s="52">
        <v>0</v>
      </c>
      <c r="Q5727" s="52">
        <v>0</v>
      </c>
      <c r="R5727" s="52">
        <v>0</v>
      </c>
      <c r="S5727" s="52">
        <v>0</v>
      </c>
      <c r="T5727" s="52">
        <v>0</v>
      </c>
      <c r="U5727" s="52">
        <v>0</v>
      </c>
      <c r="V5727" s="52">
        <v>0</v>
      </c>
      <c r="W5727" s="52">
        <v>0</v>
      </c>
      <c r="X5727" s="52">
        <v>0</v>
      </c>
      <c r="Y5727" s="52">
        <v>0</v>
      </c>
      <c r="Z5727" s="52">
        <v>0</v>
      </c>
    </row>
    <row r="5728" spans="1:26">
      <c r="A5728" s="52" t="s">
        <v>354</v>
      </c>
      <c r="B5728" s="52" t="s">
        <v>337</v>
      </c>
      <c r="C5728" s="52" t="s">
        <v>257</v>
      </c>
      <c r="D5728" s="52" t="s">
        <v>86</v>
      </c>
      <c r="E5728" s="52" t="s">
        <v>91</v>
      </c>
      <c r="F5728" s="52" t="s">
        <v>69</v>
      </c>
      <c r="G5728" s="52">
        <v>0</v>
      </c>
      <c r="H5728" s="52">
        <v>0</v>
      </c>
      <c r="I5728" s="52">
        <v>0</v>
      </c>
      <c r="J5728" s="52">
        <v>0</v>
      </c>
      <c r="K5728" s="52">
        <v>0</v>
      </c>
      <c r="L5728" s="52">
        <v>0</v>
      </c>
      <c r="M5728" s="52">
        <v>0</v>
      </c>
      <c r="N5728" s="52">
        <v>0</v>
      </c>
      <c r="O5728" s="52">
        <v>0</v>
      </c>
      <c r="P5728" s="52">
        <v>0</v>
      </c>
      <c r="Q5728" s="52">
        <v>0</v>
      </c>
      <c r="R5728" s="52">
        <v>0</v>
      </c>
      <c r="S5728" s="52">
        <v>0</v>
      </c>
      <c r="T5728" s="52">
        <v>0</v>
      </c>
      <c r="U5728" s="52">
        <v>0</v>
      </c>
      <c r="V5728" s="52">
        <v>0</v>
      </c>
      <c r="W5728" s="52">
        <v>0</v>
      </c>
      <c r="X5728" s="52">
        <v>0</v>
      </c>
      <c r="Y5728" s="52">
        <v>0</v>
      </c>
      <c r="Z5728" s="52">
        <v>0</v>
      </c>
    </row>
    <row r="5729" spans="1:26">
      <c r="A5729" s="52" t="s">
        <v>354</v>
      </c>
      <c r="B5729" s="52" t="s">
        <v>337</v>
      </c>
      <c r="C5729" s="52" t="s">
        <v>257</v>
      </c>
      <c r="D5729" s="52" t="s">
        <v>86</v>
      </c>
      <c r="E5729" s="52" t="s">
        <v>91</v>
      </c>
      <c r="F5729" s="52" t="s">
        <v>70</v>
      </c>
      <c r="G5729" s="52">
        <v>0</v>
      </c>
      <c r="H5729" s="52">
        <v>0</v>
      </c>
      <c r="I5729" s="52">
        <v>0</v>
      </c>
      <c r="J5729" s="52">
        <v>0</v>
      </c>
      <c r="K5729" s="52">
        <v>0</v>
      </c>
      <c r="L5729" s="52">
        <v>0</v>
      </c>
      <c r="M5729" s="52">
        <v>0</v>
      </c>
      <c r="N5729" s="52">
        <v>0</v>
      </c>
      <c r="O5729" s="52">
        <v>0</v>
      </c>
      <c r="P5729" s="52">
        <v>0</v>
      </c>
      <c r="Q5729" s="52">
        <v>0</v>
      </c>
      <c r="R5729" s="52">
        <v>0</v>
      </c>
      <c r="S5729" s="52">
        <v>0</v>
      </c>
      <c r="T5729" s="52">
        <v>0</v>
      </c>
      <c r="U5729" s="52">
        <v>0</v>
      </c>
      <c r="V5729" s="52">
        <v>0</v>
      </c>
      <c r="W5729" s="52">
        <v>0</v>
      </c>
      <c r="X5729" s="52">
        <v>0</v>
      </c>
      <c r="Y5729" s="52">
        <v>0</v>
      </c>
      <c r="Z5729" s="52">
        <v>0</v>
      </c>
    </row>
    <row r="5730" spans="1:26">
      <c r="A5730" s="52" t="s">
        <v>354</v>
      </c>
      <c r="B5730" s="52" t="s">
        <v>342</v>
      </c>
      <c r="C5730" s="52" t="s">
        <v>257</v>
      </c>
      <c r="D5730" s="52" t="s">
        <v>86</v>
      </c>
      <c r="E5730" s="52" t="s">
        <v>91</v>
      </c>
      <c r="F5730" s="52" t="s">
        <v>71</v>
      </c>
      <c r="G5730" s="52">
        <v>0</v>
      </c>
      <c r="H5730" s="52">
        <v>0</v>
      </c>
      <c r="I5730" s="52">
        <v>0</v>
      </c>
      <c r="J5730" s="52">
        <v>0</v>
      </c>
      <c r="K5730" s="52">
        <v>0</v>
      </c>
      <c r="L5730" s="52">
        <v>0</v>
      </c>
      <c r="M5730" s="52">
        <v>0</v>
      </c>
      <c r="N5730" s="52">
        <v>0</v>
      </c>
      <c r="O5730" s="52">
        <v>0</v>
      </c>
      <c r="P5730" s="52">
        <v>0</v>
      </c>
      <c r="Q5730" s="52">
        <v>0</v>
      </c>
      <c r="R5730" s="52">
        <v>0</v>
      </c>
      <c r="S5730" s="52">
        <v>0</v>
      </c>
      <c r="T5730" s="52">
        <v>0</v>
      </c>
      <c r="U5730" s="52">
        <v>0</v>
      </c>
      <c r="V5730" s="52">
        <v>0</v>
      </c>
      <c r="W5730" s="52">
        <v>0</v>
      </c>
      <c r="X5730" s="52">
        <v>0</v>
      </c>
      <c r="Y5730" s="52">
        <v>0</v>
      </c>
      <c r="Z5730" s="52">
        <v>0</v>
      </c>
    </row>
    <row r="5731" spans="1:26">
      <c r="A5731" s="52" t="s">
        <v>354</v>
      </c>
      <c r="B5731" s="52" t="s">
        <v>342</v>
      </c>
      <c r="C5731" s="52" t="s">
        <v>257</v>
      </c>
      <c r="D5731" s="52" t="s">
        <v>86</v>
      </c>
      <c r="E5731" s="52" t="s">
        <v>91</v>
      </c>
      <c r="F5731" s="52" t="s">
        <v>72</v>
      </c>
      <c r="G5731" s="52">
        <v>0</v>
      </c>
      <c r="H5731" s="52">
        <v>0</v>
      </c>
      <c r="I5731" s="52">
        <v>0</v>
      </c>
      <c r="J5731" s="52">
        <v>0</v>
      </c>
      <c r="K5731" s="52">
        <v>0</v>
      </c>
      <c r="L5731" s="52">
        <v>0</v>
      </c>
      <c r="M5731" s="52">
        <v>0</v>
      </c>
      <c r="N5731" s="52">
        <v>0</v>
      </c>
      <c r="O5731" s="52">
        <v>0</v>
      </c>
      <c r="P5731" s="52">
        <v>0</v>
      </c>
      <c r="Q5731" s="52">
        <v>0</v>
      </c>
      <c r="R5731" s="52">
        <v>0</v>
      </c>
      <c r="S5731" s="52">
        <v>0</v>
      </c>
      <c r="T5731" s="52">
        <v>0</v>
      </c>
      <c r="U5731" s="52">
        <v>0</v>
      </c>
      <c r="V5731" s="52">
        <v>0</v>
      </c>
      <c r="W5731" s="52">
        <v>0</v>
      </c>
      <c r="X5731" s="52">
        <v>0</v>
      </c>
      <c r="Y5731" s="52">
        <v>0</v>
      </c>
      <c r="Z5731" s="52">
        <v>0</v>
      </c>
    </row>
    <row r="5732" spans="1:26">
      <c r="A5732" s="52" t="s">
        <v>354</v>
      </c>
      <c r="B5732" s="52" t="s">
        <v>343</v>
      </c>
      <c r="C5732" s="52" t="s">
        <v>257</v>
      </c>
      <c r="D5732" s="52" t="s">
        <v>86</v>
      </c>
      <c r="E5732" s="52" t="s">
        <v>91</v>
      </c>
      <c r="F5732" s="52" t="s">
        <v>73</v>
      </c>
      <c r="G5732" s="52">
        <v>0</v>
      </c>
      <c r="H5732" s="52">
        <v>0</v>
      </c>
      <c r="I5732" s="52">
        <v>0</v>
      </c>
      <c r="J5732" s="52">
        <v>0</v>
      </c>
      <c r="K5732" s="52">
        <v>0</v>
      </c>
      <c r="L5732" s="52">
        <v>0</v>
      </c>
      <c r="M5732" s="52">
        <v>0</v>
      </c>
      <c r="N5732" s="52">
        <v>0</v>
      </c>
      <c r="O5732" s="52">
        <v>0</v>
      </c>
      <c r="P5732" s="52">
        <v>0</v>
      </c>
      <c r="Q5732" s="52">
        <v>0</v>
      </c>
      <c r="R5732" s="52">
        <v>0</v>
      </c>
      <c r="S5732" s="52">
        <v>0</v>
      </c>
      <c r="T5732" s="52">
        <v>0</v>
      </c>
      <c r="U5732" s="52">
        <v>0</v>
      </c>
      <c r="V5732" s="52">
        <v>0</v>
      </c>
      <c r="W5732" s="52">
        <v>0</v>
      </c>
      <c r="X5732" s="52">
        <v>0</v>
      </c>
      <c r="Y5732" s="52">
        <v>0</v>
      </c>
      <c r="Z5732" s="52">
        <v>0</v>
      </c>
    </row>
    <row r="5733" spans="1:26">
      <c r="A5733" s="52" t="s">
        <v>355</v>
      </c>
      <c r="B5733" s="52" t="s">
        <v>337</v>
      </c>
      <c r="C5733" s="52" t="s">
        <v>257</v>
      </c>
      <c r="D5733" s="52" t="s">
        <v>86</v>
      </c>
      <c r="E5733" s="52" t="s">
        <v>92</v>
      </c>
      <c r="F5733" s="52" t="s">
        <v>63</v>
      </c>
      <c r="G5733" s="52">
        <v>0</v>
      </c>
      <c r="H5733" s="52">
        <v>0</v>
      </c>
      <c r="I5733" s="52">
        <v>0</v>
      </c>
      <c r="J5733" s="52">
        <v>0</v>
      </c>
      <c r="K5733" s="52">
        <v>0</v>
      </c>
      <c r="L5733" s="52">
        <v>0</v>
      </c>
      <c r="M5733" s="52">
        <v>0</v>
      </c>
      <c r="N5733" s="52">
        <v>0</v>
      </c>
      <c r="O5733" s="52">
        <v>0</v>
      </c>
      <c r="P5733" s="52">
        <v>0</v>
      </c>
      <c r="Q5733" s="52">
        <v>0</v>
      </c>
      <c r="R5733" s="52">
        <v>0</v>
      </c>
      <c r="S5733" s="52">
        <v>0</v>
      </c>
      <c r="T5733" s="52">
        <v>0</v>
      </c>
      <c r="U5733" s="52">
        <v>0</v>
      </c>
      <c r="V5733" s="52">
        <v>0</v>
      </c>
      <c r="W5733" s="52">
        <v>0</v>
      </c>
      <c r="X5733" s="52">
        <v>0</v>
      </c>
      <c r="Y5733" s="52">
        <v>0</v>
      </c>
      <c r="Z5733" s="52">
        <v>0</v>
      </c>
    </row>
    <row r="5734" spans="1:26">
      <c r="A5734" s="52" t="s">
        <v>355</v>
      </c>
      <c r="B5734" s="52" t="s">
        <v>338</v>
      </c>
      <c r="C5734" s="52" t="s">
        <v>257</v>
      </c>
      <c r="D5734" s="52" t="s">
        <v>86</v>
      </c>
      <c r="E5734" s="52" t="s">
        <v>92</v>
      </c>
      <c r="F5734" s="52" t="s">
        <v>64</v>
      </c>
      <c r="G5734" s="52">
        <v>0</v>
      </c>
      <c r="H5734" s="52">
        <v>0</v>
      </c>
      <c r="I5734" s="52">
        <v>0</v>
      </c>
      <c r="J5734" s="52">
        <v>0</v>
      </c>
      <c r="K5734" s="52">
        <v>0</v>
      </c>
      <c r="L5734" s="52">
        <v>0</v>
      </c>
      <c r="M5734" s="52">
        <v>0</v>
      </c>
      <c r="N5734" s="52">
        <v>0</v>
      </c>
      <c r="O5734" s="52">
        <v>0</v>
      </c>
      <c r="P5734" s="52">
        <v>0</v>
      </c>
      <c r="Q5734" s="52">
        <v>0</v>
      </c>
      <c r="R5734" s="52">
        <v>0</v>
      </c>
      <c r="S5734" s="52">
        <v>0</v>
      </c>
      <c r="T5734" s="52">
        <v>0</v>
      </c>
      <c r="U5734" s="52">
        <v>0</v>
      </c>
      <c r="V5734" s="52">
        <v>0</v>
      </c>
      <c r="W5734" s="52">
        <v>0</v>
      </c>
      <c r="X5734" s="52">
        <v>0</v>
      </c>
      <c r="Y5734" s="52">
        <v>0</v>
      </c>
      <c r="Z5734" s="52">
        <v>0</v>
      </c>
    </row>
    <row r="5735" spans="1:26">
      <c r="A5735" s="52" t="s">
        <v>355</v>
      </c>
      <c r="B5735" s="52" t="s">
        <v>339</v>
      </c>
      <c r="C5735" s="52" t="s">
        <v>257</v>
      </c>
      <c r="D5735" s="52" t="s">
        <v>86</v>
      </c>
      <c r="E5735" s="52" t="s">
        <v>92</v>
      </c>
      <c r="F5735" s="52" t="s">
        <v>65</v>
      </c>
      <c r="G5735" s="52">
        <v>0</v>
      </c>
      <c r="H5735" s="52">
        <v>0</v>
      </c>
      <c r="I5735" s="52">
        <v>0</v>
      </c>
      <c r="J5735" s="52">
        <v>0</v>
      </c>
      <c r="K5735" s="52">
        <v>0</v>
      </c>
      <c r="L5735" s="52">
        <v>0</v>
      </c>
      <c r="M5735" s="52">
        <v>0</v>
      </c>
      <c r="N5735" s="52">
        <v>0</v>
      </c>
      <c r="O5735" s="52">
        <v>0</v>
      </c>
      <c r="P5735" s="52">
        <v>0</v>
      </c>
      <c r="Q5735" s="52">
        <v>0</v>
      </c>
      <c r="R5735" s="52">
        <v>0</v>
      </c>
      <c r="S5735" s="52">
        <v>0</v>
      </c>
      <c r="T5735" s="52">
        <v>0</v>
      </c>
      <c r="U5735" s="52">
        <v>0</v>
      </c>
      <c r="V5735" s="52">
        <v>0</v>
      </c>
      <c r="W5735" s="52">
        <v>0</v>
      </c>
      <c r="X5735" s="52">
        <v>0</v>
      </c>
      <c r="Y5735" s="52">
        <v>0</v>
      </c>
      <c r="Z5735" s="52">
        <v>0</v>
      </c>
    </row>
    <row r="5736" spans="1:26">
      <c r="A5736" s="52" t="s">
        <v>355</v>
      </c>
      <c r="B5736" s="52" t="s">
        <v>340</v>
      </c>
      <c r="C5736" s="52" t="s">
        <v>257</v>
      </c>
      <c r="D5736" s="52" t="s">
        <v>86</v>
      </c>
      <c r="E5736" s="52" t="s">
        <v>92</v>
      </c>
      <c r="F5736" s="52" t="s">
        <v>66</v>
      </c>
      <c r="G5736" s="52">
        <v>0.85879465934084243</v>
      </c>
      <c r="H5736" s="52">
        <v>1.0563174325732361</v>
      </c>
      <c r="I5736" s="52">
        <v>1.0800000001771202</v>
      </c>
      <c r="J5736" s="52">
        <v>0.41802120006855553</v>
      </c>
      <c r="K5736" s="52">
        <v>1.3608000002231715</v>
      </c>
      <c r="L5736" s="52">
        <v>0</v>
      </c>
      <c r="M5736" s="52">
        <v>0</v>
      </c>
      <c r="N5736" s="52">
        <v>1.5539040002548405</v>
      </c>
      <c r="O5736" s="52">
        <v>1.8405612723018523</v>
      </c>
      <c r="P5736" s="52">
        <v>0</v>
      </c>
      <c r="Q5736" s="52">
        <v>0</v>
      </c>
      <c r="R5736" s="52">
        <v>0</v>
      </c>
      <c r="S5736" s="52">
        <v>0</v>
      </c>
      <c r="T5736" s="52">
        <v>0</v>
      </c>
      <c r="U5736" s="52">
        <v>0</v>
      </c>
      <c r="V5736" s="52">
        <v>0</v>
      </c>
      <c r="W5736" s="52">
        <v>0</v>
      </c>
      <c r="X5736" s="52">
        <v>0</v>
      </c>
      <c r="Y5736" s="52">
        <v>0</v>
      </c>
      <c r="Z5736" s="52">
        <v>0</v>
      </c>
    </row>
    <row r="5737" spans="1:26">
      <c r="A5737" s="52" t="s">
        <v>355</v>
      </c>
      <c r="B5737" s="52" t="s">
        <v>341</v>
      </c>
      <c r="C5737" s="52" t="s">
        <v>257</v>
      </c>
      <c r="D5737" s="52" t="s">
        <v>86</v>
      </c>
      <c r="E5737" s="52" t="s">
        <v>92</v>
      </c>
      <c r="F5737" s="52" t="s">
        <v>67</v>
      </c>
      <c r="G5737" s="52">
        <v>0</v>
      </c>
      <c r="H5737" s="52">
        <v>0</v>
      </c>
      <c r="I5737" s="52">
        <v>0</v>
      </c>
      <c r="J5737" s="52">
        <v>0</v>
      </c>
      <c r="K5737" s="52">
        <v>0</v>
      </c>
      <c r="L5737" s="52">
        <v>0</v>
      </c>
      <c r="M5737" s="52">
        <v>0</v>
      </c>
      <c r="N5737" s="52">
        <v>0</v>
      </c>
      <c r="O5737" s="52">
        <v>0</v>
      </c>
      <c r="P5737" s="52">
        <v>0</v>
      </c>
      <c r="Q5737" s="52">
        <v>0</v>
      </c>
      <c r="R5737" s="52">
        <v>0</v>
      </c>
      <c r="S5737" s="52">
        <v>0</v>
      </c>
      <c r="T5737" s="52">
        <v>0</v>
      </c>
      <c r="U5737" s="52">
        <v>0</v>
      </c>
      <c r="V5737" s="52">
        <v>0</v>
      </c>
      <c r="W5737" s="52">
        <v>0</v>
      </c>
      <c r="X5737" s="52">
        <v>0</v>
      </c>
      <c r="Y5737" s="52">
        <v>0</v>
      </c>
      <c r="Z5737" s="52">
        <v>0</v>
      </c>
    </row>
    <row r="5738" spans="1:26">
      <c r="A5738" s="52" t="s">
        <v>355</v>
      </c>
      <c r="B5738" s="52" t="s">
        <v>337</v>
      </c>
      <c r="C5738" s="52" t="s">
        <v>257</v>
      </c>
      <c r="D5738" s="52" t="s">
        <v>86</v>
      </c>
      <c r="E5738" s="52" t="s">
        <v>92</v>
      </c>
      <c r="F5738" s="52" t="s">
        <v>68</v>
      </c>
      <c r="G5738" s="52">
        <v>0</v>
      </c>
      <c r="H5738" s="52">
        <v>0</v>
      </c>
      <c r="I5738" s="52">
        <v>0</v>
      </c>
      <c r="J5738" s="52">
        <v>0</v>
      </c>
      <c r="K5738" s="52">
        <v>0</v>
      </c>
      <c r="L5738" s="52">
        <v>0</v>
      </c>
      <c r="M5738" s="52">
        <v>0</v>
      </c>
      <c r="N5738" s="52">
        <v>0</v>
      </c>
      <c r="O5738" s="52">
        <v>0</v>
      </c>
      <c r="P5738" s="52">
        <v>0</v>
      </c>
      <c r="Q5738" s="52">
        <v>0</v>
      </c>
      <c r="R5738" s="52">
        <v>0</v>
      </c>
      <c r="S5738" s="52">
        <v>0</v>
      </c>
      <c r="T5738" s="52">
        <v>0</v>
      </c>
      <c r="U5738" s="52">
        <v>0</v>
      </c>
      <c r="V5738" s="52">
        <v>0</v>
      </c>
      <c r="W5738" s="52">
        <v>0</v>
      </c>
      <c r="X5738" s="52">
        <v>0</v>
      </c>
      <c r="Y5738" s="52">
        <v>0</v>
      </c>
      <c r="Z5738" s="52">
        <v>0</v>
      </c>
    </row>
    <row r="5739" spans="1:26">
      <c r="A5739" s="52" t="s">
        <v>355</v>
      </c>
      <c r="B5739" s="52" t="s">
        <v>337</v>
      </c>
      <c r="C5739" s="52" t="s">
        <v>257</v>
      </c>
      <c r="D5739" s="52" t="s">
        <v>86</v>
      </c>
      <c r="E5739" s="52" t="s">
        <v>92</v>
      </c>
      <c r="F5739" s="52" t="s">
        <v>69</v>
      </c>
      <c r="G5739" s="52">
        <v>0</v>
      </c>
      <c r="H5739" s="52">
        <v>0</v>
      </c>
      <c r="I5739" s="52">
        <v>0</v>
      </c>
      <c r="J5739" s="52">
        <v>0</v>
      </c>
      <c r="K5739" s="52">
        <v>0</v>
      </c>
      <c r="L5739" s="52">
        <v>0</v>
      </c>
      <c r="M5739" s="52">
        <v>0</v>
      </c>
      <c r="N5739" s="52">
        <v>0</v>
      </c>
      <c r="O5739" s="52">
        <v>0</v>
      </c>
      <c r="P5739" s="52">
        <v>0</v>
      </c>
      <c r="Q5739" s="52">
        <v>0</v>
      </c>
      <c r="R5739" s="52">
        <v>0</v>
      </c>
      <c r="S5739" s="52">
        <v>0</v>
      </c>
      <c r="T5739" s="52">
        <v>0</v>
      </c>
      <c r="U5739" s="52">
        <v>0</v>
      </c>
      <c r="V5739" s="52">
        <v>0</v>
      </c>
      <c r="W5739" s="52">
        <v>0</v>
      </c>
      <c r="X5739" s="52">
        <v>0</v>
      </c>
      <c r="Y5739" s="52">
        <v>0</v>
      </c>
      <c r="Z5739" s="52">
        <v>0</v>
      </c>
    </row>
    <row r="5740" spans="1:26">
      <c r="A5740" s="52" t="s">
        <v>355</v>
      </c>
      <c r="B5740" s="52" t="s">
        <v>337</v>
      </c>
      <c r="C5740" s="52" t="s">
        <v>257</v>
      </c>
      <c r="D5740" s="52" t="s">
        <v>86</v>
      </c>
      <c r="E5740" s="52" t="s">
        <v>92</v>
      </c>
      <c r="F5740" s="52" t="s">
        <v>70</v>
      </c>
      <c r="G5740" s="52">
        <v>0</v>
      </c>
      <c r="H5740" s="52">
        <v>0</v>
      </c>
      <c r="I5740" s="52">
        <v>0</v>
      </c>
      <c r="J5740" s="52">
        <v>0</v>
      </c>
      <c r="K5740" s="52">
        <v>0</v>
      </c>
      <c r="L5740" s="52">
        <v>0</v>
      </c>
      <c r="M5740" s="52">
        <v>0</v>
      </c>
      <c r="N5740" s="52">
        <v>0</v>
      </c>
      <c r="O5740" s="52">
        <v>0</v>
      </c>
      <c r="P5740" s="52">
        <v>0</v>
      </c>
      <c r="Q5740" s="52">
        <v>0</v>
      </c>
      <c r="R5740" s="52">
        <v>0</v>
      </c>
      <c r="S5740" s="52">
        <v>0</v>
      </c>
      <c r="T5740" s="52">
        <v>0</v>
      </c>
      <c r="U5740" s="52">
        <v>0</v>
      </c>
      <c r="V5740" s="52">
        <v>0</v>
      </c>
      <c r="W5740" s="52">
        <v>0</v>
      </c>
      <c r="X5740" s="52">
        <v>0</v>
      </c>
      <c r="Y5740" s="52">
        <v>0</v>
      </c>
      <c r="Z5740" s="52">
        <v>0</v>
      </c>
    </row>
    <row r="5741" spans="1:26">
      <c r="A5741" s="52" t="s">
        <v>355</v>
      </c>
      <c r="B5741" s="52" t="s">
        <v>342</v>
      </c>
      <c r="C5741" s="52" t="s">
        <v>257</v>
      </c>
      <c r="D5741" s="52" t="s">
        <v>86</v>
      </c>
      <c r="E5741" s="52" t="s">
        <v>92</v>
      </c>
      <c r="F5741" s="52" t="s">
        <v>71</v>
      </c>
      <c r="G5741" s="52">
        <v>0</v>
      </c>
      <c r="H5741" s="52">
        <v>0</v>
      </c>
      <c r="I5741" s="52">
        <v>0</v>
      </c>
      <c r="J5741" s="52">
        <v>0</v>
      </c>
      <c r="K5741" s="52">
        <v>0</v>
      </c>
      <c r="L5741" s="52">
        <v>0</v>
      </c>
      <c r="M5741" s="52">
        <v>0</v>
      </c>
      <c r="N5741" s="52">
        <v>0</v>
      </c>
      <c r="O5741" s="52">
        <v>0</v>
      </c>
      <c r="P5741" s="52">
        <v>0</v>
      </c>
      <c r="Q5741" s="52">
        <v>0</v>
      </c>
      <c r="R5741" s="52">
        <v>0</v>
      </c>
      <c r="S5741" s="52">
        <v>0</v>
      </c>
      <c r="T5741" s="52">
        <v>0</v>
      </c>
      <c r="U5741" s="52">
        <v>0</v>
      </c>
      <c r="V5741" s="52">
        <v>0</v>
      </c>
      <c r="W5741" s="52">
        <v>0</v>
      </c>
      <c r="X5741" s="52">
        <v>0</v>
      </c>
      <c r="Y5741" s="52">
        <v>0</v>
      </c>
      <c r="Z5741" s="52">
        <v>0</v>
      </c>
    </row>
    <row r="5742" spans="1:26">
      <c r="A5742" s="52" t="s">
        <v>355</v>
      </c>
      <c r="B5742" s="52" t="s">
        <v>342</v>
      </c>
      <c r="C5742" s="52" t="s">
        <v>257</v>
      </c>
      <c r="D5742" s="52" t="s">
        <v>86</v>
      </c>
      <c r="E5742" s="52" t="s">
        <v>92</v>
      </c>
      <c r="F5742" s="52" t="s">
        <v>72</v>
      </c>
      <c r="G5742" s="52">
        <v>0</v>
      </c>
      <c r="H5742" s="52">
        <v>0</v>
      </c>
      <c r="I5742" s="52">
        <v>0</v>
      </c>
      <c r="J5742" s="52">
        <v>0</v>
      </c>
      <c r="K5742" s="52">
        <v>0</v>
      </c>
      <c r="L5742" s="52">
        <v>0</v>
      </c>
      <c r="M5742" s="52">
        <v>0</v>
      </c>
      <c r="N5742" s="52">
        <v>0</v>
      </c>
      <c r="O5742" s="52">
        <v>0</v>
      </c>
      <c r="P5742" s="52">
        <v>0</v>
      </c>
      <c r="Q5742" s="52">
        <v>0</v>
      </c>
      <c r="R5742" s="52">
        <v>0</v>
      </c>
      <c r="S5742" s="52">
        <v>0</v>
      </c>
      <c r="T5742" s="52">
        <v>0</v>
      </c>
      <c r="U5742" s="52">
        <v>0</v>
      </c>
      <c r="V5742" s="52">
        <v>0</v>
      </c>
      <c r="W5742" s="52">
        <v>0</v>
      </c>
      <c r="X5742" s="52">
        <v>0</v>
      </c>
      <c r="Y5742" s="52">
        <v>0</v>
      </c>
      <c r="Z5742" s="52">
        <v>0</v>
      </c>
    </row>
    <row r="5743" spans="1:26">
      <c r="A5743" s="52" t="s">
        <v>355</v>
      </c>
      <c r="B5743" s="52" t="s">
        <v>343</v>
      </c>
      <c r="C5743" s="52" t="s">
        <v>257</v>
      </c>
      <c r="D5743" s="52" t="s">
        <v>86</v>
      </c>
      <c r="E5743" s="52" t="s">
        <v>92</v>
      </c>
      <c r="F5743" s="52" t="s">
        <v>73</v>
      </c>
      <c r="G5743" s="52">
        <v>0</v>
      </c>
      <c r="H5743" s="52">
        <v>0</v>
      </c>
      <c r="I5743" s="52">
        <v>0</v>
      </c>
      <c r="J5743" s="52">
        <v>0</v>
      </c>
      <c r="K5743" s="52">
        <v>0</v>
      </c>
      <c r="L5743" s="52">
        <v>0</v>
      </c>
      <c r="M5743" s="52">
        <v>0</v>
      </c>
      <c r="N5743" s="52">
        <v>0</v>
      </c>
      <c r="O5743" s="52">
        <v>0</v>
      </c>
      <c r="P5743" s="52">
        <v>0</v>
      </c>
      <c r="Q5743" s="52">
        <v>0</v>
      </c>
      <c r="R5743" s="52">
        <v>0</v>
      </c>
      <c r="S5743" s="52">
        <v>0</v>
      </c>
      <c r="T5743" s="52">
        <v>0</v>
      </c>
      <c r="U5743" s="52">
        <v>0</v>
      </c>
      <c r="V5743" s="52">
        <v>0</v>
      </c>
      <c r="W5743" s="52">
        <v>0</v>
      </c>
      <c r="X5743" s="52">
        <v>0</v>
      </c>
      <c r="Y5743" s="52">
        <v>0</v>
      </c>
      <c r="Z5743" s="52">
        <v>0</v>
      </c>
    </row>
    <row r="5744" spans="1:26">
      <c r="A5744" s="52" t="s">
        <v>350</v>
      </c>
      <c r="B5744" s="52" t="s">
        <v>337</v>
      </c>
      <c r="C5744" s="52" t="s">
        <v>258</v>
      </c>
      <c r="D5744" s="52" t="s">
        <v>86</v>
      </c>
      <c r="E5744" s="52" t="s">
        <v>87</v>
      </c>
      <c r="F5744" s="52" t="s">
        <v>63</v>
      </c>
      <c r="G5744" s="52">
        <v>0</v>
      </c>
      <c r="H5744" s="52">
        <v>0</v>
      </c>
      <c r="I5744" s="52">
        <v>0</v>
      </c>
      <c r="J5744" s="52">
        <v>0</v>
      </c>
      <c r="K5744" s="52">
        <v>0</v>
      </c>
      <c r="L5744" s="52">
        <v>0</v>
      </c>
      <c r="M5744" s="52">
        <v>0</v>
      </c>
      <c r="N5744" s="52">
        <v>0</v>
      </c>
      <c r="O5744" s="52">
        <v>0</v>
      </c>
      <c r="P5744" s="52">
        <v>0</v>
      </c>
      <c r="Q5744" s="52">
        <v>0</v>
      </c>
      <c r="R5744" s="52">
        <v>0</v>
      </c>
      <c r="S5744" s="52">
        <v>0</v>
      </c>
      <c r="T5744" s="52">
        <v>0</v>
      </c>
      <c r="U5744" s="52">
        <v>0</v>
      </c>
      <c r="V5744" s="52">
        <v>0</v>
      </c>
      <c r="W5744" s="52">
        <v>0</v>
      </c>
      <c r="X5744" s="52">
        <v>0</v>
      </c>
      <c r="Y5744" s="52">
        <v>0</v>
      </c>
      <c r="Z5744" s="52">
        <v>0</v>
      </c>
    </row>
    <row r="5745" spans="1:26">
      <c r="A5745" s="52" t="s">
        <v>350</v>
      </c>
      <c r="B5745" s="52" t="s">
        <v>338</v>
      </c>
      <c r="C5745" s="52" t="s">
        <v>258</v>
      </c>
      <c r="D5745" s="52" t="s">
        <v>86</v>
      </c>
      <c r="E5745" s="52" t="s">
        <v>87</v>
      </c>
      <c r="F5745" s="52" t="s">
        <v>64</v>
      </c>
      <c r="G5745" s="52">
        <v>0</v>
      </c>
      <c r="H5745" s="52">
        <v>0</v>
      </c>
      <c r="I5745" s="52">
        <v>0</v>
      </c>
      <c r="J5745" s="52">
        <v>0</v>
      </c>
      <c r="K5745" s="52">
        <v>0</v>
      </c>
      <c r="L5745" s="52">
        <v>0</v>
      </c>
      <c r="M5745" s="52">
        <v>0</v>
      </c>
      <c r="N5745" s="52">
        <v>0</v>
      </c>
      <c r="O5745" s="52">
        <v>0</v>
      </c>
      <c r="P5745" s="52">
        <v>0</v>
      </c>
      <c r="Q5745" s="52">
        <v>0</v>
      </c>
      <c r="R5745" s="52">
        <v>0</v>
      </c>
      <c r="S5745" s="52">
        <v>0</v>
      </c>
      <c r="T5745" s="52">
        <v>0</v>
      </c>
      <c r="U5745" s="52">
        <v>0</v>
      </c>
      <c r="V5745" s="52">
        <v>0</v>
      </c>
      <c r="W5745" s="52">
        <v>0</v>
      </c>
      <c r="X5745" s="52">
        <v>0</v>
      </c>
      <c r="Y5745" s="52">
        <v>0</v>
      </c>
      <c r="Z5745" s="52">
        <v>0</v>
      </c>
    </row>
    <row r="5746" spans="1:26">
      <c r="A5746" s="52" t="s">
        <v>350</v>
      </c>
      <c r="B5746" s="52" t="s">
        <v>339</v>
      </c>
      <c r="C5746" s="52" t="s">
        <v>258</v>
      </c>
      <c r="D5746" s="52" t="s">
        <v>86</v>
      </c>
      <c r="E5746" s="52" t="s">
        <v>87</v>
      </c>
      <c r="F5746" s="52" t="s">
        <v>65</v>
      </c>
      <c r="G5746" s="52">
        <v>0</v>
      </c>
      <c r="H5746" s="52">
        <v>0</v>
      </c>
      <c r="I5746" s="52">
        <v>0</v>
      </c>
      <c r="J5746" s="52">
        <v>0</v>
      </c>
      <c r="K5746" s="52">
        <v>0</v>
      </c>
      <c r="L5746" s="52">
        <v>0</v>
      </c>
      <c r="M5746" s="52">
        <v>0</v>
      </c>
      <c r="N5746" s="52">
        <v>0</v>
      </c>
      <c r="O5746" s="52">
        <v>0</v>
      </c>
      <c r="P5746" s="52">
        <v>0</v>
      </c>
      <c r="Q5746" s="52">
        <v>0</v>
      </c>
      <c r="R5746" s="52">
        <v>0</v>
      </c>
      <c r="S5746" s="52">
        <v>0</v>
      </c>
      <c r="T5746" s="52">
        <v>0</v>
      </c>
      <c r="U5746" s="52">
        <v>0</v>
      </c>
      <c r="V5746" s="52">
        <v>0</v>
      </c>
      <c r="W5746" s="52">
        <v>0</v>
      </c>
      <c r="X5746" s="52">
        <v>0</v>
      </c>
      <c r="Y5746" s="52">
        <v>0</v>
      </c>
      <c r="Z5746" s="52">
        <v>0</v>
      </c>
    </row>
    <row r="5747" spans="1:26">
      <c r="A5747" s="52" t="s">
        <v>350</v>
      </c>
      <c r="B5747" s="52" t="s">
        <v>340</v>
      </c>
      <c r="C5747" s="52" t="s">
        <v>258</v>
      </c>
      <c r="D5747" s="52" t="s">
        <v>86</v>
      </c>
      <c r="E5747" s="52" t="s">
        <v>87</v>
      </c>
      <c r="F5747" s="52" t="s">
        <v>66</v>
      </c>
      <c r="G5747" s="52">
        <v>0</v>
      </c>
      <c r="H5747" s="52">
        <v>0</v>
      </c>
      <c r="I5747" s="52">
        <v>0</v>
      </c>
      <c r="J5747" s="52">
        <v>0</v>
      </c>
      <c r="K5747" s="52">
        <v>0</v>
      </c>
      <c r="L5747" s="52">
        <v>0</v>
      </c>
      <c r="M5747" s="52">
        <v>0</v>
      </c>
      <c r="N5747" s="52">
        <v>0</v>
      </c>
      <c r="O5747" s="52">
        <v>0</v>
      </c>
      <c r="P5747" s="52">
        <v>0</v>
      </c>
      <c r="Q5747" s="52">
        <v>0</v>
      </c>
      <c r="R5747" s="52">
        <v>0</v>
      </c>
      <c r="S5747" s="52">
        <v>0</v>
      </c>
      <c r="T5747" s="52">
        <v>0</v>
      </c>
      <c r="U5747" s="52">
        <v>0</v>
      </c>
      <c r="V5747" s="52">
        <v>0</v>
      </c>
      <c r="W5747" s="52">
        <v>0</v>
      </c>
      <c r="X5747" s="52">
        <v>0</v>
      </c>
      <c r="Y5747" s="52">
        <v>0</v>
      </c>
      <c r="Z5747" s="52">
        <v>0</v>
      </c>
    </row>
    <row r="5748" spans="1:26">
      <c r="A5748" s="52" t="s">
        <v>350</v>
      </c>
      <c r="B5748" s="52" t="s">
        <v>341</v>
      </c>
      <c r="C5748" s="52" t="s">
        <v>258</v>
      </c>
      <c r="D5748" s="52" t="s">
        <v>86</v>
      </c>
      <c r="E5748" s="52" t="s">
        <v>87</v>
      </c>
      <c r="F5748" s="52" t="s">
        <v>67</v>
      </c>
      <c r="G5748" s="52">
        <v>0</v>
      </c>
      <c r="H5748" s="52">
        <v>0</v>
      </c>
      <c r="I5748" s="52">
        <v>0</v>
      </c>
      <c r="J5748" s="52">
        <v>0</v>
      </c>
      <c r="K5748" s="52">
        <v>0</v>
      </c>
      <c r="L5748" s="52">
        <v>0</v>
      </c>
      <c r="M5748" s="52">
        <v>0</v>
      </c>
      <c r="N5748" s="52">
        <v>0</v>
      </c>
      <c r="O5748" s="52">
        <v>0</v>
      </c>
      <c r="P5748" s="52">
        <v>0</v>
      </c>
      <c r="Q5748" s="52">
        <v>0</v>
      </c>
      <c r="R5748" s="52">
        <v>0</v>
      </c>
      <c r="S5748" s="52">
        <v>0</v>
      </c>
      <c r="T5748" s="52">
        <v>0</v>
      </c>
      <c r="U5748" s="52">
        <v>0</v>
      </c>
      <c r="V5748" s="52">
        <v>0</v>
      </c>
      <c r="W5748" s="52">
        <v>0</v>
      </c>
      <c r="X5748" s="52">
        <v>0</v>
      </c>
      <c r="Y5748" s="52">
        <v>0</v>
      </c>
      <c r="Z5748" s="52">
        <v>0</v>
      </c>
    </row>
    <row r="5749" spans="1:26">
      <c r="A5749" s="52" t="s">
        <v>350</v>
      </c>
      <c r="B5749" s="52" t="s">
        <v>337</v>
      </c>
      <c r="C5749" s="52" t="s">
        <v>258</v>
      </c>
      <c r="D5749" s="52" t="s">
        <v>86</v>
      </c>
      <c r="E5749" s="52" t="s">
        <v>87</v>
      </c>
      <c r="F5749" s="52" t="s">
        <v>68</v>
      </c>
      <c r="G5749" s="52">
        <v>0</v>
      </c>
      <c r="H5749" s="52">
        <v>0</v>
      </c>
      <c r="I5749" s="52">
        <v>0</v>
      </c>
      <c r="J5749" s="52">
        <v>0</v>
      </c>
      <c r="K5749" s="52">
        <v>0</v>
      </c>
      <c r="L5749" s="52">
        <v>0</v>
      </c>
      <c r="M5749" s="52">
        <v>0</v>
      </c>
      <c r="N5749" s="52">
        <v>0</v>
      </c>
      <c r="O5749" s="52">
        <v>0</v>
      </c>
      <c r="P5749" s="52">
        <v>0</v>
      </c>
      <c r="Q5749" s="52">
        <v>0</v>
      </c>
      <c r="R5749" s="52">
        <v>0</v>
      </c>
      <c r="S5749" s="52">
        <v>0</v>
      </c>
      <c r="T5749" s="52">
        <v>0</v>
      </c>
      <c r="U5749" s="52">
        <v>0</v>
      </c>
      <c r="V5749" s="52">
        <v>0</v>
      </c>
      <c r="W5749" s="52">
        <v>0</v>
      </c>
      <c r="X5749" s="52">
        <v>0</v>
      </c>
      <c r="Y5749" s="52">
        <v>0</v>
      </c>
      <c r="Z5749" s="52">
        <v>0</v>
      </c>
    </row>
    <row r="5750" spans="1:26">
      <c r="A5750" s="52" t="s">
        <v>350</v>
      </c>
      <c r="B5750" s="52" t="s">
        <v>337</v>
      </c>
      <c r="C5750" s="52" t="s">
        <v>258</v>
      </c>
      <c r="D5750" s="52" t="s">
        <v>86</v>
      </c>
      <c r="E5750" s="52" t="s">
        <v>87</v>
      </c>
      <c r="F5750" s="52" t="s">
        <v>69</v>
      </c>
      <c r="G5750" s="52">
        <v>0</v>
      </c>
      <c r="H5750" s="52">
        <v>0</v>
      </c>
      <c r="I5750" s="52">
        <v>0</v>
      </c>
      <c r="J5750" s="52">
        <v>0</v>
      </c>
      <c r="K5750" s="52">
        <v>0</v>
      </c>
      <c r="L5750" s="52">
        <v>0</v>
      </c>
      <c r="M5750" s="52">
        <v>0</v>
      </c>
      <c r="N5750" s="52">
        <v>0</v>
      </c>
      <c r="O5750" s="52">
        <v>0</v>
      </c>
      <c r="P5750" s="52">
        <v>0</v>
      </c>
      <c r="Q5750" s="52">
        <v>0</v>
      </c>
      <c r="R5750" s="52">
        <v>0</v>
      </c>
      <c r="S5750" s="52">
        <v>0</v>
      </c>
      <c r="T5750" s="52">
        <v>0</v>
      </c>
      <c r="U5750" s="52">
        <v>0</v>
      </c>
      <c r="V5750" s="52">
        <v>0</v>
      </c>
      <c r="W5750" s="52">
        <v>0</v>
      </c>
      <c r="X5750" s="52">
        <v>0</v>
      </c>
      <c r="Y5750" s="52">
        <v>0</v>
      </c>
      <c r="Z5750" s="52">
        <v>0</v>
      </c>
    </row>
    <row r="5751" spans="1:26">
      <c r="A5751" s="52" t="s">
        <v>350</v>
      </c>
      <c r="B5751" s="52" t="s">
        <v>337</v>
      </c>
      <c r="C5751" s="52" t="s">
        <v>258</v>
      </c>
      <c r="D5751" s="52" t="s">
        <v>86</v>
      </c>
      <c r="E5751" s="52" t="s">
        <v>87</v>
      </c>
      <c r="F5751" s="52" t="s">
        <v>70</v>
      </c>
      <c r="G5751" s="52">
        <v>0</v>
      </c>
      <c r="H5751" s="52">
        <v>0</v>
      </c>
      <c r="I5751" s="52">
        <v>0</v>
      </c>
      <c r="J5751" s="52">
        <v>0</v>
      </c>
      <c r="K5751" s="52">
        <v>0</v>
      </c>
      <c r="L5751" s="52">
        <v>0</v>
      </c>
      <c r="M5751" s="52">
        <v>0</v>
      </c>
      <c r="N5751" s="52">
        <v>0</v>
      </c>
      <c r="O5751" s="52">
        <v>0</v>
      </c>
      <c r="P5751" s="52">
        <v>0</v>
      </c>
      <c r="Q5751" s="52">
        <v>0</v>
      </c>
      <c r="R5751" s="52">
        <v>0</v>
      </c>
      <c r="S5751" s="52">
        <v>0</v>
      </c>
      <c r="T5751" s="52">
        <v>0</v>
      </c>
      <c r="U5751" s="52">
        <v>0</v>
      </c>
      <c r="V5751" s="52">
        <v>0</v>
      </c>
      <c r="W5751" s="52">
        <v>0</v>
      </c>
      <c r="X5751" s="52">
        <v>0</v>
      </c>
      <c r="Y5751" s="52">
        <v>0</v>
      </c>
      <c r="Z5751" s="52">
        <v>0</v>
      </c>
    </row>
    <row r="5752" spans="1:26">
      <c r="A5752" s="52" t="s">
        <v>350</v>
      </c>
      <c r="B5752" s="52" t="s">
        <v>342</v>
      </c>
      <c r="C5752" s="52" t="s">
        <v>258</v>
      </c>
      <c r="D5752" s="52" t="s">
        <v>86</v>
      </c>
      <c r="E5752" s="52" t="s">
        <v>87</v>
      </c>
      <c r="F5752" s="52" t="s">
        <v>71</v>
      </c>
      <c r="G5752" s="52">
        <v>0</v>
      </c>
      <c r="H5752" s="52">
        <v>0</v>
      </c>
      <c r="I5752" s="52">
        <v>0</v>
      </c>
      <c r="J5752" s="52">
        <v>0</v>
      </c>
      <c r="K5752" s="52">
        <v>0</v>
      </c>
      <c r="L5752" s="52">
        <v>0</v>
      </c>
      <c r="M5752" s="52">
        <v>0</v>
      </c>
      <c r="N5752" s="52">
        <v>0</v>
      </c>
      <c r="O5752" s="52">
        <v>0</v>
      </c>
      <c r="P5752" s="52">
        <v>0</v>
      </c>
      <c r="Q5752" s="52">
        <v>0</v>
      </c>
      <c r="R5752" s="52">
        <v>0</v>
      </c>
      <c r="S5752" s="52">
        <v>0</v>
      </c>
      <c r="T5752" s="52">
        <v>0</v>
      </c>
      <c r="U5752" s="52">
        <v>0</v>
      </c>
      <c r="V5752" s="52">
        <v>0</v>
      </c>
      <c r="W5752" s="52">
        <v>0</v>
      </c>
      <c r="X5752" s="52">
        <v>0</v>
      </c>
      <c r="Y5752" s="52">
        <v>0</v>
      </c>
      <c r="Z5752" s="52">
        <v>0</v>
      </c>
    </row>
    <row r="5753" spans="1:26">
      <c r="A5753" s="52" t="s">
        <v>350</v>
      </c>
      <c r="B5753" s="52" t="s">
        <v>342</v>
      </c>
      <c r="C5753" s="52" t="s">
        <v>258</v>
      </c>
      <c r="D5753" s="52" t="s">
        <v>86</v>
      </c>
      <c r="E5753" s="52" t="s">
        <v>87</v>
      </c>
      <c r="F5753" s="52" t="s">
        <v>72</v>
      </c>
      <c r="G5753" s="52">
        <v>251.46600813981604</v>
      </c>
      <c r="H5753" s="52">
        <v>252.73163150308093</v>
      </c>
      <c r="I5753" s="52">
        <v>258.50562604334863</v>
      </c>
      <c r="J5753" s="52">
        <v>253.62923485550937</v>
      </c>
      <c r="K5753" s="52">
        <v>252.71633955227097</v>
      </c>
      <c r="L5753" s="52">
        <v>213.35497984791928</v>
      </c>
      <c r="M5753" s="52">
        <v>206.47139502857317</v>
      </c>
      <c r="N5753" s="52">
        <v>203.07660459605603</v>
      </c>
      <c r="O5753" s="52">
        <v>160.76476199026644</v>
      </c>
      <c r="P5753" s="52">
        <v>152.99167815579841</v>
      </c>
      <c r="Q5753" s="52">
        <v>147.73173951129152</v>
      </c>
      <c r="R5753" s="52">
        <v>151.56334700575283</v>
      </c>
      <c r="S5753" s="52">
        <v>172.67725418771232</v>
      </c>
      <c r="T5753" s="52">
        <v>174.25944689808614</v>
      </c>
      <c r="U5753" s="52">
        <v>190.29857926616856</v>
      </c>
      <c r="V5753" s="52">
        <v>197.38051195837693</v>
      </c>
      <c r="W5753" s="52">
        <v>199.60216844706216</v>
      </c>
      <c r="X5753" s="52">
        <v>205.55738888475614</v>
      </c>
      <c r="Y5753" s="52">
        <v>208.60854818519238</v>
      </c>
      <c r="Z5753" s="52">
        <v>197.91240926144741</v>
      </c>
    </row>
    <row r="5754" spans="1:26">
      <c r="A5754" s="52" t="s">
        <v>350</v>
      </c>
      <c r="B5754" s="52" t="s">
        <v>343</v>
      </c>
      <c r="C5754" s="52" t="s">
        <v>258</v>
      </c>
      <c r="D5754" s="52" t="s">
        <v>86</v>
      </c>
      <c r="E5754" s="52" t="s">
        <v>87</v>
      </c>
      <c r="F5754" s="52" t="s">
        <v>73</v>
      </c>
      <c r="G5754" s="52">
        <v>0</v>
      </c>
      <c r="H5754" s="52">
        <v>0</v>
      </c>
      <c r="I5754" s="52">
        <v>0</v>
      </c>
      <c r="J5754" s="52">
        <v>0</v>
      </c>
      <c r="K5754" s="52">
        <v>0</v>
      </c>
      <c r="L5754" s="52">
        <v>0</v>
      </c>
      <c r="M5754" s="52">
        <v>0</v>
      </c>
      <c r="N5754" s="52">
        <v>0</v>
      </c>
      <c r="O5754" s="52">
        <v>0</v>
      </c>
      <c r="P5754" s="52">
        <v>0</v>
      </c>
      <c r="Q5754" s="52">
        <v>0</v>
      </c>
      <c r="R5754" s="52">
        <v>0</v>
      </c>
      <c r="S5754" s="52">
        <v>0</v>
      </c>
      <c r="T5754" s="52">
        <v>0</v>
      </c>
      <c r="U5754" s="52">
        <v>0</v>
      </c>
      <c r="V5754" s="52">
        <v>0</v>
      </c>
      <c r="W5754" s="52">
        <v>0</v>
      </c>
      <c r="X5754" s="52">
        <v>0</v>
      </c>
      <c r="Y5754" s="52">
        <v>0</v>
      </c>
      <c r="Z5754" s="52">
        <v>0</v>
      </c>
    </row>
    <row r="5755" spans="1:26">
      <c r="A5755" s="52" t="s">
        <v>351</v>
      </c>
      <c r="B5755" s="52" t="s">
        <v>337</v>
      </c>
      <c r="C5755" s="52" t="s">
        <v>258</v>
      </c>
      <c r="D5755" s="52" t="s">
        <v>86</v>
      </c>
      <c r="E5755" s="52" t="s">
        <v>88</v>
      </c>
      <c r="F5755" s="52" t="s">
        <v>63</v>
      </c>
      <c r="G5755" s="52">
        <v>0</v>
      </c>
      <c r="H5755" s="52">
        <v>0</v>
      </c>
      <c r="I5755" s="52">
        <v>0</v>
      </c>
      <c r="J5755" s="52">
        <v>0</v>
      </c>
      <c r="K5755" s="52">
        <v>0</v>
      </c>
      <c r="L5755" s="52">
        <v>0</v>
      </c>
      <c r="M5755" s="52">
        <v>0</v>
      </c>
      <c r="N5755" s="52">
        <v>0</v>
      </c>
      <c r="O5755" s="52">
        <v>0</v>
      </c>
      <c r="P5755" s="52">
        <v>0</v>
      </c>
      <c r="Q5755" s="52">
        <v>0</v>
      </c>
      <c r="R5755" s="52">
        <v>0</v>
      </c>
      <c r="S5755" s="52">
        <v>0</v>
      </c>
      <c r="T5755" s="52">
        <v>0</v>
      </c>
      <c r="U5755" s="52">
        <v>0</v>
      </c>
      <c r="V5755" s="52">
        <v>0</v>
      </c>
      <c r="W5755" s="52">
        <v>0</v>
      </c>
      <c r="X5755" s="52">
        <v>0</v>
      </c>
      <c r="Y5755" s="52">
        <v>0</v>
      </c>
      <c r="Z5755" s="52">
        <v>0</v>
      </c>
    </row>
    <row r="5756" spans="1:26">
      <c r="A5756" s="52" t="s">
        <v>351</v>
      </c>
      <c r="B5756" s="52" t="s">
        <v>338</v>
      </c>
      <c r="C5756" s="52" t="s">
        <v>258</v>
      </c>
      <c r="D5756" s="52" t="s">
        <v>86</v>
      </c>
      <c r="E5756" s="52" t="s">
        <v>88</v>
      </c>
      <c r="F5756" s="52" t="s">
        <v>64</v>
      </c>
      <c r="G5756" s="52">
        <v>0</v>
      </c>
      <c r="H5756" s="52">
        <v>0</v>
      </c>
      <c r="I5756" s="52">
        <v>0</v>
      </c>
      <c r="J5756" s="52">
        <v>0</v>
      </c>
      <c r="K5756" s="52">
        <v>0</v>
      </c>
      <c r="L5756" s="52">
        <v>0</v>
      </c>
      <c r="M5756" s="52">
        <v>0</v>
      </c>
      <c r="N5756" s="52">
        <v>0</v>
      </c>
      <c r="O5756" s="52">
        <v>0</v>
      </c>
      <c r="P5756" s="52">
        <v>0</v>
      </c>
      <c r="Q5756" s="52">
        <v>0</v>
      </c>
      <c r="R5756" s="52">
        <v>0</v>
      </c>
      <c r="S5756" s="52">
        <v>0</v>
      </c>
      <c r="T5756" s="52">
        <v>0</v>
      </c>
      <c r="U5756" s="52">
        <v>0</v>
      </c>
      <c r="V5756" s="52">
        <v>0</v>
      </c>
      <c r="W5756" s="52">
        <v>0</v>
      </c>
      <c r="X5756" s="52">
        <v>0</v>
      </c>
      <c r="Y5756" s="52">
        <v>0</v>
      </c>
      <c r="Z5756" s="52">
        <v>0</v>
      </c>
    </row>
    <row r="5757" spans="1:26">
      <c r="A5757" s="52" t="s">
        <v>351</v>
      </c>
      <c r="B5757" s="52" t="s">
        <v>339</v>
      </c>
      <c r="C5757" s="52" t="s">
        <v>258</v>
      </c>
      <c r="D5757" s="52" t="s">
        <v>86</v>
      </c>
      <c r="E5757" s="52" t="s">
        <v>88</v>
      </c>
      <c r="F5757" s="52" t="s">
        <v>65</v>
      </c>
      <c r="G5757" s="52">
        <v>0</v>
      </c>
      <c r="H5757" s="52">
        <v>0</v>
      </c>
      <c r="I5757" s="52">
        <v>3.8208736800000004E-2</v>
      </c>
      <c r="J5757" s="52">
        <v>7.6421660400000008E-2</v>
      </c>
      <c r="K5757" s="52">
        <v>0.19105205760000002</v>
      </c>
      <c r="L5757" s="52">
        <v>0.45854670959999999</v>
      </c>
      <c r="M5757" s="52">
        <v>1.8418411461600002</v>
      </c>
      <c r="N5757" s="52">
        <v>3.554833815396</v>
      </c>
      <c r="O5757" s="52">
        <v>7.6773207674563215</v>
      </c>
      <c r="P5757" s="52">
        <v>11.786644487305441</v>
      </c>
      <c r="Q5757" s="52">
        <v>23.929544565020738</v>
      </c>
      <c r="R5757" s="52">
        <v>24.131759123118528</v>
      </c>
      <c r="S5757" s="52">
        <v>25.568120968711856</v>
      </c>
      <c r="T5757" s="52">
        <v>28.308162838317973</v>
      </c>
      <c r="U5757" s="52">
        <v>29.221895040635722</v>
      </c>
      <c r="V5757" s="52">
        <v>32.197477870820158</v>
      </c>
      <c r="W5757" s="52">
        <v>37.090614628609757</v>
      </c>
      <c r="X5757" s="52">
        <v>39.973210658090963</v>
      </c>
      <c r="Y5757" s="52">
        <v>45.030034092939452</v>
      </c>
      <c r="Z5757" s="52">
        <v>44.250649812053204</v>
      </c>
    </row>
    <row r="5758" spans="1:26">
      <c r="A5758" s="52" t="s">
        <v>351</v>
      </c>
      <c r="B5758" s="52" t="s">
        <v>340</v>
      </c>
      <c r="C5758" s="52" t="s">
        <v>258</v>
      </c>
      <c r="D5758" s="52" t="s">
        <v>86</v>
      </c>
      <c r="E5758" s="52" t="s">
        <v>88</v>
      </c>
      <c r="F5758" s="52" t="s">
        <v>66</v>
      </c>
      <c r="G5758" s="52">
        <v>0</v>
      </c>
      <c r="H5758" s="52">
        <v>0</v>
      </c>
      <c r="I5758" s="52">
        <v>0</v>
      </c>
      <c r="J5758" s="52">
        <v>0</v>
      </c>
      <c r="K5758" s="52">
        <v>0</v>
      </c>
      <c r="L5758" s="52">
        <v>0</v>
      </c>
      <c r="M5758" s="52">
        <v>0</v>
      </c>
      <c r="N5758" s="52">
        <v>0</v>
      </c>
      <c r="O5758" s="52">
        <v>0</v>
      </c>
      <c r="P5758" s="52">
        <v>0</v>
      </c>
      <c r="Q5758" s="52">
        <v>0</v>
      </c>
      <c r="R5758" s="52">
        <v>0</v>
      </c>
      <c r="S5758" s="52">
        <v>0</v>
      </c>
      <c r="T5758" s="52">
        <v>0</v>
      </c>
      <c r="U5758" s="52">
        <v>0</v>
      </c>
      <c r="V5758" s="52">
        <v>0</v>
      </c>
      <c r="W5758" s="52">
        <v>0</v>
      </c>
      <c r="X5758" s="52">
        <v>0.16120017360000002</v>
      </c>
      <c r="Y5758" s="52">
        <v>0.16271998200000001</v>
      </c>
      <c r="Z5758" s="52">
        <v>0.89122318200000006</v>
      </c>
    </row>
    <row r="5759" spans="1:26">
      <c r="A5759" s="52" t="s">
        <v>351</v>
      </c>
      <c r="B5759" s="52" t="s">
        <v>341</v>
      </c>
      <c r="C5759" s="52" t="s">
        <v>258</v>
      </c>
      <c r="D5759" s="52" t="s">
        <v>86</v>
      </c>
      <c r="E5759" s="52" t="s">
        <v>88</v>
      </c>
      <c r="F5759" s="52" t="s">
        <v>67</v>
      </c>
      <c r="G5759" s="52">
        <v>0</v>
      </c>
      <c r="H5759" s="52">
        <v>0</v>
      </c>
      <c r="I5759" s="52">
        <v>0</v>
      </c>
      <c r="J5759" s="52">
        <v>0</v>
      </c>
      <c r="K5759" s="52">
        <v>0</v>
      </c>
      <c r="L5759" s="52">
        <v>0</v>
      </c>
      <c r="M5759" s="52">
        <v>0</v>
      </c>
      <c r="N5759" s="52">
        <v>0</v>
      </c>
      <c r="O5759" s="52">
        <v>0</v>
      </c>
      <c r="P5759" s="52">
        <v>0</v>
      </c>
      <c r="Q5759" s="52">
        <v>0</v>
      </c>
      <c r="R5759" s="52">
        <v>0</v>
      </c>
      <c r="S5759" s="52">
        <v>0</v>
      </c>
      <c r="T5759" s="52">
        <v>0</v>
      </c>
      <c r="U5759" s="52">
        <v>0</v>
      </c>
      <c r="V5759" s="52">
        <v>0</v>
      </c>
      <c r="W5759" s="52">
        <v>0</v>
      </c>
      <c r="X5759" s="52">
        <v>0</v>
      </c>
      <c r="Y5759" s="52">
        <v>0</v>
      </c>
      <c r="Z5759" s="52">
        <v>0</v>
      </c>
    </row>
    <row r="5760" spans="1:26">
      <c r="A5760" s="52" t="s">
        <v>351</v>
      </c>
      <c r="B5760" s="52" t="s">
        <v>337</v>
      </c>
      <c r="C5760" s="52" t="s">
        <v>258</v>
      </c>
      <c r="D5760" s="52" t="s">
        <v>86</v>
      </c>
      <c r="E5760" s="52" t="s">
        <v>88</v>
      </c>
      <c r="F5760" s="52" t="s">
        <v>68</v>
      </c>
      <c r="G5760" s="52">
        <v>0</v>
      </c>
      <c r="H5760" s="52">
        <v>0</v>
      </c>
      <c r="I5760" s="52">
        <v>0</v>
      </c>
      <c r="J5760" s="52">
        <v>0</v>
      </c>
      <c r="K5760" s="52">
        <v>0</v>
      </c>
      <c r="L5760" s="52">
        <v>0</v>
      </c>
      <c r="M5760" s="52">
        <v>0</v>
      </c>
      <c r="N5760" s="52">
        <v>0</v>
      </c>
      <c r="O5760" s="52">
        <v>0</v>
      </c>
      <c r="P5760" s="52">
        <v>0</v>
      </c>
      <c r="Q5760" s="52">
        <v>0</v>
      </c>
      <c r="R5760" s="52">
        <v>0</v>
      </c>
      <c r="S5760" s="52">
        <v>0</v>
      </c>
      <c r="T5760" s="52">
        <v>0</v>
      </c>
      <c r="U5760" s="52">
        <v>0</v>
      </c>
      <c r="V5760" s="52">
        <v>0</v>
      </c>
      <c r="W5760" s="52">
        <v>0</v>
      </c>
      <c r="X5760" s="52">
        <v>0</v>
      </c>
      <c r="Y5760" s="52">
        <v>0</v>
      </c>
      <c r="Z5760" s="52">
        <v>0</v>
      </c>
    </row>
    <row r="5761" spans="1:26">
      <c r="A5761" s="52" t="s">
        <v>351</v>
      </c>
      <c r="B5761" s="52" t="s">
        <v>337</v>
      </c>
      <c r="C5761" s="52" t="s">
        <v>258</v>
      </c>
      <c r="D5761" s="52" t="s">
        <v>86</v>
      </c>
      <c r="E5761" s="52" t="s">
        <v>88</v>
      </c>
      <c r="F5761" s="52" t="s">
        <v>69</v>
      </c>
      <c r="G5761" s="52">
        <v>0</v>
      </c>
      <c r="H5761" s="52">
        <v>0</v>
      </c>
      <c r="I5761" s="52">
        <v>0</v>
      </c>
      <c r="J5761" s="52">
        <v>0</v>
      </c>
      <c r="K5761" s="52">
        <v>0</v>
      </c>
      <c r="L5761" s="52">
        <v>0</v>
      </c>
      <c r="M5761" s="52">
        <v>0</v>
      </c>
      <c r="N5761" s="52">
        <v>0</v>
      </c>
      <c r="O5761" s="52">
        <v>0</v>
      </c>
      <c r="P5761" s="52">
        <v>0</v>
      </c>
      <c r="Q5761" s="52">
        <v>0</v>
      </c>
      <c r="R5761" s="52">
        <v>0</v>
      </c>
      <c r="S5761" s="52">
        <v>0</v>
      </c>
      <c r="T5761" s="52">
        <v>0</v>
      </c>
      <c r="U5761" s="52">
        <v>0</v>
      </c>
      <c r="V5761" s="52">
        <v>0</v>
      </c>
      <c r="W5761" s="52">
        <v>0</v>
      </c>
      <c r="X5761" s="52">
        <v>0</v>
      </c>
      <c r="Y5761" s="52">
        <v>0</v>
      </c>
      <c r="Z5761" s="52">
        <v>0</v>
      </c>
    </row>
    <row r="5762" spans="1:26">
      <c r="A5762" s="52" t="s">
        <v>351</v>
      </c>
      <c r="B5762" s="52" t="s">
        <v>337</v>
      </c>
      <c r="C5762" s="52" t="s">
        <v>258</v>
      </c>
      <c r="D5762" s="52" t="s">
        <v>86</v>
      </c>
      <c r="E5762" s="52" t="s">
        <v>88</v>
      </c>
      <c r="F5762" s="52" t="s">
        <v>70</v>
      </c>
      <c r="G5762" s="52">
        <v>0</v>
      </c>
      <c r="H5762" s="52">
        <v>0</v>
      </c>
      <c r="I5762" s="52">
        <v>0</v>
      </c>
      <c r="J5762" s="52">
        <v>0</v>
      </c>
      <c r="K5762" s="52">
        <v>0</v>
      </c>
      <c r="L5762" s="52">
        <v>0</v>
      </c>
      <c r="M5762" s="52">
        <v>0</v>
      </c>
      <c r="N5762" s="52">
        <v>0</v>
      </c>
      <c r="O5762" s="52">
        <v>0</v>
      </c>
      <c r="P5762" s="52">
        <v>0</v>
      </c>
      <c r="Q5762" s="52">
        <v>0</v>
      </c>
      <c r="R5762" s="52">
        <v>0</v>
      </c>
      <c r="S5762" s="52">
        <v>0</v>
      </c>
      <c r="T5762" s="52">
        <v>0</v>
      </c>
      <c r="U5762" s="52">
        <v>0</v>
      </c>
      <c r="V5762" s="52">
        <v>0</v>
      </c>
      <c r="W5762" s="52">
        <v>0</v>
      </c>
      <c r="X5762" s="52">
        <v>0</v>
      </c>
      <c r="Y5762" s="52">
        <v>0</v>
      </c>
      <c r="Z5762" s="52">
        <v>0</v>
      </c>
    </row>
    <row r="5763" spans="1:26">
      <c r="A5763" s="52" t="s">
        <v>351</v>
      </c>
      <c r="B5763" s="52" t="s">
        <v>342</v>
      </c>
      <c r="C5763" s="52" t="s">
        <v>258</v>
      </c>
      <c r="D5763" s="52" t="s">
        <v>86</v>
      </c>
      <c r="E5763" s="52" t="s">
        <v>88</v>
      </c>
      <c r="F5763" s="52" t="s">
        <v>71</v>
      </c>
      <c r="G5763" s="52">
        <v>0</v>
      </c>
      <c r="H5763" s="52">
        <v>0</v>
      </c>
      <c r="I5763" s="52">
        <v>0</v>
      </c>
      <c r="J5763" s="52">
        <v>0</v>
      </c>
      <c r="K5763" s="52">
        <v>0</v>
      </c>
      <c r="L5763" s="52">
        <v>0</v>
      </c>
      <c r="M5763" s="52">
        <v>0</v>
      </c>
      <c r="N5763" s="52">
        <v>0</v>
      </c>
      <c r="O5763" s="52">
        <v>0</v>
      </c>
      <c r="P5763" s="52">
        <v>0</v>
      </c>
      <c r="Q5763" s="52">
        <v>0</v>
      </c>
      <c r="R5763" s="52">
        <v>0</v>
      </c>
      <c r="S5763" s="52">
        <v>0</v>
      </c>
      <c r="T5763" s="52">
        <v>0</v>
      </c>
      <c r="U5763" s="52">
        <v>0</v>
      </c>
      <c r="V5763" s="52">
        <v>0</v>
      </c>
      <c r="W5763" s="52">
        <v>0</v>
      </c>
      <c r="X5763" s="52">
        <v>0</v>
      </c>
      <c r="Y5763" s="52">
        <v>0</v>
      </c>
      <c r="Z5763" s="52">
        <v>0</v>
      </c>
    </row>
    <row r="5764" spans="1:26">
      <c r="A5764" s="52" t="s">
        <v>351</v>
      </c>
      <c r="B5764" s="52" t="s">
        <v>342</v>
      </c>
      <c r="C5764" s="52" t="s">
        <v>258</v>
      </c>
      <c r="D5764" s="52" t="s">
        <v>86</v>
      </c>
      <c r="E5764" s="52" t="s">
        <v>88</v>
      </c>
      <c r="F5764" s="52" t="s">
        <v>72</v>
      </c>
      <c r="G5764" s="52">
        <v>4808.0164692403014</v>
      </c>
      <c r="H5764" s="52">
        <v>4878.7977887627785</v>
      </c>
      <c r="I5764" s="52">
        <v>4882.8954249920807</v>
      </c>
      <c r="J5764" s="52">
        <v>4889.5899854369227</v>
      </c>
      <c r="K5764" s="52">
        <v>4918.3401125738019</v>
      </c>
      <c r="L5764" s="52">
        <v>4903.9335965301898</v>
      </c>
      <c r="M5764" s="52">
        <v>4864.990919605274</v>
      </c>
      <c r="N5764" s="52">
        <v>4794.2371945819514</v>
      </c>
      <c r="O5764" s="52">
        <v>4625.7852489423267</v>
      </c>
      <c r="P5764" s="52">
        <v>4570.2614932141441</v>
      </c>
      <c r="Q5764" s="52">
        <v>4626.673487448832</v>
      </c>
      <c r="R5764" s="52">
        <v>4555.7460199797315</v>
      </c>
      <c r="S5764" s="52">
        <v>4523.3224155953394</v>
      </c>
      <c r="T5764" s="52">
        <v>4528.2054935715805</v>
      </c>
      <c r="U5764" s="52">
        <v>4453.913559452003</v>
      </c>
      <c r="V5764" s="52">
        <v>4535.2819517467033</v>
      </c>
      <c r="W5764" s="52">
        <v>4539.5532660219033</v>
      </c>
      <c r="X5764" s="52">
        <v>4531.0833674343439</v>
      </c>
      <c r="Y5764" s="52">
        <v>4459.4859954877656</v>
      </c>
      <c r="Z5764" s="52">
        <v>4485.5179515997715</v>
      </c>
    </row>
    <row r="5765" spans="1:26">
      <c r="A5765" s="52" t="s">
        <v>351</v>
      </c>
      <c r="B5765" s="52" t="s">
        <v>343</v>
      </c>
      <c r="C5765" s="52" t="s">
        <v>258</v>
      </c>
      <c r="D5765" s="52" t="s">
        <v>86</v>
      </c>
      <c r="E5765" s="52" t="s">
        <v>88</v>
      </c>
      <c r="F5765" s="52" t="s">
        <v>73</v>
      </c>
      <c r="G5765" s="52">
        <v>1.0267875792000001</v>
      </c>
      <c r="H5765" s="52">
        <v>1.5833891448000001</v>
      </c>
      <c r="I5765" s="52">
        <v>5.2375025808000002</v>
      </c>
      <c r="J5765" s="52">
        <v>8.2333296396000009</v>
      </c>
      <c r="K5765" s="52">
        <v>12.592550437200002</v>
      </c>
      <c r="L5765" s="52">
        <v>17.136434235599999</v>
      </c>
      <c r="M5765" s="52">
        <v>22.893824332800001</v>
      </c>
      <c r="N5765" s="52">
        <v>28.276374412800003</v>
      </c>
      <c r="O5765" s="52">
        <v>34.355788045200001</v>
      </c>
      <c r="P5765" s="52">
        <v>41.802292360800003</v>
      </c>
      <c r="Q5765" s="52">
        <v>47.043278359200002</v>
      </c>
      <c r="R5765" s="52">
        <v>49.099863826800011</v>
      </c>
      <c r="S5765" s="52">
        <v>51.999909461999998</v>
      </c>
      <c r="T5765" s="52">
        <v>53.972269073999996</v>
      </c>
      <c r="U5765" s="52">
        <v>54.107272440000003</v>
      </c>
      <c r="V5765" s="52">
        <v>51.72165892080001</v>
      </c>
      <c r="W5765" s="52">
        <v>52.818445609199998</v>
      </c>
      <c r="X5765" s="52">
        <v>51.797038068000006</v>
      </c>
      <c r="Y5765" s="52">
        <v>52.635436394400003</v>
      </c>
      <c r="Z5765" s="52">
        <v>51.227712817200008</v>
      </c>
    </row>
    <row r="5766" spans="1:26">
      <c r="A5766" s="52" t="s">
        <v>352</v>
      </c>
      <c r="B5766" s="52" t="s">
        <v>337</v>
      </c>
      <c r="C5766" s="52" t="s">
        <v>258</v>
      </c>
      <c r="D5766" s="52" t="s">
        <v>86</v>
      </c>
      <c r="E5766" s="52" t="s">
        <v>89</v>
      </c>
      <c r="F5766" s="52" t="s">
        <v>63</v>
      </c>
      <c r="G5766" s="52">
        <v>4.3919531999999997E-2</v>
      </c>
      <c r="H5766" s="52">
        <v>4.5715669200000003E-2</v>
      </c>
      <c r="I5766" s="52">
        <v>4.3919531999999997E-2</v>
      </c>
      <c r="J5766" s="52">
        <v>3.9401974800000003E-2</v>
      </c>
      <c r="K5766" s="52">
        <v>3.91214592E-2</v>
      </c>
      <c r="L5766" s="52">
        <v>3.5763645599999998E-2</v>
      </c>
      <c r="M5766" s="52">
        <v>3.1668955200000001E-2</v>
      </c>
      <c r="N5766" s="52">
        <v>3.28370724E-2</v>
      </c>
      <c r="O5766" s="52">
        <v>3.6333050400000004E-2</v>
      </c>
      <c r="P5766" s="52">
        <v>4.2433218000000009E-2</v>
      </c>
      <c r="Q5766" s="52">
        <v>4.1863813200000002E-2</v>
      </c>
      <c r="R5766" s="52">
        <v>4.1863813200000002E-2</v>
      </c>
      <c r="S5766" s="52">
        <v>3.8937240000000005E-2</v>
      </c>
      <c r="T5766" s="52">
        <v>3.7886353200000007E-2</v>
      </c>
      <c r="U5766" s="52">
        <v>3.7584903600000004E-2</v>
      </c>
      <c r="V5766" s="52">
        <v>3.7283454000000001E-2</v>
      </c>
      <c r="W5766" s="52">
        <v>3.9937885200000002E-2</v>
      </c>
      <c r="X5766" s="52">
        <v>3.9937885200000002E-2</v>
      </c>
      <c r="Y5766" s="52">
        <v>3.9937885200000002E-2</v>
      </c>
      <c r="Z5766" s="52">
        <v>3.9937885200000002E-2</v>
      </c>
    </row>
    <row r="5767" spans="1:26">
      <c r="A5767" s="52" t="s">
        <v>352</v>
      </c>
      <c r="B5767" s="52" t="s">
        <v>338</v>
      </c>
      <c r="C5767" s="52" t="s">
        <v>258</v>
      </c>
      <c r="D5767" s="52" t="s">
        <v>86</v>
      </c>
      <c r="E5767" s="52" t="s">
        <v>89</v>
      </c>
      <c r="F5767" s="52" t="s">
        <v>64</v>
      </c>
      <c r="G5767" s="52">
        <v>0</v>
      </c>
      <c r="H5767" s="52">
        <v>0</v>
      </c>
      <c r="I5767" s="52">
        <v>0</v>
      </c>
      <c r="J5767" s="52">
        <v>0</v>
      </c>
      <c r="K5767" s="52">
        <v>0</v>
      </c>
      <c r="L5767" s="52">
        <v>0</v>
      </c>
      <c r="M5767" s="52">
        <v>0</v>
      </c>
      <c r="N5767" s="52">
        <v>0</v>
      </c>
      <c r="O5767" s="52">
        <v>0</v>
      </c>
      <c r="P5767" s="52">
        <v>0</v>
      </c>
      <c r="Q5767" s="52">
        <v>0</v>
      </c>
      <c r="R5767" s="52">
        <v>0</v>
      </c>
      <c r="S5767" s="52">
        <v>0</v>
      </c>
      <c r="T5767" s="52">
        <v>0</v>
      </c>
      <c r="U5767" s="52">
        <v>0</v>
      </c>
      <c r="V5767" s="52">
        <v>0</v>
      </c>
      <c r="W5767" s="52">
        <v>0</v>
      </c>
      <c r="X5767" s="52">
        <v>0</v>
      </c>
      <c r="Y5767" s="52">
        <v>0</v>
      </c>
      <c r="Z5767" s="52">
        <v>0</v>
      </c>
    </row>
    <row r="5768" spans="1:26">
      <c r="A5768" s="52" t="s">
        <v>352</v>
      </c>
      <c r="B5768" s="52" t="s">
        <v>339</v>
      </c>
      <c r="C5768" s="52" t="s">
        <v>258</v>
      </c>
      <c r="D5768" s="52" t="s">
        <v>86</v>
      </c>
      <c r="E5768" s="52" t="s">
        <v>89</v>
      </c>
      <c r="F5768" s="52" t="s">
        <v>65</v>
      </c>
      <c r="G5768" s="52">
        <v>0</v>
      </c>
      <c r="H5768" s="52">
        <v>0</v>
      </c>
      <c r="I5768" s="52">
        <v>0</v>
      </c>
      <c r="J5768" s="52">
        <v>0</v>
      </c>
      <c r="K5768" s="52">
        <v>0</v>
      </c>
      <c r="L5768" s="52">
        <v>0</v>
      </c>
      <c r="M5768" s="52">
        <v>0</v>
      </c>
      <c r="N5768" s="52">
        <v>0</v>
      </c>
      <c r="O5768" s="52">
        <v>0</v>
      </c>
      <c r="P5768" s="52">
        <v>0</v>
      </c>
      <c r="Q5768" s="52">
        <v>0</v>
      </c>
      <c r="R5768" s="52">
        <v>0</v>
      </c>
      <c r="S5768" s="52">
        <v>0</v>
      </c>
      <c r="T5768" s="52">
        <v>0</v>
      </c>
      <c r="U5768" s="52">
        <v>0</v>
      </c>
      <c r="V5768" s="52">
        <v>0</v>
      </c>
      <c r="W5768" s="52">
        <v>0</v>
      </c>
      <c r="X5768" s="52">
        <v>0</v>
      </c>
      <c r="Y5768" s="52">
        <v>0</v>
      </c>
      <c r="Z5768" s="52">
        <v>0</v>
      </c>
    </row>
    <row r="5769" spans="1:26">
      <c r="A5769" s="52" t="s">
        <v>352</v>
      </c>
      <c r="B5769" s="52" t="s">
        <v>340</v>
      </c>
      <c r="C5769" s="52" t="s">
        <v>258</v>
      </c>
      <c r="D5769" s="52" t="s">
        <v>86</v>
      </c>
      <c r="E5769" s="52" t="s">
        <v>89</v>
      </c>
      <c r="F5769" s="52" t="s">
        <v>66</v>
      </c>
      <c r="G5769" s="52">
        <v>75.83613838586885</v>
      </c>
      <c r="H5769" s="52">
        <v>76.106020399464541</v>
      </c>
      <c r="I5769" s="52">
        <v>76.504367559880208</v>
      </c>
      <c r="J5769" s="52">
        <v>75.930787069474306</v>
      </c>
      <c r="K5769" s="52">
        <v>77.726691018306141</v>
      </c>
      <c r="L5769" s="52">
        <v>79.277008673108654</v>
      </c>
      <c r="M5769" s="52">
        <v>80.501183861881614</v>
      </c>
      <c r="N5769" s="52">
        <v>81.756160596899619</v>
      </c>
      <c r="O5769" s="52">
        <v>81.502425731863042</v>
      </c>
      <c r="P5769" s="52">
        <v>79.398587427467291</v>
      </c>
      <c r="Q5769" s="52">
        <v>80.247622526295714</v>
      </c>
      <c r="R5769" s="52">
        <v>78.950822289538237</v>
      </c>
      <c r="S5769" s="52">
        <v>78.87277914597172</v>
      </c>
      <c r="T5769" s="52">
        <v>79.000788270013629</v>
      </c>
      <c r="U5769" s="52">
        <v>78.215846433651677</v>
      </c>
      <c r="V5769" s="52">
        <v>78.895822339267923</v>
      </c>
      <c r="W5769" s="52">
        <v>80.694162678089029</v>
      </c>
      <c r="X5769" s="52">
        <v>81.567106676555142</v>
      </c>
      <c r="Y5769" s="52">
        <v>82.034367610971429</v>
      </c>
      <c r="Z5769" s="52">
        <v>81.85351869497633</v>
      </c>
    </row>
    <row r="5770" spans="1:26">
      <c r="A5770" s="52" t="s">
        <v>352</v>
      </c>
      <c r="B5770" s="52" t="s">
        <v>341</v>
      </c>
      <c r="C5770" s="52" t="s">
        <v>258</v>
      </c>
      <c r="D5770" s="52" t="s">
        <v>86</v>
      </c>
      <c r="E5770" s="52" t="s">
        <v>89</v>
      </c>
      <c r="F5770" s="52" t="s">
        <v>67</v>
      </c>
      <c r="G5770" s="52">
        <v>0</v>
      </c>
      <c r="H5770" s="52">
        <v>0</v>
      </c>
      <c r="I5770" s="52">
        <v>0</v>
      </c>
      <c r="J5770" s="52">
        <v>0</v>
      </c>
      <c r="K5770" s="52">
        <v>0</v>
      </c>
      <c r="L5770" s="52">
        <v>0</v>
      </c>
      <c r="M5770" s="52">
        <v>0</v>
      </c>
      <c r="N5770" s="52">
        <v>0</v>
      </c>
      <c r="O5770" s="52">
        <v>0</v>
      </c>
      <c r="P5770" s="52">
        <v>0</v>
      </c>
      <c r="Q5770" s="52">
        <v>0</v>
      </c>
      <c r="R5770" s="52">
        <v>0</v>
      </c>
      <c r="S5770" s="52">
        <v>0</v>
      </c>
      <c r="T5770" s="52">
        <v>0</v>
      </c>
      <c r="U5770" s="52">
        <v>0</v>
      </c>
      <c r="V5770" s="52">
        <v>0</v>
      </c>
      <c r="W5770" s="52">
        <v>0</v>
      </c>
      <c r="X5770" s="52">
        <v>0</v>
      </c>
      <c r="Y5770" s="52">
        <v>0</v>
      </c>
      <c r="Z5770" s="52">
        <v>0</v>
      </c>
    </row>
    <row r="5771" spans="1:26">
      <c r="A5771" s="52" t="s">
        <v>352</v>
      </c>
      <c r="B5771" s="52" t="s">
        <v>337</v>
      </c>
      <c r="C5771" s="52" t="s">
        <v>258</v>
      </c>
      <c r="D5771" s="52" t="s">
        <v>86</v>
      </c>
      <c r="E5771" s="52" t="s">
        <v>89</v>
      </c>
      <c r="F5771" s="52" t="s">
        <v>68</v>
      </c>
      <c r="G5771" s="52">
        <v>0</v>
      </c>
      <c r="H5771" s="52">
        <v>0</v>
      </c>
      <c r="I5771" s="52">
        <v>0</v>
      </c>
      <c r="J5771" s="52">
        <v>0</v>
      </c>
      <c r="K5771" s="52">
        <v>0</v>
      </c>
      <c r="L5771" s="52">
        <v>0</v>
      </c>
      <c r="M5771" s="52">
        <v>0</v>
      </c>
      <c r="N5771" s="52">
        <v>0</v>
      </c>
      <c r="O5771" s="52">
        <v>0</v>
      </c>
      <c r="P5771" s="52">
        <v>0</v>
      </c>
      <c r="Q5771" s="52">
        <v>0</v>
      </c>
      <c r="R5771" s="52">
        <v>0</v>
      </c>
      <c r="S5771" s="52">
        <v>0</v>
      </c>
      <c r="T5771" s="52">
        <v>0</v>
      </c>
      <c r="U5771" s="52">
        <v>0</v>
      </c>
      <c r="V5771" s="52">
        <v>0</v>
      </c>
      <c r="W5771" s="52">
        <v>0</v>
      </c>
      <c r="X5771" s="52">
        <v>0</v>
      </c>
      <c r="Y5771" s="52">
        <v>0</v>
      </c>
      <c r="Z5771" s="52">
        <v>0</v>
      </c>
    </row>
    <row r="5772" spans="1:26">
      <c r="A5772" s="52" t="s">
        <v>352</v>
      </c>
      <c r="B5772" s="52" t="s">
        <v>337</v>
      </c>
      <c r="C5772" s="52" t="s">
        <v>258</v>
      </c>
      <c r="D5772" s="52" t="s">
        <v>86</v>
      </c>
      <c r="E5772" s="52" t="s">
        <v>89</v>
      </c>
      <c r="F5772" s="52" t="s">
        <v>69</v>
      </c>
      <c r="G5772" s="52">
        <v>0</v>
      </c>
      <c r="H5772" s="52">
        <v>0</v>
      </c>
      <c r="I5772" s="52">
        <v>0</v>
      </c>
      <c r="J5772" s="52">
        <v>0</v>
      </c>
      <c r="K5772" s="52">
        <v>0</v>
      </c>
      <c r="L5772" s="52">
        <v>0</v>
      </c>
      <c r="M5772" s="52">
        <v>0</v>
      </c>
      <c r="N5772" s="52">
        <v>0</v>
      </c>
      <c r="O5772" s="52">
        <v>0</v>
      </c>
      <c r="P5772" s="52">
        <v>0</v>
      </c>
      <c r="Q5772" s="52">
        <v>0</v>
      </c>
      <c r="R5772" s="52">
        <v>0</v>
      </c>
      <c r="S5772" s="52">
        <v>0</v>
      </c>
      <c r="T5772" s="52">
        <v>0</v>
      </c>
      <c r="U5772" s="52">
        <v>0</v>
      </c>
      <c r="V5772" s="52">
        <v>0</v>
      </c>
      <c r="W5772" s="52">
        <v>0</v>
      </c>
      <c r="X5772" s="52">
        <v>0</v>
      </c>
      <c r="Y5772" s="52">
        <v>0</v>
      </c>
      <c r="Z5772" s="52">
        <v>0</v>
      </c>
    </row>
    <row r="5773" spans="1:26">
      <c r="A5773" s="52" t="s">
        <v>352</v>
      </c>
      <c r="B5773" s="52" t="s">
        <v>337</v>
      </c>
      <c r="C5773" s="52" t="s">
        <v>258</v>
      </c>
      <c r="D5773" s="52" t="s">
        <v>86</v>
      </c>
      <c r="E5773" s="52" t="s">
        <v>89</v>
      </c>
      <c r="F5773" s="52" t="s">
        <v>70</v>
      </c>
      <c r="G5773" s="52">
        <v>0</v>
      </c>
      <c r="H5773" s="52">
        <v>0</v>
      </c>
      <c r="I5773" s="52">
        <v>0</v>
      </c>
      <c r="J5773" s="52">
        <v>0</v>
      </c>
      <c r="K5773" s="52">
        <v>0</v>
      </c>
      <c r="L5773" s="52">
        <v>0</v>
      </c>
      <c r="M5773" s="52">
        <v>0</v>
      </c>
      <c r="N5773" s="52">
        <v>0</v>
      </c>
      <c r="O5773" s="52">
        <v>0</v>
      </c>
      <c r="P5773" s="52">
        <v>0</v>
      </c>
      <c r="Q5773" s="52">
        <v>0</v>
      </c>
      <c r="R5773" s="52">
        <v>0</v>
      </c>
      <c r="S5773" s="52">
        <v>0</v>
      </c>
      <c r="T5773" s="52">
        <v>0</v>
      </c>
      <c r="U5773" s="52">
        <v>0</v>
      </c>
      <c r="V5773" s="52">
        <v>0</v>
      </c>
      <c r="W5773" s="52">
        <v>0</v>
      </c>
      <c r="X5773" s="52">
        <v>0</v>
      </c>
      <c r="Y5773" s="52">
        <v>0</v>
      </c>
      <c r="Z5773" s="52">
        <v>0</v>
      </c>
    </row>
    <row r="5774" spans="1:26">
      <c r="A5774" s="52" t="s">
        <v>352</v>
      </c>
      <c r="B5774" s="52" t="s">
        <v>342</v>
      </c>
      <c r="C5774" s="52" t="s">
        <v>258</v>
      </c>
      <c r="D5774" s="52" t="s">
        <v>86</v>
      </c>
      <c r="E5774" s="52" t="s">
        <v>89</v>
      </c>
      <c r="F5774" s="52" t="s">
        <v>71</v>
      </c>
      <c r="G5774" s="52">
        <v>0</v>
      </c>
      <c r="H5774" s="52">
        <v>0</v>
      </c>
      <c r="I5774" s="52">
        <v>0</v>
      </c>
      <c r="J5774" s="52">
        <v>0</v>
      </c>
      <c r="K5774" s="52">
        <v>0</v>
      </c>
      <c r="L5774" s="52">
        <v>0</v>
      </c>
      <c r="M5774" s="52">
        <v>0</v>
      </c>
      <c r="N5774" s="52">
        <v>0</v>
      </c>
      <c r="O5774" s="52">
        <v>0</v>
      </c>
      <c r="P5774" s="52">
        <v>0</v>
      </c>
      <c r="Q5774" s="52">
        <v>0</v>
      </c>
      <c r="R5774" s="52">
        <v>0</v>
      </c>
      <c r="S5774" s="52">
        <v>0</v>
      </c>
      <c r="T5774" s="52">
        <v>0</v>
      </c>
      <c r="U5774" s="52">
        <v>0</v>
      </c>
      <c r="V5774" s="52">
        <v>0</v>
      </c>
      <c r="W5774" s="52">
        <v>0</v>
      </c>
      <c r="X5774" s="52">
        <v>0</v>
      </c>
      <c r="Y5774" s="52">
        <v>0</v>
      </c>
      <c r="Z5774" s="52">
        <v>0</v>
      </c>
    </row>
    <row r="5775" spans="1:26">
      <c r="A5775" s="52" t="s">
        <v>352</v>
      </c>
      <c r="B5775" s="52" t="s">
        <v>342</v>
      </c>
      <c r="C5775" s="52" t="s">
        <v>258</v>
      </c>
      <c r="D5775" s="52" t="s">
        <v>86</v>
      </c>
      <c r="E5775" s="52" t="s">
        <v>89</v>
      </c>
      <c r="F5775" s="52" t="s">
        <v>72</v>
      </c>
      <c r="G5775" s="52">
        <v>24.506553734640001</v>
      </c>
      <c r="H5775" s="52">
        <v>24.107765221440005</v>
      </c>
      <c r="I5775" s="52">
        <v>23.986337135759999</v>
      </c>
      <c r="J5775" s="52">
        <v>23.62975994016</v>
      </c>
      <c r="K5775" s="52">
        <v>21.845353316400001</v>
      </c>
      <c r="L5775" s="52">
        <v>21.112373589839997</v>
      </c>
      <c r="M5775" s="52">
        <v>19.806071055840004</v>
      </c>
      <c r="N5775" s="52">
        <v>18.995158691578037</v>
      </c>
      <c r="O5775" s="52">
        <v>18.489214042292531</v>
      </c>
      <c r="P5775" s="52">
        <v>17.059183914158467</v>
      </c>
      <c r="Q5775" s="52">
        <v>16.661084337719878</v>
      </c>
      <c r="R5775" s="52">
        <v>15.751441632960002</v>
      </c>
      <c r="S5775" s="52">
        <v>15.74278668</v>
      </c>
      <c r="T5775" s="52">
        <v>14.696735633999999</v>
      </c>
      <c r="U5775" s="52">
        <v>13.376352054240002</v>
      </c>
      <c r="V5775" s="52">
        <v>12.781015889760001</v>
      </c>
      <c r="W5775" s="52">
        <v>11.680430936399999</v>
      </c>
      <c r="X5775" s="52">
        <v>11.49819125544</v>
      </c>
      <c r="Y5775" s="52">
        <v>11.537158640399999</v>
      </c>
      <c r="Z5775" s="52">
        <v>10.583133458400001</v>
      </c>
    </row>
    <row r="5776" spans="1:26">
      <c r="A5776" s="52" t="s">
        <v>352</v>
      </c>
      <c r="B5776" s="52" t="s">
        <v>343</v>
      </c>
      <c r="C5776" s="52" t="s">
        <v>258</v>
      </c>
      <c r="D5776" s="52" t="s">
        <v>86</v>
      </c>
      <c r="E5776" s="52" t="s">
        <v>89</v>
      </c>
      <c r="F5776" s="52" t="s">
        <v>73</v>
      </c>
      <c r="G5776" s="52">
        <v>0</v>
      </c>
      <c r="H5776" s="52">
        <v>0</v>
      </c>
      <c r="I5776" s="52">
        <v>0</v>
      </c>
      <c r="J5776" s="52">
        <v>0</v>
      </c>
      <c r="K5776" s="52">
        <v>0</v>
      </c>
      <c r="L5776" s="52">
        <v>0</v>
      </c>
      <c r="M5776" s="52">
        <v>0</v>
      </c>
      <c r="N5776" s="52">
        <v>0</v>
      </c>
      <c r="O5776" s="52">
        <v>0</v>
      </c>
      <c r="P5776" s="52">
        <v>0</v>
      </c>
      <c r="Q5776" s="52">
        <v>0</v>
      </c>
      <c r="R5776" s="52">
        <v>0</v>
      </c>
      <c r="S5776" s="52">
        <v>0</v>
      </c>
      <c r="T5776" s="52">
        <v>0</v>
      </c>
      <c r="U5776" s="52">
        <v>0</v>
      </c>
      <c r="V5776" s="52">
        <v>0</v>
      </c>
      <c r="W5776" s="52">
        <v>0</v>
      </c>
      <c r="X5776" s="52">
        <v>0</v>
      </c>
      <c r="Y5776" s="52">
        <v>0</v>
      </c>
      <c r="Z5776" s="52">
        <v>0</v>
      </c>
    </row>
    <row r="5777" spans="1:26">
      <c r="A5777" s="52" t="s">
        <v>353</v>
      </c>
      <c r="B5777" s="52" t="s">
        <v>337</v>
      </c>
      <c r="C5777" s="52" t="s">
        <v>258</v>
      </c>
      <c r="D5777" s="52" t="s">
        <v>86</v>
      </c>
      <c r="E5777" s="52" t="s">
        <v>90</v>
      </c>
      <c r="F5777" s="52" t="s">
        <v>63</v>
      </c>
      <c r="G5777" s="52">
        <v>0</v>
      </c>
      <c r="H5777" s="52">
        <v>0</v>
      </c>
      <c r="I5777" s="52">
        <v>0</v>
      </c>
      <c r="J5777" s="52">
        <v>0</v>
      </c>
      <c r="K5777" s="52">
        <v>0</v>
      </c>
      <c r="L5777" s="52">
        <v>0</v>
      </c>
      <c r="M5777" s="52">
        <v>0</v>
      </c>
      <c r="N5777" s="52">
        <v>0</v>
      </c>
      <c r="O5777" s="52">
        <v>0</v>
      </c>
      <c r="P5777" s="52">
        <v>0</v>
      </c>
      <c r="Q5777" s="52">
        <v>0</v>
      </c>
      <c r="R5777" s="52">
        <v>0</v>
      </c>
      <c r="S5777" s="52">
        <v>0</v>
      </c>
      <c r="T5777" s="52">
        <v>0</v>
      </c>
      <c r="U5777" s="52">
        <v>0</v>
      </c>
      <c r="V5777" s="52">
        <v>0</v>
      </c>
      <c r="W5777" s="52">
        <v>0</v>
      </c>
      <c r="X5777" s="52">
        <v>0</v>
      </c>
      <c r="Y5777" s="52">
        <v>0</v>
      </c>
      <c r="Z5777" s="52">
        <v>0</v>
      </c>
    </row>
    <row r="5778" spans="1:26">
      <c r="A5778" s="52" t="s">
        <v>353</v>
      </c>
      <c r="B5778" s="52" t="s">
        <v>338</v>
      </c>
      <c r="C5778" s="52" t="s">
        <v>258</v>
      </c>
      <c r="D5778" s="52" t="s">
        <v>86</v>
      </c>
      <c r="E5778" s="52" t="s">
        <v>90</v>
      </c>
      <c r="F5778" s="52" t="s">
        <v>64</v>
      </c>
      <c r="G5778" s="52">
        <v>0</v>
      </c>
      <c r="H5778" s="52">
        <v>0</v>
      </c>
      <c r="I5778" s="52">
        <v>0</v>
      </c>
      <c r="J5778" s="52">
        <v>0</v>
      </c>
      <c r="K5778" s="52">
        <v>0</v>
      </c>
      <c r="L5778" s="52">
        <v>0</v>
      </c>
      <c r="M5778" s="52">
        <v>0</v>
      </c>
      <c r="N5778" s="52">
        <v>0</v>
      </c>
      <c r="O5778" s="52">
        <v>0</v>
      </c>
      <c r="P5778" s="52">
        <v>0</v>
      </c>
      <c r="Q5778" s="52">
        <v>0</v>
      </c>
      <c r="R5778" s="52">
        <v>0</v>
      </c>
      <c r="S5778" s="52">
        <v>0</v>
      </c>
      <c r="T5778" s="52">
        <v>0</v>
      </c>
      <c r="U5778" s="52">
        <v>0</v>
      </c>
      <c r="V5778" s="52">
        <v>0</v>
      </c>
      <c r="W5778" s="52">
        <v>0</v>
      </c>
      <c r="X5778" s="52">
        <v>0</v>
      </c>
      <c r="Y5778" s="52">
        <v>0</v>
      </c>
      <c r="Z5778" s="52">
        <v>0</v>
      </c>
    </row>
    <row r="5779" spans="1:26">
      <c r="A5779" s="52" t="s">
        <v>353</v>
      </c>
      <c r="B5779" s="52" t="s">
        <v>339</v>
      </c>
      <c r="C5779" s="52" t="s">
        <v>258</v>
      </c>
      <c r="D5779" s="52" t="s">
        <v>86</v>
      </c>
      <c r="E5779" s="52" t="s">
        <v>90</v>
      </c>
      <c r="F5779" s="52" t="s">
        <v>65</v>
      </c>
      <c r="G5779" s="52">
        <v>0</v>
      </c>
      <c r="H5779" s="52">
        <v>0</v>
      </c>
      <c r="I5779" s="52">
        <v>0</v>
      </c>
      <c r="J5779" s="52">
        <v>0</v>
      </c>
      <c r="K5779" s="52">
        <v>0</v>
      </c>
      <c r="L5779" s="52">
        <v>0</v>
      </c>
      <c r="M5779" s="52">
        <v>0</v>
      </c>
      <c r="N5779" s="52">
        <v>0</v>
      </c>
      <c r="O5779" s="52">
        <v>0</v>
      </c>
      <c r="P5779" s="52">
        <v>0</v>
      </c>
      <c r="Q5779" s="52">
        <v>0</v>
      </c>
      <c r="R5779" s="52">
        <v>0</v>
      </c>
      <c r="S5779" s="52">
        <v>0</v>
      </c>
      <c r="T5779" s="52">
        <v>0</v>
      </c>
      <c r="U5779" s="52">
        <v>0</v>
      </c>
      <c r="V5779" s="52">
        <v>0</v>
      </c>
      <c r="W5779" s="52">
        <v>0</v>
      </c>
      <c r="X5779" s="52">
        <v>0</v>
      </c>
      <c r="Y5779" s="52">
        <v>0</v>
      </c>
      <c r="Z5779" s="52">
        <v>0</v>
      </c>
    </row>
    <row r="5780" spans="1:26">
      <c r="A5780" s="52" t="s">
        <v>353</v>
      </c>
      <c r="B5780" s="52" t="s">
        <v>340</v>
      </c>
      <c r="C5780" s="52" t="s">
        <v>258</v>
      </c>
      <c r="D5780" s="52" t="s">
        <v>86</v>
      </c>
      <c r="E5780" s="52" t="s">
        <v>90</v>
      </c>
      <c r="F5780" s="52" t="s">
        <v>66</v>
      </c>
      <c r="G5780" s="52">
        <v>0</v>
      </c>
      <c r="H5780" s="52">
        <v>0</v>
      </c>
      <c r="I5780" s="52">
        <v>0</v>
      </c>
      <c r="J5780" s="52">
        <v>0</v>
      </c>
      <c r="K5780" s="52">
        <v>0</v>
      </c>
      <c r="L5780" s="52">
        <v>0</v>
      </c>
      <c r="M5780" s="52">
        <v>0</v>
      </c>
      <c r="N5780" s="52">
        <v>0</v>
      </c>
      <c r="O5780" s="52">
        <v>0</v>
      </c>
      <c r="P5780" s="52">
        <v>0</v>
      </c>
      <c r="Q5780" s="52">
        <v>0</v>
      </c>
      <c r="R5780" s="52">
        <v>0</v>
      </c>
      <c r="S5780" s="52">
        <v>0</v>
      </c>
      <c r="T5780" s="52">
        <v>0</v>
      </c>
      <c r="U5780" s="52">
        <v>0</v>
      </c>
      <c r="V5780" s="52">
        <v>0</v>
      </c>
      <c r="W5780" s="52">
        <v>0</v>
      </c>
      <c r="X5780" s="52">
        <v>0</v>
      </c>
      <c r="Y5780" s="52">
        <v>0</v>
      </c>
      <c r="Z5780" s="52">
        <v>0</v>
      </c>
    </row>
    <row r="5781" spans="1:26">
      <c r="A5781" s="52" t="s">
        <v>353</v>
      </c>
      <c r="B5781" s="52" t="s">
        <v>341</v>
      </c>
      <c r="C5781" s="52" t="s">
        <v>258</v>
      </c>
      <c r="D5781" s="52" t="s">
        <v>86</v>
      </c>
      <c r="E5781" s="52" t="s">
        <v>90</v>
      </c>
      <c r="F5781" s="52" t="s">
        <v>67</v>
      </c>
      <c r="G5781" s="52">
        <v>0</v>
      </c>
      <c r="H5781" s="52">
        <v>0</v>
      </c>
      <c r="I5781" s="52">
        <v>0</v>
      </c>
      <c r="J5781" s="52">
        <v>0</v>
      </c>
      <c r="K5781" s="52">
        <v>0</v>
      </c>
      <c r="L5781" s="52">
        <v>0</v>
      </c>
      <c r="M5781" s="52">
        <v>0</v>
      </c>
      <c r="N5781" s="52">
        <v>0</v>
      </c>
      <c r="O5781" s="52">
        <v>0</v>
      </c>
      <c r="P5781" s="52">
        <v>0</v>
      </c>
      <c r="Q5781" s="52">
        <v>0</v>
      </c>
      <c r="R5781" s="52">
        <v>0</v>
      </c>
      <c r="S5781" s="52">
        <v>0</v>
      </c>
      <c r="T5781" s="52">
        <v>0</v>
      </c>
      <c r="U5781" s="52">
        <v>0</v>
      </c>
      <c r="V5781" s="52">
        <v>0</v>
      </c>
      <c r="W5781" s="52">
        <v>0</v>
      </c>
      <c r="X5781" s="52">
        <v>0</v>
      </c>
      <c r="Y5781" s="52">
        <v>0</v>
      </c>
      <c r="Z5781" s="52">
        <v>0</v>
      </c>
    </row>
    <row r="5782" spans="1:26">
      <c r="A5782" s="52" t="s">
        <v>353</v>
      </c>
      <c r="B5782" s="52" t="s">
        <v>337</v>
      </c>
      <c r="C5782" s="52" t="s">
        <v>258</v>
      </c>
      <c r="D5782" s="52" t="s">
        <v>86</v>
      </c>
      <c r="E5782" s="52" t="s">
        <v>90</v>
      </c>
      <c r="F5782" s="52" t="s">
        <v>68</v>
      </c>
      <c r="G5782" s="52">
        <v>0</v>
      </c>
      <c r="H5782" s="52">
        <v>0</v>
      </c>
      <c r="I5782" s="52">
        <v>0</v>
      </c>
      <c r="J5782" s="52">
        <v>0</v>
      </c>
      <c r="K5782" s="52">
        <v>0</v>
      </c>
      <c r="L5782" s="52">
        <v>0</v>
      </c>
      <c r="M5782" s="52">
        <v>0</v>
      </c>
      <c r="N5782" s="52">
        <v>0</v>
      </c>
      <c r="O5782" s="52">
        <v>0</v>
      </c>
      <c r="P5782" s="52">
        <v>0</v>
      </c>
      <c r="Q5782" s="52">
        <v>0</v>
      </c>
      <c r="R5782" s="52">
        <v>0</v>
      </c>
      <c r="S5782" s="52">
        <v>0</v>
      </c>
      <c r="T5782" s="52">
        <v>0</v>
      </c>
      <c r="U5782" s="52">
        <v>0</v>
      </c>
      <c r="V5782" s="52">
        <v>0</v>
      </c>
      <c r="W5782" s="52">
        <v>0</v>
      </c>
      <c r="X5782" s="52">
        <v>0</v>
      </c>
      <c r="Y5782" s="52">
        <v>0</v>
      </c>
      <c r="Z5782" s="52">
        <v>0</v>
      </c>
    </row>
    <row r="5783" spans="1:26">
      <c r="A5783" s="52" t="s">
        <v>353</v>
      </c>
      <c r="B5783" s="52" t="s">
        <v>337</v>
      </c>
      <c r="C5783" s="52" t="s">
        <v>258</v>
      </c>
      <c r="D5783" s="52" t="s">
        <v>86</v>
      </c>
      <c r="E5783" s="52" t="s">
        <v>90</v>
      </c>
      <c r="F5783" s="52" t="s">
        <v>69</v>
      </c>
      <c r="G5783" s="52">
        <v>0</v>
      </c>
      <c r="H5783" s="52">
        <v>0</v>
      </c>
      <c r="I5783" s="52">
        <v>0</v>
      </c>
      <c r="J5783" s="52">
        <v>0</v>
      </c>
      <c r="K5783" s="52">
        <v>0</v>
      </c>
      <c r="L5783" s="52">
        <v>0</v>
      </c>
      <c r="M5783" s="52">
        <v>0</v>
      </c>
      <c r="N5783" s="52">
        <v>0</v>
      </c>
      <c r="O5783" s="52">
        <v>0</v>
      </c>
      <c r="P5783" s="52">
        <v>0</v>
      </c>
      <c r="Q5783" s="52">
        <v>0</v>
      </c>
      <c r="R5783" s="52">
        <v>0</v>
      </c>
      <c r="S5783" s="52">
        <v>0</v>
      </c>
      <c r="T5783" s="52">
        <v>0</v>
      </c>
      <c r="U5783" s="52">
        <v>0</v>
      </c>
      <c r="V5783" s="52">
        <v>0</v>
      </c>
      <c r="W5783" s="52">
        <v>0</v>
      </c>
      <c r="X5783" s="52">
        <v>0</v>
      </c>
      <c r="Y5783" s="52">
        <v>0</v>
      </c>
      <c r="Z5783" s="52">
        <v>0</v>
      </c>
    </row>
    <row r="5784" spans="1:26">
      <c r="A5784" s="52" t="s">
        <v>353</v>
      </c>
      <c r="B5784" s="52" t="s">
        <v>337</v>
      </c>
      <c r="C5784" s="52" t="s">
        <v>258</v>
      </c>
      <c r="D5784" s="52" t="s">
        <v>86</v>
      </c>
      <c r="E5784" s="52" t="s">
        <v>90</v>
      </c>
      <c r="F5784" s="52" t="s">
        <v>70</v>
      </c>
      <c r="G5784" s="52">
        <v>0</v>
      </c>
      <c r="H5784" s="52">
        <v>0</v>
      </c>
      <c r="I5784" s="52">
        <v>0</v>
      </c>
      <c r="J5784" s="52">
        <v>0</v>
      </c>
      <c r="K5784" s="52">
        <v>0</v>
      </c>
      <c r="L5784" s="52">
        <v>0</v>
      </c>
      <c r="M5784" s="52">
        <v>0</v>
      </c>
      <c r="N5784" s="52">
        <v>0</v>
      </c>
      <c r="O5784" s="52">
        <v>0</v>
      </c>
      <c r="P5784" s="52">
        <v>0</v>
      </c>
      <c r="Q5784" s="52">
        <v>0</v>
      </c>
      <c r="R5784" s="52">
        <v>0</v>
      </c>
      <c r="S5784" s="52">
        <v>0</v>
      </c>
      <c r="T5784" s="52">
        <v>0</v>
      </c>
      <c r="U5784" s="52">
        <v>0</v>
      </c>
      <c r="V5784" s="52">
        <v>0</v>
      </c>
      <c r="W5784" s="52">
        <v>0</v>
      </c>
      <c r="X5784" s="52">
        <v>0</v>
      </c>
      <c r="Y5784" s="52">
        <v>0</v>
      </c>
      <c r="Z5784" s="52">
        <v>0</v>
      </c>
    </row>
    <row r="5785" spans="1:26">
      <c r="A5785" s="52" t="s">
        <v>353</v>
      </c>
      <c r="B5785" s="52" t="s">
        <v>342</v>
      </c>
      <c r="C5785" s="52" t="s">
        <v>258</v>
      </c>
      <c r="D5785" s="52" t="s">
        <v>86</v>
      </c>
      <c r="E5785" s="52" t="s">
        <v>90</v>
      </c>
      <c r="F5785" s="52" t="s">
        <v>71</v>
      </c>
      <c r="G5785" s="52">
        <v>0</v>
      </c>
      <c r="H5785" s="52">
        <v>0</v>
      </c>
      <c r="I5785" s="52">
        <v>0</v>
      </c>
      <c r="J5785" s="52">
        <v>0</v>
      </c>
      <c r="K5785" s="52">
        <v>0</v>
      </c>
      <c r="L5785" s="52">
        <v>0</v>
      </c>
      <c r="M5785" s="52">
        <v>0</v>
      </c>
      <c r="N5785" s="52">
        <v>0</v>
      </c>
      <c r="O5785" s="52">
        <v>0</v>
      </c>
      <c r="P5785" s="52">
        <v>0</v>
      </c>
      <c r="Q5785" s="52">
        <v>0</v>
      </c>
      <c r="R5785" s="52">
        <v>0</v>
      </c>
      <c r="S5785" s="52">
        <v>0</v>
      </c>
      <c r="T5785" s="52">
        <v>0</v>
      </c>
      <c r="U5785" s="52">
        <v>0</v>
      </c>
      <c r="V5785" s="52">
        <v>0</v>
      </c>
      <c r="W5785" s="52">
        <v>0</v>
      </c>
      <c r="X5785" s="52">
        <v>0</v>
      </c>
      <c r="Y5785" s="52">
        <v>0</v>
      </c>
      <c r="Z5785" s="52">
        <v>0</v>
      </c>
    </row>
    <row r="5786" spans="1:26">
      <c r="A5786" s="52" t="s">
        <v>353</v>
      </c>
      <c r="B5786" s="52" t="s">
        <v>342</v>
      </c>
      <c r="C5786" s="52" t="s">
        <v>258</v>
      </c>
      <c r="D5786" s="52" t="s">
        <v>86</v>
      </c>
      <c r="E5786" s="52" t="s">
        <v>90</v>
      </c>
      <c r="F5786" s="52" t="s">
        <v>72</v>
      </c>
      <c r="G5786" s="52">
        <v>284.22278603559323</v>
      </c>
      <c r="H5786" s="52">
        <v>270.74691912270163</v>
      </c>
      <c r="I5786" s="52">
        <v>270.29635685175208</v>
      </c>
      <c r="J5786" s="52">
        <v>261.66703917543589</v>
      </c>
      <c r="K5786" s="52">
        <v>241.46904989592798</v>
      </c>
      <c r="L5786" s="52">
        <v>228.51399590920695</v>
      </c>
      <c r="M5786" s="52">
        <v>223.34634271184393</v>
      </c>
      <c r="N5786" s="52">
        <v>214.42665141114659</v>
      </c>
      <c r="O5786" s="52">
        <v>200.4347344907614</v>
      </c>
      <c r="P5786" s="52">
        <v>186.17787211187175</v>
      </c>
      <c r="Q5786" s="52">
        <v>185.75069858110808</v>
      </c>
      <c r="R5786" s="52">
        <v>164.05528320902809</v>
      </c>
      <c r="S5786" s="52">
        <v>162.39430738819638</v>
      </c>
      <c r="T5786" s="52">
        <v>159.49852368604078</v>
      </c>
      <c r="U5786" s="52">
        <v>155.92222699360565</v>
      </c>
      <c r="V5786" s="52">
        <v>154.35386248557256</v>
      </c>
      <c r="W5786" s="52">
        <v>165.78809121912064</v>
      </c>
      <c r="X5786" s="52">
        <v>163.8219422461041</v>
      </c>
      <c r="Y5786" s="52">
        <v>154.34808864888984</v>
      </c>
      <c r="Z5786" s="52">
        <v>156.78003910997356</v>
      </c>
    </row>
    <row r="5787" spans="1:26">
      <c r="A5787" s="52" t="s">
        <v>353</v>
      </c>
      <c r="B5787" s="52" t="s">
        <v>343</v>
      </c>
      <c r="C5787" s="52" t="s">
        <v>258</v>
      </c>
      <c r="D5787" s="52" t="s">
        <v>86</v>
      </c>
      <c r="E5787" s="52" t="s">
        <v>90</v>
      </c>
      <c r="F5787" s="52" t="s">
        <v>73</v>
      </c>
      <c r="G5787" s="52">
        <v>0</v>
      </c>
      <c r="H5787" s="52">
        <v>0</v>
      </c>
      <c r="I5787" s="52">
        <v>0</v>
      </c>
      <c r="J5787" s="52">
        <v>0</v>
      </c>
      <c r="K5787" s="52">
        <v>0</v>
      </c>
      <c r="L5787" s="52">
        <v>0</v>
      </c>
      <c r="M5787" s="52">
        <v>0</v>
      </c>
      <c r="N5787" s="52">
        <v>0</v>
      </c>
      <c r="O5787" s="52">
        <v>0</v>
      </c>
      <c r="P5787" s="52">
        <v>0</v>
      </c>
      <c r="Q5787" s="52">
        <v>0</v>
      </c>
      <c r="R5787" s="52">
        <v>0</v>
      </c>
      <c r="S5787" s="52">
        <v>0</v>
      </c>
      <c r="T5787" s="52">
        <v>0</v>
      </c>
      <c r="U5787" s="52">
        <v>0</v>
      </c>
      <c r="V5787" s="52">
        <v>0</v>
      </c>
      <c r="W5787" s="52">
        <v>0</v>
      </c>
      <c r="X5787" s="52">
        <v>0</v>
      </c>
      <c r="Y5787" s="52">
        <v>0</v>
      </c>
      <c r="Z5787" s="52">
        <v>0</v>
      </c>
    </row>
    <row r="5788" spans="1:26">
      <c r="A5788" s="52" t="s">
        <v>354</v>
      </c>
      <c r="B5788" s="52" t="s">
        <v>337</v>
      </c>
      <c r="C5788" s="52" t="s">
        <v>258</v>
      </c>
      <c r="D5788" s="52" t="s">
        <v>86</v>
      </c>
      <c r="E5788" s="52" t="s">
        <v>91</v>
      </c>
      <c r="F5788" s="52" t="s">
        <v>63</v>
      </c>
      <c r="G5788" s="52">
        <v>0</v>
      </c>
      <c r="H5788" s="52">
        <v>0</v>
      </c>
      <c r="I5788" s="52">
        <v>0</v>
      </c>
      <c r="J5788" s="52">
        <v>0</v>
      </c>
      <c r="K5788" s="52">
        <v>0</v>
      </c>
      <c r="L5788" s="52">
        <v>0</v>
      </c>
      <c r="M5788" s="52">
        <v>0</v>
      </c>
      <c r="N5788" s="52">
        <v>0</v>
      </c>
      <c r="O5788" s="52">
        <v>0</v>
      </c>
      <c r="P5788" s="52">
        <v>0</v>
      </c>
      <c r="Q5788" s="52">
        <v>0</v>
      </c>
      <c r="R5788" s="52">
        <v>0</v>
      </c>
      <c r="S5788" s="52">
        <v>0</v>
      </c>
      <c r="T5788" s="52">
        <v>0</v>
      </c>
      <c r="U5788" s="52">
        <v>0</v>
      </c>
      <c r="V5788" s="52">
        <v>0</v>
      </c>
      <c r="W5788" s="52">
        <v>0</v>
      </c>
      <c r="X5788" s="52">
        <v>0</v>
      </c>
      <c r="Y5788" s="52">
        <v>0</v>
      </c>
      <c r="Z5788" s="52">
        <v>0</v>
      </c>
    </row>
    <row r="5789" spans="1:26">
      <c r="A5789" s="52" t="s">
        <v>354</v>
      </c>
      <c r="B5789" s="52" t="s">
        <v>338</v>
      </c>
      <c r="C5789" s="52" t="s">
        <v>258</v>
      </c>
      <c r="D5789" s="52" t="s">
        <v>86</v>
      </c>
      <c r="E5789" s="52" t="s">
        <v>91</v>
      </c>
      <c r="F5789" s="52" t="s">
        <v>64</v>
      </c>
      <c r="G5789" s="52">
        <v>0</v>
      </c>
      <c r="H5789" s="52">
        <v>0</v>
      </c>
      <c r="I5789" s="52">
        <v>0</v>
      </c>
      <c r="J5789" s="52">
        <v>0</v>
      </c>
      <c r="K5789" s="52">
        <v>0</v>
      </c>
      <c r="L5789" s="52">
        <v>0</v>
      </c>
      <c r="M5789" s="52">
        <v>0</v>
      </c>
      <c r="N5789" s="52">
        <v>0</v>
      </c>
      <c r="O5789" s="52">
        <v>0</v>
      </c>
      <c r="P5789" s="52">
        <v>0</v>
      </c>
      <c r="Q5789" s="52">
        <v>0</v>
      </c>
      <c r="R5789" s="52">
        <v>0</v>
      </c>
      <c r="S5789" s="52">
        <v>0</v>
      </c>
      <c r="T5789" s="52">
        <v>0</v>
      </c>
      <c r="U5789" s="52">
        <v>0</v>
      </c>
      <c r="V5789" s="52">
        <v>0</v>
      </c>
      <c r="W5789" s="52">
        <v>0</v>
      </c>
      <c r="X5789" s="52">
        <v>0</v>
      </c>
      <c r="Y5789" s="52">
        <v>0</v>
      </c>
      <c r="Z5789" s="52">
        <v>0</v>
      </c>
    </row>
    <row r="5790" spans="1:26">
      <c r="A5790" s="52" t="s">
        <v>354</v>
      </c>
      <c r="B5790" s="52" t="s">
        <v>339</v>
      </c>
      <c r="C5790" s="52" t="s">
        <v>258</v>
      </c>
      <c r="D5790" s="52" t="s">
        <v>86</v>
      </c>
      <c r="E5790" s="52" t="s">
        <v>91</v>
      </c>
      <c r="F5790" s="52" t="s">
        <v>65</v>
      </c>
      <c r="G5790" s="52">
        <v>0</v>
      </c>
      <c r="H5790" s="52">
        <v>0</v>
      </c>
      <c r="I5790" s="52">
        <v>0</v>
      </c>
      <c r="J5790" s="52">
        <v>0</v>
      </c>
      <c r="K5790" s="52">
        <v>0</v>
      </c>
      <c r="L5790" s="52">
        <v>0</v>
      </c>
      <c r="M5790" s="52">
        <v>0</v>
      </c>
      <c r="N5790" s="52">
        <v>0</v>
      </c>
      <c r="O5790" s="52">
        <v>0</v>
      </c>
      <c r="P5790" s="52">
        <v>0</v>
      </c>
      <c r="Q5790" s="52">
        <v>0</v>
      </c>
      <c r="R5790" s="52">
        <v>0</v>
      </c>
      <c r="S5790" s="52">
        <v>0</v>
      </c>
      <c r="T5790" s="52">
        <v>0</v>
      </c>
      <c r="U5790" s="52">
        <v>0</v>
      </c>
      <c r="V5790" s="52">
        <v>0</v>
      </c>
      <c r="W5790" s="52">
        <v>0</v>
      </c>
      <c r="X5790" s="52">
        <v>0</v>
      </c>
      <c r="Y5790" s="52">
        <v>0</v>
      </c>
      <c r="Z5790" s="52">
        <v>0</v>
      </c>
    </row>
    <row r="5791" spans="1:26">
      <c r="A5791" s="52" t="s">
        <v>354</v>
      </c>
      <c r="B5791" s="52" t="s">
        <v>340</v>
      </c>
      <c r="C5791" s="52" t="s">
        <v>258</v>
      </c>
      <c r="D5791" s="52" t="s">
        <v>86</v>
      </c>
      <c r="E5791" s="52" t="s">
        <v>91</v>
      </c>
      <c r="F5791" s="52" t="s">
        <v>66</v>
      </c>
      <c r="G5791" s="52">
        <v>0</v>
      </c>
      <c r="H5791" s="52">
        <v>0</v>
      </c>
      <c r="I5791" s="52">
        <v>0</v>
      </c>
      <c r="J5791" s="52">
        <v>0</v>
      </c>
      <c r="K5791" s="52">
        <v>0</v>
      </c>
      <c r="L5791" s="52">
        <v>0.14764725722421418</v>
      </c>
      <c r="M5791" s="52">
        <v>0.14978132282456416</v>
      </c>
      <c r="N5791" s="52">
        <v>0.15341832362516064</v>
      </c>
      <c r="O5791" s="52">
        <v>0.14385584162359238</v>
      </c>
      <c r="P5791" s="52">
        <v>0.1492712712244805</v>
      </c>
      <c r="Q5791" s="52">
        <v>0.15719205602577951</v>
      </c>
      <c r="R5791" s="52">
        <v>0.14584856042391917</v>
      </c>
      <c r="S5791" s="52">
        <v>0.14642140682401311</v>
      </c>
      <c r="T5791" s="52">
        <v>0.12601719362066682</v>
      </c>
      <c r="U5791" s="52">
        <v>0.14392371602360349</v>
      </c>
      <c r="V5791" s="52">
        <v>0.1590072696260772</v>
      </c>
      <c r="W5791" s="52">
        <v>0.13962625202289872</v>
      </c>
      <c r="X5791" s="52">
        <v>0.13601608202230667</v>
      </c>
      <c r="Y5791" s="52">
        <v>0.13522383722217673</v>
      </c>
      <c r="Z5791" s="52">
        <v>0.13356324722190441</v>
      </c>
    </row>
    <row r="5792" spans="1:26">
      <c r="A5792" s="52" t="s">
        <v>354</v>
      </c>
      <c r="B5792" s="52" t="s">
        <v>341</v>
      </c>
      <c r="C5792" s="52" t="s">
        <v>258</v>
      </c>
      <c r="D5792" s="52" t="s">
        <v>86</v>
      </c>
      <c r="E5792" s="52" t="s">
        <v>91</v>
      </c>
      <c r="F5792" s="52" t="s">
        <v>67</v>
      </c>
      <c r="G5792" s="52">
        <v>0</v>
      </c>
      <c r="H5792" s="52">
        <v>0</v>
      </c>
      <c r="I5792" s="52">
        <v>0</v>
      </c>
      <c r="J5792" s="52">
        <v>0</v>
      </c>
      <c r="K5792" s="52">
        <v>0</v>
      </c>
      <c r="L5792" s="52">
        <v>0</v>
      </c>
      <c r="M5792" s="52">
        <v>0</v>
      </c>
      <c r="N5792" s="52">
        <v>0</v>
      </c>
      <c r="O5792" s="52">
        <v>0</v>
      </c>
      <c r="P5792" s="52">
        <v>0</v>
      </c>
      <c r="Q5792" s="52">
        <v>0</v>
      </c>
      <c r="R5792" s="52">
        <v>0</v>
      </c>
      <c r="S5792" s="52">
        <v>0</v>
      </c>
      <c r="T5792" s="52">
        <v>0</v>
      </c>
      <c r="U5792" s="52">
        <v>0</v>
      </c>
      <c r="V5792" s="52">
        <v>0</v>
      </c>
      <c r="W5792" s="52">
        <v>0</v>
      </c>
      <c r="X5792" s="52">
        <v>0</v>
      </c>
      <c r="Y5792" s="52">
        <v>0</v>
      </c>
      <c r="Z5792" s="52">
        <v>0</v>
      </c>
    </row>
    <row r="5793" spans="1:26">
      <c r="A5793" s="52" t="s">
        <v>354</v>
      </c>
      <c r="B5793" s="52" t="s">
        <v>337</v>
      </c>
      <c r="C5793" s="52" t="s">
        <v>258</v>
      </c>
      <c r="D5793" s="52" t="s">
        <v>86</v>
      </c>
      <c r="E5793" s="52" t="s">
        <v>91</v>
      </c>
      <c r="F5793" s="52" t="s">
        <v>68</v>
      </c>
      <c r="G5793" s="52">
        <v>0</v>
      </c>
      <c r="H5793" s="52">
        <v>0</v>
      </c>
      <c r="I5793" s="52">
        <v>0</v>
      </c>
      <c r="J5793" s="52">
        <v>0</v>
      </c>
      <c r="K5793" s="52">
        <v>0</v>
      </c>
      <c r="L5793" s="52">
        <v>0</v>
      </c>
      <c r="M5793" s="52">
        <v>0</v>
      </c>
      <c r="N5793" s="52">
        <v>0</v>
      </c>
      <c r="O5793" s="52">
        <v>0</v>
      </c>
      <c r="P5793" s="52">
        <v>0</v>
      </c>
      <c r="Q5793" s="52">
        <v>0</v>
      </c>
      <c r="R5793" s="52">
        <v>0</v>
      </c>
      <c r="S5793" s="52">
        <v>0</v>
      </c>
      <c r="T5793" s="52">
        <v>0</v>
      </c>
      <c r="U5793" s="52">
        <v>0</v>
      </c>
      <c r="V5793" s="52">
        <v>0</v>
      </c>
      <c r="W5793" s="52">
        <v>0</v>
      </c>
      <c r="X5793" s="52">
        <v>0</v>
      </c>
      <c r="Y5793" s="52">
        <v>0</v>
      </c>
      <c r="Z5793" s="52">
        <v>0</v>
      </c>
    </row>
    <row r="5794" spans="1:26">
      <c r="A5794" s="52" t="s">
        <v>354</v>
      </c>
      <c r="B5794" s="52" t="s">
        <v>337</v>
      </c>
      <c r="C5794" s="52" t="s">
        <v>258</v>
      </c>
      <c r="D5794" s="52" t="s">
        <v>86</v>
      </c>
      <c r="E5794" s="52" t="s">
        <v>91</v>
      </c>
      <c r="F5794" s="52" t="s">
        <v>69</v>
      </c>
      <c r="G5794" s="52">
        <v>0</v>
      </c>
      <c r="H5794" s="52">
        <v>0</v>
      </c>
      <c r="I5794" s="52">
        <v>0</v>
      </c>
      <c r="J5794" s="52">
        <v>0</v>
      </c>
      <c r="K5794" s="52">
        <v>0</v>
      </c>
      <c r="L5794" s="52">
        <v>0</v>
      </c>
      <c r="M5794" s="52">
        <v>0</v>
      </c>
      <c r="N5794" s="52">
        <v>0</v>
      </c>
      <c r="O5794" s="52">
        <v>0</v>
      </c>
      <c r="P5794" s="52">
        <v>0</v>
      </c>
      <c r="Q5794" s="52">
        <v>0</v>
      </c>
      <c r="R5794" s="52">
        <v>0</v>
      </c>
      <c r="S5794" s="52">
        <v>0</v>
      </c>
      <c r="T5794" s="52">
        <v>0</v>
      </c>
      <c r="U5794" s="52">
        <v>0</v>
      </c>
      <c r="V5794" s="52">
        <v>0</v>
      </c>
      <c r="W5794" s="52">
        <v>0</v>
      </c>
      <c r="X5794" s="52">
        <v>0</v>
      </c>
      <c r="Y5794" s="52">
        <v>0</v>
      </c>
      <c r="Z5794" s="52">
        <v>0</v>
      </c>
    </row>
    <row r="5795" spans="1:26">
      <c r="A5795" s="52" t="s">
        <v>354</v>
      </c>
      <c r="B5795" s="52" t="s">
        <v>337</v>
      </c>
      <c r="C5795" s="52" t="s">
        <v>258</v>
      </c>
      <c r="D5795" s="52" t="s">
        <v>86</v>
      </c>
      <c r="E5795" s="52" t="s">
        <v>91</v>
      </c>
      <c r="F5795" s="52" t="s">
        <v>70</v>
      </c>
      <c r="G5795" s="52">
        <v>0</v>
      </c>
      <c r="H5795" s="52">
        <v>0</v>
      </c>
      <c r="I5795" s="52">
        <v>0</v>
      </c>
      <c r="J5795" s="52">
        <v>0</v>
      </c>
      <c r="K5795" s="52">
        <v>0</v>
      </c>
      <c r="L5795" s="52">
        <v>0</v>
      </c>
      <c r="M5795" s="52">
        <v>0</v>
      </c>
      <c r="N5795" s="52">
        <v>0</v>
      </c>
      <c r="O5795" s="52">
        <v>0</v>
      </c>
      <c r="P5795" s="52">
        <v>0</v>
      </c>
      <c r="Q5795" s="52">
        <v>0</v>
      </c>
      <c r="R5795" s="52">
        <v>0</v>
      </c>
      <c r="S5795" s="52">
        <v>0</v>
      </c>
      <c r="T5795" s="52">
        <v>0</v>
      </c>
      <c r="U5795" s="52">
        <v>0</v>
      </c>
      <c r="V5795" s="52">
        <v>0</v>
      </c>
      <c r="W5795" s="52">
        <v>0</v>
      </c>
      <c r="X5795" s="52">
        <v>0</v>
      </c>
      <c r="Y5795" s="52">
        <v>0</v>
      </c>
      <c r="Z5795" s="52">
        <v>0</v>
      </c>
    </row>
    <row r="5796" spans="1:26">
      <c r="A5796" s="52" t="s">
        <v>354</v>
      </c>
      <c r="B5796" s="52" t="s">
        <v>342</v>
      </c>
      <c r="C5796" s="52" t="s">
        <v>258</v>
      </c>
      <c r="D5796" s="52" t="s">
        <v>86</v>
      </c>
      <c r="E5796" s="52" t="s">
        <v>91</v>
      </c>
      <c r="F5796" s="52" t="s">
        <v>71</v>
      </c>
      <c r="G5796" s="52">
        <v>0</v>
      </c>
      <c r="H5796" s="52">
        <v>0</v>
      </c>
      <c r="I5796" s="52">
        <v>0</v>
      </c>
      <c r="J5796" s="52">
        <v>0</v>
      </c>
      <c r="K5796" s="52">
        <v>0</v>
      </c>
      <c r="L5796" s="52">
        <v>0</v>
      </c>
      <c r="M5796" s="52">
        <v>0</v>
      </c>
      <c r="N5796" s="52">
        <v>0</v>
      </c>
      <c r="O5796" s="52">
        <v>0</v>
      </c>
      <c r="P5796" s="52">
        <v>0</v>
      </c>
      <c r="Q5796" s="52">
        <v>0</v>
      </c>
      <c r="R5796" s="52">
        <v>0</v>
      </c>
      <c r="S5796" s="52">
        <v>0</v>
      </c>
      <c r="T5796" s="52">
        <v>0</v>
      </c>
      <c r="U5796" s="52">
        <v>0</v>
      </c>
      <c r="V5796" s="52">
        <v>0</v>
      </c>
      <c r="W5796" s="52">
        <v>0</v>
      </c>
      <c r="X5796" s="52">
        <v>0</v>
      </c>
      <c r="Y5796" s="52">
        <v>0</v>
      </c>
      <c r="Z5796" s="52">
        <v>0</v>
      </c>
    </row>
    <row r="5797" spans="1:26">
      <c r="A5797" s="52" t="s">
        <v>354</v>
      </c>
      <c r="B5797" s="52" t="s">
        <v>342</v>
      </c>
      <c r="C5797" s="52" t="s">
        <v>258</v>
      </c>
      <c r="D5797" s="52" t="s">
        <v>86</v>
      </c>
      <c r="E5797" s="52" t="s">
        <v>91</v>
      </c>
      <c r="F5797" s="52" t="s">
        <v>72</v>
      </c>
      <c r="G5797" s="52">
        <v>0.17160018480000003</v>
      </c>
      <c r="H5797" s="52">
        <v>0.17160018480000003</v>
      </c>
      <c r="I5797" s="52">
        <v>0.17160018480000003</v>
      </c>
      <c r="J5797" s="52">
        <v>4.28979528E-2</v>
      </c>
      <c r="K5797" s="52">
        <v>4.2600690000000004E-2</v>
      </c>
      <c r="L5797" s="52">
        <v>4.2600690000000004E-2</v>
      </c>
      <c r="M5797" s="52">
        <v>4.2600690000000004E-2</v>
      </c>
      <c r="N5797" s="52">
        <v>4.2600690000000004E-2</v>
      </c>
      <c r="O5797" s="52">
        <v>4.2600690000000004E-2</v>
      </c>
      <c r="P5797" s="52">
        <v>4.2600690000000004E-2</v>
      </c>
      <c r="Q5797" s="52">
        <v>4.2600690000000004E-2</v>
      </c>
      <c r="R5797" s="52">
        <v>4.2600690000000004E-2</v>
      </c>
      <c r="S5797" s="52">
        <v>4.2600690000000004E-2</v>
      </c>
      <c r="T5797" s="52">
        <v>4.2600690000000004E-2</v>
      </c>
      <c r="U5797" s="52">
        <v>8.5201380000000007E-2</v>
      </c>
      <c r="V5797" s="52">
        <v>8.5201380000000007E-2</v>
      </c>
      <c r="W5797" s="52">
        <v>8.5201380000000007E-2</v>
      </c>
      <c r="X5797" s="52">
        <v>4.2600690000000004E-2</v>
      </c>
      <c r="Y5797" s="52">
        <v>8.5201380000000007E-2</v>
      </c>
      <c r="Z5797" s="52">
        <v>5.6404569600000003E-2</v>
      </c>
    </row>
    <row r="5798" spans="1:26">
      <c r="A5798" s="52" t="s">
        <v>354</v>
      </c>
      <c r="B5798" s="52" t="s">
        <v>343</v>
      </c>
      <c r="C5798" s="52" t="s">
        <v>258</v>
      </c>
      <c r="D5798" s="52" t="s">
        <v>86</v>
      </c>
      <c r="E5798" s="52" t="s">
        <v>91</v>
      </c>
      <c r="F5798" s="52" t="s">
        <v>73</v>
      </c>
      <c r="G5798" s="52">
        <v>0</v>
      </c>
      <c r="H5798" s="52">
        <v>0</v>
      </c>
      <c r="I5798" s="52">
        <v>0</v>
      </c>
      <c r="J5798" s="52">
        <v>0</v>
      </c>
      <c r="K5798" s="52">
        <v>0</v>
      </c>
      <c r="L5798" s="52">
        <v>0</v>
      </c>
      <c r="M5798" s="52">
        <v>0</v>
      </c>
      <c r="N5798" s="52">
        <v>0</v>
      </c>
      <c r="O5798" s="52">
        <v>0</v>
      </c>
      <c r="P5798" s="52">
        <v>0</v>
      </c>
      <c r="Q5798" s="52">
        <v>0</v>
      </c>
      <c r="R5798" s="52">
        <v>0</v>
      </c>
      <c r="S5798" s="52">
        <v>0</v>
      </c>
      <c r="T5798" s="52">
        <v>0</v>
      </c>
      <c r="U5798" s="52">
        <v>0</v>
      </c>
      <c r="V5798" s="52">
        <v>0</v>
      </c>
      <c r="W5798" s="52">
        <v>0</v>
      </c>
      <c r="X5798" s="52">
        <v>0</v>
      </c>
      <c r="Y5798" s="52">
        <v>0</v>
      </c>
      <c r="Z5798" s="52">
        <v>0</v>
      </c>
    </row>
    <row r="5799" spans="1:26">
      <c r="A5799" s="52" t="s">
        <v>355</v>
      </c>
      <c r="B5799" s="52" t="s">
        <v>337</v>
      </c>
      <c r="C5799" s="52" t="s">
        <v>258</v>
      </c>
      <c r="D5799" s="52" t="s">
        <v>86</v>
      </c>
      <c r="E5799" s="52" t="s">
        <v>92</v>
      </c>
      <c r="F5799" s="52" t="s">
        <v>63</v>
      </c>
      <c r="G5799" s="52">
        <v>0</v>
      </c>
      <c r="H5799" s="52">
        <v>0</v>
      </c>
      <c r="I5799" s="52">
        <v>0</v>
      </c>
      <c r="J5799" s="52">
        <v>0</v>
      </c>
      <c r="K5799" s="52">
        <v>0</v>
      </c>
      <c r="L5799" s="52">
        <v>0</v>
      </c>
      <c r="M5799" s="52">
        <v>0</v>
      </c>
      <c r="N5799" s="52">
        <v>0</v>
      </c>
      <c r="O5799" s="52">
        <v>0</v>
      </c>
      <c r="P5799" s="52">
        <v>0</v>
      </c>
      <c r="Q5799" s="52">
        <v>0</v>
      </c>
      <c r="R5799" s="52">
        <v>0</v>
      </c>
      <c r="S5799" s="52">
        <v>0</v>
      </c>
      <c r="T5799" s="52">
        <v>0</v>
      </c>
      <c r="U5799" s="52">
        <v>0</v>
      </c>
      <c r="V5799" s="52">
        <v>0</v>
      </c>
      <c r="W5799" s="52">
        <v>0</v>
      </c>
      <c r="X5799" s="52">
        <v>0</v>
      </c>
      <c r="Y5799" s="52">
        <v>0</v>
      </c>
      <c r="Z5799" s="52">
        <v>0</v>
      </c>
    </row>
    <row r="5800" spans="1:26">
      <c r="A5800" s="52" t="s">
        <v>355</v>
      </c>
      <c r="B5800" s="52" t="s">
        <v>338</v>
      </c>
      <c r="C5800" s="52" t="s">
        <v>258</v>
      </c>
      <c r="D5800" s="52" t="s">
        <v>86</v>
      </c>
      <c r="E5800" s="52" t="s">
        <v>92</v>
      </c>
      <c r="F5800" s="52" t="s">
        <v>64</v>
      </c>
      <c r="G5800" s="52">
        <v>0</v>
      </c>
      <c r="H5800" s="52">
        <v>0</v>
      </c>
      <c r="I5800" s="52">
        <v>0</v>
      </c>
      <c r="J5800" s="52">
        <v>0</v>
      </c>
      <c r="K5800" s="52">
        <v>0</v>
      </c>
      <c r="L5800" s="52">
        <v>0</v>
      </c>
      <c r="M5800" s="52">
        <v>0</v>
      </c>
      <c r="N5800" s="52">
        <v>0</v>
      </c>
      <c r="O5800" s="52">
        <v>0</v>
      </c>
      <c r="P5800" s="52">
        <v>0</v>
      </c>
      <c r="Q5800" s="52">
        <v>0</v>
      </c>
      <c r="R5800" s="52">
        <v>0</v>
      </c>
      <c r="S5800" s="52">
        <v>0</v>
      </c>
      <c r="T5800" s="52">
        <v>0</v>
      </c>
      <c r="U5800" s="52">
        <v>0</v>
      </c>
      <c r="V5800" s="52">
        <v>0</v>
      </c>
      <c r="W5800" s="52">
        <v>0</v>
      </c>
      <c r="X5800" s="52">
        <v>0</v>
      </c>
      <c r="Y5800" s="52">
        <v>0</v>
      </c>
      <c r="Z5800" s="52">
        <v>0</v>
      </c>
    </row>
    <row r="5801" spans="1:26">
      <c r="A5801" s="52" t="s">
        <v>355</v>
      </c>
      <c r="B5801" s="52" t="s">
        <v>339</v>
      </c>
      <c r="C5801" s="52" t="s">
        <v>258</v>
      </c>
      <c r="D5801" s="52" t="s">
        <v>86</v>
      </c>
      <c r="E5801" s="52" t="s">
        <v>92</v>
      </c>
      <c r="F5801" s="52" t="s">
        <v>65</v>
      </c>
      <c r="G5801" s="52">
        <v>0</v>
      </c>
      <c r="H5801" s="52">
        <v>0</v>
      </c>
      <c r="I5801" s="52">
        <v>0</v>
      </c>
      <c r="J5801" s="52">
        <v>0</v>
      </c>
      <c r="K5801" s="52">
        <v>0</v>
      </c>
      <c r="L5801" s="52">
        <v>0</v>
      </c>
      <c r="M5801" s="52">
        <v>0</v>
      </c>
      <c r="N5801" s="52">
        <v>0</v>
      </c>
      <c r="O5801" s="52">
        <v>0</v>
      </c>
      <c r="P5801" s="52">
        <v>0</v>
      </c>
      <c r="Q5801" s="52">
        <v>0</v>
      </c>
      <c r="R5801" s="52">
        <v>0</v>
      </c>
      <c r="S5801" s="52">
        <v>0</v>
      </c>
      <c r="T5801" s="52">
        <v>0</v>
      </c>
      <c r="U5801" s="52">
        <v>0</v>
      </c>
      <c r="V5801" s="52">
        <v>0</v>
      </c>
      <c r="W5801" s="52">
        <v>0</v>
      </c>
      <c r="X5801" s="52">
        <v>0</v>
      </c>
      <c r="Y5801" s="52">
        <v>0</v>
      </c>
      <c r="Z5801" s="52">
        <v>0</v>
      </c>
    </row>
    <row r="5802" spans="1:26">
      <c r="A5802" s="52" t="s">
        <v>355</v>
      </c>
      <c r="B5802" s="52" t="s">
        <v>340</v>
      </c>
      <c r="C5802" s="52" t="s">
        <v>258</v>
      </c>
      <c r="D5802" s="52" t="s">
        <v>86</v>
      </c>
      <c r="E5802" s="52" t="s">
        <v>92</v>
      </c>
      <c r="F5802" s="52" t="s">
        <v>66</v>
      </c>
      <c r="G5802" s="52">
        <v>3.9825111285350991</v>
      </c>
      <c r="H5802" s="52">
        <v>3.990555754854499</v>
      </c>
      <c r="I5802" s="52">
        <v>4.0566619057860285</v>
      </c>
      <c r="J5802" s="52">
        <v>4.2974973620673698</v>
      </c>
      <c r="K5802" s="52">
        <v>4.9673973608146538</v>
      </c>
      <c r="L5802" s="52">
        <v>5.1622129628747189</v>
      </c>
      <c r="M5802" s="52">
        <v>0</v>
      </c>
      <c r="N5802" s="52">
        <v>0</v>
      </c>
      <c r="O5802" s="52">
        <v>0</v>
      </c>
      <c r="P5802" s="52">
        <v>0</v>
      </c>
      <c r="Q5802" s="52">
        <v>0</v>
      </c>
      <c r="R5802" s="52">
        <v>0</v>
      </c>
      <c r="S5802" s="52">
        <v>0</v>
      </c>
      <c r="T5802" s="52">
        <v>0</v>
      </c>
      <c r="U5802" s="52">
        <v>0</v>
      </c>
      <c r="V5802" s="52">
        <v>0</v>
      </c>
      <c r="W5802" s="52">
        <v>0</v>
      </c>
      <c r="X5802" s="52">
        <v>0</v>
      </c>
      <c r="Y5802" s="52">
        <v>0</v>
      </c>
      <c r="Z5802" s="52">
        <v>0</v>
      </c>
    </row>
    <row r="5803" spans="1:26">
      <c r="A5803" s="52" t="s">
        <v>355</v>
      </c>
      <c r="B5803" s="52" t="s">
        <v>341</v>
      </c>
      <c r="C5803" s="52" t="s">
        <v>258</v>
      </c>
      <c r="D5803" s="52" t="s">
        <v>86</v>
      </c>
      <c r="E5803" s="52" t="s">
        <v>92</v>
      </c>
      <c r="F5803" s="52" t="s">
        <v>67</v>
      </c>
      <c r="G5803" s="52">
        <v>0</v>
      </c>
      <c r="H5803" s="52">
        <v>0</v>
      </c>
      <c r="I5803" s="52">
        <v>0</v>
      </c>
      <c r="J5803" s="52">
        <v>0</v>
      </c>
      <c r="K5803" s="52">
        <v>0</v>
      </c>
      <c r="L5803" s="52">
        <v>0</v>
      </c>
      <c r="M5803" s="52">
        <v>0</v>
      </c>
      <c r="N5803" s="52">
        <v>0</v>
      </c>
      <c r="O5803" s="52">
        <v>0</v>
      </c>
      <c r="P5803" s="52">
        <v>0</v>
      </c>
      <c r="Q5803" s="52">
        <v>0</v>
      </c>
      <c r="R5803" s="52">
        <v>0</v>
      </c>
      <c r="S5803" s="52">
        <v>0</v>
      </c>
      <c r="T5803" s="52">
        <v>0</v>
      </c>
      <c r="U5803" s="52">
        <v>0</v>
      </c>
      <c r="V5803" s="52">
        <v>0</v>
      </c>
      <c r="W5803" s="52">
        <v>0</v>
      </c>
      <c r="X5803" s="52">
        <v>0</v>
      </c>
      <c r="Y5803" s="52">
        <v>0</v>
      </c>
      <c r="Z5803" s="52">
        <v>0</v>
      </c>
    </row>
    <row r="5804" spans="1:26">
      <c r="A5804" s="52" t="s">
        <v>355</v>
      </c>
      <c r="B5804" s="52" t="s">
        <v>337</v>
      </c>
      <c r="C5804" s="52" t="s">
        <v>258</v>
      </c>
      <c r="D5804" s="52" t="s">
        <v>86</v>
      </c>
      <c r="E5804" s="52" t="s">
        <v>92</v>
      </c>
      <c r="F5804" s="52" t="s">
        <v>68</v>
      </c>
      <c r="G5804" s="52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2">
        <v>0</v>
      </c>
      <c r="Q5804" s="52">
        <v>0</v>
      </c>
      <c r="R5804" s="52">
        <v>0</v>
      </c>
      <c r="S5804" s="52">
        <v>0</v>
      </c>
      <c r="T5804" s="52">
        <v>0</v>
      </c>
      <c r="U5804" s="52">
        <v>0</v>
      </c>
      <c r="V5804" s="52">
        <v>0</v>
      </c>
      <c r="W5804" s="52">
        <v>0</v>
      </c>
      <c r="X5804" s="52">
        <v>0</v>
      </c>
      <c r="Y5804" s="52">
        <v>0</v>
      </c>
      <c r="Z5804" s="52">
        <v>0</v>
      </c>
    </row>
    <row r="5805" spans="1:26">
      <c r="A5805" s="52" t="s">
        <v>355</v>
      </c>
      <c r="B5805" s="52" t="s">
        <v>337</v>
      </c>
      <c r="C5805" s="52" t="s">
        <v>258</v>
      </c>
      <c r="D5805" s="52" t="s">
        <v>86</v>
      </c>
      <c r="E5805" s="52" t="s">
        <v>92</v>
      </c>
      <c r="F5805" s="52" t="s">
        <v>69</v>
      </c>
      <c r="G5805" s="52">
        <v>0</v>
      </c>
      <c r="H5805" s="52">
        <v>0</v>
      </c>
      <c r="I5805" s="52">
        <v>0</v>
      </c>
      <c r="J5805" s="52">
        <v>0</v>
      </c>
      <c r="K5805" s="52">
        <v>0</v>
      </c>
      <c r="L5805" s="52">
        <v>0</v>
      </c>
      <c r="M5805" s="52">
        <v>0</v>
      </c>
      <c r="N5805" s="52">
        <v>0</v>
      </c>
      <c r="O5805" s="52">
        <v>0</v>
      </c>
      <c r="P5805" s="52">
        <v>0</v>
      </c>
      <c r="Q5805" s="52">
        <v>0</v>
      </c>
      <c r="R5805" s="52">
        <v>0</v>
      </c>
      <c r="S5805" s="52">
        <v>0</v>
      </c>
      <c r="T5805" s="52">
        <v>0</v>
      </c>
      <c r="U5805" s="52">
        <v>0</v>
      </c>
      <c r="V5805" s="52">
        <v>0</v>
      </c>
      <c r="W5805" s="52">
        <v>0</v>
      </c>
      <c r="X5805" s="52">
        <v>0</v>
      </c>
      <c r="Y5805" s="52">
        <v>0</v>
      </c>
      <c r="Z5805" s="52">
        <v>0</v>
      </c>
    </row>
    <row r="5806" spans="1:26">
      <c r="A5806" s="52" t="s">
        <v>355</v>
      </c>
      <c r="B5806" s="52" t="s">
        <v>337</v>
      </c>
      <c r="C5806" s="52" t="s">
        <v>258</v>
      </c>
      <c r="D5806" s="52" t="s">
        <v>86</v>
      </c>
      <c r="E5806" s="52" t="s">
        <v>92</v>
      </c>
      <c r="F5806" s="52" t="s">
        <v>70</v>
      </c>
      <c r="G5806" s="52">
        <v>0</v>
      </c>
      <c r="H5806" s="52">
        <v>0</v>
      </c>
      <c r="I5806" s="52">
        <v>0</v>
      </c>
      <c r="J5806" s="52">
        <v>0</v>
      </c>
      <c r="K5806" s="52">
        <v>0</v>
      </c>
      <c r="L5806" s="52">
        <v>0</v>
      </c>
      <c r="M5806" s="52">
        <v>0</v>
      </c>
      <c r="N5806" s="52">
        <v>0</v>
      </c>
      <c r="O5806" s="52">
        <v>0</v>
      </c>
      <c r="P5806" s="52">
        <v>0</v>
      </c>
      <c r="Q5806" s="52">
        <v>0</v>
      </c>
      <c r="R5806" s="52">
        <v>0</v>
      </c>
      <c r="S5806" s="52">
        <v>0</v>
      </c>
      <c r="T5806" s="52">
        <v>0</v>
      </c>
      <c r="U5806" s="52">
        <v>0</v>
      </c>
      <c r="V5806" s="52">
        <v>0</v>
      </c>
      <c r="W5806" s="52">
        <v>0</v>
      </c>
      <c r="X5806" s="52">
        <v>0</v>
      </c>
      <c r="Y5806" s="52">
        <v>0</v>
      </c>
      <c r="Z5806" s="52">
        <v>0</v>
      </c>
    </row>
    <row r="5807" spans="1:26">
      <c r="A5807" s="52" t="s">
        <v>355</v>
      </c>
      <c r="B5807" s="52" t="s">
        <v>342</v>
      </c>
      <c r="C5807" s="52" t="s">
        <v>258</v>
      </c>
      <c r="D5807" s="52" t="s">
        <v>86</v>
      </c>
      <c r="E5807" s="52" t="s">
        <v>92</v>
      </c>
      <c r="F5807" s="52" t="s">
        <v>71</v>
      </c>
      <c r="G5807" s="52">
        <v>0</v>
      </c>
      <c r="H5807" s="52">
        <v>0</v>
      </c>
      <c r="I5807" s="52">
        <v>0</v>
      </c>
      <c r="J5807" s="52">
        <v>0</v>
      </c>
      <c r="K5807" s="52">
        <v>0</v>
      </c>
      <c r="L5807" s="52">
        <v>0</v>
      </c>
      <c r="M5807" s="52">
        <v>0</v>
      </c>
      <c r="N5807" s="52">
        <v>0</v>
      </c>
      <c r="O5807" s="52">
        <v>0</v>
      </c>
      <c r="P5807" s="52">
        <v>0</v>
      </c>
      <c r="Q5807" s="52">
        <v>0</v>
      </c>
      <c r="R5807" s="52">
        <v>0</v>
      </c>
      <c r="S5807" s="52">
        <v>0</v>
      </c>
      <c r="T5807" s="52">
        <v>0</v>
      </c>
      <c r="U5807" s="52">
        <v>0</v>
      </c>
      <c r="V5807" s="52">
        <v>0</v>
      </c>
      <c r="W5807" s="52">
        <v>0</v>
      </c>
      <c r="X5807" s="52">
        <v>0</v>
      </c>
      <c r="Y5807" s="52">
        <v>0</v>
      </c>
      <c r="Z5807" s="52">
        <v>0</v>
      </c>
    </row>
    <row r="5808" spans="1:26">
      <c r="A5808" s="52" t="s">
        <v>355</v>
      </c>
      <c r="B5808" s="52" t="s">
        <v>342</v>
      </c>
      <c r="C5808" s="52" t="s">
        <v>258</v>
      </c>
      <c r="D5808" s="52" t="s">
        <v>86</v>
      </c>
      <c r="E5808" s="52" t="s">
        <v>92</v>
      </c>
      <c r="F5808" s="52" t="s">
        <v>72</v>
      </c>
      <c r="G5808" s="52">
        <v>5.0034981420000006</v>
      </c>
      <c r="H5808" s="52">
        <v>9.2231017200000007</v>
      </c>
      <c r="I5808" s="52">
        <v>4.9246983792000005</v>
      </c>
      <c r="J5808" s="52">
        <v>4.9274993484000005</v>
      </c>
      <c r="K5808" s="52">
        <v>5.0551004520000014</v>
      </c>
      <c r="L5808" s="52">
        <v>5.6172034728000009</v>
      </c>
      <c r="M5808" s="52">
        <v>4.3535979252000008</v>
      </c>
      <c r="N5808" s="52">
        <v>4.6134014255999993</v>
      </c>
      <c r="O5808" s="52">
        <v>4.3050017376000005</v>
      </c>
      <c r="P5808" s="52">
        <v>3.9210010020000001</v>
      </c>
      <c r="Q5808" s="52">
        <v>3.6656983116000004</v>
      </c>
      <c r="R5808" s="52">
        <v>0</v>
      </c>
      <c r="S5808" s="52">
        <v>0</v>
      </c>
      <c r="T5808" s="52">
        <v>0</v>
      </c>
      <c r="U5808" s="52">
        <v>0</v>
      </c>
      <c r="V5808" s="52">
        <v>4.28979528E-2</v>
      </c>
      <c r="W5808" s="52">
        <v>0</v>
      </c>
      <c r="X5808" s="52">
        <v>0</v>
      </c>
      <c r="Y5808" s="52">
        <v>0</v>
      </c>
      <c r="Z5808" s="52">
        <v>0</v>
      </c>
    </row>
    <row r="5809" spans="1:26">
      <c r="A5809" s="52" t="s">
        <v>355</v>
      </c>
      <c r="B5809" s="52" t="s">
        <v>343</v>
      </c>
      <c r="C5809" s="52" t="s">
        <v>258</v>
      </c>
      <c r="D5809" s="52" t="s">
        <v>86</v>
      </c>
      <c r="E5809" s="52" t="s">
        <v>92</v>
      </c>
      <c r="F5809" s="52" t="s">
        <v>73</v>
      </c>
      <c r="G5809" s="52">
        <v>0</v>
      </c>
      <c r="H5809" s="52">
        <v>0</v>
      </c>
      <c r="I5809" s="52">
        <v>0</v>
      </c>
      <c r="J5809" s="52">
        <v>0</v>
      </c>
      <c r="K5809" s="52">
        <v>0</v>
      </c>
      <c r="L5809" s="52">
        <v>0</v>
      </c>
      <c r="M5809" s="52">
        <v>0</v>
      </c>
      <c r="N5809" s="52">
        <v>0</v>
      </c>
      <c r="O5809" s="52">
        <v>0</v>
      </c>
      <c r="P5809" s="52">
        <v>0</v>
      </c>
      <c r="Q5809" s="52">
        <v>0</v>
      </c>
      <c r="R5809" s="52">
        <v>0</v>
      </c>
      <c r="S5809" s="52">
        <v>0</v>
      </c>
      <c r="T5809" s="52">
        <v>0</v>
      </c>
      <c r="U5809" s="52">
        <v>0</v>
      </c>
      <c r="V5809" s="52">
        <v>0</v>
      </c>
      <c r="W5809" s="52">
        <v>0</v>
      </c>
      <c r="X5809" s="52">
        <v>0</v>
      </c>
      <c r="Y5809" s="52">
        <v>0</v>
      </c>
      <c r="Z5809" s="52">
        <v>0</v>
      </c>
    </row>
    <row r="5810" spans="1:26">
      <c r="A5810" s="52" t="s">
        <v>350</v>
      </c>
      <c r="B5810" s="52" t="s">
        <v>337</v>
      </c>
      <c r="C5810" s="52" t="s">
        <v>259</v>
      </c>
      <c r="D5810" s="52" t="s">
        <v>86</v>
      </c>
      <c r="E5810" s="52" t="s">
        <v>87</v>
      </c>
      <c r="F5810" s="52" t="s">
        <v>63</v>
      </c>
      <c r="G5810" s="52">
        <v>0</v>
      </c>
      <c r="H5810" s="52">
        <v>0</v>
      </c>
      <c r="I5810" s="52">
        <v>0</v>
      </c>
      <c r="J5810" s="52">
        <v>0</v>
      </c>
      <c r="K5810" s="52">
        <v>0</v>
      </c>
      <c r="L5810" s="52">
        <v>0</v>
      </c>
      <c r="M5810" s="52">
        <v>0</v>
      </c>
      <c r="N5810" s="52">
        <v>0</v>
      </c>
      <c r="O5810" s="52">
        <v>0</v>
      </c>
      <c r="P5810" s="52">
        <v>0</v>
      </c>
      <c r="Q5810" s="52">
        <v>0</v>
      </c>
      <c r="R5810" s="52">
        <v>0</v>
      </c>
      <c r="S5810" s="52">
        <v>0</v>
      </c>
      <c r="T5810" s="52">
        <v>0</v>
      </c>
      <c r="U5810" s="52">
        <v>0</v>
      </c>
      <c r="V5810" s="52">
        <v>0</v>
      </c>
      <c r="W5810" s="52">
        <v>0</v>
      </c>
      <c r="X5810" s="52">
        <v>0</v>
      </c>
      <c r="Y5810" s="52">
        <v>0</v>
      </c>
      <c r="Z5810" s="52">
        <v>0</v>
      </c>
    </row>
    <row r="5811" spans="1:26">
      <c r="A5811" s="52" t="s">
        <v>350</v>
      </c>
      <c r="B5811" s="52" t="s">
        <v>338</v>
      </c>
      <c r="C5811" s="52" t="s">
        <v>259</v>
      </c>
      <c r="D5811" s="52" t="s">
        <v>86</v>
      </c>
      <c r="E5811" s="52" t="s">
        <v>87</v>
      </c>
      <c r="F5811" s="52" t="s">
        <v>64</v>
      </c>
      <c r="G5811" s="52">
        <v>0</v>
      </c>
      <c r="H5811" s="52">
        <v>0</v>
      </c>
      <c r="I5811" s="52">
        <v>0</v>
      </c>
      <c r="J5811" s="52">
        <v>0</v>
      </c>
      <c r="K5811" s="52">
        <v>0</v>
      </c>
      <c r="L5811" s="52">
        <v>0</v>
      </c>
      <c r="M5811" s="52">
        <v>0</v>
      </c>
      <c r="N5811" s="52">
        <v>0</v>
      </c>
      <c r="O5811" s="52">
        <v>0</v>
      </c>
      <c r="P5811" s="52">
        <v>0</v>
      </c>
      <c r="Q5811" s="52">
        <v>0</v>
      </c>
      <c r="R5811" s="52">
        <v>0</v>
      </c>
      <c r="S5811" s="52">
        <v>0</v>
      </c>
      <c r="T5811" s="52">
        <v>0</v>
      </c>
      <c r="U5811" s="52">
        <v>0</v>
      </c>
      <c r="V5811" s="52">
        <v>0</v>
      </c>
      <c r="W5811" s="52">
        <v>0</v>
      </c>
      <c r="X5811" s="52">
        <v>0</v>
      </c>
      <c r="Y5811" s="52">
        <v>0</v>
      </c>
      <c r="Z5811" s="52">
        <v>0</v>
      </c>
    </row>
    <row r="5812" spans="1:26">
      <c r="A5812" s="52" t="s">
        <v>350</v>
      </c>
      <c r="B5812" s="52" t="s">
        <v>339</v>
      </c>
      <c r="C5812" s="52" t="s">
        <v>259</v>
      </c>
      <c r="D5812" s="52" t="s">
        <v>86</v>
      </c>
      <c r="E5812" s="52" t="s">
        <v>87</v>
      </c>
      <c r="F5812" s="52" t="s">
        <v>65</v>
      </c>
      <c r="G5812" s="52">
        <v>0</v>
      </c>
      <c r="H5812" s="52">
        <v>0</v>
      </c>
      <c r="I5812" s="52">
        <v>0</v>
      </c>
      <c r="J5812" s="52">
        <v>0</v>
      </c>
      <c r="K5812" s="52">
        <v>0</v>
      </c>
      <c r="L5812" s="52">
        <v>0</v>
      </c>
      <c r="M5812" s="52">
        <v>0</v>
      </c>
      <c r="N5812" s="52">
        <v>0</v>
      </c>
      <c r="O5812" s="52">
        <v>0</v>
      </c>
      <c r="P5812" s="52">
        <v>0</v>
      </c>
      <c r="Q5812" s="52">
        <v>0</v>
      </c>
      <c r="R5812" s="52">
        <v>0</v>
      </c>
      <c r="S5812" s="52">
        <v>0</v>
      </c>
      <c r="T5812" s="52">
        <v>0</v>
      </c>
      <c r="U5812" s="52">
        <v>0</v>
      </c>
      <c r="V5812" s="52">
        <v>0</v>
      </c>
      <c r="W5812" s="52">
        <v>0</v>
      </c>
      <c r="X5812" s="52">
        <v>0</v>
      </c>
      <c r="Y5812" s="52">
        <v>0</v>
      </c>
      <c r="Z5812" s="52">
        <v>0</v>
      </c>
    </row>
    <row r="5813" spans="1:26">
      <c r="A5813" s="52" t="s">
        <v>350</v>
      </c>
      <c r="B5813" s="52" t="s">
        <v>340</v>
      </c>
      <c r="C5813" s="52" t="s">
        <v>259</v>
      </c>
      <c r="D5813" s="52" t="s">
        <v>86</v>
      </c>
      <c r="E5813" s="52" t="s">
        <v>87</v>
      </c>
      <c r="F5813" s="52" t="s">
        <v>66</v>
      </c>
      <c r="G5813" s="52">
        <v>0</v>
      </c>
      <c r="H5813" s="52">
        <v>0</v>
      </c>
      <c r="I5813" s="52">
        <v>0</v>
      </c>
      <c r="J5813" s="52">
        <v>0</v>
      </c>
      <c r="K5813" s="52">
        <v>0</v>
      </c>
      <c r="L5813" s="52">
        <v>0</v>
      </c>
      <c r="M5813" s="52">
        <v>0</v>
      </c>
      <c r="N5813" s="52">
        <v>0</v>
      </c>
      <c r="O5813" s="52">
        <v>0</v>
      </c>
      <c r="P5813" s="52">
        <v>0</v>
      </c>
      <c r="Q5813" s="52">
        <v>0</v>
      </c>
      <c r="R5813" s="52">
        <v>0</v>
      </c>
      <c r="S5813" s="52">
        <v>0</v>
      </c>
      <c r="T5813" s="52">
        <v>0</v>
      </c>
      <c r="U5813" s="52">
        <v>0</v>
      </c>
      <c r="V5813" s="52">
        <v>0</v>
      </c>
      <c r="W5813" s="52">
        <v>0</v>
      </c>
      <c r="X5813" s="52">
        <v>0</v>
      </c>
      <c r="Y5813" s="52">
        <v>0</v>
      </c>
      <c r="Z5813" s="52">
        <v>0</v>
      </c>
    </row>
    <row r="5814" spans="1:26">
      <c r="A5814" s="52" t="s">
        <v>350</v>
      </c>
      <c r="B5814" s="52" t="s">
        <v>341</v>
      </c>
      <c r="C5814" s="52" t="s">
        <v>259</v>
      </c>
      <c r="D5814" s="52" t="s">
        <v>86</v>
      </c>
      <c r="E5814" s="52" t="s">
        <v>87</v>
      </c>
      <c r="F5814" s="52" t="s">
        <v>67</v>
      </c>
      <c r="G5814" s="52">
        <v>0</v>
      </c>
      <c r="H5814" s="52">
        <v>0</v>
      </c>
      <c r="I5814" s="52">
        <v>0</v>
      </c>
      <c r="J5814" s="52">
        <v>0</v>
      </c>
      <c r="K5814" s="52">
        <v>0</v>
      </c>
      <c r="L5814" s="52">
        <v>0</v>
      </c>
      <c r="M5814" s="52">
        <v>0</v>
      </c>
      <c r="N5814" s="52">
        <v>0</v>
      </c>
      <c r="O5814" s="52">
        <v>0</v>
      </c>
      <c r="P5814" s="52">
        <v>0</v>
      </c>
      <c r="Q5814" s="52">
        <v>0</v>
      </c>
      <c r="R5814" s="52">
        <v>0</v>
      </c>
      <c r="S5814" s="52">
        <v>0</v>
      </c>
      <c r="T5814" s="52">
        <v>0</v>
      </c>
      <c r="U5814" s="52">
        <v>0</v>
      </c>
      <c r="V5814" s="52">
        <v>0</v>
      </c>
      <c r="W5814" s="52">
        <v>0</v>
      </c>
      <c r="X5814" s="52">
        <v>0</v>
      </c>
      <c r="Y5814" s="52">
        <v>0</v>
      </c>
      <c r="Z5814" s="52">
        <v>0</v>
      </c>
    </row>
    <row r="5815" spans="1:26">
      <c r="A5815" s="52" t="s">
        <v>350</v>
      </c>
      <c r="B5815" s="52" t="s">
        <v>337</v>
      </c>
      <c r="C5815" s="52" t="s">
        <v>259</v>
      </c>
      <c r="D5815" s="52" t="s">
        <v>86</v>
      </c>
      <c r="E5815" s="52" t="s">
        <v>87</v>
      </c>
      <c r="F5815" s="52" t="s">
        <v>68</v>
      </c>
      <c r="G5815" s="52">
        <v>0</v>
      </c>
      <c r="H5815" s="52">
        <v>0</v>
      </c>
      <c r="I5815" s="52">
        <v>0</v>
      </c>
      <c r="J5815" s="52">
        <v>0</v>
      </c>
      <c r="K5815" s="52">
        <v>0</v>
      </c>
      <c r="L5815" s="52">
        <v>0</v>
      </c>
      <c r="M5815" s="52">
        <v>0</v>
      </c>
      <c r="N5815" s="52">
        <v>0</v>
      </c>
      <c r="O5815" s="52">
        <v>0</v>
      </c>
      <c r="P5815" s="52">
        <v>0</v>
      </c>
      <c r="Q5815" s="52">
        <v>0</v>
      </c>
      <c r="R5815" s="52">
        <v>0</v>
      </c>
      <c r="S5815" s="52">
        <v>0</v>
      </c>
      <c r="T5815" s="52">
        <v>0</v>
      </c>
      <c r="U5815" s="52">
        <v>0</v>
      </c>
      <c r="V5815" s="52">
        <v>0</v>
      </c>
      <c r="W5815" s="52">
        <v>0</v>
      </c>
      <c r="X5815" s="52">
        <v>0</v>
      </c>
      <c r="Y5815" s="52">
        <v>0</v>
      </c>
      <c r="Z5815" s="52">
        <v>0</v>
      </c>
    </row>
    <row r="5816" spans="1:26">
      <c r="A5816" s="52" t="s">
        <v>350</v>
      </c>
      <c r="B5816" s="52" t="s">
        <v>337</v>
      </c>
      <c r="C5816" s="52" t="s">
        <v>259</v>
      </c>
      <c r="D5816" s="52" t="s">
        <v>86</v>
      </c>
      <c r="E5816" s="52" t="s">
        <v>87</v>
      </c>
      <c r="F5816" s="52" t="s">
        <v>69</v>
      </c>
      <c r="G5816" s="52">
        <v>0</v>
      </c>
      <c r="H5816" s="52">
        <v>0</v>
      </c>
      <c r="I5816" s="52">
        <v>0</v>
      </c>
      <c r="J5816" s="52">
        <v>0</v>
      </c>
      <c r="K5816" s="52">
        <v>0</v>
      </c>
      <c r="L5816" s="52">
        <v>0</v>
      </c>
      <c r="M5816" s="52">
        <v>0</v>
      </c>
      <c r="N5816" s="52">
        <v>0</v>
      </c>
      <c r="O5816" s="52">
        <v>0</v>
      </c>
      <c r="P5816" s="52">
        <v>0</v>
      </c>
      <c r="Q5816" s="52">
        <v>0</v>
      </c>
      <c r="R5816" s="52">
        <v>0</v>
      </c>
      <c r="S5816" s="52">
        <v>0</v>
      </c>
      <c r="T5816" s="52">
        <v>0</v>
      </c>
      <c r="U5816" s="52">
        <v>0</v>
      </c>
      <c r="V5816" s="52">
        <v>0</v>
      </c>
      <c r="W5816" s="52">
        <v>0</v>
      </c>
      <c r="X5816" s="52">
        <v>0</v>
      </c>
      <c r="Y5816" s="52">
        <v>0</v>
      </c>
      <c r="Z5816" s="52">
        <v>0</v>
      </c>
    </row>
    <row r="5817" spans="1:26">
      <c r="A5817" s="52" t="s">
        <v>350</v>
      </c>
      <c r="B5817" s="52" t="s">
        <v>337</v>
      </c>
      <c r="C5817" s="52" t="s">
        <v>259</v>
      </c>
      <c r="D5817" s="52" t="s">
        <v>86</v>
      </c>
      <c r="E5817" s="52" t="s">
        <v>87</v>
      </c>
      <c r="F5817" s="52" t="s">
        <v>70</v>
      </c>
      <c r="G5817" s="52">
        <v>0</v>
      </c>
      <c r="H5817" s="52">
        <v>0</v>
      </c>
      <c r="I5817" s="52">
        <v>0</v>
      </c>
      <c r="J5817" s="52">
        <v>0</v>
      </c>
      <c r="K5817" s="52">
        <v>0</v>
      </c>
      <c r="L5817" s="52">
        <v>0</v>
      </c>
      <c r="M5817" s="52">
        <v>0</v>
      </c>
      <c r="N5817" s="52">
        <v>0</v>
      </c>
      <c r="O5817" s="52">
        <v>0</v>
      </c>
      <c r="P5817" s="52">
        <v>0</v>
      </c>
      <c r="Q5817" s="52">
        <v>0</v>
      </c>
      <c r="R5817" s="52">
        <v>0</v>
      </c>
      <c r="S5817" s="52">
        <v>0</v>
      </c>
      <c r="T5817" s="52">
        <v>0</v>
      </c>
      <c r="U5817" s="52">
        <v>0</v>
      </c>
      <c r="V5817" s="52">
        <v>0</v>
      </c>
      <c r="W5817" s="52">
        <v>0</v>
      </c>
      <c r="X5817" s="52">
        <v>0</v>
      </c>
      <c r="Y5817" s="52">
        <v>0</v>
      </c>
      <c r="Z5817" s="52">
        <v>0</v>
      </c>
    </row>
    <row r="5818" spans="1:26">
      <c r="A5818" s="52" t="s">
        <v>350</v>
      </c>
      <c r="B5818" s="52" t="s">
        <v>342</v>
      </c>
      <c r="C5818" s="52" t="s">
        <v>259</v>
      </c>
      <c r="D5818" s="52" t="s">
        <v>86</v>
      </c>
      <c r="E5818" s="52" t="s">
        <v>87</v>
      </c>
      <c r="F5818" s="52" t="s">
        <v>71</v>
      </c>
      <c r="G5818" s="52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2">
        <v>0</v>
      </c>
      <c r="Q5818" s="52">
        <v>0</v>
      </c>
      <c r="R5818" s="52">
        <v>0</v>
      </c>
      <c r="S5818" s="52">
        <v>0</v>
      </c>
      <c r="T5818" s="52">
        <v>0</v>
      </c>
      <c r="U5818" s="52">
        <v>0</v>
      </c>
      <c r="V5818" s="52">
        <v>0</v>
      </c>
      <c r="W5818" s="52">
        <v>0</v>
      </c>
      <c r="X5818" s="52">
        <v>0</v>
      </c>
      <c r="Y5818" s="52">
        <v>0</v>
      </c>
      <c r="Z5818" s="52">
        <v>0</v>
      </c>
    </row>
    <row r="5819" spans="1:26">
      <c r="A5819" s="52" t="s">
        <v>350</v>
      </c>
      <c r="B5819" s="52" t="s">
        <v>342</v>
      </c>
      <c r="C5819" s="52" t="s">
        <v>259</v>
      </c>
      <c r="D5819" s="52" t="s">
        <v>86</v>
      </c>
      <c r="E5819" s="52" t="s">
        <v>87</v>
      </c>
      <c r="F5819" s="52" t="s">
        <v>72</v>
      </c>
      <c r="G5819" s="52">
        <v>100.39789472661602</v>
      </c>
      <c r="H5819" s="52">
        <v>100.99744007788095</v>
      </c>
      <c r="I5819" s="52">
        <v>103.80510775214861</v>
      </c>
      <c r="J5819" s="52">
        <v>97.098561614309332</v>
      </c>
      <c r="K5819" s="52">
        <v>101.84228431907096</v>
      </c>
      <c r="L5819" s="52">
        <v>60.564910957119238</v>
      </c>
      <c r="M5819" s="52">
        <v>48.313032111773154</v>
      </c>
      <c r="N5819" s="52">
        <v>49.19787978245602</v>
      </c>
      <c r="O5819" s="52">
        <v>15.356000565466438</v>
      </c>
      <c r="P5819" s="52">
        <v>14.598197393798394</v>
      </c>
      <c r="Q5819" s="52">
        <v>17.662240982491493</v>
      </c>
      <c r="R5819" s="52">
        <v>24.20729680975283</v>
      </c>
      <c r="S5819" s="52">
        <v>37.930622763712272</v>
      </c>
      <c r="T5819" s="52">
        <v>31.444031261286135</v>
      </c>
      <c r="U5819" s="52">
        <v>46.893193267768545</v>
      </c>
      <c r="V5819" s="52">
        <v>55.154823848776935</v>
      </c>
      <c r="W5819" s="52">
        <v>55.96681408506214</v>
      </c>
      <c r="X5819" s="52">
        <v>59.366738373156096</v>
      </c>
      <c r="Y5819" s="52">
        <v>60.574839005992359</v>
      </c>
      <c r="Z5819" s="52">
        <v>50.312687023047438</v>
      </c>
    </row>
    <row r="5820" spans="1:26">
      <c r="A5820" s="52" t="s">
        <v>350</v>
      </c>
      <c r="B5820" s="52" t="s">
        <v>343</v>
      </c>
      <c r="C5820" s="52" t="s">
        <v>259</v>
      </c>
      <c r="D5820" s="52" t="s">
        <v>86</v>
      </c>
      <c r="E5820" s="52" t="s">
        <v>87</v>
      </c>
      <c r="F5820" s="52" t="s">
        <v>73</v>
      </c>
      <c r="G5820" s="52">
        <v>0</v>
      </c>
      <c r="H5820" s="52">
        <v>0</v>
      </c>
      <c r="I5820" s="52">
        <v>0</v>
      </c>
      <c r="J5820" s="52">
        <v>0</v>
      </c>
      <c r="K5820" s="52">
        <v>0</v>
      </c>
      <c r="L5820" s="52">
        <v>0</v>
      </c>
      <c r="M5820" s="52">
        <v>0</v>
      </c>
      <c r="N5820" s="52">
        <v>0</v>
      </c>
      <c r="O5820" s="52">
        <v>0</v>
      </c>
      <c r="P5820" s="52">
        <v>0</v>
      </c>
      <c r="Q5820" s="52">
        <v>0</v>
      </c>
      <c r="R5820" s="52">
        <v>0</v>
      </c>
      <c r="S5820" s="52">
        <v>0</v>
      </c>
      <c r="T5820" s="52">
        <v>0</v>
      </c>
      <c r="U5820" s="52">
        <v>0</v>
      </c>
      <c r="V5820" s="52">
        <v>0</v>
      </c>
      <c r="W5820" s="52">
        <v>0</v>
      </c>
      <c r="X5820" s="52">
        <v>0</v>
      </c>
      <c r="Y5820" s="52">
        <v>0</v>
      </c>
      <c r="Z5820" s="52">
        <v>0</v>
      </c>
    </row>
    <row r="5821" spans="1:26">
      <c r="A5821" s="52" t="s">
        <v>351</v>
      </c>
      <c r="B5821" s="52" t="s">
        <v>337</v>
      </c>
      <c r="C5821" s="52" t="s">
        <v>259</v>
      </c>
      <c r="D5821" s="52" t="s">
        <v>86</v>
      </c>
      <c r="E5821" s="52" t="s">
        <v>88</v>
      </c>
      <c r="F5821" s="52" t="s">
        <v>63</v>
      </c>
      <c r="G5821" s="52">
        <v>0</v>
      </c>
      <c r="H5821" s="52">
        <v>0</v>
      </c>
      <c r="I5821" s="52">
        <v>0</v>
      </c>
      <c r="J5821" s="52">
        <v>0</v>
      </c>
      <c r="K5821" s="52">
        <v>0</v>
      </c>
      <c r="L5821" s="52">
        <v>0</v>
      </c>
      <c r="M5821" s="52">
        <v>0</v>
      </c>
      <c r="N5821" s="52">
        <v>0</v>
      </c>
      <c r="O5821" s="52">
        <v>0</v>
      </c>
      <c r="P5821" s="52">
        <v>0</v>
      </c>
      <c r="Q5821" s="52">
        <v>0</v>
      </c>
      <c r="R5821" s="52">
        <v>0</v>
      </c>
      <c r="S5821" s="52">
        <v>0</v>
      </c>
      <c r="T5821" s="52">
        <v>0</v>
      </c>
      <c r="U5821" s="52">
        <v>0</v>
      </c>
      <c r="V5821" s="52">
        <v>0</v>
      </c>
      <c r="W5821" s="52">
        <v>0</v>
      </c>
      <c r="X5821" s="52">
        <v>0</v>
      </c>
      <c r="Y5821" s="52">
        <v>0</v>
      </c>
      <c r="Z5821" s="52">
        <v>0</v>
      </c>
    </row>
    <row r="5822" spans="1:26">
      <c r="A5822" s="52" t="s">
        <v>351</v>
      </c>
      <c r="B5822" s="52" t="s">
        <v>338</v>
      </c>
      <c r="C5822" s="52" t="s">
        <v>259</v>
      </c>
      <c r="D5822" s="52" t="s">
        <v>86</v>
      </c>
      <c r="E5822" s="52" t="s">
        <v>88</v>
      </c>
      <c r="F5822" s="52" t="s">
        <v>64</v>
      </c>
      <c r="G5822" s="52">
        <v>0</v>
      </c>
      <c r="H5822" s="52">
        <v>0</v>
      </c>
      <c r="I5822" s="52">
        <v>0</v>
      </c>
      <c r="J5822" s="52">
        <v>0</v>
      </c>
      <c r="K5822" s="52">
        <v>0</v>
      </c>
      <c r="L5822" s="52">
        <v>0</v>
      </c>
      <c r="M5822" s="52">
        <v>0</v>
      </c>
      <c r="N5822" s="52">
        <v>0</v>
      </c>
      <c r="O5822" s="52">
        <v>0</v>
      </c>
      <c r="P5822" s="52">
        <v>0</v>
      </c>
      <c r="Q5822" s="52">
        <v>0</v>
      </c>
      <c r="R5822" s="52">
        <v>0</v>
      </c>
      <c r="S5822" s="52">
        <v>0</v>
      </c>
      <c r="T5822" s="52">
        <v>0</v>
      </c>
      <c r="U5822" s="52">
        <v>0</v>
      </c>
      <c r="V5822" s="52">
        <v>0</v>
      </c>
      <c r="W5822" s="52">
        <v>0</v>
      </c>
      <c r="X5822" s="52">
        <v>0</v>
      </c>
      <c r="Y5822" s="52">
        <v>0</v>
      </c>
      <c r="Z5822" s="52">
        <v>0</v>
      </c>
    </row>
    <row r="5823" spans="1:26">
      <c r="A5823" s="52" t="s">
        <v>351</v>
      </c>
      <c r="B5823" s="52" t="s">
        <v>339</v>
      </c>
      <c r="C5823" s="52" t="s">
        <v>259</v>
      </c>
      <c r="D5823" s="52" t="s">
        <v>86</v>
      </c>
      <c r="E5823" s="52" t="s">
        <v>88</v>
      </c>
      <c r="F5823" s="52" t="s">
        <v>65</v>
      </c>
      <c r="G5823" s="52">
        <v>0</v>
      </c>
      <c r="H5823" s="52">
        <v>0</v>
      </c>
      <c r="I5823" s="52">
        <v>3.8208736800000004E-2</v>
      </c>
      <c r="J5823" s="52">
        <v>7.6421660400000008E-2</v>
      </c>
      <c r="K5823" s="52">
        <v>0.19105205760000002</v>
      </c>
      <c r="L5823" s="52">
        <v>0.45852158879999999</v>
      </c>
      <c r="M5823" s="52">
        <v>1.6957636941600003</v>
      </c>
      <c r="N5823" s="52">
        <v>3.3512925333959998</v>
      </c>
      <c r="O5823" s="52">
        <v>7.4481520826563212</v>
      </c>
      <c r="P5823" s="52">
        <v>11.203251588505442</v>
      </c>
      <c r="Q5823" s="52">
        <v>15.629791343420736</v>
      </c>
      <c r="R5823" s="52">
        <v>16.060915004718531</v>
      </c>
      <c r="S5823" s="52">
        <v>17.346267347911859</v>
      </c>
      <c r="T5823" s="52">
        <v>18.690329614317971</v>
      </c>
      <c r="U5823" s="52">
        <v>17.528438969435722</v>
      </c>
      <c r="V5823" s="52">
        <v>17.792587317620161</v>
      </c>
      <c r="W5823" s="52">
        <v>20.904395587009763</v>
      </c>
      <c r="X5823" s="52">
        <v>22.386465148490959</v>
      </c>
      <c r="Y5823" s="52">
        <v>27.066405407739449</v>
      </c>
      <c r="Z5823" s="52">
        <v>27.11759851085321</v>
      </c>
    </row>
    <row r="5824" spans="1:26">
      <c r="A5824" s="52" t="s">
        <v>351</v>
      </c>
      <c r="B5824" s="52" t="s">
        <v>340</v>
      </c>
      <c r="C5824" s="52" t="s">
        <v>259</v>
      </c>
      <c r="D5824" s="52" t="s">
        <v>86</v>
      </c>
      <c r="E5824" s="52" t="s">
        <v>88</v>
      </c>
      <c r="F5824" s="52" t="s">
        <v>66</v>
      </c>
      <c r="G5824" s="52">
        <v>0</v>
      </c>
      <c r="H5824" s="52">
        <v>0</v>
      </c>
      <c r="I5824" s="52">
        <v>0</v>
      </c>
      <c r="J5824" s="52">
        <v>0</v>
      </c>
      <c r="K5824" s="52">
        <v>0</v>
      </c>
      <c r="L5824" s="52">
        <v>0</v>
      </c>
      <c r="M5824" s="52">
        <v>0</v>
      </c>
      <c r="N5824" s="52">
        <v>0</v>
      </c>
      <c r="O5824" s="52">
        <v>0</v>
      </c>
      <c r="P5824" s="52">
        <v>0</v>
      </c>
      <c r="Q5824" s="52">
        <v>0</v>
      </c>
      <c r="R5824" s="52">
        <v>0</v>
      </c>
      <c r="S5824" s="52">
        <v>0</v>
      </c>
      <c r="T5824" s="52">
        <v>0</v>
      </c>
      <c r="U5824" s="52">
        <v>0</v>
      </c>
      <c r="V5824" s="52">
        <v>0</v>
      </c>
      <c r="W5824" s="52">
        <v>0</v>
      </c>
      <c r="X5824" s="52">
        <v>0.16120017360000002</v>
      </c>
      <c r="Y5824" s="52">
        <v>0.16271998200000001</v>
      </c>
      <c r="Z5824" s="52">
        <v>0.89122318200000006</v>
      </c>
    </row>
    <row r="5825" spans="1:26">
      <c r="A5825" s="52" t="s">
        <v>351</v>
      </c>
      <c r="B5825" s="52" t="s">
        <v>341</v>
      </c>
      <c r="C5825" s="52" t="s">
        <v>259</v>
      </c>
      <c r="D5825" s="52" t="s">
        <v>86</v>
      </c>
      <c r="E5825" s="52" t="s">
        <v>88</v>
      </c>
      <c r="F5825" s="52" t="s">
        <v>67</v>
      </c>
      <c r="G5825" s="52">
        <v>0</v>
      </c>
      <c r="H5825" s="52">
        <v>0</v>
      </c>
      <c r="I5825" s="52">
        <v>0</v>
      </c>
      <c r="J5825" s="52">
        <v>0</v>
      </c>
      <c r="K5825" s="52">
        <v>0</v>
      </c>
      <c r="L5825" s="52">
        <v>0</v>
      </c>
      <c r="M5825" s="52">
        <v>0</v>
      </c>
      <c r="N5825" s="52">
        <v>0</v>
      </c>
      <c r="O5825" s="52">
        <v>0</v>
      </c>
      <c r="P5825" s="52">
        <v>0</v>
      </c>
      <c r="Q5825" s="52">
        <v>0</v>
      </c>
      <c r="R5825" s="52">
        <v>0</v>
      </c>
      <c r="S5825" s="52">
        <v>0</v>
      </c>
      <c r="T5825" s="52">
        <v>0</v>
      </c>
      <c r="U5825" s="52">
        <v>0</v>
      </c>
      <c r="V5825" s="52">
        <v>0</v>
      </c>
      <c r="W5825" s="52">
        <v>0</v>
      </c>
      <c r="X5825" s="52">
        <v>0</v>
      </c>
      <c r="Y5825" s="52">
        <v>0</v>
      </c>
      <c r="Z5825" s="52">
        <v>0</v>
      </c>
    </row>
    <row r="5826" spans="1:26">
      <c r="A5826" s="52" t="s">
        <v>351</v>
      </c>
      <c r="B5826" s="52" t="s">
        <v>337</v>
      </c>
      <c r="C5826" s="52" t="s">
        <v>259</v>
      </c>
      <c r="D5826" s="52" t="s">
        <v>86</v>
      </c>
      <c r="E5826" s="52" t="s">
        <v>88</v>
      </c>
      <c r="F5826" s="52" t="s">
        <v>68</v>
      </c>
      <c r="G5826" s="52">
        <v>0</v>
      </c>
      <c r="H5826" s="52">
        <v>0</v>
      </c>
      <c r="I5826" s="52">
        <v>0</v>
      </c>
      <c r="J5826" s="52">
        <v>0</v>
      </c>
      <c r="K5826" s="52">
        <v>0</v>
      </c>
      <c r="L5826" s="52">
        <v>0</v>
      </c>
      <c r="M5826" s="52">
        <v>0</v>
      </c>
      <c r="N5826" s="52">
        <v>0</v>
      </c>
      <c r="O5826" s="52">
        <v>0</v>
      </c>
      <c r="P5826" s="52">
        <v>0</v>
      </c>
      <c r="Q5826" s="52">
        <v>0</v>
      </c>
      <c r="R5826" s="52">
        <v>0</v>
      </c>
      <c r="S5826" s="52">
        <v>0</v>
      </c>
      <c r="T5826" s="52">
        <v>0</v>
      </c>
      <c r="U5826" s="52">
        <v>0</v>
      </c>
      <c r="V5826" s="52">
        <v>0</v>
      </c>
      <c r="W5826" s="52">
        <v>0</v>
      </c>
      <c r="X5826" s="52">
        <v>0</v>
      </c>
      <c r="Y5826" s="52">
        <v>0</v>
      </c>
      <c r="Z5826" s="52">
        <v>0</v>
      </c>
    </row>
    <row r="5827" spans="1:26">
      <c r="A5827" s="52" t="s">
        <v>351</v>
      </c>
      <c r="B5827" s="52" t="s">
        <v>337</v>
      </c>
      <c r="C5827" s="52" t="s">
        <v>259</v>
      </c>
      <c r="D5827" s="52" t="s">
        <v>86</v>
      </c>
      <c r="E5827" s="52" t="s">
        <v>88</v>
      </c>
      <c r="F5827" s="52" t="s">
        <v>69</v>
      </c>
      <c r="G5827" s="52">
        <v>0</v>
      </c>
      <c r="H5827" s="52">
        <v>0</v>
      </c>
      <c r="I5827" s="52">
        <v>0</v>
      </c>
      <c r="J5827" s="52">
        <v>0</v>
      </c>
      <c r="K5827" s="52">
        <v>0</v>
      </c>
      <c r="L5827" s="52">
        <v>0</v>
      </c>
      <c r="M5827" s="52">
        <v>0</v>
      </c>
      <c r="N5827" s="52">
        <v>0</v>
      </c>
      <c r="O5827" s="52">
        <v>0</v>
      </c>
      <c r="P5827" s="52">
        <v>0</v>
      </c>
      <c r="Q5827" s="52">
        <v>0</v>
      </c>
      <c r="R5827" s="52">
        <v>0</v>
      </c>
      <c r="S5827" s="52">
        <v>0</v>
      </c>
      <c r="T5827" s="52">
        <v>0</v>
      </c>
      <c r="U5827" s="52">
        <v>0</v>
      </c>
      <c r="V5827" s="52">
        <v>0</v>
      </c>
      <c r="W5827" s="52">
        <v>0</v>
      </c>
      <c r="X5827" s="52">
        <v>0</v>
      </c>
      <c r="Y5827" s="52">
        <v>0</v>
      </c>
      <c r="Z5827" s="52">
        <v>0</v>
      </c>
    </row>
    <row r="5828" spans="1:26">
      <c r="A5828" s="52" t="s">
        <v>351</v>
      </c>
      <c r="B5828" s="52" t="s">
        <v>337</v>
      </c>
      <c r="C5828" s="52" t="s">
        <v>259</v>
      </c>
      <c r="D5828" s="52" t="s">
        <v>86</v>
      </c>
      <c r="E5828" s="52" t="s">
        <v>88</v>
      </c>
      <c r="F5828" s="52" t="s">
        <v>70</v>
      </c>
      <c r="G5828" s="52">
        <v>0</v>
      </c>
      <c r="H5828" s="52">
        <v>0</v>
      </c>
      <c r="I5828" s="52">
        <v>0</v>
      </c>
      <c r="J5828" s="52">
        <v>0</v>
      </c>
      <c r="K5828" s="52">
        <v>0</v>
      </c>
      <c r="L5828" s="52">
        <v>0</v>
      </c>
      <c r="M5828" s="52">
        <v>0</v>
      </c>
      <c r="N5828" s="52">
        <v>0</v>
      </c>
      <c r="O5828" s="52">
        <v>0</v>
      </c>
      <c r="P5828" s="52">
        <v>0</v>
      </c>
      <c r="Q5828" s="52">
        <v>0</v>
      </c>
      <c r="R5828" s="52">
        <v>0</v>
      </c>
      <c r="S5828" s="52">
        <v>0</v>
      </c>
      <c r="T5828" s="52">
        <v>0</v>
      </c>
      <c r="U5828" s="52">
        <v>0</v>
      </c>
      <c r="V5828" s="52">
        <v>0</v>
      </c>
      <c r="W5828" s="52">
        <v>0</v>
      </c>
      <c r="X5828" s="52">
        <v>0</v>
      </c>
      <c r="Y5828" s="52">
        <v>0</v>
      </c>
      <c r="Z5828" s="52">
        <v>0</v>
      </c>
    </row>
    <row r="5829" spans="1:26">
      <c r="A5829" s="52" t="s">
        <v>351</v>
      </c>
      <c r="B5829" s="52" t="s">
        <v>342</v>
      </c>
      <c r="C5829" s="52" t="s">
        <v>259</v>
      </c>
      <c r="D5829" s="52" t="s">
        <v>86</v>
      </c>
      <c r="E5829" s="52" t="s">
        <v>88</v>
      </c>
      <c r="F5829" s="52" t="s">
        <v>71</v>
      </c>
      <c r="G5829" s="52">
        <v>0</v>
      </c>
      <c r="H5829" s="52">
        <v>0</v>
      </c>
      <c r="I5829" s="52">
        <v>0</v>
      </c>
      <c r="J5829" s="52">
        <v>0</v>
      </c>
      <c r="K5829" s="52">
        <v>0</v>
      </c>
      <c r="L5829" s="52">
        <v>0</v>
      </c>
      <c r="M5829" s="52">
        <v>0</v>
      </c>
      <c r="N5829" s="52">
        <v>0</v>
      </c>
      <c r="O5829" s="52">
        <v>0</v>
      </c>
      <c r="P5829" s="52">
        <v>0</v>
      </c>
      <c r="Q5829" s="52">
        <v>0</v>
      </c>
      <c r="R5829" s="52">
        <v>0</v>
      </c>
      <c r="S5829" s="52">
        <v>0</v>
      </c>
      <c r="T5829" s="52">
        <v>0</v>
      </c>
      <c r="U5829" s="52">
        <v>0</v>
      </c>
      <c r="V5829" s="52">
        <v>0</v>
      </c>
      <c r="W5829" s="52">
        <v>0</v>
      </c>
      <c r="X5829" s="52">
        <v>0</v>
      </c>
      <c r="Y5829" s="52">
        <v>0</v>
      </c>
      <c r="Z5829" s="52">
        <v>0</v>
      </c>
    </row>
    <row r="5830" spans="1:26">
      <c r="A5830" s="52" t="s">
        <v>351</v>
      </c>
      <c r="B5830" s="52" t="s">
        <v>342</v>
      </c>
      <c r="C5830" s="52" t="s">
        <v>259</v>
      </c>
      <c r="D5830" s="52" t="s">
        <v>86</v>
      </c>
      <c r="E5830" s="52" t="s">
        <v>88</v>
      </c>
      <c r="F5830" s="52" t="s">
        <v>72</v>
      </c>
      <c r="G5830" s="52">
        <v>1503.0456610915007</v>
      </c>
      <c r="H5830" s="52">
        <v>1537.200498335978</v>
      </c>
      <c r="I5830" s="52">
        <v>1606.3739898320805</v>
      </c>
      <c r="J5830" s="52">
        <v>1638.9416763689221</v>
      </c>
      <c r="K5830" s="52">
        <v>1645.6511443430022</v>
      </c>
      <c r="L5830" s="52">
        <v>1670.794539490591</v>
      </c>
      <c r="M5830" s="52">
        <v>1685.626916612473</v>
      </c>
      <c r="N5830" s="52">
        <v>1704.3905678635513</v>
      </c>
      <c r="O5830" s="52">
        <v>1641.7623703263273</v>
      </c>
      <c r="P5830" s="52">
        <v>1650.6572427481437</v>
      </c>
      <c r="Q5830" s="52">
        <v>1687.8422413976321</v>
      </c>
      <c r="R5830" s="52">
        <v>1689.960512818531</v>
      </c>
      <c r="S5830" s="52">
        <v>1701.2573036657398</v>
      </c>
      <c r="T5830" s="52">
        <v>1750.3123944291799</v>
      </c>
      <c r="U5830" s="52">
        <v>1763.8088389088025</v>
      </c>
      <c r="V5830" s="52">
        <v>1848.1653629239033</v>
      </c>
      <c r="W5830" s="52">
        <v>1888.1792673819029</v>
      </c>
      <c r="X5830" s="52">
        <v>1907.2650902571447</v>
      </c>
      <c r="Y5830" s="52">
        <v>1874.0043995317656</v>
      </c>
      <c r="Z5830" s="52">
        <v>1950.1198997569709</v>
      </c>
    </row>
    <row r="5831" spans="1:26">
      <c r="A5831" s="52" t="s">
        <v>351</v>
      </c>
      <c r="B5831" s="52" t="s">
        <v>343</v>
      </c>
      <c r="C5831" s="52" t="s">
        <v>259</v>
      </c>
      <c r="D5831" s="52" t="s">
        <v>86</v>
      </c>
      <c r="E5831" s="52" t="s">
        <v>88</v>
      </c>
      <c r="F5831" s="52" t="s">
        <v>73</v>
      </c>
      <c r="G5831" s="52">
        <v>0</v>
      </c>
      <c r="H5831" s="52">
        <v>0</v>
      </c>
      <c r="I5831" s="52">
        <v>3.0312013320000002</v>
      </c>
      <c r="J5831" s="52">
        <v>5.4477008747999998</v>
      </c>
      <c r="K5831" s="52">
        <v>9.5570995032000017</v>
      </c>
      <c r="L5831" s="52">
        <v>13.5593997876</v>
      </c>
      <c r="M5831" s="52">
        <v>18.9414013968</v>
      </c>
      <c r="N5831" s="52">
        <v>24.095699701200001</v>
      </c>
      <c r="O5831" s="52">
        <v>29.9258982504</v>
      </c>
      <c r="P5831" s="52">
        <v>37.483202041200002</v>
      </c>
      <c r="Q5831" s="52">
        <v>42.842699600400003</v>
      </c>
      <c r="R5831" s="52">
        <v>44.96940140760001</v>
      </c>
      <c r="S5831" s="52">
        <v>48.107701083599999</v>
      </c>
      <c r="T5831" s="52">
        <v>50.417998257599997</v>
      </c>
      <c r="U5831" s="52">
        <v>50.750999582399999</v>
      </c>
      <c r="V5831" s="52">
        <v>48.736801278000009</v>
      </c>
      <c r="W5831" s="52">
        <v>50.283899240399997</v>
      </c>
      <c r="X5831" s="52">
        <v>49.644600001200004</v>
      </c>
      <c r="Y5831" s="52">
        <v>50.880991348800002</v>
      </c>
      <c r="Z5831" s="52">
        <v>49.82870615760001</v>
      </c>
    </row>
    <row r="5832" spans="1:26">
      <c r="A5832" s="52" t="s">
        <v>352</v>
      </c>
      <c r="B5832" s="52" t="s">
        <v>337</v>
      </c>
      <c r="C5832" s="52" t="s">
        <v>259</v>
      </c>
      <c r="D5832" s="52" t="s">
        <v>86</v>
      </c>
      <c r="E5832" s="52" t="s">
        <v>89</v>
      </c>
      <c r="F5832" s="52" t="s">
        <v>63</v>
      </c>
      <c r="G5832" s="52">
        <v>0</v>
      </c>
      <c r="H5832" s="52">
        <v>0</v>
      </c>
      <c r="I5832" s="52">
        <v>0</v>
      </c>
      <c r="J5832" s="52">
        <v>0</v>
      </c>
      <c r="K5832" s="52">
        <v>0</v>
      </c>
      <c r="L5832" s="52">
        <v>0</v>
      </c>
      <c r="M5832" s="52">
        <v>0</v>
      </c>
      <c r="N5832" s="52">
        <v>0</v>
      </c>
      <c r="O5832" s="52">
        <v>0</v>
      </c>
      <c r="P5832" s="52">
        <v>0</v>
      </c>
      <c r="Q5832" s="52">
        <v>0</v>
      </c>
      <c r="R5832" s="52">
        <v>0</v>
      </c>
      <c r="S5832" s="52">
        <v>0</v>
      </c>
      <c r="T5832" s="52">
        <v>0</v>
      </c>
      <c r="U5832" s="52">
        <v>0</v>
      </c>
      <c r="V5832" s="52">
        <v>0</v>
      </c>
      <c r="W5832" s="52">
        <v>0</v>
      </c>
      <c r="X5832" s="52">
        <v>0</v>
      </c>
      <c r="Y5832" s="52">
        <v>0</v>
      </c>
      <c r="Z5832" s="52">
        <v>0</v>
      </c>
    </row>
    <row r="5833" spans="1:26">
      <c r="A5833" s="52" t="s">
        <v>352</v>
      </c>
      <c r="B5833" s="52" t="s">
        <v>338</v>
      </c>
      <c r="C5833" s="52" t="s">
        <v>259</v>
      </c>
      <c r="D5833" s="52" t="s">
        <v>86</v>
      </c>
      <c r="E5833" s="52" t="s">
        <v>89</v>
      </c>
      <c r="F5833" s="52" t="s">
        <v>64</v>
      </c>
      <c r="G5833" s="52">
        <v>0</v>
      </c>
      <c r="H5833" s="52">
        <v>0</v>
      </c>
      <c r="I5833" s="52">
        <v>0</v>
      </c>
      <c r="J5833" s="52">
        <v>0</v>
      </c>
      <c r="K5833" s="52">
        <v>0</v>
      </c>
      <c r="L5833" s="52">
        <v>0</v>
      </c>
      <c r="M5833" s="52">
        <v>0</v>
      </c>
      <c r="N5833" s="52">
        <v>0</v>
      </c>
      <c r="O5833" s="52">
        <v>0</v>
      </c>
      <c r="P5833" s="52">
        <v>0</v>
      </c>
      <c r="Q5833" s="52">
        <v>0</v>
      </c>
      <c r="R5833" s="52">
        <v>0</v>
      </c>
      <c r="S5833" s="52">
        <v>0</v>
      </c>
      <c r="T5833" s="52">
        <v>0</v>
      </c>
      <c r="U5833" s="52">
        <v>0</v>
      </c>
      <c r="V5833" s="52">
        <v>0</v>
      </c>
      <c r="W5833" s="52">
        <v>0</v>
      </c>
      <c r="X5833" s="52">
        <v>0</v>
      </c>
      <c r="Y5833" s="52">
        <v>0</v>
      </c>
      <c r="Z5833" s="52">
        <v>0</v>
      </c>
    </row>
    <row r="5834" spans="1:26">
      <c r="A5834" s="52" t="s">
        <v>352</v>
      </c>
      <c r="B5834" s="52" t="s">
        <v>339</v>
      </c>
      <c r="C5834" s="52" t="s">
        <v>259</v>
      </c>
      <c r="D5834" s="52" t="s">
        <v>86</v>
      </c>
      <c r="E5834" s="52" t="s">
        <v>89</v>
      </c>
      <c r="F5834" s="52" t="s">
        <v>65</v>
      </c>
      <c r="G5834" s="52">
        <v>0</v>
      </c>
      <c r="H5834" s="52">
        <v>0</v>
      </c>
      <c r="I5834" s="52">
        <v>0</v>
      </c>
      <c r="J5834" s="52">
        <v>0</v>
      </c>
      <c r="K5834" s="52">
        <v>0</v>
      </c>
      <c r="L5834" s="52">
        <v>0</v>
      </c>
      <c r="M5834" s="52">
        <v>0</v>
      </c>
      <c r="N5834" s="52">
        <v>0</v>
      </c>
      <c r="O5834" s="52">
        <v>0</v>
      </c>
      <c r="P5834" s="52">
        <v>0</v>
      </c>
      <c r="Q5834" s="52">
        <v>0</v>
      </c>
      <c r="R5834" s="52">
        <v>0</v>
      </c>
      <c r="S5834" s="52">
        <v>0</v>
      </c>
      <c r="T5834" s="52">
        <v>0</v>
      </c>
      <c r="U5834" s="52">
        <v>0</v>
      </c>
      <c r="V5834" s="52">
        <v>0</v>
      </c>
      <c r="W5834" s="52">
        <v>0</v>
      </c>
      <c r="X5834" s="52">
        <v>0</v>
      </c>
      <c r="Y5834" s="52">
        <v>0</v>
      </c>
      <c r="Z5834" s="52">
        <v>0</v>
      </c>
    </row>
    <row r="5835" spans="1:26">
      <c r="A5835" s="52" t="s">
        <v>352</v>
      </c>
      <c r="B5835" s="52" t="s">
        <v>340</v>
      </c>
      <c r="C5835" s="52" t="s">
        <v>259</v>
      </c>
      <c r="D5835" s="52" t="s">
        <v>86</v>
      </c>
      <c r="E5835" s="52" t="s">
        <v>89</v>
      </c>
      <c r="F5835" s="52" t="s">
        <v>66</v>
      </c>
      <c r="G5835" s="52">
        <v>8.9724148490688318</v>
      </c>
      <c r="H5835" s="52">
        <v>9.7382610038645421</v>
      </c>
      <c r="I5835" s="52">
        <v>9.884081322280192</v>
      </c>
      <c r="J5835" s="52">
        <v>10.064175073474303</v>
      </c>
      <c r="K5835" s="52">
        <v>10.776748709106148</v>
      </c>
      <c r="L5835" s="52">
        <v>11.245569869108644</v>
      </c>
      <c r="M5835" s="52">
        <v>13.551693727081606</v>
      </c>
      <c r="N5835" s="52">
        <v>14.334298938899623</v>
      </c>
      <c r="O5835" s="52">
        <v>14.47394742826304</v>
      </c>
      <c r="P5835" s="52">
        <v>14.334208179467282</v>
      </c>
      <c r="Q5835" s="52">
        <v>14.568675466695696</v>
      </c>
      <c r="R5835" s="52">
        <v>15.026106748738243</v>
      </c>
      <c r="S5835" s="52">
        <v>15.244564407571712</v>
      </c>
      <c r="T5835" s="52">
        <v>15.205013608813637</v>
      </c>
      <c r="U5835" s="52">
        <v>14.842959506451676</v>
      </c>
      <c r="V5835" s="52">
        <v>15.712450914067928</v>
      </c>
      <c r="W5835" s="52">
        <v>17.540270511689023</v>
      </c>
      <c r="X5835" s="52">
        <v>18.413214510155129</v>
      </c>
      <c r="Y5835" s="52">
        <v>18.880475444571438</v>
      </c>
      <c r="Z5835" s="52">
        <v>18.699626528576331</v>
      </c>
    </row>
    <row r="5836" spans="1:26">
      <c r="A5836" s="52" t="s">
        <v>352</v>
      </c>
      <c r="B5836" s="52" t="s">
        <v>341</v>
      </c>
      <c r="C5836" s="52" t="s">
        <v>259</v>
      </c>
      <c r="D5836" s="52" t="s">
        <v>86</v>
      </c>
      <c r="E5836" s="52" t="s">
        <v>89</v>
      </c>
      <c r="F5836" s="52" t="s">
        <v>67</v>
      </c>
      <c r="G5836" s="52">
        <v>0</v>
      </c>
      <c r="H5836" s="52">
        <v>0</v>
      </c>
      <c r="I5836" s="52">
        <v>0</v>
      </c>
      <c r="J5836" s="52">
        <v>0</v>
      </c>
      <c r="K5836" s="52">
        <v>0</v>
      </c>
      <c r="L5836" s="52">
        <v>0</v>
      </c>
      <c r="M5836" s="52">
        <v>0</v>
      </c>
      <c r="N5836" s="52">
        <v>0</v>
      </c>
      <c r="O5836" s="52">
        <v>0</v>
      </c>
      <c r="P5836" s="52">
        <v>0</v>
      </c>
      <c r="Q5836" s="52">
        <v>0</v>
      </c>
      <c r="R5836" s="52">
        <v>0</v>
      </c>
      <c r="S5836" s="52">
        <v>0</v>
      </c>
      <c r="T5836" s="52">
        <v>0</v>
      </c>
      <c r="U5836" s="52">
        <v>0</v>
      </c>
      <c r="V5836" s="52">
        <v>0</v>
      </c>
      <c r="W5836" s="52">
        <v>0</v>
      </c>
      <c r="X5836" s="52">
        <v>0</v>
      </c>
      <c r="Y5836" s="52">
        <v>0</v>
      </c>
      <c r="Z5836" s="52">
        <v>0</v>
      </c>
    </row>
    <row r="5837" spans="1:26">
      <c r="A5837" s="52" t="s">
        <v>352</v>
      </c>
      <c r="B5837" s="52" t="s">
        <v>337</v>
      </c>
      <c r="C5837" s="52" t="s">
        <v>259</v>
      </c>
      <c r="D5837" s="52" t="s">
        <v>86</v>
      </c>
      <c r="E5837" s="52" t="s">
        <v>89</v>
      </c>
      <c r="F5837" s="52" t="s">
        <v>68</v>
      </c>
      <c r="G5837" s="52">
        <v>0</v>
      </c>
      <c r="H5837" s="52">
        <v>0</v>
      </c>
      <c r="I5837" s="52">
        <v>0</v>
      </c>
      <c r="J5837" s="52">
        <v>0</v>
      </c>
      <c r="K5837" s="52">
        <v>0</v>
      </c>
      <c r="L5837" s="52">
        <v>0</v>
      </c>
      <c r="M5837" s="52">
        <v>0</v>
      </c>
      <c r="N5837" s="52">
        <v>0</v>
      </c>
      <c r="O5837" s="52">
        <v>0</v>
      </c>
      <c r="P5837" s="52">
        <v>0</v>
      </c>
      <c r="Q5837" s="52">
        <v>0</v>
      </c>
      <c r="R5837" s="52">
        <v>0</v>
      </c>
      <c r="S5837" s="52">
        <v>0</v>
      </c>
      <c r="T5837" s="52">
        <v>0</v>
      </c>
      <c r="U5837" s="52">
        <v>0</v>
      </c>
      <c r="V5837" s="52">
        <v>0</v>
      </c>
      <c r="W5837" s="52">
        <v>0</v>
      </c>
      <c r="X5837" s="52">
        <v>0</v>
      </c>
      <c r="Y5837" s="52">
        <v>0</v>
      </c>
      <c r="Z5837" s="52">
        <v>0</v>
      </c>
    </row>
    <row r="5838" spans="1:26">
      <c r="A5838" s="52" t="s">
        <v>352</v>
      </c>
      <c r="B5838" s="52" t="s">
        <v>337</v>
      </c>
      <c r="C5838" s="52" t="s">
        <v>259</v>
      </c>
      <c r="D5838" s="52" t="s">
        <v>86</v>
      </c>
      <c r="E5838" s="52" t="s">
        <v>89</v>
      </c>
      <c r="F5838" s="52" t="s">
        <v>69</v>
      </c>
      <c r="G5838" s="52">
        <v>0</v>
      </c>
      <c r="H5838" s="52">
        <v>0</v>
      </c>
      <c r="I5838" s="52">
        <v>0</v>
      </c>
      <c r="J5838" s="52">
        <v>0</v>
      </c>
      <c r="K5838" s="52">
        <v>0</v>
      </c>
      <c r="L5838" s="52">
        <v>0</v>
      </c>
      <c r="M5838" s="52">
        <v>0</v>
      </c>
      <c r="N5838" s="52">
        <v>0</v>
      </c>
      <c r="O5838" s="52">
        <v>0</v>
      </c>
      <c r="P5838" s="52">
        <v>0</v>
      </c>
      <c r="Q5838" s="52">
        <v>0</v>
      </c>
      <c r="R5838" s="52">
        <v>0</v>
      </c>
      <c r="S5838" s="52">
        <v>0</v>
      </c>
      <c r="T5838" s="52">
        <v>0</v>
      </c>
      <c r="U5838" s="52">
        <v>0</v>
      </c>
      <c r="V5838" s="52">
        <v>0</v>
      </c>
      <c r="W5838" s="52">
        <v>0</v>
      </c>
      <c r="X5838" s="52">
        <v>0</v>
      </c>
      <c r="Y5838" s="52">
        <v>0</v>
      </c>
      <c r="Z5838" s="52">
        <v>0</v>
      </c>
    </row>
    <row r="5839" spans="1:26">
      <c r="A5839" s="52" t="s">
        <v>352</v>
      </c>
      <c r="B5839" s="52" t="s">
        <v>337</v>
      </c>
      <c r="C5839" s="52" t="s">
        <v>259</v>
      </c>
      <c r="D5839" s="52" t="s">
        <v>86</v>
      </c>
      <c r="E5839" s="52" t="s">
        <v>89</v>
      </c>
      <c r="F5839" s="52" t="s">
        <v>70</v>
      </c>
      <c r="G5839" s="52">
        <v>0</v>
      </c>
      <c r="H5839" s="52">
        <v>0</v>
      </c>
      <c r="I5839" s="52">
        <v>0</v>
      </c>
      <c r="J5839" s="52">
        <v>0</v>
      </c>
      <c r="K5839" s="52">
        <v>0</v>
      </c>
      <c r="L5839" s="52">
        <v>0</v>
      </c>
      <c r="M5839" s="52">
        <v>0</v>
      </c>
      <c r="N5839" s="52">
        <v>0</v>
      </c>
      <c r="O5839" s="52">
        <v>0</v>
      </c>
      <c r="P5839" s="52">
        <v>0</v>
      </c>
      <c r="Q5839" s="52">
        <v>0</v>
      </c>
      <c r="R5839" s="52">
        <v>0</v>
      </c>
      <c r="S5839" s="52">
        <v>0</v>
      </c>
      <c r="T5839" s="52">
        <v>0</v>
      </c>
      <c r="U5839" s="52">
        <v>0</v>
      </c>
      <c r="V5839" s="52">
        <v>0</v>
      </c>
      <c r="W5839" s="52">
        <v>0</v>
      </c>
      <c r="X5839" s="52">
        <v>0</v>
      </c>
      <c r="Y5839" s="52">
        <v>0</v>
      </c>
      <c r="Z5839" s="52">
        <v>0</v>
      </c>
    </row>
    <row r="5840" spans="1:26">
      <c r="A5840" s="52" t="s">
        <v>352</v>
      </c>
      <c r="B5840" s="52" t="s">
        <v>342</v>
      </c>
      <c r="C5840" s="52" t="s">
        <v>259</v>
      </c>
      <c r="D5840" s="52" t="s">
        <v>86</v>
      </c>
      <c r="E5840" s="52" t="s">
        <v>89</v>
      </c>
      <c r="F5840" s="52" t="s">
        <v>71</v>
      </c>
      <c r="G5840" s="52">
        <v>0</v>
      </c>
      <c r="H5840" s="52">
        <v>0</v>
      </c>
      <c r="I5840" s="52">
        <v>0</v>
      </c>
      <c r="J5840" s="52">
        <v>0</v>
      </c>
      <c r="K5840" s="52">
        <v>0</v>
      </c>
      <c r="L5840" s="52">
        <v>0</v>
      </c>
      <c r="M5840" s="52">
        <v>0</v>
      </c>
      <c r="N5840" s="52">
        <v>0</v>
      </c>
      <c r="O5840" s="52">
        <v>0</v>
      </c>
      <c r="P5840" s="52">
        <v>0</v>
      </c>
      <c r="Q5840" s="52">
        <v>0</v>
      </c>
      <c r="R5840" s="52">
        <v>0</v>
      </c>
      <c r="S5840" s="52">
        <v>0</v>
      </c>
      <c r="T5840" s="52">
        <v>0</v>
      </c>
      <c r="U5840" s="52">
        <v>0</v>
      </c>
      <c r="V5840" s="52">
        <v>0</v>
      </c>
      <c r="W5840" s="52">
        <v>0</v>
      </c>
      <c r="X5840" s="52">
        <v>0</v>
      </c>
      <c r="Y5840" s="52">
        <v>0</v>
      </c>
      <c r="Z5840" s="52">
        <v>0</v>
      </c>
    </row>
    <row r="5841" spans="1:26">
      <c r="A5841" s="52" t="s">
        <v>352</v>
      </c>
      <c r="B5841" s="52" t="s">
        <v>342</v>
      </c>
      <c r="C5841" s="52" t="s">
        <v>259</v>
      </c>
      <c r="D5841" s="52" t="s">
        <v>86</v>
      </c>
      <c r="E5841" s="52" t="s">
        <v>89</v>
      </c>
      <c r="F5841" s="52" t="s">
        <v>72</v>
      </c>
      <c r="G5841" s="52">
        <v>14.820760373040002</v>
      </c>
      <c r="H5841" s="52">
        <v>14.836557169440002</v>
      </c>
      <c r="I5841" s="52">
        <v>14.829382668960003</v>
      </c>
      <c r="J5841" s="52">
        <v>14.97987300816</v>
      </c>
      <c r="K5841" s="52">
        <v>12.874389065999999</v>
      </c>
      <c r="L5841" s="52">
        <v>12.198663829440001</v>
      </c>
      <c r="M5841" s="52">
        <v>11.241766502640001</v>
      </c>
      <c r="N5841" s="52">
        <v>10.400223509578037</v>
      </c>
      <c r="O5841" s="52">
        <v>10.21582510029253</v>
      </c>
      <c r="P5841" s="52">
        <v>8.9800499317584705</v>
      </c>
      <c r="Q5841" s="52">
        <v>8.8339287265198774</v>
      </c>
      <c r="R5841" s="52">
        <v>8.1648930441600012</v>
      </c>
      <c r="S5841" s="52">
        <v>8.1596880144000004</v>
      </c>
      <c r="T5841" s="52">
        <v>7.3527493032000013</v>
      </c>
      <c r="U5841" s="52">
        <v>6.2416178006400003</v>
      </c>
      <c r="V5841" s="52">
        <v>5.6645570181600009</v>
      </c>
      <c r="W5841" s="52">
        <v>4.8964249188000002</v>
      </c>
      <c r="X5841" s="52">
        <v>4.7141852378400007</v>
      </c>
      <c r="Y5841" s="52">
        <v>4.7531526228000001</v>
      </c>
      <c r="Z5841" s="52">
        <v>3.7991274407999995</v>
      </c>
    </row>
    <row r="5842" spans="1:26">
      <c r="A5842" s="52" t="s">
        <v>352</v>
      </c>
      <c r="B5842" s="52" t="s">
        <v>343</v>
      </c>
      <c r="C5842" s="52" t="s">
        <v>259</v>
      </c>
      <c r="D5842" s="52" t="s">
        <v>86</v>
      </c>
      <c r="E5842" s="52" t="s">
        <v>89</v>
      </c>
      <c r="F5842" s="52" t="s">
        <v>73</v>
      </c>
      <c r="G5842" s="52">
        <v>0</v>
      </c>
      <c r="H5842" s="52">
        <v>0</v>
      </c>
      <c r="I5842" s="52">
        <v>0</v>
      </c>
      <c r="J5842" s="52">
        <v>0</v>
      </c>
      <c r="K5842" s="52">
        <v>0</v>
      </c>
      <c r="L5842" s="52">
        <v>0</v>
      </c>
      <c r="M5842" s="52">
        <v>0</v>
      </c>
      <c r="N5842" s="52">
        <v>0</v>
      </c>
      <c r="O5842" s="52">
        <v>0</v>
      </c>
      <c r="P5842" s="52">
        <v>0</v>
      </c>
      <c r="Q5842" s="52">
        <v>0</v>
      </c>
      <c r="R5842" s="52">
        <v>0</v>
      </c>
      <c r="S5842" s="52">
        <v>0</v>
      </c>
      <c r="T5842" s="52">
        <v>0</v>
      </c>
      <c r="U5842" s="52">
        <v>0</v>
      </c>
      <c r="V5842" s="52">
        <v>0</v>
      </c>
      <c r="W5842" s="52">
        <v>0</v>
      </c>
      <c r="X5842" s="52">
        <v>0</v>
      </c>
      <c r="Y5842" s="52">
        <v>0</v>
      </c>
      <c r="Z5842" s="52">
        <v>0</v>
      </c>
    </row>
    <row r="5843" spans="1:26">
      <c r="A5843" s="52" t="s">
        <v>353</v>
      </c>
      <c r="B5843" s="52" t="s">
        <v>337</v>
      </c>
      <c r="C5843" s="52" t="s">
        <v>259</v>
      </c>
      <c r="D5843" s="52" t="s">
        <v>86</v>
      </c>
      <c r="E5843" s="52" t="s">
        <v>90</v>
      </c>
      <c r="F5843" s="52" t="s">
        <v>63</v>
      </c>
      <c r="G5843" s="52">
        <v>0</v>
      </c>
      <c r="H5843" s="52">
        <v>0</v>
      </c>
      <c r="I5843" s="52">
        <v>0</v>
      </c>
      <c r="J5843" s="52">
        <v>0</v>
      </c>
      <c r="K5843" s="52">
        <v>0</v>
      </c>
      <c r="L5843" s="52">
        <v>0</v>
      </c>
      <c r="M5843" s="52">
        <v>0</v>
      </c>
      <c r="N5843" s="52">
        <v>0</v>
      </c>
      <c r="O5843" s="52">
        <v>0</v>
      </c>
      <c r="P5843" s="52">
        <v>0</v>
      </c>
      <c r="Q5843" s="52">
        <v>0</v>
      </c>
      <c r="R5843" s="52">
        <v>0</v>
      </c>
      <c r="S5843" s="52">
        <v>0</v>
      </c>
      <c r="T5843" s="52">
        <v>0</v>
      </c>
      <c r="U5843" s="52">
        <v>0</v>
      </c>
      <c r="V5843" s="52">
        <v>0</v>
      </c>
      <c r="W5843" s="52">
        <v>0</v>
      </c>
      <c r="X5843" s="52">
        <v>0</v>
      </c>
      <c r="Y5843" s="52">
        <v>0</v>
      </c>
      <c r="Z5843" s="52">
        <v>0</v>
      </c>
    </row>
    <row r="5844" spans="1:26">
      <c r="A5844" s="52" t="s">
        <v>353</v>
      </c>
      <c r="B5844" s="52" t="s">
        <v>338</v>
      </c>
      <c r="C5844" s="52" t="s">
        <v>259</v>
      </c>
      <c r="D5844" s="52" t="s">
        <v>86</v>
      </c>
      <c r="E5844" s="52" t="s">
        <v>90</v>
      </c>
      <c r="F5844" s="52" t="s">
        <v>64</v>
      </c>
      <c r="G5844" s="52">
        <v>0</v>
      </c>
      <c r="H5844" s="52">
        <v>0</v>
      </c>
      <c r="I5844" s="52">
        <v>0</v>
      </c>
      <c r="J5844" s="52">
        <v>0</v>
      </c>
      <c r="K5844" s="52">
        <v>0</v>
      </c>
      <c r="L5844" s="52">
        <v>0</v>
      </c>
      <c r="M5844" s="52">
        <v>0</v>
      </c>
      <c r="N5844" s="52">
        <v>0</v>
      </c>
      <c r="O5844" s="52">
        <v>0</v>
      </c>
      <c r="P5844" s="52">
        <v>0</v>
      </c>
      <c r="Q5844" s="52">
        <v>0</v>
      </c>
      <c r="R5844" s="52">
        <v>0</v>
      </c>
      <c r="S5844" s="52">
        <v>0</v>
      </c>
      <c r="T5844" s="52">
        <v>0</v>
      </c>
      <c r="U5844" s="52">
        <v>0</v>
      </c>
      <c r="V5844" s="52">
        <v>0</v>
      </c>
      <c r="W5844" s="52">
        <v>0</v>
      </c>
      <c r="X5844" s="52">
        <v>0</v>
      </c>
      <c r="Y5844" s="52">
        <v>0</v>
      </c>
      <c r="Z5844" s="52">
        <v>0</v>
      </c>
    </row>
    <row r="5845" spans="1:26">
      <c r="A5845" s="52" t="s">
        <v>353</v>
      </c>
      <c r="B5845" s="52" t="s">
        <v>339</v>
      </c>
      <c r="C5845" s="52" t="s">
        <v>259</v>
      </c>
      <c r="D5845" s="52" t="s">
        <v>86</v>
      </c>
      <c r="E5845" s="52" t="s">
        <v>90</v>
      </c>
      <c r="F5845" s="52" t="s">
        <v>65</v>
      </c>
      <c r="G5845" s="52">
        <v>0</v>
      </c>
      <c r="H5845" s="52">
        <v>0</v>
      </c>
      <c r="I5845" s="52">
        <v>0</v>
      </c>
      <c r="J5845" s="52">
        <v>0</v>
      </c>
      <c r="K5845" s="52">
        <v>0</v>
      </c>
      <c r="L5845" s="52">
        <v>0</v>
      </c>
      <c r="M5845" s="52">
        <v>0</v>
      </c>
      <c r="N5845" s="52">
        <v>0</v>
      </c>
      <c r="O5845" s="52">
        <v>0</v>
      </c>
      <c r="P5845" s="52">
        <v>0</v>
      </c>
      <c r="Q5845" s="52">
        <v>0</v>
      </c>
      <c r="R5845" s="52">
        <v>0</v>
      </c>
      <c r="S5845" s="52">
        <v>0</v>
      </c>
      <c r="T5845" s="52">
        <v>0</v>
      </c>
      <c r="U5845" s="52">
        <v>0</v>
      </c>
      <c r="V5845" s="52">
        <v>0</v>
      </c>
      <c r="W5845" s="52">
        <v>0</v>
      </c>
      <c r="X5845" s="52">
        <v>0</v>
      </c>
      <c r="Y5845" s="52">
        <v>0</v>
      </c>
      <c r="Z5845" s="52">
        <v>0</v>
      </c>
    </row>
    <row r="5846" spans="1:26">
      <c r="A5846" s="52" t="s">
        <v>353</v>
      </c>
      <c r="B5846" s="52" t="s">
        <v>340</v>
      </c>
      <c r="C5846" s="52" t="s">
        <v>259</v>
      </c>
      <c r="D5846" s="52" t="s">
        <v>86</v>
      </c>
      <c r="E5846" s="52" t="s">
        <v>90</v>
      </c>
      <c r="F5846" s="52" t="s">
        <v>66</v>
      </c>
      <c r="G5846" s="52">
        <v>0</v>
      </c>
      <c r="H5846" s="52">
        <v>0</v>
      </c>
      <c r="I5846" s="52">
        <v>0</v>
      </c>
      <c r="J5846" s="52">
        <v>0</v>
      </c>
      <c r="K5846" s="52">
        <v>0</v>
      </c>
      <c r="L5846" s="52">
        <v>0</v>
      </c>
      <c r="M5846" s="52">
        <v>0</v>
      </c>
      <c r="N5846" s="52">
        <v>0</v>
      </c>
      <c r="O5846" s="52">
        <v>0</v>
      </c>
      <c r="P5846" s="52">
        <v>0</v>
      </c>
      <c r="Q5846" s="52">
        <v>0</v>
      </c>
      <c r="R5846" s="52">
        <v>0</v>
      </c>
      <c r="S5846" s="52">
        <v>0</v>
      </c>
      <c r="T5846" s="52">
        <v>0</v>
      </c>
      <c r="U5846" s="52">
        <v>0</v>
      </c>
      <c r="V5846" s="52">
        <v>0</v>
      </c>
      <c r="W5846" s="52">
        <v>0</v>
      </c>
      <c r="X5846" s="52">
        <v>0</v>
      </c>
      <c r="Y5846" s="52">
        <v>0</v>
      </c>
      <c r="Z5846" s="52">
        <v>0</v>
      </c>
    </row>
    <row r="5847" spans="1:26">
      <c r="A5847" s="52" t="s">
        <v>353</v>
      </c>
      <c r="B5847" s="52" t="s">
        <v>341</v>
      </c>
      <c r="C5847" s="52" t="s">
        <v>259</v>
      </c>
      <c r="D5847" s="52" t="s">
        <v>86</v>
      </c>
      <c r="E5847" s="52" t="s">
        <v>90</v>
      </c>
      <c r="F5847" s="52" t="s">
        <v>67</v>
      </c>
      <c r="G5847" s="52">
        <v>0</v>
      </c>
      <c r="H5847" s="52">
        <v>0</v>
      </c>
      <c r="I5847" s="52">
        <v>0</v>
      </c>
      <c r="J5847" s="52">
        <v>0</v>
      </c>
      <c r="K5847" s="52">
        <v>0</v>
      </c>
      <c r="L5847" s="52">
        <v>0</v>
      </c>
      <c r="M5847" s="52">
        <v>0</v>
      </c>
      <c r="N5847" s="52">
        <v>0</v>
      </c>
      <c r="O5847" s="52">
        <v>0</v>
      </c>
      <c r="P5847" s="52">
        <v>0</v>
      </c>
      <c r="Q5847" s="52">
        <v>0</v>
      </c>
      <c r="R5847" s="52">
        <v>0</v>
      </c>
      <c r="S5847" s="52">
        <v>0</v>
      </c>
      <c r="T5847" s="52">
        <v>0</v>
      </c>
      <c r="U5847" s="52">
        <v>0</v>
      </c>
      <c r="V5847" s="52">
        <v>0</v>
      </c>
      <c r="W5847" s="52">
        <v>0</v>
      </c>
      <c r="X5847" s="52">
        <v>0</v>
      </c>
      <c r="Y5847" s="52">
        <v>0</v>
      </c>
      <c r="Z5847" s="52">
        <v>0</v>
      </c>
    </row>
    <row r="5848" spans="1:26">
      <c r="A5848" s="52" t="s">
        <v>353</v>
      </c>
      <c r="B5848" s="52" t="s">
        <v>337</v>
      </c>
      <c r="C5848" s="52" t="s">
        <v>259</v>
      </c>
      <c r="D5848" s="52" t="s">
        <v>86</v>
      </c>
      <c r="E5848" s="52" t="s">
        <v>90</v>
      </c>
      <c r="F5848" s="52" t="s">
        <v>68</v>
      </c>
      <c r="G5848" s="52">
        <v>0</v>
      </c>
      <c r="H5848" s="52">
        <v>0</v>
      </c>
      <c r="I5848" s="52">
        <v>0</v>
      </c>
      <c r="J5848" s="52">
        <v>0</v>
      </c>
      <c r="K5848" s="52">
        <v>0</v>
      </c>
      <c r="L5848" s="52">
        <v>0</v>
      </c>
      <c r="M5848" s="52">
        <v>0</v>
      </c>
      <c r="N5848" s="52">
        <v>0</v>
      </c>
      <c r="O5848" s="52">
        <v>0</v>
      </c>
      <c r="P5848" s="52">
        <v>0</v>
      </c>
      <c r="Q5848" s="52">
        <v>0</v>
      </c>
      <c r="R5848" s="52">
        <v>0</v>
      </c>
      <c r="S5848" s="52">
        <v>0</v>
      </c>
      <c r="T5848" s="52">
        <v>0</v>
      </c>
      <c r="U5848" s="52">
        <v>0</v>
      </c>
      <c r="V5848" s="52">
        <v>0</v>
      </c>
      <c r="W5848" s="52">
        <v>0</v>
      </c>
      <c r="X5848" s="52">
        <v>0</v>
      </c>
      <c r="Y5848" s="52">
        <v>0</v>
      </c>
      <c r="Z5848" s="52">
        <v>0</v>
      </c>
    </row>
    <row r="5849" spans="1:26">
      <c r="A5849" s="52" t="s">
        <v>353</v>
      </c>
      <c r="B5849" s="52" t="s">
        <v>337</v>
      </c>
      <c r="C5849" s="52" t="s">
        <v>259</v>
      </c>
      <c r="D5849" s="52" t="s">
        <v>86</v>
      </c>
      <c r="E5849" s="52" t="s">
        <v>90</v>
      </c>
      <c r="F5849" s="52" t="s">
        <v>69</v>
      </c>
      <c r="G5849" s="52">
        <v>0</v>
      </c>
      <c r="H5849" s="52">
        <v>0</v>
      </c>
      <c r="I5849" s="52">
        <v>0</v>
      </c>
      <c r="J5849" s="52">
        <v>0</v>
      </c>
      <c r="K5849" s="52">
        <v>0</v>
      </c>
      <c r="L5849" s="52">
        <v>0</v>
      </c>
      <c r="M5849" s="52">
        <v>0</v>
      </c>
      <c r="N5849" s="52">
        <v>0</v>
      </c>
      <c r="O5849" s="52">
        <v>0</v>
      </c>
      <c r="P5849" s="52">
        <v>0</v>
      </c>
      <c r="Q5849" s="52">
        <v>0</v>
      </c>
      <c r="R5849" s="52">
        <v>0</v>
      </c>
      <c r="S5849" s="52">
        <v>0</v>
      </c>
      <c r="T5849" s="52">
        <v>0</v>
      </c>
      <c r="U5849" s="52">
        <v>0</v>
      </c>
      <c r="V5849" s="52">
        <v>0</v>
      </c>
      <c r="W5849" s="52">
        <v>0</v>
      </c>
      <c r="X5849" s="52">
        <v>0</v>
      </c>
      <c r="Y5849" s="52">
        <v>0</v>
      </c>
      <c r="Z5849" s="52">
        <v>0</v>
      </c>
    </row>
    <row r="5850" spans="1:26">
      <c r="A5850" s="52" t="s">
        <v>353</v>
      </c>
      <c r="B5850" s="52" t="s">
        <v>337</v>
      </c>
      <c r="C5850" s="52" t="s">
        <v>259</v>
      </c>
      <c r="D5850" s="52" t="s">
        <v>86</v>
      </c>
      <c r="E5850" s="52" t="s">
        <v>90</v>
      </c>
      <c r="F5850" s="52" t="s">
        <v>70</v>
      </c>
      <c r="G5850" s="52">
        <v>0</v>
      </c>
      <c r="H5850" s="52">
        <v>0</v>
      </c>
      <c r="I5850" s="52">
        <v>0</v>
      </c>
      <c r="J5850" s="52">
        <v>0</v>
      </c>
      <c r="K5850" s="52">
        <v>0</v>
      </c>
      <c r="L5850" s="52">
        <v>0</v>
      </c>
      <c r="M5850" s="52">
        <v>0</v>
      </c>
      <c r="N5850" s="52">
        <v>0</v>
      </c>
      <c r="O5850" s="52">
        <v>0</v>
      </c>
      <c r="P5850" s="52">
        <v>0</v>
      </c>
      <c r="Q5850" s="52">
        <v>0</v>
      </c>
      <c r="R5850" s="52">
        <v>0</v>
      </c>
      <c r="S5850" s="52">
        <v>0</v>
      </c>
      <c r="T5850" s="52">
        <v>0</v>
      </c>
      <c r="U5850" s="52">
        <v>0</v>
      </c>
      <c r="V5850" s="52">
        <v>0</v>
      </c>
      <c r="W5850" s="52">
        <v>0</v>
      </c>
      <c r="X5850" s="52">
        <v>0</v>
      </c>
      <c r="Y5850" s="52">
        <v>0</v>
      </c>
      <c r="Z5850" s="52">
        <v>0</v>
      </c>
    </row>
    <row r="5851" spans="1:26">
      <c r="A5851" s="52" t="s">
        <v>353</v>
      </c>
      <c r="B5851" s="52" t="s">
        <v>342</v>
      </c>
      <c r="C5851" s="52" t="s">
        <v>259</v>
      </c>
      <c r="D5851" s="52" t="s">
        <v>86</v>
      </c>
      <c r="E5851" s="52" t="s">
        <v>90</v>
      </c>
      <c r="F5851" s="52" t="s">
        <v>71</v>
      </c>
      <c r="G5851" s="52">
        <v>0</v>
      </c>
      <c r="H5851" s="52">
        <v>0</v>
      </c>
      <c r="I5851" s="52">
        <v>0</v>
      </c>
      <c r="J5851" s="52">
        <v>0</v>
      </c>
      <c r="K5851" s="52">
        <v>0</v>
      </c>
      <c r="L5851" s="52">
        <v>0</v>
      </c>
      <c r="M5851" s="52">
        <v>0</v>
      </c>
      <c r="N5851" s="52">
        <v>0</v>
      </c>
      <c r="O5851" s="52">
        <v>0</v>
      </c>
      <c r="P5851" s="52">
        <v>0</v>
      </c>
      <c r="Q5851" s="52">
        <v>0</v>
      </c>
      <c r="R5851" s="52">
        <v>0</v>
      </c>
      <c r="S5851" s="52">
        <v>0</v>
      </c>
      <c r="T5851" s="52">
        <v>0</v>
      </c>
      <c r="U5851" s="52">
        <v>0</v>
      </c>
      <c r="V5851" s="52">
        <v>0</v>
      </c>
      <c r="W5851" s="52">
        <v>0</v>
      </c>
      <c r="X5851" s="52">
        <v>0</v>
      </c>
      <c r="Y5851" s="52">
        <v>0</v>
      </c>
      <c r="Z5851" s="52">
        <v>0</v>
      </c>
    </row>
    <row r="5852" spans="1:26">
      <c r="A5852" s="52" t="s">
        <v>353</v>
      </c>
      <c r="B5852" s="52" t="s">
        <v>342</v>
      </c>
      <c r="C5852" s="52" t="s">
        <v>259</v>
      </c>
      <c r="D5852" s="52" t="s">
        <v>86</v>
      </c>
      <c r="E5852" s="52" t="s">
        <v>90</v>
      </c>
      <c r="F5852" s="52" t="s">
        <v>72</v>
      </c>
      <c r="G5852" s="52">
        <v>91.88757890559323</v>
      </c>
      <c r="H5852" s="52">
        <v>84.736827983101634</v>
      </c>
      <c r="I5852" s="52">
        <v>82.408159341752082</v>
      </c>
      <c r="J5852" s="52">
        <v>78.850500911435887</v>
      </c>
      <c r="K5852" s="52">
        <v>74.49920212752798</v>
      </c>
      <c r="L5852" s="52">
        <v>61.413917726806929</v>
      </c>
      <c r="M5852" s="52">
        <v>60.868026994643934</v>
      </c>
      <c r="N5852" s="52">
        <v>58.554231052746559</v>
      </c>
      <c r="O5852" s="52">
        <v>55.722279773961375</v>
      </c>
      <c r="P5852" s="52">
        <v>52.797485637471723</v>
      </c>
      <c r="Q5852" s="52">
        <v>48.226058368308053</v>
      </c>
      <c r="R5852" s="52">
        <v>29.006808625828107</v>
      </c>
      <c r="S5852" s="52">
        <v>24.0924254365964</v>
      </c>
      <c r="T5852" s="52">
        <v>22.812461832040782</v>
      </c>
      <c r="U5852" s="52">
        <v>19.332696000405637</v>
      </c>
      <c r="V5852" s="52">
        <v>22.333097443172544</v>
      </c>
      <c r="W5852" s="52">
        <v>33.474451143120596</v>
      </c>
      <c r="X5852" s="52">
        <v>32.483244604904101</v>
      </c>
      <c r="Y5852" s="52">
        <v>22.510504480089853</v>
      </c>
      <c r="Z5852" s="52">
        <v>25.732428738773578</v>
      </c>
    </row>
    <row r="5853" spans="1:26">
      <c r="A5853" s="52" t="s">
        <v>353</v>
      </c>
      <c r="B5853" s="52" t="s">
        <v>343</v>
      </c>
      <c r="C5853" s="52" t="s">
        <v>259</v>
      </c>
      <c r="D5853" s="52" t="s">
        <v>86</v>
      </c>
      <c r="E5853" s="52" t="s">
        <v>90</v>
      </c>
      <c r="F5853" s="52" t="s">
        <v>73</v>
      </c>
      <c r="G5853" s="52">
        <v>0</v>
      </c>
      <c r="H5853" s="52">
        <v>0</v>
      </c>
      <c r="I5853" s="52">
        <v>0</v>
      </c>
      <c r="J5853" s="52">
        <v>0</v>
      </c>
      <c r="K5853" s="52">
        <v>0</v>
      </c>
      <c r="L5853" s="52">
        <v>0</v>
      </c>
      <c r="M5853" s="52">
        <v>0</v>
      </c>
      <c r="N5853" s="52">
        <v>0</v>
      </c>
      <c r="O5853" s="52">
        <v>0</v>
      </c>
      <c r="P5853" s="52">
        <v>0</v>
      </c>
      <c r="Q5853" s="52">
        <v>0</v>
      </c>
      <c r="R5853" s="52">
        <v>0</v>
      </c>
      <c r="S5853" s="52">
        <v>0</v>
      </c>
      <c r="T5853" s="52">
        <v>0</v>
      </c>
      <c r="U5853" s="52">
        <v>0</v>
      </c>
      <c r="V5853" s="52">
        <v>0</v>
      </c>
      <c r="W5853" s="52">
        <v>0</v>
      </c>
      <c r="X5853" s="52">
        <v>0</v>
      </c>
      <c r="Y5853" s="52">
        <v>0</v>
      </c>
      <c r="Z5853" s="52">
        <v>0</v>
      </c>
    </row>
    <row r="5854" spans="1:26">
      <c r="A5854" s="52" t="s">
        <v>354</v>
      </c>
      <c r="B5854" s="52" t="s">
        <v>337</v>
      </c>
      <c r="C5854" s="52" t="s">
        <v>259</v>
      </c>
      <c r="D5854" s="52" t="s">
        <v>86</v>
      </c>
      <c r="E5854" s="52" t="s">
        <v>91</v>
      </c>
      <c r="F5854" s="52" t="s">
        <v>63</v>
      </c>
      <c r="G5854" s="52">
        <v>0</v>
      </c>
      <c r="H5854" s="52">
        <v>0</v>
      </c>
      <c r="I5854" s="52">
        <v>0</v>
      </c>
      <c r="J5854" s="52">
        <v>0</v>
      </c>
      <c r="K5854" s="52">
        <v>0</v>
      </c>
      <c r="L5854" s="52">
        <v>0</v>
      </c>
      <c r="M5854" s="52">
        <v>0</v>
      </c>
      <c r="N5854" s="52">
        <v>0</v>
      </c>
      <c r="O5854" s="52">
        <v>0</v>
      </c>
      <c r="P5854" s="52">
        <v>0</v>
      </c>
      <c r="Q5854" s="52">
        <v>0</v>
      </c>
      <c r="R5854" s="52">
        <v>0</v>
      </c>
      <c r="S5854" s="52">
        <v>0</v>
      </c>
      <c r="T5854" s="52">
        <v>0</v>
      </c>
      <c r="U5854" s="52">
        <v>0</v>
      </c>
      <c r="V5854" s="52">
        <v>0</v>
      </c>
      <c r="W5854" s="52">
        <v>0</v>
      </c>
      <c r="X5854" s="52">
        <v>0</v>
      </c>
      <c r="Y5854" s="52">
        <v>0</v>
      </c>
      <c r="Z5854" s="52">
        <v>0</v>
      </c>
    </row>
    <row r="5855" spans="1:26">
      <c r="A5855" s="52" t="s">
        <v>354</v>
      </c>
      <c r="B5855" s="52" t="s">
        <v>338</v>
      </c>
      <c r="C5855" s="52" t="s">
        <v>259</v>
      </c>
      <c r="D5855" s="52" t="s">
        <v>86</v>
      </c>
      <c r="E5855" s="52" t="s">
        <v>91</v>
      </c>
      <c r="F5855" s="52" t="s">
        <v>64</v>
      </c>
      <c r="G5855" s="52">
        <v>0</v>
      </c>
      <c r="H5855" s="52">
        <v>0</v>
      </c>
      <c r="I5855" s="52">
        <v>0</v>
      </c>
      <c r="J5855" s="52">
        <v>0</v>
      </c>
      <c r="K5855" s="52">
        <v>0</v>
      </c>
      <c r="L5855" s="52">
        <v>0</v>
      </c>
      <c r="M5855" s="52">
        <v>0</v>
      </c>
      <c r="N5855" s="52">
        <v>0</v>
      </c>
      <c r="O5855" s="52">
        <v>0</v>
      </c>
      <c r="P5855" s="52">
        <v>0</v>
      </c>
      <c r="Q5855" s="52">
        <v>0</v>
      </c>
      <c r="R5855" s="52">
        <v>0</v>
      </c>
      <c r="S5855" s="52">
        <v>0</v>
      </c>
      <c r="T5855" s="52">
        <v>0</v>
      </c>
      <c r="U5855" s="52">
        <v>0</v>
      </c>
      <c r="V5855" s="52">
        <v>0</v>
      </c>
      <c r="W5855" s="52">
        <v>0</v>
      </c>
      <c r="X5855" s="52">
        <v>0</v>
      </c>
      <c r="Y5855" s="52">
        <v>0</v>
      </c>
      <c r="Z5855" s="52">
        <v>0</v>
      </c>
    </row>
    <row r="5856" spans="1:26">
      <c r="A5856" s="52" t="s">
        <v>354</v>
      </c>
      <c r="B5856" s="52" t="s">
        <v>339</v>
      </c>
      <c r="C5856" s="52" t="s">
        <v>259</v>
      </c>
      <c r="D5856" s="52" t="s">
        <v>86</v>
      </c>
      <c r="E5856" s="52" t="s">
        <v>91</v>
      </c>
      <c r="F5856" s="52" t="s">
        <v>65</v>
      </c>
      <c r="G5856" s="52">
        <v>0</v>
      </c>
      <c r="H5856" s="52">
        <v>0</v>
      </c>
      <c r="I5856" s="52">
        <v>0</v>
      </c>
      <c r="J5856" s="52">
        <v>0</v>
      </c>
      <c r="K5856" s="52">
        <v>0</v>
      </c>
      <c r="L5856" s="52">
        <v>0</v>
      </c>
      <c r="M5856" s="52">
        <v>0</v>
      </c>
      <c r="N5856" s="52">
        <v>0</v>
      </c>
      <c r="O5856" s="52">
        <v>0</v>
      </c>
      <c r="P5856" s="52">
        <v>0</v>
      </c>
      <c r="Q5856" s="52">
        <v>0</v>
      </c>
      <c r="R5856" s="52">
        <v>0</v>
      </c>
      <c r="S5856" s="52">
        <v>0</v>
      </c>
      <c r="T5856" s="52">
        <v>0</v>
      </c>
      <c r="U5856" s="52">
        <v>0</v>
      </c>
      <c r="V5856" s="52">
        <v>0</v>
      </c>
      <c r="W5856" s="52">
        <v>0</v>
      </c>
      <c r="X5856" s="52">
        <v>0</v>
      </c>
      <c r="Y5856" s="52">
        <v>0</v>
      </c>
      <c r="Z5856" s="52">
        <v>0</v>
      </c>
    </row>
    <row r="5857" spans="1:26">
      <c r="A5857" s="52" t="s">
        <v>354</v>
      </c>
      <c r="B5857" s="52" t="s">
        <v>340</v>
      </c>
      <c r="C5857" s="52" t="s">
        <v>259</v>
      </c>
      <c r="D5857" s="52" t="s">
        <v>86</v>
      </c>
      <c r="E5857" s="52" t="s">
        <v>91</v>
      </c>
      <c r="F5857" s="52" t="s">
        <v>66</v>
      </c>
      <c r="G5857" s="52">
        <v>0</v>
      </c>
      <c r="H5857" s="52">
        <v>0</v>
      </c>
      <c r="I5857" s="52">
        <v>0</v>
      </c>
      <c r="J5857" s="52">
        <v>0</v>
      </c>
      <c r="K5857" s="52">
        <v>0</v>
      </c>
      <c r="L5857" s="52">
        <v>0.14764725722421418</v>
      </c>
      <c r="M5857" s="52">
        <v>0.14978132282456416</v>
      </c>
      <c r="N5857" s="52">
        <v>0.15341832362516064</v>
      </c>
      <c r="O5857" s="52">
        <v>0.14385584162359238</v>
      </c>
      <c r="P5857" s="52">
        <v>0.1492712712244805</v>
      </c>
      <c r="Q5857" s="52">
        <v>0.15719205602577951</v>
      </c>
      <c r="R5857" s="52">
        <v>0.14584856042391917</v>
      </c>
      <c r="S5857" s="52">
        <v>0.14642140682401311</v>
      </c>
      <c r="T5857" s="52">
        <v>0.12601719362066682</v>
      </c>
      <c r="U5857" s="52">
        <v>0.14392371602360349</v>
      </c>
      <c r="V5857" s="52">
        <v>0.1590072696260772</v>
      </c>
      <c r="W5857" s="52">
        <v>0.13962625202289872</v>
      </c>
      <c r="X5857" s="52">
        <v>0.13601608202230667</v>
      </c>
      <c r="Y5857" s="52">
        <v>0.13522383722217673</v>
      </c>
      <c r="Z5857" s="52">
        <v>0.13356324722190441</v>
      </c>
    </row>
    <row r="5858" spans="1:26">
      <c r="A5858" s="52" t="s">
        <v>354</v>
      </c>
      <c r="B5858" s="52" t="s">
        <v>341</v>
      </c>
      <c r="C5858" s="52" t="s">
        <v>259</v>
      </c>
      <c r="D5858" s="52" t="s">
        <v>86</v>
      </c>
      <c r="E5858" s="52" t="s">
        <v>91</v>
      </c>
      <c r="F5858" s="52" t="s">
        <v>67</v>
      </c>
      <c r="G5858" s="52">
        <v>0</v>
      </c>
      <c r="H5858" s="52">
        <v>0</v>
      </c>
      <c r="I5858" s="52">
        <v>0</v>
      </c>
      <c r="J5858" s="52">
        <v>0</v>
      </c>
      <c r="K5858" s="52">
        <v>0</v>
      </c>
      <c r="L5858" s="52">
        <v>0</v>
      </c>
      <c r="M5858" s="52">
        <v>0</v>
      </c>
      <c r="N5858" s="52">
        <v>0</v>
      </c>
      <c r="O5858" s="52">
        <v>0</v>
      </c>
      <c r="P5858" s="52">
        <v>0</v>
      </c>
      <c r="Q5858" s="52">
        <v>0</v>
      </c>
      <c r="R5858" s="52">
        <v>0</v>
      </c>
      <c r="S5858" s="52">
        <v>0</v>
      </c>
      <c r="T5858" s="52">
        <v>0</v>
      </c>
      <c r="U5858" s="52">
        <v>0</v>
      </c>
      <c r="V5858" s="52">
        <v>0</v>
      </c>
      <c r="W5858" s="52">
        <v>0</v>
      </c>
      <c r="X5858" s="52">
        <v>0</v>
      </c>
      <c r="Y5858" s="52">
        <v>0</v>
      </c>
      <c r="Z5858" s="52">
        <v>0</v>
      </c>
    </row>
    <row r="5859" spans="1:26">
      <c r="A5859" s="52" t="s">
        <v>354</v>
      </c>
      <c r="B5859" s="52" t="s">
        <v>337</v>
      </c>
      <c r="C5859" s="52" t="s">
        <v>259</v>
      </c>
      <c r="D5859" s="52" t="s">
        <v>86</v>
      </c>
      <c r="E5859" s="52" t="s">
        <v>91</v>
      </c>
      <c r="F5859" s="52" t="s">
        <v>68</v>
      </c>
      <c r="G5859" s="52">
        <v>0</v>
      </c>
      <c r="H5859" s="52">
        <v>0</v>
      </c>
      <c r="I5859" s="52">
        <v>0</v>
      </c>
      <c r="J5859" s="52">
        <v>0</v>
      </c>
      <c r="K5859" s="52">
        <v>0</v>
      </c>
      <c r="L5859" s="52">
        <v>0</v>
      </c>
      <c r="M5859" s="52">
        <v>0</v>
      </c>
      <c r="N5859" s="52">
        <v>0</v>
      </c>
      <c r="O5859" s="52">
        <v>0</v>
      </c>
      <c r="P5859" s="52">
        <v>0</v>
      </c>
      <c r="Q5859" s="52">
        <v>0</v>
      </c>
      <c r="R5859" s="52">
        <v>0</v>
      </c>
      <c r="S5859" s="52">
        <v>0</v>
      </c>
      <c r="T5859" s="52">
        <v>0</v>
      </c>
      <c r="U5859" s="52">
        <v>0</v>
      </c>
      <c r="V5859" s="52">
        <v>0</v>
      </c>
      <c r="W5859" s="52">
        <v>0</v>
      </c>
      <c r="X5859" s="52">
        <v>0</v>
      </c>
      <c r="Y5859" s="52">
        <v>0</v>
      </c>
      <c r="Z5859" s="52">
        <v>0</v>
      </c>
    </row>
    <row r="5860" spans="1:26">
      <c r="A5860" s="52" t="s">
        <v>354</v>
      </c>
      <c r="B5860" s="52" t="s">
        <v>337</v>
      </c>
      <c r="C5860" s="52" t="s">
        <v>259</v>
      </c>
      <c r="D5860" s="52" t="s">
        <v>86</v>
      </c>
      <c r="E5860" s="52" t="s">
        <v>91</v>
      </c>
      <c r="F5860" s="52" t="s">
        <v>69</v>
      </c>
      <c r="G5860" s="52">
        <v>0</v>
      </c>
      <c r="H5860" s="52">
        <v>0</v>
      </c>
      <c r="I5860" s="52">
        <v>0</v>
      </c>
      <c r="J5860" s="52">
        <v>0</v>
      </c>
      <c r="K5860" s="52">
        <v>0</v>
      </c>
      <c r="L5860" s="52">
        <v>0</v>
      </c>
      <c r="M5860" s="52">
        <v>0</v>
      </c>
      <c r="N5860" s="52">
        <v>0</v>
      </c>
      <c r="O5860" s="52">
        <v>0</v>
      </c>
      <c r="P5860" s="52">
        <v>0</v>
      </c>
      <c r="Q5860" s="52">
        <v>0</v>
      </c>
      <c r="R5860" s="52">
        <v>0</v>
      </c>
      <c r="S5860" s="52">
        <v>0</v>
      </c>
      <c r="T5860" s="52">
        <v>0</v>
      </c>
      <c r="U5860" s="52">
        <v>0</v>
      </c>
      <c r="V5860" s="52">
        <v>0</v>
      </c>
      <c r="W5860" s="52">
        <v>0</v>
      </c>
      <c r="X5860" s="52">
        <v>0</v>
      </c>
      <c r="Y5860" s="52">
        <v>0</v>
      </c>
      <c r="Z5860" s="52">
        <v>0</v>
      </c>
    </row>
    <row r="5861" spans="1:26">
      <c r="A5861" s="52" t="s">
        <v>354</v>
      </c>
      <c r="B5861" s="52" t="s">
        <v>337</v>
      </c>
      <c r="C5861" s="52" t="s">
        <v>259</v>
      </c>
      <c r="D5861" s="52" t="s">
        <v>86</v>
      </c>
      <c r="E5861" s="52" t="s">
        <v>91</v>
      </c>
      <c r="F5861" s="52" t="s">
        <v>70</v>
      </c>
      <c r="G5861" s="52">
        <v>0</v>
      </c>
      <c r="H5861" s="52">
        <v>0</v>
      </c>
      <c r="I5861" s="52">
        <v>0</v>
      </c>
      <c r="J5861" s="52">
        <v>0</v>
      </c>
      <c r="K5861" s="52">
        <v>0</v>
      </c>
      <c r="L5861" s="52">
        <v>0</v>
      </c>
      <c r="M5861" s="52">
        <v>0</v>
      </c>
      <c r="N5861" s="52">
        <v>0</v>
      </c>
      <c r="O5861" s="52">
        <v>0</v>
      </c>
      <c r="P5861" s="52">
        <v>0</v>
      </c>
      <c r="Q5861" s="52">
        <v>0</v>
      </c>
      <c r="R5861" s="52">
        <v>0</v>
      </c>
      <c r="S5861" s="52">
        <v>0</v>
      </c>
      <c r="T5861" s="52">
        <v>0</v>
      </c>
      <c r="U5861" s="52">
        <v>0</v>
      </c>
      <c r="V5861" s="52">
        <v>0</v>
      </c>
      <c r="W5861" s="52">
        <v>0</v>
      </c>
      <c r="X5861" s="52">
        <v>0</v>
      </c>
      <c r="Y5861" s="52">
        <v>0</v>
      </c>
      <c r="Z5861" s="52">
        <v>0</v>
      </c>
    </row>
    <row r="5862" spans="1:26">
      <c r="A5862" s="52" t="s">
        <v>354</v>
      </c>
      <c r="B5862" s="52" t="s">
        <v>342</v>
      </c>
      <c r="C5862" s="52" t="s">
        <v>259</v>
      </c>
      <c r="D5862" s="52" t="s">
        <v>86</v>
      </c>
      <c r="E5862" s="52" t="s">
        <v>91</v>
      </c>
      <c r="F5862" s="52" t="s">
        <v>71</v>
      </c>
      <c r="G5862" s="52">
        <v>0</v>
      </c>
      <c r="H5862" s="52">
        <v>0</v>
      </c>
      <c r="I5862" s="52">
        <v>0</v>
      </c>
      <c r="J5862" s="52">
        <v>0</v>
      </c>
      <c r="K5862" s="52">
        <v>0</v>
      </c>
      <c r="L5862" s="52">
        <v>0</v>
      </c>
      <c r="M5862" s="52">
        <v>0</v>
      </c>
      <c r="N5862" s="52">
        <v>0</v>
      </c>
      <c r="O5862" s="52">
        <v>0</v>
      </c>
      <c r="P5862" s="52">
        <v>0</v>
      </c>
      <c r="Q5862" s="52">
        <v>0</v>
      </c>
      <c r="R5862" s="52">
        <v>0</v>
      </c>
      <c r="S5862" s="52">
        <v>0</v>
      </c>
      <c r="T5862" s="52">
        <v>0</v>
      </c>
      <c r="U5862" s="52">
        <v>0</v>
      </c>
      <c r="V5862" s="52">
        <v>0</v>
      </c>
      <c r="W5862" s="52">
        <v>0</v>
      </c>
      <c r="X5862" s="52">
        <v>0</v>
      </c>
      <c r="Y5862" s="52">
        <v>0</v>
      </c>
      <c r="Z5862" s="52">
        <v>0</v>
      </c>
    </row>
    <row r="5863" spans="1:26">
      <c r="A5863" s="52" t="s">
        <v>354</v>
      </c>
      <c r="B5863" s="52" t="s">
        <v>342</v>
      </c>
      <c r="C5863" s="52" t="s">
        <v>259</v>
      </c>
      <c r="D5863" s="52" t="s">
        <v>86</v>
      </c>
      <c r="E5863" s="52" t="s">
        <v>91</v>
      </c>
      <c r="F5863" s="52" t="s">
        <v>72</v>
      </c>
      <c r="G5863" s="52">
        <v>0.17160018480000003</v>
      </c>
      <c r="H5863" s="52">
        <v>0.17160018480000003</v>
      </c>
      <c r="I5863" s="52">
        <v>0.17160018480000003</v>
      </c>
      <c r="J5863" s="52">
        <v>4.28979528E-2</v>
      </c>
      <c r="K5863" s="52">
        <v>4.2600690000000004E-2</v>
      </c>
      <c r="L5863" s="52">
        <v>4.2600690000000004E-2</v>
      </c>
      <c r="M5863" s="52">
        <v>4.2600690000000004E-2</v>
      </c>
      <c r="N5863" s="52">
        <v>4.2600690000000004E-2</v>
      </c>
      <c r="O5863" s="52">
        <v>4.2600690000000004E-2</v>
      </c>
      <c r="P5863" s="52">
        <v>4.2600690000000004E-2</v>
      </c>
      <c r="Q5863" s="52">
        <v>4.2600690000000004E-2</v>
      </c>
      <c r="R5863" s="52">
        <v>4.2600690000000004E-2</v>
      </c>
      <c r="S5863" s="52">
        <v>4.2600690000000004E-2</v>
      </c>
      <c r="T5863" s="52">
        <v>4.2600690000000004E-2</v>
      </c>
      <c r="U5863" s="52">
        <v>8.5201380000000007E-2</v>
      </c>
      <c r="V5863" s="52">
        <v>8.5201380000000007E-2</v>
      </c>
      <c r="W5863" s="52">
        <v>8.5201380000000007E-2</v>
      </c>
      <c r="X5863" s="52">
        <v>4.2600690000000004E-2</v>
      </c>
      <c r="Y5863" s="52">
        <v>8.5201380000000007E-2</v>
      </c>
      <c r="Z5863" s="52">
        <v>5.6404569600000003E-2</v>
      </c>
    </row>
    <row r="5864" spans="1:26">
      <c r="A5864" s="52" t="s">
        <v>354</v>
      </c>
      <c r="B5864" s="52" t="s">
        <v>343</v>
      </c>
      <c r="C5864" s="52" t="s">
        <v>259</v>
      </c>
      <c r="D5864" s="52" t="s">
        <v>86</v>
      </c>
      <c r="E5864" s="52" t="s">
        <v>91</v>
      </c>
      <c r="F5864" s="52" t="s">
        <v>73</v>
      </c>
      <c r="G5864" s="52">
        <v>0</v>
      </c>
      <c r="H5864" s="52">
        <v>0</v>
      </c>
      <c r="I5864" s="52">
        <v>0</v>
      </c>
      <c r="J5864" s="52">
        <v>0</v>
      </c>
      <c r="K5864" s="52">
        <v>0</v>
      </c>
      <c r="L5864" s="52">
        <v>0</v>
      </c>
      <c r="M5864" s="52">
        <v>0</v>
      </c>
      <c r="N5864" s="52">
        <v>0</v>
      </c>
      <c r="O5864" s="52">
        <v>0</v>
      </c>
      <c r="P5864" s="52">
        <v>0</v>
      </c>
      <c r="Q5864" s="52">
        <v>0</v>
      </c>
      <c r="R5864" s="52">
        <v>0</v>
      </c>
      <c r="S5864" s="52">
        <v>0</v>
      </c>
      <c r="T5864" s="52">
        <v>0</v>
      </c>
      <c r="U5864" s="52">
        <v>0</v>
      </c>
      <c r="V5864" s="52">
        <v>0</v>
      </c>
      <c r="W5864" s="52">
        <v>0</v>
      </c>
      <c r="X5864" s="52">
        <v>0</v>
      </c>
      <c r="Y5864" s="52">
        <v>0</v>
      </c>
      <c r="Z5864" s="52">
        <v>0</v>
      </c>
    </row>
    <row r="5865" spans="1:26">
      <c r="A5865" s="52" t="s">
        <v>355</v>
      </c>
      <c r="B5865" s="52" t="s">
        <v>337</v>
      </c>
      <c r="C5865" s="52" t="s">
        <v>259</v>
      </c>
      <c r="D5865" s="52" t="s">
        <v>86</v>
      </c>
      <c r="E5865" s="52" t="s">
        <v>92</v>
      </c>
      <c r="F5865" s="52" t="s">
        <v>63</v>
      </c>
      <c r="G5865" s="52">
        <v>0</v>
      </c>
      <c r="H5865" s="52">
        <v>0</v>
      </c>
      <c r="I5865" s="52">
        <v>0</v>
      </c>
      <c r="J5865" s="52">
        <v>0</v>
      </c>
      <c r="K5865" s="52">
        <v>0</v>
      </c>
      <c r="L5865" s="52">
        <v>0</v>
      </c>
      <c r="M5865" s="52">
        <v>0</v>
      </c>
      <c r="N5865" s="52">
        <v>0</v>
      </c>
      <c r="O5865" s="52">
        <v>0</v>
      </c>
      <c r="P5865" s="52">
        <v>0</v>
      </c>
      <c r="Q5865" s="52">
        <v>0</v>
      </c>
      <c r="R5865" s="52">
        <v>0</v>
      </c>
      <c r="S5865" s="52">
        <v>0</v>
      </c>
      <c r="T5865" s="52">
        <v>0</v>
      </c>
      <c r="U5865" s="52">
        <v>0</v>
      </c>
      <c r="V5865" s="52">
        <v>0</v>
      </c>
      <c r="W5865" s="52">
        <v>0</v>
      </c>
      <c r="X5865" s="52">
        <v>0</v>
      </c>
      <c r="Y5865" s="52">
        <v>0</v>
      </c>
      <c r="Z5865" s="52">
        <v>0</v>
      </c>
    </row>
    <row r="5866" spans="1:26">
      <c r="A5866" s="52" t="s">
        <v>355</v>
      </c>
      <c r="B5866" s="52" t="s">
        <v>338</v>
      </c>
      <c r="C5866" s="52" t="s">
        <v>259</v>
      </c>
      <c r="D5866" s="52" t="s">
        <v>86</v>
      </c>
      <c r="E5866" s="52" t="s">
        <v>92</v>
      </c>
      <c r="F5866" s="52" t="s">
        <v>64</v>
      </c>
      <c r="G5866" s="52">
        <v>0</v>
      </c>
      <c r="H5866" s="52">
        <v>0</v>
      </c>
      <c r="I5866" s="52">
        <v>0</v>
      </c>
      <c r="J5866" s="52">
        <v>0</v>
      </c>
      <c r="K5866" s="52">
        <v>0</v>
      </c>
      <c r="L5866" s="52">
        <v>0</v>
      </c>
      <c r="M5866" s="52">
        <v>0</v>
      </c>
      <c r="N5866" s="52">
        <v>0</v>
      </c>
      <c r="O5866" s="52">
        <v>0</v>
      </c>
      <c r="P5866" s="52">
        <v>0</v>
      </c>
      <c r="Q5866" s="52">
        <v>0</v>
      </c>
      <c r="R5866" s="52">
        <v>0</v>
      </c>
      <c r="S5866" s="52">
        <v>0</v>
      </c>
      <c r="T5866" s="52">
        <v>0</v>
      </c>
      <c r="U5866" s="52">
        <v>0</v>
      </c>
      <c r="V5866" s="52">
        <v>0</v>
      </c>
      <c r="W5866" s="52">
        <v>0</v>
      </c>
      <c r="X5866" s="52">
        <v>0</v>
      </c>
      <c r="Y5866" s="52">
        <v>0</v>
      </c>
      <c r="Z5866" s="52">
        <v>0</v>
      </c>
    </row>
    <row r="5867" spans="1:26">
      <c r="A5867" s="52" t="s">
        <v>355</v>
      </c>
      <c r="B5867" s="52" t="s">
        <v>339</v>
      </c>
      <c r="C5867" s="52" t="s">
        <v>259</v>
      </c>
      <c r="D5867" s="52" t="s">
        <v>86</v>
      </c>
      <c r="E5867" s="52" t="s">
        <v>92</v>
      </c>
      <c r="F5867" s="52" t="s">
        <v>65</v>
      </c>
      <c r="G5867" s="52">
        <v>0</v>
      </c>
      <c r="H5867" s="52">
        <v>0</v>
      </c>
      <c r="I5867" s="52">
        <v>0</v>
      </c>
      <c r="J5867" s="52">
        <v>0</v>
      </c>
      <c r="K5867" s="52">
        <v>0</v>
      </c>
      <c r="L5867" s="52">
        <v>0</v>
      </c>
      <c r="M5867" s="52">
        <v>0</v>
      </c>
      <c r="N5867" s="52">
        <v>0</v>
      </c>
      <c r="O5867" s="52">
        <v>0</v>
      </c>
      <c r="P5867" s="52">
        <v>0</v>
      </c>
      <c r="Q5867" s="52">
        <v>0</v>
      </c>
      <c r="R5867" s="52">
        <v>0</v>
      </c>
      <c r="S5867" s="52">
        <v>0</v>
      </c>
      <c r="T5867" s="52">
        <v>0</v>
      </c>
      <c r="U5867" s="52">
        <v>0</v>
      </c>
      <c r="V5867" s="52">
        <v>0</v>
      </c>
      <c r="W5867" s="52">
        <v>0</v>
      </c>
      <c r="X5867" s="52">
        <v>0</v>
      </c>
      <c r="Y5867" s="52">
        <v>0</v>
      </c>
      <c r="Z5867" s="52">
        <v>0</v>
      </c>
    </row>
    <row r="5868" spans="1:26">
      <c r="A5868" s="52" t="s">
        <v>355</v>
      </c>
      <c r="B5868" s="52" t="s">
        <v>340</v>
      </c>
      <c r="C5868" s="52" t="s">
        <v>259</v>
      </c>
      <c r="D5868" s="52" t="s">
        <v>86</v>
      </c>
      <c r="E5868" s="52" t="s">
        <v>92</v>
      </c>
      <c r="F5868" s="52" t="s">
        <v>66</v>
      </c>
      <c r="G5868" s="52">
        <v>3.9825111285350991</v>
      </c>
      <c r="H5868" s="52">
        <v>3.990555754854499</v>
      </c>
      <c r="I5868" s="52">
        <v>4.0566619057860285</v>
      </c>
      <c r="J5868" s="52">
        <v>4.2974973620673698</v>
      </c>
      <c r="K5868" s="52">
        <v>4.9673973608146538</v>
      </c>
      <c r="L5868" s="52">
        <v>5.1622129628747189</v>
      </c>
      <c r="M5868" s="52">
        <v>0</v>
      </c>
      <c r="N5868" s="52">
        <v>0</v>
      </c>
      <c r="O5868" s="52">
        <v>0</v>
      </c>
      <c r="P5868" s="52">
        <v>0</v>
      </c>
      <c r="Q5868" s="52">
        <v>0</v>
      </c>
      <c r="R5868" s="52">
        <v>0</v>
      </c>
      <c r="S5868" s="52">
        <v>0</v>
      </c>
      <c r="T5868" s="52">
        <v>0</v>
      </c>
      <c r="U5868" s="52">
        <v>0</v>
      </c>
      <c r="V5868" s="52">
        <v>0</v>
      </c>
      <c r="W5868" s="52">
        <v>0</v>
      </c>
      <c r="X5868" s="52">
        <v>0</v>
      </c>
      <c r="Y5868" s="52">
        <v>0</v>
      </c>
      <c r="Z5868" s="52">
        <v>0</v>
      </c>
    </row>
    <row r="5869" spans="1:26">
      <c r="A5869" s="52" t="s">
        <v>355</v>
      </c>
      <c r="B5869" s="52" t="s">
        <v>341</v>
      </c>
      <c r="C5869" s="52" t="s">
        <v>259</v>
      </c>
      <c r="D5869" s="52" t="s">
        <v>86</v>
      </c>
      <c r="E5869" s="52" t="s">
        <v>92</v>
      </c>
      <c r="F5869" s="52" t="s">
        <v>67</v>
      </c>
      <c r="G5869" s="52">
        <v>0</v>
      </c>
      <c r="H5869" s="52">
        <v>0</v>
      </c>
      <c r="I5869" s="52">
        <v>0</v>
      </c>
      <c r="J5869" s="52">
        <v>0</v>
      </c>
      <c r="K5869" s="52">
        <v>0</v>
      </c>
      <c r="L5869" s="52">
        <v>0</v>
      </c>
      <c r="M5869" s="52">
        <v>0</v>
      </c>
      <c r="N5869" s="52">
        <v>0</v>
      </c>
      <c r="O5869" s="52">
        <v>0</v>
      </c>
      <c r="P5869" s="52">
        <v>0</v>
      </c>
      <c r="Q5869" s="52">
        <v>0</v>
      </c>
      <c r="R5869" s="52">
        <v>0</v>
      </c>
      <c r="S5869" s="52">
        <v>0</v>
      </c>
      <c r="T5869" s="52">
        <v>0</v>
      </c>
      <c r="U5869" s="52">
        <v>0</v>
      </c>
      <c r="V5869" s="52">
        <v>0</v>
      </c>
      <c r="W5869" s="52">
        <v>0</v>
      </c>
      <c r="X5869" s="52">
        <v>0</v>
      </c>
      <c r="Y5869" s="52">
        <v>0</v>
      </c>
      <c r="Z5869" s="52">
        <v>0</v>
      </c>
    </row>
    <row r="5870" spans="1:26">
      <c r="A5870" s="52" t="s">
        <v>355</v>
      </c>
      <c r="B5870" s="52" t="s">
        <v>337</v>
      </c>
      <c r="C5870" s="52" t="s">
        <v>259</v>
      </c>
      <c r="D5870" s="52" t="s">
        <v>86</v>
      </c>
      <c r="E5870" s="52" t="s">
        <v>92</v>
      </c>
      <c r="F5870" s="52" t="s">
        <v>68</v>
      </c>
      <c r="G5870" s="52">
        <v>0</v>
      </c>
      <c r="H5870" s="52">
        <v>0</v>
      </c>
      <c r="I5870" s="52">
        <v>0</v>
      </c>
      <c r="J5870" s="52">
        <v>0</v>
      </c>
      <c r="K5870" s="52">
        <v>0</v>
      </c>
      <c r="L5870" s="52">
        <v>0</v>
      </c>
      <c r="M5870" s="52">
        <v>0</v>
      </c>
      <c r="N5870" s="52">
        <v>0</v>
      </c>
      <c r="O5870" s="52">
        <v>0</v>
      </c>
      <c r="P5870" s="52">
        <v>0</v>
      </c>
      <c r="Q5870" s="52">
        <v>0</v>
      </c>
      <c r="R5870" s="52">
        <v>0</v>
      </c>
      <c r="S5870" s="52">
        <v>0</v>
      </c>
      <c r="T5870" s="52">
        <v>0</v>
      </c>
      <c r="U5870" s="52">
        <v>0</v>
      </c>
      <c r="V5870" s="52">
        <v>0</v>
      </c>
      <c r="W5870" s="52">
        <v>0</v>
      </c>
      <c r="X5870" s="52">
        <v>0</v>
      </c>
      <c r="Y5870" s="52">
        <v>0</v>
      </c>
      <c r="Z5870" s="52">
        <v>0</v>
      </c>
    </row>
    <row r="5871" spans="1:26">
      <c r="A5871" s="52" t="s">
        <v>355</v>
      </c>
      <c r="B5871" s="52" t="s">
        <v>337</v>
      </c>
      <c r="C5871" s="52" t="s">
        <v>259</v>
      </c>
      <c r="D5871" s="52" t="s">
        <v>86</v>
      </c>
      <c r="E5871" s="52" t="s">
        <v>92</v>
      </c>
      <c r="F5871" s="52" t="s">
        <v>69</v>
      </c>
      <c r="G5871" s="52">
        <v>0</v>
      </c>
      <c r="H5871" s="52">
        <v>0</v>
      </c>
      <c r="I5871" s="52">
        <v>0</v>
      </c>
      <c r="J5871" s="52">
        <v>0</v>
      </c>
      <c r="K5871" s="52">
        <v>0</v>
      </c>
      <c r="L5871" s="52">
        <v>0</v>
      </c>
      <c r="M5871" s="52">
        <v>0</v>
      </c>
      <c r="N5871" s="52">
        <v>0</v>
      </c>
      <c r="O5871" s="52">
        <v>0</v>
      </c>
      <c r="P5871" s="52">
        <v>0</v>
      </c>
      <c r="Q5871" s="52">
        <v>0</v>
      </c>
      <c r="R5871" s="52">
        <v>0</v>
      </c>
      <c r="S5871" s="52">
        <v>0</v>
      </c>
      <c r="T5871" s="52">
        <v>0</v>
      </c>
      <c r="U5871" s="52">
        <v>0</v>
      </c>
      <c r="V5871" s="52">
        <v>0</v>
      </c>
      <c r="W5871" s="52">
        <v>0</v>
      </c>
      <c r="X5871" s="52">
        <v>0</v>
      </c>
      <c r="Y5871" s="52">
        <v>0</v>
      </c>
      <c r="Z5871" s="52">
        <v>0</v>
      </c>
    </row>
    <row r="5872" spans="1:26">
      <c r="A5872" s="52" t="s">
        <v>355</v>
      </c>
      <c r="B5872" s="52" t="s">
        <v>337</v>
      </c>
      <c r="C5872" s="52" t="s">
        <v>259</v>
      </c>
      <c r="D5872" s="52" t="s">
        <v>86</v>
      </c>
      <c r="E5872" s="52" t="s">
        <v>92</v>
      </c>
      <c r="F5872" s="52" t="s">
        <v>70</v>
      </c>
      <c r="G5872" s="52">
        <v>0</v>
      </c>
      <c r="H5872" s="52">
        <v>0</v>
      </c>
      <c r="I5872" s="52">
        <v>0</v>
      </c>
      <c r="J5872" s="52">
        <v>0</v>
      </c>
      <c r="K5872" s="52">
        <v>0</v>
      </c>
      <c r="L5872" s="52">
        <v>0</v>
      </c>
      <c r="M5872" s="52">
        <v>0</v>
      </c>
      <c r="N5872" s="52">
        <v>0</v>
      </c>
      <c r="O5872" s="52">
        <v>0</v>
      </c>
      <c r="P5872" s="52">
        <v>0</v>
      </c>
      <c r="Q5872" s="52">
        <v>0</v>
      </c>
      <c r="R5872" s="52">
        <v>0</v>
      </c>
      <c r="S5872" s="52">
        <v>0</v>
      </c>
      <c r="T5872" s="52">
        <v>0</v>
      </c>
      <c r="U5872" s="52">
        <v>0</v>
      </c>
      <c r="V5872" s="52">
        <v>0</v>
      </c>
      <c r="W5872" s="52">
        <v>0</v>
      </c>
      <c r="X5872" s="52">
        <v>0</v>
      </c>
      <c r="Y5872" s="52">
        <v>0</v>
      </c>
      <c r="Z5872" s="52">
        <v>0</v>
      </c>
    </row>
    <row r="5873" spans="1:26">
      <c r="A5873" s="52" t="s">
        <v>355</v>
      </c>
      <c r="B5873" s="52" t="s">
        <v>342</v>
      </c>
      <c r="C5873" s="52" t="s">
        <v>259</v>
      </c>
      <c r="D5873" s="52" t="s">
        <v>86</v>
      </c>
      <c r="E5873" s="52" t="s">
        <v>92</v>
      </c>
      <c r="F5873" s="52" t="s">
        <v>71</v>
      </c>
      <c r="G5873" s="52">
        <v>0</v>
      </c>
      <c r="H5873" s="52">
        <v>0</v>
      </c>
      <c r="I5873" s="52">
        <v>0</v>
      </c>
      <c r="J5873" s="52">
        <v>0</v>
      </c>
      <c r="K5873" s="52">
        <v>0</v>
      </c>
      <c r="L5873" s="52">
        <v>0</v>
      </c>
      <c r="M5873" s="52">
        <v>0</v>
      </c>
      <c r="N5873" s="52">
        <v>0</v>
      </c>
      <c r="O5873" s="52">
        <v>0</v>
      </c>
      <c r="P5873" s="52">
        <v>0</v>
      </c>
      <c r="Q5873" s="52">
        <v>0</v>
      </c>
      <c r="R5873" s="52">
        <v>0</v>
      </c>
      <c r="S5873" s="52">
        <v>0</v>
      </c>
      <c r="T5873" s="52">
        <v>0</v>
      </c>
      <c r="U5873" s="52">
        <v>0</v>
      </c>
      <c r="V5873" s="52">
        <v>0</v>
      </c>
      <c r="W5873" s="52">
        <v>0</v>
      </c>
      <c r="X5873" s="52">
        <v>0</v>
      </c>
      <c r="Y5873" s="52">
        <v>0</v>
      </c>
      <c r="Z5873" s="52">
        <v>0</v>
      </c>
    </row>
    <row r="5874" spans="1:26">
      <c r="A5874" s="52" t="s">
        <v>355</v>
      </c>
      <c r="B5874" s="52" t="s">
        <v>342</v>
      </c>
      <c r="C5874" s="52" t="s">
        <v>259</v>
      </c>
      <c r="D5874" s="52" t="s">
        <v>86</v>
      </c>
      <c r="E5874" s="52" t="s">
        <v>92</v>
      </c>
      <c r="F5874" s="52" t="s">
        <v>72</v>
      </c>
      <c r="G5874" s="52">
        <v>5.0034981420000006</v>
      </c>
      <c r="H5874" s="52">
        <v>9.2231017200000007</v>
      </c>
      <c r="I5874" s="52">
        <v>4.9246983792000005</v>
      </c>
      <c r="J5874" s="52">
        <v>4.9274993484000005</v>
      </c>
      <c r="K5874" s="52">
        <v>5.0551004520000014</v>
      </c>
      <c r="L5874" s="52">
        <v>5.6172034728000009</v>
      </c>
      <c r="M5874" s="52">
        <v>4.3535979252000008</v>
      </c>
      <c r="N5874" s="52">
        <v>4.6134014255999993</v>
      </c>
      <c r="O5874" s="52">
        <v>4.3050017376000005</v>
      </c>
      <c r="P5874" s="52">
        <v>3.9210010020000001</v>
      </c>
      <c r="Q5874" s="52">
        <v>3.6656983116000004</v>
      </c>
      <c r="R5874" s="52">
        <v>0</v>
      </c>
      <c r="S5874" s="52">
        <v>0</v>
      </c>
      <c r="T5874" s="52">
        <v>0</v>
      </c>
      <c r="U5874" s="52">
        <v>0</v>
      </c>
      <c r="V5874" s="52">
        <v>4.28979528E-2</v>
      </c>
      <c r="W5874" s="52">
        <v>0</v>
      </c>
      <c r="X5874" s="52">
        <v>0</v>
      </c>
      <c r="Y5874" s="52">
        <v>0</v>
      </c>
      <c r="Z5874" s="52">
        <v>0</v>
      </c>
    </row>
    <row r="5875" spans="1:26">
      <c r="A5875" s="52" t="s">
        <v>355</v>
      </c>
      <c r="B5875" s="52" t="s">
        <v>343</v>
      </c>
      <c r="C5875" s="52" t="s">
        <v>259</v>
      </c>
      <c r="D5875" s="52" t="s">
        <v>86</v>
      </c>
      <c r="E5875" s="52" t="s">
        <v>92</v>
      </c>
      <c r="F5875" s="52" t="s">
        <v>73</v>
      </c>
      <c r="G5875" s="52">
        <v>0</v>
      </c>
      <c r="H5875" s="52">
        <v>0</v>
      </c>
      <c r="I5875" s="52">
        <v>0</v>
      </c>
      <c r="J5875" s="52">
        <v>0</v>
      </c>
      <c r="K5875" s="52">
        <v>0</v>
      </c>
      <c r="L5875" s="52">
        <v>0</v>
      </c>
      <c r="M5875" s="52">
        <v>0</v>
      </c>
      <c r="N5875" s="52">
        <v>0</v>
      </c>
      <c r="O5875" s="52">
        <v>0</v>
      </c>
      <c r="P5875" s="52">
        <v>0</v>
      </c>
      <c r="Q5875" s="52">
        <v>0</v>
      </c>
      <c r="R5875" s="52">
        <v>0</v>
      </c>
      <c r="S5875" s="52">
        <v>0</v>
      </c>
      <c r="T5875" s="52">
        <v>0</v>
      </c>
      <c r="U5875" s="52">
        <v>0</v>
      </c>
      <c r="V5875" s="52">
        <v>0</v>
      </c>
      <c r="W5875" s="52">
        <v>0</v>
      </c>
      <c r="X5875" s="52">
        <v>0</v>
      </c>
      <c r="Y5875" s="52">
        <v>0</v>
      </c>
      <c r="Z5875" s="52">
        <v>0</v>
      </c>
    </row>
    <row r="5876" spans="1:26">
      <c r="A5876" s="52" t="s">
        <v>350</v>
      </c>
      <c r="B5876" s="52" t="s">
        <v>337</v>
      </c>
      <c r="C5876" s="52" t="s">
        <v>260</v>
      </c>
      <c r="D5876" s="52" t="s">
        <v>86</v>
      </c>
      <c r="E5876" s="52" t="s">
        <v>87</v>
      </c>
      <c r="F5876" s="52" t="s">
        <v>63</v>
      </c>
      <c r="G5876" s="52">
        <v>0</v>
      </c>
      <c r="H5876" s="52">
        <v>0</v>
      </c>
      <c r="I5876" s="52">
        <v>0</v>
      </c>
      <c r="J5876" s="52">
        <v>0</v>
      </c>
      <c r="K5876" s="52">
        <v>0</v>
      </c>
      <c r="L5876" s="52">
        <v>0</v>
      </c>
      <c r="M5876" s="52">
        <v>0</v>
      </c>
      <c r="N5876" s="52">
        <v>0</v>
      </c>
      <c r="O5876" s="52">
        <v>0</v>
      </c>
      <c r="P5876" s="52">
        <v>0</v>
      </c>
      <c r="Q5876" s="52">
        <v>0</v>
      </c>
      <c r="R5876" s="52">
        <v>0</v>
      </c>
      <c r="S5876" s="52">
        <v>0</v>
      </c>
      <c r="T5876" s="52">
        <v>0</v>
      </c>
      <c r="U5876" s="52">
        <v>0</v>
      </c>
      <c r="V5876" s="52">
        <v>0</v>
      </c>
      <c r="W5876" s="52">
        <v>0</v>
      </c>
      <c r="X5876" s="52">
        <v>0</v>
      </c>
      <c r="Y5876" s="52">
        <v>0</v>
      </c>
      <c r="Z5876" s="52">
        <v>0</v>
      </c>
    </row>
    <row r="5877" spans="1:26">
      <c r="A5877" s="52" t="s">
        <v>350</v>
      </c>
      <c r="B5877" s="52" t="s">
        <v>338</v>
      </c>
      <c r="C5877" s="52" t="s">
        <v>260</v>
      </c>
      <c r="D5877" s="52" t="s">
        <v>86</v>
      </c>
      <c r="E5877" s="52" t="s">
        <v>87</v>
      </c>
      <c r="F5877" s="52" t="s">
        <v>64</v>
      </c>
      <c r="G5877" s="52">
        <v>0</v>
      </c>
      <c r="H5877" s="52">
        <v>0</v>
      </c>
      <c r="I5877" s="52">
        <v>0</v>
      </c>
      <c r="J5877" s="52">
        <v>0</v>
      </c>
      <c r="K5877" s="52">
        <v>0</v>
      </c>
      <c r="L5877" s="52">
        <v>0</v>
      </c>
      <c r="M5877" s="52">
        <v>0</v>
      </c>
      <c r="N5877" s="52">
        <v>0</v>
      </c>
      <c r="O5877" s="52">
        <v>0</v>
      </c>
      <c r="P5877" s="52">
        <v>0</v>
      </c>
      <c r="Q5877" s="52">
        <v>0</v>
      </c>
      <c r="R5877" s="52">
        <v>0</v>
      </c>
      <c r="S5877" s="52">
        <v>0</v>
      </c>
      <c r="T5877" s="52">
        <v>0</v>
      </c>
      <c r="U5877" s="52">
        <v>0</v>
      </c>
      <c r="V5877" s="52">
        <v>0</v>
      </c>
      <c r="W5877" s="52">
        <v>0</v>
      </c>
      <c r="X5877" s="52">
        <v>0</v>
      </c>
      <c r="Y5877" s="52">
        <v>0</v>
      </c>
      <c r="Z5877" s="52">
        <v>0</v>
      </c>
    </row>
    <row r="5878" spans="1:26">
      <c r="A5878" s="52" t="s">
        <v>350</v>
      </c>
      <c r="B5878" s="52" t="s">
        <v>339</v>
      </c>
      <c r="C5878" s="52" t="s">
        <v>260</v>
      </c>
      <c r="D5878" s="52" t="s">
        <v>86</v>
      </c>
      <c r="E5878" s="52" t="s">
        <v>87</v>
      </c>
      <c r="F5878" s="52" t="s">
        <v>65</v>
      </c>
      <c r="G5878" s="52">
        <v>0</v>
      </c>
      <c r="H5878" s="52">
        <v>0</v>
      </c>
      <c r="I5878" s="52">
        <v>0</v>
      </c>
      <c r="J5878" s="52">
        <v>0</v>
      </c>
      <c r="K5878" s="52">
        <v>0</v>
      </c>
      <c r="L5878" s="52">
        <v>0</v>
      </c>
      <c r="M5878" s="52">
        <v>0</v>
      </c>
      <c r="N5878" s="52">
        <v>0</v>
      </c>
      <c r="O5878" s="52">
        <v>0</v>
      </c>
      <c r="P5878" s="52">
        <v>0</v>
      </c>
      <c r="Q5878" s="52">
        <v>0</v>
      </c>
      <c r="R5878" s="52">
        <v>0</v>
      </c>
      <c r="S5878" s="52">
        <v>0</v>
      </c>
      <c r="T5878" s="52">
        <v>0</v>
      </c>
      <c r="U5878" s="52">
        <v>0</v>
      </c>
      <c r="V5878" s="52">
        <v>0</v>
      </c>
      <c r="W5878" s="52">
        <v>0</v>
      </c>
      <c r="X5878" s="52">
        <v>0</v>
      </c>
      <c r="Y5878" s="52">
        <v>0</v>
      </c>
      <c r="Z5878" s="52">
        <v>0</v>
      </c>
    </row>
    <row r="5879" spans="1:26">
      <c r="A5879" s="52" t="s">
        <v>350</v>
      </c>
      <c r="B5879" s="52" t="s">
        <v>340</v>
      </c>
      <c r="C5879" s="52" t="s">
        <v>260</v>
      </c>
      <c r="D5879" s="52" t="s">
        <v>86</v>
      </c>
      <c r="E5879" s="52" t="s">
        <v>87</v>
      </c>
      <c r="F5879" s="52" t="s">
        <v>66</v>
      </c>
      <c r="G5879" s="52">
        <v>0</v>
      </c>
      <c r="H5879" s="52">
        <v>0</v>
      </c>
      <c r="I5879" s="52">
        <v>0</v>
      </c>
      <c r="J5879" s="52">
        <v>0</v>
      </c>
      <c r="K5879" s="52">
        <v>0</v>
      </c>
      <c r="L5879" s="52">
        <v>0</v>
      </c>
      <c r="M5879" s="52">
        <v>0</v>
      </c>
      <c r="N5879" s="52">
        <v>0</v>
      </c>
      <c r="O5879" s="52">
        <v>0</v>
      </c>
      <c r="P5879" s="52">
        <v>0</v>
      </c>
      <c r="Q5879" s="52">
        <v>0</v>
      </c>
      <c r="R5879" s="52">
        <v>0</v>
      </c>
      <c r="S5879" s="52">
        <v>0</v>
      </c>
      <c r="T5879" s="52">
        <v>0</v>
      </c>
      <c r="U5879" s="52">
        <v>0</v>
      </c>
      <c r="V5879" s="52">
        <v>0</v>
      </c>
      <c r="W5879" s="52">
        <v>0</v>
      </c>
      <c r="X5879" s="52">
        <v>0</v>
      </c>
      <c r="Y5879" s="52">
        <v>0</v>
      </c>
      <c r="Z5879" s="52">
        <v>0</v>
      </c>
    </row>
    <row r="5880" spans="1:26">
      <c r="A5880" s="52" t="s">
        <v>350</v>
      </c>
      <c r="B5880" s="52" t="s">
        <v>341</v>
      </c>
      <c r="C5880" s="52" t="s">
        <v>260</v>
      </c>
      <c r="D5880" s="52" t="s">
        <v>86</v>
      </c>
      <c r="E5880" s="52" t="s">
        <v>87</v>
      </c>
      <c r="F5880" s="52" t="s">
        <v>67</v>
      </c>
      <c r="G5880" s="52">
        <v>0</v>
      </c>
      <c r="H5880" s="52">
        <v>0</v>
      </c>
      <c r="I5880" s="52">
        <v>0</v>
      </c>
      <c r="J5880" s="52">
        <v>0</v>
      </c>
      <c r="K5880" s="52">
        <v>0</v>
      </c>
      <c r="L5880" s="52">
        <v>0</v>
      </c>
      <c r="M5880" s="52">
        <v>0</v>
      </c>
      <c r="N5880" s="52">
        <v>0</v>
      </c>
      <c r="O5880" s="52">
        <v>0</v>
      </c>
      <c r="P5880" s="52">
        <v>0</v>
      </c>
      <c r="Q5880" s="52">
        <v>0</v>
      </c>
      <c r="R5880" s="52">
        <v>0</v>
      </c>
      <c r="S5880" s="52">
        <v>0</v>
      </c>
      <c r="T5880" s="52">
        <v>0</v>
      </c>
      <c r="U5880" s="52">
        <v>0</v>
      </c>
      <c r="V5880" s="52">
        <v>0</v>
      </c>
      <c r="W5880" s="52">
        <v>0</v>
      </c>
      <c r="X5880" s="52">
        <v>0</v>
      </c>
      <c r="Y5880" s="52">
        <v>0</v>
      </c>
      <c r="Z5880" s="52">
        <v>0</v>
      </c>
    </row>
    <row r="5881" spans="1:26">
      <c r="A5881" s="52" t="s">
        <v>350</v>
      </c>
      <c r="B5881" s="52" t="s">
        <v>337</v>
      </c>
      <c r="C5881" s="52" t="s">
        <v>260</v>
      </c>
      <c r="D5881" s="52" t="s">
        <v>86</v>
      </c>
      <c r="E5881" s="52" t="s">
        <v>87</v>
      </c>
      <c r="F5881" s="52" t="s">
        <v>68</v>
      </c>
      <c r="G5881" s="52">
        <v>0</v>
      </c>
      <c r="H5881" s="52">
        <v>0</v>
      </c>
      <c r="I5881" s="52">
        <v>0</v>
      </c>
      <c r="J5881" s="52">
        <v>0</v>
      </c>
      <c r="K5881" s="52">
        <v>0</v>
      </c>
      <c r="L5881" s="52">
        <v>0</v>
      </c>
      <c r="M5881" s="52">
        <v>0</v>
      </c>
      <c r="N5881" s="52">
        <v>0</v>
      </c>
      <c r="O5881" s="52">
        <v>0</v>
      </c>
      <c r="P5881" s="52">
        <v>0</v>
      </c>
      <c r="Q5881" s="52">
        <v>0</v>
      </c>
      <c r="R5881" s="52">
        <v>0</v>
      </c>
      <c r="S5881" s="52">
        <v>0</v>
      </c>
      <c r="T5881" s="52">
        <v>0</v>
      </c>
      <c r="U5881" s="52">
        <v>0</v>
      </c>
      <c r="V5881" s="52">
        <v>0</v>
      </c>
      <c r="W5881" s="52">
        <v>0</v>
      </c>
      <c r="X5881" s="52">
        <v>0</v>
      </c>
      <c r="Y5881" s="52">
        <v>0</v>
      </c>
      <c r="Z5881" s="52">
        <v>0</v>
      </c>
    </row>
    <row r="5882" spans="1:26">
      <c r="A5882" s="52" t="s">
        <v>350</v>
      </c>
      <c r="B5882" s="52" t="s">
        <v>337</v>
      </c>
      <c r="C5882" s="52" t="s">
        <v>260</v>
      </c>
      <c r="D5882" s="52" t="s">
        <v>86</v>
      </c>
      <c r="E5882" s="52" t="s">
        <v>87</v>
      </c>
      <c r="F5882" s="52" t="s">
        <v>69</v>
      </c>
      <c r="G5882" s="52">
        <v>0</v>
      </c>
      <c r="H5882" s="52">
        <v>0</v>
      </c>
      <c r="I5882" s="52">
        <v>0</v>
      </c>
      <c r="J5882" s="52">
        <v>0</v>
      </c>
      <c r="K5882" s="52">
        <v>0</v>
      </c>
      <c r="L5882" s="52">
        <v>0</v>
      </c>
      <c r="M5882" s="52">
        <v>0</v>
      </c>
      <c r="N5882" s="52">
        <v>0</v>
      </c>
      <c r="O5882" s="52">
        <v>0</v>
      </c>
      <c r="P5882" s="52">
        <v>0</v>
      </c>
      <c r="Q5882" s="52">
        <v>0</v>
      </c>
      <c r="R5882" s="52">
        <v>0</v>
      </c>
      <c r="S5882" s="52">
        <v>0</v>
      </c>
      <c r="T5882" s="52">
        <v>0</v>
      </c>
      <c r="U5882" s="52">
        <v>0</v>
      </c>
      <c r="V5882" s="52">
        <v>0</v>
      </c>
      <c r="W5882" s="52">
        <v>0</v>
      </c>
      <c r="X5882" s="52">
        <v>0</v>
      </c>
      <c r="Y5882" s="52">
        <v>0</v>
      </c>
      <c r="Z5882" s="52">
        <v>0</v>
      </c>
    </row>
    <row r="5883" spans="1:26">
      <c r="A5883" s="52" t="s">
        <v>350</v>
      </c>
      <c r="B5883" s="52" t="s">
        <v>337</v>
      </c>
      <c r="C5883" s="52" t="s">
        <v>260</v>
      </c>
      <c r="D5883" s="52" t="s">
        <v>86</v>
      </c>
      <c r="E5883" s="52" t="s">
        <v>87</v>
      </c>
      <c r="F5883" s="52" t="s">
        <v>70</v>
      </c>
      <c r="G5883" s="52">
        <v>0</v>
      </c>
      <c r="H5883" s="52">
        <v>0</v>
      </c>
      <c r="I5883" s="52">
        <v>0</v>
      </c>
      <c r="J5883" s="52">
        <v>0</v>
      </c>
      <c r="K5883" s="52">
        <v>0</v>
      </c>
      <c r="L5883" s="52">
        <v>0</v>
      </c>
      <c r="M5883" s="52">
        <v>0</v>
      </c>
      <c r="N5883" s="52">
        <v>0</v>
      </c>
      <c r="O5883" s="52">
        <v>0</v>
      </c>
      <c r="P5883" s="52">
        <v>0</v>
      </c>
      <c r="Q5883" s="52">
        <v>0</v>
      </c>
      <c r="R5883" s="52">
        <v>0</v>
      </c>
      <c r="S5883" s="52">
        <v>0</v>
      </c>
      <c r="T5883" s="52">
        <v>0</v>
      </c>
      <c r="U5883" s="52">
        <v>0</v>
      </c>
      <c r="V5883" s="52">
        <v>0</v>
      </c>
      <c r="W5883" s="52">
        <v>0</v>
      </c>
      <c r="X5883" s="52">
        <v>0</v>
      </c>
      <c r="Y5883" s="52">
        <v>0</v>
      </c>
      <c r="Z5883" s="52">
        <v>0</v>
      </c>
    </row>
    <row r="5884" spans="1:26">
      <c r="A5884" s="52" t="s">
        <v>350</v>
      </c>
      <c r="B5884" s="52" t="s">
        <v>342</v>
      </c>
      <c r="C5884" s="52" t="s">
        <v>260</v>
      </c>
      <c r="D5884" s="52" t="s">
        <v>86</v>
      </c>
      <c r="E5884" s="52" t="s">
        <v>87</v>
      </c>
      <c r="F5884" s="52" t="s">
        <v>71</v>
      </c>
      <c r="G5884" s="52">
        <v>0</v>
      </c>
      <c r="H5884" s="52">
        <v>0</v>
      </c>
      <c r="I5884" s="52">
        <v>0</v>
      </c>
      <c r="J5884" s="52">
        <v>0</v>
      </c>
      <c r="K5884" s="52">
        <v>0</v>
      </c>
      <c r="L5884" s="52">
        <v>0</v>
      </c>
      <c r="M5884" s="52">
        <v>0</v>
      </c>
      <c r="N5884" s="52">
        <v>0</v>
      </c>
      <c r="O5884" s="52">
        <v>0</v>
      </c>
      <c r="P5884" s="52">
        <v>0</v>
      </c>
      <c r="Q5884" s="52">
        <v>0</v>
      </c>
      <c r="R5884" s="52">
        <v>0</v>
      </c>
      <c r="S5884" s="52">
        <v>0</v>
      </c>
      <c r="T5884" s="52">
        <v>0</v>
      </c>
      <c r="U5884" s="52">
        <v>0</v>
      </c>
      <c r="V5884" s="52">
        <v>0</v>
      </c>
      <c r="W5884" s="52">
        <v>0</v>
      </c>
      <c r="X5884" s="52">
        <v>0</v>
      </c>
      <c r="Y5884" s="52">
        <v>0</v>
      </c>
      <c r="Z5884" s="52">
        <v>0</v>
      </c>
    </row>
    <row r="5885" spans="1:26">
      <c r="A5885" s="52" t="s">
        <v>350</v>
      </c>
      <c r="B5885" s="52" t="s">
        <v>342</v>
      </c>
      <c r="C5885" s="52" t="s">
        <v>260</v>
      </c>
      <c r="D5885" s="52" t="s">
        <v>86</v>
      </c>
      <c r="E5885" s="52" t="s">
        <v>87</v>
      </c>
      <c r="F5885" s="52" t="s">
        <v>72</v>
      </c>
      <c r="G5885" s="52">
        <v>210.6170059285368</v>
      </c>
      <c r="H5885" s="52">
        <v>192.36040622316</v>
      </c>
      <c r="I5885" s="52">
        <v>198.99480321458643</v>
      </c>
      <c r="J5885" s="52">
        <v>200.69700097364642</v>
      </c>
      <c r="K5885" s="52">
        <v>229.31460564055922</v>
      </c>
      <c r="L5885" s="52">
        <v>234.26490157067519</v>
      </c>
      <c r="M5885" s="52">
        <v>239.49351128779205</v>
      </c>
      <c r="N5885" s="52">
        <v>244.40990585257438</v>
      </c>
      <c r="O5885" s="52">
        <v>248.74475550657769</v>
      </c>
      <c r="P5885" s="52">
        <v>208.90439010049082</v>
      </c>
      <c r="Q5885" s="52">
        <v>204.05617052632465</v>
      </c>
      <c r="R5885" s="52">
        <v>214.38418024440057</v>
      </c>
      <c r="S5885" s="52">
        <v>242.21880078754523</v>
      </c>
      <c r="T5885" s="52">
        <v>268.2714126503592</v>
      </c>
      <c r="U5885" s="52">
        <v>264.97171491584402</v>
      </c>
      <c r="V5885" s="52">
        <v>284.13121359099597</v>
      </c>
      <c r="W5885" s="52">
        <v>303.21351874404724</v>
      </c>
      <c r="X5885" s="52">
        <v>328.4591806945885</v>
      </c>
      <c r="Y5885" s="52">
        <v>322.74197743455073</v>
      </c>
      <c r="Z5885" s="52">
        <v>333.57887139279387</v>
      </c>
    </row>
    <row r="5886" spans="1:26">
      <c r="A5886" s="52" t="s">
        <v>350</v>
      </c>
      <c r="B5886" s="52" t="s">
        <v>343</v>
      </c>
      <c r="C5886" s="52" t="s">
        <v>260</v>
      </c>
      <c r="D5886" s="52" t="s">
        <v>86</v>
      </c>
      <c r="E5886" s="52" t="s">
        <v>87</v>
      </c>
      <c r="F5886" s="52" t="s">
        <v>73</v>
      </c>
      <c r="G5886" s="52">
        <v>0</v>
      </c>
      <c r="H5886" s="52">
        <v>0</v>
      </c>
      <c r="I5886" s="52">
        <v>0</v>
      </c>
      <c r="J5886" s="52">
        <v>0</v>
      </c>
      <c r="K5886" s="52">
        <v>0</v>
      </c>
      <c r="L5886" s="52">
        <v>0</v>
      </c>
      <c r="M5886" s="52">
        <v>0</v>
      </c>
      <c r="N5886" s="52">
        <v>0</v>
      </c>
      <c r="O5886" s="52">
        <v>0</v>
      </c>
      <c r="P5886" s="52">
        <v>0</v>
      </c>
      <c r="Q5886" s="52">
        <v>0</v>
      </c>
      <c r="R5886" s="52">
        <v>0</v>
      </c>
      <c r="S5886" s="52">
        <v>0</v>
      </c>
      <c r="T5886" s="52">
        <v>0</v>
      </c>
      <c r="U5886" s="52">
        <v>0</v>
      </c>
      <c r="V5886" s="52">
        <v>0</v>
      </c>
      <c r="W5886" s="52">
        <v>0</v>
      </c>
      <c r="X5886" s="52">
        <v>0</v>
      </c>
      <c r="Y5886" s="52">
        <v>0</v>
      </c>
      <c r="Z5886" s="52">
        <v>0</v>
      </c>
    </row>
    <row r="5887" spans="1:26">
      <c r="A5887" s="52" t="s">
        <v>351</v>
      </c>
      <c r="B5887" s="52" t="s">
        <v>337</v>
      </c>
      <c r="C5887" s="52" t="s">
        <v>260</v>
      </c>
      <c r="D5887" s="52" t="s">
        <v>86</v>
      </c>
      <c r="E5887" s="52" t="s">
        <v>88</v>
      </c>
      <c r="F5887" s="52" t="s">
        <v>63</v>
      </c>
      <c r="G5887" s="52">
        <v>0</v>
      </c>
      <c r="H5887" s="52">
        <v>0</v>
      </c>
      <c r="I5887" s="52">
        <v>0</v>
      </c>
      <c r="J5887" s="52">
        <v>0</v>
      </c>
      <c r="K5887" s="52">
        <v>0</v>
      </c>
      <c r="L5887" s="52">
        <v>0</v>
      </c>
      <c r="M5887" s="52">
        <v>0</v>
      </c>
      <c r="N5887" s="52">
        <v>0</v>
      </c>
      <c r="O5887" s="52">
        <v>0</v>
      </c>
      <c r="P5887" s="52">
        <v>0</v>
      </c>
      <c r="Q5887" s="52">
        <v>0</v>
      </c>
      <c r="R5887" s="52">
        <v>0</v>
      </c>
      <c r="S5887" s="52">
        <v>0</v>
      </c>
      <c r="T5887" s="52">
        <v>0</v>
      </c>
      <c r="U5887" s="52">
        <v>0</v>
      </c>
      <c r="V5887" s="52">
        <v>0</v>
      </c>
      <c r="W5887" s="52">
        <v>0</v>
      </c>
      <c r="X5887" s="52">
        <v>0</v>
      </c>
      <c r="Y5887" s="52">
        <v>0</v>
      </c>
      <c r="Z5887" s="52">
        <v>0</v>
      </c>
    </row>
    <row r="5888" spans="1:26">
      <c r="A5888" s="52" t="s">
        <v>351</v>
      </c>
      <c r="B5888" s="52" t="s">
        <v>338</v>
      </c>
      <c r="C5888" s="52" t="s">
        <v>260</v>
      </c>
      <c r="D5888" s="52" t="s">
        <v>86</v>
      </c>
      <c r="E5888" s="52" t="s">
        <v>88</v>
      </c>
      <c r="F5888" s="52" t="s">
        <v>64</v>
      </c>
      <c r="G5888" s="52">
        <v>0</v>
      </c>
      <c r="H5888" s="52">
        <v>0</v>
      </c>
      <c r="I5888" s="52">
        <v>0</v>
      </c>
      <c r="J5888" s="52">
        <v>0</v>
      </c>
      <c r="K5888" s="52">
        <v>0</v>
      </c>
      <c r="L5888" s="52">
        <v>0</v>
      </c>
      <c r="M5888" s="52">
        <v>0</v>
      </c>
      <c r="N5888" s="52">
        <v>0</v>
      </c>
      <c r="O5888" s="52">
        <v>0</v>
      </c>
      <c r="P5888" s="52">
        <v>0</v>
      </c>
      <c r="Q5888" s="52">
        <v>0</v>
      </c>
      <c r="R5888" s="52">
        <v>0</v>
      </c>
      <c r="S5888" s="52">
        <v>0</v>
      </c>
      <c r="T5888" s="52">
        <v>0</v>
      </c>
      <c r="U5888" s="52">
        <v>0</v>
      </c>
      <c r="V5888" s="52">
        <v>0</v>
      </c>
      <c r="W5888" s="52">
        <v>0</v>
      </c>
      <c r="X5888" s="52">
        <v>0</v>
      </c>
      <c r="Y5888" s="52">
        <v>0</v>
      </c>
      <c r="Z5888" s="52">
        <v>0</v>
      </c>
    </row>
    <row r="5889" spans="1:26">
      <c r="A5889" s="52" t="s">
        <v>351</v>
      </c>
      <c r="B5889" s="52" t="s">
        <v>339</v>
      </c>
      <c r="C5889" s="52" t="s">
        <v>260</v>
      </c>
      <c r="D5889" s="52" t="s">
        <v>86</v>
      </c>
      <c r="E5889" s="52" t="s">
        <v>88</v>
      </c>
      <c r="F5889" s="52" t="s">
        <v>65</v>
      </c>
      <c r="G5889" s="52">
        <v>5.5744018164000009</v>
      </c>
      <c r="H5889" s="52">
        <v>5.5744018164000009</v>
      </c>
      <c r="I5889" s="52">
        <v>5.5744018164000009</v>
      </c>
      <c r="J5889" s="52">
        <v>6.0032013119999998</v>
      </c>
      <c r="K5889" s="52">
        <v>6.0032013119999998</v>
      </c>
      <c r="L5889" s="52">
        <v>7.5308013468000006</v>
      </c>
      <c r="M5889" s="52">
        <v>7.297600773600001</v>
      </c>
      <c r="N5889" s="52">
        <v>30.068802108000003</v>
      </c>
      <c r="O5889" s="52">
        <v>32.613999696</v>
      </c>
      <c r="P5889" s="52">
        <v>39.4434757449283</v>
      </c>
      <c r="Q5889" s="52">
        <v>51.690148031158806</v>
      </c>
      <c r="R5889" s="52">
        <v>75.671745711977479</v>
      </c>
      <c r="S5889" s="52">
        <v>81.92068726299371</v>
      </c>
      <c r="T5889" s="52">
        <v>88.819212348915627</v>
      </c>
      <c r="U5889" s="52">
        <v>92.212832230555989</v>
      </c>
      <c r="V5889" s="52">
        <v>86.762997354433793</v>
      </c>
      <c r="W5889" s="52">
        <v>94.668491479701345</v>
      </c>
      <c r="X5889" s="52">
        <v>107.38969421239109</v>
      </c>
      <c r="Y5889" s="52">
        <v>107.15988450494999</v>
      </c>
      <c r="Z5889" s="52">
        <v>109.85069152016381</v>
      </c>
    </row>
    <row r="5890" spans="1:26">
      <c r="A5890" s="52" t="s">
        <v>351</v>
      </c>
      <c r="B5890" s="52" t="s">
        <v>340</v>
      </c>
      <c r="C5890" s="52" t="s">
        <v>260</v>
      </c>
      <c r="D5890" s="52" t="s">
        <v>86</v>
      </c>
      <c r="E5890" s="52" t="s">
        <v>88</v>
      </c>
      <c r="F5890" s="52" t="s">
        <v>66</v>
      </c>
      <c r="G5890" s="52">
        <v>3.1248014328000004</v>
      </c>
      <c r="H5890" s="52">
        <v>3.0744007344000002</v>
      </c>
      <c r="I5890" s="52">
        <v>3.2616009360000002</v>
      </c>
      <c r="J5890" s="52">
        <v>3.3840020340000003</v>
      </c>
      <c r="K5890" s="52">
        <v>3.4524017856000002</v>
      </c>
      <c r="L5890" s="52">
        <v>3.5351999424000002</v>
      </c>
      <c r="M5890" s="52">
        <v>3.4956011880000002</v>
      </c>
      <c r="N5890" s="52">
        <v>3.2759993412000004</v>
      </c>
      <c r="O5890" s="52">
        <v>3.7764014904000001</v>
      </c>
      <c r="P5890" s="52">
        <v>3.4272014363999999</v>
      </c>
      <c r="Q5890" s="52">
        <v>3.5928019368000004</v>
      </c>
      <c r="R5890" s="52">
        <v>3.7151988480000004</v>
      </c>
      <c r="S5890" s="52">
        <v>3.7764014904000001</v>
      </c>
      <c r="T5890" s="52">
        <v>4.2299994024000007</v>
      </c>
      <c r="U5890" s="52">
        <v>6.2604006228000006</v>
      </c>
      <c r="V5890" s="52">
        <v>7.3836018324000001</v>
      </c>
      <c r="W5890" s="52">
        <v>6.9192019764000001</v>
      </c>
      <c r="X5890" s="52">
        <v>6.1457241708000003</v>
      </c>
      <c r="Y5890" s="52">
        <v>6.7932379116000003</v>
      </c>
      <c r="Z5890" s="52">
        <v>7.3368687708000007</v>
      </c>
    </row>
    <row r="5891" spans="1:26">
      <c r="A5891" s="52" t="s">
        <v>351</v>
      </c>
      <c r="B5891" s="52" t="s">
        <v>341</v>
      </c>
      <c r="C5891" s="52" t="s">
        <v>260</v>
      </c>
      <c r="D5891" s="52" t="s">
        <v>86</v>
      </c>
      <c r="E5891" s="52" t="s">
        <v>88</v>
      </c>
      <c r="F5891" s="52" t="s">
        <v>67</v>
      </c>
      <c r="G5891" s="52">
        <v>0</v>
      </c>
      <c r="H5891" s="52">
        <v>0</v>
      </c>
      <c r="I5891" s="52">
        <v>0</v>
      </c>
      <c r="J5891" s="52">
        <v>0</v>
      </c>
      <c r="K5891" s="52">
        <v>0</v>
      </c>
      <c r="L5891" s="52">
        <v>0</v>
      </c>
      <c r="M5891" s="52">
        <v>0</v>
      </c>
      <c r="N5891" s="52">
        <v>0</v>
      </c>
      <c r="O5891" s="52">
        <v>0</v>
      </c>
      <c r="P5891" s="52">
        <v>0</v>
      </c>
      <c r="Q5891" s="52">
        <v>0</v>
      </c>
      <c r="R5891" s="52">
        <v>0</v>
      </c>
      <c r="S5891" s="52">
        <v>0</v>
      </c>
      <c r="T5891" s="52">
        <v>0</v>
      </c>
      <c r="U5891" s="52">
        <v>0</v>
      </c>
      <c r="V5891" s="52">
        <v>0</v>
      </c>
      <c r="W5891" s="52">
        <v>0</v>
      </c>
      <c r="X5891" s="52">
        <v>0</v>
      </c>
      <c r="Y5891" s="52">
        <v>0</v>
      </c>
      <c r="Z5891" s="52">
        <v>0</v>
      </c>
    </row>
    <row r="5892" spans="1:26">
      <c r="A5892" s="52" t="s">
        <v>351</v>
      </c>
      <c r="B5892" s="52" t="s">
        <v>337</v>
      </c>
      <c r="C5892" s="52" t="s">
        <v>260</v>
      </c>
      <c r="D5892" s="52" t="s">
        <v>86</v>
      </c>
      <c r="E5892" s="52" t="s">
        <v>88</v>
      </c>
      <c r="F5892" s="52" t="s">
        <v>68</v>
      </c>
      <c r="G5892" s="52">
        <v>0</v>
      </c>
      <c r="H5892" s="52">
        <v>0</v>
      </c>
      <c r="I5892" s="52">
        <v>0</v>
      </c>
      <c r="J5892" s="52">
        <v>0</v>
      </c>
      <c r="K5892" s="52">
        <v>0</v>
      </c>
      <c r="L5892" s="52">
        <v>0</v>
      </c>
      <c r="M5892" s="52">
        <v>0</v>
      </c>
      <c r="N5892" s="52">
        <v>0</v>
      </c>
      <c r="O5892" s="52">
        <v>0</v>
      </c>
      <c r="P5892" s="52">
        <v>0</v>
      </c>
      <c r="Q5892" s="52">
        <v>0</v>
      </c>
      <c r="R5892" s="52">
        <v>0</v>
      </c>
      <c r="S5892" s="52">
        <v>0</v>
      </c>
      <c r="T5892" s="52">
        <v>0</v>
      </c>
      <c r="U5892" s="52">
        <v>0</v>
      </c>
      <c r="V5892" s="52">
        <v>0</v>
      </c>
      <c r="W5892" s="52">
        <v>0</v>
      </c>
      <c r="X5892" s="52">
        <v>0</v>
      </c>
      <c r="Y5892" s="52">
        <v>0</v>
      </c>
      <c r="Z5892" s="52">
        <v>0</v>
      </c>
    </row>
    <row r="5893" spans="1:26">
      <c r="A5893" s="52" t="s">
        <v>351</v>
      </c>
      <c r="B5893" s="52" t="s">
        <v>337</v>
      </c>
      <c r="C5893" s="52" t="s">
        <v>260</v>
      </c>
      <c r="D5893" s="52" t="s">
        <v>86</v>
      </c>
      <c r="E5893" s="52" t="s">
        <v>88</v>
      </c>
      <c r="F5893" s="52" t="s">
        <v>69</v>
      </c>
      <c r="G5893" s="52">
        <v>0</v>
      </c>
      <c r="H5893" s="52">
        <v>0</v>
      </c>
      <c r="I5893" s="52">
        <v>0</v>
      </c>
      <c r="J5893" s="52">
        <v>0</v>
      </c>
      <c r="K5893" s="52">
        <v>0</v>
      </c>
      <c r="L5893" s="52">
        <v>0</v>
      </c>
      <c r="M5893" s="52">
        <v>0</v>
      </c>
      <c r="N5893" s="52">
        <v>0</v>
      </c>
      <c r="O5893" s="52">
        <v>0</v>
      </c>
      <c r="P5893" s="52">
        <v>0</v>
      </c>
      <c r="Q5893" s="52">
        <v>0</v>
      </c>
      <c r="R5893" s="52">
        <v>0</v>
      </c>
      <c r="S5893" s="52">
        <v>0</v>
      </c>
      <c r="T5893" s="52">
        <v>0</v>
      </c>
      <c r="U5893" s="52">
        <v>0</v>
      </c>
      <c r="V5893" s="52">
        <v>0</v>
      </c>
      <c r="W5893" s="52">
        <v>0</v>
      </c>
      <c r="X5893" s="52">
        <v>0</v>
      </c>
      <c r="Y5893" s="52">
        <v>0</v>
      </c>
      <c r="Z5893" s="52">
        <v>0</v>
      </c>
    </row>
    <row r="5894" spans="1:26">
      <c r="A5894" s="52" t="s">
        <v>351</v>
      </c>
      <c r="B5894" s="52" t="s">
        <v>337</v>
      </c>
      <c r="C5894" s="52" t="s">
        <v>260</v>
      </c>
      <c r="D5894" s="52" t="s">
        <v>86</v>
      </c>
      <c r="E5894" s="52" t="s">
        <v>88</v>
      </c>
      <c r="F5894" s="52" t="s">
        <v>70</v>
      </c>
      <c r="G5894" s="52">
        <v>0</v>
      </c>
      <c r="H5894" s="52">
        <v>0</v>
      </c>
      <c r="I5894" s="52">
        <v>0</v>
      </c>
      <c r="J5894" s="52">
        <v>0</v>
      </c>
      <c r="K5894" s="52">
        <v>0</v>
      </c>
      <c r="L5894" s="52">
        <v>0</v>
      </c>
      <c r="M5894" s="52">
        <v>0</v>
      </c>
      <c r="N5894" s="52">
        <v>0</v>
      </c>
      <c r="O5894" s="52">
        <v>0</v>
      </c>
      <c r="P5894" s="52">
        <v>0</v>
      </c>
      <c r="Q5894" s="52">
        <v>0</v>
      </c>
      <c r="R5894" s="52">
        <v>0</v>
      </c>
      <c r="S5894" s="52">
        <v>0</v>
      </c>
      <c r="T5894" s="52">
        <v>0</v>
      </c>
      <c r="U5894" s="52">
        <v>0</v>
      </c>
      <c r="V5894" s="52">
        <v>0</v>
      </c>
      <c r="W5894" s="52">
        <v>0</v>
      </c>
      <c r="X5894" s="52">
        <v>0</v>
      </c>
      <c r="Y5894" s="52">
        <v>0</v>
      </c>
      <c r="Z5894" s="52">
        <v>0</v>
      </c>
    </row>
    <row r="5895" spans="1:26">
      <c r="A5895" s="52" t="s">
        <v>351</v>
      </c>
      <c r="B5895" s="52" t="s">
        <v>342</v>
      </c>
      <c r="C5895" s="52" t="s">
        <v>260</v>
      </c>
      <c r="D5895" s="52" t="s">
        <v>86</v>
      </c>
      <c r="E5895" s="52" t="s">
        <v>88</v>
      </c>
      <c r="F5895" s="52" t="s">
        <v>71</v>
      </c>
      <c r="G5895" s="52">
        <v>0</v>
      </c>
      <c r="H5895" s="52">
        <v>0</v>
      </c>
      <c r="I5895" s="52">
        <v>0</v>
      </c>
      <c r="J5895" s="52">
        <v>0</v>
      </c>
      <c r="K5895" s="52">
        <v>0</v>
      </c>
      <c r="L5895" s="52">
        <v>0</v>
      </c>
      <c r="M5895" s="52">
        <v>0</v>
      </c>
      <c r="N5895" s="52">
        <v>0</v>
      </c>
      <c r="O5895" s="52">
        <v>0</v>
      </c>
      <c r="P5895" s="52">
        <v>0</v>
      </c>
      <c r="Q5895" s="52">
        <v>0</v>
      </c>
      <c r="R5895" s="52">
        <v>0</v>
      </c>
      <c r="S5895" s="52">
        <v>0</v>
      </c>
      <c r="T5895" s="52">
        <v>0</v>
      </c>
      <c r="U5895" s="52">
        <v>0</v>
      </c>
      <c r="V5895" s="52">
        <v>0</v>
      </c>
      <c r="W5895" s="52">
        <v>0</v>
      </c>
      <c r="X5895" s="52">
        <v>0</v>
      </c>
      <c r="Y5895" s="52">
        <v>0</v>
      </c>
      <c r="Z5895" s="52">
        <v>0</v>
      </c>
    </row>
    <row r="5896" spans="1:26">
      <c r="A5896" s="52" t="s">
        <v>351</v>
      </c>
      <c r="B5896" s="52" t="s">
        <v>342</v>
      </c>
      <c r="C5896" s="52" t="s">
        <v>260</v>
      </c>
      <c r="D5896" s="52" t="s">
        <v>86</v>
      </c>
      <c r="E5896" s="52" t="s">
        <v>88</v>
      </c>
      <c r="F5896" s="52" t="s">
        <v>72</v>
      </c>
      <c r="G5896" s="52">
        <v>3393.17574999403</v>
      </c>
      <c r="H5896" s="52">
        <v>3417.1667532011593</v>
      </c>
      <c r="I5896" s="52">
        <v>3608.4675580429539</v>
      </c>
      <c r="J5896" s="52">
        <v>3751.0052545774515</v>
      </c>
      <c r="K5896" s="52">
        <v>3901.4464674321152</v>
      </c>
      <c r="L5896" s="52">
        <v>4023.5634579847688</v>
      </c>
      <c r="M5896" s="52">
        <v>4123.8600626334173</v>
      </c>
      <c r="N5896" s="52">
        <v>4330.3825695070882</v>
      </c>
      <c r="O5896" s="52">
        <v>4453.8349266878704</v>
      </c>
      <c r="P5896" s="52">
        <v>4454.296413779658</v>
      </c>
      <c r="Q5896" s="52">
        <v>4579.7747623994046</v>
      </c>
      <c r="R5896" s="52">
        <v>4612.9412659462341</v>
      </c>
      <c r="S5896" s="52">
        <v>4634.5632919580612</v>
      </c>
      <c r="T5896" s="52">
        <v>4700.0299633786426</v>
      </c>
      <c r="U5896" s="52">
        <v>4656.1890954891978</v>
      </c>
      <c r="V5896" s="52">
        <v>4682.9988903221247</v>
      </c>
      <c r="W5896" s="52">
        <v>4796.6415772550308</v>
      </c>
      <c r="X5896" s="52">
        <v>4819.4909218526382</v>
      </c>
      <c r="Y5896" s="52">
        <v>4844.5248028731667</v>
      </c>
      <c r="Z5896" s="52">
        <v>4836.1414349147672</v>
      </c>
    </row>
    <row r="5897" spans="1:26">
      <c r="A5897" s="52" t="s">
        <v>351</v>
      </c>
      <c r="B5897" s="52" t="s">
        <v>343</v>
      </c>
      <c r="C5897" s="52" t="s">
        <v>260</v>
      </c>
      <c r="D5897" s="52" t="s">
        <v>86</v>
      </c>
      <c r="E5897" s="52" t="s">
        <v>88</v>
      </c>
      <c r="F5897" s="52" t="s">
        <v>73</v>
      </c>
      <c r="G5897" s="52">
        <v>2.6630978760000006</v>
      </c>
      <c r="H5897" s="52">
        <v>2.6082005544000002</v>
      </c>
      <c r="I5897" s="52">
        <v>3.0735005724</v>
      </c>
      <c r="J5897" s="52">
        <v>3.1751979444000007</v>
      </c>
      <c r="K5897" s="52">
        <v>3.3038959896</v>
      </c>
      <c r="L5897" s="52">
        <v>3.6650020124</v>
      </c>
      <c r="M5897" s="52">
        <v>4.0409988984000051</v>
      </c>
      <c r="N5897" s="52">
        <v>5.1472991288000332</v>
      </c>
      <c r="O5897" s="52">
        <v>8.4664019223338478</v>
      </c>
      <c r="P5897" s="52">
        <v>14.059143484758675</v>
      </c>
      <c r="Q5897" s="52">
        <v>18.162651691386433</v>
      </c>
      <c r="R5897" s="52">
        <v>19.555307365331672</v>
      </c>
      <c r="S5897" s="52">
        <v>26.904379470053055</v>
      </c>
      <c r="T5897" s="52">
        <v>27.804001908000419</v>
      </c>
      <c r="U5897" s="52">
        <v>29.017701026000434</v>
      </c>
      <c r="V5897" s="52">
        <v>30.137400439200455</v>
      </c>
      <c r="W5897" s="52">
        <v>30.784702772000465</v>
      </c>
      <c r="X5897" s="52">
        <v>33.14069133229782</v>
      </c>
      <c r="Y5897" s="52">
        <v>34.95991950166551</v>
      </c>
      <c r="Z5897" s="52">
        <v>35.178454211600517</v>
      </c>
    </row>
    <row r="5898" spans="1:26">
      <c r="A5898" s="52" t="s">
        <v>352</v>
      </c>
      <c r="B5898" s="52" t="s">
        <v>337</v>
      </c>
      <c r="C5898" s="52" t="s">
        <v>260</v>
      </c>
      <c r="D5898" s="52" t="s">
        <v>86</v>
      </c>
      <c r="E5898" s="52" t="s">
        <v>89</v>
      </c>
      <c r="F5898" s="52" t="s">
        <v>63</v>
      </c>
      <c r="G5898" s="52">
        <v>0</v>
      </c>
      <c r="H5898" s="52">
        <v>0</v>
      </c>
      <c r="I5898" s="52">
        <v>0</v>
      </c>
      <c r="J5898" s="52">
        <v>0</v>
      </c>
      <c r="K5898" s="52">
        <v>0</v>
      </c>
      <c r="L5898" s="52">
        <v>0</v>
      </c>
      <c r="M5898" s="52">
        <v>0</v>
      </c>
      <c r="N5898" s="52">
        <v>0</v>
      </c>
      <c r="O5898" s="52">
        <v>0</v>
      </c>
      <c r="P5898" s="52">
        <v>0</v>
      </c>
      <c r="Q5898" s="52">
        <v>0</v>
      </c>
      <c r="R5898" s="52">
        <v>0</v>
      </c>
      <c r="S5898" s="52">
        <v>0</v>
      </c>
      <c r="T5898" s="52">
        <v>0</v>
      </c>
      <c r="U5898" s="52">
        <v>0</v>
      </c>
      <c r="V5898" s="52">
        <v>0</v>
      </c>
      <c r="W5898" s="52">
        <v>0</v>
      </c>
      <c r="X5898" s="52">
        <v>0</v>
      </c>
      <c r="Y5898" s="52">
        <v>0</v>
      </c>
      <c r="Z5898" s="52">
        <v>0</v>
      </c>
    </row>
    <row r="5899" spans="1:26">
      <c r="A5899" s="52" t="s">
        <v>352</v>
      </c>
      <c r="B5899" s="52" t="s">
        <v>338</v>
      </c>
      <c r="C5899" s="52" t="s">
        <v>260</v>
      </c>
      <c r="D5899" s="52" t="s">
        <v>86</v>
      </c>
      <c r="E5899" s="52" t="s">
        <v>89</v>
      </c>
      <c r="F5899" s="52" t="s">
        <v>64</v>
      </c>
      <c r="G5899" s="52">
        <v>0</v>
      </c>
      <c r="H5899" s="52">
        <v>0</v>
      </c>
      <c r="I5899" s="52">
        <v>0</v>
      </c>
      <c r="J5899" s="52">
        <v>0</v>
      </c>
      <c r="K5899" s="52">
        <v>0</v>
      </c>
      <c r="L5899" s="52">
        <v>0</v>
      </c>
      <c r="M5899" s="52">
        <v>0</v>
      </c>
      <c r="N5899" s="52">
        <v>0</v>
      </c>
      <c r="O5899" s="52">
        <v>0</v>
      </c>
      <c r="P5899" s="52">
        <v>0</v>
      </c>
      <c r="Q5899" s="52">
        <v>0</v>
      </c>
      <c r="R5899" s="52">
        <v>0</v>
      </c>
      <c r="S5899" s="52">
        <v>0</v>
      </c>
      <c r="T5899" s="52">
        <v>0</v>
      </c>
      <c r="U5899" s="52">
        <v>0</v>
      </c>
      <c r="V5899" s="52">
        <v>0</v>
      </c>
      <c r="W5899" s="52">
        <v>0</v>
      </c>
      <c r="X5899" s="52">
        <v>0</v>
      </c>
      <c r="Y5899" s="52">
        <v>0</v>
      </c>
      <c r="Z5899" s="52">
        <v>0</v>
      </c>
    </row>
    <row r="5900" spans="1:26">
      <c r="A5900" s="52" t="s">
        <v>352</v>
      </c>
      <c r="B5900" s="52" t="s">
        <v>339</v>
      </c>
      <c r="C5900" s="52" t="s">
        <v>260</v>
      </c>
      <c r="D5900" s="52" t="s">
        <v>86</v>
      </c>
      <c r="E5900" s="52" t="s">
        <v>89</v>
      </c>
      <c r="F5900" s="52" t="s">
        <v>65</v>
      </c>
      <c r="G5900" s="52">
        <v>0</v>
      </c>
      <c r="H5900" s="52">
        <v>0</v>
      </c>
      <c r="I5900" s="52">
        <v>0</v>
      </c>
      <c r="J5900" s="52">
        <v>0</v>
      </c>
      <c r="K5900" s="52">
        <v>0</v>
      </c>
      <c r="L5900" s="52">
        <v>0</v>
      </c>
      <c r="M5900" s="52">
        <v>0</v>
      </c>
      <c r="N5900" s="52">
        <v>0</v>
      </c>
      <c r="O5900" s="52">
        <v>0</v>
      </c>
      <c r="P5900" s="52">
        <v>0</v>
      </c>
      <c r="Q5900" s="52">
        <v>0</v>
      </c>
      <c r="R5900" s="52">
        <v>0</v>
      </c>
      <c r="S5900" s="52">
        <v>0</v>
      </c>
      <c r="T5900" s="52">
        <v>0</v>
      </c>
      <c r="U5900" s="52">
        <v>0</v>
      </c>
      <c r="V5900" s="52">
        <v>0</v>
      </c>
      <c r="W5900" s="52">
        <v>0</v>
      </c>
      <c r="X5900" s="52">
        <v>0</v>
      </c>
      <c r="Y5900" s="52">
        <v>0</v>
      </c>
      <c r="Z5900" s="52">
        <v>0</v>
      </c>
    </row>
    <row r="5901" spans="1:26">
      <c r="A5901" s="52" t="s">
        <v>352</v>
      </c>
      <c r="B5901" s="52" t="s">
        <v>340</v>
      </c>
      <c r="C5901" s="52" t="s">
        <v>260</v>
      </c>
      <c r="D5901" s="52" t="s">
        <v>86</v>
      </c>
      <c r="E5901" s="52" t="s">
        <v>89</v>
      </c>
      <c r="F5901" s="52" t="s">
        <v>66</v>
      </c>
      <c r="G5901" s="52">
        <v>4.7520012528000004</v>
      </c>
      <c r="H5901" s="52">
        <v>4.8815994600000003</v>
      </c>
      <c r="I5901" s="52">
        <v>4.8384000575999995</v>
      </c>
      <c r="J5901" s="52">
        <v>4.7879993592000005</v>
      </c>
      <c r="K5901" s="52">
        <v>4.770000306</v>
      </c>
      <c r="L5901" s="52">
        <v>4.8384000576000004</v>
      </c>
      <c r="M5901" s="52">
        <v>5.0867987148000005</v>
      </c>
      <c r="N5901" s="52">
        <v>5.3891987184000003</v>
      </c>
      <c r="O5901" s="52">
        <v>5.5331995176</v>
      </c>
      <c r="P5901" s="52">
        <v>5.5368001655999999</v>
      </c>
      <c r="Q5901" s="52">
        <v>5.8428008172000006</v>
      </c>
      <c r="R5901" s="52">
        <v>5.77229404191411</v>
      </c>
      <c r="S5901" s="52">
        <v>5.693096533114109</v>
      </c>
      <c r="T5901" s="52">
        <v>5.7719984736019674</v>
      </c>
      <c r="U5901" s="52">
        <v>5.8199980740216475</v>
      </c>
      <c r="V5901" s="52">
        <v>5.9319984736282088</v>
      </c>
      <c r="W5901" s="52">
        <v>5.9779998200268976</v>
      </c>
      <c r="X5901" s="52">
        <v>5.7138518201260471</v>
      </c>
      <c r="Y5901" s="52">
        <v>5.8062018509050581</v>
      </c>
      <c r="Z5901" s="52">
        <v>5.9844468940443942</v>
      </c>
    </row>
    <row r="5902" spans="1:26">
      <c r="A5902" s="52" t="s">
        <v>352</v>
      </c>
      <c r="B5902" s="52" t="s">
        <v>341</v>
      </c>
      <c r="C5902" s="52" t="s">
        <v>260</v>
      </c>
      <c r="D5902" s="52" t="s">
        <v>86</v>
      </c>
      <c r="E5902" s="52" t="s">
        <v>89</v>
      </c>
      <c r="F5902" s="52" t="s">
        <v>67</v>
      </c>
      <c r="G5902" s="52">
        <v>0</v>
      </c>
      <c r="H5902" s="52">
        <v>0</v>
      </c>
      <c r="I5902" s="52">
        <v>0</v>
      </c>
      <c r="J5902" s="52">
        <v>0</v>
      </c>
      <c r="K5902" s="52">
        <v>0</v>
      </c>
      <c r="L5902" s="52">
        <v>0</v>
      </c>
      <c r="M5902" s="52">
        <v>0</v>
      </c>
      <c r="N5902" s="52">
        <v>0</v>
      </c>
      <c r="O5902" s="52">
        <v>0</v>
      </c>
      <c r="P5902" s="52">
        <v>0</v>
      </c>
      <c r="Q5902" s="52">
        <v>0</v>
      </c>
      <c r="R5902" s="52">
        <v>0</v>
      </c>
      <c r="S5902" s="52">
        <v>0</v>
      </c>
      <c r="T5902" s="52">
        <v>0</v>
      </c>
      <c r="U5902" s="52">
        <v>0</v>
      </c>
      <c r="V5902" s="52">
        <v>0</v>
      </c>
      <c r="W5902" s="52">
        <v>0</v>
      </c>
      <c r="X5902" s="52">
        <v>0</v>
      </c>
      <c r="Y5902" s="52">
        <v>0</v>
      </c>
      <c r="Z5902" s="52">
        <v>0</v>
      </c>
    </row>
    <row r="5903" spans="1:26">
      <c r="A5903" s="52" t="s">
        <v>352</v>
      </c>
      <c r="B5903" s="52" t="s">
        <v>337</v>
      </c>
      <c r="C5903" s="52" t="s">
        <v>260</v>
      </c>
      <c r="D5903" s="52" t="s">
        <v>86</v>
      </c>
      <c r="E5903" s="52" t="s">
        <v>89</v>
      </c>
      <c r="F5903" s="52" t="s">
        <v>68</v>
      </c>
      <c r="G5903" s="52">
        <v>0</v>
      </c>
      <c r="H5903" s="52">
        <v>0</v>
      </c>
      <c r="I5903" s="52">
        <v>0</v>
      </c>
      <c r="J5903" s="52">
        <v>0</v>
      </c>
      <c r="K5903" s="52">
        <v>0</v>
      </c>
      <c r="L5903" s="52">
        <v>0</v>
      </c>
      <c r="M5903" s="52">
        <v>0</v>
      </c>
      <c r="N5903" s="52">
        <v>0</v>
      </c>
      <c r="O5903" s="52">
        <v>0</v>
      </c>
      <c r="P5903" s="52">
        <v>0</v>
      </c>
      <c r="Q5903" s="52">
        <v>0</v>
      </c>
      <c r="R5903" s="52">
        <v>0</v>
      </c>
      <c r="S5903" s="52">
        <v>0</v>
      </c>
      <c r="T5903" s="52">
        <v>0</v>
      </c>
      <c r="U5903" s="52">
        <v>0</v>
      </c>
      <c r="V5903" s="52">
        <v>0</v>
      </c>
      <c r="W5903" s="52">
        <v>0</v>
      </c>
      <c r="X5903" s="52">
        <v>0</v>
      </c>
      <c r="Y5903" s="52">
        <v>0</v>
      </c>
      <c r="Z5903" s="52">
        <v>0</v>
      </c>
    </row>
    <row r="5904" spans="1:26">
      <c r="A5904" s="52" t="s">
        <v>352</v>
      </c>
      <c r="B5904" s="52" t="s">
        <v>337</v>
      </c>
      <c r="C5904" s="52" t="s">
        <v>260</v>
      </c>
      <c r="D5904" s="52" t="s">
        <v>86</v>
      </c>
      <c r="E5904" s="52" t="s">
        <v>89</v>
      </c>
      <c r="F5904" s="52" t="s">
        <v>69</v>
      </c>
      <c r="G5904" s="52">
        <v>0</v>
      </c>
      <c r="H5904" s="52">
        <v>0</v>
      </c>
      <c r="I5904" s="52">
        <v>0</v>
      </c>
      <c r="J5904" s="52">
        <v>0</v>
      </c>
      <c r="K5904" s="52">
        <v>0</v>
      </c>
      <c r="L5904" s="52">
        <v>0</v>
      </c>
      <c r="M5904" s="52">
        <v>0</v>
      </c>
      <c r="N5904" s="52">
        <v>0</v>
      </c>
      <c r="O5904" s="52">
        <v>0</v>
      </c>
      <c r="P5904" s="52">
        <v>0</v>
      </c>
      <c r="Q5904" s="52">
        <v>0</v>
      </c>
      <c r="R5904" s="52">
        <v>0</v>
      </c>
      <c r="S5904" s="52">
        <v>0</v>
      </c>
      <c r="T5904" s="52">
        <v>0</v>
      </c>
      <c r="U5904" s="52">
        <v>0</v>
      </c>
      <c r="V5904" s="52">
        <v>0</v>
      </c>
      <c r="W5904" s="52">
        <v>0</v>
      </c>
      <c r="X5904" s="52">
        <v>0</v>
      </c>
      <c r="Y5904" s="52">
        <v>0</v>
      </c>
      <c r="Z5904" s="52">
        <v>0</v>
      </c>
    </row>
    <row r="5905" spans="1:26">
      <c r="A5905" s="52" t="s">
        <v>352</v>
      </c>
      <c r="B5905" s="52" t="s">
        <v>337</v>
      </c>
      <c r="C5905" s="52" t="s">
        <v>260</v>
      </c>
      <c r="D5905" s="52" t="s">
        <v>86</v>
      </c>
      <c r="E5905" s="52" t="s">
        <v>89</v>
      </c>
      <c r="F5905" s="52" t="s">
        <v>70</v>
      </c>
      <c r="G5905" s="52">
        <v>0</v>
      </c>
      <c r="H5905" s="52">
        <v>0</v>
      </c>
      <c r="I5905" s="52">
        <v>0</v>
      </c>
      <c r="J5905" s="52">
        <v>0</v>
      </c>
      <c r="K5905" s="52">
        <v>0</v>
      </c>
      <c r="L5905" s="52">
        <v>0</v>
      </c>
      <c r="M5905" s="52">
        <v>0</v>
      </c>
      <c r="N5905" s="52">
        <v>0</v>
      </c>
      <c r="O5905" s="52">
        <v>0</v>
      </c>
      <c r="P5905" s="52">
        <v>0</v>
      </c>
      <c r="Q5905" s="52">
        <v>0</v>
      </c>
      <c r="R5905" s="52">
        <v>0</v>
      </c>
      <c r="S5905" s="52">
        <v>0</v>
      </c>
      <c r="T5905" s="52">
        <v>0</v>
      </c>
      <c r="U5905" s="52">
        <v>0</v>
      </c>
      <c r="V5905" s="52">
        <v>0</v>
      </c>
      <c r="W5905" s="52">
        <v>0</v>
      </c>
      <c r="X5905" s="52">
        <v>0</v>
      </c>
      <c r="Y5905" s="52">
        <v>0</v>
      </c>
      <c r="Z5905" s="52">
        <v>0</v>
      </c>
    </row>
    <row r="5906" spans="1:26">
      <c r="A5906" s="52" t="s">
        <v>352</v>
      </c>
      <c r="B5906" s="52" t="s">
        <v>342</v>
      </c>
      <c r="C5906" s="52" t="s">
        <v>260</v>
      </c>
      <c r="D5906" s="52" t="s">
        <v>86</v>
      </c>
      <c r="E5906" s="52" t="s">
        <v>89</v>
      </c>
      <c r="F5906" s="52" t="s">
        <v>71</v>
      </c>
      <c r="G5906" s="52">
        <v>0</v>
      </c>
      <c r="H5906" s="52">
        <v>0</v>
      </c>
      <c r="I5906" s="52">
        <v>0</v>
      </c>
      <c r="J5906" s="52">
        <v>0</v>
      </c>
      <c r="K5906" s="52">
        <v>0</v>
      </c>
      <c r="L5906" s="52">
        <v>0</v>
      </c>
      <c r="M5906" s="52">
        <v>0</v>
      </c>
      <c r="N5906" s="52">
        <v>0</v>
      </c>
      <c r="O5906" s="52">
        <v>0</v>
      </c>
      <c r="P5906" s="52">
        <v>0</v>
      </c>
      <c r="Q5906" s="52">
        <v>0</v>
      </c>
      <c r="R5906" s="52">
        <v>0</v>
      </c>
      <c r="S5906" s="52">
        <v>0</v>
      </c>
      <c r="T5906" s="52">
        <v>0</v>
      </c>
      <c r="U5906" s="52">
        <v>0</v>
      </c>
      <c r="V5906" s="52">
        <v>0</v>
      </c>
      <c r="W5906" s="52">
        <v>0</v>
      </c>
      <c r="X5906" s="52">
        <v>0</v>
      </c>
      <c r="Y5906" s="52">
        <v>0</v>
      </c>
      <c r="Z5906" s="52">
        <v>0</v>
      </c>
    </row>
    <row r="5907" spans="1:26">
      <c r="A5907" s="52" t="s">
        <v>352</v>
      </c>
      <c r="B5907" s="52" t="s">
        <v>342</v>
      </c>
      <c r="C5907" s="52" t="s">
        <v>260</v>
      </c>
      <c r="D5907" s="52" t="s">
        <v>86</v>
      </c>
      <c r="E5907" s="52" t="s">
        <v>89</v>
      </c>
      <c r="F5907" s="52" t="s">
        <v>72</v>
      </c>
      <c r="G5907" s="52">
        <v>102.76380020159999</v>
      </c>
      <c r="H5907" s="52">
        <v>100.03669871400001</v>
      </c>
      <c r="I5907" s="52">
        <v>93.562197699600006</v>
      </c>
      <c r="J5907" s="52">
        <v>93.903702415200001</v>
      </c>
      <c r="K5907" s="52">
        <v>96.799096515600013</v>
      </c>
      <c r="L5907" s="52">
        <v>106.89529676040002</v>
      </c>
      <c r="M5907" s="52">
        <v>112.3913970432</v>
      </c>
      <c r="N5907" s="52">
        <v>116.95030308</v>
      </c>
      <c r="O5907" s="52">
        <v>121.9527000936</v>
      </c>
      <c r="P5907" s="52">
        <v>86.8914990504</v>
      </c>
      <c r="Q5907" s="52">
        <v>106.27449899040001</v>
      </c>
      <c r="R5907" s="52">
        <v>119.35340067600002</v>
      </c>
      <c r="S5907" s="52">
        <v>118.58660081640001</v>
      </c>
      <c r="T5907" s="52">
        <v>117.48430429920001</v>
      </c>
      <c r="U5907" s="52">
        <v>120.06159789600002</v>
      </c>
      <c r="V5907" s="52">
        <v>116.3623005144</v>
      </c>
      <c r="W5907" s="52">
        <v>109.8102976452</v>
      </c>
      <c r="X5907" s="52">
        <v>121.28457892320002</v>
      </c>
      <c r="Y5907" s="52">
        <v>121.7217938868</v>
      </c>
      <c r="Z5907" s="52">
        <v>122.9610155112</v>
      </c>
    </row>
    <row r="5908" spans="1:26">
      <c r="A5908" s="52" t="s">
        <v>352</v>
      </c>
      <c r="B5908" s="52" t="s">
        <v>343</v>
      </c>
      <c r="C5908" s="52" t="s">
        <v>260</v>
      </c>
      <c r="D5908" s="52" t="s">
        <v>86</v>
      </c>
      <c r="E5908" s="52" t="s">
        <v>89</v>
      </c>
      <c r="F5908" s="52" t="s">
        <v>73</v>
      </c>
      <c r="G5908" s="52">
        <v>0</v>
      </c>
      <c r="H5908" s="52">
        <v>0</v>
      </c>
      <c r="I5908" s="52">
        <v>0</v>
      </c>
      <c r="J5908" s="52">
        <v>0</v>
      </c>
      <c r="K5908" s="52">
        <v>0</v>
      </c>
      <c r="L5908" s="52">
        <v>0</v>
      </c>
      <c r="M5908" s="52">
        <v>0</v>
      </c>
      <c r="N5908" s="52">
        <v>0</v>
      </c>
      <c r="O5908" s="52">
        <v>0</v>
      </c>
      <c r="P5908" s="52">
        <v>0</v>
      </c>
      <c r="Q5908" s="52">
        <v>0</v>
      </c>
      <c r="R5908" s="52">
        <v>0</v>
      </c>
      <c r="S5908" s="52">
        <v>0</v>
      </c>
      <c r="T5908" s="52">
        <v>0</v>
      </c>
      <c r="U5908" s="52">
        <v>0</v>
      </c>
      <c r="V5908" s="52">
        <v>0</v>
      </c>
      <c r="W5908" s="52">
        <v>0</v>
      </c>
      <c r="X5908" s="52">
        <v>0</v>
      </c>
      <c r="Y5908" s="52">
        <v>0</v>
      </c>
      <c r="Z5908" s="52">
        <v>0</v>
      </c>
    </row>
    <row r="5909" spans="1:26">
      <c r="A5909" s="52" t="s">
        <v>353</v>
      </c>
      <c r="B5909" s="52" t="s">
        <v>337</v>
      </c>
      <c r="C5909" s="52" t="s">
        <v>260</v>
      </c>
      <c r="D5909" s="52" t="s">
        <v>86</v>
      </c>
      <c r="E5909" s="52" t="s">
        <v>90</v>
      </c>
      <c r="F5909" s="52" t="s">
        <v>63</v>
      </c>
      <c r="G5909" s="52">
        <v>0</v>
      </c>
      <c r="H5909" s="52">
        <v>0</v>
      </c>
      <c r="I5909" s="52">
        <v>0</v>
      </c>
      <c r="J5909" s="52">
        <v>0</v>
      </c>
      <c r="K5909" s="52">
        <v>0</v>
      </c>
      <c r="L5909" s="52">
        <v>0</v>
      </c>
      <c r="M5909" s="52">
        <v>0</v>
      </c>
      <c r="N5909" s="52">
        <v>0</v>
      </c>
      <c r="O5909" s="52">
        <v>0</v>
      </c>
      <c r="P5909" s="52">
        <v>0</v>
      </c>
      <c r="Q5909" s="52">
        <v>0</v>
      </c>
      <c r="R5909" s="52">
        <v>0</v>
      </c>
      <c r="S5909" s="52">
        <v>0</v>
      </c>
      <c r="T5909" s="52">
        <v>0</v>
      </c>
      <c r="U5909" s="52">
        <v>0</v>
      </c>
      <c r="V5909" s="52">
        <v>0</v>
      </c>
      <c r="W5909" s="52">
        <v>0</v>
      </c>
      <c r="X5909" s="52">
        <v>0</v>
      </c>
      <c r="Y5909" s="52">
        <v>0</v>
      </c>
      <c r="Z5909" s="52">
        <v>0</v>
      </c>
    </row>
    <row r="5910" spans="1:26">
      <c r="A5910" s="52" t="s">
        <v>353</v>
      </c>
      <c r="B5910" s="52" t="s">
        <v>338</v>
      </c>
      <c r="C5910" s="52" t="s">
        <v>260</v>
      </c>
      <c r="D5910" s="52" t="s">
        <v>86</v>
      </c>
      <c r="E5910" s="52" t="s">
        <v>90</v>
      </c>
      <c r="F5910" s="52" t="s">
        <v>64</v>
      </c>
      <c r="G5910" s="52">
        <v>0</v>
      </c>
      <c r="H5910" s="52">
        <v>0</v>
      </c>
      <c r="I5910" s="52">
        <v>0</v>
      </c>
      <c r="J5910" s="52">
        <v>0</v>
      </c>
      <c r="K5910" s="52">
        <v>0</v>
      </c>
      <c r="L5910" s="52">
        <v>0</v>
      </c>
      <c r="M5910" s="52">
        <v>0</v>
      </c>
      <c r="N5910" s="52">
        <v>0</v>
      </c>
      <c r="O5910" s="52">
        <v>0</v>
      </c>
      <c r="P5910" s="52">
        <v>0</v>
      </c>
      <c r="Q5910" s="52">
        <v>0</v>
      </c>
      <c r="R5910" s="52">
        <v>0</v>
      </c>
      <c r="S5910" s="52">
        <v>0</v>
      </c>
      <c r="T5910" s="52">
        <v>0</v>
      </c>
      <c r="U5910" s="52">
        <v>0</v>
      </c>
      <c r="V5910" s="52">
        <v>0</v>
      </c>
      <c r="W5910" s="52">
        <v>0</v>
      </c>
      <c r="X5910" s="52">
        <v>0</v>
      </c>
      <c r="Y5910" s="52">
        <v>0</v>
      </c>
      <c r="Z5910" s="52">
        <v>0</v>
      </c>
    </row>
    <row r="5911" spans="1:26">
      <c r="A5911" s="52" t="s">
        <v>353</v>
      </c>
      <c r="B5911" s="52" t="s">
        <v>339</v>
      </c>
      <c r="C5911" s="52" t="s">
        <v>260</v>
      </c>
      <c r="D5911" s="52" t="s">
        <v>86</v>
      </c>
      <c r="E5911" s="52" t="s">
        <v>90</v>
      </c>
      <c r="F5911" s="52" t="s">
        <v>65</v>
      </c>
      <c r="G5911" s="52">
        <v>0</v>
      </c>
      <c r="H5911" s="52">
        <v>0</v>
      </c>
      <c r="I5911" s="52">
        <v>0</v>
      </c>
      <c r="J5911" s="52">
        <v>0</v>
      </c>
      <c r="K5911" s="52">
        <v>0</v>
      </c>
      <c r="L5911" s="52">
        <v>0</v>
      </c>
      <c r="M5911" s="52">
        <v>0</v>
      </c>
      <c r="N5911" s="52">
        <v>0</v>
      </c>
      <c r="O5911" s="52">
        <v>0</v>
      </c>
      <c r="P5911" s="52">
        <v>0</v>
      </c>
      <c r="Q5911" s="52">
        <v>0</v>
      </c>
      <c r="R5911" s="52">
        <v>0</v>
      </c>
      <c r="S5911" s="52">
        <v>0</v>
      </c>
      <c r="T5911" s="52">
        <v>0</v>
      </c>
      <c r="U5911" s="52">
        <v>0</v>
      </c>
      <c r="V5911" s="52">
        <v>0</v>
      </c>
      <c r="W5911" s="52">
        <v>0</v>
      </c>
      <c r="X5911" s="52">
        <v>0</v>
      </c>
      <c r="Y5911" s="52">
        <v>0</v>
      </c>
      <c r="Z5911" s="52">
        <v>0</v>
      </c>
    </row>
    <row r="5912" spans="1:26">
      <c r="A5912" s="52" t="s">
        <v>353</v>
      </c>
      <c r="B5912" s="52" t="s">
        <v>340</v>
      </c>
      <c r="C5912" s="52" t="s">
        <v>260</v>
      </c>
      <c r="D5912" s="52" t="s">
        <v>86</v>
      </c>
      <c r="E5912" s="52" t="s">
        <v>90</v>
      </c>
      <c r="F5912" s="52" t="s">
        <v>66</v>
      </c>
      <c r="G5912" s="52">
        <v>0</v>
      </c>
      <c r="H5912" s="52">
        <v>0</v>
      </c>
      <c r="I5912" s="52">
        <v>0</v>
      </c>
      <c r="J5912" s="52">
        <v>0</v>
      </c>
      <c r="K5912" s="52">
        <v>0</v>
      </c>
      <c r="L5912" s="52">
        <v>0</v>
      </c>
      <c r="M5912" s="52">
        <v>0</v>
      </c>
      <c r="N5912" s="52">
        <v>0</v>
      </c>
      <c r="O5912" s="52">
        <v>0</v>
      </c>
      <c r="P5912" s="52">
        <v>0</v>
      </c>
      <c r="Q5912" s="52">
        <v>0</v>
      </c>
      <c r="R5912" s="52">
        <v>0</v>
      </c>
      <c r="S5912" s="52">
        <v>0</v>
      </c>
      <c r="T5912" s="52">
        <v>0</v>
      </c>
      <c r="U5912" s="52">
        <v>0</v>
      </c>
      <c r="V5912" s="52">
        <v>0</v>
      </c>
      <c r="W5912" s="52">
        <v>0</v>
      </c>
      <c r="X5912" s="52">
        <v>0</v>
      </c>
      <c r="Y5912" s="52">
        <v>0</v>
      </c>
      <c r="Z5912" s="52">
        <v>0</v>
      </c>
    </row>
    <row r="5913" spans="1:26">
      <c r="A5913" s="52" t="s">
        <v>353</v>
      </c>
      <c r="B5913" s="52" t="s">
        <v>341</v>
      </c>
      <c r="C5913" s="52" t="s">
        <v>260</v>
      </c>
      <c r="D5913" s="52" t="s">
        <v>86</v>
      </c>
      <c r="E5913" s="52" t="s">
        <v>90</v>
      </c>
      <c r="F5913" s="52" t="s">
        <v>67</v>
      </c>
      <c r="G5913" s="52">
        <v>0</v>
      </c>
      <c r="H5913" s="52">
        <v>0</v>
      </c>
      <c r="I5913" s="52">
        <v>0</v>
      </c>
      <c r="J5913" s="52">
        <v>0</v>
      </c>
      <c r="K5913" s="52">
        <v>0</v>
      </c>
      <c r="L5913" s="52">
        <v>0</v>
      </c>
      <c r="M5913" s="52">
        <v>0</v>
      </c>
      <c r="N5913" s="52">
        <v>0</v>
      </c>
      <c r="O5913" s="52">
        <v>0</v>
      </c>
      <c r="P5913" s="52">
        <v>0</v>
      </c>
      <c r="Q5913" s="52">
        <v>0</v>
      </c>
      <c r="R5913" s="52">
        <v>0</v>
      </c>
      <c r="S5913" s="52">
        <v>0</v>
      </c>
      <c r="T5913" s="52">
        <v>0</v>
      </c>
      <c r="U5913" s="52">
        <v>0</v>
      </c>
      <c r="V5913" s="52">
        <v>0</v>
      </c>
      <c r="W5913" s="52">
        <v>0</v>
      </c>
      <c r="X5913" s="52">
        <v>0</v>
      </c>
      <c r="Y5913" s="52">
        <v>0</v>
      </c>
      <c r="Z5913" s="52">
        <v>0</v>
      </c>
    </row>
    <row r="5914" spans="1:26">
      <c r="A5914" s="52" t="s">
        <v>353</v>
      </c>
      <c r="B5914" s="52" t="s">
        <v>337</v>
      </c>
      <c r="C5914" s="52" t="s">
        <v>260</v>
      </c>
      <c r="D5914" s="52" t="s">
        <v>86</v>
      </c>
      <c r="E5914" s="52" t="s">
        <v>90</v>
      </c>
      <c r="F5914" s="52" t="s">
        <v>68</v>
      </c>
      <c r="G5914" s="52">
        <v>0</v>
      </c>
      <c r="H5914" s="52">
        <v>0</v>
      </c>
      <c r="I5914" s="52">
        <v>0</v>
      </c>
      <c r="J5914" s="52">
        <v>0</v>
      </c>
      <c r="K5914" s="52">
        <v>0</v>
      </c>
      <c r="L5914" s="52">
        <v>0</v>
      </c>
      <c r="M5914" s="52">
        <v>0</v>
      </c>
      <c r="N5914" s="52">
        <v>0</v>
      </c>
      <c r="O5914" s="52">
        <v>0</v>
      </c>
      <c r="P5914" s="52">
        <v>0</v>
      </c>
      <c r="Q5914" s="52">
        <v>0</v>
      </c>
      <c r="R5914" s="52">
        <v>0</v>
      </c>
      <c r="S5914" s="52">
        <v>0</v>
      </c>
      <c r="T5914" s="52">
        <v>0</v>
      </c>
      <c r="U5914" s="52">
        <v>0</v>
      </c>
      <c r="V5914" s="52">
        <v>0</v>
      </c>
      <c r="W5914" s="52">
        <v>0</v>
      </c>
      <c r="X5914" s="52">
        <v>0</v>
      </c>
      <c r="Y5914" s="52">
        <v>0</v>
      </c>
      <c r="Z5914" s="52">
        <v>0</v>
      </c>
    </row>
    <row r="5915" spans="1:26">
      <c r="A5915" s="52" t="s">
        <v>353</v>
      </c>
      <c r="B5915" s="52" t="s">
        <v>337</v>
      </c>
      <c r="C5915" s="52" t="s">
        <v>260</v>
      </c>
      <c r="D5915" s="52" t="s">
        <v>86</v>
      </c>
      <c r="E5915" s="52" t="s">
        <v>90</v>
      </c>
      <c r="F5915" s="52" t="s">
        <v>69</v>
      </c>
      <c r="G5915" s="52">
        <v>0</v>
      </c>
      <c r="H5915" s="52">
        <v>0</v>
      </c>
      <c r="I5915" s="52">
        <v>0</v>
      </c>
      <c r="J5915" s="52">
        <v>0</v>
      </c>
      <c r="K5915" s="52">
        <v>0</v>
      </c>
      <c r="L5915" s="52">
        <v>0</v>
      </c>
      <c r="M5915" s="52">
        <v>0</v>
      </c>
      <c r="N5915" s="52">
        <v>0</v>
      </c>
      <c r="O5915" s="52">
        <v>0</v>
      </c>
      <c r="P5915" s="52">
        <v>0</v>
      </c>
      <c r="Q5915" s="52">
        <v>0</v>
      </c>
      <c r="R5915" s="52">
        <v>0</v>
      </c>
      <c r="S5915" s="52">
        <v>0</v>
      </c>
      <c r="T5915" s="52">
        <v>0</v>
      </c>
      <c r="U5915" s="52">
        <v>0</v>
      </c>
      <c r="V5915" s="52">
        <v>0</v>
      </c>
      <c r="W5915" s="52">
        <v>0</v>
      </c>
      <c r="X5915" s="52">
        <v>0</v>
      </c>
      <c r="Y5915" s="52">
        <v>0</v>
      </c>
      <c r="Z5915" s="52">
        <v>0</v>
      </c>
    </row>
    <row r="5916" spans="1:26">
      <c r="A5916" s="52" t="s">
        <v>353</v>
      </c>
      <c r="B5916" s="52" t="s">
        <v>337</v>
      </c>
      <c r="C5916" s="52" t="s">
        <v>260</v>
      </c>
      <c r="D5916" s="52" t="s">
        <v>86</v>
      </c>
      <c r="E5916" s="52" t="s">
        <v>90</v>
      </c>
      <c r="F5916" s="52" t="s">
        <v>70</v>
      </c>
      <c r="G5916" s="52">
        <v>0</v>
      </c>
      <c r="H5916" s="52">
        <v>0</v>
      </c>
      <c r="I5916" s="52">
        <v>0</v>
      </c>
      <c r="J5916" s="52">
        <v>0</v>
      </c>
      <c r="K5916" s="52">
        <v>0</v>
      </c>
      <c r="L5916" s="52">
        <v>0</v>
      </c>
      <c r="M5916" s="52">
        <v>0</v>
      </c>
      <c r="N5916" s="52">
        <v>0</v>
      </c>
      <c r="O5916" s="52">
        <v>0</v>
      </c>
      <c r="P5916" s="52">
        <v>0</v>
      </c>
      <c r="Q5916" s="52">
        <v>0</v>
      </c>
      <c r="R5916" s="52">
        <v>0</v>
      </c>
      <c r="S5916" s="52">
        <v>0</v>
      </c>
      <c r="T5916" s="52">
        <v>0</v>
      </c>
      <c r="U5916" s="52">
        <v>0</v>
      </c>
      <c r="V5916" s="52">
        <v>0</v>
      </c>
      <c r="W5916" s="52">
        <v>0</v>
      </c>
      <c r="X5916" s="52">
        <v>0</v>
      </c>
      <c r="Y5916" s="52">
        <v>0</v>
      </c>
      <c r="Z5916" s="52">
        <v>0</v>
      </c>
    </row>
    <row r="5917" spans="1:26">
      <c r="A5917" s="52" t="s">
        <v>353</v>
      </c>
      <c r="B5917" s="52" t="s">
        <v>342</v>
      </c>
      <c r="C5917" s="52" t="s">
        <v>260</v>
      </c>
      <c r="D5917" s="52" t="s">
        <v>86</v>
      </c>
      <c r="E5917" s="52" t="s">
        <v>90</v>
      </c>
      <c r="F5917" s="52" t="s">
        <v>71</v>
      </c>
      <c r="G5917" s="52">
        <v>0</v>
      </c>
      <c r="H5917" s="52">
        <v>0</v>
      </c>
      <c r="I5917" s="52">
        <v>0</v>
      </c>
      <c r="J5917" s="52">
        <v>0</v>
      </c>
      <c r="K5917" s="52">
        <v>0</v>
      </c>
      <c r="L5917" s="52">
        <v>0</v>
      </c>
      <c r="M5917" s="52">
        <v>0</v>
      </c>
      <c r="N5917" s="52">
        <v>0</v>
      </c>
      <c r="O5917" s="52">
        <v>0</v>
      </c>
      <c r="P5917" s="52">
        <v>0</v>
      </c>
      <c r="Q5917" s="52">
        <v>0</v>
      </c>
      <c r="R5917" s="52">
        <v>0</v>
      </c>
      <c r="S5917" s="52">
        <v>0</v>
      </c>
      <c r="T5917" s="52">
        <v>0</v>
      </c>
      <c r="U5917" s="52">
        <v>0</v>
      </c>
      <c r="V5917" s="52">
        <v>0</v>
      </c>
      <c r="W5917" s="52">
        <v>0</v>
      </c>
      <c r="X5917" s="52">
        <v>0</v>
      </c>
      <c r="Y5917" s="52">
        <v>0</v>
      </c>
      <c r="Z5917" s="52">
        <v>0</v>
      </c>
    </row>
    <row r="5918" spans="1:26">
      <c r="A5918" s="52" t="s">
        <v>353</v>
      </c>
      <c r="B5918" s="52" t="s">
        <v>342</v>
      </c>
      <c r="C5918" s="52" t="s">
        <v>260</v>
      </c>
      <c r="D5918" s="52" t="s">
        <v>86</v>
      </c>
      <c r="E5918" s="52" t="s">
        <v>90</v>
      </c>
      <c r="F5918" s="52" t="s">
        <v>72</v>
      </c>
      <c r="G5918" s="52">
        <v>129.02309997840001</v>
      </c>
      <c r="H5918" s="52">
        <v>122.81830005960001</v>
      </c>
      <c r="I5918" s="52">
        <v>111.36689964359999</v>
      </c>
      <c r="J5918" s="52">
        <v>120.13789813920002</v>
      </c>
      <c r="K5918" s="52">
        <v>131.12880079679999</v>
      </c>
      <c r="L5918" s="52">
        <v>137.64989670840001</v>
      </c>
      <c r="M5918" s="52">
        <v>129.7008005472</v>
      </c>
      <c r="N5918" s="52">
        <v>139.755300264</v>
      </c>
      <c r="O5918" s="52">
        <v>138.41859737520002</v>
      </c>
      <c r="P5918" s="52">
        <v>127.76619331080002</v>
      </c>
      <c r="Q5918" s="52">
        <v>130.9421030112</v>
      </c>
      <c r="R5918" s="52">
        <v>117.11150325360001</v>
      </c>
      <c r="S5918" s="52">
        <v>119.43759722400003</v>
      </c>
      <c r="T5918" s="52">
        <v>110.1743985204</v>
      </c>
      <c r="U5918" s="52">
        <v>106.6824984636</v>
      </c>
      <c r="V5918" s="52">
        <v>102.459202128</v>
      </c>
      <c r="W5918" s="52">
        <v>107.2163991996</v>
      </c>
      <c r="X5918" s="52">
        <v>89.780202644400006</v>
      </c>
      <c r="Y5918" s="52">
        <v>90.109038103200007</v>
      </c>
      <c r="Z5918" s="52">
        <v>95.743353027600008</v>
      </c>
    </row>
    <row r="5919" spans="1:26">
      <c r="A5919" s="52" t="s">
        <v>353</v>
      </c>
      <c r="B5919" s="52" t="s">
        <v>343</v>
      </c>
      <c r="C5919" s="52" t="s">
        <v>260</v>
      </c>
      <c r="D5919" s="52" t="s">
        <v>86</v>
      </c>
      <c r="E5919" s="52" t="s">
        <v>90</v>
      </c>
      <c r="F5919" s="52" t="s">
        <v>73</v>
      </c>
      <c r="G5919" s="52">
        <v>0</v>
      </c>
      <c r="H5919" s="52">
        <v>0</v>
      </c>
      <c r="I5919" s="52">
        <v>0</v>
      </c>
      <c r="J5919" s="52">
        <v>0</v>
      </c>
      <c r="K5919" s="52">
        <v>0</v>
      </c>
      <c r="L5919" s="52">
        <v>0</v>
      </c>
      <c r="M5919" s="52">
        <v>0</v>
      </c>
      <c r="N5919" s="52">
        <v>0</v>
      </c>
      <c r="O5919" s="52">
        <v>0</v>
      </c>
      <c r="P5919" s="52">
        <v>0</v>
      </c>
      <c r="Q5919" s="52">
        <v>0</v>
      </c>
      <c r="R5919" s="52">
        <v>0</v>
      </c>
      <c r="S5919" s="52">
        <v>0</v>
      </c>
      <c r="T5919" s="52">
        <v>0</v>
      </c>
      <c r="U5919" s="52">
        <v>0</v>
      </c>
      <c r="V5919" s="52">
        <v>0</v>
      </c>
      <c r="W5919" s="52">
        <v>0</v>
      </c>
      <c r="X5919" s="52">
        <v>0</v>
      </c>
      <c r="Y5919" s="52">
        <v>0</v>
      </c>
      <c r="Z5919" s="52">
        <v>0</v>
      </c>
    </row>
    <row r="5920" spans="1:26">
      <c r="A5920" s="52" t="s">
        <v>354</v>
      </c>
      <c r="B5920" s="52" t="s">
        <v>337</v>
      </c>
      <c r="C5920" s="52" t="s">
        <v>260</v>
      </c>
      <c r="D5920" s="52" t="s">
        <v>86</v>
      </c>
      <c r="E5920" s="52" t="s">
        <v>91</v>
      </c>
      <c r="F5920" s="52" t="s">
        <v>63</v>
      </c>
      <c r="G5920" s="52">
        <v>0</v>
      </c>
      <c r="H5920" s="52">
        <v>0</v>
      </c>
      <c r="I5920" s="52">
        <v>0</v>
      </c>
      <c r="J5920" s="52">
        <v>0</v>
      </c>
      <c r="K5920" s="52">
        <v>0</v>
      </c>
      <c r="L5920" s="52">
        <v>0</v>
      </c>
      <c r="M5920" s="52">
        <v>0</v>
      </c>
      <c r="N5920" s="52">
        <v>0</v>
      </c>
      <c r="O5920" s="52">
        <v>0</v>
      </c>
      <c r="P5920" s="52">
        <v>0</v>
      </c>
      <c r="Q5920" s="52">
        <v>0</v>
      </c>
      <c r="R5920" s="52">
        <v>0</v>
      </c>
      <c r="S5920" s="52">
        <v>0</v>
      </c>
      <c r="T5920" s="52">
        <v>0</v>
      </c>
      <c r="U5920" s="52">
        <v>0</v>
      </c>
      <c r="V5920" s="52">
        <v>0</v>
      </c>
      <c r="W5920" s="52">
        <v>0</v>
      </c>
      <c r="X5920" s="52">
        <v>0</v>
      </c>
      <c r="Y5920" s="52">
        <v>0</v>
      </c>
      <c r="Z5920" s="52">
        <v>0</v>
      </c>
    </row>
    <row r="5921" spans="1:26">
      <c r="A5921" s="52" t="s">
        <v>354</v>
      </c>
      <c r="B5921" s="52" t="s">
        <v>338</v>
      </c>
      <c r="C5921" s="52" t="s">
        <v>260</v>
      </c>
      <c r="D5921" s="52" t="s">
        <v>86</v>
      </c>
      <c r="E5921" s="52" t="s">
        <v>91</v>
      </c>
      <c r="F5921" s="52" t="s">
        <v>64</v>
      </c>
      <c r="G5921" s="52">
        <v>0</v>
      </c>
      <c r="H5921" s="52">
        <v>0</v>
      </c>
      <c r="I5921" s="52">
        <v>0</v>
      </c>
      <c r="J5921" s="52">
        <v>0</v>
      </c>
      <c r="K5921" s="52">
        <v>0</v>
      </c>
      <c r="L5921" s="52">
        <v>0</v>
      </c>
      <c r="M5921" s="52">
        <v>0</v>
      </c>
      <c r="N5921" s="52">
        <v>0</v>
      </c>
      <c r="O5921" s="52">
        <v>0</v>
      </c>
      <c r="P5921" s="52">
        <v>0</v>
      </c>
      <c r="Q5921" s="52">
        <v>0</v>
      </c>
      <c r="R5921" s="52">
        <v>0</v>
      </c>
      <c r="S5921" s="52">
        <v>0</v>
      </c>
      <c r="T5921" s="52">
        <v>0</v>
      </c>
      <c r="U5921" s="52">
        <v>0</v>
      </c>
      <c r="V5921" s="52">
        <v>0</v>
      </c>
      <c r="W5921" s="52">
        <v>0</v>
      </c>
      <c r="X5921" s="52">
        <v>0</v>
      </c>
      <c r="Y5921" s="52">
        <v>0</v>
      </c>
      <c r="Z5921" s="52">
        <v>0</v>
      </c>
    </row>
    <row r="5922" spans="1:26">
      <c r="A5922" s="52" t="s">
        <v>354</v>
      </c>
      <c r="B5922" s="52" t="s">
        <v>339</v>
      </c>
      <c r="C5922" s="52" t="s">
        <v>260</v>
      </c>
      <c r="D5922" s="52" t="s">
        <v>86</v>
      </c>
      <c r="E5922" s="52" t="s">
        <v>91</v>
      </c>
      <c r="F5922" s="52" t="s">
        <v>65</v>
      </c>
      <c r="G5922" s="52">
        <v>0</v>
      </c>
      <c r="H5922" s="52">
        <v>0</v>
      </c>
      <c r="I5922" s="52">
        <v>0</v>
      </c>
      <c r="J5922" s="52">
        <v>0</v>
      </c>
      <c r="K5922" s="52">
        <v>0</v>
      </c>
      <c r="L5922" s="52">
        <v>0</v>
      </c>
      <c r="M5922" s="52">
        <v>0</v>
      </c>
      <c r="N5922" s="52">
        <v>0</v>
      </c>
      <c r="O5922" s="52">
        <v>0</v>
      </c>
      <c r="P5922" s="52">
        <v>0</v>
      </c>
      <c r="Q5922" s="52">
        <v>0</v>
      </c>
      <c r="R5922" s="52">
        <v>0</v>
      </c>
      <c r="S5922" s="52">
        <v>0</v>
      </c>
      <c r="T5922" s="52">
        <v>0</v>
      </c>
      <c r="U5922" s="52">
        <v>0</v>
      </c>
      <c r="V5922" s="52">
        <v>0</v>
      </c>
      <c r="W5922" s="52">
        <v>0</v>
      </c>
      <c r="X5922" s="52">
        <v>0</v>
      </c>
      <c r="Y5922" s="52">
        <v>0</v>
      </c>
      <c r="Z5922" s="52">
        <v>0</v>
      </c>
    </row>
    <row r="5923" spans="1:26">
      <c r="A5923" s="52" t="s">
        <v>354</v>
      </c>
      <c r="B5923" s="52" t="s">
        <v>340</v>
      </c>
      <c r="C5923" s="52" t="s">
        <v>260</v>
      </c>
      <c r="D5923" s="52" t="s">
        <v>86</v>
      </c>
      <c r="E5923" s="52" t="s">
        <v>91</v>
      </c>
      <c r="F5923" s="52" t="s">
        <v>66</v>
      </c>
      <c r="G5923" s="52">
        <v>13.157998711199999</v>
      </c>
      <c r="H5923" s="52">
        <v>12.427201144800001</v>
      </c>
      <c r="I5923" s="52">
        <v>11.174401728000001</v>
      </c>
      <c r="J5923" s="52">
        <v>11.620798344000001</v>
      </c>
      <c r="K5923" s="52">
        <v>11.923198347600001</v>
      </c>
      <c r="L5923" s="52">
        <v>11.786398844400001</v>
      </c>
      <c r="M5923" s="52">
        <v>12.8159999532</v>
      </c>
      <c r="N5923" s="52">
        <v>12.0816017388</v>
      </c>
      <c r="O5923" s="52">
        <v>12.085198199999999</v>
      </c>
      <c r="P5923" s="52">
        <v>11.5559992404</v>
      </c>
      <c r="Q5923" s="52">
        <v>11.1060019764</v>
      </c>
      <c r="R5923" s="52">
        <v>11.300399287199999</v>
      </c>
      <c r="S5923" s="52">
        <v>11.779201735199999</v>
      </c>
      <c r="T5923" s="52">
        <v>15.879598743600003</v>
      </c>
      <c r="U5923" s="52">
        <v>17.0639984088</v>
      </c>
      <c r="V5923" s="52">
        <v>19.036801821600001</v>
      </c>
      <c r="W5923" s="52">
        <v>21.877198117200003</v>
      </c>
      <c r="X5923" s="52">
        <v>23.918401281600001</v>
      </c>
      <c r="Y5923" s="52">
        <v>24.253198743600002</v>
      </c>
      <c r="Z5923" s="52">
        <v>23.212799877599998</v>
      </c>
    </row>
    <row r="5924" spans="1:26">
      <c r="A5924" s="52" t="s">
        <v>354</v>
      </c>
      <c r="B5924" s="52" t="s">
        <v>341</v>
      </c>
      <c r="C5924" s="52" t="s">
        <v>260</v>
      </c>
      <c r="D5924" s="52" t="s">
        <v>86</v>
      </c>
      <c r="E5924" s="52" t="s">
        <v>91</v>
      </c>
      <c r="F5924" s="52" t="s">
        <v>67</v>
      </c>
      <c r="G5924" s="52">
        <v>0</v>
      </c>
      <c r="H5924" s="52">
        <v>0</v>
      </c>
      <c r="I5924" s="52">
        <v>0</v>
      </c>
      <c r="J5924" s="52">
        <v>0</v>
      </c>
      <c r="K5924" s="52">
        <v>0</v>
      </c>
      <c r="L5924" s="52">
        <v>0</v>
      </c>
      <c r="M5924" s="52">
        <v>0</v>
      </c>
      <c r="N5924" s="52">
        <v>0</v>
      </c>
      <c r="O5924" s="52">
        <v>0</v>
      </c>
      <c r="P5924" s="52">
        <v>0</v>
      </c>
      <c r="Q5924" s="52">
        <v>0</v>
      </c>
      <c r="R5924" s="52">
        <v>0</v>
      </c>
      <c r="S5924" s="52">
        <v>0</v>
      </c>
      <c r="T5924" s="52">
        <v>0</v>
      </c>
      <c r="U5924" s="52">
        <v>0</v>
      </c>
      <c r="V5924" s="52">
        <v>0</v>
      </c>
      <c r="W5924" s="52">
        <v>0</v>
      </c>
      <c r="X5924" s="52">
        <v>0</v>
      </c>
      <c r="Y5924" s="52">
        <v>0</v>
      </c>
      <c r="Z5924" s="52">
        <v>0</v>
      </c>
    </row>
    <row r="5925" spans="1:26">
      <c r="A5925" s="52" t="s">
        <v>354</v>
      </c>
      <c r="B5925" s="52" t="s">
        <v>337</v>
      </c>
      <c r="C5925" s="52" t="s">
        <v>260</v>
      </c>
      <c r="D5925" s="52" t="s">
        <v>86</v>
      </c>
      <c r="E5925" s="52" t="s">
        <v>91</v>
      </c>
      <c r="F5925" s="52" t="s">
        <v>68</v>
      </c>
      <c r="G5925" s="52">
        <v>0</v>
      </c>
      <c r="H5925" s="52">
        <v>0</v>
      </c>
      <c r="I5925" s="52">
        <v>0</v>
      </c>
      <c r="J5925" s="52">
        <v>0</v>
      </c>
      <c r="K5925" s="52">
        <v>0</v>
      </c>
      <c r="L5925" s="52">
        <v>0</v>
      </c>
      <c r="M5925" s="52">
        <v>0</v>
      </c>
      <c r="N5925" s="52">
        <v>0</v>
      </c>
      <c r="O5925" s="52">
        <v>0</v>
      </c>
      <c r="P5925" s="52">
        <v>0</v>
      </c>
      <c r="Q5925" s="52">
        <v>0</v>
      </c>
      <c r="R5925" s="52">
        <v>0</v>
      </c>
      <c r="S5925" s="52">
        <v>0</v>
      </c>
      <c r="T5925" s="52">
        <v>0</v>
      </c>
      <c r="U5925" s="52">
        <v>0</v>
      </c>
      <c r="V5925" s="52">
        <v>0</v>
      </c>
      <c r="W5925" s="52">
        <v>0</v>
      </c>
      <c r="X5925" s="52">
        <v>0</v>
      </c>
      <c r="Y5925" s="52">
        <v>0</v>
      </c>
      <c r="Z5925" s="52">
        <v>0</v>
      </c>
    </row>
    <row r="5926" spans="1:26">
      <c r="A5926" s="52" t="s">
        <v>354</v>
      </c>
      <c r="B5926" s="52" t="s">
        <v>337</v>
      </c>
      <c r="C5926" s="52" t="s">
        <v>260</v>
      </c>
      <c r="D5926" s="52" t="s">
        <v>86</v>
      </c>
      <c r="E5926" s="52" t="s">
        <v>91</v>
      </c>
      <c r="F5926" s="52" t="s">
        <v>69</v>
      </c>
      <c r="G5926" s="52">
        <v>0</v>
      </c>
      <c r="H5926" s="52">
        <v>0</v>
      </c>
      <c r="I5926" s="52">
        <v>0</v>
      </c>
      <c r="J5926" s="52">
        <v>0</v>
      </c>
      <c r="K5926" s="52">
        <v>0</v>
      </c>
      <c r="L5926" s="52">
        <v>0</v>
      </c>
      <c r="M5926" s="52">
        <v>0</v>
      </c>
      <c r="N5926" s="52">
        <v>0</v>
      </c>
      <c r="O5926" s="52">
        <v>0</v>
      </c>
      <c r="P5926" s="52">
        <v>0</v>
      </c>
      <c r="Q5926" s="52">
        <v>0</v>
      </c>
      <c r="R5926" s="52">
        <v>0</v>
      </c>
      <c r="S5926" s="52">
        <v>0</v>
      </c>
      <c r="T5926" s="52">
        <v>0</v>
      </c>
      <c r="U5926" s="52">
        <v>0</v>
      </c>
      <c r="V5926" s="52">
        <v>0</v>
      </c>
      <c r="W5926" s="52">
        <v>0</v>
      </c>
      <c r="X5926" s="52">
        <v>0</v>
      </c>
      <c r="Y5926" s="52">
        <v>0</v>
      </c>
      <c r="Z5926" s="52">
        <v>0</v>
      </c>
    </row>
    <row r="5927" spans="1:26">
      <c r="A5927" s="52" t="s">
        <v>354</v>
      </c>
      <c r="B5927" s="52" t="s">
        <v>337</v>
      </c>
      <c r="C5927" s="52" t="s">
        <v>260</v>
      </c>
      <c r="D5927" s="52" t="s">
        <v>86</v>
      </c>
      <c r="E5927" s="52" t="s">
        <v>91</v>
      </c>
      <c r="F5927" s="52" t="s">
        <v>70</v>
      </c>
      <c r="G5927" s="52">
        <v>0</v>
      </c>
      <c r="H5927" s="52">
        <v>0</v>
      </c>
      <c r="I5927" s="52">
        <v>0</v>
      </c>
      <c r="J5927" s="52">
        <v>0</v>
      </c>
      <c r="K5927" s="52">
        <v>0</v>
      </c>
      <c r="L5927" s="52">
        <v>0</v>
      </c>
      <c r="M5927" s="52">
        <v>0</v>
      </c>
      <c r="N5927" s="52">
        <v>0</v>
      </c>
      <c r="O5927" s="52">
        <v>0</v>
      </c>
      <c r="P5927" s="52">
        <v>0</v>
      </c>
      <c r="Q5927" s="52">
        <v>0</v>
      </c>
      <c r="R5927" s="52">
        <v>0</v>
      </c>
      <c r="S5927" s="52">
        <v>0</v>
      </c>
      <c r="T5927" s="52">
        <v>0</v>
      </c>
      <c r="U5927" s="52">
        <v>0</v>
      </c>
      <c r="V5927" s="52">
        <v>0</v>
      </c>
      <c r="W5927" s="52">
        <v>0</v>
      </c>
      <c r="X5927" s="52">
        <v>0</v>
      </c>
      <c r="Y5927" s="52">
        <v>0</v>
      </c>
      <c r="Z5927" s="52">
        <v>0</v>
      </c>
    </row>
    <row r="5928" spans="1:26">
      <c r="A5928" s="52" t="s">
        <v>354</v>
      </c>
      <c r="B5928" s="52" t="s">
        <v>342</v>
      </c>
      <c r="C5928" s="52" t="s">
        <v>260</v>
      </c>
      <c r="D5928" s="52" t="s">
        <v>86</v>
      </c>
      <c r="E5928" s="52" t="s">
        <v>91</v>
      </c>
      <c r="F5928" s="52" t="s">
        <v>71</v>
      </c>
      <c r="G5928" s="52">
        <v>0</v>
      </c>
      <c r="H5928" s="52">
        <v>0</v>
      </c>
      <c r="I5928" s="52">
        <v>0</v>
      </c>
      <c r="J5928" s="52">
        <v>0</v>
      </c>
      <c r="K5928" s="52">
        <v>0</v>
      </c>
      <c r="L5928" s="52">
        <v>0</v>
      </c>
      <c r="M5928" s="52">
        <v>0</v>
      </c>
      <c r="N5928" s="52">
        <v>0</v>
      </c>
      <c r="O5928" s="52">
        <v>0</v>
      </c>
      <c r="P5928" s="52">
        <v>0</v>
      </c>
      <c r="Q5928" s="52">
        <v>0</v>
      </c>
      <c r="R5928" s="52">
        <v>0</v>
      </c>
      <c r="S5928" s="52">
        <v>0</v>
      </c>
      <c r="T5928" s="52">
        <v>0</v>
      </c>
      <c r="U5928" s="52">
        <v>0</v>
      </c>
      <c r="V5928" s="52">
        <v>0</v>
      </c>
      <c r="W5928" s="52">
        <v>0</v>
      </c>
      <c r="X5928" s="52">
        <v>0</v>
      </c>
      <c r="Y5928" s="52">
        <v>0</v>
      </c>
      <c r="Z5928" s="52">
        <v>0</v>
      </c>
    </row>
    <row r="5929" spans="1:26">
      <c r="A5929" s="52" t="s">
        <v>354</v>
      </c>
      <c r="B5929" s="52" t="s">
        <v>342</v>
      </c>
      <c r="C5929" s="52" t="s">
        <v>260</v>
      </c>
      <c r="D5929" s="52" t="s">
        <v>86</v>
      </c>
      <c r="E5929" s="52" t="s">
        <v>91</v>
      </c>
      <c r="F5929" s="52" t="s">
        <v>72</v>
      </c>
      <c r="G5929" s="52">
        <v>0.76679985959999997</v>
      </c>
      <c r="H5929" s="52">
        <v>0.42599852640000002</v>
      </c>
      <c r="I5929" s="52">
        <v>0.34080133320000006</v>
      </c>
      <c r="J5929" s="52">
        <v>0.72419916960000008</v>
      </c>
      <c r="K5929" s="52">
        <v>0.89460192960000007</v>
      </c>
      <c r="L5929" s="52">
        <v>0.38340202320000005</v>
      </c>
      <c r="M5929" s="52">
        <v>0.42599852640000002</v>
      </c>
      <c r="N5929" s="52">
        <v>0.6390019764</v>
      </c>
      <c r="O5929" s="52">
        <v>0.72419916960000008</v>
      </c>
      <c r="P5929" s="52">
        <v>0.68159847959999997</v>
      </c>
      <c r="Q5929" s="52">
        <v>0.59640128640000001</v>
      </c>
      <c r="R5929" s="52">
        <v>0.46859921640000002</v>
      </c>
      <c r="S5929" s="52">
        <v>0.38340202320000005</v>
      </c>
      <c r="T5929" s="52">
        <v>0.2982006432</v>
      </c>
      <c r="U5929" s="52">
        <v>0.38560009320000005</v>
      </c>
      <c r="V5929" s="52">
        <v>0.47959794000000006</v>
      </c>
      <c r="W5929" s="52">
        <v>0.60960226680000007</v>
      </c>
      <c r="X5929" s="52">
        <v>0.47709423360000008</v>
      </c>
      <c r="Y5929" s="52">
        <v>0.56908241640000012</v>
      </c>
      <c r="Z5929" s="52">
        <v>0.61496974439999996</v>
      </c>
    </row>
    <row r="5930" spans="1:26">
      <c r="A5930" s="52" t="s">
        <v>354</v>
      </c>
      <c r="B5930" s="52" t="s">
        <v>343</v>
      </c>
      <c r="C5930" s="52" t="s">
        <v>260</v>
      </c>
      <c r="D5930" s="52" t="s">
        <v>86</v>
      </c>
      <c r="E5930" s="52" t="s">
        <v>91</v>
      </c>
      <c r="F5930" s="52" t="s">
        <v>73</v>
      </c>
      <c r="G5930" s="52">
        <v>197.06490111240001</v>
      </c>
      <c r="H5930" s="52">
        <v>180.04679840520001</v>
      </c>
      <c r="I5930" s="52">
        <v>191.12850019440003</v>
      </c>
      <c r="J5930" s="52">
        <v>159.80400140400002</v>
      </c>
      <c r="K5930" s="52">
        <v>149.36489805240001</v>
      </c>
      <c r="L5930" s="52">
        <v>178.30259845920003</v>
      </c>
      <c r="M5930" s="52">
        <v>169.93169894520003</v>
      </c>
      <c r="N5930" s="52">
        <v>148.58820059760001</v>
      </c>
      <c r="O5930" s="52">
        <v>132.78329855280001</v>
      </c>
      <c r="P5930" s="52">
        <v>112.25520043920001</v>
      </c>
      <c r="Q5930" s="52">
        <v>101.45969992440001</v>
      </c>
      <c r="R5930" s="52">
        <v>100.55970120960001</v>
      </c>
      <c r="S5930" s="52">
        <v>102.18330038160002</v>
      </c>
      <c r="T5930" s="52">
        <v>119.8665013896</v>
      </c>
      <c r="U5930" s="52">
        <v>141.6312001908</v>
      </c>
      <c r="V5930" s="52">
        <v>146.92319816040001</v>
      </c>
      <c r="W5930" s="52">
        <v>150.13080193680003</v>
      </c>
      <c r="X5930" s="52">
        <v>131.84370108360002</v>
      </c>
      <c r="Y5930" s="52">
        <v>146.60639975160001</v>
      </c>
      <c r="Z5930" s="52">
        <v>147.7601980956</v>
      </c>
    </row>
    <row r="5931" spans="1:26">
      <c r="A5931" s="52" t="s">
        <v>355</v>
      </c>
      <c r="B5931" s="52" t="s">
        <v>337</v>
      </c>
      <c r="C5931" s="52" t="s">
        <v>260</v>
      </c>
      <c r="D5931" s="52" t="s">
        <v>86</v>
      </c>
      <c r="E5931" s="52" t="s">
        <v>92</v>
      </c>
      <c r="F5931" s="52" t="s">
        <v>63</v>
      </c>
      <c r="G5931" s="52">
        <v>0</v>
      </c>
      <c r="H5931" s="52">
        <v>0</v>
      </c>
      <c r="I5931" s="52">
        <v>0</v>
      </c>
      <c r="J5931" s="52">
        <v>0</v>
      </c>
      <c r="K5931" s="52">
        <v>0</v>
      </c>
      <c r="L5931" s="52">
        <v>0</v>
      </c>
      <c r="M5931" s="52">
        <v>0</v>
      </c>
      <c r="N5931" s="52">
        <v>0</v>
      </c>
      <c r="O5931" s="52">
        <v>0</v>
      </c>
      <c r="P5931" s="52">
        <v>0</v>
      </c>
      <c r="Q5931" s="52">
        <v>0</v>
      </c>
      <c r="R5931" s="52">
        <v>0</v>
      </c>
      <c r="S5931" s="52">
        <v>0</v>
      </c>
      <c r="T5931" s="52">
        <v>0</v>
      </c>
      <c r="U5931" s="52">
        <v>0</v>
      </c>
      <c r="V5931" s="52">
        <v>0</v>
      </c>
      <c r="W5931" s="52">
        <v>0</v>
      </c>
      <c r="X5931" s="52">
        <v>0</v>
      </c>
      <c r="Y5931" s="52">
        <v>0</v>
      </c>
      <c r="Z5931" s="52">
        <v>0</v>
      </c>
    </row>
    <row r="5932" spans="1:26">
      <c r="A5932" s="52" t="s">
        <v>355</v>
      </c>
      <c r="B5932" s="52" t="s">
        <v>338</v>
      </c>
      <c r="C5932" s="52" t="s">
        <v>260</v>
      </c>
      <c r="D5932" s="52" t="s">
        <v>86</v>
      </c>
      <c r="E5932" s="52" t="s">
        <v>92</v>
      </c>
      <c r="F5932" s="52" t="s">
        <v>64</v>
      </c>
      <c r="G5932" s="52">
        <v>0</v>
      </c>
      <c r="H5932" s="52">
        <v>0</v>
      </c>
      <c r="I5932" s="52">
        <v>0</v>
      </c>
      <c r="J5932" s="52">
        <v>0</v>
      </c>
      <c r="K5932" s="52">
        <v>0</v>
      </c>
      <c r="L5932" s="52">
        <v>0</v>
      </c>
      <c r="M5932" s="52">
        <v>0</v>
      </c>
      <c r="N5932" s="52">
        <v>0</v>
      </c>
      <c r="O5932" s="52">
        <v>0</v>
      </c>
      <c r="P5932" s="52">
        <v>0</v>
      </c>
      <c r="Q5932" s="52">
        <v>0</v>
      </c>
      <c r="R5932" s="52">
        <v>0</v>
      </c>
      <c r="S5932" s="52">
        <v>0</v>
      </c>
      <c r="T5932" s="52">
        <v>0</v>
      </c>
      <c r="U5932" s="52">
        <v>0</v>
      </c>
      <c r="V5932" s="52">
        <v>0</v>
      </c>
      <c r="W5932" s="52">
        <v>0</v>
      </c>
      <c r="X5932" s="52">
        <v>0</v>
      </c>
      <c r="Y5932" s="52">
        <v>0</v>
      </c>
      <c r="Z5932" s="52">
        <v>0</v>
      </c>
    </row>
    <row r="5933" spans="1:26">
      <c r="A5933" s="52" t="s">
        <v>355</v>
      </c>
      <c r="B5933" s="52" t="s">
        <v>339</v>
      </c>
      <c r="C5933" s="52" t="s">
        <v>260</v>
      </c>
      <c r="D5933" s="52" t="s">
        <v>86</v>
      </c>
      <c r="E5933" s="52" t="s">
        <v>92</v>
      </c>
      <c r="F5933" s="52" t="s">
        <v>65</v>
      </c>
      <c r="G5933" s="52">
        <v>0</v>
      </c>
      <c r="H5933" s="52">
        <v>0</v>
      </c>
      <c r="I5933" s="52">
        <v>0</v>
      </c>
      <c r="J5933" s="52">
        <v>0</v>
      </c>
      <c r="K5933" s="52">
        <v>0</v>
      </c>
      <c r="L5933" s="52">
        <v>0</v>
      </c>
      <c r="M5933" s="52">
        <v>0</v>
      </c>
      <c r="N5933" s="52">
        <v>0</v>
      </c>
      <c r="O5933" s="52">
        <v>0</v>
      </c>
      <c r="P5933" s="52">
        <v>0</v>
      </c>
      <c r="Q5933" s="52">
        <v>0</v>
      </c>
      <c r="R5933" s="52">
        <v>0</v>
      </c>
      <c r="S5933" s="52">
        <v>0</v>
      </c>
      <c r="T5933" s="52">
        <v>0</v>
      </c>
      <c r="U5933" s="52">
        <v>0</v>
      </c>
      <c r="V5933" s="52">
        <v>0</v>
      </c>
      <c r="W5933" s="52">
        <v>0</v>
      </c>
      <c r="X5933" s="52">
        <v>0</v>
      </c>
      <c r="Y5933" s="52">
        <v>0</v>
      </c>
      <c r="Z5933" s="52">
        <v>0</v>
      </c>
    </row>
    <row r="5934" spans="1:26">
      <c r="A5934" s="52" t="s">
        <v>355</v>
      </c>
      <c r="B5934" s="52" t="s">
        <v>340</v>
      </c>
      <c r="C5934" s="52" t="s">
        <v>260</v>
      </c>
      <c r="D5934" s="52" t="s">
        <v>86</v>
      </c>
      <c r="E5934" s="52" t="s">
        <v>92</v>
      </c>
      <c r="F5934" s="52" t="s">
        <v>66</v>
      </c>
      <c r="G5934" s="52">
        <v>0</v>
      </c>
      <c r="H5934" s="52">
        <v>0</v>
      </c>
      <c r="I5934" s="52">
        <v>0</v>
      </c>
      <c r="J5934" s="52">
        <v>0</v>
      </c>
      <c r="K5934" s="52">
        <v>0</v>
      </c>
      <c r="L5934" s="52">
        <v>0</v>
      </c>
      <c r="M5934" s="52">
        <v>0</v>
      </c>
      <c r="N5934" s="52">
        <v>0</v>
      </c>
      <c r="O5934" s="52">
        <v>0</v>
      </c>
      <c r="P5934" s="52">
        <v>0</v>
      </c>
      <c r="Q5934" s="52">
        <v>0</v>
      </c>
      <c r="R5934" s="52">
        <v>0</v>
      </c>
      <c r="S5934" s="52">
        <v>0</v>
      </c>
      <c r="T5934" s="52">
        <v>0</v>
      </c>
      <c r="U5934" s="52">
        <v>0</v>
      </c>
      <c r="V5934" s="52">
        <v>0</v>
      </c>
      <c r="W5934" s="52">
        <v>0.16199985240000001</v>
      </c>
      <c r="X5934" s="52">
        <v>7.2904748400000011E-2</v>
      </c>
      <c r="Y5934" s="52">
        <v>2.1030296399999999E-2</v>
      </c>
      <c r="Z5934" s="52">
        <v>3.1472175600000006E-2</v>
      </c>
    </row>
    <row r="5935" spans="1:26">
      <c r="A5935" s="52" t="s">
        <v>355</v>
      </c>
      <c r="B5935" s="52" t="s">
        <v>341</v>
      </c>
      <c r="C5935" s="52" t="s">
        <v>260</v>
      </c>
      <c r="D5935" s="52" t="s">
        <v>86</v>
      </c>
      <c r="E5935" s="52" t="s">
        <v>92</v>
      </c>
      <c r="F5935" s="52" t="s">
        <v>67</v>
      </c>
      <c r="G5935" s="52">
        <v>0</v>
      </c>
      <c r="H5935" s="52">
        <v>0</v>
      </c>
      <c r="I5935" s="52">
        <v>0</v>
      </c>
      <c r="J5935" s="52">
        <v>0</v>
      </c>
      <c r="K5935" s="52">
        <v>0</v>
      </c>
      <c r="L5935" s="52">
        <v>0</v>
      </c>
      <c r="M5935" s="52">
        <v>0</v>
      </c>
      <c r="N5935" s="52">
        <v>0</v>
      </c>
      <c r="O5935" s="52">
        <v>0</v>
      </c>
      <c r="P5935" s="52">
        <v>0</v>
      </c>
      <c r="Q5935" s="52">
        <v>0</v>
      </c>
      <c r="R5935" s="52">
        <v>0</v>
      </c>
      <c r="S5935" s="52">
        <v>0</v>
      </c>
      <c r="T5935" s="52">
        <v>0</v>
      </c>
      <c r="U5935" s="52">
        <v>0</v>
      </c>
      <c r="V5935" s="52">
        <v>0</v>
      </c>
      <c r="W5935" s="52">
        <v>0</v>
      </c>
      <c r="X5935" s="52">
        <v>0</v>
      </c>
      <c r="Y5935" s="52">
        <v>0</v>
      </c>
      <c r="Z5935" s="52">
        <v>0</v>
      </c>
    </row>
    <row r="5936" spans="1:26">
      <c r="A5936" s="52" t="s">
        <v>355</v>
      </c>
      <c r="B5936" s="52" t="s">
        <v>337</v>
      </c>
      <c r="C5936" s="52" t="s">
        <v>260</v>
      </c>
      <c r="D5936" s="52" t="s">
        <v>86</v>
      </c>
      <c r="E5936" s="52" t="s">
        <v>92</v>
      </c>
      <c r="F5936" s="52" t="s">
        <v>68</v>
      </c>
      <c r="G5936" s="52">
        <v>0</v>
      </c>
      <c r="H5936" s="52">
        <v>0</v>
      </c>
      <c r="I5936" s="52">
        <v>0</v>
      </c>
      <c r="J5936" s="52">
        <v>0</v>
      </c>
      <c r="K5936" s="52">
        <v>0</v>
      </c>
      <c r="L5936" s="52">
        <v>0</v>
      </c>
      <c r="M5936" s="52">
        <v>0</v>
      </c>
      <c r="N5936" s="52">
        <v>0</v>
      </c>
      <c r="O5936" s="52">
        <v>0</v>
      </c>
      <c r="P5936" s="52">
        <v>0</v>
      </c>
      <c r="Q5936" s="52">
        <v>0</v>
      </c>
      <c r="R5936" s="52">
        <v>0</v>
      </c>
      <c r="S5936" s="52">
        <v>0</v>
      </c>
      <c r="T5936" s="52">
        <v>0</v>
      </c>
      <c r="U5936" s="52">
        <v>0</v>
      </c>
      <c r="V5936" s="52">
        <v>0</v>
      </c>
      <c r="W5936" s="52">
        <v>0</v>
      </c>
      <c r="X5936" s="52">
        <v>0</v>
      </c>
      <c r="Y5936" s="52">
        <v>0</v>
      </c>
      <c r="Z5936" s="52">
        <v>0</v>
      </c>
    </row>
    <row r="5937" spans="1:26">
      <c r="A5937" s="52" t="s">
        <v>355</v>
      </c>
      <c r="B5937" s="52" t="s">
        <v>337</v>
      </c>
      <c r="C5937" s="52" t="s">
        <v>260</v>
      </c>
      <c r="D5937" s="52" t="s">
        <v>86</v>
      </c>
      <c r="E5937" s="52" t="s">
        <v>92</v>
      </c>
      <c r="F5937" s="52" t="s">
        <v>69</v>
      </c>
      <c r="G5937" s="52">
        <v>0</v>
      </c>
      <c r="H5937" s="52">
        <v>0</v>
      </c>
      <c r="I5937" s="52">
        <v>0</v>
      </c>
      <c r="J5937" s="52">
        <v>0</v>
      </c>
      <c r="K5937" s="52">
        <v>0</v>
      </c>
      <c r="L5937" s="52">
        <v>0</v>
      </c>
      <c r="M5937" s="52">
        <v>0</v>
      </c>
      <c r="N5937" s="52">
        <v>0</v>
      </c>
      <c r="O5937" s="52">
        <v>0</v>
      </c>
      <c r="P5937" s="52">
        <v>0</v>
      </c>
      <c r="Q5937" s="52">
        <v>0</v>
      </c>
      <c r="R5937" s="52">
        <v>0</v>
      </c>
      <c r="S5937" s="52">
        <v>0</v>
      </c>
      <c r="T5937" s="52">
        <v>0</v>
      </c>
      <c r="U5937" s="52">
        <v>0</v>
      </c>
      <c r="V5937" s="52">
        <v>0</v>
      </c>
      <c r="W5937" s="52">
        <v>0</v>
      </c>
      <c r="X5937" s="52">
        <v>0</v>
      </c>
      <c r="Y5937" s="52">
        <v>0</v>
      </c>
      <c r="Z5937" s="52">
        <v>0</v>
      </c>
    </row>
    <row r="5938" spans="1:26">
      <c r="A5938" s="52" t="s">
        <v>355</v>
      </c>
      <c r="B5938" s="52" t="s">
        <v>337</v>
      </c>
      <c r="C5938" s="52" t="s">
        <v>260</v>
      </c>
      <c r="D5938" s="52" t="s">
        <v>86</v>
      </c>
      <c r="E5938" s="52" t="s">
        <v>92</v>
      </c>
      <c r="F5938" s="52" t="s">
        <v>70</v>
      </c>
      <c r="G5938" s="52">
        <v>0</v>
      </c>
      <c r="H5938" s="52">
        <v>0</v>
      </c>
      <c r="I5938" s="52">
        <v>0</v>
      </c>
      <c r="J5938" s="52">
        <v>0</v>
      </c>
      <c r="K5938" s="52">
        <v>0</v>
      </c>
      <c r="L5938" s="52">
        <v>0</v>
      </c>
      <c r="M5938" s="52">
        <v>0</v>
      </c>
      <c r="N5938" s="52">
        <v>0</v>
      </c>
      <c r="O5938" s="52">
        <v>0</v>
      </c>
      <c r="P5938" s="52">
        <v>0</v>
      </c>
      <c r="Q5938" s="52">
        <v>0</v>
      </c>
      <c r="R5938" s="52">
        <v>0</v>
      </c>
      <c r="S5938" s="52">
        <v>0</v>
      </c>
      <c r="T5938" s="52">
        <v>0</v>
      </c>
      <c r="U5938" s="52">
        <v>0</v>
      </c>
      <c r="V5938" s="52">
        <v>0</v>
      </c>
      <c r="W5938" s="52">
        <v>0</v>
      </c>
      <c r="X5938" s="52">
        <v>0</v>
      </c>
      <c r="Y5938" s="52">
        <v>0</v>
      </c>
      <c r="Z5938" s="52">
        <v>0</v>
      </c>
    </row>
    <row r="5939" spans="1:26">
      <c r="A5939" s="52" t="s">
        <v>355</v>
      </c>
      <c r="B5939" s="52" t="s">
        <v>342</v>
      </c>
      <c r="C5939" s="52" t="s">
        <v>260</v>
      </c>
      <c r="D5939" s="52" t="s">
        <v>86</v>
      </c>
      <c r="E5939" s="52" t="s">
        <v>92</v>
      </c>
      <c r="F5939" s="52" t="s">
        <v>71</v>
      </c>
      <c r="G5939" s="52">
        <v>0</v>
      </c>
      <c r="H5939" s="52">
        <v>0</v>
      </c>
      <c r="I5939" s="52">
        <v>0</v>
      </c>
      <c r="J5939" s="52">
        <v>0</v>
      </c>
      <c r="K5939" s="52">
        <v>0</v>
      </c>
      <c r="L5939" s="52">
        <v>0</v>
      </c>
      <c r="M5939" s="52">
        <v>0</v>
      </c>
      <c r="N5939" s="52">
        <v>0</v>
      </c>
      <c r="O5939" s="52">
        <v>0</v>
      </c>
      <c r="P5939" s="52">
        <v>0</v>
      </c>
      <c r="Q5939" s="52">
        <v>0</v>
      </c>
      <c r="R5939" s="52">
        <v>0</v>
      </c>
      <c r="S5939" s="52">
        <v>0</v>
      </c>
      <c r="T5939" s="52">
        <v>0</v>
      </c>
      <c r="U5939" s="52">
        <v>0</v>
      </c>
      <c r="V5939" s="52">
        <v>0</v>
      </c>
      <c r="W5939" s="52">
        <v>0</v>
      </c>
      <c r="X5939" s="52">
        <v>0</v>
      </c>
      <c r="Y5939" s="52">
        <v>0</v>
      </c>
      <c r="Z5939" s="52">
        <v>0</v>
      </c>
    </row>
    <row r="5940" spans="1:26">
      <c r="A5940" s="52" t="s">
        <v>355</v>
      </c>
      <c r="B5940" s="52" t="s">
        <v>342</v>
      </c>
      <c r="C5940" s="52" t="s">
        <v>260</v>
      </c>
      <c r="D5940" s="52" t="s">
        <v>86</v>
      </c>
      <c r="E5940" s="52" t="s">
        <v>92</v>
      </c>
      <c r="F5940" s="52" t="s">
        <v>72</v>
      </c>
      <c r="G5940" s="52">
        <v>0</v>
      </c>
      <c r="H5940" s="52">
        <v>0</v>
      </c>
      <c r="I5940" s="52">
        <v>0</v>
      </c>
      <c r="J5940" s="52">
        <v>0</v>
      </c>
      <c r="K5940" s="52">
        <v>0</v>
      </c>
      <c r="L5940" s="52">
        <v>3.0705991200000002</v>
      </c>
      <c r="M5940" s="52">
        <v>2.8601998596000002</v>
      </c>
      <c r="N5940" s="52">
        <v>6.1894050552000008</v>
      </c>
      <c r="O5940" s="52">
        <v>5.7307997303999993</v>
      </c>
      <c r="P5940" s="52">
        <v>7.1647996644000003</v>
      </c>
      <c r="Q5940" s="52">
        <v>12.126999211199999</v>
      </c>
      <c r="R5940" s="52">
        <v>11.081400339600002</v>
      </c>
      <c r="S5940" s="52">
        <v>7.7700016044000009</v>
      </c>
      <c r="T5940" s="52">
        <v>7.9511937480000006</v>
      </c>
      <c r="U5940" s="52">
        <v>7.9099998228000006</v>
      </c>
      <c r="V5940" s="52">
        <v>6.1639995528000009</v>
      </c>
      <c r="W5940" s="52">
        <v>5.3859958164000004</v>
      </c>
      <c r="X5940" s="52">
        <v>3.8438005968</v>
      </c>
      <c r="Y5940" s="52">
        <v>4.0656047004000007</v>
      </c>
      <c r="Z5940" s="52">
        <v>5.4956020535999999</v>
      </c>
    </row>
    <row r="5941" spans="1:26">
      <c r="A5941" s="52" t="s">
        <v>355</v>
      </c>
      <c r="B5941" s="52" t="s">
        <v>343</v>
      </c>
      <c r="C5941" s="52" t="s">
        <v>260</v>
      </c>
      <c r="D5941" s="52" t="s">
        <v>86</v>
      </c>
      <c r="E5941" s="52" t="s">
        <v>92</v>
      </c>
      <c r="F5941" s="52" t="s">
        <v>73</v>
      </c>
      <c r="G5941" s="52">
        <v>0</v>
      </c>
      <c r="H5941" s="52">
        <v>0</v>
      </c>
      <c r="I5941" s="52">
        <v>0</v>
      </c>
      <c r="J5941" s="52">
        <v>0</v>
      </c>
      <c r="K5941" s="52">
        <v>0</v>
      </c>
      <c r="L5941" s="52">
        <v>0</v>
      </c>
      <c r="M5941" s="52">
        <v>0</v>
      </c>
      <c r="N5941" s="52">
        <v>0</v>
      </c>
      <c r="O5941" s="52">
        <v>0</v>
      </c>
      <c r="P5941" s="52">
        <v>0</v>
      </c>
      <c r="Q5941" s="52">
        <v>0</v>
      </c>
      <c r="R5941" s="52">
        <v>0</v>
      </c>
      <c r="S5941" s="52">
        <v>0</v>
      </c>
      <c r="T5941" s="52">
        <v>0</v>
      </c>
      <c r="U5941" s="52">
        <v>2.1258016452000001</v>
      </c>
      <c r="V5941" s="52">
        <v>1.9404017676</v>
      </c>
      <c r="W5941" s="52">
        <v>2.0043007091999998</v>
      </c>
      <c r="X5941" s="52">
        <v>2.2599006624000002</v>
      </c>
      <c r="Y5941" s="52">
        <v>2.1042019440000002</v>
      </c>
      <c r="Z5941" s="52">
        <v>2.2878014976000003</v>
      </c>
    </row>
    <row r="5942" spans="1:26">
      <c r="A5942" s="52" t="s">
        <v>350</v>
      </c>
      <c r="B5942" s="52" t="s">
        <v>337</v>
      </c>
      <c r="C5942" s="52" t="s">
        <v>261</v>
      </c>
      <c r="D5942" s="52" t="s">
        <v>86</v>
      </c>
      <c r="E5942" s="52" t="s">
        <v>87</v>
      </c>
      <c r="F5942" s="52" t="s">
        <v>63</v>
      </c>
      <c r="G5942" s="52">
        <v>0</v>
      </c>
      <c r="H5942" s="52">
        <v>0</v>
      </c>
      <c r="I5942" s="52">
        <v>0</v>
      </c>
      <c r="J5942" s="52">
        <v>0</v>
      </c>
      <c r="K5942" s="52">
        <v>0</v>
      </c>
      <c r="L5942" s="52">
        <v>0</v>
      </c>
      <c r="M5942" s="52">
        <v>0</v>
      </c>
      <c r="N5942" s="52">
        <v>0</v>
      </c>
      <c r="O5942" s="52">
        <v>0</v>
      </c>
      <c r="P5942" s="52">
        <v>0</v>
      </c>
      <c r="Q5942" s="52">
        <v>0</v>
      </c>
      <c r="R5942" s="52">
        <v>0</v>
      </c>
      <c r="S5942" s="52">
        <v>0</v>
      </c>
      <c r="T5942" s="52">
        <v>0</v>
      </c>
      <c r="U5942" s="52">
        <v>0</v>
      </c>
      <c r="V5942" s="52">
        <v>0</v>
      </c>
      <c r="W5942" s="52">
        <v>0</v>
      </c>
      <c r="X5942" s="52">
        <v>0</v>
      </c>
      <c r="Y5942" s="52">
        <v>0</v>
      </c>
      <c r="Z5942" s="52">
        <v>0</v>
      </c>
    </row>
    <row r="5943" spans="1:26">
      <c r="A5943" s="52" t="s">
        <v>350</v>
      </c>
      <c r="B5943" s="52" t="s">
        <v>338</v>
      </c>
      <c r="C5943" s="52" t="s">
        <v>261</v>
      </c>
      <c r="D5943" s="52" t="s">
        <v>86</v>
      </c>
      <c r="E5943" s="52" t="s">
        <v>87</v>
      </c>
      <c r="F5943" s="52" t="s">
        <v>64</v>
      </c>
      <c r="G5943" s="52">
        <v>0</v>
      </c>
      <c r="H5943" s="52">
        <v>0</v>
      </c>
      <c r="I5943" s="52">
        <v>0</v>
      </c>
      <c r="J5943" s="52">
        <v>0</v>
      </c>
      <c r="K5943" s="52">
        <v>0</v>
      </c>
      <c r="L5943" s="52">
        <v>0</v>
      </c>
      <c r="M5943" s="52">
        <v>0</v>
      </c>
      <c r="N5943" s="52">
        <v>0</v>
      </c>
      <c r="O5943" s="52">
        <v>0</v>
      </c>
      <c r="P5943" s="52">
        <v>0</v>
      </c>
      <c r="Q5943" s="52">
        <v>0</v>
      </c>
      <c r="R5943" s="52">
        <v>0</v>
      </c>
      <c r="S5943" s="52">
        <v>0</v>
      </c>
      <c r="T5943" s="52">
        <v>0</v>
      </c>
      <c r="U5943" s="52">
        <v>0</v>
      </c>
      <c r="V5943" s="52">
        <v>0</v>
      </c>
      <c r="W5943" s="52">
        <v>0</v>
      </c>
      <c r="X5943" s="52">
        <v>0</v>
      </c>
      <c r="Y5943" s="52">
        <v>0</v>
      </c>
      <c r="Z5943" s="52">
        <v>0</v>
      </c>
    </row>
    <row r="5944" spans="1:26">
      <c r="A5944" s="52" t="s">
        <v>350</v>
      </c>
      <c r="B5944" s="52" t="s">
        <v>339</v>
      </c>
      <c r="C5944" s="52" t="s">
        <v>261</v>
      </c>
      <c r="D5944" s="52" t="s">
        <v>86</v>
      </c>
      <c r="E5944" s="52" t="s">
        <v>87</v>
      </c>
      <c r="F5944" s="52" t="s">
        <v>65</v>
      </c>
      <c r="G5944" s="52">
        <v>0</v>
      </c>
      <c r="H5944" s="52">
        <v>0</v>
      </c>
      <c r="I5944" s="52">
        <v>0</v>
      </c>
      <c r="J5944" s="52">
        <v>0</v>
      </c>
      <c r="K5944" s="52">
        <v>0</v>
      </c>
      <c r="L5944" s="52">
        <v>0</v>
      </c>
      <c r="M5944" s="52">
        <v>0</v>
      </c>
      <c r="N5944" s="52">
        <v>0</v>
      </c>
      <c r="O5944" s="52">
        <v>0</v>
      </c>
      <c r="P5944" s="52">
        <v>0</v>
      </c>
      <c r="Q5944" s="52">
        <v>0</v>
      </c>
      <c r="R5944" s="52">
        <v>0</v>
      </c>
      <c r="S5944" s="52">
        <v>0</v>
      </c>
      <c r="T5944" s="52">
        <v>0</v>
      </c>
      <c r="U5944" s="52">
        <v>0</v>
      </c>
      <c r="V5944" s="52">
        <v>0</v>
      </c>
      <c r="W5944" s="52">
        <v>0</v>
      </c>
      <c r="X5944" s="52">
        <v>0</v>
      </c>
      <c r="Y5944" s="52">
        <v>0</v>
      </c>
      <c r="Z5944" s="52">
        <v>0</v>
      </c>
    </row>
    <row r="5945" spans="1:26">
      <c r="A5945" s="52" t="s">
        <v>350</v>
      </c>
      <c r="B5945" s="52" t="s">
        <v>340</v>
      </c>
      <c r="C5945" s="52" t="s">
        <v>261</v>
      </c>
      <c r="D5945" s="52" t="s">
        <v>86</v>
      </c>
      <c r="E5945" s="52" t="s">
        <v>87</v>
      </c>
      <c r="F5945" s="52" t="s">
        <v>66</v>
      </c>
      <c r="G5945" s="52">
        <v>0</v>
      </c>
      <c r="H5945" s="52">
        <v>0</v>
      </c>
      <c r="I5945" s="52">
        <v>0</v>
      </c>
      <c r="J5945" s="52">
        <v>0</v>
      </c>
      <c r="K5945" s="52">
        <v>0</v>
      </c>
      <c r="L5945" s="52">
        <v>0</v>
      </c>
      <c r="M5945" s="52">
        <v>0</v>
      </c>
      <c r="N5945" s="52">
        <v>0</v>
      </c>
      <c r="O5945" s="52">
        <v>0</v>
      </c>
      <c r="P5945" s="52">
        <v>0</v>
      </c>
      <c r="Q5945" s="52">
        <v>0</v>
      </c>
      <c r="R5945" s="52">
        <v>0</v>
      </c>
      <c r="S5945" s="52">
        <v>0</v>
      </c>
      <c r="T5945" s="52">
        <v>0</v>
      </c>
      <c r="U5945" s="52">
        <v>0</v>
      </c>
      <c r="V5945" s="52">
        <v>0</v>
      </c>
      <c r="W5945" s="52">
        <v>0</v>
      </c>
      <c r="X5945" s="52">
        <v>0</v>
      </c>
      <c r="Y5945" s="52">
        <v>0</v>
      </c>
      <c r="Z5945" s="52">
        <v>0</v>
      </c>
    </row>
    <row r="5946" spans="1:26">
      <c r="A5946" s="52" t="s">
        <v>350</v>
      </c>
      <c r="B5946" s="52" t="s">
        <v>341</v>
      </c>
      <c r="C5946" s="52" t="s">
        <v>261</v>
      </c>
      <c r="D5946" s="52" t="s">
        <v>86</v>
      </c>
      <c r="E5946" s="52" t="s">
        <v>87</v>
      </c>
      <c r="F5946" s="52" t="s">
        <v>67</v>
      </c>
      <c r="G5946" s="52">
        <v>0</v>
      </c>
      <c r="H5946" s="52">
        <v>0</v>
      </c>
      <c r="I5946" s="52">
        <v>0</v>
      </c>
      <c r="J5946" s="52">
        <v>0</v>
      </c>
      <c r="K5946" s="52">
        <v>0</v>
      </c>
      <c r="L5946" s="52">
        <v>0</v>
      </c>
      <c r="M5946" s="52">
        <v>0</v>
      </c>
      <c r="N5946" s="52">
        <v>0</v>
      </c>
      <c r="O5946" s="52">
        <v>0</v>
      </c>
      <c r="P5946" s="52">
        <v>0</v>
      </c>
      <c r="Q5946" s="52">
        <v>0</v>
      </c>
      <c r="R5946" s="52">
        <v>0</v>
      </c>
      <c r="S5946" s="52">
        <v>0</v>
      </c>
      <c r="T5946" s="52">
        <v>0</v>
      </c>
      <c r="U5946" s="52">
        <v>0</v>
      </c>
      <c r="V5946" s="52">
        <v>0</v>
      </c>
      <c r="W5946" s="52">
        <v>0</v>
      </c>
      <c r="X5946" s="52">
        <v>0</v>
      </c>
      <c r="Y5946" s="52">
        <v>0</v>
      </c>
      <c r="Z5946" s="52">
        <v>0</v>
      </c>
    </row>
    <row r="5947" spans="1:26">
      <c r="A5947" s="52" t="s">
        <v>350</v>
      </c>
      <c r="B5947" s="52" t="s">
        <v>337</v>
      </c>
      <c r="C5947" s="52" t="s">
        <v>261</v>
      </c>
      <c r="D5947" s="52" t="s">
        <v>86</v>
      </c>
      <c r="E5947" s="52" t="s">
        <v>87</v>
      </c>
      <c r="F5947" s="52" t="s">
        <v>68</v>
      </c>
      <c r="G5947" s="52">
        <v>0</v>
      </c>
      <c r="H5947" s="52">
        <v>0</v>
      </c>
      <c r="I5947" s="52">
        <v>0</v>
      </c>
      <c r="J5947" s="52">
        <v>0</v>
      </c>
      <c r="K5947" s="52">
        <v>0</v>
      </c>
      <c r="L5947" s="52">
        <v>0</v>
      </c>
      <c r="M5947" s="52">
        <v>0</v>
      </c>
      <c r="N5947" s="52">
        <v>0</v>
      </c>
      <c r="O5947" s="52">
        <v>0</v>
      </c>
      <c r="P5947" s="52">
        <v>0</v>
      </c>
      <c r="Q5947" s="52">
        <v>0</v>
      </c>
      <c r="R5947" s="52">
        <v>0</v>
      </c>
      <c r="S5947" s="52">
        <v>0</v>
      </c>
      <c r="T5947" s="52">
        <v>0</v>
      </c>
      <c r="U5947" s="52">
        <v>0</v>
      </c>
      <c r="V5947" s="52">
        <v>0</v>
      </c>
      <c r="W5947" s="52">
        <v>0</v>
      </c>
      <c r="X5947" s="52">
        <v>0</v>
      </c>
      <c r="Y5947" s="52">
        <v>0</v>
      </c>
      <c r="Z5947" s="52">
        <v>0</v>
      </c>
    </row>
    <row r="5948" spans="1:26">
      <c r="A5948" s="52" t="s">
        <v>350</v>
      </c>
      <c r="B5948" s="52" t="s">
        <v>337</v>
      </c>
      <c r="C5948" s="52" t="s">
        <v>261</v>
      </c>
      <c r="D5948" s="52" t="s">
        <v>86</v>
      </c>
      <c r="E5948" s="52" t="s">
        <v>87</v>
      </c>
      <c r="F5948" s="52" t="s">
        <v>69</v>
      </c>
      <c r="G5948" s="52">
        <v>0</v>
      </c>
      <c r="H5948" s="52">
        <v>0</v>
      </c>
      <c r="I5948" s="52">
        <v>0</v>
      </c>
      <c r="J5948" s="52">
        <v>0</v>
      </c>
      <c r="K5948" s="52">
        <v>0</v>
      </c>
      <c r="L5948" s="52">
        <v>0</v>
      </c>
      <c r="M5948" s="52">
        <v>0</v>
      </c>
      <c r="N5948" s="52">
        <v>0</v>
      </c>
      <c r="O5948" s="52">
        <v>0</v>
      </c>
      <c r="P5948" s="52">
        <v>0</v>
      </c>
      <c r="Q5948" s="52">
        <v>0</v>
      </c>
      <c r="R5948" s="52">
        <v>0</v>
      </c>
      <c r="S5948" s="52">
        <v>0</v>
      </c>
      <c r="T5948" s="52">
        <v>0</v>
      </c>
      <c r="U5948" s="52">
        <v>0</v>
      </c>
      <c r="V5948" s="52">
        <v>0</v>
      </c>
      <c r="W5948" s="52">
        <v>0</v>
      </c>
      <c r="X5948" s="52">
        <v>0</v>
      </c>
      <c r="Y5948" s="52">
        <v>0</v>
      </c>
      <c r="Z5948" s="52">
        <v>0</v>
      </c>
    </row>
    <row r="5949" spans="1:26">
      <c r="A5949" s="52" t="s">
        <v>350</v>
      </c>
      <c r="B5949" s="52" t="s">
        <v>337</v>
      </c>
      <c r="C5949" s="52" t="s">
        <v>261</v>
      </c>
      <c r="D5949" s="52" t="s">
        <v>86</v>
      </c>
      <c r="E5949" s="52" t="s">
        <v>87</v>
      </c>
      <c r="F5949" s="52" t="s">
        <v>70</v>
      </c>
      <c r="G5949" s="52">
        <v>0</v>
      </c>
      <c r="H5949" s="52">
        <v>0</v>
      </c>
      <c r="I5949" s="52">
        <v>0</v>
      </c>
      <c r="J5949" s="52">
        <v>0</v>
      </c>
      <c r="K5949" s="52">
        <v>0</v>
      </c>
      <c r="L5949" s="52">
        <v>0</v>
      </c>
      <c r="M5949" s="52">
        <v>0</v>
      </c>
      <c r="N5949" s="52">
        <v>0</v>
      </c>
      <c r="O5949" s="52">
        <v>0</v>
      </c>
      <c r="P5949" s="52">
        <v>0</v>
      </c>
      <c r="Q5949" s="52">
        <v>0</v>
      </c>
      <c r="R5949" s="52">
        <v>0</v>
      </c>
      <c r="S5949" s="52">
        <v>0</v>
      </c>
      <c r="T5949" s="52">
        <v>0</v>
      </c>
      <c r="U5949" s="52">
        <v>0</v>
      </c>
      <c r="V5949" s="52">
        <v>0</v>
      </c>
      <c r="W5949" s="52">
        <v>0</v>
      </c>
      <c r="X5949" s="52">
        <v>0</v>
      </c>
      <c r="Y5949" s="52">
        <v>0</v>
      </c>
      <c r="Z5949" s="52">
        <v>0</v>
      </c>
    </row>
    <row r="5950" spans="1:26">
      <c r="A5950" s="52" t="s">
        <v>350</v>
      </c>
      <c r="B5950" s="52" t="s">
        <v>342</v>
      </c>
      <c r="C5950" s="52" t="s">
        <v>261</v>
      </c>
      <c r="D5950" s="52" t="s">
        <v>86</v>
      </c>
      <c r="E5950" s="52" t="s">
        <v>87</v>
      </c>
      <c r="F5950" s="52" t="s">
        <v>71</v>
      </c>
      <c r="G5950" s="52">
        <v>0</v>
      </c>
      <c r="H5950" s="52">
        <v>0</v>
      </c>
      <c r="I5950" s="52">
        <v>0</v>
      </c>
      <c r="J5950" s="52">
        <v>0</v>
      </c>
      <c r="K5950" s="52">
        <v>0</v>
      </c>
      <c r="L5950" s="52">
        <v>0</v>
      </c>
      <c r="M5950" s="52">
        <v>0</v>
      </c>
      <c r="N5950" s="52">
        <v>0</v>
      </c>
      <c r="O5950" s="52">
        <v>0</v>
      </c>
      <c r="P5950" s="52">
        <v>0</v>
      </c>
      <c r="Q5950" s="52">
        <v>0</v>
      </c>
      <c r="R5950" s="52">
        <v>0</v>
      </c>
      <c r="S5950" s="52">
        <v>0</v>
      </c>
      <c r="T5950" s="52">
        <v>0</v>
      </c>
      <c r="U5950" s="52">
        <v>0</v>
      </c>
      <c r="V5950" s="52">
        <v>0</v>
      </c>
      <c r="W5950" s="52">
        <v>0</v>
      </c>
      <c r="X5950" s="52">
        <v>0</v>
      </c>
      <c r="Y5950" s="52">
        <v>0</v>
      </c>
      <c r="Z5950" s="52">
        <v>0</v>
      </c>
    </row>
    <row r="5951" spans="1:26">
      <c r="A5951" s="52" t="s">
        <v>350</v>
      </c>
      <c r="B5951" s="52" t="s">
        <v>342</v>
      </c>
      <c r="C5951" s="52" t="s">
        <v>261</v>
      </c>
      <c r="D5951" s="52" t="s">
        <v>86</v>
      </c>
      <c r="E5951" s="52" t="s">
        <v>87</v>
      </c>
      <c r="F5951" s="52" t="s">
        <v>72</v>
      </c>
      <c r="G5951" s="52">
        <v>25.327404453736801</v>
      </c>
      <c r="H5951" s="52">
        <v>28.87880762196</v>
      </c>
      <c r="I5951" s="52">
        <v>20.224200064586402</v>
      </c>
      <c r="J5951" s="52">
        <v>15.140599855646402</v>
      </c>
      <c r="K5951" s="52">
        <v>29.3564080145592</v>
      </c>
      <c r="L5951" s="52">
        <v>27.134702984275201</v>
      </c>
      <c r="M5951" s="52">
        <v>33.389509941791999</v>
      </c>
      <c r="N5951" s="52">
        <v>21.930303940574401</v>
      </c>
      <c r="O5951" s="52">
        <v>41.948156957377698</v>
      </c>
      <c r="P5951" s="52">
        <v>38.517389215690784</v>
      </c>
      <c r="Q5951" s="52">
        <v>43.623571343924645</v>
      </c>
      <c r="R5951" s="52">
        <v>44.808380233200531</v>
      </c>
      <c r="S5951" s="52">
        <v>39.282000597945206</v>
      </c>
      <c r="T5951" s="52">
        <v>43.388813625559202</v>
      </c>
      <c r="U5951" s="52">
        <v>45.308514748644001</v>
      </c>
      <c r="V5951" s="52">
        <v>59.114616032196004</v>
      </c>
      <c r="W5951" s="52">
        <v>61.159316363647207</v>
      </c>
      <c r="X5951" s="52">
        <v>64.729981702988482</v>
      </c>
      <c r="Y5951" s="52">
        <v>39.345775298550684</v>
      </c>
      <c r="Z5951" s="52">
        <v>43.22287206759384</v>
      </c>
    </row>
    <row r="5952" spans="1:26">
      <c r="A5952" s="52" t="s">
        <v>350</v>
      </c>
      <c r="B5952" s="52" t="s">
        <v>343</v>
      </c>
      <c r="C5952" s="52" t="s">
        <v>261</v>
      </c>
      <c r="D5952" s="52" t="s">
        <v>86</v>
      </c>
      <c r="E5952" s="52" t="s">
        <v>87</v>
      </c>
      <c r="F5952" s="52" t="s">
        <v>73</v>
      </c>
      <c r="G5952" s="52">
        <v>0</v>
      </c>
      <c r="H5952" s="52">
        <v>0</v>
      </c>
      <c r="I5952" s="52">
        <v>0</v>
      </c>
      <c r="J5952" s="52">
        <v>0</v>
      </c>
      <c r="K5952" s="52">
        <v>0</v>
      </c>
      <c r="L5952" s="52">
        <v>0</v>
      </c>
      <c r="M5952" s="52">
        <v>0</v>
      </c>
      <c r="N5952" s="52">
        <v>0</v>
      </c>
      <c r="O5952" s="52">
        <v>0</v>
      </c>
      <c r="P5952" s="52">
        <v>0</v>
      </c>
      <c r="Q5952" s="52">
        <v>0</v>
      </c>
      <c r="R5952" s="52">
        <v>0</v>
      </c>
      <c r="S5952" s="52">
        <v>0</v>
      </c>
      <c r="T5952" s="52">
        <v>0</v>
      </c>
      <c r="U5952" s="52">
        <v>0</v>
      </c>
      <c r="V5952" s="52">
        <v>0</v>
      </c>
      <c r="W5952" s="52">
        <v>0</v>
      </c>
      <c r="X5952" s="52">
        <v>0</v>
      </c>
      <c r="Y5952" s="52">
        <v>0</v>
      </c>
      <c r="Z5952" s="52">
        <v>0</v>
      </c>
    </row>
    <row r="5953" spans="1:26">
      <c r="A5953" s="52" t="s">
        <v>351</v>
      </c>
      <c r="B5953" s="52" t="s">
        <v>337</v>
      </c>
      <c r="C5953" s="52" t="s">
        <v>261</v>
      </c>
      <c r="D5953" s="52" t="s">
        <v>86</v>
      </c>
      <c r="E5953" s="52" t="s">
        <v>88</v>
      </c>
      <c r="F5953" s="52" t="s">
        <v>63</v>
      </c>
      <c r="G5953" s="52">
        <v>0</v>
      </c>
      <c r="H5953" s="52">
        <v>0</v>
      </c>
      <c r="I5953" s="52">
        <v>0</v>
      </c>
      <c r="J5953" s="52">
        <v>0</v>
      </c>
      <c r="K5953" s="52">
        <v>0</v>
      </c>
      <c r="L5953" s="52">
        <v>0</v>
      </c>
      <c r="M5953" s="52">
        <v>0</v>
      </c>
      <c r="N5953" s="52">
        <v>0</v>
      </c>
      <c r="O5953" s="52">
        <v>0</v>
      </c>
      <c r="P5953" s="52">
        <v>0</v>
      </c>
      <c r="Q5953" s="52">
        <v>0</v>
      </c>
      <c r="R5953" s="52">
        <v>0</v>
      </c>
      <c r="S5953" s="52">
        <v>0</v>
      </c>
      <c r="T5953" s="52">
        <v>0</v>
      </c>
      <c r="U5953" s="52">
        <v>0</v>
      </c>
      <c r="V5953" s="52">
        <v>0</v>
      </c>
      <c r="W5953" s="52">
        <v>0</v>
      </c>
      <c r="X5953" s="52">
        <v>0</v>
      </c>
      <c r="Y5953" s="52">
        <v>0</v>
      </c>
      <c r="Z5953" s="52">
        <v>0</v>
      </c>
    </row>
    <row r="5954" spans="1:26">
      <c r="A5954" s="52" t="s">
        <v>351</v>
      </c>
      <c r="B5954" s="52" t="s">
        <v>338</v>
      </c>
      <c r="C5954" s="52" t="s">
        <v>261</v>
      </c>
      <c r="D5954" s="52" t="s">
        <v>86</v>
      </c>
      <c r="E5954" s="52" t="s">
        <v>88</v>
      </c>
      <c r="F5954" s="52" t="s">
        <v>64</v>
      </c>
      <c r="G5954" s="52">
        <v>0</v>
      </c>
      <c r="H5954" s="52">
        <v>0</v>
      </c>
      <c r="I5954" s="52">
        <v>0</v>
      </c>
      <c r="J5954" s="52">
        <v>0</v>
      </c>
      <c r="K5954" s="52">
        <v>0</v>
      </c>
      <c r="L5954" s="52">
        <v>0</v>
      </c>
      <c r="M5954" s="52">
        <v>0</v>
      </c>
      <c r="N5954" s="52">
        <v>0</v>
      </c>
      <c r="O5954" s="52">
        <v>0</v>
      </c>
      <c r="P5954" s="52">
        <v>0</v>
      </c>
      <c r="Q5954" s="52">
        <v>0</v>
      </c>
      <c r="R5954" s="52">
        <v>0</v>
      </c>
      <c r="S5954" s="52">
        <v>0</v>
      </c>
      <c r="T5954" s="52">
        <v>0</v>
      </c>
      <c r="U5954" s="52">
        <v>0</v>
      </c>
      <c r="V5954" s="52">
        <v>0</v>
      </c>
      <c r="W5954" s="52">
        <v>0</v>
      </c>
      <c r="X5954" s="52">
        <v>0</v>
      </c>
      <c r="Y5954" s="52">
        <v>0</v>
      </c>
      <c r="Z5954" s="52">
        <v>0</v>
      </c>
    </row>
    <row r="5955" spans="1:26">
      <c r="A5955" s="52" t="s">
        <v>351</v>
      </c>
      <c r="B5955" s="52" t="s">
        <v>339</v>
      </c>
      <c r="C5955" s="52" t="s">
        <v>261</v>
      </c>
      <c r="D5955" s="52" t="s">
        <v>86</v>
      </c>
      <c r="E5955" s="52" t="s">
        <v>88</v>
      </c>
      <c r="F5955" s="52" t="s">
        <v>65</v>
      </c>
      <c r="G5955" s="52">
        <v>0</v>
      </c>
      <c r="H5955" s="52">
        <v>0</v>
      </c>
      <c r="I5955" s="52">
        <v>0</v>
      </c>
      <c r="J5955" s="52">
        <v>0</v>
      </c>
      <c r="K5955" s="52">
        <v>0</v>
      </c>
      <c r="L5955" s="52">
        <v>0</v>
      </c>
      <c r="M5955" s="52">
        <v>0</v>
      </c>
      <c r="N5955" s="52">
        <v>0</v>
      </c>
      <c r="O5955" s="52">
        <v>0</v>
      </c>
      <c r="P5955" s="52">
        <v>2.5294775373282969</v>
      </c>
      <c r="Q5955" s="52">
        <v>2.8529472891588079</v>
      </c>
      <c r="R5955" s="52">
        <v>8.3297472639774703</v>
      </c>
      <c r="S5955" s="52">
        <v>9.3258876669937028</v>
      </c>
      <c r="T5955" s="52">
        <v>9.0840137589156225</v>
      </c>
      <c r="U5955" s="52">
        <v>8.727232178155985</v>
      </c>
      <c r="V5955" s="52">
        <v>9.1745972116337757</v>
      </c>
      <c r="W5955" s="52">
        <v>16.461692603301344</v>
      </c>
      <c r="X5955" s="52">
        <v>17.752093975991087</v>
      </c>
      <c r="Y5955" s="52">
        <v>16.974282390149977</v>
      </c>
      <c r="Z5955" s="52">
        <v>17.522691284963809</v>
      </c>
    </row>
    <row r="5956" spans="1:26">
      <c r="A5956" s="52" t="s">
        <v>351</v>
      </c>
      <c r="B5956" s="52" t="s">
        <v>340</v>
      </c>
      <c r="C5956" s="52" t="s">
        <v>261</v>
      </c>
      <c r="D5956" s="52" t="s">
        <v>86</v>
      </c>
      <c r="E5956" s="52" t="s">
        <v>88</v>
      </c>
      <c r="F5956" s="52" t="s">
        <v>66</v>
      </c>
      <c r="G5956" s="52">
        <v>0</v>
      </c>
      <c r="H5956" s="52">
        <v>0</v>
      </c>
      <c r="I5956" s="52">
        <v>0</v>
      </c>
      <c r="J5956" s="52">
        <v>0</v>
      </c>
      <c r="K5956" s="52">
        <v>0</v>
      </c>
      <c r="L5956" s="52">
        <v>0</v>
      </c>
      <c r="M5956" s="52">
        <v>0</v>
      </c>
      <c r="N5956" s="52">
        <v>0</v>
      </c>
      <c r="O5956" s="52">
        <v>0</v>
      </c>
      <c r="P5956" s="52">
        <v>0</v>
      </c>
      <c r="Q5956" s="52">
        <v>0</v>
      </c>
      <c r="R5956" s="52">
        <v>0</v>
      </c>
      <c r="S5956" s="52">
        <v>9.3600100800000002E-2</v>
      </c>
      <c r="T5956" s="52">
        <v>0.14760144720000001</v>
      </c>
      <c r="U5956" s="52">
        <v>1.7784019152000001</v>
      </c>
      <c r="V5956" s="52">
        <v>2.2392011232</v>
      </c>
      <c r="W5956" s="52">
        <v>1.6776005184000002</v>
      </c>
      <c r="X5956" s="52">
        <v>1.7501242680000002</v>
      </c>
      <c r="Y5956" s="52">
        <v>2.3904367128000001</v>
      </c>
      <c r="Z5956" s="52">
        <v>2.9016701136000003</v>
      </c>
    </row>
    <row r="5957" spans="1:26">
      <c r="A5957" s="52" t="s">
        <v>351</v>
      </c>
      <c r="B5957" s="52" t="s">
        <v>341</v>
      </c>
      <c r="C5957" s="52" t="s">
        <v>261</v>
      </c>
      <c r="D5957" s="52" t="s">
        <v>86</v>
      </c>
      <c r="E5957" s="52" t="s">
        <v>88</v>
      </c>
      <c r="F5957" s="52" t="s">
        <v>67</v>
      </c>
      <c r="G5957" s="52">
        <v>0</v>
      </c>
      <c r="H5957" s="52">
        <v>0</v>
      </c>
      <c r="I5957" s="52">
        <v>0</v>
      </c>
      <c r="J5957" s="52">
        <v>0</v>
      </c>
      <c r="K5957" s="52">
        <v>0</v>
      </c>
      <c r="L5957" s="52">
        <v>0</v>
      </c>
      <c r="M5957" s="52">
        <v>0</v>
      </c>
      <c r="N5957" s="52">
        <v>0</v>
      </c>
      <c r="O5957" s="52">
        <v>0</v>
      </c>
      <c r="P5957" s="52">
        <v>0</v>
      </c>
      <c r="Q5957" s="52">
        <v>0</v>
      </c>
      <c r="R5957" s="52">
        <v>0</v>
      </c>
      <c r="S5957" s="52">
        <v>0</v>
      </c>
      <c r="T5957" s="52">
        <v>0</v>
      </c>
      <c r="U5957" s="52">
        <v>0</v>
      </c>
      <c r="V5957" s="52">
        <v>0</v>
      </c>
      <c r="W5957" s="52">
        <v>0</v>
      </c>
      <c r="X5957" s="52">
        <v>0</v>
      </c>
      <c r="Y5957" s="52">
        <v>0</v>
      </c>
      <c r="Z5957" s="52">
        <v>0</v>
      </c>
    </row>
    <row r="5958" spans="1:26">
      <c r="A5958" s="52" t="s">
        <v>351</v>
      </c>
      <c r="B5958" s="52" t="s">
        <v>337</v>
      </c>
      <c r="C5958" s="52" t="s">
        <v>261</v>
      </c>
      <c r="D5958" s="52" t="s">
        <v>86</v>
      </c>
      <c r="E5958" s="52" t="s">
        <v>88</v>
      </c>
      <c r="F5958" s="52" t="s">
        <v>68</v>
      </c>
      <c r="G5958" s="52">
        <v>0</v>
      </c>
      <c r="H5958" s="52">
        <v>0</v>
      </c>
      <c r="I5958" s="52">
        <v>0</v>
      </c>
      <c r="J5958" s="52">
        <v>0</v>
      </c>
      <c r="K5958" s="52">
        <v>0</v>
      </c>
      <c r="L5958" s="52">
        <v>0</v>
      </c>
      <c r="M5958" s="52">
        <v>0</v>
      </c>
      <c r="N5958" s="52">
        <v>0</v>
      </c>
      <c r="O5958" s="52">
        <v>0</v>
      </c>
      <c r="P5958" s="52">
        <v>0</v>
      </c>
      <c r="Q5958" s="52">
        <v>0</v>
      </c>
      <c r="R5958" s="52">
        <v>0</v>
      </c>
      <c r="S5958" s="52">
        <v>0</v>
      </c>
      <c r="T5958" s="52">
        <v>0</v>
      </c>
      <c r="U5958" s="52">
        <v>0</v>
      </c>
      <c r="V5958" s="52">
        <v>0</v>
      </c>
      <c r="W5958" s="52">
        <v>0</v>
      </c>
      <c r="X5958" s="52">
        <v>0</v>
      </c>
      <c r="Y5958" s="52">
        <v>0</v>
      </c>
      <c r="Z5958" s="52">
        <v>0</v>
      </c>
    </row>
    <row r="5959" spans="1:26">
      <c r="A5959" s="52" t="s">
        <v>351</v>
      </c>
      <c r="B5959" s="52" t="s">
        <v>337</v>
      </c>
      <c r="C5959" s="52" t="s">
        <v>261</v>
      </c>
      <c r="D5959" s="52" t="s">
        <v>86</v>
      </c>
      <c r="E5959" s="52" t="s">
        <v>88</v>
      </c>
      <c r="F5959" s="52" t="s">
        <v>69</v>
      </c>
      <c r="G5959" s="52">
        <v>0</v>
      </c>
      <c r="H5959" s="52">
        <v>0</v>
      </c>
      <c r="I5959" s="52">
        <v>0</v>
      </c>
      <c r="J5959" s="52">
        <v>0</v>
      </c>
      <c r="K5959" s="52">
        <v>0</v>
      </c>
      <c r="L5959" s="52">
        <v>0</v>
      </c>
      <c r="M5959" s="52">
        <v>0</v>
      </c>
      <c r="N5959" s="52">
        <v>0</v>
      </c>
      <c r="O5959" s="52">
        <v>0</v>
      </c>
      <c r="P5959" s="52">
        <v>0</v>
      </c>
      <c r="Q5959" s="52">
        <v>0</v>
      </c>
      <c r="R5959" s="52">
        <v>0</v>
      </c>
      <c r="S5959" s="52">
        <v>0</v>
      </c>
      <c r="T5959" s="52">
        <v>0</v>
      </c>
      <c r="U5959" s="52">
        <v>0</v>
      </c>
      <c r="V5959" s="52">
        <v>0</v>
      </c>
      <c r="W5959" s="52">
        <v>0</v>
      </c>
      <c r="X5959" s="52">
        <v>0</v>
      </c>
      <c r="Y5959" s="52">
        <v>0</v>
      </c>
      <c r="Z5959" s="52">
        <v>0</v>
      </c>
    </row>
    <row r="5960" spans="1:26">
      <c r="A5960" s="52" t="s">
        <v>351</v>
      </c>
      <c r="B5960" s="52" t="s">
        <v>337</v>
      </c>
      <c r="C5960" s="52" t="s">
        <v>261</v>
      </c>
      <c r="D5960" s="52" t="s">
        <v>86</v>
      </c>
      <c r="E5960" s="52" t="s">
        <v>88</v>
      </c>
      <c r="F5960" s="52" t="s">
        <v>70</v>
      </c>
      <c r="G5960" s="52">
        <v>0</v>
      </c>
      <c r="H5960" s="52">
        <v>0</v>
      </c>
      <c r="I5960" s="52">
        <v>0</v>
      </c>
      <c r="J5960" s="52">
        <v>0</v>
      </c>
      <c r="K5960" s="52">
        <v>0</v>
      </c>
      <c r="L5960" s="52">
        <v>0</v>
      </c>
      <c r="M5960" s="52">
        <v>0</v>
      </c>
      <c r="N5960" s="52">
        <v>0</v>
      </c>
      <c r="O5960" s="52">
        <v>0</v>
      </c>
      <c r="P5960" s="52">
        <v>0</v>
      </c>
      <c r="Q5960" s="52">
        <v>0</v>
      </c>
      <c r="R5960" s="52">
        <v>0</v>
      </c>
      <c r="S5960" s="52">
        <v>0</v>
      </c>
      <c r="T5960" s="52">
        <v>0</v>
      </c>
      <c r="U5960" s="52">
        <v>0</v>
      </c>
      <c r="V5960" s="52">
        <v>0</v>
      </c>
      <c r="W5960" s="52">
        <v>0</v>
      </c>
      <c r="X5960" s="52">
        <v>0</v>
      </c>
      <c r="Y5960" s="52">
        <v>0</v>
      </c>
      <c r="Z5960" s="52">
        <v>0</v>
      </c>
    </row>
    <row r="5961" spans="1:26">
      <c r="A5961" s="52" t="s">
        <v>351</v>
      </c>
      <c r="B5961" s="52" t="s">
        <v>342</v>
      </c>
      <c r="C5961" s="52" t="s">
        <v>261</v>
      </c>
      <c r="D5961" s="52" t="s">
        <v>86</v>
      </c>
      <c r="E5961" s="52" t="s">
        <v>88</v>
      </c>
      <c r="F5961" s="52" t="s">
        <v>71</v>
      </c>
      <c r="G5961" s="52">
        <v>0</v>
      </c>
      <c r="H5961" s="52">
        <v>0</v>
      </c>
      <c r="I5961" s="52">
        <v>0</v>
      </c>
      <c r="J5961" s="52">
        <v>0</v>
      </c>
      <c r="K5961" s="52">
        <v>0</v>
      </c>
      <c r="L5961" s="52">
        <v>0</v>
      </c>
      <c r="M5961" s="52">
        <v>0</v>
      </c>
      <c r="N5961" s="52">
        <v>0</v>
      </c>
      <c r="O5961" s="52">
        <v>0</v>
      </c>
      <c r="P5961" s="52">
        <v>0</v>
      </c>
      <c r="Q5961" s="52">
        <v>0</v>
      </c>
      <c r="R5961" s="52">
        <v>0</v>
      </c>
      <c r="S5961" s="52">
        <v>0</v>
      </c>
      <c r="T5961" s="52">
        <v>0</v>
      </c>
      <c r="U5961" s="52">
        <v>0</v>
      </c>
      <c r="V5961" s="52">
        <v>0</v>
      </c>
      <c r="W5961" s="52">
        <v>0</v>
      </c>
      <c r="X5961" s="52">
        <v>0</v>
      </c>
      <c r="Y5961" s="52">
        <v>0</v>
      </c>
      <c r="Z5961" s="52">
        <v>0</v>
      </c>
    </row>
    <row r="5962" spans="1:26">
      <c r="A5962" s="52" t="s">
        <v>351</v>
      </c>
      <c r="B5962" s="52" t="s">
        <v>342</v>
      </c>
      <c r="C5962" s="52" t="s">
        <v>261</v>
      </c>
      <c r="D5962" s="52" t="s">
        <v>86</v>
      </c>
      <c r="E5962" s="52" t="s">
        <v>88</v>
      </c>
      <c r="F5962" s="52" t="s">
        <v>72</v>
      </c>
      <c r="G5962" s="52">
        <v>1758.0129504040297</v>
      </c>
      <c r="H5962" s="52">
        <v>1779.6057545711594</v>
      </c>
      <c r="I5962" s="52">
        <v>1825.3037565553536</v>
      </c>
      <c r="J5962" s="52">
        <v>1923.199656221851</v>
      </c>
      <c r="K5962" s="52">
        <v>2029.4310662325147</v>
      </c>
      <c r="L5962" s="52">
        <v>2138.987958234768</v>
      </c>
      <c r="M5962" s="52">
        <v>2245.4641624530168</v>
      </c>
      <c r="N5962" s="52">
        <v>2377.3797690130878</v>
      </c>
      <c r="O5962" s="52">
        <v>2500.62282387507</v>
      </c>
      <c r="P5962" s="52">
        <v>2482.1784136340566</v>
      </c>
      <c r="Q5962" s="52">
        <v>2544.1333598666047</v>
      </c>
      <c r="R5962" s="52">
        <v>2577.526164140234</v>
      </c>
      <c r="S5962" s="52">
        <v>2606.6400919400608</v>
      </c>
      <c r="T5962" s="52">
        <v>2628.9561623014424</v>
      </c>
      <c r="U5962" s="52">
        <v>2618.7617003727969</v>
      </c>
      <c r="V5962" s="52">
        <v>2648.4223878089251</v>
      </c>
      <c r="W5962" s="52">
        <v>2764.3589764070302</v>
      </c>
      <c r="X5962" s="52">
        <v>2723.8042214834377</v>
      </c>
      <c r="Y5962" s="52">
        <v>2688.443901876366</v>
      </c>
      <c r="Z5962" s="52">
        <v>2704.9775372411673</v>
      </c>
    </row>
    <row r="5963" spans="1:26">
      <c r="A5963" s="52" t="s">
        <v>351</v>
      </c>
      <c r="B5963" s="52" t="s">
        <v>343</v>
      </c>
      <c r="C5963" s="52" t="s">
        <v>261</v>
      </c>
      <c r="D5963" s="52" t="s">
        <v>86</v>
      </c>
      <c r="E5963" s="52" t="s">
        <v>88</v>
      </c>
      <c r="F5963" s="52" t="s">
        <v>73</v>
      </c>
      <c r="G5963" s="52">
        <v>0.52919895960000007</v>
      </c>
      <c r="H5963" s="52">
        <v>0.84060058320000008</v>
      </c>
      <c r="I5963" s="52">
        <v>1.5047987219999999</v>
      </c>
      <c r="J5963" s="52">
        <v>1.6001991468000001</v>
      </c>
      <c r="K5963" s="52">
        <v>1.728897192</v>
      </c>
      <c r="L5963" s="52">
        <v>1.9712027648000001</v>
      </c>
      <c r="M5963" s="52">
        <v>2.3471996508000048</v>
      </c>
      <c r="N5963" s="52">
        <v>3.4507993952000326</v>
      </c>
      <c r="O5963" s="52">
        <v>6.7654013787338467</v>
      </c>
      <c r="P5963" s="52">
        <v>12.357242779158675</v>
      </c>
      <c r="Q5963" s="52">
        <v>16.457150337786434</v>
      </c>
      <c r="R5963" s="52">
        <v>18.103605640931672</v>
      </c>
      <c r="S5963" s="52">
        <v>25.354581021653054</v>
      </c>
      <c r="T5963" s="52">
        <v>26.466599823600419</v>
      </c>
      <c r="U5963" s="52">
        <v>27.458900957600434</v>
      </c>
      <c r="V5963" s="52">
        <v>28.549799373600457</v>
      </c>
      <c r="W5963" s="52">
        <v>29.144900684000465</v>
      </c>
      <c r="X5963" s="52">
        <v>31.224589751897817</v>
      </c>
      <c r="Y5963" s="52">
        <v>33.001518680865509</v>
      </c>
      <c r="Z5963" s="52">
        <v>33.054452890400519</v>
      </c>
    </row>
    <row r="5964" spans="1:26">
      <c r="A5964" s="52" t="s">
        <v>352</v>
      </c>
      <c r="B5964" s="52" t="s">
        <v>337</v>
      </c>
      <c r="C5964" s="52" t="s">
        <v>261</v>
      </c>
      <c r="D5964" s="52" t="s">
        <v>86</v>
      </c>
      <c r="E5964" s="52" t="s">
        <v>89</v>
      </c>
      <c r="F5964" s="52" t="s">
        <v>63</v>
      </c>
      <c r="G5964" s="52">
        <v>0</v>
      </c>
      <c r="H5964" s="52">
        <v>0</v>
      </c>
      <c r="I5964" s="52">
        <v>0</v>
      </c>
      <c r="J5964" s="52">
        <v>0</v>
      </c>
      <c r="K5964" s="52">
        <v>0</v>
      </c>
      <c r="L5964" s="52">
        <v>0</v>
      </c>
      <c r="M5964" s="52">
        <v>0</v>
      </c>
      <c r="N5964" s="52">
        <v>0</v>
      </c>
      <c r="O5964" s="52">
        <v>0</v>
      </c>
      <c r="P5964" s="52">
        <v>0</v>
      </c>
      <c r="Q5964" s="52">
        <v>0</v>
      </c>
      <c r="R5964" s="52">
        <v>0</v>
      </c>
      <c r="S5964" s="52">
        <v>0</v>
      </c>
      <c r="T5964" s="52">
        <v>0</v>
      </c>
      <c r="U5964" s="52">
        <v>0</v>
      </c>
      <c r="V5964" s="52">
        <v>0</v>
      </c>
      <c r="W5964" s="52">
        <v>0</v>
      </c>
      <c r="X5964" s="52">
        <v>0</v>
      </c>
      <c r="Y5964" s="52">
        <v>0</v>
      </c>
      <c r="Z5964" s="52">
        <v>0</v>
      </c>
    </row>
    <row r="5965" spans="1:26">
      <c r="A5965" s="52" t="s">
        <v>352</v>
      </c>
      <c r="B5965" s="52" t="s">
        <v>338</v>
      </c>
      <c r="C5965" s="52" t="s">
        <v>261</v>
      </c>
      <c r="D5965" s="52" t="s">
        <v>86</v>
      </c>
      <c r="E5965" s="52" t="s">
        <v>89</v>
      </c>
      <c r="F5965" s="52" t="s">
        <v>64</v>
      </c>
      <c r="G5965" s="52">
        <v>0</v>
      </c>
      <c r="H5965" s="52">
        <v>0</v>
      </c>
      <c r="I5965" s="52">
        <v>0</v>
      </c>
      <c r="J5965" s="52">
        <v>0</v>
      </c>
      <c r="K5965" s="52">
        <v>0</v>
      </c>
      <c r="L5965" s="52">
        <v>0</v>
      </c>
      <c r="M5965" s="52">
        <v>0</v>
      </c>
      <c r="N5965" s="52">
        <v>0</v>
      </c>
      <c r="O5965" s="52">
        <v>0</v>
      </c>
      <c r="P5965" s="52">
        <v>0</v>
      </c>
      <c r="Q5965" s="52">
        <v>0</v>
      </c>
      <c r="R5965" s="52">
        <v>0</v>
      </c>
      <c r="S5965" s="52">
        <v>0</v>
      </c>
      <c r="T5965" s="52">
        <v>0</v>
      </c>
      <c r="U5965" s="52">
        <v>0</v>
      </c>
      <c r="V5965" s="52">
        <v>0</v>
      </c>
      <c r="W5965" s="52">
        <v>0</v>
      </c>
      <c r="X5965" s="52">
        <v>0</v>
      </c>
      <c r="Y5965" s="52">
        <v>0</v>
      </c>
      <c r="Z5965" s="52">
        <v>0</v>
      </c>
    </row>
    <row r="5966" spans="1:26">
      <c r="A5966" s="52" t="s">
        <v>352</v>
      </c>
      <c r="B5966" s="52" t="s">
        <v>339</v>
      </c>
      <c r="C5966" s="52" t="s">
        <v>261</v>
      </c>
      <c r="D5966" s="52" t="s">
        <v>86</v>
      </c>
      <c r="E5966" s="52" t="s">
        <v>89</v>
      </c>
      <c r="F5966" s="52" t="s">
        <v>65</v>
      </c>
      <c r="G5966" s="52">
        <v>0</v>
      </c>
      <c r="H5966" s="52">
        <v>0</v>
      </c>
      <c r="I5966" s="52">
        <v>0</v>
      </c>
      <c r="J5966" s="52">
        <v>0</v>
      </c>
      <c r="K5966" s="52">
        <v>0</v>
      </c>
      <c r="L5966" s="52">
        <v>0</v>
      </c>
      <c r="M5966" s="52">
        <v>0</v>
      </c>
      <c r="N5966" s="52">
        <v>0</v>
      </c>
      <c r="O5966" s="52">
        <v>0</v>
      </c>
      <c r="P5966" s="52">
        <v>0</v>
      </c>
      <c r="Q5966" s="52">
        <v>0</v>
      </c>
      <c r="R5966" s="52">
        <v>0</v>
      </c>
      <c r="S5966" s="52">
        <v>0</v>
      </c>
      <c r="T5966" s="52">
        <v>0</v>
      </c>
      <c r="U5966" s="52">
        <v>0</v>
      </c>
      <c r="V5966" s="52">
        <v>0</v>
      </c>
      <c r="W5966" s="52">
        <v>0</v>
      </c>
      <c r="X5966" s="52">
        <v>0</v>
      </c>
      <c r="Y5966" s="52">
        <v>0</v>
      </c>
      <c r="Z5966" s="52">
        <v>0</v>
      </c>
    </row>
    <row r="5967" spans="1:26">
      <c r="A5967" s="52" t="s">
        <v>352</v>
      </c>
      <c r="B5967" s="52" t="s">
        <v>340</v>
      </c>
      <c r="C5967" s="52" t="s">
        <v>261</v>
      </c>
      <c r="D5967" s="52" t="s">
        <v>86</v>
      </c>
      <c r="E5967" s="52" t="s">
        <v>89</v>
      </c>
      <c r="F5967" s="52" t="s">
        <v>66</v>
      </c>
      <c r="G5967" s="52">
        <v>4.7520012528000004</v>
      </c>
      <c r="H5967" s="52">
        <v>4.8815994600000003</v>
      </c>
      <c r="I5967" s="52">
        <v>4.8384000575999995</v>
      </c>
      <c r="J5967" s="52">
        <v>4.7879993592000005</v>
      </c>
      <c r="K5967" s="52">
        <v>4.770000306</v>
      </c>
      <c r="L5967" s="52">
        <v>4.8384000576000004</v>
      </c>
      <c r="M5967" s="52">
        <v>5.0867987148000005</v>
      </c>
      <c r="N5967" s="52">
        <v>5.3891987184000003</v>
      </c>
      <c r="O5967" s="52">
        <v>5.5331995176</v>
      </c>
      <c r="P5967" s="52">
        <v>5.5368001655999999</v>
      </c>
      <c r="Q5967" s="52">
        <v>5.8428008172000006</v>
      </c>
      <c r="R5967" s="52">
        <v>5.77229404191411</v>
      </c>
      <c r="S5967" s="52">
        <v>5.693096533114109</v>
      </c>
      <c r="T5967" s="52">
        <v>5.7719984736019674</v>
      </c>
      <c r="U5967" s="52">
        <v>5.8199980740216475</v>
      </c>
      <c r="V5967" s="52">
        <v>5.9319984736282088</v>
      </c>
      <c r="W5967" s="52">
        <v>5.9779998200268976</v>
      </c>
      <c r="X5967" s="52">
        <v>5.7138518201260471</v>
      </c>
      <c r="Y5967" s="52">
        <v>5.8062018509050581</v>
      </c>
      <c r="Z5967" s="52">
        <v>5.9844468940443942</v>
      </c>
    </row>
    <row r="5968" spans="1:26">
      <c r="A5968" s="52" t="s">
        <v>352</v>
      </c>
      <c r="B5968" s="52" t="s">
        <v>341</v>
      </c>
      <c r="C5968" s="52" t="s">
        <v>261</v>
      </c>
      <c r="D5968" s="52" t="s">
        <v>86</v>
      </c>
      <c r="E5968" s="52" t="s">
        <v>89</v>
      </c>
      <c r="F5968" s="52" t="s">
        <v>67</v>
      </c>
      <c r="G5968" s="52">
        <v>0</v>
      </c>
      <c r="H5968" s="52">
        <v>0</v>
      </c>
      <c r="I5968" s="52">
        <v>0</v>
      </c>
      <c r="J5968" s="52">
        <v>0</v>
      </c>
      <c r="K5968" s="52">
        <v>0</v>
      </c>
      <c r="L5968" s="52">
        <v>0</v>
      </c>
      <c r="M5968" s="52">
        <v>0</v>
      </c>
      <c r="N5968" s="52">
        <v>0</v>
      </c>
      <c r="O5968" s="52">
        <v>0</v>
      </c>
      <c r="P5968" s="52">
        <v>0</v>
      </c>
      <c r="Q5968" s="52">
        <v>0</v>
      </c>
      <c r="R5968" s="52">
        <v>0</v>
      </c>
      <c r="S5968" s="52">
        <v>0</v>
      </c>
      <c r="T5968" s="52">
        <v>0</v>
      </c>
      <c r="U5968" s="52">
        <v>0</v>
      </c>
      <c r="V5968" s="52">
        <v>0</v>
      </c>
      <c r="W5968" s="52">
        <v>0</v>
      </c>
      <c r="X5968" s="52">
        <v>0</v>
      </c>
      <c r="Y5968" s="52">
        <v>0</v>
      </c>
      <c r="Z5968" s="52">
        <v>0</v>
      </c>
    </row>
    <row r="5969" spans="1:26">
      <c r="A5969" s="52" t="s">
        <v>352</v>
      </c>
      <c r="B5969" s="52" t="s">
        <v>337</v>
      </c>
      <c r="C5969" s="52" t="s">
        <v>261</v>
      </c>
      <c r="D5969" s="52" t="s">
        <v>86</v>
      </c>
      <c r="E5969" s="52" t="s">
        <v>89</v>
      </c>
      <c r="F5969" s="52" t="s">
        <v>68</v>
      </c>
      <c r="G5969" s="52">
        <v>0</v>
      </c>
      <c r="H5969" s="52">
        <v>0</v>
      </c>
      <c r="I5969" s="52">
        <v>0</v>
      </c>
      <c r="J5969" s="52">
        <v>0</v>
      </c>
      <c r="K5969" s="52">
        <v>0</v>
      </c>
      <c r="L5969" s="52">
        <v>0</v>
      </c>
      <c r="M5969" s="52">
        <v>0</v>
      </c>
      <c r="N5969" s="52">
        <v>0</v>
      </c>
      <c r="O5969" s="52">
        <v>0</v>
      </c>
      <c r="P5969" s="52">
        <v>0</v>
      </c>
      <c r="Q5969" s="52">
        <v>0</v>
      </c>
      <c r="R5969" s="52">
        <v>0</v>
      </c>
      <c r="S5969" s="52">
        <v>0</v>
      </c>
      <c r="T5969" s="52">
        <v>0</v>
      </c>
      <c r="U5969" s="52">
        <v>0</v>
      </c>
      <c r="V5969" s="52">
        <v>0</v>
      </c>
      <c r="W5969" s="52">
        <v>0</v>
      </c>
      <c r="X5969" s="52">
        <v>0</v>
      </c>
      <c r="Y5969" s="52">
        <v>0</v>
      </c>
      <c r="Z5969" s="52">
        <v>0</v>
      </c>
    </row>
    <row r="5970" spans="1:26">
      <c r="A5970" s="52" t="s">
        <v>352</v>
      </c>
      <c r="B5970" s="52" t="s">
        <v>337</v>
      </c>
      <c r="C5970" s="52" t="s">
        <v>261</v>
      </c>
      <c r="D5970" s="52" t="s">
        <v>86</v>
      </c>
      <c r="E5970" s="52" t="s">
        <v>89</v>
      </c>
      <c r="F5970" s="52" t="s">
        <v>69</v>
      </c>
      <c r="G5970" s="52">
        <v>0</v>
      </c>
      <c r="H5970" s="52">
        <v>0</v>
      </c>
      <c r="I5970" s="52">
        <v>0</v>
      </c>
      <c r="J5970" s="52">
        <v>0</v>
      </c>
      <c r="K5970" s="52">
        <v>0</v>
      </c>
      <c r="L5970" s="52">
        <v>0</v>
      </c>
      <c r="M5970" s="52">
        <v>0</v>
      </c>
      <c r="N5970" s="52">
        <v>0</v>
      </c>
      <c r="O5970" s="52">
        <v>0</v>
      </c>
      <c r="P5970" s="52">
        <v>0</v>
      </c>
      <c r="Q5970" s="52">
        <v>0</v>
      </c>
      <c r="R5970" s="52">
        <v>0</v>
      </c>
      <c r="S5970" s="52">
        <v>0</v>
      </c>
      <c r="T5970" s="52">
        <v>0</v>
      </c>
      <c r="U5970" s="52">
        <v>0</v>
      </c>
      <c r="V5970" s="52">
        <v>0</v>
      </c>
      <c r="W5970" s="52">
        <v>0</v>
      </c>
      <c r="X5970" s="52">
        <v>0</v>
      </c>
      <c r="Y5970" s="52">
        <v>0</v>
      </c>
      <c r="Z5970" s="52">
        <v>0</v>
      </c>
    </row>
    <row r="5971" spans="1:26">
      <c r="A5971" s="52" t="s">
        <v>352</v>
      </c>
      <c r="B5971" s="52" t="s">
        <v>337</v>
      </c>
      <c r="C5971" s="52" t="s">
        <v>261</v>
      </c>
      <c r="D5971" s="52" t="s">
        <v>86</v>
      </c>
      <c r="E5971" s="52" t="s">
        <v>89</v>
      </c>
      <c r="F5971" s="52" t="s">
        <v>70</v>
      </c>
      <c r="G5971" s="52">
        <v>0</v>
      </c>
      <c r="H5971" s="52">
        <v>0</v>
      </c>
      <c r="I5971" s="52">
        <v>0</v>
      </c>
      <c r="J5971" s="52">
        <v>0</v>
      </c>
      <c r="K5971" s="52">
        <v>0</v>
      </c>
      <c r="L5971" s="52">
        <v>0</v>
      </c>
      <c r="M5971" s="52">
        <v>0</v>
      </c>
      <c r="N5971" s="52">
        <v>0</v>
      </c>
      <c r="O5971" s="52">
        <v>0</v>
      </c>
      <c r="P5971" s="52">
        <v>0</v>
      </c>
      <c r="Q5971" s="52">
        <v>0</v>
      </c>
      <c r="R5971" s="52">
        <v>0</v>
      </c>
      <c r="S5971" s="52">
        <v>0</v>
      </c>
      <c r="T5971" s="52">
        <v>0</v>
      </c>
      <c r="U5971" s="52">
        <v>0</v>
      </c>
      <c r="V5971" s="52">
        <v>0</v>
      </c>
      <c r="W5971" s="52">
        <v>0</v>
      </c>
      <c r="X5971" s="52">
        <v>0</v>
      </c>
      <c r="Y5971" s="52">
        <v>0</v>
      </c>
      <c r="Z5971" s="52">
        <v>0</v>
      </c>
    </row>
    <row r="5972" spans="1:26">
      <c r="A5972" s="52" t="s">
        <v>352</v>
      </c>
      <c r="B5972" s="52" t="s">
        <v>342</v>
      </c>
      <c r="C5972" s="52" t="s">
        <v>261</v>
      </c>
      <c r="D5972" s="52" t="s">
        <v>86</v>
      </c>
      <c r="E5972" s="52" t="s">
        <v>89</v>
      </c>
      <c r="F5972" s="52" t="s">
        <v>71</v>
      </c>
      <c r="G5972" s="52">
        <v>0</v>
      </c>
      <c r="H5972" s="52">
        <v>0</v>
      </c>
      <c r="I5972" s="52">
        <v>0</v>
      </c>
      <c r="J5972" s="52">
        <v>0</v>
      </c>
      <c r="K5972" s="52">
        <v>0</v>
      </c>
      <c r="L5972" s="52">
        <v>0</v>
      </c>
      <c r="M5972" s="52">
        <v>0</v>
      </c>
      <c r="N5972" s="52">
        <v>0</v>
      </c>
      <c r="O5972" s="52">
        <v>0</v>
      </c>
      <c r="P5972" s="52">
        <v>0</v>
      </c>
      <c r="Q5972" s="52">
        <v>0</v>
      </c>
      <c r="R5972" s="52">
        <v>0</v>
      </c>
      <c r="S5972" s="52">
        <v>0</v>
      </c>
      <c r="T5972" s="52">
        <v>0</v>
      </c>
      <c r="U5972" s="52">
        <v>0</v>
      </c>
      <c r="V5972" s="52">
        <v>0</v>
      </c>
      <c r="W5972" s="52">
        <v>0</v>
      </c>
      <c r="X5972" s="52">
        <v>0</v>
      </c>
      <c r="Y5972" s="52">
        <v>0</v>
      </c>
      <c r="Z5972" s="52">
        <v>0</v>
      </c>
    </row>
    <row r="5973" spans="1:26">
      <c r="A5973" s="52" t="s">
        <v>352</v>
      </c>
      <c r="B5973" s="52" t="s">
        <v>342</v>
      </c>
      <c r="C5973" s="52" t="s">
        <v>261</v>
      </c>
      <c r="D5973" s="52" t="s">
        <v>86</v>
      </c>
      <c r="E5973" s="52" t="s">
        <v>89</v>
      </c>
      <c r="F5973" s="52" t="s">
        <v>72</v>
      </c>
      <c r="G5973" s="52">
        <v>24.0815985588</v>
      </c>
      <c r="H5973" s="52">
        <v>22.717698217199999</v>
      </c>
      <c r="I5973" s="52">
        <v>23.3999958924</v>
      </c>
      <c r="J5973" s="52">
        <v>23.9971005612</v>
      </c>
      <c r="K5973" s="52">
        <v>25.699696275600001</v>
      </c>
      <c r="L5973" s="52">
        <v>26.253496872000003</v>
      </c>
      <c r="M5973" s="52">
        <v>27.958198546799998</v>
      </c>
      <c r="N5973" s="52">
        <v>26.510503590000003</v>
      </c>
      <c r="O5973" s="52">
        <v>26.102700896400002</v>
      </c>
      <c r="P5973" s="52">
        <v>24.908499932400005</v>
      </c>
      <c r="Q5973" s="52">
        <v>26.229100388399999</v>
      </c>
      <c r="R5973" s="52">
        <v>27.720798613200003</v>
      </c>
      <c r="S5973" s="52">
        <v>26.187198894000002</v>
      </c>
      <c r="T5973" s="52">
        <v>28.4929031484</v>
      </c>
      <c r="U5973" s="52">
        <v>28.812397856400004</v>
      </c>
      <c r="V5973" s="52">
        <v>29.4582996792</v>
      </c>
      <c r="W5973" s="52">
        <v>29.9778983064</v>
      </c>
      <c r="X5973" s="52">
        <v>29.907581000399997</v>
      </c>
      <c r="Y5973" s="52">
        <v>28.385193531600002</v>
      </c>
      <c r="Z5973" s="52">
        <v>28.942816676400003</v>
      </c>
    </row>
    <row r="5974" spans="1:26">
      <c r="A5974" s="52" t="s">
        <v>352</v>
      </c>
      <c r="B5974" s="52" t="s">
        <v>343</v>
      </c>
      <c r="C5974" s="52" t="s">
        <v>261</v>
      </c>
      <c r="D5974" s="52" t="s">
        <v>86</v>
      </c>
      <c r="E5974" s="52" t="s">
        <v>89</v>
      </c>
      <c r="F5974" s="52" t="s">
        <v>73</v>
      </c>
      <c r="G5974" s="52">
        <v>0</v>
      </c>
      <c r="H5974" s="52">
        <v>0</v>
      </c>
      <c r="I5974" s="52">
        <v>0</v>
      </c>
      <c r="J5974" s="52">
        <v>0</v>
      </c>
      <c r="K5974" s="52">
        <v>0</v>
      </c>
      <c r="L5974" s="52">
        <v>0</v>
      </c>
      <c r="M5974" s="52">
        <v>0</v>
      </c>
      <c r="N5974" s="52">
        <v>0</v>
      </c>
      <c r="O5974" s="52">
        <v>0</v>
      </c>
      <c r="P5974" s="52">
        <v>0</v>
      </c>
      <c r="Q5974" s="52">
        <v>0</v>
      </c>
      <c r="R5974" s="52">
        <v>0</v>
      </c>
      <c r="S5974" s="52">
        <v>0</v>
      </c>
      <c r="T5974" s="52">
        <v>0</v>
      </c>
      <c r="U5974" s="52">
        <v>0</v>
      </c>
      <c r="V5974" s="52">
        <v>0</v>
      </c>
      <c r="W5974" s="52">
        <v>0</v>
      </c>
      <c r="X5974" s="52">
        <v>0</v>
      </c>
      <c r="Y5974" s="52">
        <v>0</v>
      </c>
      <c r="Z5974" s="52">
        <v>0</v>
      </c>
    </row>
    <row r="5975" spans="1:26">
      <c r="A5975" s="52" t="s">
        <v>353</v>
      </c>
      <c r="B5975" s="52" t="s">
        <v>337</v>
      </c>
      <c r="C5975" s="52" t="s">
        <v>261</v>
      </c>
      <c r="D5975" s="52" t="s">
        <v>86</v>
      </c>
      <c r="E5975" s="52" t="s">
        <v>90</v>
      </c>
      <c r="F5975" s="52" t="s">
        <v>63</v>
      </c>
      <c r="G5975" s="52">
        <v>0</v>
      </c>
      <c r="H5975" s="52">
        <v>0</v>
      </c>
      <c r="I5975" s="52">
        <v>0</v>
      </c>
      <c r="J5975" s="52">
        <v>0</v>
      </c>
      <c r="K5975" s="52">
        <v>0</v>
      </c>
      <c r="L5975" s="52">
        <v>0</v>
      </c>
      <c r="M5975" s="52">
        <v>0</v>
      </c>
      <c r="N5975" s="52">
        <v>0</v>
      </c>
      <c r="O5975" s="52">
        <v>0</v>
      </c>
      <c r="P5975" s="52">
        <v>0</v>
      </c>
      <c r="Q5975" s="52">
        <v>0</v>
      </c>
      <c r="R5975" s="52">
        <v>0</v>
      </c>
      <c r="S5975" s="52">
        <v>0</v>
      </c>
      <c r="T5975" s="52">
        <v>0</v>
      </c>
      <c r="U5975" s="52">
        <v>0</v>
      </c>
      <c r="V5975" s="52">
        <v>0</v>
      </c>
      <c r="W5975" s="52">
        <v>0</v>
      </c>
      <c r="X5975" s="52">
        <v>0</v>
      </c>
      <c r="Y5975" s="52">
        <v>0</v>
      </c>
      <c r="Z5975" s="52">
        <v>0</v>
      </c>
    </row>
    <row r="5976" spans="1:26">
      <c r="A5976" s="52" t="s">
        <v>353</v>
      </c>
      <c r="B5976" s="52" t="s">
        <v>338</v>
      </c>
      <c r="C5976" s="52" t="s">
        <v>261</v>
      </c>
      <c r="D5976" s="52" t="s">
        <v>86</v>
      </c>
      <c r="E5976" s="52" t="s">
        <v>90</v>
      </c>
      <c r="F5976" s="52" t="s">
        <v>64</v>
      </c>
      <c r="G5976" s="52">
        <v>0</v>
      </c>
      <c r="H5976" s="52">
        <v>0</v>
      </c>
      <c r="I5976" s="52">
        <v>0</v>
      </c>
      <c r="J5976" s="52">
        <v>0</v>
      </c>
      <c r="K5976" s="52">
        <v>0</v>
      </c>
      <c r="L5976" s="52">
        <v>0</v>
      </c>
      <c r="M5976" s="52">
        <v>0</v>
      </c>
      <c r="N5976" s="52">
        <v>0</v>
      </c>
      <c r="O5976" s="52">
        <v>0</v>
      </c>
      <c r="P5976" s="52">
        <v>0</v>
      </c>
      <c r="Q5976" s="52">
        <v>0</v>
      </c>
      <c r="R5976" s="52">
        <v>0</v>
      </c>
      <c r="S5976" s="52">
        <v>0</v>
      </c>
      <c r="T5976" s="52">
        <v>0</v>
      </c>
      <c r="U5976" s="52">
        <v>0</v>
      </c>
      <c r="V5976" s="52">
        <v>0</v>
      </c>
      <c r="W5976" s="52">
        <v>0</v>
      </c>
      <c r="X5976" s="52">
        <v>0</v>
      </c>
      <c r="Y5976" s="52">
        <v>0</v>
      </c>
      <c r="Z5976" s="52">
        <v>0</v>
      </c>
    </row>
    <row r="5977" spans="1:26">
      <c r="A5977" s="52" t="s">
        <v>353</v>
      </c>
      <c r="B5977" s="52" t="s">
        <v>339</v>
      </c>
      <c r="C5977" s="52" t="s">
        <v>261</v>
      </c>
      <c r="D5977" s="52" t="s">
        <v>86</v>
      </c>
      <c r="E5977" s="52" t="s">
        <v>90</v>
      </c>
      <c r="F5977" s="52" t="s">
        <v>65</v>
      </c>
      <c r="G5977" s="52">
        <v>0</v>
      </c>
      <c r="H5977" s="52">
        <v>0</v>
      </c>
      <c r="I5977" s="52">
        <v>0</v>
      </c>
      <c r="J5977" s="52">
        <v>0</v>
      </c>
      <c r="K5977" s="52">
        <v>0</v>
      </c>
      <c r="L5977" s="52">
        <v>0</v>
      </c>
      <c r="M5977" s="52">
        <v>0</v>
      </c>
      <c r="N5977" s="52">
        <v>0</v>
      </c>
      <c r="O5977" s="52">
        <v>0</v>
      </c>
      <c r="P5977" s="52">
        <v>0</v>
      </c>
      <c r="Q5977" s="52">
        <v>0</v>
      </c>
      <c r="R5977" s="52">
        <v>0</v>
      </c>
      <c r="S5977" s="52">
        <v>0</v>
      </c>
      <c r="T5977" s="52">
        <v>0</v>
      </c>
      <c r="U5977" s="52">
        <v>0</v>
      </c>
      <c r="V5977" s="52">
        <v>0</v>
      </c>
      <c r="W5977" s="52">
        <v>0</v>
      </c>
      <c r="X5977" s="52">
        <v>0</v>
      </c>
      <c r="Y5977" s="52">
        <v>0</v>
      </c>
      <c r="Z5977" s="52">
        <v>0</v>
      </c>
    </row>
    <row r="5978" spans="1:26">
      <c r="A5978" s="52" t="s">
        <v>353</v>
      </c>
      <c r="B5978" s="52" t="s">
        <v>340</v>
      </c>
      <c r="C5978" s="52" t="s">
        <v>261</v>
      </c>
      <c r="D5978" s="52" t="s">
        <v>86</v>
      </c>
      <c r="E5978" s="52" t="s">
        <v>90</v>
      </c>
      <c r="F5978" s="52" t="s">
        <v>66</v>
      </c>
      <c r="G5978" s="52">
        <v>0</v>
      </c>
      <c r="H5978" s="52">
        <v>0</v>
      </c>
      <c r="I5978" s="52">
        <v>0</v>
      </c>
      <c r="J5978" s="52">
        <v>0</v>
      </c>
      <c r="K5978" s="52">
        <v>0</v>
      </c>
      <c r="L5978" s="52">
        <v>0</v>
      </c>
      <c r="M5978" s="52">
        <v>0</v>
      </c>
      <c r="N5978" s="52">
        <v>0</v>
      </c>
      <c r="O5978" s="52">
        <v>0</v>
      </c>
      <c r="P5978" s="52">
        <v>0</v>
      </c>
      <c r="Q5978" s="52">
        <v>0</v>
      </c>
      <c r="R5978" s="52">
        <v>0</v>
      </c>
      <c r="S5978" s="52">
        <v>0</v>
      </c>
      <c r="T5978" s="52">
        <v>0</v>
      </c>
      <c r="U5978" s="52">
        <v>0</v>
      </c>
      <c r="V5978" s="52">
        <v>0</v>
      </c>
      <c r="W5978" s="52">
        <v>0</v>
      </c>
      <c r="X5978" s="52">
        <v>0</v>
      </c>
      <c r="Y5978" s="52">
        <v>0</v>
      </c>
      <c r="Z5978" s="52">
        <v>0</v>
      </c>
    </row>
    <row r="5979" spans="1:26">
      <c r="A5979" s="52" t="s">
        <v>353</v>
      </c>
      <c r="B5979" s="52" t="s">
        <v>341</v>
      </c>
      <c r="C5979" s="52" t="s">
        <v>261</v>
      </c>
      <c r="D5979" s="52" t="s">
        <v>86</v>
      </c>
      <c r="E5979" s="52" t="s">
        <v>90</v>
      </c>
      <c r="F5979" s="52" t="s">
        <v>67</v>
      </c>
      <c r="G5979" s="52">
        <v>0</v>
      </c>
      <c r="H5979" s="52">
        <v>0</v>
      </c>
      <c r="I5979" s="52">
        <v>0</v>
      </c>
      <c r="J5979" s="52">
        <v>0</v>
      </c>
      <c r="K5979" s="52">
        <v>0</v>
      </c>
      <c r="L5979" s="52">
        <v>0</v>
      </c>
      <c r="M5979" s="52">
        <v>0</v>
      </c>
      <c r="N5979" s="52">
        <v>0</v>
      </c>
      <c r="O5979" s="52">
        <v>0</v>
      </c>
      <c r="P5979" s="52">
        <v>0</v>
      </c>
      <c r="Q5979" s="52">
        <v>0</v>
      </c>
      <c r="R5979" s="52">
        <v>0</v>
      </c>
      <c r="S5979" s="52">
        <v>0</v>
      </c>
      <c r="T5979" s="52">
        <v>0</v>
      </c>
      <c r="U5979" s="52">
        <v>0</v>
      </c>
      <c r="V5979" s="52">
        <v>0</v>
      </c>
      <c r="W5979" s="52">
        <v>0</v>
      </c>
      <c r="X5979" s="52">
        <v>0</v>
      </c>
      <c r="Y5979" s="52">
        <v>0</v>
      </c>
      <c r="Z5979" s="52">
        <v>0</v>
      </c>
    </row>
    <row r="5980" spans="1:26">
      <c r="A5980" s="52" t="s">
        <v>353</v>
      </c>
      <c r="B5980" s="52" t="s">
        <v>337</v>
      </c>
      <c r="C5980" s="52" t="s">
        <v>261</v>
      </c>
      <c r="D5980" s="52" t="s">
        <v>86</v>
      </c>
      <c r="E5980" s="52" t="s">
        <v>90</v>
      </c>
      <c r="F5980" s="52" t="s">
        <v>68</v>
      </c>
      <c r="G5980" s="52">
        <v>0</v>
      </c>
      <c r="H5980" s="52">
        <v>0</v>
      </c>
      <c r="I5980" s="52">
        <v>0</v>
      </c>
      <c r="J5980" s="52">
        <v>0</v>
      </c>
      <c r="K5980" s="52">
        <v>0</v>
      </c>
      <c r="L5980" s="52">
        <v>0</v>
      </c>
      <c r="M5980" s="52">
        <v>0</v>
      </c>
      <c r="N5980" s="52">
        <v>0</v>
      </c>
      <c r="O5980" s="52">
        <v>0</v>
      </c>
      <c r="P5980" s="52">
        <v>0</v>
      </c>
      <c r="Q5980" s="52">
        <v>0</v>
      </c>
      <c r="R5980" s="52">
        <v>0</v>
      </c>
      <c r="S5980" s="52">
        <v>0</v>
      </c>
      <c r="T5980" s="52">
        <v>0</v>
      </c>
      <c r="U5980" s="52">
        <v>0</v>
      </c>
      <c r="V5980" s="52">
        <v>0</v>
      </c>
      <c r="W5980" s="52">
        <v>0</v>
      </c>
      <c r="X5980" s="52">
        <v>0</v>
      </c>
      <c r="Y5980" s="52">
        <v>0</v>
      </c>
      <c r="Z5980" s="52">
        <v>0</v>
      </c>
    </row>
    <row r="5981" spans="1:26">
      <c r="A5981" s="52" t="s">
        <v>353</v>
      </c>
      <c r="B5981" s="52" t="s">
        <v>337</v>
      </c>
      <c r="C5981" s="52" t="s">
        <v>261</v>
      </c>
      <c r="D5981" s="52" t="s">
        <v>86</v>
      </c>
      <c r="E5981" s="52" t="s">
        <v>90</v>
      </c>
      <c r="F5981" s="52" t="s">
        <v>69</v>
      </c>
      <c r="G5981" s="52">
        <v>0</v>
      </c>
      <c r="H5981" s="52">
        <v>0</v>
      </c>
      <c r="I5981" s="52">
        <v>0</v>
      </c>
      <c r="J5981" s="52">
        <v>0</v>
      </c>
      <c r="K5981" s="52">
        <v>0</v>
      </c>
      <c r="L5981" s="52">
        <v>0</v>
      </c>
      <c r="M5981" s="52">
        <v>0</v>
      </c>
      <c r="N5981" s="52">
        <v>0</v>
      </c>
      <c r="O5981" s="52">
        <v>0</v>
      </c>
      <c r="P5981" s="52">
        <v>0</v>
      </c>
      <c r="Q5981" s="52">
        <v>0</v>
      </c>
      <c r="R5981" s="52">
        <v>0</v>
      </c>
      <c r="S5981" s="52">
        <v>0</v>
      </c>
      <c r="T5981" s="52">
        <v>0</v>
      </c>
      <c r="U5981" s="52">
        <v>0</v>
      </c>
      <c r="V5981" s="52">
        <v>0</v>
      </c>
      <c r="W5981" s="52">
        <v>0</v>
      </c>
      <c r="X5981" s="52">
        <v>0</v>
      </c>
      <c r="Y5981" s="52">
        <v>0</v>
      </c>
      <c r="Z5981" s="52">
        <v>0</v>
      </c>
    </row>
    <row r="5982" spans="1:26">
      <c r="A5982" s="52" t="s">
        <v>353</v>
      </c>
      <c r="B5982" s="52" t="s">
        <v>337</v>
      </c>
      <c r="C5982" s="52" t="s">
        <v>261</v>
      </c>
      <c r="D5982" s="52" t="s">
        <v>86</v>
      </c>
      <c r="E5982" s="52" t="s">
        <v>90</v>
      </c>
      <c r="F5982" s="52" t="s">
        <v>70</v>
      </c>
      <c r="G5982" s="52">
        <v>0</v>
      </c>
      <c r="H5982" s="52">
        <v>0</v>
      </c>
      <c r="I5982" s="52">
        <v>0</v>
      </c>
      <c r="J5982" s="52">
        <v>0</v>
      </c>
      <c r="K5982" s="52">
        <v>0</v>
      </c>
      <c r="L5982" s="52">
        <v>0</v>
      </c>
      <c r="M5982" s="52">
        <v>0</v>
      </c>
      <c r="N5982" s="52">
        <v>0</v>
      </c>
      <c r="O5982" s="52">
        <v>0</v>
      </c>
      <c r="P5982" s="52">
        <v>0</v>
      </c>
      <c r="Q5982" s="52">
        <v>0</v>
      </c>
      <c r="R5982" s="52">
        <v>0</v>
      </c>
      <c r="S5982" s="52">
        <v>0</v>
      </c>
      <c r="T5982" s="52">
        <v>0</v>
      </c>
      <c r="U5982" s="52">
        <v>0</v>
      </c>
      <c r="V5982" s="52">
        <v>0</v>
      </c>
      <c r="W5982" s="52">
        <v>0</v>
      </c>
      <c r="X5982" s="52">
        <v>0</v>
      </c>
      <c r="Y5982" s="52">
        <v>0</v>
      </c>
      <c r="Z5982" s="52">
        <v>0</v>
      </c>
    </row>
    <row r="5983" spans="1:26">
      <c r="A5983" s="52" t="s">
        <v>353</v>
      </c>
      <c r="B5983" s="52" t="s">
        <v>342</v>
      </c>
      <c r="C5983" s="52" t="s">
        <v>261</v>
      </c>
      <c r="D5983" s="52" t="s">
        <v>86</v>
      </c>
      <c r="E5983" s="52" t="s">
        <v>90</v>
      </c>
      <c r="F5983" s="52" t="s">
        <v>71</v>
      </c>
      <c r="G5983" s="52">
        <v>0</v>
      </c>
      <c r="H5983" s="52">
        <v>0</v>
      </c>
      <c r="I5983" s="52">
        <v>0</v>
      </c>
      <c r="J5983" s="52">
        <v>0</v>
      </c>
      <c r="K5983" s="52">
        <v>0</v>
      </c>
      <c r="L5983" s="52">
        <v>0</v>
      </c>
      <c r="M5983" s="52">
        <v>0</v>
      </c>
      <c r="N5983" s="52">
        <v>0</v>
      </c>
      <c r="O5983" s="52">
        <v>0</v>
      </c>
      <c r="P5983" s="52">
        <v>0</v>
      </c>
      <c r="Q5983" s="52">
        <v>0</v>
      </c>
      <c r="R5983" s="52">
        <v>0</v>
      </c>
      <c r="S5983" s="52">
        <v>0</v>
      </c>
      <c r="T5983" s="52">
        <v>0</v>
      </c>
      <c r="U5983" s="52">
        <v>0</v>
      </c>
      <c r="V5983" s="52">
        <v>0</v>
      </c>
      <c r="W5983" s="52">
        <v>0</v>
      </c>
      <c r="X5983" s="52">
        <v>0</v>
      </c>
      <c r="Y5983" s="52">
        <v>0</v>
      </c>
      <c r="Z5983" s="52">
        <v>0</v>
      </c>
    </row>
    <row r="5984" spans="1:26">
      <c r="A5984" s="52" t="s">
        <v>353</v>
      </c>
      <c r="B5984" s="52" t="s">
        <v>342</v>
      </c>
      <c r="C5984" s="52" t="s">
        <v>261</v>
      </c>
      <c r="D5984" s="52" t="s">
        <v>86</v>
      </c>
      <c r="E5984" s="52" t="s">
        <v>90</v>
      </c>
      <c r="F5984" s="52" t="s">
        <v>72</v>
      </c>
      <c r="G5984" s="52">
        <v>66.893696837999997</v>
      </c>
      <c r="H5984" s="52">
        <v>55.661500522800011</v>
      </c>
      <c r="I5984" s="52">
        <v>44.477100716400003</v>
      </c>
      <c r="J5984" s="52">
        <v>44.924301198000002</v>
      </c>
      <c r="K5984" s="52">
        <v>50.140802789999995</v>
      </c>
      <c r="L5984" s="52">
        <v>56.801097241200011</v>
      </c>
      <c r="M5984" s="52">
        <v>55.05779745720001</v>
      </c>
      <c r="N5984" s="52">
        <v>60.242098370400001</v>
      </c>
      <c r="O5984" s="52">
        <v>61.284996755999998</v>
      </c>
      <c r="P5984" s="52">
        <v>47.068595938800009</v>
      </c>
      <c r="Q5984" s="52">
        <v>47.216302056000004</v>
      </c>
      <c r="R5984" s="52">
        <v>47.189301382799997</v>
      </c>
      <c r="S5984" s="52">
        <v>49.765598521200005</v>
      </c>
      <c r="T5984" s="52">
        <v>46.543797306000002</v>
      </c>
      <c r="U5984" s="52">
        <v>48.048700698000005</v>
      </c>
      <c r="V5984" s="52">
        <v>45.217402318799998</v>
      </c>
      <c r="W5984" s="52">
        <v>50.392797908400006</v>
      </c>
      <c r="X5984" s="52">
        <v>44.033203619999995</v>
      </c>
      <c r="Y5984" s="52">
        <v>42.207436436400002</v>
      </c>
      <c r="Z5984" s="52">
        <v>42.667352229600006</v>
      </c>
    </row>
    <row r="5985" spans="1:26">
      <c r="A5985" s="52" t="s">
        <v>353</v>
      </c>
      <c r="B5985" s="52" t="s">
        <v>343</v>
      </c>
      <c r="C5985" s="52" t="s">
        <v>261</v>
      </c>
      <c r="D5985" s="52" t="s">
        <v>86</v>
      </c>
      <c r="E5985" s="52" t="s">
        <v>90</v>
      </c>
      <c r="F5985" s="52" t="s">
        <v>73</v>
      </c>
      <c r="G5985" s="52">
        <v>0</v>
      </c>
      <c r="H5985" s="52">
        <v>0</v>
      </c>
      <c r="I5985" s="52">
        <v>0</v>
      </c>
      <c r="J5985" s="52">
        <v>0</v>
      </c>
      <c r="K5985" s="52">
        <v>0</v>
      </c>
      <c r="L5985" s="52">
        <v>0</v>
      </c>
      <c r="M5985" s="52">
        <v>0</v>
      </c>
      <c r="N5985" s="52">
        <v>0</v>
      </c>
      <c r="O5985" s="52">
        <v>0</v>
      </c>
      <c r="P5985" s="52">
        <v>0</v>
      </c>
      <c r="Q5985" s="52">
        <v>0</v>
      </c>
      <c r="R5985" s="52">
        <v>0</v>
      </c>
      <c r="S5985" s="52">
        <v>0</v>
      </c>
      <c r="T5985" s="52">
        <v>0</v>
      </c>
      <c r="U5985" s="52">
        <v>0</v>
      </c>
      <c r="V5985" s="52">
        <v>0</v>
      </c>
      <c r="W5985" s="52">
        <v>0</v>
      </c>
      <c r="X5985" s="52">
        <v>0</v>
      </c>
      <c r="Y5985" s="52">
        <v>0</v>
      </c>
      <c r="Z5985" s="52">
        <v>0</v>
      </c>
    </row>
    <row r="5986" spans="1:26">
      <c r="A5986" s="52" t="s">
        <v>354</v>
      </c>
      <c r="B5986" s="52" t="s">
        <v>337</v>
      </c>
      <c r="C5986" s="52" t="s">
        <v>261</v>
      </c>
      <c r="D5986" s="52" t="s">
        <v>86</v>
      </c>
      <c r="E5986" s="52" t="s">
        <v>91</v>
      </c>
      <c r="F5986" s="52" t="s">
        <v>63</v>
      </c>
      <c r="G5986" s="52">
        <v>0</v>
      </c>
      <c r="H5986" s="52">
        <v>0</v>
      </c>
      <c r="I5986" s="52">
        <v>0</v>
      </c>
      <c r="J5986" s="52">
        <v>0</v>
      </c>
      <c r="K5986" s="52">
        <v>0</v>
      </c>
      <c r="L5986" s="52">
        <v>0</v>
      </c>
      <c r="M5986" s="52">
        <v>0</v>
      </c>
      <c r="N5986" s="52">
        <v>0</v>
      </c>
      <c r="O5986" s="52">
        <v>0</v>
      </c>
      <c r="P5986" s="52">
        <v>0</v>
      </c>
      <c r="Q5986" s="52">
        <v>0</v>
      </c>
      <c r="R5986" s="52">
        <v>0</v>
      </c>
      <c r="S5986" s="52">
        <v>0</v>
      </c>
      <c r="T5986" s="52">
        <v>0</v>
      </c>
      <c r="U5986" s="52">
        <v>0</v>
      </c>
      <c r="V5986" s="52">
        <v>0</v>
      </c>
      <c r="W5986" s="52">
        <v>0</v>
      </c>
      <c r="X5986" s="52">
        <v>0</v>
      </c>
      <c r="Y5986" s="52">
        <v>0</v>
      </c>
      <c r="Z5986" s="52">
        <v>0</v>
      </c>
    </row>
    <row r="5987" spans="1:26">
      <c r="A5987" s="52" t="s">
        <v>354</v>
      </c>
      <c r="B5987" s="52" t="s">
        <v>338</v>
      </c>
      <c r="C5987" s="52" t="s">
        <v>261</v>
      </c>
      <c r="D5987" s="52" t="s">
        <v>86</v>
      </c>
      <c r="E5987" s="52" t="s">
        <v>91</v>
      </c>
      <c r="F5987" s="52" t="s">
        <v>64</v>
      </c>
      <c r="G5987" s="52">
        <v>0</v>
      </c>
      <c r="H5987" s="52">
        <v>0</v>
      </c>
      <c r="I5987" s="52">
        <v>0</v>
      </c>
      <c r="J5987" s="52">
        <v>0</v>
      </c>
      <c r="K5987" s="52">
        <v>0</v>
      </c>
      <c r="L5987" s="52">
        <v>0</v>
      </c>
      <c r="M5987" s="52">
        <v>0</v>
      </c>
      <c r="N5987" s="52">
        <v>0</v>
      </c>
      <c r="O5987" s="52">
        <v>0</v>
      </c>
      <c r="P5987" s="52">
        <v>0</v>
      </c>
      <c r="Q5987" s="52">
        <v>0</v>
      </c>
      <c r="R5987" s="52">
        <v>0</v>
      </c>
      <c r="S5987" s="52">
        <v>0</v>
      </c>
      <c r="T5987" s="52">
        <v>0</v>
      </c>
      <c r="U5987" s="52">
        <v>0</v>
      </c>
      <c r="V5987" s="52">
        <v>0</v>
      </c>
      <c r="W5987" s="52">
        <v>0</v>
      </c>
      <c r="X5987" s="52">
        <v>0</v>
      </c>
      <c r="Y5987" s="52">
        <v>0</v>
      </c>
      <c r="Z5987" s="52">
        <v>0</v>
      </c>
    </row>
    <row r="5988" spans="1:26">
      <c r="A5988" s="52" t="s">
        <v>354</v>
      </c>
      <c r="B5988" s="52" t="s">
        <v>339</v>
      </c>
      <c r="C5988" s="52" t="s">
        <v>261</v>
      </c>
      <c r="D5988" s="52" t="s">
        <v>86</v>
      </c>
      <c r="E5988" s="52" t="s">
        <v>91</v>
      </c>
      <c r="F5988" s="52" t="s">
        <v>65</v>
      </c>
      <c r="G5988" s="52">
        <v>0</v>
      </c>
      <c r="H5988" s="52">
        <v>0</v>
      </c>
      <c r="I5988" s="52">
        <v>0</v>
      </c>
      <c r="J5988" s="52">
        <v>0</v>
      </c>
      <c r="K5988" s="52">
        <v>0</v>
      </c>
      <c r="L5988" s="52">
        <v>0</v>
      </c>
      <c r="M5988" s="52">
        <v>0</v>
      </c>
      <c r="N5988" s="52">
        <v>0</v>
      </c>
      <c r="O5988" s="52">
        <v>0</v>
      </c>
      <c r="P5988" s="52">
        <v>0</v>
      </c>
      <c r="Q5988" s="52">
        <v>0</v>
      </c>
      <c r="R5988" s="52">
        <v>0</v>
      </c>
      <c r="S5988" s="52">
        <v>0</v>
      </c>
      <c r="T5988" s="52">
        <v>0</v>
      </c>
      <c r="U5988" s="52">
        <v>0</v>
      </c>
      <c r="V5988" s="52">
        <v>0</v>
      </c>
      <c r="W5988" s="52">
        <v>0</v>
      </c>
      <c r="X5988" s="52">
        <v>0</v>
      </c>
      <c r="Y5988" s="52">
        <v>0</v>
      </c>
      <c r="Z5988" s="52">
        <v>0</v>
      </c>
    </row>
    <row r="5989" spans="1:26">
      <c r="A5989" s="52" t="s">
        <v>354</v>
      </c>
      <c r="B5989" s="52" t="s">
        <v>340</v>
      </c>
      <c r="C5989" s="52" t="s">
        <v>261</v>
      </c>
      <c r="D5989" s="52" t="s">
        <v>86</v>
      </c>
      <c r="E5989" s="52" t="s">
        <v>91</v>
      </c>
      <c r="F5989" s="52" t="s">
        <v>66</v>
      </c>
      <c r="G5989" s="52">
        <v>0</v>
      </c>
      <c r="H5989" s="52">
        <v>0</v>
      </c>
      <c r="I5989" s="52">
        <v>0</v>
      </c>
      <c r="J5989" s="52">
        <v>0</v>
      </c>
      <c r="K5989" s="52">
        <v>0</v>
      </c>
      <c r="L5989" s="52">
        <v>0</v>
      </c>
      <c r="M5989" s="52">
        <v>0</v>
      </c>
      <c r="N5989" s="52">
        <v>0</v>
      </c>
      <c r="O5989" s="52">
        <v>0</v>
      </c>
      <c r="P5989" s="52">
        <v>0</v>
      </c>
      <c r="Q5989" s="52">
        <v>0</v>
      </c>
      <c r="R5989" s="52">
        <v>0</v>
      </c>
      <c r="S5989" s="52">
        <v>9.3600100800000002E-2</v>
      </c>
      <c r="T5989" s="52">
        <v>8.9999452800000004E-2</v>
      </c>
      <c r="U5989" s="52">
        <v>0</v>
      </c>
      <c r="V5989" s="52">
        <v>0</v>
      </c>
      <c r="W5989" s="52">
        <v>0</v>
      </c>
      <c r="X5989" s="52">
        <v>0</v>
      </c>
      <c r="Y5989" s="52">
        <v>0</v>
      </c>
      <c r="Z5989" s="52">
        <v>0</v>
      </c>
    </row>
    <row r="5990" spans="1:26">
      <c r="A5990" s="52" t="s">
        <v>354</v>
      </c>
      <c r="B5990" s="52" t="s">
        <v>341</v>
      </c>
      <c r="C5990" s="52" t="s">
        <v>261</v>
      </c>
      <c r="D5990" s="52" t="s">
        <v>86</v>
      </c>
      <c r="E5990" s="52" t="s">
        <v>91</v>
      </c>
      <c r="F5990" s="52" t="s">
        <v>67</v>
      </c>
      <c r="G5990" s="52">
        <v>0</v>
      </c>
      <c r="H5990" s="52">
        <v>0</v>
      </c>
      <c r="I5990" s="52">
        <v>0</v>
      </c>
      <c r="J5990" s="52">
        <v>0</v>
      </c>
      <c r="K5990" s="52">
        <v>0</v>
      </c>
      <c r="L5990" s="52">
        <v>0</v>
      </c>
      <c r="M5990" s="52">
        <v>0</v>
      </c>
      <c r="N5990" s="52">
        <v>0</v>
      </c>
      <c r="O5990" s="52">
        <v>0</v>
      </c>
      <c r="P5990" s="52">
        <v>0</v>
      </c>
      <c r="Q5990" s="52">
        <v>0</v>
      </c>
      <c r="R5990" s="52">
        <v>0</v>
      </c>
      <c r="S5990" s="52">
        <v>0</v>
      </c>
      <c r="T5990" s="52">
        <v>0</v>
      </c>
      <c r="U5990" s="52">
        <v>0</v>
      </c>
      <c r="V5990" s="52">
        <v>0</v>
      </c>
      <c r="W5990" s="52">
        <v>0</v>
      </c>
      <c r="X5990" s="52">
        <v>0</v>
      </c>
      <c r="Y5990" s="52">
        <v>0</v>
      </c>
      <c r="Z5990" s="52">
        <v>0</v>
      </c>
    </row>
    <row r="5991" spans="1:26">
      <c r="A5991" s="52" t="s">
        <v>354</v>
      </c>
      <c r="B5991" s="52" t="s">
        <v>337</v>
      </c>
      <c r="C5991" s="52" t="s">
        <v>261</v>
      </c>
      <c r="D5991" s="52" t="s">
        <v>86</v>
      </c>
      <c r="E5991" s="52" t="s">
        <v>91</v>
      </c>
      <c r="F5991" s="52" t="s">
        <v>68</v>
      </c>
      <c r="G5991" s="52">
        <v>0</v>
      </c>
      <c r="H5991" s="52">
        <v>0</v>
      </c>
      <c r="I5991" s="52">
        <v>0</v>
      </c>
      <c r="J5991" s="52">
        <v>0</v>
      </c>
      <c r="K5991" s="52">
        <v>0</v>
      </c>
      <c r="L5991" s="52">
        <v>0</v>
      </c>
      <c r="M5991" s="52">
        <v>0</v>
      </c>
      <c r="N5991" s="52">
        <v>0</v>
      </c>
      <c r="O5991" s="52">
        <v>0</v>
      </c>
      <c r="P5991" s="52">
        <v>0</v>
      </c>
      <c r="Q5991" s="52">
        <v>0</v>
      </c>
      <c r="R5991" s="52">
        <v>0</v>
      </c>
      <c r="S5991" s="52">
        <v>0</v>
      </c>
      <c r="T5991" s="52">
        <v>0</v>
      </c>
      <c r="U5991" s="52">
        <v>0</v>
      </c>
      <c r="V5991" s="52">
        <v>0</v>
      </c>
      <c r="W5991" s="52">
        <v>0</v>
      </c>
      <c r="X5991" s="52">
        <v>0</v>
      </c>
      <c r="Y5991" s="52">
        <v>0</v>
      </c>
      <c r="Z5991" s="52">
        <v>0</v>
      </c>
    </row>
    <row r="5992" spans="1:26">
      <c r="A5992" s="52" t="s">
        <v>354</v>
      </c>
      <c r="B5992" s="52" t="s">
        <v>337</v>
      </c>
      <c r="C5992" s="52" t="s">
        <v>261</v>
      </c>
      <c r="D5992" s="52" t="s">
        <v>86</v>
      </c>
      <c r="E5992" s="52" t="s">
        <v>91</v>
      </c>
      <c r="F5992" s="52" t="s">
        <v>69</v>
      </c>
      <c r="G5992" s="52">
        <v>0</v>
      </c>
      <c r="H5992" s="52">
        <v>0</v>
      </c>
      <c r="I5992" s="52">
        <v>0</v>
      </c>
      <c r="J5992" s="52">
        <v>0</v>
      </c>
      <c r="K5992" s="52">
        <v>0</v>
      </c>
      <c r="L5992" s="52">
        <v>0</v>
      </c>
      <c r="M5992" s="52">
        <v>0</v>
      </c>
      <c r="N5992" s="52">
        <v>0</v>
      </c>
      <c r="O5992" s="52">
        <v>0</v>
      </c>
      <c r="P5992" s="52">
        <v>0</v>
      </c>
      <c r="Q5992" s="52">
        <v>0</v>
      </c>
      <c r="R5992" s="52">
        <v>0</v>
      </c>
      <c r="S5992" s="52">
        <v>0</v>
      </c>
      <c r="T5992" s="52">
        <v>0</v>
      </c>
      <c r="U5992" s="52">
        <v>0</v>
      </c>
      <c r="V5992" s="52">
        <v>0</v>
      </c>
      <c r="W5992" s="52">
        <v>0</v>
      </c>
      <c r="X5992" s="52">
        <v>0</v>
      </c>
      <c r="Y5992" s="52">
        <v>0</v>
      </c>
      <c r="Z5992" s="52">
        <v>0</v>
      </c>
    </row>
    <row r="5993" spans="1:26">
      <c r="A5993" s="52" t="s">
        <v>354</v>
      </c>
      <c r="B5993" s="52" t="s">
        <v>337</v>
      </c>
      <c r="C5993" s="52" t="s">
        <v>261</v>
      </c>
      <c r="D5993" s="52" t="s">
        <v>86</v>
      </c>
      <c r="E5993" s="52" t="s">
        <v>91</v>
      </c>
      <c r="F5993" s="52" t="s">
        <v>70</v>
      </c>
      <c r="G5993" s="52">
        <v>0</v>
      </c>
      <c r="H5993" s="52">
        <v>0</v>
      </c>
      <c r="I5993" s="52">
        <v>0</v>
      </c>
      <c r="J5993" s="52">
        <v>0</v>
      </c>
      <c r="K5993" s="52">
        <v>0</v>
      </c>
      <c r="L5993" s="52">
        <v>0</v>
      </c>
      <c r="M5993" s="52">
        <v>0</v>
      </c>
      <c r="N5993" s="52">
        <v>0</v>
      </c>
      <c r="O5993" s="52">
        <v>0</v>
      </c>
      <c r="P5993" s="52">
        <v>0</v>
      </c>
      <c r="Q5993" s="52">
        <v>0</v>
      </c>
      <c r="R5993" s="52">
        <v>0</v>
      </c>
      <c r="S5993" s="52">
        <v>0</v>
      </c>
      <c r="T5993" s="52">
        <v>0</v>
      </c>
      <c r="U5993" s="52">
        <v>0</v>
      </c>
      <c r="V5993" s="52">
        <v>0</v>
      </c>
      <c r="W5993" s="52">
        <v>0</v>
      </c>
      <c r="X5993" s="52">
        <v>0</v>
      </c>
      <c r="Y5993" s="52">
        <v>0</v>
      </c>
      <c r="Z5993" s="52">
        <v>0</v>
      </c>
    </row>
    <row r="5994" spans="1:26">
      <c r="A5994" s="52" t="s">
        <v>354</v>
      </c>
      <c r="B5994" s="52" t="s">
        <v>342</v>
      </c>
      <c r="C5994" s="52" t="s">
        <v>261</v>
      </c>
      <c r="D5994" s="52" t="s">
        <v>86</v>
      </c>
      <c r="E5994" s="52" t="s">
        <v>91</v>
      </c>
      <c r="F5994" s="52" t="s">
        <v>71</v>
      </c>
      <c r="G5994" s="52">
        <v>0</v>
      </c>
      <c r="H5994" s="52">
        <v>0</v>
      </c>
      <c r="I5994" s="52">
        <v>0</v>
      </c>
      <c r="J5994" s="52">
        <v>0</v>
      </c>
      <c r="K5994" s="52">
        <v>0</v>
      </c>
      <c r="L5994" s="52">
        <v>0</v>
      </c>
      <c r="M5994" s="52">
        <v>0</v>
      </c>
      <c r="N5994" s="52">
        <v>0</v>
      </c>
      <c r="O5994" s="52">
        <v>0</v>
      </c>
      <c r="P5994" s="52">
        <v>0</v>
      </c>
      <c r="Q5994" s="52">
        <v>0</v>
      </c>
      <c r="R5994" s="52">
        <v>0</v>
      </c>
      <c r="S5994" s="52">
        <v>0</v>
      </c>
      <c r="T5994" s="52">
        <v>0</v>
      </c>
      <c r="U5994" s="52">
        <v>0</v>
      </c>
      <c r="V5994" s="52">
        <v>0</v>
      </c>
      <c r="W5994" s="52">
        <v>0</v>
      </c>
      <c r="X5994" s="52">
        <v>0</v>
      </c>
      <c r="Y5994" s="52">
        <v>0</v>
      </c>
      <c r="Z5994" s="52">
        <v>0</v>
      </c>
    </row>
    <row r="5995" spans="1:26">
      <c r="A5995" s="52" t="s">
        <v>354</v>
      </c>
      <c r="B5995" s="52" t="s">
        <v>342</v>
      </c>
      <c r="C5995" s="52" t="s">
        <v>261</v>
      </c>
      <c r="D5995" s="52" t="s">
        <v>86</v>
      </c>
      <c r="E5995" s="52" t="s">
        <v>91</v>
      </c>
      <c r="F5995" s="52" t="s">
        <v>72</v>
      </c>
      <c r="G5995" s="52">
        <v>0</v>
      </c>
      <c r="H5995" s="52">
        <v>0</v>
      </c>
      <c r="I5995" s="52">
        <v>0</v>
      </c>
      <c r="J5995" s="52">
        <v>0</v>
      </c>
      <c r="K5995" s="52">
        <v>0</v>
      </c>
      <c r="L5995" s="52">
        <v>0</v>
      </c>
      <c r="M5995" s="52">
        <v>0</v>
      </c>
      <c r="N5995" s="52">
        <v>0</v>
      </c>
      <c r="O5995" s="52">
        <v>0</v>
      </c>
      <c r="P5995" s="52">
        <v>0</v>
      </c>
      <c r="Q5995" s="52">
        <v>0</v>
      </c>
      <c r="R5995" s="52">
        <v>0</v>
      </c>
      <c r="S5995" s="52">
        <v>0</v>
      </c>
      <c r="T5995" s="52">
        <v>0</v>
      </c>
      <c r="U5995" s="52">
        <v>0</v>
      </c>
      <c r="V5995" s="52">
        <v>0</v>
      </c>
      <c r="W5995" s="52">
        <v>0</v>
      </c>
      <c r="X5995" s="52">
        <v>1.8924336E-3</v>
      </c>
      <c r="Y5995" s="52">
        <v>2.0808396000000003E-3</v>
      </c>
      <c r="Z5995" s="52">
        <v>3.1694076000000002E-3</v>
      </c>
    </row>
    <row r="5996" spans="1:26">
      <c r="A5996" s="52" t="s">
        <v>354</v>
      </c>
      <c r="B5996" s="52" t="s">
        <v>343</v>
      </c>
      <c r="C5996" s="52" t="s">
        <v>261</v>
      </c>
      <c r="D5996" s="52" t="s">
        <v>86</v>
      </c>
      <c r="E5996" s="52" t="s">
        <v>91</v>
      </c>
      <c r="F5996" s="52" t="s">
        <v>73</v>
      </c>
      <c r="G5996" s="52">
        <v>0</v>
      </c>
      <c r="H5996" s="52">
        <v>0</v>
      </c>
      <c r="I5996" s="52">
        <v>0</v>
      </c>
      <c r="J5996" s="52">
        <v>0</v>
      </c>
      <c r="K5996" s="52">
        <v>0</v>
      </c>
      <c r="L5996" s="52">
        <v>0</v>
      </c>
      <c r="M5996" s="52">
        <v>0</v>
      </c>
      <c r="N5996" s="52">
        <v>0</v>
      </c>
      <c r="O5996" s="52">
        <v>0</v>
      </c>
      <c r="P5996" s="52">
        <v>0</v>
      </c>
      <c r="Q5996" s="52">
        <v>0</v>
      </c>
      <c r="R5996" s="52">
        <v>0</v>
      </c>
      <c r="S5996" s="52">
        <v>0</v>
      </c>
      <c r="T5996" s="52">
        <v>0</v>
      </c>
      <c r="U5996" s="52">
        <v>0</v>
      </c>
      <c r="V5996" s="52">
        <v>0</v>
      </c>
      <c r="W5996" s="52">
        <v>0</v>
      </c>
      <c r="X5996" s="52">
        <v>0</v>
      </c>
      <c r="Y5996" s="52">
        <v>0</v>
      </c>
      <c r="Z5996" s="52">
        <v>0</v>
      </c>
    </row>
    <row r="5997" spans="1:26">
      <c r="A5997" s="52" t="s">
        <v>355</v>
      </c>
      <c r="B5997" s="52" t="s">
        <v>337</v>
      </c>
      <c r="C5997" s="52" t="s">
        <v>261</v>
      </c>
      <c r="D5997" s="52" t="s">
        <v>86</v>
      </c>
      <c r="E5997" s="52" t="s">
        <v>92</v>
      </c>
      <c r="F5997" s="52" t="s">
        <v>63</v>
      </c>
      <c r="G5997" s="52">
        <v>0</v>
      </c>
      <c r="H5997" s="52">
        <v>0</v>
      </c>
      <c r="I5997" s="52">
        <v>0</v>
      </c>
      <c r="J5997" s="52">
        <v>0</v>
      </c>
      <c r="K5997" s="52">
        <v>0</v>
      </c>
      <c r="L5997" s="52">
        <v>0</v>
      </c>
      <c r="M5997" s="52">
        <v>0</v>
      </c>
      <c r="N5997" s="52">
        <v>0</v>
      </c>
      <c r="O5997" s="52">
        <v>0</v>
      </c>
      <c r="P5997" s="52">
        <v>0</v>
      </c>
      <c r="Q5997" s="52">
        <v>0</v>
      </c>
      <c r="R5997" s="52">
        <v>0</v>
      </c>
      <c r="S5997" s="52">
        <v>0</v>
      </c>
      <c r="T5997" s="52">
        <v>0</v>
      </c>
      <c r="U5997" s="52">
        <v>0</v>
      </c>
      <c r="V5997" s="52">
        <v>0</v>
      </c>
      <c r="W5997" s="52">
        <v>0</v>
      </c>
      <c r="X5997" s="52">
        <v>0</v>
      </c>
      <c r="Y5997" s="52">
        <v>0</v>
      </c>
      <c r="Z5997" s="52">
        <v>0</v>
      </c>
    </row>
    <row r="5998" spans="1:26">
      <c r="A5998" s="52" t="s">
        <v>355</v>
      </c>
      <c r="B5998" s="52" t="s">
        <v>338</v>
      </c>
      <c r="C5998" s="52" t="s">
        <v>261</v>
      </c>
      <c r="D5998" s="52" t="s">
        <v>86</v>
      </c>
      <c r="E5998" s="52" t="s">
        <v>92</v>
      </c>
      <c r="F5998" s="52" t="s">
        <v>64</v>
      </c>
      <c r="G5998" s="52">
        <v>0</v>
      </c>
      <c r="H5998" s="52">
        <v>0</v>
      </c>
      <c r="I5998" s="52">
        <v>0</v>
      </c>
      <c r="J5998" s="52">
        <v>0</v>
      </c>
      <c r="K5998" s="52">
        <v>0</v>
      </c>
      <c r="L5998" s="52">
        <v>0</v>
      </c>
      <c r="M5998" s="52">
        <v>0</v>
      </c>
      <c r="N5998" s="52">
        <v>0</v>
      </c>
      <c r="O5998" s="52">
        <v>0</v>
      </c>
      <c r="P5998" s="52">
        <v>0</v>
      </c>
      <c r="Q5998" s="52">
        <v>0</v>
      </c>
      <c r="R5998" s="52">
        <v>0</v>
      </c>
      <c r="S5998" s="52">
        <v>0</v>
      </c>
      <c r="T5998" s="52">
        <v>0</v>
      </c>
      <c r="U5998" s="52">
        <v>0</v>
      </c>
      <c r="V5998" s="52">
        <v>0</v>
      </c>
      <c r="W5998" s="52">
        <v>0</v>
      </c>
      <c r="X5998" s="52">
        <v>0</v>
      </c>
      <c r="Y5998" s="52">
        <v>0</v>
      </c>
      <c r="Z5998" s="52">
        <v>0</v>
      </c>
    </row>
    <row r="5999" spans="1:26">
      <c r="A5999" s="52" t="s">
        <v>355</v>
      </c>
      <c r="B5999" s="52" t="s">
        <v>339</v>
      </c>
      <c r="C5999" s="52" t="s">
        <v>261</v>
      </c>
      <c r="D5999" s="52" t="s">
        <v>86</v>
      </c>
      <c r="E5999" s="52" t="s">
        <v>92</v>
      </c>
      <c r="F5999" s="52" t="s">
        <v>65</v>
      </c>
      <c r="G5999" s="52">
        <v>0</v>
      </c>
      <c r="H5999" s="52">
        <v>0</v>
      </c>
      <c r="I5999" s="52">
        <v>0</v>
      </c>
      <c r="J5999" s="52">
        <v>0</v>
      </c>
      <c r="K5999" s="52">
        <v>0</v>
      </c>
      <c r="L5999" s="52">
        <v>0</v>
      </c>
      <c r="M5999" s="52">
        <v>0</v>
      </c>
      <c r="N5999" s="52">
        <v>0</v>
      </c>
      <c r="O5999" s="52">
        <v>0</v>
      </c>
      <c r="P5999" s="52">
        <v>0</v>
      </c>
      <c r="Q5999" s="52">
        <v>0</v>
      </c>
      <c r="R5999" s="52">
        <v>0</v>
      </c>
      <c r="S5999" s="52">
        <v>0</v>
      </c>
      <c r="T5999" s="52">
        <v>0</v>
      </c>
      <c r="U5999" s="52">
        <v>0</v>
      </c>
      <c r="V5999" s="52">
        <v>0</v>
      </c>
      <c r="W5999" s="52">
        <v>0</v>
      </c>
      <c r="X5999" s="52">
        <v>0</v>
      </c>
      <c r="Y5999" s="52">
        <v>0</v>
      </c>
      <c r="Z5999" s="52">
        <v>0</v>
      </c>
    </row>
    <row r="6000" spans="1:26">
      <c r="A6000" s="52" t="s">
        <v>355</v>
      </c>
      <c r="B6000" s="52" t="s">
        <v>340</v>
      </c>
      <c r="C6000" s="52" t="s">
        <v>261</v>
      </c>
      <c r="D6000" s="52" t="s">
        <v>86</v>
      </c>
      <c r="E6000" s="52" t="s">
        <v>92</v>
      </c>
      <c r="F6000" s="52" t="s">
        <v>66</v>
      </c>
      <c r="G6000" s="52">
        <v>0</v>
      </c>
      <c r="H6000" s="52">
        <v>0</v>
      </c>
      <c r="I6000" s="52">
        <v>0</v>
      </c>
      <c r="J6000" s="52">
        <v>0</v>
      </c>
      <c r="K6000" s="52">
        <v>0</v>
      </c>
      <c r="L6000" s="52">
        <v>0</v>
      </c>
      <c r="M6000" s="52">
        <v>0</v>
      </c>
      <c r="N6000" s="52">
        <v>0</v>
      </c>
      <c r="O6000" s="52">
        <v>0</v>
      </c>
      <c r="P6000" s="52">
        <v>0</v>
      </c>
      <c r="Q6000" s="52">
        <v>0</v>
      </c>
      <c r="R6000" s="52">
        <v>0</v>
      </c>
      <c r="S6000" s="52">
        <v>0</v>
      </c>
      <c r="T6000" s="52">
        <v>0</v>
      </c>
      <c r="U6000" s="52">
        <v>0</v>
      </c>
      <c r="V6000" s="52">
        <v>0</v>
      </c>
      <c r="W6000" s="52">
        <v>0.16199985240000001</v>
      </c>
      <c r="X6000" s="52">
        <v>7.2904748400000011E-2</v>
      </c>
      <c r="Y6000" s="52">
        <v>2.1030296399999999E-2</v>
      </c>
      <c r="Z6000" s="52">
        <v>3.1472175600000006E-2</v>
      </c>
    </row>
    <row r="6001" spans="1:26">
      <c r="A6001" s="52" t="s">
        <v>355</v>
      </c>
      <c r="B6001" s="52" t="s">
        <v>341</v>
      </c>
      <c r="C6001" s="52" t="s">
        <v>261</v>
      </c>
      <c r="D6001" s="52" t="s">
        <v>86</v>
      </c>
      <c r="E6001" s="52" t="s">
        <v>92</v>
      </c>
      <c r="F6001" s="52" t="s">
        <v>67</v>
      </c>
      <c r="G6001" s="52">
        <v>0</v>
      </c>
      <c r="H6001" s="52">
        <v>0</v>
      </c>
      <c r="I6001" s="52">
        <v>0</v>
      </c>
      <c r="J6001" s="52">
        <v>0</v>
      </c>
      <c r="K6001" s="52">
        <v>0</v>
      </c>
      <c r="L6001" s="52">
        <v>0</v>
      </c>
      <c r="M6001" s="52">
        <v>0</v>
      </c>
      <c r="N6001" s="52">
        <v>0</v>
      </c>
      <c r="O6001" s="52">
        <v>0</v>
      </c>
      <c r="P6001" s="52">
        <v>0</v>
      </c>
      <c r="Q6001" s="52">
        <v>0</v>
      </c>
      <c r="R6001" s="52">
        <v>0</v>
      </c>
      <c r="S6001" s="52">
        <v>0</v>
      </c>
      <c r="T6001" s="52">
        <v>0</v>
      </c>
      <c r="U6001" s="52">
        <v>0</v>
      </c>
      <c r="V6001" s="52">
        <v>0</v>
      </c>
      <c r="W6001" s="52">
        <v>0</v>
      </c>
      <c r="X6001" s="52">
        <v>0</v>
      </c>
      <c r="Y6001" s="52">
        <v>0</v>
      </c>
      <c r="Z6001" s="52">
        <v>0</v>
      </c>
    </row>
    <row r="6002" spans="1:26">
      <c r="A6002" s="52" t="s">
        <v>355</v>
      </c>
      <c r="B6002" s="52" t="s">
        <v>337</v>
      </c>
      <c r="C6002" s="52" t="s">
        <v>261</v>
      </c>
      <c r="D6002" s="52" t="s">
        <v>86</v>
      </c>
      <c r="E6002" s="52" t="s">
        <v>92</v>
      </c>
      <c r="F6002" s="52" t="s">
        <v>68</v>
      </c>
      <c r="G6002" s="52">
        <v>0</v>
      </c>
      <c r="H6002" s="52">
        <v>0</v>
      </c>
      <c r="I6002" s="52">
        <v>0</v>
      </c>
      <c r="J6002" s="52">
        <v>0</v>
      </c>
      <c r="K6002" s="52">
        <v>0</v>
      </c>
      <c r="L6002" s="52">
        <v>0</v>
      </c>
      <c r="M6002" s="52">
        <v>0</v>
      </c>
      <c r="N6002" s="52">
        <v>0</v>
      </c>
      <c r="O6002" s="52">
        <v>0</v>
      </c>
      <c r="P6002" s="52">
        <v>0</v>
      </c>
      <c r="Q6002" s="52">
        <v>0</v>
      </c>
      <c r="R6002" s="52">
        <v>0</v>
      </c>
      <c r="S6002" s="52">
        <v>0</v>
      </c>
      <c r="T6002" s="52">
        <v>0</v>
      </c>
      <c r="U6002" s="52">
        <v>0</v>
      </c>
      <c r="V6002" s="52">
        <v>0</v>
      </c>
      <c r="W6002" s="52">
        <v>0</v>
      </c>
      <c r="X6002" s="52">
        <v>0</v>
      </c>
      <c r="Y6002" s="52">
        <v>0</v>
      </c>
      <c r="Z6002" s="52">
        <v>0</v>
      </c>
    </row>
    <row r="6003" spans="1:26">
      <c r="A6003" s="52" t="s">
        <v>355</v>
      </c>
      <c r="B6003" s="52" t="s">
        <v>337</v>
      </c>
      <c r="C6003" s="52" t="s">
        <v>261</v>
      </c>
      <c r="D6003" s="52" t="s">
        <v>86</v>
      </c>
      <c r="E6003" s="52" t="s">
        <v>92</v>
      </c>
      <c r="F6003" s="52" t="s">
        <v>69</v>
      </c>
      <c r="G6003" s="52">
        <v>0</v>
      </c>
      <c r="H6003" s="52">
        <v>0</v>
      </c>
      <c r="I6003" s="52">
        <v>0</v>
      </c>
      <c r="J6003" s="52">
        <v>0</v>
      </c>
      <c r="K6003" s="52">
        <v>0</v>
      </c>
      <c r="L6003" s="52">
        <v>0</v>
      </c>
      <c r="M6003" s="52">
        <v>0</v>
      </c>
      <c r="N6003" s="52">
        <v>0</v>
      </c>
      <c r="O6003" s="52">
        <v>0</v>
      </c>
      <c r="P6003" s="52">
        <v>0</v>
      </c>
      <c r="Q6003" s="52">
        <v>0</v>
      </c>
      <c r="R6003" s="52">
        <v>0</v>
      </c>
      <c r="S6003" s="52">
        <v>0</v>
      </c>
      <c r="T6003" s="52">
        <v>0</v>
      </c>
      <c r="U6003" s="52">
        <v>0</v>
      </c>
      <c r="V6003" s="52">
        <v>0</v>
      </c>
      <c r="W6003" s="52">
        <v>0</v>
      </c>
      <c r="X6003" s="52">
        <v>0</v>
      </c>
      <c r="Y6003" s="52">
        <v>0</v>
      </c>
      <c r="Z6003" s="52">
        <v>0</v>
      </c>
    </row>
    <row r="6004" spans="1:26">
      <c r="A6004" s="52" t="s">
        <v>355</v>
      </c>
      <c r="B6004" s="52" t="s">
        <v>337</v>
      </c>
      <c r="C6004" s="52" t="s">
        <v>261</v>
      </c>
      <c r="D6004" s="52" t="s">
        <v>86</v>
      </c>
      <c r="E6004" s="52" t="s">
        <v>92</v>
      </c>
      <c r="F6004" s="52" t="s">
        <v>70</v>
      </c>
      <c r="G6004" s="52">
        <v>0</v>
      </c>
      <c r="H6004" s="52">
        <v>0</v>
      </c>
      <c r="I6004" s="52">
        <v>0</v>
      </c>
      <c r="J6004" s="52">
        <v>0</v>
      </c>
      <c r="K6004" s="52">
        <v>0</v>
      </c>
      <c r="L6004" s="52">
        <v>0</v>
      </c>
      <c r="M6004" s="52">
        <v>0</v>
      </c>
      <c r="N6004" s="52">
        <v>0</v>
      </c>
      <c r="O6004" s="52">
        <v>0</v>
      </c>
      <c r="P6004" s="52">
        <v>0</v>
      </c>
      <c r="Q6004" s="52">
        <v>0</v>
      </c>
      <c r="R6004" s="52">
        <v>0</v>
      </c>
      <c r="S6004" s="52">
        <v>0</v>
      </c>
      <c r="T6004" s="52">
        <v>0</v>
      </c>
      <c r="U6004" s="52">
        <v>0</v>
      </c>
      <c r="V6004" s="52">
        <v>0</v>
      </c>
      <c r="W6004" s="52">
        <v>0</v>
      </c>
      <c r="X6004" s="52">
        <v>0</v>
      </c>
      <c r="Y6004" s="52">
        <v>0</v>
      </c>
      <c r="Z6004" s="52">
        <v>0</v>
      </c>
    </row>
    <row r="6005" spans="1:26">
      <c r="A6005" s="52" t="s">
        <v>355</v>
      </c>
      <c r="B6005" s="52" t="s">
        <v>342</v>
      </c>
      <c r="C6005" s="52" t="s">
        <v>261</v>
      </c>
      <c r="D6005" s="52" t="s">
        <v>86</v>
      </c>
      <c r="E6005" s="52" t="s">
        <v>92</v>
      </c>
      <c r="F6005" s="52" t="s">
        <v>71</v>
      </c>
      <c r="G6005" s="52">
        <v>0</v>
      </c>
      <c r="H6005" s="52">
        <v>0</v>
      </c>
      <c r="I6005" s="52">
        <v>0</v>
      </c>
      <c r="J6005" s="52">
        <v>0</v>
      </c>
      <c r="K6005" s="52">
        <v>0</v>
      </c>
      <c r="L6005" s="52">
        <v>0</v>
      </c>
      <c r="M6005" s="52">
        <v>0</v>
      </c>
      <c r="N6005" s="52">
        <v>0</v>
      </c>
      <c r="O6005" s="52">
        <v>0</v>
      </c>
      <c r="P6005" s="52">
        <v>0</v>
      </c>
      <c r="Q6005" s="52">
        <v>0</v>
      </c>
      <c r="R6005" s="52">
        <v>0</v>
      </c>
      <c r="S6005" s="52">
        <v>0</v>
      </c>
      <c r="T6005" s="52">
        <v>0</v>
      </c>
      <c r="U6005" s="52">
        <v>0</v>
      </c>
      <c r="V6005" s="52">
        <v>0</v>
      </c>
      <c r="W6005" s="52">
        <v>0</v>
      </c>
      <c r="X6005" s="52">
        <v>0</v>
      </c>
      <c r="Y6005" s="52">
        <v>0</v>
      </c>
      <c r="Z6005" s="52">
        <v>0</v>
      </c>
    </row>
    <row r="6006" spans="1:26">
      <c r="A6006" s="52" t="s">
        <v>355</v>
      </c>
      <c r="B6006" s="52" t="s">
        <v>342</v>
      </c>
      <c r="C6006" s="52" t="s">
        <v>261</v>
      </c>
      <c r="D6006" s="52" t="s">
        <v>86</v>
      </c>
      <c r="E6006" s="52" t="s">
        <v>92</v>
      </c>
      <c r="F6006" s="52" t="s">
        <v>72</v>
      </c>
      <c r="G6006" s="52">
        <v>0</v>
      </c>
      <c r="H6006" s="52">
        <v>0</v>
      </c>
      <c r="I6006" s="52">
        <v>0</v>
      </c>
      <c r="J6006" s="52">
        <v>0</v>
      </c>
      <c r="K6006" s="52">
        <v>0</v>
      </c>
      <c r="L6006" s="52">
        <v>0</v>
      </c>
      <c r="M6006" s="52">
        <v>0</v>
      </c>
      <c r="N6006" s="52">
        <v>0</v>
      </c>
      <c r="O6006" s="52">
        <v>0</v>
      </c>
      <c r="P6006" s="52">
        <v>0</v>
      </c>
      <c r="Q6006" s="52">
        <v>0</v>
      </c>
      <c r="R6006" s="52">
        <v>0</v>
      </c>
      <c r="S6006" s="52">
        <v>0</v>
      </c>
      <c r="T6006" s="52">
        <v>0</v>
      </c>
      <c r="U6006" s="52">
        <v>0</v>
      </c>
      <c r="V6006" s="52">
        <v>0</v>
      </c>
      <c r="W6006" s="52">
        <v>0</v>
      </c>
      <c r="X6006" s="52">
        <v>0</v>
      </c>
      <c r="Y6006" s="52">
        <v>0</v>
      </c>
      <c r="Z6006" s="52">
        <v>0</v>
      </c>
    </row>
    <row r="6007" spans="1:26">
      <c r="A6007" s="52" t="s">
        <v>355</v>
      </c>
      <c r="B6007" s="52" t="s">
        <v>343</v>
      </c>
      <c r="C6007" s="52" t="s">
        <v>261</v>
      </c>
      <c r="D6007" s="52" t="s">
        <v>86</v>
      </c>
      <c r="E6007" s="52" t="s">
        <v>92</v>
      </c>
      <c r="F6007" s="52" t="s">
        <v>73</v>
      </c>
      <c r="G6007" s="52">
        <v>0</v>
      </c>
      <c r="H6007" s="52">
        <v>0</v>
      </c>
      <c r="I6007" s="52">
        <v>0</v>
      </c>
      <c r="J6007" s="52">
        <v>0</v>
      </c>
      <c r="K6007" s="52">
        <v>0</v>
      </c>
      <c r="L6007" s="52">
        <v>0</v>
      </c>
      <c r="M6007" s="52">
        <v>0</v>
      </c>
      <c r="N6007" s="52">
        <v>0</v>
      </c>
      <c r="O6007" s="52">
        <v>0</v>
      </c>
      <c r="P6007" s="52">
        <v>0</v>
      </c>
      <c r="Q6007" s="52">
        <v>0</v>
      </c>
      <c r="R6007" s="52">
        <v>0</v>
      </c>
      <c r="S6007" s="52">
        <v>0</v>
      </c>
      <c r="T6007" s="52">
        <v>0</v>
      </c>
      <c r="U6007" s="52">
        <v>0.16290001440000001</v>
      </c>
      <c r="V6007" s="52">
        <v>9.0016200000000003E-4</v>
      </c>
      <c r="W6007" s="52">
        <v>0</v>
      </c>
      <c r="X6007" s="52">
        <v>0</v>
      </c>
      <c r="Y6007" s="52">
        <v>0</v>
      </c>
      <c r="Z6007" s="52">
        <v>0</v>
      </c>
    </row>
    <row r="6008" spans="1:26">
      <c r="A6008" s="52" t="s">
        <v>350</v>
      </c>
      <c r="B6008" s="52" t="s">
        <v>337</v>
      </c>
      <c r="C6008" s="52" t="s">
        <v>262</v>
      </c>
      <c r="D6008" s="52" t="s">
        <v>86</v>
      </c>
      <c r="E6008" s="52" t="s">
        <v>87</v>
      </c>
      <c r="F6008" s="52" t="s">
        <v>63</v>
      </c>
      <c r="G6008" s="52">
        <v>0</v>
      </c>
      <c r="H6008" s="52">
        <v>0</v>
      </c>
      <c r="I6008" s="52">
        <v>0</v>
      </c>
      <c r="J6008" s="52">
        <v>0</v>
      </c>
      <c r="K6008" s="52">
        <v>0</v>
      </c>
      <c r="L6008" s="52">
        <v>0</v>
      </c>
      <c r="M6008" s="52">
        <v>0</v>
      </c>
      <c r="N6008" s="52">
        <v>0</v>
      </c>
      <c r="O6008" s="52">
        <v>0</v>
      </c>
      <c r="P6008" s="52">
        <v>0</v>
      </c>
      <c r="Q6008" s="52">
        <v>0</v>
      </c>
      <c r="R6008" s="52">
        <v>0</v>
      </c>
      <c r="S6008" s="52">
        <v>0</v>
      </c>
      <c r="T6008" s="52">
        <v>0</v>
      </c>
      <c r="U6008" s="52">
        <v>0</v>
      </c>
      <c r="V6008" s="52">
        <v>0</v>
      </c>
      <c r="W6008" s="52">
        <v>0</v>
      </c>
      <c r="X6008" s="52">
        <v>0</v>
      </c>
      <c r="Y6008" s="52">
        <v>0</v>
      </c>
      <c r="Z6008" s="52">
        <v>0</v>
      </c>
    </row>
    <row r="6009" spans="1:26">
      <c r="A6009" s="52" t="s">
        <v>350</v>
      </c>
      <c r="B6009" s="52" t="s">
        <v>338</v>
      </c>
      <c r="C6009" s="52" t="s">
        <v>262</v>
      </c>
      <c r="D6009" s="52" t="s">
        <v>86</v>
      </c>
      <c r="E6009" s="52" t="s">
        <v>87</v>
      </c>
      <c r="F6009" s="52" t="s">
        <v>64</v>
      </c>
      <c r="G6009" s="52">
        <v>0</v>
      </c>
      <c r="H6009" s="52">
        <v>0</v>
      </c>
      <c r="I6009" s="52">
        <v>0</v>
      </c>
      <c r="J6009" s="52">
        <v>0</v>
      </c>
      <c r="K6009" s="52">
        <v>0</v>
      </c>
      <c r="L6009" s="52">
        <v>0</v>
      </c>
      <c r="M6009" s="52">
        <v>0</v>
      </c>
      <c r="N6009" s="52">
        <v>0</v>
      </c>
      <c r="O6009" s="52">
        <v>0</v>
      </c>
      <c r="P6009" s="52">
        <v>0</v>
      </c>
      <c r="Q6009" s="52">
        <v>0</v>
      </c>
      <c r="R6009" s="52">
        <v>0</v>
      </c>
      <c r="S6009" s="52">
        <v>0</v>
      </c>
      <c r="T6009" s="52">
        <v>0</v>
      </c>
      <c r="U6009" s="52">
        <v>0</v>
      </c>
      <c r="V6009" s="52">
        <v>0</v>
      </c>
      <c r="W6009" s="52">
        <v>0</v>
      </c>
      <c r="X6009" s="52">
        <v>0</v>
      </c>
      <c r="Y6009" s="52">
        <v>0</v>
      </c>
      <c r="Z6009" s="52">
        <v>0</v>
      </c>
    </row>
    <row r="6010" spans="1:26">
      <c r="A6010" s="52" t="s">
        <v>350</v>
      </c>
      <c r="B6010" s="52" t="s">
        <v>339</v>
      </c>
      <c r="C6010" s="52" t="s">
        <v>262</v>
      </c>
      <c r="D6010" s="52" t="s">
        <v>86</v>
      </c>
      <c r="E6010" s="52" t="s">
        <v>87</v>
      </c>
      <c r="F6010" s="52" t="s">
        <v>65</v>
      </c>
      <c r="G6010" s="52">
        <v>0</v>
      </c>
      <c r="H6010" s="52">
        <v>0</v>
      </c>
      <c r="I6010" s="52">
        <v>0</v>
      </c>
      <c r="J6010" s="52">
        <v>0</v>
      </c>
      <c r="K6010" s="52">
        <v>0</v>
      </c>
      <c r="L6010" s="52">
        <v>0</v>
      </c>
      <c r="M6010" s="52">
        <v>0</v>
      </c>
      <c r="N6010" s="52">
        <v>0</v>
      </c>
      <c r="O6010" s="52">
        <v>0</v>
      </c>
      <c r="P6010" s="52">
        <v>0</v>
      </c>
      <c r="Q6010" s="52">
        <v>0</v>
      </c>
      <c r="R6010" s="52">
        <v>0</v>
      </c>
      <c r="S6010" s="52">
        <v>0</v>
      </c>
      <c r="T6010" s="52">
        <v>0</v>
      </c>
      <c r="U6010" s="52">
        <v>0</v>
      </c>
      <c r="V6010" s="52">
        <v>0</v>
      </c>
      <c r="W6010" s="52">
        <v>0</v>
      </c>
      <c r="X6010" s="52">
        <v>0</v>
      </c>
      <c r="Y6010" s="52">
        <v>0</v>
      </c>
      <c r="Z6010" s="52">
        <v>0</v>
      </c>
    </row>
    <row r="6011" spans="1:26">
      <c r="A6011" s="52" t="s">
        <v>350</v>
      </c>
      <c r="B6011" s="52" t="s">
        <v>340</v>
      </c>
      <c r="C6011" s="52" t="s">
        <v>262</v>
      </c>
      <c r="D6011" s="52" t="s">
        <v>86</v>
      </c>
      <c r="E6011" s="52" t="s">
        <v>87</v>
      </c>
      <c r="F6011" s="52" t="s">
        <v>66</v>
      </c>
      <c r="G6011" s="52">
        <v>0</v>
      </c>
      <c r="H6011" s="52">
        <v>0</v>
      </c>
      <c r="I6011" s="52">
        <v>0</v>
      </c>
      <c r="J6011" s="52">
        <v>0</v>
      </c>
      <c r="K6011" s="52">
        <v>0</v>
      </c>
      <c r="L6011" s="52">
        <v>0</v>
      </c>
      <c r="M6011" s="52">
        <v>0</v>
      </c>
      <c r="N6011" s="52">
        <v>0</v>
      </c>
      <c r="O6011" s="52">
        <v>0</v>
      </c>
      <c r="P6011" s="52">
        <v>0</v>
      </c>
      <c r="Q6011" s="52">
        <v>0</v>
      </c>
      <c r="R6011" s="52">
        <v>0</v>
      </c>
      <c r="S6011" s="52">
        <v>0</v>
      </c>
      <c r="T6011" s="52">
        <v>0</v>
      </c>
      <c r="U6011" s="52">
        <v>0</v>
      </c>
      <c r="V6011" s="52">
        <v>0</v>
      </c>
      <c r="W6011" s="52">
        <v>0</v>
      </c>
      <c r="X6011" s="52">
        <v>0</v>
      </c>
      <c r="Y6011" s="52">
        <v>0</v>
      </c>
      <c r="Z6011" s="52">
        <v>0</v>
      </c>
    </row>
    <row r="6012" spans="1:26">
      <c r="A6012" s="52" t="s">
        <v>350</v>
      </c>
      <c r="B6012" s="52" t="s">
        <v>341</v>
      </c>
      <c r="C6012" s="52" t="s">
        <v>262</v>
      </c>
      <c r="D6012" s="52" t="s">
        <v>86</v>
      </c>
      <c r="E6012" s="52" t="s">
        <v>87</v>
      </c>
      <c r="F6012" s="52" t="s">
        <v>67</v>
      </c>
      <c r="G6012" s="52">
        <v>0</v>
      </c>
      <c r="H6012" s="52">
        <v>0</v>
      </c>
      <c r="I6012" s="52">
        <v>0</v>
      </c>
      <c r="J6012" s="52">
        <v>0</v>
      </c>
      <c r="K6012" s="52">
        <v>0</v>
      </c>
      <c r="L6012" s="52">
        <v>0</v>
      </c>
      <c r="M6012" s="52">
        <v>0</v>
      </c>
      <c r="N6012" s="52">
        <v>0</v>
      </c>
      <c r="O6012" s="52">
        <v>0</v>
      </c>
      <c r="P6012" s="52">
        <v>0</v>
      </c>
      <c r="Q6012" s="52">
        <v>0</v>
      </c>
      <c r="R6012" s="52">
        <v>0</v>
      </c>
      <c r="S6012" s="52">
        <v>0</v>
      </c>
      <c r="T6012" s="52">
        <v>0</v>
      </c>
      <c r="U6012" s="52">
        <v>0</v>
      </c>
      <c r="V6012" s="52">
        <v>0</v>
      </c>
      <c r="W6012" s="52">
        <v>0</v>
      </c>
      <c r="X6012" s="52">
        <v>0</v>
      </c>
      <c r="Y6012" s="52">
        <v>0</v>
      </c>
      <c r="Z6012" s="52">
        <v>0</v>
      </c>
    </row>
    <row r="6013" spans="1:26">
      <c r="A6013" s="52" t="s">
        <v>350</v>
      </c>
      <c r="B6013" s="52" t="s">
        <v>337</v>
      </c>
      <c r="C6013" s="52" t="s">
        <v>262</v>
      </c>
      <c r="D6013" s="52" t="s">
        <v>86</v>
      </c>
      <c r="E6013" s="52" t="s">
        <v>87</v>
      </c>
      <c r="F6013" s="52" t="s">
        <v>68</v>
      </c>
      <c r="G6013" s="52">
        <v>0</v>
      </c>
      <c r="H6013" s="52">
        <v>0</v>
      </c>
      <c r="I6013" s="52">
        <v>0</v>
      </c>
      <c r="J6013" s="52">
        <v>0</v>
      </c>
      <c r="K6013" s="52">
        <v>0</v>
      </c>
      <c r="L6013" s="52">
        <v>0</v>
      </c>
      <c r="M6013" s="52">
        <v>0</v>
      </c>
      <c r="N6013" s="52">
        <v>0</v>
      </c>
      <c r="O6013" s="52">
        <v>0</v>
      </c>
      <c r="P6013" s="52">
        <v>0</v>
      </c>
      <c r="Q6013" s="52">
        <v>0</v>
      </c>
      <c r="R6013" s="52">
        <v>0</v>
      </c>
      <c r="S6013" s="52">
        <v>0</v>
      </c>
      <c r="T6013" s="52">
        <v>0</v>
      </c>
      <c r="U6013" s="52">
        <v>0</v>
      </c>
      <c r="V6013" s="52">
        <v>0</v>
      </c>
      <c r="W6013" s="52">
        <v>0</v>
      </c>
      <c r="X6013" s="52">
        <v>0</v>
      </c>
      <c r="Y6013" s="52">
        <v>0</v>
      </c>
      <c r="Z6013" s="52">
        <v>0</v>
      </c>
    </row>
    <row r="6014" spans="1:26">
      <c r="A6014" s="52" t="s">
        <v>350</v>
      </c>
      <c r="B6014" s="52" t="s">
        <v>337</v>
      </c>
      <c r="C6014" s="52" t="s">
        <v>262</v>
      </c>
      <c r="D6014" s="52" t="s">
        <v>86</v>
      </c>
      <c r="E6014" s="52" t="s">
        <v>87</v>
      </c>
      <c r="F6014" s="52" t="s">
        <v>69</v>
      </c>
      <c r="G6014" s="52">
        <v>0</v>
      </c>
      <c r="H6014" s="52">
        <v>0</v>
      </c>
      <c r="I6014" s="52">
        <v>0</v>
      </c>
      <c r="J6014" s="52">
        <v>0</v>
      </c>
      <c r="K6014" s="52">
        <v>0</v>
      </c>
      <c r="L6014" s="52">
        <v>0</v>
      </c>
      <c r="M6014" s="52">
        <v>0</v>
      </c>
      <c r="N6014" s="52">
        <v>0</v>
      </c>
      <c r="O6014" s="52">
        <v>0</v>
      </c>
      <c r="P6014" s="52">
        <v>0</v>
      </c>
      <c r="Q6014" s="52">
        <v>0</v>
      </c>
      <c r="R6014" s="52">
        <v>0</v>
      </c>
      <c r="S6014" s="52">
        <v>0</v>
      </c>
      <c r="T6014" s="52">
        <v>0</v>
      </c>
      <c r="U6014" s="52">
        <v>0</v>
      </c>
      <c r="V6014" s="52">
        <v>0</v>
      </c>
      <c r="W6014" s="52">
        <v>0</v>
      </c>
      <c r="X6014" s="52">
        <v>0</v>
      </c>
      <c r="Y6014" s="52">
        <v>0</v>
      </c>
      <c r="Z6014" s="52">
        <v>0</v>
      </c>
    </row>
    <row r="6015" spans="1:26">
      <c r="A6015" s="52" t="s">
        <v>350</v>
      </c>
      <c r="B6015" s="52" t="s">
        <v>337</v>
      </c>
      <c r="C6015" s="52" t="s">
        <v>262</v>
      </c>
      <c r="D6015" s="52" t="s">
        <v>86</v>
      </c>
      <c r="E6015" s="52" t="s">
        <v>87</v>
      </c>
      <c r="F6015" s="52" t="s">
        <v>70</v>
      </c>
      <c r="G6015" s="52">
        <v>0</v>
      </c>
      <c r="H6015" s="52">
        <v>0</v>
      </c>
      <c r="I6015" s="52">
        <v>0</v>
      </c>
      <c r="J6015" s="52">
        <v>0</v>
      </c>
      <c r="K6015" s="52">
        <v>0</v>
      </c>
      <c r="L6015" s="52">
        <v>0</v>
      </c>
      <c r="M6015" s="52">
        <v>0</v>
      </c>
      <c r="N6015" s="52">
        <v>0</v>
      </c>
      <c r="O6015" s="52">
        <v>0</v>
      </c>
      <c r="P6015" s="52">
        <v>0</v>
      </c>
      <c r="Q6015" s="52">
        <v>0</v>
      </c>
      <c r="R6015" s="52">
        <v>0</v>
      </c>
      <c r="S6015" s="52">
        <v>0</v>
      </c>
      <c r="T6015" s="52">
        <v>0</v>
      </c>
      <c r="U6015" s="52">
        <v>0</v>
      </c>
      <c r="V6015" s="52">
        <v>0</v>
      </c>
      <c r="W6015" s="52">
        <v>0</v>
      </c>
      <c r="X6015" s="52">
        <v>0</v>
      </c>
      <c r="Y6015" s="52">
        <v>0</v>
      </c>
      <c r="Z6015" s="52">
        <v>0</v>
      </c>
    </row>
    <row r="6016" spans="1:26">
      <c r="A6016" s="52" t="s">
        <v>350</v>
      </c>
      <c r="B6016" s="52" t="s">
        <v>342</v>
      </c>
      <c r="C6016" s="52" t="s">
        <v>262</v>
      </c>
      <c r="D6016" s="52" t="s">
        <v>86</v>
      </c>
      <c r="E6016" s="52" t="s">
        <v>87</v>
      </c>
      <c r="F6016" s="52" t="s">
        <v>71</v>
      </c>
      <c r="G6016" s="52">
        <v>0</v>
      </c>
      <c r="H6016" s="52">
        <v>0</v>
      </c>
      <c r="I6016" s="52">
        <v>0</v>
      </c>
      <c r="J6016" s="52">
        <v>0</v>
      </c>
      <c r="K6016" s="52">
        <v>0</v>
      </c>
      <c r="L6016" s="52">
        <v>0</v>
      </c>
      <c r="M6016" s="52">
        <v>0</v>
      </c>
      <c r="N6016" s="52">
        <v>0</v>
      </c>
      <c r="O6016" s="52">
        <v>0</v>
      </c>
      <c r="P6016" s="52">
        <v>0</v>
      </c>
      <c r="Q6016" s="52">
        <v>0</v>
      </c>
      <c r="R6016" s="52">
        <v>0</v>
      </c>
      <c r="S6016" s="52">
        <v>0</v>
      </c>
      <c r="T6016" s="52">
        <v>0</v>
      </c>
      <c r="U6016" s="52">
        <v>0</v>
      </c>
      <c r="V6016" s="52">
        <v>0</v>
      </c>
      <c r="W6016" s="52">
        <v>0</v>
      </c>
      <c r="X6016" s="52">
        <v>0</v>
      </c>
      <c r="Y6016" s="52">
        <v>0</v>
      </c>
      <c r="Z6016" s="52">
        <v>0</v>
      </c>
    </row>
    <row r="6017" spans="1:26">
      <c r="A6017" s="52" t="s">
        <v>350</v>
      </c>
      <c r="B6017" s="52" t="s">
        <v>342</v>
      </c>
      <c r="C6017" s="52" t="s">
        <v>262</v>
      </c>
      <c r="D6017" s="52" t="s">
        <v>86</v>
      </c>
      <c r="E6017" s="52" t="s">
        <v>87</v>
      </c>
      <c r="F6017" s="52" t="s">
        <v>72</v>
      </c>
      <c r="G6017" s="52">
        <v>97.050426484966692</v>
      </c>
      <c r="H6017" s="52">
        <v>105.24518435367476</v>
      </c>
      <c r="I6017" s="52">
        <v>95.676579154304306</v>
      </c>
      <c r="J6017" s="52">
        <v>91.306992952089558</v>
      </c>
      <c r="K6017" s="52">
        <v>78.104599919487981</v>
      </c>
      <c r="L6017" s="52">
        <v>75.49867868863096</v>
      </c>
      <c r="M6017" s="52">
        <v>97.521777219576734</v>
      </c>
      <c r="N6017" s="52">
        <v>97.140361401261288</v>
      </c>
      <c r="O6017" s="52">
        <v>107.49347780698712</v>
      </c>
      <c r="P6017" s="52">
        <v>117.97172437824545</v>
      </c>
      <c r="Q6017" s="52">
        <v>119.51666264830803</v>
      </c>
      <c r="R6017" s="52">
        <v>130.80737061426925</v>
      </c>
      <c r="S6017" s="52">
        <v>132.51975064076521</v>
      </c>
      <c r="T6017" s="52">
        <v>138.92429785308229</v>
      </c>
      <c r="U6017" s="52">
        <v>142.44667193031725</v>
      </c>
      <c r="V6017" s="52">
        <v>144.30786362014729</v>
      </c>
      <c r="W6017" s="52">
        <v>150.25658459593205</v>
      </c>
      <c r="X6017" s="52">
        <v>149.93987330142684</v>
      </c>
      <c r="Y6017" s="52">
        <v>154.13384744771668</v>
      </c>
      <c r="Z6017" s="52">
        <v>144.2720341282425</v>
      </c>
    </row>
    <row r="6018" spans="1:26">
      <c r="A6018" s="52" t="s">
        <v>350</v>
      </c>
      <c r="B6018" s="52" t="s">
        <v>343</v>
      </c>
      <c r="C6018" s="52" t="s">
        <v>262</v>
      </c>
      <c r="D6018" s="52" t="s">
        <v>86</v>
      </c>
      <c r="E6018" s="52" t="s">
        <v>87</v>
      </c>
      <c r="F6018" s="52" t="s">
        <v>73</v>
      </c>
      <c r="G6018" s="52">
        <v>0</v>
      </c>
      <c r="H6018" s="52">
        <v>0</v>
      </c>
      <c r="I6018" s="52">
        <v>0</v>
      </c>
      <c r="J6018" s="52">
        <v>0</v>
      </c>
      <c r="K6018" s="52">
        <v>0</v>
      </c>
      <c r="L6018" s="52">
        <v>0</v>
      </c>
      <c r="M6018" s="52">
        <v>0</v>
      </c>
      <c r="N6018" s="52">
        <v>0</v>
      </c>
      <c r="O6018" s="52">
        <v>0</v>
      </c>
      <c r="P6018" s="52">
        <v>0</v>
      </c>
      <c r="Q6018" s="52">
        <v>0</v>
      </c>
      <c r="R6018" s="52">
        <v>0</v>
      </c>
      <c r="S6018" s="52">
        <v>0</v>
      </c>
      <c r="T6018" s="52">
        <v>0</v>
      </c>
      <c r="U6018" s="52">
        <v>0</v>
      </c>
      <c r="V6018" s="52">
        <v>0</v>
      </c>
      <c r="W6018" s="52">
        <v>0</v>
      </c>
      <c r="X6018" s="52">
        <v>0</v>
      </c>
      <c r="Y6018" s="52">
        <v>0</v>
      </c>
      <c r="Z6018" s="52">
        <v>0</v>
      </c>
    </row>
    <row r="6019" spans="1:26">
      <c r="A6019" s="52" t="s">
        <v>351</v>
      </c>
      <c r="B6019" s="52" t="s">
        <v>337</v>
      </c>
      <c r="C6019" s="52" t="s">
        <v>262</v>
      </c>
      <c r="D6019" s="52" t="s">
        <v>86</v>
      </c>
      <c r="E6019" s="52" t="s">
        <v>88</v>
      </c>
      <c r="F6019" s="52" t="s">
        <v>63</v>
      </c>
      <c r="G6019" s="52">
        <v>0</v>
      </c>
      <c r="H6019" s="52">
        <v>0</v>
      </c>
      <c r="I6019" s="52">
        <v>0</v>
      </c>
      <c r="J6019" s="52">
        <v>0</v>
      </c>
      <c r="K6019" s="52">
        <v>0</v>
      </c>
      <c r="L6019" s="52">
        <v>0</v>
      </c>
      <c r="M6019" s="52">
        <v>0</v>
      </c>
      <c r="N6019" s="52">
        <v>0</v>
      </c>
      <c r="O6019" s="52">
        <v>0</v>
      </c>
      <c r="P6019" s="52">
        <v>0</v>
      </c>
      <c r="Q6019" s="52">
        <v>0</v>
      </c>
      <c r="R6019" s="52">
        <v>0</v>
      </c>
      <c r="S6019" s="52">
        <v>0</v>
      </c>
      <c r="T6019" s="52">
        <v>0</v>
      </c>
      <c r="U6019" s="52">
        <v>0</v>
      </c>
      <c r="V6019" s="52">
        <v>0</v>
      </c>
      <c r="W6019" s="52">
        <v>0</v>
      </c>
      <c r="X6019" s="52">
        <v>0</v>
      </c>
      <c r="Y6019" s="52">
        <v>0</v>
      </c>
      <c r="Z6019" s="52">
        <v>0</v>
      </c>
    </row>
    <row r="6020" spans="1:26">
      <c r="A6020" s="52" t="s">
        <v>351</v>
      </c>
      <c r="B6020" s="52" t="s">
        <v>338</v>
      </c>
      <c r="C6020" s="52" t="s">
        <v>262</v>
      </c>
      <c r="D6020" s="52" t="s">
        <v>86</v>
      </c>
      <c r="E6020" s="52" t="s">
        <v>88</v>
      </c>
      <c r="F6020" s="52" t="s">
        <v>64</v>
      </c>
      <c r="G6020" s="52">
        <v>0</v>
      </c>
      <c r="H6020" s="52">
        <v>0</v>
      </c>
      <c r="I6020" s="52">
        <v>0</v>
      </c>
      <c r="J6020" s="52">
        <v>0</v>
      </c>
      <c r="K6020" s="52">
        <v>0</v>
      </c>
      <c r="L6020" s="52">
        <v>0</v>
      </c>
      <c r="M6020" s="52">
        <v>0</v>
      </c>
      <c r="N6020" s="52">
        <v>0</v>
      </c>
      <c r="O6020" s="52">
        <v>0</v>
      </c>
      <c r="P6020" s="52">
        <v>0</v>
      </c>
      <c r="Q6020" s="52">
        <v>0</v>
      </c>
      <c r="R6020" s="52">
        <v>0</v>
      </c>
      <c r="S6020" s="52">
        <v>0</v>
      </c>
      <c r="T6020" s="52">
        <v>0</v>
      </c>
      <c r="U6020" s="52">
        <v>0</v>
      </c>
      <c r="V6020" s="52">
        <v>0</v>
      </c>
      <c r="W6020" s="52">
        <v>0</v>
      </c>
      <c r="X6020" s="52">
        <v>0</v>
      </c>
      <c r="Y6020" s="52">
        <v>0</v>
      </c>
      <c r="Z6020" s="52">
        <v>0</v>
      </c>
    </row>
    <row r="6021" spans="1:26">
      <c r="A6021" s="52" t="s">
        <v>351</v>
      </c>
      <c r="B6021" s="52" t="s">
        <v>339</v>
      </c>
      <c r="C6021" s="52" t="s">
        <v>262</v>
      </c>
      <c r="D6021" s="52" t="s">
        <v>86</v>
      </c>
      <c r="E6021" s="52" t="s">
        <v>88</v>
      </c>
      <c r="F6021" s="52" t="s">
        <v>65</v>
      </c>
      <c r="G6021" s="52">
        <v>0</v>
      </c>
      <c r="H6021" s="52">
        <v>0</v>
      </c>
      <c r="I6021" s="52">
        <v>0</v>
      </c>
      <c r="J6021" s="52">
        <v>1.9295998236</v>
      </c>
      <c r="K6021" s="52">
        <v>0.96480200520000003</v>
      </c>
      <c r="L6021" s="52">
        <v>0.77719987079999997</v>
      </c>
      <c r="M6021" s="52">
        <v>2.0660015808000001</v>
      </c>
      <c r="N6021" s="52">
        <v>4.683856896</v>
      </c>
      <c r="O6021" s="52">
        <v>6.837877573200001</v>
      </c>
      <c r="P6021" s="52">
        <v>8.3611693908000007</v>
      </c>
      <c r="Q6021" s="52">
        <v>7.1927256204000001</v>
      </c>
      <c r="R6021" s="52">
        <v>9.6670197503999997</v>
      </c>
      <c r="S6021" s="52">
        <v>9.903130149599999</v>
      </c>
      <c r="T6021" s="52">
        <v>10.332243655200001</v>
      </c>
      <c r="U6021" s="52">
        <v>10.723864366799999</v>
      </c>
      <c r="V6021" s="52">
        <v>10.440606412800001</v>
      </c>
      <c r="W6021" s="52">
        <v>6.8661259127999994</v>
      </c>
      <c r="X6021" s="52">
        <v>4.2826609728000005</v>
      </c>
      <c r="Y6021" s="52">
        <v>5.1370612488000003</v>
      </c>
      <c r="Z6021" s="52">
        <v>5.6731726152000004</v>
      </c>
    </row>
    <row r="6022" spans="1:26">
      <c r="A6022" s="52" t="s">
        <v>351</v>
      </c>
      <c r="B6022" s="52" t="s">
        <v>340</v>
      </c>
      <c r="C6022" s="52" t="s">
        <v>262</v>
      </c>
      <c r="D6022" s="52" t="s">
        <v>86</v>
      </c>
      <c r="E6022" s="52" t="s">
        <v>88</v>
      </c>
      <c r="F6022" s="52" t="s">
        <v>66</v>
      </c>
      <c r="G6022" s="52">
        <v>1.5466039200000002E-2</v>
      </c>
      <c r="H6022" s="52">
        <v>2.114334E-2</v>
      </c>
      <c r="I6022" s="52">
        <v>2.1277317600000002E-2</v>
      </c>
      <c r="J6022" s="52">
        <v>2.0992615199999998E-2</v>
      </c>
      <c r="K6022" s="52">
        <v>2.0406463200000002E-2</v>
      </c>
      <c r="L6022" s="52">
        <v>2.0000343600000001E-2</v>
      </c>
      <c r="M6022" s="52">
        <v>1.9481180399999999E-2</v>
      </c>
      <c r="N6022" s="52">
        <v>1.8200019599999999E-2</v>
      </c>
      <c r="O6022" s="52">
        <v>1.6035444000000003E-2</v>
      </c>
      <c r="P6022" s="52">
        <v>1.92509064E-2</v>
      </c>
      <c r="Q6022" s="52">
        <v>2.3571683999999999E-2</v>
      </c>
      <c r="R6022" s="52">
        <v>2.23742592E-2</v>
      </c>
      <c r="S6022" s="52">
        <v>1.9456059600000002E-2</v>
      </c>
      <c r="T6022" s="52">
        <v>2.04901992E-2</v>
      </c>
      <c r="U6022" s="52">
        <v>2.1511778400000004E-2</v>
      </c>
      <c r="V6022" s="52">
        <v>2.4844471200000003E-2</v>
      </c>
      <c r="W6022" s="52">
        <v>3.2389084800000002E-2</v>
      </c>
      <c r="X6022" s="52">
        <v>4.8257056800000003E-2</v>
      </c>
      <c r="Y6022" s="52">
        <v>7.8301533600000015E-2</v>
      </c>
      <c r="Z6022" s="52">
        <v>0.2148833232</v>
      </c>
    </row>
    <row r="6023" spans="1:26">
      <c r="A6023" s="52" t="s">
        <v>351</v>
      </c>
      <c r="B6023" s="52" t="s">
        <v>341</v>
      </c>
      <c r="C6023" s="52" t="s">
        <v>262</v>
      </c>
      <c r="D6023" s="52" t="s">
        <v>86</v>
      </c>
      <c r="E6023" s="52" t="s">
        <v>88</v>
      </c>
      <c r="F6023" s="52" t="s">
        <v>67</v>
      </c>
      <c r="G6023" s="52">
        <v>0</v>
      </c>
      <c r="H6023" s="52">
        <v>0</v>
      </c>
      <c r="I6023" s="52">
        <v>0</v>
      </c>
      <c r="J6023" s="52">
        <v>0</v>
      </c>
      <c r="K6023" s="52">
        <v>0</v>
      </c>
      <c r="L6023" s="52">
        <v>0</v>
      </c>
      <c r="M6023" s="52">
        <v>0</v>
      </c>
      <c r="N6023" s="52">
        <v>0</v>
      </c>
      <c r="O6023" s="52">
        <v>0</v>
      </c>
      <c r="P6023" s="52">
        <v>0</v>
      </c>
      <c r="Q6023" s="52">
        <v>0</v>
      </c>
      <c r="R6023" s="52">
        <v>0</v>
      </c>
      <c r="S6023" s="52">
        <v>0</v>
      </c>
      <c r="T6023" s="52">
        <v>0</v>
      </c>
      <c r="U6023" s="52">
        <v>0</v>
      </c>
      <c r="V6023" s="52">
        <v>0</v>
      </c>
      <c r="W6023" s="52">
        <v>0</v>
      </c>
      <c r="X6023" s="52">
        <v>0</v>
      </c>
      <c r="Y6023" s="52">
        <v>0</v>
      </c>
      <c r="Z6023" s="52">
        <v>0</v>
      </c>
    </row>
    <row r="6024" spans="1:26">
      <c r="A6024" s="52" t="s">
        <v>351</v>
      </c>
      <c r="B6024" s="52" t="s">
        <v>337</v>
      </c>
      <c r="C6024" s="52" t="s">
        <v>262</v>
      </c>
      <c r="D6024" s="52" t="s">
        <v>86</v>
      </c>
      <c r="E6024" s="52" t="s">
        <v>88</v>
      </c>
      <c r="F6024" s="52" t="s">
        <v>68</v>
      </c>
      <c r="G6024" s="52">
        <v>0</v>
      </c>
      <c r="H6024" s="52">
        <v>0</v>
      </c>
      <c r="I6024" s="52">
        <v>0</v>
      </c>
      <c r="J6024" s="52">
        <v>0</v>
      </c>
      <c r="K6024" s="52">
        <v>0</v>
      </c>
      <c r="L6024" s="52">
        <v>0</v>
      </c>
      <c r="M6024" s="52">
        <v>0</v>
      </c>
      <c r="N6024" s="52">
        <v>0</v>
      </c>
      <c r="O6024" s="52">
        <v>0</v>
      </c>
      <c r="P6024" s="52">
        <v>0</v>
      </c>
      <c r="Q6024" s="52">
        <v>0</v>
      </c>
      <c r="R6024" s="52">
        <v>0</v>
      </c>
      <c r="S6024" s="52">
        <v>0</v>
      </c>
      <c r="T6024" s="52">
        <v>0</v>
      </c>
      <c r="U6024" s="52">
        <v>0</v>
      </c>
      <c r="V6024" s="52">
        <v>0</v>
      </c>
      <c r="W6024" s="52">
        <v>0</v>
      </c>
      <c r="X6024" s="52">
        <v>0</v>
      </c>
      <c r="Y6024" s="52">
        <v>0</v>
      </c>
      <c r="Z6024" s="52">
        <v>0</v>
      </c>
    </row>
    <row r="6025" spans="1:26">
      <c r="A6025" s="52" t="s">
        <v>351</v>
      </c>
      <c r="B6025" s="52" t="s">
        <v>337</v>
      </c>
      <c r="C6025" s="52" t="s">
        <v>262</v>
      </c>
      <c r="D6025" s="52" t="s">
        <v>86</v>
      </c>
      <c r="E6025" s="52" t="s">
        <v>88</v>
      </c>
      <c r="F6025" s="52" t="s">
        <v>69</v>
      </c>
      <c r="G6025" s="52">
        <v>0</v>
      </c>
      <c r="H6025" s="52">
        <v>0</v>
      </c>
      <c r="I6025" s="52">
        <v>0</v>
      </c>
      <c r="J6025" s="52">
        <v>0</v>
      </c>
      <c r="K6025" s="52">
        <v>0</v>
      </c>
      <c r="L6025" s="52">
        <v>0</v>
      </c>
      <c r="M6025" s="52">
        <v>0</v>
      </c>
      <c r="N6025" s="52">
        <v>0</v>
      </c>
      <c r="O6025" s="52">
        <v>0</v>
      </c>
      <c r="P6025" s="52">
        <v>0</v>
      </c>
      <c r="Q6025" s="52">
        <v>0</v>
      </c>
      <c r="R6025" s="52">
        <v>0</v>
      </c>
      <c r="S6025" s="52">
        <v>0</v>
      </c>
      <c r="T6025" s="52">
        <v>0</v>
      </c>
      <c r="U6025" s="52">
        <v>0</v>
      </c>
      <c r="V6025" s="52">
        <v>0</v>
      </c>
      <c r="W6025" s="52">
        <v>0</v>
      </c>
      <c r="X6025" s="52">
        <v>0</v>
      </c>
      <c r="Y6025" s="52">
        <v>0</v>
      </c>
      <c r="Z6025" s="52">
        <v>0</v>
      </c>
    </row>
    <row r="6026" spans="1:26">
      <c r="A6026" s="52" t="s">
        <v>351</v>
      </c>
      <c r="B6026" s="52" t="s">
        <v>337</v>
      </c>
      <c r="C6026" s="52" t="s">
        <v>262</v>
      </c>
      <c r="D6026" s="52" t="s">
        <v>86</v>
      </c>
      <c r="E6026" s="52" t="s">
        <v>88</v>
      </c>
      <c r="F6026" s="52" t="s">
        <v>70</v>
      </c>
      <c r="G6026" s="52">
        <v>0</v>
      </c>
      <c r="H6026" s="52">
        <v>0</v>
      </c>
      <c r="I6026" s="52">
        <v>0</v>
      </c>
      <c r="J6026" s="52">
        <v>0</v>
      </c>
      <c r="K6026" s="52">
        <v>0</v>
      </c>
      <c r="L6026" s="52">
        <v>0</v>
      </c>
      <c r="M6026" s="52">
        <v>0</v>
      </c>
      <c r="N6026" s="52">
        <v>0</v>
      </c>
      <c r="O6026" s="52">
        <v>0</v>
      </c>
      <c r="P6026" s="52">
        <v>0</v>
      </c>
      <c r="Q6026" s="52">
        <v>0</v>
      </c>
      <c r="R6026" s="52">
        <v>0</v>
      </c>
      <c r="S6026" s="52">
        <v>0</v>
      </c>
      <c r="T6026" s="52">
        <v>0</v>
      </c>
      <c r="U6026" s="52">
        <v>0</v>
      </c>
      <c r="V6026" s="52">
        <v>0</v>
      </c>
      <c r="W6026" s="52">
        <v>0</v>
      </c>
      <c r="X6026" s="52">
        <v>0</v>
      </c>
      <c r="Y6026" s="52">
        <v>0</v>
      </c>
      <c r="Z6026" s="52">
        <v>0</v>
      </c>
    </row>
    <row r="6027" spans="1:26">
      <c r="A6027" s="52" t="s">
        <v>351</v>
      </c>
      <c r="B6027" s="52" t="s">
        <v>342</v>
      </c>
      <c r="C6027" s="52" t="s">
        <v>262</v>
      </c>
      <c r="D6027" s="52" t="s">
        <v>86</v>
      </c>
      <c r="E6027" s="52" t="s">
        <v>88</v>
      </c>
      <c r="F6027" s="52" t="s">
        <v>71</v>
      </c>
      <c r="G6027" s="52">
        <v>0</v>
      </c>
      <c r="H6027" s="52">
        <v>0</v>
      </c>
      <c r="I6027" s="52">
        <v>0</v>
      </c>
      <c r="J6027" s="52">
        <v>0</v>
      </c>
      <c r="K6027" s="52">
        <v>0</v>
      </c>
      <c r="L6027" s="52">
        <v>0</v>
      </c>
      <c r="M6027" s="52">
        <v>0</v>
      </c>
      <c r="N6027" s="52">
        <v>0</v>
      </c>
      <c r="O6027" s="52">
        <v>0</v>
      </c>
      <c r="P6027" s="52">
        <v>0</v>
      </c>
      <c r="Q6027" s="52">
        <v>0</v>
      </c>
      <c r="R6027" s="52">
        <v>0</v>
      </c>
      <c r="S6027" s="52">
        <v>0</v>
      </c>
      <c r="T6027" s="52">
        <v>0</v>
      </c>
      <c r="U6027" s="52">
        <v>0</v>
      </c>
      <c r="V6027" s="52">
        <v>0</v>
      </c>
      <c r="W6027" s="52">
        <v>0</v>
      </c>
      <c r="X6027" s="52">
        <v>0</v>
      </c>
      <c r="Y6027" s="52">
        <v>0</v>
      </c>
      <c r="Z6027" s="52">
        <v>0</v>
      </c>
    </row>
    <row r="6028" spans="1:26">
      <c r="A6028" s="52" t="s">
        <v>351</v>
      </c>
      <c r="B6028" s="52" t="s">
        <v>342</v>
      </c>
      <c r="C6028" s="52" t="s">
        <v>262</v>
      </c>
      <c r="D6028" s="52" t="s">
        <v>86</v>
      </c>
      <c r="E6028" s="52" t="s">
        <v>88</v>
      </c>
      <c r="F6028" s="52" t="s">
        <v>72</v>
      </c>
      <c r="G6028" s="52">
        <v>1085.8145118264945</v>
      </c>
      <c r="H6028" s="52">
        <v>1066.5017284163914</v>
      </c>
      <c r="I6028" s="52">
        <v>1121.8438825948961</v>
      </c>
      <c r="J6028" s="52">
        <v>1130.6102522903</v>
      </c>
      <c r="K6028" s="52">
        <v>1184.5198626210736</v>
      </c>
      <c r="L6028" s="52">
        <v>1181.2284547933125</v>
      </c>
      <c r="M6028" s="52">
        <v>1190.8625520769369</v>
      </c>
      <c r="N6028" s="52">
        <v>1207.0050198206072</v>
      </c>
      <c r="O6028" s="52">
        <v>1215.2805043383983</v>
      </c>
      <c r="P6028" s="52">
        <v>1199.8375213026147</v>
      </c>
      <c r="Q6028" s="52">
        <v>1237.8361499957607</v>
      </c>
      <c r="R6028" s="52">
        <v>1257.4042676533968</v>
      </c>
      <c r="S6028" s="52">
        <v>1264.2881000914501</v>
      </c>
      <c r="T6028" s="52">
        <v>1278.914232363705</v>
      </c>
      <c r="U6028" s="52">
        <v>1280.2968872590313</v>
      </c>
      <c r="V6028" s="52">
        <v>1307.9860992410509</v>
      </c>
      <c r="W6028" s="52">
        <v>1323.3372716161159</v>
      </c>
      <c r="X6028" s="52">
        <v>1364.1971618360051</v>
      </c>
      <c r="Y6028" s="52">
        <v>1379.4740872841262</v>
      </c>
      <c r="Z6028" s="52">
        <v>1381.7764426681613</v>
      </c>
    </row>
    <row r="6029" spans="1:26">
      <c r="A6029" s="52" t="s">
        <v>351</v>
      </c>
      <c r="B6029" s="52" t="s">
        <v>343</v>
      </c>
      <c r="C6029" s="52" t="s">
        <v>262</v>
      </c>
      <c r="D6029" s="52" t="s">
        <v>86</v>
      </c>
      <c r="E6029" s="52" t="s">
        <v>88</v>
      </c>
      <c r="F6029" s="52" t="s">
        <v>73</v>
      </c>
      <c r="G6029" s="52">
        <v>3.4334983835999999</v>
      </c>
      <c r="H6029" s="52">
        <v>4.1840995140000006</v>
      </c>
      <c r="I6029" s="52">
        <v>0.90539968680000005</v>
      </c>
      <c r="J6029" s="52">
        <v>1.0835982684000001</v>
      </c>
      <c r="K6029" s="52">
        <v>1.0916997264000001</v>
      </c>
      <c r="L6029" s="52">
        <v>1.3229994924000001</v>
      </c>
      <c r="M6029" s="52">
        <v>1.4111986212000001</v>
      </c>
      <c r="N6029" s="52">
        <v>1.4490012384000002</v>
      </c>
      <c r="O6029" s="52">
        <v>1.5489024731999999</v>
      </c>
      <c r="P6029" s="52">
        <v>1.8495021528000002</v>
      </c>
      <c r="Q6029" s="52">
        <v>1.9728034128</v>
      </c>
      <c r="R6029" s="52">
        <v>2.1744020196000005</v>
      </c>
      <c r="S6029" s="52">
        <v>2.7180035712000001</v>
      </c>
      <c r="T6029" s="52">
        <v>2.7665997588000004</v>
      </c>
      <c r="U6029" s="52">
        <v>2.8268980524000002</v>
      </c>
      <c r="V6029" s="52">
        <v>3.6512999064000002</v>
      </c>
      <c r="W6029" s="52">
        <v>3.9140969688000005</v>
      </c>
      <c r="X6029" s="52">
        <v>3.5163886500000001</v>
      </c>
      <c r="Y6029" s="52">
        <v>3.2706821051999997</v>
      </c>
      <c r="Z6029" s="52">
        <v>3.1239012708000002</v>
      </c>
    </row>
    <row r="6030" spans="1:26">
      <c r="A6030" s="52" t="s">
        <v>352</v>
      </c>
      <c r="B6030" s="52" t="s">
        <v>337</v>
      </c>
      <c r="C6030" s="52" t="s">
        <v>262</v>
      </c>
      <c r="D6030" s="52" t="s">
        <v>86</v>
      </c>
      <c r="E6030" s="52" t="s">
        <v>89</v>
      </c>
      <c r="F6030" s="52" t="s">
        <v>63</v>
      </c>
      <c r="G6030" s="52">
        <v>0</v>
      </c>
      <c r="H6030" s="52">
        <v>0</v>
      </c>
      <c r="I6030" s="52">
        <v>0</v>
      </c>
      <c r="J6030" s="52">
        <v>0</v>
      </c>
      <c r="K6030" s="52">
        <v>0</v>
      </c>
      <c r="L6030" s="52">
        <v>0</v>
      </c>
      <c r="M6030" s="52">
        <v>0</v>
      </c>
      <c r="N6030" s="52">
        <v>0</v>
      </c>
      <c r="O6030" s="52">
        <v>0</v>
      </c>
      <c r="P6030" s="52">
        <v>0</v>
      </c>
      <c r="Q6030" s="52">
        <v>0</v>
      </c>
      <c r="R6030" s="52">
        <v>0</v>
      </c>
      <c r="S6030" s="52">
        <v>0</v>
      </c>
      <c r="T6030" s="52">
        <v>0</v>
      </c>
      <c r="U6030" s="52">
        <v>0</v>
      </c>
      <c r="V6030" s="52">
        <v>2.5698578400000002E-2</v>
      </c>
      <c r="W6030" s="52">
        <v>0</v>
      </c>
      <c r="X6030" s="52">
        <v>0</v>
      </c>
      <c r="Y6030" s="52">
        <v>0</v>
      </c>
      <c r="Z6030" s="52">
        <v>0</v>
      </c>
    </row>
    <row r="6031" spans="1:26">
      <c r="A6031" s="52" t="s">
        <v>352</v>
      </c>
      <c r="B6031" s="52" t="s">
        <v>338</v>
      </c>
      <c r="C6031" s="52" t="s">
        <v>262</v>
      </c>
      <c r="D6031" s="52" t="s">
        <v>86</v>
      </c>
      <c r="E6031" s="52" t="s">
        <v>89</v>
      </c>
      <c r="F6031" s="52" t="s">
        <v>64</v>
      </c>
      <c r="G6031" s="52">
        <v>0</v>
      </c>
      <c r="H6031" s="52">
        <v>0</v>
      </c>
      <c r="I6031" s="52">
        <v>0</v>
      </c>
      <c r="J6031" s="52">
        <v>0</v>
      </c>
      <c r="K6031" s="52">
        <v>0</v>
      </c>
      <c r="L6031" s="52">
        <v>0</v>
      </c>
      <c r="M6031" s="52">
        <v>0</v>
      </c>
      <c r="N6031" s="52">
        <v>0</v>
      </c>
      <c r="O6031" s="52">
        <v>0</v>
      </c>
      <c r="P6031" s="52">
        <v>0</v>
      </c>
      <c r="Q6031" s="52">
        <v>0</v>
      </c>
      <c r="R6031" s="52">
        <v>0</v>
      </c>
      <c r="S6031" s="52">
        <v>0</v>
      </c>
      <c r="T6031" s="52">
        <v>0</v>
      </c>
      <c r="U6031" s="52">
        <v>0</v>
      </c>
      <c r="V6031" s="52">
        <v>0</v>
      </c>
      <c r="W6031" s="52">
        <v>0</v>
      </c>
      <c r="X6031" s="52">
        <v>0</v>
      </c>
      <c r="Y6031" s="52">
        <v>0</v>
      </c>
      <c r="Z6031" s="52">
        <v>0</v>
      </c>
    </row>
    <row r="6032" spans="1:26">
      <c r="A6032" s="52" t="s">
        <v>352</v>
      </c>
      <c r="B6032" s="52" t="s">
        <v>339</v>
      </c>
      <c r="C6032" s="52" t="s">
        <v>262</v>
      </c>
      <c r="D6032" s="52" t="s">
        <v>86</v>
      </c>
      <c r="E6032" s="52" t="s">
        <v>89</v>
      </c>
      <c r="F6032" s="52" t="s">
        <v>65</v>
      </c>
      <c r="G6032" s="52">
        <v>0</v>
      </c>
      <c r="H6032" s="52">
        <v>0</v>
      </c>
      <c r="I6032" s="52">
        <v>0</v>
      </c>
      <c r="J6032" s="52">
        <v>0</v>
      </c>
      <c r="K6032" s="52">
        <v>0</v>
      </c>
      <c r="L6032" s="52">
        <v>0</v>
      </c>
      <c r="M6032" s="52">
        <v>0</v>
      </c>
      <c r="N6032" s="52">
        <v>0</v>
      </c>
      <c r="O6032" s="52">
        <v>0</v>
      </c>
      <c r="P6032" s="52">
        <v>0</v>
      </c>
      <c r="Q6032" s="52">
        <v>0</v>
      </c>
      <c r="R6032" s="52">
        <v>0</v>
      </c>
      <c r="S6032" s="52">
        <v>0</v>
      </c>
      <c r="T6032" s="52">
        <v>0</v>
      </c>
      <c r="U6032" s="52">
        <v>0</v>
      </c>
      <c r="V6032" s="52">
        <v>0</v>
      </c>
      <c r="W6032" s="52">
        <v>0</v>
      </c>
      <c r="X6032" s="52">
        <v>0</v>
      </c>
      <c r="Y6032" s="52">
        <v>0</v>
      </c>
      <c r="Z6032" s="52">
        <v>0</v>
      </c>
    </row>
    <row r="6033" spans="1:26">
      <c r="A6033" s="52" t="s">
        <v>352</v>
      </c>
      <c r="B6033" s="52" t="s">
        <v>340</v>
      </c>
      <c r="C6033" s="52" t="s">
        <v>262</v>
      </c>
      <c r="D6033" s="52" t="s">
        <v>86</v>
      </c>
      <c r="E6033" s="52" t="s">
        <v>89</v>
      </c>
      <c r="F6033" s="52" t="s">
        <v>66</v>
      </c>
      <c r="G6033" s="52">
        <v>7.2625530708000001</v>
      </c>
      <c r="H6033" s="52">
        <v>7.5232399860000001</v>
      </c>
      <c r="I6033" s="52">
        <v>7.4983662072000001</v>
      </c>
      <c r="J6033" s="52">
        <v>8.3225210399999998</v>
      </c>
      <c r="K6033" s="52">
        <v>8.7748126703999993</v>
      </c>
      <c r="L6033" s="52">
        <v>8.5097338020000013</v>
      </c>
      <c r="M6033" s="52">
        <v>8.7697340820000012</v>
      </c>
      <c r="N6033" s="52">
        <v>9.1168030548000001</v>
      </c>
      <c r="O6033" s="52">
        <v>9.4179386447999995</v>
      </c>
      <c r="P6033" s="52">
        <v>9.7480468907999995</v>
      </c>
      <c r="Q6033" s="52">
        <v>7.7351799888000006</v>
      </c>
      <c r="R6033" s="52">
        <v>7.9553093723999995</v>
      </c>
      <c r="S6033" s="52">
        <v>8.2097621424000007</v>
      </c>
      <c r="T6033" s="52">
        <v>9.1847171375999999</v>
      </c>
      <c r="U6033" s="52">
        <v>9.344862237600001</v>
      </c>
      <c r="V6033" s="52">
        <v>11.730743712000001</v>
      </c>
      <c r="W6033" s="52">
        <v>12.6972204372</v>
      </c>
      <c r="X6033" s="52">
        <v>11.971991314799999</v>
      </c>
      <c r="Y6033" s="52">
        <v>11.9020508208</v>
      </c>
      <c r="Z6033" s="52">
        <v>11.929838612400001</v>
      </c>
    </row>
    <row r="6034" spans="1:26">
      <c r="A6034" s="52" t="s">
        <v>352</v>
      </c>
      <c r="B6034" s="52" t="s">
        <v>341</v>
      </c>
      <c r="C6034" s="52" t="s">
        <v>262</v>
      </c>
      <c r="D6034" s="52" t="s">
        <v>86</v>
      </c>
      <c r="E6034" s="52" t="s">
        <v>89</v>
      </c>
      <c r="F6034" s="52" t="s">
        <v>67</v>
      </c>
      <c r="G6034" s="52">
        <v>0</v>
      </c>
      <c r="H6034" s="52">
        <v>0</v>
      </c>
      <c r="I6034" s="52">
        <v>0</v>
      </c>
      <c r="J6034" s="52">
        <v>0</v>
      </c>
      <c r="K6034" s="52">
        <v>0</v>
      </c>
      <c r="L6034" s="52">
        <v>0</v>
      </c>
      <c r="M6034" s="52">
        <v>0</v>
      </c>
      <c r="N6034" s="52">
        <v>0</v>
      </c>
      <c r="O6034" s="52">
        <v>0</v>
      </c>
      <c r="P6034" s="52">
        <v>0</v>
      </c>
      <c r="Q6034" s="52">
        <v>0</v>
      </c>
      <c r="R6034" s="52">
        <v>0</v>
      </c>
      <c r="S6034" s="52">
        <v>0</v>
      </c>
      <c r="T6034" s="52">
        <v>0</v>
      </c>
      <c r="U6034" s="52">
        <v>0</v>
      </c>
      <c r="V6034" s="52">
        <v>0</v>
      </c>
      <c r="W6034" s="52">
        <v>0</v>
      </c>
      <c r="X6034" s="52">
        <v>0</v>
      </c>
      <c r="Y6034" s="52">
        <v>0</v>
      </c>
      <c r="Z6034" s="52">
        <v>0</v>
      </c>
    </row>
    <row r="6035" spans="1:26">
      <c r="A6035" s="52" t="s">
        <v>352</v>
      </c>
      <c r="B6035" s="52" t="s">
        <v>337</v>
      </c>
      <c r="C6035" s="52" t="s">
        <v>262</v>
      </c>
      <c r="D6035" s="52" t="s">
        <v>86</v>
      </c>
      <c r="E6035" s="52" t="s">
        <v>89</v>
      </c>
      <c r="F6035" s="52" t="s">
        <v>68</v>
      </c>
      <c r="G6035" s="52">
        <v>0</v>
      </c>
      <c r="H6035" s="52">
        <v>0</v>
      </c>
      <c r="I6035" s="52">
        <v>0</v>
      </c>
      <c r="J6035" s="52">
        <v>0</v>
      </c>
      <c r="K6035" s="52">
        <v>0</v>
      </c>
      <c r="L6035" s="52">
        <v>0</v>
      </c>
      <c r="M6035" s="52">
        <v>0</v>
      </c>
      <c r="N6035" s="52">
        <v>0</v>
      </c>
      <c r="O6035" s="52">
        <v>0</v>
      </c>
      <c r="P6035" s="52">
        <v>0</v>
      </c>
      <c r="Q6035" s="52">
        <v>0</v>
      </c>
      <c r="R6035" s="52">
        <v>0</v>
      </c>
      <c r="S6035" s="52">
        <v>0</v>
      </c>
      <c r="T6035" s="52">
        <v>0</v>
      </c>
      <c r="U6035" s="52">
        <v>0</v>
      </c>
      <c r="V6035" s="52">
        <v>0</v>
      </c>
      <c r="W6035" s="52">
        <v>0</v>
      </c>
      <c r="X6035" s="52">
        <v>0</v>
      </c>
      <c r="Y6035" s="52">
        <v>0</v>
      </c>
      <c r="Z6035" s="52">
        <v>0</v>
      </c>
    </row>
    <row r="6036" spans="1:26">
      <c r="A6036" s="52" t="s">
        <v>352</v>
      </c>
      <c r="B6036" s="52" t="s">
        <v>337</v>
      </c>
      <c r="C6036" s="52" t="s">
        <v>262</v>
      </c>
      <c r="D6036" s="52" t="s">
        <v>86</v>
      </c>
      <c r="E6036" s="52" t="s">
        <v>89</v>
      </c>
      <c r="F6036" s="52" t="s">
        <v>69</v>
      </c>
      <c r="G6036" s="52">
        <v>0</v>
      </c>
      <c r="H6036" s="52">
        <v>0</v>
      </c>
      <c r="I6036" s="52">
        <v>0</v>
      </c>
      <c r="J6036" s="52">
        <v>0</v>
      </c>
      <c r="K6036" s="52">
        <v>0</v>
      </c>
      <c r="L6036" s="52">
        <v>0</v>
      </c>
      <c r="M6036" s="52">
        <v>0</v>
      </c>
      <c r="N6036" s="52">
        <v>0</v>
      </c>
      <c r="O6036" s="52">
        <v>0</v>
      </c>
      <c r="P6036" s="52">
        <v>0</v>
      </c>
      <c r="Q6036" s="52">
        <v>0</v>
      </c>
      <c r="R6036" s="52">
        <v>0</v>
      </c>
      <c r="S6036" s="52">
        <v>0</v>
      </c>
      <c r="T6036" s="52">
        <v>0</v>
      </c>
      <c r="U6036" s="52">
        <v>0</v>
      </c>
      <c r="V6036" s="52">
        <v>0</v>
      </c>
      <c r="W6036" s="52">
        <v>0</v>
      </c>
      <c r="X6036" s="52">
        <v>0</v>
      </c>
      <c r="Y6036" s="52">
        <v>0</v>
      </c>
      <c r="Z6036" s="52">
        <v>0</v>
      </c>
    </row>
    <row r="6037" spans="1:26">
      <c r="A6037" s="52" t="s">
        <v>352</v>
      </c>
      <c r="B6037" s="52" t="s">
        <v>337</v>
      </c>
      <c r="C6037" s="52" t="s">
        <v>262</v>
      </c>
      <c r="D6037" s="52" t="s">
        <v>86</v>
      </c>
      <c r="E6037" s="52" t="s">
        <v>89</v>
      </c>
      <c r="F6037" s="52" t="s">
        <v>70</v>
      </c>
      <c r="G6037" s="52">
        <v>0</v>
      </c>
      <c r="H6037" s="52">
        <v>0</v>
      </c>
      <c r="I6037" s="52">
        <v>0</v>
      </c>
      <c r="J6037" s="52">
        <v>0</v>
      </c>
      <c r="K6037" s="52">
        <v>0</v>
      </c>
      <c r="L6037" s="52">
        <v>0</v>
      </c>
      <c r="M6037" s="52">
        <v>0</v>
      </c>
      <c r="N6037" s="52">
        <v>0</v>
      </c>
      <c r="O6037" s="52">
        <v>0</v>
      </c>
      <c r="P6037" s="52">
        <v>0</v>
      </c>
      <c r="Q6037" s="52">
        <v>0</v>
      </c>
      <c r="R6037" s="52">
        <v>0</v>
      </c>
      <c r="S6037" s="52">
        <v>0</v>
      </c>
      <c r="T6037" s="52">
        <v>0</v>
      </c>
      <c r="U6037" s="52">
        <v>0</v>
      </c>
      <c r="V6037" s="52">
        <v>0</v>
      </c>
      <c r="W6037" s="52">
        <v>0</v>
      </c>
      <c r="X6037" s="52">
        <v>0</v>
      </c>
      <c r="Y6037" s="52">
        <v>0</v>
      </c>
      <c r="Z6037" s="52">
        <v>0</v>
      </c>
    </row>
    <row r="6038" spans="1:26">
      <c r="A6038" s="52" t="s">
        <v>352</v>
      </c>
      <c r="B6038" s="52" t="s">
        <v>342</v>
      </c>
      <c r="C6038" s="52" t="s">
        <v>262</v>
      </c>
      <c r="D6038" s="52" t="s">
        <v>86</v>
      </c>
      <c r="E6038" s="52" t="s">
        <v>89</v>
      </c>
      <c r="F6038" s="52" t="s">
        <v>71</v>
      </c>
      <c r="G6038" s="52">
        <v>0</v>
      </c>
      <c r="H6038" s="52">
        <v>0</v>
      </c>
      <c r="I6038" s="52">
        <v>0</v>
      </c>
      <c r="J6038" s="52">
        <v>0</v>
      </c>
      <c r="K6038" s="52">
        <v>0</v>
      </c>
      <c r="L6038" s="52">
        <v>0</v>
      </c>
      <c r="M6038" s="52">
        <v>0</v>
      </c>
      <c r="N6038" s="52">
        <v>0</v>
      </c>
      <c r="O6038" s="52">
        <v>0</v>
      </c>
      <c r="P6038" s="52">
        <v>0</v>
      </c>
      <c r="Q6038" s="52">
        <v>0</v>
      </c>
      <c r="R6038" s="52">
        <v>0</v>
      </c>
      <c r="S6038" s="52">
        <v>0</v>
      </c>
      <c r="T6038" s="52">
        <v>0</v>
      </c>
      <c r="U6038" s="52">
        <v>0</v>
      </c>
      <c r="V6038" s="52">
        <v>0</v>
      </c>
      <c r="W6038" s="52">
        <v>0</v>
      </c>
      <c r="X6038" s="52">
        <v>0</v>
      </c>
      <c r="Y6038" s="52">
        <v>0</v>
      </c>
      <c r="Z6038" s="52">
        <v>0</v>
      </c>
    </row>
    <row r="6039" spans="1:26">
      <c r="A6039" s="52" t="s">
        <v>352</v>
      </c>
      <c r="B6039" s="52" t="s">
        <v>342</v>
      </c>
      <c r="C6039" s="52" t="s">
        <v>262</v>
      </c>
      <c r="D6039" s="52" t="s">
        <v>86</v>
      </c>
      <c r="E6039" s="52" t="s">
        <v>89</v>
      </c>
      <c r="F6039" s="52" t="s">
        <v>72</v>
      </c>
      <c r="G6039" s="52">
        <v>27.647399822400001</v>
      </c>
      <c r="H6039" s="52">
        <v>27.306598489199999</v>
      </c>
      <c r="I6039" s="52">
        <v>22.365002185200002</v>
      </c>
      <c r="J6039" s="52">
        <v>24.494999004</v>
      </c>
      <c r="K6039" s="52">
        <v>26.965801342800003</v>
      </c>
      <c r="L6039" s="52">
        <v>27.775201892400002</v>
      </c>
      <c r="M6039" s="52">
        <v>27.817798395600001</v>
      </c>
      <c r="N6039" s="52">
        <v>28.500297037200003</v>
      </c>
      <c r="O6039" s="52">
        <v>33.612300288</v>
      </c>
      <c r="P6039" s="52">
        <v>34.5486027456</v>
      </c>
      <c r="Q6039" s="52">
        <v>34.212900934800004</v>
      </c>
      <c r="R6039" s="52">
        <v>34.959223155600007</v>
      </c>
      <c r="S6039" s="52">
        <v>38.563023815999998</v>
      </c>
      <c r="T6039" s="52">
        <v>41.206205084399997</v>
      </c>
      <c r="U6039" s="52">
        <v>42.1705549152</v>
      </c>
      <c r="V6039" s="52">
        <v>45.468137210399995</v>
      </c>
      <c r="W6039" s="52">
        <v>46.716607476</v>
      </c>
      <c r="X6039" s="52">
        <v>48.194120822399995</v>
      </c>
      <c r="Y6039" s="52">
        <v>49.317041516400003</v>
      </c>
      <c r="Z6039" s="52">
        <v>50.251547836800007</v>
      </c>
    </row>
    <row r="6040" spans="1:26">
      <c r="A6040" s="52" t="s">
        <v>352</v>
      </c>
      <c r="B6040" s="52" t="s">
        <v>343</v>
      </c>
      <c r="C6040" s="52" t="s">
        <v>262</v>
      </c>
      <c r="D6040" s="52" t="s">
        <v>86</v>
      </c>
      <c r="E6040" s="52" t="s">
        <v>89</v>
      </c>
      <c r="F6040" s="52" t="s">
        <v>73</v>
      </c>
      <c r="G6040" s="52">
        <v>0</v>
      </c>
      <c r="H6040" s="52">
        <v>0</v>
      </c>
      <c r="I6040" s="52">
        <v>0</v>
      </c>
      <c r="J6040" s="52">
        <v>0</v>
      </c>
      <c r="K6040" s="52">
        <v>0</v>
      </c>
      <c r="L6040" s="52">
        <v>0</v>
      </c>
      <c r="M6040" s="52">
        <v>0</v>
      </c>
      <c r="N6040" s="52">
        <v>0</v>
      </c>
      <c r="O6040" s="52">
        <v>0</v>
      </c>
      <c r="P6040" s="52">
        <v>0</v>
      </c>
      <c r="Q6040" s="52">
        <v>0</v>
      </c>
      <c r="R6040" s="52">
        <v>0</v>
      </c>
      <c r="S6040" s="52">
        <v>0</v>
      </c>
      <c r="T6040" s="52">
        <v>0</v>
      </c>
      <c r="U6040" s="52">
        <v>0</v>
      </c>
      <c r="V6040" s="52">
        <v>0</v>
      </c>
      <c r="W6040" s="52">
        <v>0</v>
      </c>
      <c r="X6040" s="52">
        <v>0</v>
      </c>
      <c r="Y6040" s="52">
        <v>0</v>
      </c>
      <c r="Z6040" s="52">
        <v>0</v>
      </c>
    </row>
    <row r="6041" spans="1:26">
      <c r="A6041" s="52" t="s">
        <v>353</v>
      </c>
      <c r="B6041" s="52" t="s">
        <v>337</v>
      </c>
      <c r="C6041" s="52" t="s">
        <v>262</v>
      </c>
      <c r="D6041" s="52" t="s">
        <v>86</v>
      </c>
      <c r="E6041" s="52" t="s">
        <v>90</v>
      </c>
      <c r="F6041" s="52" t="s">
        <v>63</v>
      </c>
      <c r="G6041" s="52">
        <v>3.6956004372</v>
      </c>
      <c r="H6041" s="52">
        <v>4.6010210580000006</v>
      </c>
      <c r="I6041" s="52">
        <v>2.4206193540000003</v>
      </c>
      <c r="J6041" s="52">
        <v>3.3445163232000006</v>
      </c>
      <c r="K6041" s="52">
        <v>3.8249474364</v>
      </c>
      <c r="L6041" s="52">
        <v>7.5944574540000005</v>
      </c>
      <c r="M6041" s="52">
        <v>6.5596898340000003</v>
      </c>
      <c r="N6041" s="52">
        <v>7.0216404120000009</v>
      </c>
      <c r="O6041" s="52">
        <v>7.5944574540000005</v>
      </c>
      <c r="P6041" s="52">
        <v>7.3727203392000007</v>
      </c>
      <c r="Q6041" s="52">
        <v>3.9173375519999998</v>
      </c>
      <c r="R6041" s="52">
        <v>2.7901798164000002</v>
      </c>
      <c r="S6041" s="52">
        <v>2.4021388188000001</v>
      </c>
      <c r="T6041" s="52">
        <v>0</v>
      </c>
      <c r="U6041" s="52">
        <v>0</v>
      </c>
      <c r="V6041" s="52">
        <v>0</v>
      </c>
      <c r="W6041" s="52">
        <v>0</v>
      </c>
      <c r="X6041" s="52">
        <v>0</v>
      </c>
      <c r="Y6041" s="52">
        <v>0</v>
      </c>
      <c r="Z6041" s="52">
        <v>0</v>
      </c>
    </row>
    <row r="6042" spans="1:26">
      <c r="A6042" s="52" t="s">
        <v>353</v>
      </c>
      <c r="B6042" s="52" t="s">
        <v>338</v>
      </c>
      <c r="C6042" s="52" t="s">
        <v>262</v>
      </c>
      <c r="D6042" s="52" t="s">
        <v>86</v>
      </c>
      <c r="E6042" s="52" t="s">
        <v>90</v>
      </c>
      <c r="F6042" s="52" t="s">
        <v>64</v>
      </c>
      <c r="G6042" s="52">
        <v>0</v>
      </c>
      <c r="H6042" s="52">
        <v>0</v>
      </c>
      <c r="I6042" s="52">
        <v>0</v>
      </c>
      <c r="J6042" s="52">
        <v>0</v>
      </c>
      <c r="K6042" s="52">
        <v>0</v>
      </c>
      <c r="L6042" s="52">
        <v>0</v>
      </c>
      <c r="M6042" s="52">
        <v>0</v>
      </c>
      <c r="N6042" s="52">
        <v>0</v>
      </c>
      <c r="O6042" s="52">
        <v>0</v>
      </c>
      <c r="P6042" s="52">
        <v>0</v>
      </c>
      <c r="Q6042" s="52">
        <v>0</v>
      </c>
      <c r="R6042" s="52">
        <v>0</v>
      </c>
      <c r="S6042" s="52">
        <v>0</v>
      </c>
      <c r="T6042" s="52">
        <v>0</v>
      </c>
      <c r="U6042" s="52">
        <v>0</v>
      </c>
      <c r="V6042" s="52">
        <v>0</v>
      </c>
      <c r="W6042" s="52">
        <v>0</v>
      </c>
      <c r="X6042" s="52">
        <v>0</v>
      </c>
      <c r="Y6042" s="52">
        <v>0</v>
      </c>
      <c r="Z6042" s="52">
        <v>0</v>
      </c>
    </row>
    <row r="6043" spans="1:26">
      <c r="A6043" s="52" t="s">
        <v>353</v>
      </c>
      <c r="B6043" s="52" t="s">
        <v>339</v>
      </c>
      <c r="C6043" s="52" t="s">
        <v>262</v>
      </c>
      <c r="D6043" s="52" t="s">
        <v>86</v>
      </c>
      <c r="E6043" s="52" t="s">
        <v>90</v>
      </c>
      <c r="F6043" s="52" t="s">
        <v>65</v>
      </c>
      <c r="G6043" s="52">
        <v>0</v>
      </c>
      <c r="H6043" s="52">
        <v>0</v>
      </c>
      <c r="I6043" s="52">
        <v>0</v>
      </c>
      <c r="J6043" s="52">
        <v>0</v>
      </c>
      <c r="K6043" s="52">
        <v>0</v>
      </c>
      <c r="L6043" s="52">
        <v>0</v>
      </c>
      <c r="M6043" s="52">
        <v>0</v>
      </c>
      <c r="N6043" s="52">
        <v>0</v>
      </c>
      <c r="O6043" s="52">
        <v>0</v>
      </c>
      <c r="P6043" s="52">
        <v>0</v>
      </c>
      <c r="Q6043" s="52">
        <v>0</v>
      </c>
      <c r="R6043" s="52">
        <v>0</v>
      </c>
      <c r="S6043" s="52">
        <v>0</v>
      </c>
      <c r="T6043" s="52">
        <v>0</v>
      </c>
      <c r="U6043" s="52">
        <v>0</v>
      </c>
      <c r="V6043" s="52">
        <v>0</v>
      </c>
      <c r="W6043" s="52">
        <v>0</v>
      </c>
      <c r="X6043" s="52">
        <v>0</v>
      </c>
      <c r="Y6043" s="52">
        <v>0</v>
      </c>
      <c r="Z6043" s="52">
        <v>0</v>
      </c>
    </row>
    <row r="6044" spans="1:26">
      <c r="A6044" s="52" t="s">
        <v>353</v>
      </c>
      <c r="B6044" s="52" t="s">
        <v>340</v>
      </c>
      <c r="C6044" s="52" t="s">
        <v>262</v>
      </c>
      <c r="D6044" s="52" t="s">
        <v>86</v>
      </c>
      <c r="E6044" s="52" t="s">
        <v>90</v>
      </c>
      <c r="F6044" s="52" t="s">
        <v>66</v>
      </c>
      <c r="G6044" s="52">
        <v>0</v>
      </c>
      <c r="H6044" s="52">
        <v>0</v>
      </c>
      <c r="I6044" s="52">
        <v>0</v>
      </c>
      <c r="J6044" s="52">
        <v>0</v>
      </c>
      <c r="K6044" s="52">
        <v>0</v>
      </c>
      <c r="L6044" s="52">
        <v>0</v>
      </c>
      <c r="M6044" s="52">
        <v>0</v>
      </c>
      <c r="N6044" s="52">
        <v>0</v>
      </c>
      <c r="O6044" s="52">
        <v>0</v>
      </c>
      <c r="P6044" s="52">
        <v>0</v>
      </c>
      <c r="Q6044" s="52">
        <v>0</v>
      </c>
      <c r="R6044" s="52">
        <v>0</v>
      </c>
      <c r="S6044" s="52">
        <v>0</v>
      </c>
      <c r="T6044" s="52">
        <v>0</v>
      </c>
      <c r="U6044" s="52">
        <v>0</v>
      </c>
      <c r="V6044" s="52">
        <v>0</v>
      </c>
      <c r="W6044" s="52">
        <v>0</v>
      </c>
      <c r="X6044" s="52">
        <v>0</v>
      </c>
      <c r="Y6044" s="52">
        <v>0</v>
      </c>
      <c r="Z6044" s="52">
        <v>0</v>
      </c>
    </row>
    <row r="6045" spans="1:26">
      <c r="A6045" s="52" t="s">
        <v>353</v>
      </c>
      <c r="B6045" s="52" t="s">
        <v>341</v>
      </c>
      <c r="C6045" s="52" t="s">
        <v>262</v>
      </c>
      <c r="D6045" s="52" t="s">
        <v>86</v>
      </c>
      <c r="E6045" s="52" t="s">
        <v>90</v>
      </c>
      <c r="F6045" s="52" t="s">
        <v>67</v>
      </c>
      <c r="G6045" s="52">
        <v>0</v>
      </c>
      <c r="H6045" s="52">
        <v>0</v>
      </c>
      <c r="I6045" s="52">
        <v>0</v>
      </c>
      <c r="J6045" s="52">
        <v>0</v>
      </c>
      <c r="K6045" s="52">
        <v>0</v>
      </c>
      <c r="L6045" s="52">
        <v>0</v>
      </c>
      <c r="M6045" s="52">
        <v>0</v>
      </c>
      <c r="N6045" s="52">
        <v>0</v>
      </c>
      <c r="O6045" s="52">
        <v>0</v>
      </c>
      <c r="P6045" s="52">
        <v>0</v>
      </c>
      <c r="Q6045" s="52">
        <v>0</v>
      </c>
      <c r="R6045" s="52">
        <v>0</v>
      </c>
      <c r="S6045" s="52">
        <v>0</v>
      </c>
      <c r="T6045" s="52">
        <v>0</v>
      </c>
      <c r="U6045" s="52">
        <v>0</v>
      </c>
      <c r="V6045" s="52">
        <v>0</v>
      </c>
      <c r="W6045" s="52">
        <v>0</v>
      </c>
      <c r="X6045" s="52">
        <v>0</v>
      </c>
      <c r="Y6045" s="52">
        <v>0</v>
      </c>
      <c r="Z6045" s="52">
        <v>0</v>
      </c>
    </row>
    <row r="6046" spans="1:26">
      <c r="A6046" s="52" t="s">
        <v>353</v>
      </c>
      <c r="B6046" s="52" t="s">
        <v>337</v>
      </c>
      <c r="C6046" s="52" t="s">
        <v>262</v>
      </c>
      <c r="D6046" s="52" t="s">
        <v>86</v>
      </c>
      <c r="E6046" s="52" t="s">
        <v>90</v>
      </c>
      <c r="F6046" s="52" t="s">
        <v>68</v>
      </c>
      <c r="G6046" s="52">
        <v>0</v>
      </c>
      <c r="H6046" s="52">
        <v>0</v>
      </c>
      <c r="I6046" s="52">
        <v>0</v>
      </c>
      <c r="J6046" s="52">
        <v>0</v>
      </c>
      <c r="K6046" s="52">
        <v>0</v>
      </c>
      <c r="L6046" s="52">
        <v>0</v>
      </c>
      <c r="M6046" s="52">
        <v>0</v>
      </c>
      <c r="N6046" s="52">
        <v>0</v>
      </c>
      <c r="O6046" s="52">
        <v>0</v>
      </c>
      <c r="P6046" s="52">
        <v>0</v>
      </c>
      <c r="Q6046" s="52">
        <v>0</v>
      </c>
      <c r="R6046" s="52">
        <v>0</v>
      </c>
      <c r="S6046" s="52">
        <v>0</v>
      </c>
      <c r="T6046" s="52">
        <v>0</v>
      </c>
      <c r="U6046" s="52">
        <v>0</v>
      </c>
      <c r="V6046" s="52">
        <v>0</v>
      </c>
      <c r="W6046" s="52">
        <v>0</v>
      </c>
      <c r="X6046" s="52">
        <v>0</v>
      </c>
      <c r="Y6046" s="52">
        <v>0</v>
      </c>
      <c r="Z6046" s="52">
        <v>0</v>
      </c>
    </row>
    <row r="6047" spans="1:26">
      <c r="A6047" s="52" t="s">
        <v>353</v>
      </c>
      <c r="B6047" s="52" t="s">
        <v>337</v>
      </c>
      <c r="C6047" s="52" t="s">
        <v>262</v>
      </c>
      <c r="D6047" s="52" t="s">
        <v>86</v>
      </c>
      <c r="E6047" s="52" t="s">
        <v>90</v>
      </c>
      <c r="F6047" s="52" t="s">
        <v>69</v>
      </c>
      <c r="G6047" s="52">
        <v>0</v>
      </c>
      <c r="H6047" s="52">
        <v>0</v>
      </c>
      <c r="I6047" s="52">
        <v>0</v>
      </c>
      <c r="J6047" s="52">
        <v>0</v>
      </c>
      <c r="K6047" s="52">
        <v>0</v>
      </c>
      <c r="L6047" s="52">
        <v>0</v>
      </c>
      <c r="M6047" s="52">
        <v>0</v>
      </c>
      <c r="N6047" s="52">
        <v>0</v>
      </c>
      <c r="O6047" s="52">
        <v>0</v>
      </c>
      <c r="P6047" s="52">
        <v>0</v>
      </c>
      <c r="Q6047" s="52">
        <v>0</v>
      </c>
      <c r="R6047" s="52">
        <v>0</v>
      </c>
      <c r="S6047" s="52">
        <v>0</v>
      </c>
      <c r="T6047" s="52">
        <v>0</v>
      </c>
      <c r="U6047" s="52">
        <v>0</v>
      </c>
      <c r="V6047" s="52">
        <v>0</v>
      </c>
      <c r="W6047" s="52">
        <v>0</v>
      </c>
      <c r="X6047" s="52">
        <v>0</v>
      </c>
      <c r="Y6047" s="52">
        <v>0</v>
      </c>
      <c r="Z6047" s="52">
        <v>0</v>
      </c>
    </row>
    <row r="6048" spans="1:26">
      <c r="A6048" s="52" t="s">
        <v>353</v>
      </c>
      <c r="B6048" s="52" t="s">
        <v>337</v>
      </c>
      <c r="C6048" s="52" t="s">
        <v>262</v>
      </c>
      <c r="D6048" s="52" t="s">
        <v>86</v>
      </c>
      <c r="E6048" s="52" t="s">
        <v>90</v>
      </c>
      <c r="F6048" s="52" t="s">
        <v>70</v>
      </c>
      <c r="G6048" s="52">
        <v>0</v>
      </c>
      <c r="H6048" s="52">
        <v>0</v>
      </c>
      <c r="I6048" s="52">
        <v>0</v>
      </c>
      <c r="J6048" s="52">
        <v>0</v>
      </c>
      <c r="K6048" s="52">
        <v>0</v>
      </c>
      <c r="L6048" s="52">
        <v>0</v>
      </c>
      <c r="M6048" s="52">
        <v>0</v>
      </c>
      <c r="N6048" s="52">
        <v>0</v>
      </c>
      <c r="O6048" s="52">
        <v>0</v>
      </c>
      <c r="P6048" s="52">
        <v>0</v>
      </c>
      <c r="Q6048" s="52">
        <v>0</v>
      </c>
      <c r="R6048" s="52">
        <v>0</v>
      </c>
      <c r="S6048" s="52">
        <v>0</v>
      </c>
      <c r="T6048" s="52">
        <v>0</v>
      </c>
      <c r="U6048" s="52">
        <v>0</v>
      </c>
      <c r="V6048" s="52">
        <v>0</v>
      </c>
      <c r="W6048" s="52">
        <v>0</v>
      </c>
      <c r="X6048" s="52">
        <v>0</v>
      </c>
      <c r="Y6048" s="52">
        <v>0</v>
      </c>
      <c r="Z6048" s="52">
        <v>0</v>
      </c>
    </row>
    <row r="6049" spans="1:26">
      <c r="A6049" s="52" t="s">
        <v>353</v>
      </c>
      <c r="B6049" s="52" t="s">
        <v>342</v>
      </c>
      <c r="C6049" s="52" t="s">
        <v>262</v>
      </c>
      <c r="D6049" s="52" t="s">
        <v>86</v>
      </c>
      <c r="E6049" s="52" t="s">
        <v>90</v>
      </c>
      <c r="F6049" s="52" t="s">
        <v>71</v>
      </c>
      <c r="G6049" s="52">
        <v>0</v>
      </c>
      <c r="H6049" s="52">
        <v>0</v>
      </c>
      <c r="I6049" s="52">
        <v>0</v>
      </c>
      <c r="J6049" s="52">
        <v>0</v>
      </c>
      <c r="K6049" s="52">
        <v>0</v>
      </c>
      <c r="L6049" s="52">
        <v>0</v>
      </c>
      <c r="M6049" s="52">
        <v>0</v>
      </c>
      <c r="N6049" s="52">
        <v>0</v>
      </c>
      <c r="O6049" s="52">
        <v>0</v>
      </c>
      <c r="P6049" s="52">
        <v>0</v>
      </c>
      <c r="Q6049" s="52">
        <v>0</v>
      </c>
      <c r="R6049" s="52">
        <v>0</v>
      </c>
      <c r="S6049" s="52">
        <v>0</v>
      </c>
      <c r="T6049" s="52">
        <v>0</v>
      </c>
      <c r="U6049" s="52">
        <v>0</v>
      </c>
      <c r="V6049" s="52">
        <v>0</v>
      </c>
      <c r="W6049" s="52">
        <v>0</v>
      </c>
      <c r="X6049" s="52">
        <v>0</v>
      </c>
      <c r="Y6049" s="52">
        <v>0</v>
      </c>
      <c r="Z6049" s="52">
        <v>0</v>
      </c>
    </row>
    <row r="6050" spans="1:26">
      <c r="A6050" s="52" t="s">
        <v>353</v>
      </c>
      <c r="B6050" s="52" t="s">
        <v>342</v>
      </c>
      <c r="C6050" s="52" t="s">
        <v>262</v>
      </c>
      <c r="D6050" s="52" t="s">
        <v>86</v>
      </c>
      <c r="E6050" s="52" t="s">
        <v>90</v>
      </c>
      <c r="F6050" s="52" t="s">
        <v>72</v>
      </c>
      <c r="G6050" s="52">
        <v>20.961582768661362</v>
      </c>
      <c r="H6050" s="52">
        <v>23.011254729357873</v>
      </c>
      <c r="I6050" s="52">
        <v>16.578655209357873</v>
      </c>
      <c r="J6050" s="52">
        <v>15.175819520032066</v>
      </c>
      <c r="K6050" s="52">
        <v>15.51914923697159</v>
      </c>
      <c r="L6050" s="52">
        <v>15.954551873063476</v>
      </c>
      <c r="M6050" s="52">
        <v>14.639821755240062</v>
      </c>
      <c r="N6050" s="52">
        <v>29.480541685065205</v>
      </c>
      <c r="O6050" s="52">
        <v>28.336649348999185</v>
      </c>
      <c r="P6050" s="52">
        <v>28.589610974140189</v>
      </c>
      <c r="Q6050" s="52">
        <v>32.582649175578801</v>
      </c>
      <c r="R6050" s="52">
        <v>33.286856119904222</v>
      </c>
      <c r="S6050" s="52">
        <v>27.416250309423692</v>
      </c>
      <c r="T6050" s="52">
        <v>27.471012535709342</v>
      </c>
      <c r="U6050" s="52">
        <v>26.604512958516011</v>
      </c>
      <c r="V6050" s="52">
        <v>29.450923054333384</v>
      </c>
      <c r="W6050" s="52">
        <v>28.43324469885005</v>
      </c>
      <c r="X6050" s="52">
        <v>28.605839601672407</v>
      </c>
      <c r="Y6050" s="52">
        <v>29.180848319637313</v>
      </c>
      <c r="Z6050" s="52">
        <v>37.225640616721059</v>
      </c>
    </row>
    <row r="6051" spans="1:26">
      <c r="A6051" s="52" t="s">
        <v>353</v>
      </c>
      <c r="B6051" s="52" t="s">
        <v>343</v>
      </c>
      <c r="C6051" s="52" t="s">
        <v>262</v>
      </c>
      <c r="D6051" s="52" t="s">
        <v>86</v>
      </c>
      <c r="E6051" s="52" t="s">
        <v>90</v>
      </c>
      <c r="F6051" s="52" t="s">
        <v>73</v>
      </c>
      <c r="G6051" s="52">
        <v>0</v>
      </c>
      <c r="H6051" s="52">
        <v>0</v>
      </c>
      <c r="I6051" s="52">
        <v>0</v>
      </c>
      <c r="J6051" s="52">
        <v>0</v>
      </c>
      <c r="K6051" s="52">
        <v>0</v>
      </c>
      <c r="L6051" s="52">
        <v>0</v>
      </c>
      <c r="M6051" s="52">
        <v>0</v>
      </c>
      <c r="N6051" s="52">
        <v>0</v>
      </c>
      <c r="O6051" s="52">
        <v>0</v>
      </c>
      <c r="P6051" s="52">
        <v>0</v>
      </c>
      <c r="Q6051" s="52">
        <v>0</v>
      </c>
      <c r="R6051" s="52">
        <v>0</v>
      </c>
      <c r="S6051" s="52">
        <v>0</v>
      </c>
      <c r="T6051" s="52">
        <v>0</v>
      </c>
      <c r="U6051" s="52">
        <v>0</v>
      </c>
      <c r="V6051" s="52">
        <v>0</v>
      </c>
      <c r="W6051" s="52">
        <v>0</v>
      </c>
      <c r="X6051" s="52">
        <v>0</v>
      </c>
      <c r="Y6051" s="52">
        <v>0</v>
      </c>
      <c r="Z6051" s="52">
        <v>0</v>
      </c>
    </row>
    <row r="6052" spans="1:26">
      <c r="A6052" s="52" t="s">
        <v>354</v>
      </c>
      <c r="B6052" s="52" t="s">
        <v>337</v>
      </c>
      <c r="C6052" s="52" t="s">
        <v>262</v>
      </c>
      <c r="D6052" s="52" t="s">
        <v>86</v>
      </c>
      <c r="E6052" s="52" t="s">
        <v>91</v>
      </c>
      <c r="F6052" s="52" t="s">
        <v>63</v>
      </c>
      <c r="G6052" s="52">
        <v>0</v>
      </c>
      <c r="H6052" s="52">
        <v>0</v>
      </c>
      <c r="I6052" s="52">
        <v>0</v>
      </c>
      <c r="J6052" s="52">
        <v>0</v>
      </c>
      <c r="K6052" s="52">
        <v>0</v>
      </c>
      <c r="L6052" s="52">
        <v>0</v>
      </c>
      <c r="M6052" s="52">
        <v>0</v>
      </c>
      <c r="N6052" s="52">
        <v>0</v>
      </c>
      <c r="O6052" s="52">
        <v>0</v>
      </c>
      <c r="P6052" s="52">
        <v>0</v>
      </c>
      <c r="Q6052" s="52">
        <v>0</v>
      </c>
      <c r="R6052" s="52">
        <v>0</v>
      </c>
      <c r="S6052" s="52">
        <v>0</v>
      </c>
      <c r="T6052" s="52">
        <v>0</v>
      </c>
      <c r="U6052" s="52">
        <v>0</v>
      </c>
      <c r="V6052" s="52">
        <v>0</v>
      </c>
      <c r="W6052" s="52">
        <v>0</v>
      </c>
      <c r="X6052" s="52">
        <v>0</v>
      </c>
      <c r="Y6052" s="52">
        <v>0</v>
      </c>
      <c r="Z6052" s="52">
        <v>0</v>
      </c>
    </row>
    <row r="6053" spans="1:26">
      <c r="A6053" s="52" t="s">
        <v>354</v>
      </c>
      <c r="B6053" s="52" t="s">
        <v>338</v>
      </c>
      <c r="C6053" s="52" t="s">
        <v>262</v>
      </c>
      <c r="D6053" s="52" t="s">
        <v>86</v>
      </c>
      <c r="E6053" s="52" t="s">
        <v>91</v>
      </c>
      <c r="F6053" s="52" t="s">
        <v>64</v>
      </c>
      <c r="G6053" s="52">
        <v>0</v>
      </c>
      <c r="H6053" s="52">
        <v>0</v>
      </c>
      <c r="I6053" s="52">
        <v>0</v>
      </c>
      <c r="J6053" s="52">
        <v>0</v>
      </c>
      <c r="K6053" s="52">
        <v>0</v>
      </c>
      <c r="L6053" s="52">
        <v>0</v>
      </c>
      <c r="M6053" s="52">
        <v>0</v>
      </c>
      <c r="N6053" s="52">
        <v>0</v>
      </c>
      <c r="O6053" s="52">
        <v>0</v>
      </c>
      <c r="P6053" s="52">
        <v>0</v>
      </c>
      <c r="Q6053" s="52">
        <v>0</v>
      </c>
      <c r="R6053" s="52">
        <v>0</v>
      </c>
      <c r="S6053" s="52">
        <v>0</v>
      </c>
      <c r="T6053" s="52">
        <v>0</v>
      </c>
      <c r="U6053" s="52">
        <v>0</v>
      </c>
      <c r="V6053" s="52">
        <v>0</v>
      </c>
      <c r="W6053" s="52">
        <v>0</v>
      </c>
      <c r="X6053" s="52">
        <v>0</v>
      </c>
      <c r="Y6053" s="52">
        <v>0</v>
      </c>
      <c r="Z6053" s="52">
        <v>0</v>
      </c>
    </row>
    <row r="6054" spans="1:26">
      <c r="A6054" s="52" t="s">
        <v>354</v>
      </c>
      <c r="B6054" s="52" t="s">
        <v>339</v>
      </c>
      <c r="C6054" s="52" t="s">
        <v>262</v>
      </c>
      <c r="D6054" s="52" t="s">
        <v>86</v>
      </c>
      <c r="E6054" s="52" t="s">
        <v>91</v>
      </c>
      <c r="F6054" s="52" t="s">
        <v>65</v>
      </c>
      <c r="G6054" s="52">
        <v>0</v>
      </c>
      <c r="H6054" s="52">
        <v>0</v>
      </c>
      <c r="I6054" s="52">
        <v>0</v>
      </c>
      <c r="J6054" s="52">
        <v>0</v>
      </c>
      <c r="K6054" s="52">
        <v>0</v>
      </c>
      <c r="L6054" s="52">
        <v>0</v>
      </c>
      <c r="M6054" s="52">
        <v>0</v>
      </c>
      <c r="N6054" s="52">
        <v>0</v>
      </c>
      <c r="O6054" s="52">
        <v>0</v>
      </c>
      <c r="P6054" s="52">
        <v>0</v>
      </c>
      <c r="Q6054" s="52">
        <v>0</v>
      </c>
      <c r="R6054" s="52">
        <v>0</v>
      </c>
      <c r="S6054" s="52">
        <v>0</v>
      </c>
      <c r="T6054" s="52">
        <v>0</v>
      </c>
      <c r="U6054" s="52">
        <v>0</v>
      </c>
      <c r="V6054" s="52">
        <v>0</v>
      </c>
      <c r="W6054" s="52">
        <v>0</v>
      </c>
      <c r="X6054" s="52">
        <v>0</v>
      </c>
      <c r="Y6054" s="52">
        <v>0</v>
      </c>
      <c r="Z6054" s="52">
        <v>0</v>
      </c>
    </row>
    <row r="6055" spans="1:26">
      <c r="A6055" s="52" t="s">
        <v>354</v>
      </c>
      <c r="B6055" s="52" t="s">
        <v>340</v>
      </c>
      <c r="C6055" s="52" t="s">
        <v>262</v>
      </c>
      <c r="D6055" s="52" t="s">
        <v>86</v>
      </c>
      <c r="E6055" s="52" t="s">
        <v>91</v>
      </c>
      <c r="F6055" s="52" t="s">
        <v>66</v>
      </c>
      <c r="G6055" s="52">
        <v>1.0801944000000001E-2</v>
      </c>
      <c r="H6055" s="52">
        <v>1.0801944000000001E-2</v>
      </c>
      <c r="I6055" s="52">
        <v>1.0801944000000001E-2</v>
      </c>
      <c r="J6055" s="52">
        <v>1.0801944000000001E-2</v>
      </c>
      <c r="K6055" s="52">
        <v>1.0801944000000001E-2</v>
      </c>
      <c r="L6055" s="52">
        <v>1.0801944000000001E-2</v>
      </c>
      <c r="M6055" s="52">
        <v>1.0801944000000001E-2</v>
      </c>
      <c r="N6055" s="52">
        <v>1.0801944000000001E-2</v>
      </c>
      <c r="O6055" s="52">
        <v>1.0801944000000001E-2</v>
      </c>
      <c r="P6055" s="52">
        <v>1.43984052E-2</v>
      </c>
      <c r="Q6055" s="52">
        <v>0.19440149760000003</v>
      </c>
      <c r="R6055" s="52">
        <v>0.20879990280000002</v>
      </c>
      <c r="S6055" s="52">
        <v>0.21240055080000003</v>
      </c>
      <c r="T6055" s="52">
        <v>5.7601994400000002E-2</v>
      </c>
      <c r="U6055" s="52">
        <v>7.5601047600000013E-2</v>
      </c>
      <c r="V6055" s="52">
        <v>7.5601047600000013E-2</v>
      </c>
      <c r="W6055" s="52">
        <v>8.6398804800000006E-2</v>
      </c>
      <c r="X6055" s="52">
        <v>0.1044020448</v>
      </c>
      <c r="Y6055" s="52">
        <v>0.226798956</v>
      </c>
      <c r="Z6055" s="52">
        <v>0.78479891280000003</v>
      </c>
    </row>
    <row r="6056" spans="1:26">
      <c r="A6056" s="52" t="s">
        <v>354</v>
      </c>
      <c r="B6056" s="52" t="s">
        <v>341</v>
      </c>
      <c r="C6056" s="52" t="s">
        <v>262</v>
      </c>
      <c r="D6056" s="52" t="s">
        <v>86</v>
      </c>
      <c r="E6056" s="52" t="s">
        <v>91</v>
      </c>
      <c r="F6056" s="52" t="s">
        <v>67</v>
      </c>
      <c r="G6056" s="52">
        <v>0</v>
      </c>
      <c r="H6056" s="52">
        <v>0</v>
      </c>
      <c r="I6056" s="52">
        <v>0</v>
      </c>
      <c r="J6056" s="52">
        <v>0</v>
      </c>
      <c r="K6056" s="52">
        <v>0</v>
      </c>
      <c r="L6056" s="52">
        <v>0</v>
      </c>
      <c r="M6056" s="52">
        <v>0</v>
      </c>
      <c r="N6056" s="52">
        <v>0</v>
      </c>
      <c r="O6056" s="52">
        <v>0</v>
      </c>
      <c r="P6056" s="52">
        <v>0</v>
      </c>
      <c r="Q6056" s="52">
        <v>0</v>
      </c>
      <c r="R6056" s="52">
        <v>0</v>
      </c>
      <c r="S6056" s="52">
        <v>0</v>
      </c>
      <c r="T6056" s="52">
        <v>0</v>
      </c>
      <c r="U6056" s="52">
        <v>0</v>
      </c>
      <c r="V6056" s="52">
        <v>0</v>
      </c>
      <c r="W6056" s="52">
        <v>0</v>
      </c>
      <c r="X6056" s="52">
        <v>0</v>
      </c>
      <c r="Y6056" s="52">
        <v>0</v>
      </c>
      <c r="Z6056" s="52">
        <v>0</v>
      </c>
    </row>
    <row r="6057" spans="1:26">
      <c r="A6057" s="52" t="s">
        <v>354</v>
      </c>
      <c r="B6057" s="52" t="s">
        <v>337</v>
      </c>
      <c r="C6057" s="52" t="s">
        <v>262</v>
      </c>
      <c r="D6057" s="52" t="s">
        <v>86</v>
      </c>
      <c r="E6057" s="52" t="s">
        <v>91</v>
      </c>
      <c r="F6057" s="52" t="s">
        <v>68</v>
      </c>
      <c r="G6057" s="52">
        <v>0</v>
      </c>
      <c r="H6057" s="52">
        <v>0</v>
      </c>
      <c r="I6057" s="52">
        <v>0</v>
      </c>
      <c r="J6057" s="52">
        <v>0</v>
      </c>
      <c r="K6057" s="52">
        <v>0</v>
      </c>
      <c r="L6057" s="52">
        <v>0</v>
      </c>
      <c r="M6057" s="52">
        <v>0</v>
      </c>
      <c r="N6057" s="52">
        <v>0</v>
      </c>
      <c r="O6057" s="52">
        <v>0</v>
      </c>
      <c r="P6057" s="52">
        <v>0</v>
      </c>
      <c r="Q6057" s="52">
        <v>0</v>
      </c>
      <c r="R6057" s="52">
        <v>0</v>
      </c>
      <c r="S6057" s="52">
        <v>0</v>
      </c>
      <c r="T6057" s="52">
        <v>0</v>
      </c>
      <c r="U6057" s="52">
        <v>0</v>
      </c>
      <c r="V6057" s="52">
        <v>0</v>
      </c>
      <c r="W6057" s="52">
        <v>0</v>
      </c>
      <c r="X6057" s="52">
        <v>0</v>
      </c>
      <c r="Y6057" s="52">
        <v>0</v>
      </c>
      <c r="Z6057" s="52">
        <v>0</v>
      </c>
    </row>
    <row r="6058" spans="1:26">
      <c r="A6058" s="52" t="s">
        <v>354</v>
      </c>
      <c r="B6058" s="52" t="s">
        <v>337</v>
      </c>
      <c r="C6058" s="52" t="s">
        <v>262</v>
      </c>
      <c r="D6058" s="52" t="s">
        <v>86</v>
      </c>
      <c r="E6058" s="52" t="s">
        <v>91</v>
      </c>
      <c r="F6058" s="52" t="s">
        <v>69</v>
      </c>
      <c r="G6058" s="52">
        <v>0</v>
      </c>
      <c r="H6058" s="52">
        <v>0</v>
      </c>
      <c r="I6058" s="52">
        <v>0</v>
      </c>
      <c r="J6058" s="52">
        <v>0</v>
      </c>
      <c r="K6058" s="52">
        <v>0</v>
      </c>
      <c r="L6058" s="52">
        <v>0</v>
      </c>
      <c r="M6058" s="52">
        <v>0</v>
      </c>
      <c r="N6058" s="52">
        <v>0</v>
      </c>
      <c r="O6058" s="52">
        <v>0</v>
      </c>
      <c r="P6058" s="52">
        <v>0</v>
      </c>
      <c r="Q6058" s="52">
        <v>0</v>
      </c>
      <c r="R6058" s="52">
        <v>0</v>
      </c>
      <c r="S6058" s="52">
        <v>0</v>
      </c>
      <c r="T6058" s="52">
        <v>0</v>
      </c>
      <c r="U6058" s="52">
        <v>0</v>
      </c>
      <c r="V6058" s="52">
        <v>0</v>
      </c>
      <c r="W6058" s="52">
        <v>0</v>
      </c>
      <c r="X6058" s="52">
        <v>0</v>
      </c>
      <c r="Y6058" s="52">
        <v>0</v>
      </c>
      <c r="Z6058" s="52">
        <v>0</v>
      </c>
    </row>
    <row r="6059" spans="1:26">
      <c r="A6059" s="52" t="s">
        <v>354</v>
      </c>
      <c r="B6059" s="52" t="s">
        <v>337</v>
      </c>
      <c r="C6059" s="52" t="s">
        <v>262</v>
      </c>
      <c r="D6059" s="52" t="s">
        <v>86</v>
      </c>
      <c r="E6059" s="52" t="s">
        <v>91</v>
      </c>
      <c r="F6059" s="52" t="s">
        <v>70</v>
      </c>
      <c r="G6059" s="52">
        <v>0</v>
      </c>
      <c r="H6059" s="52">
        <v>0</v>
      </c>
      <c r="I6059" s="52">
        <v>0</v>
      </c>
      <c r="J6059" s="52">
        <v>0</v>
      </c>
      <c r="K6059" s="52">
        <v>0</v>
      </c>
      <c r="L6059" s="52">
        <v>0</v>
      </c>
      <c r="M6059" s="52">
        <v>0</v>
      </c>
      <c r="N6059" s="52">
        <v>0</v>
      </c>
      <c r="O6059" s="52">
        <v>0</v>
      </c>
      <c r="P6059" s="52">
        <v>0</v>
      </c>
      <c r="Q6059" s="52">
        <v>0</v>
      </c>
      <c r="R6059" s="52">
        <v>0</v>
      </c>
      <c r="S6059" s="52">
        <v>0</v>
      </c>
      <c r="T6059" s="52">
        <v>0</v>
      </c>
      <c r="U6059" s="52">
        <v>0</v>
      </c>
      <c r="V6059" s="52">
        <v>0</v>
      </c>
      <c r="W6059" s="52">
        <v>0</v>
      </c>
      <c r="X6059" s="52">
        <v>0</v>
      </c>
      <c r="Y6059" s="52">
        <v>0</v>
      </c>
      <c r="Z6059" s="52">
        <v>0</v>
      </c>
    </row>
    <row r="6060" spans="1:26">
      <c r="A6060" s="52" t="s">
        <v>354</v>
      </c>
      <c r="B6060" s="52" t="s">
        <v>342</v>
      </c>
      <c r="C6060" s="52" t="s">
        <v>262</v>
      </c>
      <c r="D6060" s="52" t="s">
        <v>86</v>
      </c>
      <c r="E6060" s="52" t="s">
        <v>91</v>
      </c>
      <c r="F6060" s="52" t="s">
        <v>71</v>
      </c>
      <c r="G6060" s="52">
        <v>0</v>
      </c>
      <c r="H6060" s="52">
        <v>0</v>
      </c>
      <c r="I6060" s="52">
        <v>0</v>
      </c>
      <c r="J6060" s="52">
        <v>0</v>
      </c>
      <c r="K6060" s="52">
        <v>0</v>
      </c>
      <c r="L6060" s="52">
        <v>0</v>
      </c>
      <c r="M6060" s="52">
        <v>0</v>
      </c>
      <c r="N6060" s="52">
        <v>0</v>
      </c>
      <c r="O6060" s="52">
        <v>0</v>
      </c>
      <c r="P6060" s="52">
        <v>0</v>
      </c>
      <c r="Q6060" s="52">
        <v>0</v>
      </c>
      <c r="R6060" s="52">
        <v>0</v>
      </c>
      <c r="S6060" s="52">
        <v>0</v>
      </c>
      <c r="T6060" s="52">
        <v>0</v>
      </c>
      <c r="U6060" s="52">
        <v>0</v>
      </c>
      <c r="V6060" s="52">
        <v>0</v>
      </c>
      <c r="W6060" s="52">
        <v>0</v>
      </c>
      <c r="X6060" s="52">
        <v>0</v>
      </c>
      <c r="Y6060" s="52">
        <v>0</v>
      </c>
      <c r="Z6060" s="52">
        <v>0</v>
      </c>
    </row>
    <row r="6061" spans="1:26">
      <c r="A6061" s="52" t="s">
        <v>354</v>
      </c>
      <c r="B6061" s="52" t="s">
        <v>342</v>
      </c>
      <c r="C6061" s="52" t="s">
        <v>262</v>
      </c>
      <c r="D6061" s="52" t="s">
        <v>86</v>
      </c>
      <c r="E6061" s="52" t="s">
        <v>91</v>
      </c>
      <c r="F6061" s="52" t="s">
        <v>72</v>
      </c>
      <c r="G6061" s="52">
        <v>0</v>
      </c>
      <c r="H6061" s="52">
        <v>0</v>
      </c>
      <c r="I6061" s="52">
        <v>0</v>
      </c>
      <c r="J6061" s="52">
        <v>0</v>
      </c>
      <c r="K6061" s="52">
        <v>0</v>
      </c>
      <c r="L6061" s="52">
        <v>0</v>
      </c>
      <c r="M6061" s="52">
        <v>0</v>
      </c>
      <c r="N6061" s="52">
        <v>0</v>
      </c>
      <c r="O6061" s="52">
        <v>0</v>
      </c>
      <c r="P6061" s="52">
        <v>0</v>
      </c>
      <c r="Q6061" s="52">
        <v>0.39999849840000007</v>
      </c>
      <c r="R6061" s="52">
        <v>7.6559824800000009E-2</v>
      </c>
      <c r="S6061" s="52">
        <v>8.9517970800000013E-2</v>
      </c>
      <c r="T6061" s="52">
        <v>8.7520867199999991E-2</v>
      </c>
      <c r="U6061" s="52">
        <v>8.9400740399999998E-2</v>
      </c>
      <c r="V6061" s="52">
        <v>0.17080050600000002</v>
      </c>
      <c r="W6061" s="52">
        <v>0.13803879600000002</v>
      </c>
      <c r="X6061" s="52">
        <v>0.22020055920000003</v>
      </c>
      <c r="Y6061" s="52">
        <v>3.0680870400000001E-2</v>
      </c>
      <c r="Z6061" s="52">
        <v>2.4681186000000001E-2</v>
      </c>
    </row>
    <row r="6062" spans="1:26">
      <c r="A6062" s="52" t="s">
        <v>354</v>
      </c>
      <c r="B6062" s="52" t="s">
        <v>343</v>
      </c>
      <c r="C6062" s="52" t="s">
        <v>262</v>
      </c>
      <c r="D6062" s="52" t="s">
        <v>86</v>
      </c>
      <c r="E6062" s="52" t="s">
        <v>91</v>
      </c>
      <c r="F6062" s="52" t="s">
        <v>73</v>
      </c>
      <c r="G6062" s="52">
        <v>8.9199020376</v>
      </c>
      <c r="H6062" s="52">
        <v>9.2115000972000001</v>
      </c>
      <c r="I6062" s="52">
        <v>12.281400021600001</v>
      </c>
      <c r="J6062" s="52">
        <v>12.424500658800001</v>
      </c>
      <c r="K6062" s="52">
        <v>12.491100086400001</v>
      </c>
      <c r="L6062" s="52">
        <v>13.233599758800001</v>
      </c>
      <c r="M6062" s="52">
        <v>13.881599168400001</v>
      </c>
      <c r="N6062" s="52">
        <v>14.415298937999999</v>
      </c>
      <c r="O6062" s="52">
        <v>14.603399301600001</v>
      </c>
      <c r="P6062" s="52">
        <v>10.1034015408</v>
      </c>
      <c r="Q6062" s="52">
        <v>9.8810992080000002</v>
      </c>
      <c r="R6062" s="52">
        <v>9.1044017532000012</v>
      </c>
      <c r="S6062" s="52">
        <v>8.8361995320000002</v>
      </c>
      <c r="T6062" s="52">
        <v>9.5931017964000009</v>
      </c>
      <c r="U6062" s="52">
        <v>9.0377981388000013</v>
      </c>
      <c r="V6062" s="52">
        <v>9.0999009431999998</v>
      </c>
      <c r="W6062" s="52">
        <v>10.7207996292</v>
      </c>
      <c r="X6062" s="52">
        <v>11.528998567200002</v>
      </c>
      <c r="Y6062" s="52">
        <v>13.419899798399999</v>
      </c>
      <c r="Z6062" s="52">
        <v>15.644698329600001</v>
      </c>
    </row>
    <row r="6063" spans="1:26">
      <c r="A6063" s="52" t="s">
        <v>355</v>
      </c>
      <c r="B6063" s="52" t="s">
        <v>337</v>
      </c>
      <c r="C6063" s="52" t="s">
        <v>262</v>
      </c>
      <c r="D6063" s="52" t="s">
        <v>86</v>
      </c>
      <c r="E6063" s="52" t="s">
        <v>92</v>
      </c>
      <c r="F6063" s="52" t="s">
        <v>63</v>
      </c>
      <c r="G6063" s="52">
        <v>6.5896045200000003E-2</v>
      </c>
      <c r="H6063" s="52">
        <v>6.5896045200000003E-2</v>
      </c>
      <c r="I6063" s="52">
        <v>6.5778814800000002E-2</v>
      </c>
      <c r="J6063" s="52">
        <v>6.5515046399999999E-2</v>
      </c>
      <c r="K6063" s="52">
        <v>6.5561101200000013E-2</v>
      </c>
      <c r="L6063" s="52">
        <v>6.5515046399999999E-2</v>
      </c>
      <c r="M6063" s="52">
        <v>6.5456431199999998E-2</v>
      </c>
      <c r="N6063" s="52">
        <v>6.531408000000001E-2</v>
      </c>
      <c r="O6063" s="52">
        <v>6.4217138400000012E-2</v>
      </c>
      <c r="P6063" s="52">
        <v>1.5269259600000001E-2</v>
      </c>
      <c r="Q6063" s="52">
        <v>3.8313406800000005E-2</v>
      </c>
      <c r="R6063" s="52">
        <v>3.3523707600000001E-2</v>
      </c>
      <c r="S6063" s="52">
        <v>4.6934028000000004E-3</v>
      </c>
      <c r="T6063" s="52">
        <v>0</v>
      </c>
      <c r="U6063" s="52">
        <v>5.7568500000000009E-3</v>
      </c>
      <c r="V6063" s="52">
        <v>4.7227103999999999E-3</v>
      </c>
      <c r="W6063" s="52">
        <v>3.2238360000000002E-4</v>
      </c>
      <c r="X6063" s="52">
        <v>0</v>
      </c>
      <c r="Y6063" s="52">
        <v>0</v>
      </c>
      <c r="Z6063" s="52">
        <v>0</v>
      </c>
    </row>
    <row r="6064" spans="1:26">
      <c r="A6064" s="52" t="s">
        <v>355</v>
      </c>
      <c r="B6064" s="52" t="s">
        <v>338</v>
      </c>
      <c r="C6064" s="52" t="s">
        <v>262</v>
      </c>
      <c r="D6064" s="52" t="s">
        <v>86</v>
      </c>
      <c r="E6064" s="52" t="s">
        <v>92</v>
      </c>
      <c r="F6064" s="52" t="s">
        <v>64</v>
      </c>
      <c r="G6064" s="52">
        <v>0</v>
      </c>
      <c r="H6064" s="52">
        <v>0</v>
      </c>
      <c r="I6064" s="52">
        <v>0</v>
      </c>
      <c r="J6064" s="52">
        <v>0</v>
      </c>
      <c r="K6064" s="52">
        <v>0</v>
      </c>
      <c r="L6064" s="52">
        <v>0</v>
      </c>
      <c r="M6064" s="52">
        <v>0</v>
      </c>
      <c r="N6064" s="52">
        <v>0</v>
      </c>
      <c r="O6064" s="52">
        <v>0</v>
      </c>
      <c r="P6064" s="52">
        <v>0</v>
      </c>
      <c r="Q6064" s="52">
        <v>0</v>
      </c>
      <c r="R6064" s="52">
        <v>0</v>
      </c>
      <c r="S6064" s="52">
        <v>0</v>
      </c>
      <c r="T6064" s="52">
        <v>0</v>
      </c>
      <c r="U6064" s="52">
        <v>0</v>
      </c>
      <c r="V6064" s="52">
        <v>0</v>
      </c>
      <c r="W6064" s="52">
        <v>0</v>
      </c>
      <c r="X6064" s="52">
        <v>0</v>
      </c>
      <c r="Y6064" s="52">
        <v>0</v>
      </c>
      <c r="Z6064" s="52">
        <v>0</v>
      </c>
    </row>
    <row r="6065" spans="1:26">
      <c r="A6065" s="52" t="s">
        <v>355</v>
      </c>
      <c r="B6065" s="52" t="s">
        <v>339</v>
      </c>
      <c r="C6065" s="52" t="s">
        <v>262</v>
      </c>
      <c r="D6065" s="52" t="s">
        <v>86</v>
      </c>
      <c r="E6065" s="52" t="s">
        <v>92</v>
      </c>
      <c r="F6065" s="52" t="s">
        <v>65</v>
      </c>
      <c r="G6065" s="52">
        <v>0</v>
      </c>
      <c r="H6065" s="52">
        <v>0</v>
      </c>
      <c r="I6065" s="52">
        <v>0</v>
      </c>
      <c r="J6065" s="52">
        <v>0</v>
      </c>
      <c r="K6065" s="52">
        <v>0</v>
      </c>
      <c r="L6065" s="52">
        <v>0</v>
      </c>
      <c r="M6065" s="52">
        <v>0</v>
      </c>
      <c r="N6065" s="52">
        <v>0</v>
      </c>
      <c r="O6065" s="52">
        <v>0</v>
      </c>
      <c r="P6065" s="52">
        <v>0</v>
      </c>
      <c r="Q6065" s="52">
        <v>0</v>
      </c>
      <c r="R6065" s="52">
        <v>0</v>
      </c>
      <c r="S6065" s="52">
        <v>0</v>
      </c>
      <c r="T6065" s="52">
        <v>0</v>
      </c>
      <c r="U6065" s="52">
        <v>0</v>
      </c>
      <c r="V6065" s="52">
        <v>0</v>
      </c>
      <c r="W6065" s="52">
        <v>0</v>
      </c>
      <c r="X6065" s="52">
        <v>0</v>
      </c>
      <c r="Y6065" s="52">
        <v>0</v>
      </c>
      <c r="Z6065" s="52">
        <v>0</v>
      </c>
    </row>
    <row r="6066" spans="1:26">
      <c r="A6066" s="52" t="s">
        <v>355</v>
      </c>
      <c r="B6066" s="52" t="s">
        <v>340</v>
      </c>
      <c r="C6066" s="52" t="s">
        <v>262</v>
      </c>
      <c r="D6066" s="52" t="s">
        <v>86</v>
      </c>
      <c r="E6066" s="52" t="s">
        <v>92</v>
      </c>
      <c r="F6066" s="52" t="s">
        <v>66</v>
      </c>
      <c r="G6066" s="52">
        <v>1.3788011628000001</v>
      </c>
      <c r="H6066" s="52">
        <v>1.4292018612000001</v>
      </c>
      <c r="I6066" s="52">
        <v>0.55079866080000006</v>
      </c>
      <c r="J6066" s="52">
        <v>4.1004011952000008</v>
      </c>
      <c r="K6066" s="52">
        <v>4.1615996508000004</v>
      </c>
      <c r="L6066" s="52">
        <v>4.1543983548000005</v>
      </c>
      <c r="M6066" s="52">
        <v>4.7195996076000002</v>
      </c>
      <c r="N6066" s="52">
        <v>4.9644018036000004</v>
      </c>
      <c r="O6066" s="52">
        <v>5.3171983188</v>
      </c>
      <c r="P6066" s="52">
        <v>5.738398772400001</v>
      </c>
      <c r="Q6066" s="52">
        <v>5.4863994672000009</v>
      </c>
      <c r="R6066" s="52">
        <v>5.864400518400001</v>
      </c>
      <c r="S6066" s="52">
        <v>6.4655998776000008</v>
      </c>
      <c r="T6066" s="52">
        <v>6.9588007308000002</v>
      </c>
      <c r="U6066" s="52">
        <v>7.2216019800000009</v>
      </c>
      <c r="V6066" s="52">
        <v>9.1367992116000014</v>
      </c>
      <c r="W6066" s="52">
        <v>9.4607989163999999</v>
      </c>
      <c r="X6066" s="52">
        <v>9.3816014076000016</v>
      </c>
      <c r="Y6066" s="52">
        <v>9.5940019583999998</v>
      </c>
      <c r="Z6066" s="52">
        <v>9.9792001187999997</v>
      </c>
    </row>
    <row r="6067" spans="1:26">
      <c r="A6067" s="52" t="s">
        <v>355</v>
      </c>
      <c r="B6067" s="52" t="s">
        <v>341</v>
      </c>
      <c r="C6067" s="52" t="s">
        <v>262</v>
      </c>
      <c r="D6067" s="52" t="s">
        <v>86</v>
      </c>
      <c r="E6067" s="52" t="s">
        <v>92</v>
      </c>
      <c r="F6067" s="52" t="s">
        <v>67</v>
      </c>
      <c r="G6067" s="52">
        <v>0</v>
      </c>
      <c r="H6067" s="52">
        <v>0</v>
      </c>
      <c r="I6067" s="52">
        <v>0</v>
      </c>
      <c r="J6067" s="52">
        <v>0</v>
      </c>
      <c r="K6067" s="52">
        <v>0</v>
      </c>
      <c r="L6067" s="52">
        <v>0</v>
      </c>
      <c r="M6067" s="52">
        <v>0</v>
      </c>
      <c r="N6067" s="52">
        <v>0</v>
      </c>
      <c r="O6067" s="52">
        <v>0</v>
      </c>
      <c r="P6067" s="52">
        <v>0</v>
      </c>
      <c r="Q6067" s="52">
        <v>0</v>
      </c>
      <c r="R6067" s="52">
        <v>0</v>
      </c>
      <c r="S6067" s="52">
        <v>0</v>
      </c>
      <c r="T6067" s="52">
        <v>0</v>
      </c>
      <c r="U6067" s="52">
        <v>0</v>
      </c>
      <c r="V6067" s="52">
        <v>0</v>
      </c>
      <c r="W6067" s="52">
        <v>0</v>
      </c>
      <c r="X6067" s="52">
        <v>0</v>
      </c>
      <c r="Y6067" s="52">
        <v>0</v>
      </c>
      <c r="Z6067" s="52">
        <v>0</v>
      </c>
    </row>
    <row r="6068" spans="1:26">
      <c r="A6068" s="52" t="s">
        <v>355</v>
      </c>
      <c r="B6068" s="52" t="s">
        <v>337</v>
      </c>
      <c r="C6068" s="52" t="s">
        <v>262</v>
      </c>
      <c r="D6068" s="52" t="s">
        <v>86</v>
      </c>
      <c r="E6068" s="52" t="s">
        <v>92</v>
      </c>
      <c r="F6068" s="52" t="s">
        <v>68</v>
      </c>
      <c r="G6068" s="52">
        <v>0</v>
      </c>
      <c r="H6068" s="52">
        <v>0</v>
      </c>
      <c r="I6068" s="52">
        <v>0</v>
      </c>
      <c r="J6068" s="52">
        <v>0</v>
      </c>
      <c r="K6068" s="52">
        <v>0</v>
      </c>
      <c r="L6068" s="52">
        <v>0</v>
      </c>
      <c r="M6068" s="52">
        <v>0</v>
      </c>
      <c r="N6068" s="52">
        <v>0</v>
      </c>
      <c r="O6068" s="52">
        <v>0</v>
      </c>
      <c r="P6068" s="52">
        <v>0</v>
      </c>
      <c r="Q6068" s="52">
        <v>0</v>
      </c>
      <c r="R6068" s="52">
        <v>0</v>
      </c>
      <c r="S6068" s="52">
        <v>0</v>
      </c>
      <c r="T6068" s="52">
        <v>0</v>
      </c>
      <c r="U6068" s="52">
        <v>0</v>
      </c>
      <c r="V6068" s="52">
        <v>0</v>
      </c>
      <c r="W6068" s="52">
        <v>0</v>
      </c>
      <c r="X6068" s="52">
        <v>0</v>
      </c>
      <c r="Y6068" s="52">
        <v>0</v>
      </c>
      <c r="Z6068" s="52">
        <v>0</v>
      </c>
    </row>
    <row r="6069" spans="1:26">
      <c r="A6069" s="52" t="s">
        <v>355</v>
      </c>
      <c r="B6069" s="52" t="s">
        <v>337</v>
      </c>
      <c r="C6069" s="52" t="s">
        <v>262</v>
      </c>
      <c r="D6069" s="52" t="s">
        <v>86</v>
      </c>
      <c r="E6069" s="52" t="s">
        <v>92</v>
      </c>
      <c r="F6069" s="52" t="s">
        <v>69</v>
      </c>
      <c r="G6069" s="52">
        <v>0</v>
      </c>
      <c r="H6069" s="52">
        <v>0</v>
      </c>
      <c r="I6069" s="52">
        <v>0</v>
      </c>
      <c r="J6069" s="52">
        <v>0</v>
      </c>
      <c r="K6069" s="52">
        <v>0</v>
      </c>
      <c r="L6069" s="52">
        <v>0</v>
      </c>
      <c r="M6069" s="52">
        <v>0</v>
      </c>
      <c r="N6069" s="52">
        <v>0</v>
      </c>
      <c r="O6069" s="52">
        <v>0</v>
      </c>
      <c r="P6069" s="52">
        <v>0</v>
      </c>
      <c r="Q6069" s="52">
        <v>0</v>
      </c>
      <c r="R6069" s="52">
        <v>0</v>
      </c>
      <c r="S6069" s="52">
        <v>0</v>
      </c>
      <c r="T6069" s="52">
        <v>0</v>
      </c>
      <c r="U6069" s="52">
        <v>0</v>
      </c>
      <c r="V6069" s="52">
        <v>0</v>
      </c>
      <c r="W6069" s="52">
        <v>0</v>
      </c>
      <c r="X6069" s="52">
        <v>0</v>
      </c>
      <c r="Y6069" s="52">
        <v>0</v>
      </c>
      <c r="Z6069" s="52">
        <v>0</v>
      </c>
    </row>
    <row r="6070" spans="1:26">
      <c r="A6070" s="52" t="s">
        <v>355</v>
      </c>
      <c r="B6070" s="52" t="s">
        <v>337</v>
      </c>
      <c r="C6070" s="52" t="s">
        <v>262</v>
      </c>
      <c r="D6070" s="52" t="s">
        <v>86</v>
      </c>
      <c r="E6070" s="52" t="s">
        <v>92</v>
      </c>
      <c r="F6070" s="52" t="s">
        <v>70</v>
      </c>
      <c r="G6070" s="52">
        <v>0</v>
      </c>
      <c r="H6070" s="52">
        <v>0</v>
      </c>
      <c r="I6070" s="52">
        <v>0</v>
      </c>
      <c r="J6070" s="52">
        <v>0</v>
      </c>
      <c r="K6070" s="52">
        <v>0</v>
      </c>
      <c r="L6070" s="52">
        <v>0</v>
      </c>
      <c r="M6070" s="52">
        <v>0</v>
      </c>
      <c r="N6070" s="52">
        <v>0</v>
      </c>
      <c r="O6070" s="52">
        <v>0</v>
      </c>
      <c r="P6070" s="52">
        <v>0</v>
      </c>
      <c r="Q6070" s="52">
        <v>0</v>
      </c>
      <c r="R6070" s="52">
        <v>0</v>
      </c>
      <c r="S6070" s="52">
        <v>0</v>
      </c>
      <c r="T6070" s="52">
        <v>0</v>
      </c>
      <c r="U6070" s="52">
        <v>0</v>
      </c>
      <c r="V6070" s="52">
        <v>0</v>
      </c>
      <c r="W6070" s="52">
        <v>0</v>
      </c>
      <c r="X6070" s="52">
        <v>0</v>
      </c>
      <c r="Y6070" s="52">
        <v>0</v>
      </c>
      <c r="Z6070" s="52">
        <v>0</v>
      </c>
    </row>
    <row r="6071" spans="1:26">
      <c r="A6071" s="52" t="s">
        <v>355</v>
      </c>
      <c r="B6071" s="52" t="s">
        <v>342</v>
      </c>
      <c r="C6071" s="52" t="s">
        <v>262</v>
      </c>
      <c r="D6071" s="52" t="s">
        <v>86</v>
      </c>
      <c r="E6071" s="52" t="s">
        <v>92</v>
      </c>
      <c r="F6071" s="52" t="s">
        <v>71</v>
      </c>
      <c r="G6071" s="52">
        <v>0</v>
      </c>
      <c r="H6071" s="52">
        <v>0</v>
      </c>
      <c r="I6071" s="52">
        <v>0</v>
      </c>
      <c r="J6071" s="52">
        <v>0</v>
      </c>
      <c r="K6071" s="52">
        <v>0</v>
      </c>
      <c r="L6071" s="52">
        <v>0</v>
      </c>
      <c r="M6071" s="52">
        <v>0</v>
      </c>
      <c r="N6071" s="52">
        <v>0</v>
      </c>
      <c r="O6071" s="52">
        <v>0</v>
      </c>
      <c r="P6071" s="52">
        <v>0</v>
      </c>
      <c r="Q6071" s="52">
        <v>0</v>
      </c>
      <c r="R6071" s="52">
        <v>0</v>
      </c>
      <c r="S6071" s="52">
        <v>0</v>
      </c>
      <c r="T6071" s="52">
        <v>0</v>
      </c>
      <c r="U6071" s="52">
        <v>0</v>
      </c>
      <c r="V6071" s="52">
        <v>0</v>
      </c>
      <c r="W6071" s="52">
        <v>0</v>
      </c>
      <c r="X6071" s="52">
        <v>0</v>
      </c>
      <c r="Y6071" s="52">
        <v>0</v>
      </c>
      <c r="Z6071" s="52">
        <v>0</v>
      </c>
    </row>
    <row r="6072" spans="1:26">
      <c r="A6072" s="52" t="s">
        <v>355</v>
      </c>
      <c r="B6072" s="52" t="s">
        <v>342</v>
      </c>
      <c r="C6072" s="52" t="s">
        <v>262</v>
      </c>
      <c r="D6072" s="52" t="s">
        <v>86</v>
      </c>
      <c r="E6072" s="52" t="s">
        <v>92</v>
      </c>
      <c r="F6072" s="52" t="s">
        <v>72</v>
      </c>
      <c r="G6072" s="52">
        <v>0</v>
      </c>
      <c r="H6072" s="52">
        <v>0</v>
      </c>
      <c r="I6072" s="52">
        <v>4.7700212400000004E-2</v>
      </c>
      <c r="J6072" s="52">
        <v>4.2651015336000011</v>
      </c>
      <c r="K6072" s="52">
        <v>4.5207014868000011</v>
      </c>
      <c r="L6072" s="52">
        <v>4.7337007500000006</v>
      </c>
      <c r="M6072" s="52">
        <v>6.0969018959999994</v>
      </c>
      <c r="N6072" s="52">
        <v>6.3950983523999998</v>
      </c>
      <c r="O6072" s="52">
        <v>7.0341003288000001</v>
      </c>
      <c r="P6072" s="52">
        <v>1.3256999784000001</v>
      </c>
      <c r="Q6072" s="52">
        <v>4.5673005708000005</v>
      </c>
      <c r="R6072" s="52">
        <v>4.5989569656000002</v>
      </c>
      <c r="S6072" s="52">
        <v>5.5774372464000006</v>
      </c>
      <c r="T6072" s="52">
        <v>5.9900212656000003</v>
      </c>
      <c r="U6072" s="52">
        <v>5.8739547960000005</v>
      </c>
      <c r="V6072" s="52">
        <v>7.3100062619999999</v>
      </c>
      <c r="W6072" s="52">
        <v>8.1072148499999983</v>
      </c>
      <c r="X6072" s="52">
        <v>7.6821667272000003</v>
      </c>
      <c r="Y6072" s="52">
        <v>7.678934517600001</v>
      </c>
      <c r="Z6072" s="52">
        <v>8.0730966167999991</v>
      </c>
    </row>
    <row r="6073" spans="1:26">
      <c r="A6073" s="52" t="s">
        <v>355</v>
      </c>
      <c r="B6073" s="52" t="s">
        <v>343</v>
      </c>
      <c r="C6073" s="52" t="s">
        <v>262</v>
      </c>
      <c r="D6073" s="52" t="s">
        <v>86</v>
      </c>
      <c r="E6073" s="52" t="s">
        <v>92</v>
      </c>
      <c r="F6073" s="52" t="s">
        <v>73</v>
      </c>
      <c r="G6073" s="52">
        <v>0.40500172439999998</v>
      </c>
      <c r="H6073" s="52">
        <v>0.40949834759999998</v>
      </c>
      <c r="I6073" s="52">
        <v>0.51840120239999998</v>
      </c>
      <c r="J6073" s="52">
        <v>1.4499014003999999</v>
      </c>
      <c r="K6073" s="52">
        <v>0.585900792</v>
      </c>
      <c r="L6073" s="52">
        <v>0.70560140400000015</v>
      </c>
      <c r="M6073" s="52">
        <v>0.88830079560000008</v>
      </c>
      <c r="N6073" s="52">
        <v>0.92879971200000011</v>
      </c>
      <c r="O6073" s="52">
        <v>0.99269865360000009</v>
      </c>
      <c r="P6073" s="52">
        <v>0.71459883720000006</v>
      </c>
      <c r="Q6073" s="52">
        <v>0.70470124199999995</v>
      </c>
      <c r="R6073" s="52">
        <v>0.67770056879999996</v>
      </c>
      <c r="S6073" s="52">
        <v>0.50219828639999997</v>
      </c>
      <c r="T6073" s="52">
        <v>0.50129812439999999</v>
      </c>
      <c r="U6073" s="52">
        <v>0.57419868600000001</v>
      </c>
      <c r="V6073" s="52">
        <v>0.4769979372</v>
      </c>
      <c r="W6073" s="52">
        <v>0.52559831160000003</v>
      </c>
      <c r="X6073" s="52">
        <v>0.56970206280000002</v>
      </c>
      <c r="Y6073" s="52">
        <v>0.60119935920000012</v>
      </c>
      <c r="Z6073" s="52">
        <v>0.61829825039999997</v>
      </c>
    </row>
    <row r="6074" spans="1:26">
      <c r="A6074" s="52" t="s">
        <v>350</v>
      </c>
      <c r="B6074" s="52" t="s">
        <v>337</v>
      </c>
      <c r="C6074" s="52" t="s">
        <v>263</v>
      </c>
      <c r="D6074" s="52" t="s">
        <v>86</v>
      </c>
      <c r="E6074" s="52" t="s">
        <v>87</v>
      </c>
      <c r="F6074" s="52" t="s">
        <v>63</v>
      </c>
      <c r="G6074" s="52">
        <v>0</v>
      </c>
      <c r="H6074" s="52">
        <v>0</v>
      </c>
      <c r="I6074" s="52">
        <v>0</v>
      </c>
      <c r="J6074" s="52">
        <v>0</v>
      </c>
      <c r="K6074" s="52">
        <v>0</v>
      </c>
      <c r="L6074" s="52">
        <v>0</v>
      </c>
      <c r="M6074" s="52">
        <v>0</v>
      </c>
      <c r="N6074" s="52">
        <v>0</v>
      </c>
      <c r="O6074" s="52">
        <v>0</v>
      </c>
      <c r="P6074" s="52">
        <v>0</v>
      </c>
      <c r="Q6074" s="52">
        <v>0</v>
      </c>
      <c r="R6074" s="52">
        <v>0</v>
      </c>
      <c r="S6074" s="52">
        <v>0</v>
      </c>
      <c r="T6074" s="52">
        <v>0</v>
      </c>
      <c r="U6074" s="52">
        <v>0</v>
      </c>
      <c r="V6074" s="52">
        <v>0</v>
      </c>
      <c r="W6074" s="52">
        <v>0</v>
      </c>
      <c r="X6074" s="52">
        <v>0</v>
      </c>
      <c r="Y6074" s="52">
        <v>0</v>
      </c>
      <c r="Z6074" s="52">
        <v>0</v>
      </c>
    </row>
    <row r="6075" spans="1:26">
      <c r="A6075" s="52" t="s">
        <v>350</v>
      </c>
      <c r="B6075" s="52" t="s">
        <v>338</v>
      </c>
      <c r="C6075" s="52" t="s">
        <v>263</v>
      </c>
      <c r="D6075" s="52" t="s">
        <v>86</v>
      </c>
      <c r="E6075" s="52" t="s">
        <v>87</v>
      </c>
      <c r="F6075" s="52" t="s">
        <v>64</v>
      </c>
      <c r="G6075" s="52">
        <v>0</v>
      </c>
      <c r="H6075" s="52">
        <v>0</v>
      </c>
      <c r="I6075" s="52">
        <v>0</v>
      </c>
      <c r="J6075" s="52">
        <v>0</v>
      </c>
      <c r="K6075" s="52">
        <v>0</v>
      </c>
      <c r="L6075" s="52">
        <v>0</v>
      </c>
      <c r="M6075" s="52">
        <v>0</v>
      </c>
      <c r="N6075" s="52">
        <v>0</v>
      </c>
      <c r="O6075" s="52">
        <v>0</v>
      </c>
      <c r="P6075" s="52">
        <v>0</v>
      </c>
      <c r="Q6075" s="52">
        <v>0</v>
      </c>
      <c r="R6075" s="52">
        <v>0</v>
      </c>
      <c r="S6075" s="52">
        <v>0</v>
      </c>
      <c r="T6075" s="52">
        <v>0</v>
      </c>
      <c r="U6075" s="52">
        <v>0</v>
      </c>
      <c r="V6075" s="52">
        <v>0</v>
      </c>
      <c r="W6075" s="52">
        <v>0</v>
      </c>
      <c r="X6075" s="52">
        <v>0</v>
      </c>
      <c r="Y6075" s="52">
        <v>0</v>
      </c>
      <c r="Z6075" s="52">
        <v>0</v>
      </c>
    </row>
    <row r="6076" spans="1:26">
      <c r="A6076" s="52" t="s">
        <v>350</v>
      </c>
      <c r="B6076" s="52" t="s">
        <v>339</v>
      </c>
      <c r="C6076" s="52" t="s">
        <v>263</v>
      </c>
      <c r="D6076" s="52" t="s">
        <v>86</v>
      </c>
      <c r="E6076" s="52" t="s">
        <v>87</v>
      </c>
      <c r="F6076" s="52" t="s">
        <v>65</v>
      </c>
      <c r="G6076" s="52">
        <v>0</v>
      </c>
      <c r="H6076" s="52">
        <v>0</v>
      </c>
      <c r="I6076" s="52">
        <v>0</v>
      </c>
      <c r="J6076" s="52">
        <v>0</v>
      </c>
      <c r="K6076" s="52">
        <v>0</v>
      </c>
      <c r="L6076" s="52">
        <v>0</v>
      </c>
      <c r="M6076" s="52">
        <v>0</v>
      </c>
      <c r="N6076" s="52">
        <v>0</v>
      </c>
      <c r="O6076" s="52">
        <v>0</v>
      </c>
      <c r="P6076" s="52">
        <v>0</v>
      </c>
      <c r="Q6076" s="52">
        <v>0</v>
      </c>
      <c r="R6076" s="52">
        <v>0</v>
      </c>
      <c r="S6076" s="52">
        <v>0</v>
      </c>
      <c r="T6076" s="52">
        <v>0</v>
      </c>
      <c r="U6076" s="52">
        <v>0</v>
      </c>
      <c r="V6076" s="52">
        <v>0</v>
      </c>
      <c r="W6076" s="52">
        <v>0</v>
      </c>
      <c r="X6076" s="52">
        <v>0</v>
      </c>
      <c r="Y6076" s="52">
        <v>0</v>
      </c>
      <c r="Z6076" s="52">
        <v>0</v>
      </c>
    </row>
    <row r="6077" spans="1:26">
      <c r="A6077" s="52" t="s">
        <v>350</v>
      </c>
      <c r="B6077" s="52" t="s">
        <v>340</v>
      </c>
      <c r="C6077" s="52" t="s">
        <v>263</v>
      </c>
      <c r="D6077" s="52" t="s">
        <v>86</v>
      </c>
      <c r="E6077" s="52" t="s">
        <v>87</v>
      </c>
      <c r="F6077" s="52" t="s">
        <v>66</v>
      </c>
      <c r="G6077" s="52">
        <v>0</v>
      </c>
      <c r="H6077" s="52">
        <v>0</v>
      </c>
      <c r="I6077" s="52">
        <v>0</v>
      </c>
      <c r="J6077" s="52">
        <v>0</v>
      </c>
      <c r="K6077" s="52">
        <v>0</v>
      </c>
      <c r="L6077" s="52">
        <v>0</v>
      </c>
      <c r="M6077" s="52">
        <v>0</v>
      </c>
      <c r="N6077" s="52">
        <v>0</v>
      </c>
      <c r="O6077" s="52">
        <v>0</v>
      </c>
      <c r="P6077" s="52">
        <v>0</v>
      </c>
      <c r="Q6077" s="52">
        <v>0</v>
      </c>
      <c r="R6077" s="52">
        <v>0</v>
      </c>
      <c r="S6077" s="52">
        <v>0</v>
      </c>
      <c r="T6077" s="52">
        <v>0</v>
      </c>
      <c r="U6077" s="52">
        <v>0</v>
      </c>
      <c r="V6077" s="52">
        <v>0</v>
      </c>
      <c r="W6077" s="52">
        <v>0</v>
      </c>
      <c r="X6077" s="52">
        <v>0</v>
      </c>
      <c r="Y6077" s="52">
        <v>0</v>
      </c>
      <c r="Z6077" s="52">
        <v>0</v>
      </c>
    </row>
    <row r="6078" spans="1:26">
      <c r="A6078" s="52" t="s">
        <v>350</v>
      </c>
      <c r="B6078" s="52" t="s">
        <v>341</v>
      </c>
      <c r="C6078" s="52" t="s">
        <v>263</v>
      </c>
      <c r="D6078" s="52" t="s">
        <v>86</v>
      </c>
      <c r="E6078" s="52" t="s">
        <v>87</v>
      </c>
      <c r="F6078" s="52" t="s">
        <v>67</v>
      </c>
      <c r="G6078" s="52">
        <v>0</v>
      </c>
      <c r="H6078" s="52">
        <v>0</v>
      </c>
      <c r="I6078" s="52">
        <v>0</v>
      </c>
      <c r="J6078" s="52">
        <v>0</v>
      </c>
      <c r="K6078" s="52">
        <v>0</v>
      </c>
      <c r="L6078" s="52">
        <v>0</v>
      </c>
      <c r="M6078" s="52">
        <v>0</v>
      </c>
      <c r="N6078" s="52">
        <v>0</v>
      </c>
      <c r="O6078" s="52">
        <v>0</v>
      </c>
      <c r="P6078" s="52">
        <v>0</v>
      </c>
      <c r="Q6078" s="52">
        <v>0</v>
      </c>
      <c r="R6078" s="52">
        <v>0</v>
      </c>
      <c r="S6078" s="52">
        <v>0</v>
      </c>
      <c r="T6078" s="52">
        <v>0</v>
      </c>
      <c r="U6078" s="52">
        <v>0</v>
      </c>
      <c r="V6078" s="52">
        <v>0</v>
      </c>
      <c r="W6078" s="52">
        <v>0</v>
      </c>
      <c r="X6078" s="52">
        <v>0</v>
      </c>
      <c r="Y6078" s="52">
        <v>0</v>
      </c>
      <c r="Z6078" s="52">
        <v>0</v>
      </c>
    </row>
    <row r="6079" spans="1:26">
      <c r="A6079" s="52" t="s">
        <v>350</v>
      </c>
      <c r="B6079" s="52" t="s">
        <v>337</v>
      </c>
      <c r="C6079" s="52" t="s">
        <v>263</v>
      </c>
      <c r="D6079" s="52" t="s">
        <v>86</v>
      </c>
      <c r="E6079" s="52" t="s">
        <v>87</v>
      </c>
      <c r="F6079" s="52" t="s">
        <v>68</v>
      </c>
      <c r="G6079" s="52">
        <v>0</v>
      </c>
      <c r="H6079" s="52">
        <v>0</v>
      </c>
      <c r="I6079" s="52">
        <v>0</v>
      </c>
      <c r="J6079" s="52">
        <v>0</v>
      </c>
      <c r="K6079" s="52">
        <v>0</v>
      </c>
      <c r="L6079" s="52">
        <v>0</v>
      </c>
      <c r="M6079" s="52">
        <v>0</v>
      </c>
      <c r="N6079" s="52">
        <v>0</v>
      </c>
      <c r="O6079" s="52">
        <v>0</v>
      </c>
      <c r="P6079" s="52">
        <v>0</v>
      </c>
      <c r="Q6079" s="52">
        <v>0</v>
      </c>
      <c r="R6079" s="52">
        <v>0</v>
      </c>
      <c r="S6079" s="52">
        <v>0</v>
      </c>
      <c r="T6079" s="52">
        <v>0</v>
      </c>
      <c r="U6079" s="52">
        <v>0</v>
      </c>
      <c r="V6079" s="52">
        <v>0</v>
      </c>
      <c r="W6079" s="52">
        <v>0</v>
      </c>
      <c r="X6079" s="52">
        <v>0</v>
      </c>
      <c r="Y6079" s="52">
        <v>0</v>
      </c>
      <c r="Z6079" s="52">
        <v>0</v>
      </c>
    </row>
    <row r="6080" spans="1:26">
      <c r="A6080" s="52" t="s">
        <v>350</v>
      </c>
      <c r="B6080" s="52" t="s">
        <v>337</v>
      </c>
      <c r="C6080" s="52" t="s">
        <v>263</v>
      </c>
      <c r="D6080" s="52" t="s">
        <v>86</v>
      </c>
      <c r="E6080" s="52" t="s">
        <v>87</v>
      </c>
      <c r="F6080" s="52" t="s">
        <v>69</v>
      </c>
      <c r="G6080" s="52">
        <v>0</v>
      </c>
      <c r="H6080" s="52">
        <v>0</v>
      </c>
      <c r="I6080" s="52">
        <v>0</v>
      </c>
      <c r="J6080" s="52">
        <v>0</v>
      </c>
      <c r="K6080" s="52">
        <v>0</v>
      </c>
      <c r="L6080" s="52">
        <v>0</v>
      </c>
      <c r="M6080" s="52">
        <v>0</v>
      </c>
      <c r="N6080" s="52">
        <v>0</v>
      </c>
      <c r="O6080" s="52">
        <v>0</v>
      </c>
      <c r="P6080" s="52">
        <v>0</v>
      </c>
      <c r="Q6080" s="52">
        <v>0</v>
      </c>
      <c r="R6080" s="52">
        <v>0</v>
      </c>
      <c r="S6080" s="52">
        <v>0</v>
      </c>
      <c r="T6080" s="52">
        <v>0</v>
      </c>
      <c r="U6080" s="52">
        <v>0</v>
      </c>
      <c r="V6080" s="52">
        <v>0</v>
      </c>
      <c r="W6080" s="52">
        <v>0</v>
      </c>
      <c r="X6080" s="52">
        <v>0</v>
      </c>
      <c r="Y6080" s="52">
        <v>0</v>
      </c>
      <c r="Z6080" s="52">
        <v>0</v>
      </c>
    </row>
    <row r="6081" spans="1:26">
      <c r="A6081" s="52" t="s">
        <v>350</v>
      </c>
      <c r="B6081" s="52" t="s">
        <v>337</v>
      </c>
      <c r="C6081" s="52" t="s">
        <v>263</v>
      </c>
      <c r="D6081" s="52" t="s">
        <v>86</v>
      </c>
      <c r="E6081" s="52" t="s">
        <v>87</v>
      </c>
      <c r="F6081" s="52" t="s">
        <v>70</v>
      </c>
      <c r="G6081" s="52">
        <v>0</v>
      </c>
      <c r="H6081" s="52">
        <v>0</v>
      </c>
      <c r="I6081" s="52">
        <v>0</v>
      </c>
      <c r="J6081" s="52">
        <v>0</v>
      </c>
      <c r="K6081" s="52">
        <v>0</v>
      </c>
      <c r="L6081" s="52">
        <v>0</v>
      </c>
      <c r="M6081" s="52">
        <v>0</v>
      </c>
      <c r="N6081" s="52">
        <v>0</v>
      </c>
      <c r="O6081" s="52">
        <v>0</v>
      </c>
      <c r="P6081" s="52">
        <v>0</v>
      </c>
      <c r="Q6081" s="52">
        <v>0</v>
      </c>
      <c r="R6081" s="52">
        <v>0</v>
      </c>
      <c r="S6081" s="52">
        <v>0</v>
      </c>
      <c r="T6081" s="52">
        <v>0</v>
      </c>
      <c r="U6081" s="52">
        <v>0</v>
      </c>
      <c r="V6081" s="52">
        <v>0</v>
      </c>
      <c r="W6081" s="52">
        <v>0</v>
      </c>
      <c r="X6081" s="52">
        <v>0</v>
      </c>
      <c r="Y6081" s="52">
        <v>0</v>
      </c>
      <c r="Z6081" s="52">
        <v>0</v>
      </c>
    </row>
    <row r="6082" spans="1:26">
      <c r="A6082" s="52" t="s">
        <v>350</v>
      </c>
      <c r="B6082" s="52" t="s">
        <v>342</v>
      </c>
      <c r="C6082" s="52" t="s">
        <v>263</v>
      </c>
      <c r="D6082" s="52" t="s">
        <v>86</v>
      </c>
      <c r="E6082" s="52" t="s">
        <v>87</v>
      </c>
      <c r="F6082" s="52" t="s">
        <v>71</v>
      </c>
      <c r="G6082" s="52">
        <v>0</v>
      </c>
      <c r="H6082" s="52">
        <v>0</v>
      </c>
      <c r="I6082" s="52">
        <v>0</v>
      </c>
      <c r="J6082" s="52">
        <v>0</v>
      </c>
      <c r="K6082" s="52">
        <v>0</v>
      </c>
      <c r="L6082" s="52">
        <v>0</v>
      </c>
      <c r="M6082" s="52">
        <v>0</v>
      </c>
      <c r="N6082" s="52">
        <v>0</v>
      </c>
      <c r="O6082" s="52">
        <v>0</v>
      </c>
      <c r="P6082" s="52">
        <v>0</v>
      </c>
      <c r="Q6082" s="52">
        <v>0</v>
      </c>
      <c r="R6082" s="52">
        <v>0</v>
      </c>
      <c r="S6082" s="52">
        <v>0</v>
      </c>
      <c r="T6082" s="52">
        <v>0</v>
      </c>
      <c r="U6082" s="52">
        <v>0</v>
      </c>
      <c r="V6082" s="52">
        <v>0</v>
      </c>
      <c r="W6082" s="52">
        <v>0</v>
      </c>
      <c r="X6082" s="52">
        <v>0</v>
      </c>
      <c r="Y6082" s="52">
        <v>0</v>
      </c>
      <c r="Z6082" s="52">
        <v>0</v>
      </c>
    </row>
    <row r="6083" spans="1:26">
      <c r="A6083" s="52" t="s">
        <v>350</v>
      </c>
      <c r="B6083" s="52" t="s">
        <v>342</v>
      </c>
      <c r="C6083" s="52" t="s">
        <v>263</v>
      </c>
      <c r="D6083" s="52" t="s">
        <v>86</v>
      </c>
      <c r="E6083" s="52" t="s">
        <v>87</v>
      </c>
      <c r="F6083" s="52" t="s">
        <v>72</v>
      </c>
      <c r="G6083" s="52">
        <v>3896.2367604345454</v>
      </c>
      <c r="H6083" s="52">
        <v>4057.3978479125517</v>
      </c>
      <c r="I6083" s="52">
        <v>3954.680191619228</v>
      </c>
      <c r="J6083" s="52">
        <v>3772.6630549819533</v>
      </c>
      <c r="K6083" s="52">
        <v>3763.3280587629774</v>
      </c>
      <c r="L6083" s="52">
        <v>3860.0532853150421</v>
      </c>
      <c r="M6083" s="52">
        <v>3881.2238012430062</v>
      </c>
      <c r="N6083" s="52">
        <v>3824.5762745428028</v>
      </c>
      <c r="O6083" s="52">
        <v>3823.5148233378991</v>
      </c>
      <c r="P6083" s="52">
        <v>3649.0812531522224</v>
      </c>
      <c r="Q6083" s="52">
        <v>3465.6759928184051</v>
      </c>
      <c r="R6083" s="52">
        <v>3645.8649574340352</v>
      </c>
      <c r="S6083" s="52">
        <v>3744.1451659791851</v>
      </c>
      <c r="T6083" s="52">
        <v>3873.6418573502247</v>
      </c>
      <c r="U6083" s="52">
        <v>4049.1948206869479</v>
      </c>
      <c r="V6083" s="52">
        <v>4613.9759547149506</v>
      </c>
      <c r="W6083" s="52">
        <v>4591.3324040562593</v>
      </c>
      <c r="X6083" s="52">
        <v>4882.9577290937086</v>
      </c>
      <c r="Y6083" s="52">
        <v>5244.5721751619403</v>
      </c>
      <c r="Z6083" s="52">
        <v>5433.4050212254342</v>
      </c>
    </row>
    <row r="6084" spans="1:26">
      <c r="A6084" s="52" t="s">
        <v>350</v>
      </c>
      <c r="B6084" s="52" t="s">
        <v>343</v>
      </c>
      <c r="C6084" s="52" t="s">
        <v>263</v>
      </c>
      <c r="D6084" s="52" t="s">
        <v>86</v>
      </c>
      <c r="E6084" s="52" t="s">
        <v>87</v>
      </c>
      <c r="F6084" s="52" t="s">
        <v>73</v>
      </c>
      <c r="G6084" s="52">
        <v>0</v>
      </c>
      <c r="H6084" s="52">
        <v>0</v>
      </c>
      <c r="I6084" s="52">
        <v>0</v>
      </c>
      <c r="J6084" s="52">
        <v>0</v>
      </c>
      <c r="K6084" s="52">
        <v>0</v>
      </c>
      <c r="L6084" s="52">
        <v>0</v>
      </c>
      <c r="M6084" s="52">
        <v>0</v>
      </c>
      <c r="N6084" s="52">
        <v>0</v>
      </c>
      <c r="O6084" s="52">
        <v>0</v>
      </c>
      <c r="P6084" s="52">
        <v>0</v>
      </c>
      <c r="Q6084" s="52">
        <v>0</v>
      </c>
      <c r="R6084" s="52">
        <v>0</v>
      </c>
      <c r="S6084" s="52">
        <v>0</v>
      </c>
      <c r="T6084" s="52">
        <v>0</v>
      </c>
      <c r="U6084" s="52">
        <v>0</v>
      </c>
      <c r="V6084" s="52">
        <v>0</v>
      </c>
      <c r="W6084" s="52">
        <v>0</v>
      </c>
      <c r="X6084" s="52">
        <v>0</v>
      </c>
      <c r="Y6084" s="52">
        <v>0</v>
      </c>
      <c r="Z6084" s="52">
        <v>0</v>
      </c>
    </row>
    <row r="6085" spans="1:26">
      <c r="A6085" s="52" t="s">
        <v>351</v>
      </c>
      <c r="B6085" s="52" t="s">
        <v>337</v>
      </c>
      <c r="C6085" s="52" t="s">
        <v>263</v>
      </c>
      <c r="D6085" s="52" t="s">
        <v>86</v>
      </c>
      <c r="E6085" s="52" t="s">
        <v>88</v>
      </c>
      <c r="F6085" s="52" t="s">
        <v>63</v>
      </c>
      <c r="G6085" s="52">
        <v>0</v>
      </c>
      <c r="H6085" s="52">
        <v>0</v>
      </c>
      <c r="I6085" s="52">
        <v>0</v>
      </c>
      <c r="J6085" s="52">
        <v>0</v>
      </c>
      <c r="K6085" s="52">
        <v>0</v>
      </c>
      <c r="L6085" s="52">
        <v>0</v>
      </c>
      <c r="M6085" s="52">
        <v>0</v>
      </c>
      <c r="N6085" s="52">
        <v>0</v>
      </c>
      <c r="O6085" s="52">
        <v>0</v>
      </c>
      <c r="P6085" s="52">
        <v>0</v>
      </c>
      <c r="Q6085" s="52">
        <v>0</v>
      </c>
      <c r="R6085" s="52">
        <v>0</v>
      </c>
      <c r="S6085" s="52">
        <v>0</v>
      </c>
      <c r="T6085" s="52">
        <v>0</v>
      </c>
      <c r="U6085" s="52">
        <v>0</v>
      </c>
      <c r="V6085" s="52">
        <v>0</v>
      </c>
      <c r="W6085" s="52">
        <v>0</v>
      </c>
      <c r="X6085" s="52">
        <v>0</v>
      </c>
      <c r="Y6085" s="52">
        <v>0</v>
      </c>
      <c r="Z6085" s="52">
        <v>0</v>
      </c>
    </row>
    <row r="6086" spans="1:26">
      <c r="A6086" s="52" t="s">
        <v>351</v>
      </c>
      <c r="B6086" s="52" t="s">
        <v>338</v>
      </c>
      <c r="C6086" s="52" t="s">
        <v>263</v>
      </c>
      <c r="D6086" s="52" t="s">
        <v>86</v>
      </c>
      <c r="E6086" s="52" t="s">
        <v>88</v>
      </c>
      <c r="F6086" s="52" t="s">
        <v>64</v>
      </c>
      <c r="G6086" s="52">
        <v>0</v>
      </c>
      <c r="H6086" s="52">
        <v>0</v>
      </c>
      <c r="I6086" s="52">
        <v>0</v>
      </c>
      <c r="J6086" s="52">
        <v>0</v>
      </c>
      <c r="K6086" s="52">
        <v>0</v>
      </c>
      <c r="L6086" s="52">
        <v>0</v>
      </c>
      <c r="M6086" s="52">
        <v>0</v>
      </c>
      <c r="N6086" s="52">
        <v>0</v>
      </c>
      <c r="O6086" s="52">
        <v>0</v>
      </c>
      <c r="P6086" s="52">
        <v>0</v>
      </c>
      <c r="Q6086" s="52">
        <v>0</v>
      </c>
      <c r="R6086" s="52">
        <v>0</v>
      </c>
      <c r="S6086" s="52">
        <v>0</v>
      </c>
      <c r="T6086" s="52">
        <v>0</v>
      </c>
      <c r="U6086" s="52">
        <v>0</v>
      </c>
      <c r="V6086" s="52">
        <v>0</v>
      </c>
      <c r="W6086" s="52">
        <v>0</v>
      </c>
      <c r="X6086" s="52">
        <v>0</v>
      </c>
      <c r="Y6086" s="52">
        <v>0</v>
      </c>
      <c r="Z6086" s="52">
        <v>0</v>
      </c>
    </row>
    <row r="6087" spans="1:26">
      <c r="A6087" s="52" t="s">
        <v>351</v>
      </c>
      <c r="B6087" s="52" t="s">
        <v>339</v>
      </c>
      <c r="C6087" s="52" t="s">
        <v>263</v>
      </c>
      <c r="D6087" s="52" t="s">
        <v>86</v>
      </c>
      <c r="E6087" s="52" t="s">
        <v>88</v>
      </c>
      <c r="F6087" s="52" t="s">
        <v>65</v>
      </c>
      <c r="G6087" s="52">
        <v>120.86609988960001</v>
      </c>
      <c r="H6087" s="52">
        <v>205.87053695242309</v>
      </c>
      <c r="I6087" s="52">
        <v>221.53126248729751</v>
      </c>
      <c r="J6087" s="52">
        <v>260.90026251961797</v>
      </c>
      <c r="K6087" s="52">
        <v>342.22238460049624</v>
      </c>
      <c r="L6087" s="52">
        <v>416.72527375876882</v>
      </c>
      <c r="M6087" s="52">
        <v>477.23399516589473</v>
      </c>
      <c r="N6087" s="52">
        <v>636.17166549464014</v>
      </c>
      <c r="O6087" s="52">
        <v>823.8935573965407</v>
      </c>
      <c r="P6087" s="52">
        <v>1109.0128435219783</v>
      </c>
      <c r="Q6087" s="52">
        <v>1280.7751597550002</v>
      </c>
      <c r="R6087" s="52">
        <v>1390.9624016983137</v>
      </c>
      <c r="S6087" s="52">
        <v>1539.0163325102317</v>
      </c>
      <c r="T6087" s="52">
        <v>1865.3997440095989</v>
      </c>
      <c r="U6087" s="52">
        <v>2088.9423356642019</v>
      </c>
      <c r="V6087" s="52">
        <v>2181.0505519090843</v>
      </c>
      <c r="W6087" s="52">
        <v>2187.8310992075799</v>
      </c>
      <c r="X6087" s="52">
        <v>2438.5583315065155</v>
      </c>
      <c r="Y6087" s="52">
        <v>2455.9167053233714</v>
      </c>
      <c r="Z6087" s="52">
        <v>2472.1105682987391</v>
      </c>
    </row>
    <row r="6088" spans="1:26">
      <c r="A6088" s="52" t="s">
        <v>351</v>
      </c>
      <c r="B6088" s="52" t="s">
        <v>340</v>
      </c>
      <c r="C6088" s="52" t="s">
        <v>263</v>
      </c>
      <c r="D6088" s="52" t="s">
        <v>86</v>
      </c>
      <c r="E6088" s="52" t="s">
        <v>88</v>
      </c>
      <c r="F6088" s="52" t="s">
        <v>66</v>
      </c>
      <c r="G6088" s="52">
        <v>15.112689529701404</v>
      </c>
      <c r="H6088" s="52">
        <v>15.470267474022121</v>
      </c>
      <c r="I6088" s="52">
        <v>16.458744076591561</v>
      </c>
      <c r="J6088" s="52">
        <v>16.581278158546692</v>
      </c>
      <c r="K6088" s="52">
        <v>27.194603283513928</v>
      </c>
      <c r="L6088" s="52">
        <v>29.149926934168541</v>
      </c>
      <c r="M6088" s="52">
        <v>31.231985124553407</v>
      </c>
      <c r="N6088" s="52">
        <v>31.988000378037629</v>
      </c>
      <c r="O6088" s="52">
        <v>35.917398124094127</v>
      </c>
      <c r="P6088" s="52">
        <v>39.547636346207177</v>
      </c>
      <c r="Q6088" s="52">
        <v>43.294851107279058</v>
      </c>
      <c r="R6088" s="52">
        <v>53.68157368295342</v>
      </c>
      <c r="S6088" s="52">
        <v>65.78357217767342</v>
      </c>
      <c r="T6088" s="52">
        <v>5.0882557212000004</v>
      </c>
      <c r="U6088" s="52">
        <v>77.618489688877531</v>
      </c>
      <c r="V6088" s="52">
        <v>91.831746155617736</v>
      </c>
      <c r="W6088" s="52">
        <v>102.31034269103969</v>
      </c>
      <c r="X6088" s="52">
        <v>117.9073114964316</v>
      </c>
      <c r="Y6088" s="52">
        <v>130.84266458991522</v>
      </c>
      <c r="Z6088" s="52">
        <v>151.01518410855823</v>
      </c>
    </row>
    <row r="6089" spans="1:26">
      <c r="A6089" s="52" t="s">
        <v>351</v>
      </c>
      <c r="B6089" s="52" t="s">
        <v>341</v>
      </c>
      <c r="C6089" s="52" t="s">
        <v>263</v>
      </c>
      <c r="D6089" s="52" t="s">
        <v>86</v>
      </c>
      <c r="E6089" s="52" t="s">
        <v>88</v>
      </c>
      <c r="F6089" s="52" t="s">
        <v>67</v>
      </c>
      <c r="G6089" s="52">
        <v>0</v>
      </c>
      <c r="H6089" s="52">
        <v>0</v>
      </c>
      <c r="I6089" s="52">
        <v>0</v>
      </c>
      <c r="J6089" s="52">
        <v>0</v>
      </c>
      <c r="K6089" s="52">
        <v>0</v>
      </c>
      <c r="L6089" s="52">
        <v>0</v>
      </c>
      <c r="M6089" s="52">
        <v>0</v>
      </c>
      <c r="N6089" s="52">
        <v>0</v>
      </c>
      <c r="O6089" s="52">
        <v>0</v>
      </c>
      <c r="P6089" s="52">
        <v>0</v>
      </c>
      <c r="Q6089" s="52">
        <v>0</v>
      </c>
      <c r="R6089" s="52">
        <v>0</v>
      </c>
      <c r="S6089" s="52">
        <v>0</v>
      </c>
      <c r="T6089" s="52">
        <v>0</v>
      </c>
      <c r="U6089" s="52">
        <v>0</v>
      </c>
      <c r="V6089" s="52">
        <v>0</v>
      </c>
      <c r="W6089" s="52">
        <v>0</v>
      </c>
      <c r="X6089" s="52">
        <v>0</v>
      </c>
      <c r="Y6089" s="52">
        <v>0</v>
      </c>
      <c r="Z6089" s="52">
        <v>0</v>
      </c>
    </row>
    <row r="6090" spans="1:26">
      <c r="A6090" s="52" t="s">
        <v>351</v>
      </c>
      <c r="B6090" s="52" t="s">
        <v>337</v>
      </c>
      <c r="C6090" s="52" t="s">
        <v>263</v>
      </c>
      <c r="D6090" s="52" t="s">
        <v>86</v>
      </c>
      <c r="E6090" s="52" t="s">
        <v>88</v>
      </c>
      <c r="F6090" s="52" t="s">
        <v>68</v>
      </c>
      <c r="G6090" s="52">
        <v>0</v>
      </c>
      <c r="H6090" s="52">
        <v>0</v>
      </c>
      <c r="I6090" s="52">
        <v>0</v>
      </c>
      <c r="J6090" s="52">
        <v>0</v>
      </c>
      <c r="K6090" s="52">
        <v>0</v>
      </c>
      <c r="L6090" s="52">
        <v>0</v>
      </c>
      <c r="M6090" s="52">
        <v>0</v>
      </c>
      <c r="N6090" s="52">
        <v>0</v>
      </c>
      <c r="O6090" s="52">
        <v>0</v>
      </c>
      <c r="P6090" s="52">
        <v>0</v>
      </c>
      <c r="Q6090" s="52">
        <v>0</v>
      </c>
      <c r="R6090" s="52">
        <v>0</v>
      </c>
      <c r="S6090" s="52">
        <v>0</v>
      </c>
      <c r="T6090" s="52">
        <v>0</v>
      </c>
      <c r="U6090" s="52">
        <v>0</v>
      </c>
      <c r="V6090" s="52">
        <v>0</v>
      </c>
      <c r="W6090" s="52">
        <v>0</v>
      </c>
      <c r="X6090" s="52">
        <v>0</v>
      </c>
      <c r="Y6090" s="52">
        <v>0</v>
      </c>
      <c r="Z6090" s="52">
        <v>0</v>
      </c>
    </row>
    <row r="6091" spans="1:26">
      <c r="A6091" s="52" t="s">
        <v>351</v>
      </c>
      <c r="B6091" s="52" t="s">
        <v>337</v>
      </c>
      <c r="C6091" s="52" t="s">
        <v>263</v>
      </c>
      <c r="D6091" s="52" t="s">
        <v>86</v>
      </c>
      <c r="E6091" s="52" t="s">
        <v>88</v>
      </c>
      <c r="F6091" s="52" t="s">
        <v>69</v>
      </c>
      <c r="G6091" s="52">
        <v>0</v>
      </c>
      <c r="H6091" s="52">
        <v>0</v>
      </c>
      <c r="I6091" s="52">
        <v>0</v>
      </c>
      <c r="J6091" s="52">
        <v>0</v>
      </c>
      <c r="K6091" s="52">
        <v>0</v>
      </c>
      <c r="L6091" s="52">
        <v>0</v>
      </c>
      <c r="M6091" s="52">
        <v>0</v>
      </c>
      <c r="N6091" s="52">
        <v>0</v>
      </c>
      <c r="O6091" s="52">
        <v>0</v>
      </c>
      <c r="P6091" s="52">
        <v>0</v>
      </c>
      <c r="Q6091" s="52">
        <v>0</v>
      </c>
      <c r="R6091" s="52">
        <v>0</v>
      </c>
      <c r="S6091" s="52">
        <v>0</v>
      </c>
      <c r="T6091" s="52">
        <v>0</v>
      </c>
      <c r="U6091" s="52">
        <v>0</v>
      </c>
      <c r="V6091" s="52">
        <v>0</v>
      </c>
      <c r="W6091" s="52">
        <v>0</v>
      </c>
      <c r="X6091" s="52">
        <v>0</v>
      </c>
      <c r="Y6091" s="52">
        <v>0</v>
      </c>
      <c r="Z6091" s="52">
        <v>0</v>
      </c>
    </row>
    <row r="6092" spans="1:26">
      <c r="A6092" s="52" t="s">
        <v>351</v>
      </c>
      <c r="B6092" s="52" t="s">
        <v>337</v>
      </c>
      <c r="C6092" s="52" t="s">
        <v>263</v>
      </c>
      <c r="D6092" s="52" t="s">
        <v>86</v>
      </c>
      <c r="E6092" s="52" t="s">
        <v>88</v>
      </c>
      <c r="F6092" s="52" t="s">
        <v>70</v>
      </c>
      <c r="G6092" s="52">
        <v>0</v>
      </c>
      <c r="H6092" s="52">
        <v>0</v>
      </c>
      <c r="I6092" s="52">
        <v>0</v>
      </c>
      <c r="J6092" s="52">
        <v>0</v>
      </c>
      <c r="K6092" s="52">
        <v>0</v>
      </c>
      <c r="L6092" s="52">
        <v>0</v>
      </c>
      <c r="M6092" s="52">
        <v>0</v>
      </c>
      <c r="N6092" s="52">
        <v>0</v>
      </c>
      <c r="O6092" s="52">
        <v>0</v>
      </c>
      <c r="P6092" s="52">
        <v>0</v>
      </c>
      <c r="Q6092" s="52">
        <v>0</v>
      </c>
      <c r="R6092" s="52">
        <v>0</v>
      </c>
      <c r="S6092" s="52">
        <v>0</v>
      </c>
      <c r="T6092" s="52">
        <v>0</v>
      </c>
      <c r="U6092" s="52">
        <v>0</v>
      </c>
      <c r="V6092" s="52">
        <v>0</v>
      </c>
      <c r="W6092" s="52">
        <v>0</v>
      </c>
      <c r="X6092" s="52">
        <v>0</v>
      </c>
      <c r="Y6092" s="52">
        <v>0</v>
      </c>
      <c r="Z6092" s="52">
        <v>0</v>
      </c>
    </row>
    <row r="6093" spans="1:26">
      <c r="A6093" s="52" t="s">
        <v>351</v>
      </c>
      <c r="B6093" s="52" t="s">
        <v>342</v>
      </c>
      <c r="C6093" s="52" t="s">
        <v>263</v>
      </c>
      <c r="D6093" s="52" t="s">
        <v>86</v>
      </c>
      <c r="E6093" s="52" t="s">
        <v>88</v>
      </c>
      <c r="F6093" s="52" t="s">
        <v>71</v>
      </c>
      <c r="G6093" s="52">
        <v>0</v>
      </c>
      <c r="H6093" s="52">
        <v>0</v>
      </c>
      <c r="I6093" s="52">
        <v>0</v>
      </c>
      <c r="J6093" s="52">
        <v>0</v>
      </c>
      <c r="K6093" s="52">
        <v>0</v>
      </c>
      <c r="L6093" s="52">
        <v>0</v>
      </c>
      <c r="M6093" s="52">
        <v>0</v>
      </c>
      <c r="N6093" s="52">
        <v>0</v>
      </c>
      <c r="O6093" s="52">
        <v>0</v>
      </c>
      <c r="P6093" s="52">
        <v>0</v>
      </c>
      <c r="Q6093" s="52">
        <v>1.1094726924000002</v>
      </c>
      <c r="R6093" s="52">
        <v>1.3340861388</v>
      </c>
      <c r="S6093" s="52">
        <v>0</v>
      </c>
      <c r="T6093" s="52">
        <v>0</v>
      </c>
      <c r="U6093" s="52">
        <v>0</v>
      </c>
      <c r="V6093" s="52">
        <v>0</v>
      </c>
      <c r="W6093" s="52">
        <v>0</v>
      </c>
      <c r="X6093" s="52">
        <v>0</v>
      </c>
      <c r="Y6093" s="52">
        <v>0</v>
      </c>
      <c r="Z6093" s="52">
        <v>0</v>
      </c>
    </row>
    <row r="6094" spans="1:26">
      <c r="A6094" s="52" t="s">
        <v>351</v>
      </c>
      <c r="B6094" s="52" t="s">
        <v>342</v>
      </c>
      <c r="C6094" s="52" t="s">
        <v>263</v>
      </c>
      <c r="D6094" s="52" t="s">
        <v>86</v>
      </c>
      <c r="E6094" s="52" t="s">
        <v>88</v>
      </c>
      <c r="F6094" s="52" t="s">
        <v>72</v>
      </c>
      <c r="G6094" s="52">
        <v>35487.770727823314</v>
      </c>
      <c r="H6094" s="52">
        <v>36048.435774473255</v>
      </c>
      <c r="I6094" s="52">
        <v>36470.868631887301</v>
      </c>
      <c r="J6094" s="52">
        <v>37566.118842649572</v>
      </c>
      <c r="K6094" s="52">
        <v>38672.376722026129</v>
      </c>
      <c r="L6094" s="52">
        <v>40000.496940770914</v>
      </c>
      <c r="M6094" s="52">
        <v>40652.307884201677</v>
      </c>
      <c r="N6094" s="52">
        <v>41080.025458832926</v>
      </c>
      <c r="O6094" s="52">
        <v>41695.125670116002</v>
      </c>
      <c r="P6094" s="52">
        <v>41242.499650275764</v>
      </c>
      <c r="Q6094" s="52">
        <v>40549.219543476836</v>
      </c>
      <c r="R6094" s="52">
        <v>42151.408150179042</v>
      </c>
      <c r="S6094" s="52">
        <v>42123.454701791074</v>
      </c>
      <c r="T6094" s="52">
        <v>42644.719804497887</v>
      </c>
      <c r="U6094" s="52">
        <v>43737.480078305023</v>
      </c>
      <c r="V6094" s="52">
        <v>45269.065980176696</v>
      </c>
      <c r="W6094" s="52">
        <v>47120.016837516589</v>
      </c>
      <c r="X6094" s="52">
        <v>47376.415758789495</v>
      </c>
      <c r="Y6094" s="52">
        <v>47980.86091950626</v>
      </c>
      <c r="Z6094" s="52">
        <v>48799.508952831071</v>
      </c>
    </row>
    <row r="6095" spans="1:26">
      <c r="A6095" s="52" t="s">
        <v>351</v>
      </c>
      <c r="B6095" s="52" t="s">
        <v>343</v>
      </c>
      <c r="C6095" s="52" t="s">
        <v>263</v>
      </c>
      <c r="D6095" s="52" t="s">
        <v>86</v>
      </c>
      <c r="E6095" s="52" t="s">
        <v>88</v>
      </c>
      <c r="F6095" s="52" t="s">
        <v>73</v>
      </c>
      <c r="G6095" s="52">
        <v>26.349574451800205</v>
      </c>
      <c r="H6095" s="52">
        <v>30.874941546180366</v>
      </c>
      <c r="I6095" s="52">
        <v>38.276723195330355</v>
      </c>
      <c r="J6095" s="52">
        <v>45.572573536681887</v>
      </c>
      <c r="K6095" s="52">
        <v>85.511469564729339</v>
      </c>
      <c r="L6095" s="52">
        <v>79.34812048915866</v>
      </c>
      <c r="M6095" s="52">
        <v>112.18745285422389</v>
      </c>
      <c r="N6095" s="52">
        <v>137.72614516108342</v>
      </c>
      <c r="O6095" s="52">
        <v>156.09168592081122</v>
      </c>
      <c r="P6095" s="52">
        <v>322.4186848877157</v>
      </c>
      <c r="Q6095" s="52">
        <v>427.03820765829443</v>
      </c>
      <c r="R6095" s="52">
        <v>505.67190898155798</v>
      </c>
      <c r="S6095" s="52">
        <v>636.9439163479509</v>
      </c>
      <c r="T6095" s="52">
        <v>711.61552291378109</v>
      </c>
      <c r="U6095" s="52">
        <v>805.23156026115225</v>
      </c>
      <c r="V6095" s="52">
        <v>938.62389637437059</v>
      </c>
      <c r="W6095" s="52">
        <v>1019.980372703394</v>
      </c>
      <c r="X6095" s="52">
        <v>1065.1720359557287</v>
      </c>
      <c r="Y6095" s="52">
        <v>1157.8169250483584</v>
      </c>
      <c r="Z6095" s="52">
        <v>1166.1797691576787</v>
      </c>
    </row>
    <row r="6096" spans="1:26">
      <c r="A6096" s="52" t="s">
        <v>352</v>
      </c>
      <c r="B6096" s="52" t="s">
        <v>337</v>
      </c>
      <c r="C6096" s="52" t="s">
        <v>263</v>
      </c>
      <c r="D6096" s="52" t="s">
        <v>86</v>
      </c>
      <c r="E6096" s="52" t="s">
        <v>89</v>
      </c>
      <c r="F6096" s="52" t="s">
        <v>63</v>
      </c>
      <c r="G6096" s="52">
        <v>198.24716995227166</v>
      </c>
      <c r="H6096" s="52">
        <v>188.2502818807753</v>
      </c>
      <c r="I6096" s="52">
        <v>179.64583430057317</v>
      </c>
      <c r="J6096" s="52">
        <v>181.91630842773142</v>
      </c>
      <c r="K6096" s="52">
        <v>204.62237816476653</v>
      </c>
      <c r="L6096" s="52">
        <v>171.61867943522446</v>
      </c>
      <c r="M6096" s="52">
        <v>168.44485001158296</v>
      </c>
      <c r="N6096" s="52">
        <v>161.17442690259423</v>
      </c>
      <c r="O6096" s="52">
        <v>146.90928111659363</v>
      </c>
      <c r="P6096" s="52">
        <v>141.18857376145846</v>
      </c>
      <c r="Q6096" s="52">
        <v>135.72928056944039</v>
      </c>
      <c r="R6096" s="52">
        <v>127.13118944142023</v>
      </c>
      <c r="S6096" s="52">
        <v>132.8135780385139</v>
      </c>
      <c r="T6096" s="52">
        <v>119.96004685754829</v>
      </c>
      <c r="U6096" s="52">
        <v>118.7635883930779</v>
      </c>
      <c r="V6096" s="52">
        <v>125.65132291891803</v>
      </c>
      <c r="W6096" s="52">
        <v>110.76078414384</v>
      </c>
      <c r="X6096" s="52">
        <v>90.957206013390007</v>
      </c>
      <c r="Y6096" s="52">
        <v>79.441994264580003</v>
      </c>
      <c r="Z6096" s="52">
        <v>72.415801524006014</v>
      </c>
    </row>
    <row r="6097" spans="1:26">
      <c r="A6097" s="52" t="s">
        <v>352</v>
      </c>
      <c r="B6097" s="52" t="s">
        <v>338</v>
      </c>
      <c r="C6097" s="52" t="s">
        <v>263</v>
      </c>
      <c r="D6097" s="52" t="s">
        <v>86</v>
      </c>
      <c r="E6097" s="52" t="s">
        <v>89</v>
      </c>
      <c r="F6097" s="52" t="s">
        <v>64</v>
      </c>
      <c r="G6097" s="52">
        <v>0</v>
      </c>
      <c r="H6097" s="52">
        <v>0</v>
      </c>
      <c r="I6097" s="52">
        <v>0</v>
      </c>
      <c r="J6097" s="52">
        <v>0</v>
      </c>
      <c r="K6097" s="52">
        <v>0</v>
      </c>
      <c r="L6097" s="52">
        <v>0</v>
      </c>
      <c r="M6097" s="52">
        <v>0</v>
      </c>
      <c r="N6097" s="52">
        <v>0</v>
      </c>
      <c r="O6097" s="52">
        <v>0</v>
      </c>
      <c r="P6097" s="52">
        <v>0</v>
      </c>
      <c r="Q6097" s="52">
        <v>0</v>
      </c>
      <c r="R6097" s="52">
        <v>0</v>
      </c>
      <c r="S6097" s="52">
        <v>0</v>
      </c>
      <c r="T6097" s="52">
        <v>0</v>
      </c>
      <c r="U6097" s="52">
        <v>0</v>
      </c>
      <c r="V6097" s="52">
        <v>0</v>
      </c>
      <c r="W6097" s="52">
        <v>0</v>
      </c>
      <c r="X6097" s="52">
        <v>0</v>
      </c>
      <c r="Y6097" s="52">
        <v>0</v>
      </c>
      <c r="Z6097" s="52">
        <v>0</v>
      </c>
    </row>
    <row r="6098" spans="1:26">
      <c r="A6098" s="52" t="s">
        <v>352</v>
      </c>
      <c r="B6098" s="52" t="s">
        <v>339</v>
      </c>
      <c r="C6098" s="52" t="s">
        <v>263</v>
      </c>
      <c r="D6098" s="52" t="s">
        <v>86</v>
      </c>
      <c r="E6098" s="52" t="s">
        <v>89</v>
      </c>
      <c r="F6098" s="52" t="s">
        <v>65</v>
      </c>
      <c r="G6098" s="52">
        <v>0</v>
      </c>
      <c r="H6098" s="52">
        <v>0</v>
      </c>
      <c r="I6098" s="52">
        <v>0</v>
      </c>
      <c r="J6098" s="52">
        <v>0</v>
      </c>
      <c r="K6098" s="52">
        <v>0</v>
      </c>
      <c r="L6098" s="52">
        <v>0</v>
      </c>
      <c r="M6098" s="52">
        <v>0</v>
      </c>
      <c r="N6098" s="52">
        <v>0</v>
      </c>
      <c r="O6098" s="52">
        <v>7.6371878488460109E-5</v>
      </c>
      <c r="P6098" s="52">
        <v>7.3396289546186588E-5</v>
      </c>
      <c r="Q6098" s="52">
        <v>0.245734438605063</v>
      </c>
      <c r="R6098" s="52">
        <v>2.8665219593176423</v>
      </c>
      <c r="S6098" s="52">
        <v>14.492310863500572</v>
      </c>
      <c r="T6098" s="52">
        <v>8.8732322617390391</v>
      </c>
      <c r="U6098" s="52">
        <v>9.3711821671041218</v>
      </c>
      <c r="V6098" s="52">
        <v>8.4258036421418385</v>
      </c>
      <c r="W6098" s="52">
        <v>12.331669690491355</v>
      </c>
      <c r="X6098" s="52">
        <v>11.558603683177404</v>
      </c>
      <c r="Y6098" s="52">
        <v>19.634509017657468</v>
      </c>
      <c r="Z6098" s="52">
        <v>20.220573901003078</v>
      </c>
    </row>
    <row r="6099" spans="1:26">
      <c r="A6099" s="52" t="s">
        <v>352</v>
      </c>
      <c r="B6099" s="52" t="s">
        <v>340</v>
      </c>
      <c r="C6099" s="52" t="s">
        <v>263</v>
      </c>
      <c r="D6099" s="52" t="s">
        <v>86</v>
      </c>
      <c r="E6099" s="52" t="s">
        <v>89</v>
      </c>
      <c r="F6099" s="52" t="s">
        <v>66</v>
      </c>
      <c r="G6099" s="52">
        <v>273.31819785197285</v>
      </c>
      <c r="H6099" s="52">
        <v>285.74061907514442</v>
      </c>
      <c r="I6099" s="52">
        <v>297.63075577642093</v>
      </c>
      <c r="J6099" s="52">
        <v>307.43103889123017</v>
      </c>
      <c r="K6099" s="52">
        <v>342.29995231130999</v>
      </c>
      <c r="L6099" s="52">
        <v>363.18738514437547</v>
      </c>
      <c r="M6099" s="52">
        <v>363.46367025009079</v>
      </c>
      <c r="N6099" s="52">
        <v>381.85627673595042</v>
      </c>
      <c r="O6099" s="52">
        <v>401.42209515641593</v>
      </c>
      <c r="P6099" s="52">
        <v>403.79829250235224</v>
      </c>
      <c r="Q6099" s="52">
        <v>414.94867472165976</v>
      </c>
      <c r="R6099" s="52">
        <v>444.20966421075434</v>
      </c>
      <c r="S6099" s="52">
        <v>473.23809668292779</v>
      </c>
      <c r="T6099" s="52">
        <v>493.42935999768082</v>
      </c>
      <c r="U6099" s="52">
        <v>515.25237430328195</v>
      </c>
      <c r="V6099" s="52">
        <v>532.53031144353247</v>
      </c>
      <c r="W6099" s="52">
        <v>550.61517208068824</v>
      </c>
      <c r="X6099" s="52">
        <v>577.13502914624712</v>
      </c>
      <c r="Y6099" s="52">
        <v>620.90480902762806</v>
      </c>
      <c r="Z6099" s="52">
        <v>667.47626803216156</v>
      </c>
    </row>
    <row r="6100" spans="1:26">
      <c r="A6100" s="52" t="s">
        <v>352</v>
      </c>
      <c r="B6100" s="52" t="s">
        <v>341</v>
      </c>
      <c r="C6100" s="52" t="s">
        <v>263</v>
      </c>
      <c r="D6100" s="52" t="s">
        <v>86</v>
      </c>
      <c r="E6100" s="52" t="s">
        <v>89</v>
      </c>
      <c r="F6100" s="52" t="s">
        <v>67</v>
      </c>
      <c r="G6100" s="52">
        <v>0</v>
      </c>
      <c r="H6100" s="52">
        <v>0</v>
      </c>
      <c r="I6100" s="52">
        <v>0</v>
      </c>
      <c r="J6100" s="52">
        <v>0</v>
      </c>
      <c r="K6100" s="52">
        <v>0</v>
      </c>
      <c r="L6100" s="52">
        <v>0</v>
      </c>
      <c r="M6100" s="52">
        <v>0</v>
      </c>
      <c r="N6100" s="52">
        <v>0</v>
      </c>
      <c r="O6100" s="52">
        <v>0</v>
      </c>
      <c r="P6100" s="52">
        <v>0</v>
      </c>
      <c r="Q6100" s="52">
        <v>0</v>
      </c>
      <c r="R6100" s="52">
        <v>0</v>
      </c>
      <c r="S6100" s="52">
        <v>0</v>
      </c>
      <c r="T6100" s="52">
        <v>0</v>
      </c>
      <c r="U6100" s="52">
        <v>0</v>
      </c>
      <c r="V6100" s="52">
        <v>0</v>
      </c>
      <c r="W6100" s="52">
        <v>0</v>
      </c>
      <c r="X6100" s="52">
        <v>0</v>
      </c>
      <c r="Y6100" s="52">
        <v>0</v>
      </c>
      <c r="Z6100" s="52">
        <v>0</v>
      </c>
    </row>
    <row r="6101" spans="1:26">
      <c r="A6101" s="52" t="s">
        <v>352</v>
      </c>
      <c r="B6101" s="52" t="s">
        <v>337</v>
      </c>
      <c r="C6101" s="52" t="s">
        <v>263</v>
      </c>
      <c r="D6101" s="52" t="s">
        <v>86</v>
      </c>
      <c r="E6101" s="52" t="s">
        <v>89</v>
      </c>
      <c r="F6101" s="52" t="s">
        <v>68</v>
      </c>
      <c r="G6101" s="52">
        <v>2.5953474133440007</v>
      </c>
      <c r="H6101" s="52">
        <v>2.8818227556720002</v>
      </c>
      <c r="I6101" s="52">
        <v>3.0038877373679997</v>
      </c>
      <c r="J6101" s="52">
        <v>2.8903670933760006</v>
      </c>
      <c r="K6101" s="52">
        <v>2.7931087911484807</v>
      </c>
      <c r="L6101" s="52">
        <v>0.44981656171200002</v>
      </c>
      <c r="M6101" s="52">
        <v>0.27045932507999998</v>
      </c>
      <c r="N6101" s="52">
        <v>0.16512253531200002</v>
      </c>
      <c r="O6101" s="52">
        <v>0.11957500800000002</v>
      </c>
      <c r="P6101" s="52">
        <v>7.1175599999999992E-2</v>
      </c>
      <c r="Q6101" s="52">
        <v>3.1317264000000004E-2</v>
      </c>
      <c r="R6101" s="52">
        <v>2.5622462375999997E-2</v>
      </c>
      <c r="S6101" s="52">
        <v>1.9928581848000004E-2</v>
      </c>
      <c r="T6101" s="52">
        <v>1.9928581848000004E-2</v>
      </c>
      <c r="U6101" s="52">
        <v>0.62917379834400011</v>
      </c>
      <c r="V6101" s="52">
        <v>0.76867387128000009</v>
      </c>
      <c r="W6101" s="52">
        <v>0.85977595972800003</v>
      </c>
      <c r="X6101" s="52">
        <v>0.91386782474400008</v>
      </c>
      <c r="Y6101" s="52">
        <v>1.7110110986639999</v>
      </c>
      <c r="Z6101" s="52">
        <v>0.10248984950399999</v>
      </c>
    </row>
    <row r="6102" spans="1:26">
      <c r="A6102" s="52" t="s">
        <v>352</v>
      </c>
      <c r="B6102" s="52" t="s">
        <v>337</v>
      </c>
      <c r="C6102" s="52" t="s">
        <v>263</v>
      </c>
      <c r="D6102" s="52" t="s">
        <v>86</v>
      </c>
      <c r="E6102" s="52" t="s">
        <v>89</v>
      </c>
      <c r="F6102" s="52" t="s">
        <v>69</v>
      </c>
      <c r="G6102" s="52">
        <v>0</v>
      </c>
      <c r="H6102" s="52">
        <v>0</v>
      </c>
      <c r="I6102" s="52">
        <v>0</v>
      </c>
      <c r="J6102" s="52">
        <v>0</v>
      </c>
      <c r="K6102" s="52">
        <v>0</v>
      </c>
      <c r="L6102" s="52">
        <v>0</v>
      </c>
      <c r="M6102" s="52">
        <v>0</v>
      </c>
      <c r="N6102" s="52">
        <v>0</v>
      </c>
      <c r="O6102" s="52">
        <v>0</v>
      </c>
      <c r="P6102" s="52">
        <v>0</v>
      </c>
      <c r="Q6102" s="52">
        <v>0</v>
      </c>
      <c r="R6102" s="52">
        <v>0</v>
      </c>
      <c r="S6102" s="52">
        <v>0</v>
      </c>
      <c r="T6102" s="52">
        <v>0</v>
      </c>
      <c r="U6102" s="52">
        <v>0</v>
      </c>
      <c r="V6102" s="52">
        <v>0</v>
      </c>
      <c r="W6102" s="52">
        <v>0</v>
      </c>
      <c r="X6102" s="52">
        <v>0</v>
      </c>
      <c r="Y6102" s="52">
        <v>0</v>
      </c>
      <c r="Z6102" s="52">
        <v>0</v>
      </c>
    </row>
    <row r="6103" spans="1:26">
      <c r="A6103" s="52" t="s">
        <v>352</v>
      </c>
      <c r="B6103" s="52" t="s">
        <v>337</v>
      </c>
      <c r="C6103" s="52" t="s">
        <v>263</v>
      </c>
      <c r="D6103" s="52" t="s">
        <v>86</v>
      </c>
      <c r="E6103" s="52" t="s">
        <v>89</v>
      </c>
      <c r="F6103" s="52" t="s">
        <v>70</v>
      </c>
      <c r="G6103" s="52">
        <v>0</v>
      </c>
      <c r="H6103" s="52">
        <v>0</v>
      </c>
      <c r="I6103" s="52">
        <v>0</v>
      </c>
      <c r="J6103" s="52">
        <v>0</v>
      </c>
      <c r="K6103" s="52">
        <v>0</v>
      </c>
      <c r="L6103" s="52">
        <v>0</v>
      </c>
      <c r="M6103" s="52">
        <v>0</v>
      </c>
      <c r="N6103" s="52">
        <v>0</v>
      </c>
      <c r="O6103" s="52">
        <v>0</v>
      </c>
      <c r="P6103" s="52">
        <v>0</v>
      </c>
      <c r="Q6103" s="52">
        <v>0</v>
      </c>
      <c r="R6103" s="52">
        <v>0</v>
      </c>
      <c r="S6103" s="52">
        <v>0</v>
      </c>
      <c r="T6103" s="52">
        <v>0</v>
      </c>
      <c r="U6103" s="52">
        <v>0</v>
      </c>
      <c r="V6103" s="52">
        <v>0</v>
      </c>
      <c r="W6103" s="52">
        <v>0</v>
      </c>
      <c r="X6103" s="52">
        <v>0</v>
      </c>
      <c r="Y6103" s="52">
        <v>0</v>
      </c>
      <c r="Z6103" s="52">
        <v>0</v>
      </c>
    </row>
    <row r="6104" spans="1:26">
      <c r="A6104" s="52" t="s">
        <v>352</v>
      </c>
      <c r="B6104" s="52" t="s">
        <v>342</v>
      </c>
      <c r="C6104" s="52" t="s">
        <v>263</v>
      </c>
      <c r="D6104" s="52" t="s">
        <v>86</v>
      </c>
      <c r="E6104" s="52" t="s">
        <v>89</v>
      </c>
      <c r="F6104" s="52" t="s">
        <v>71</v>
      </c>
      <c r="G6104" s="52">
        <v>0</v>
      </c>
      <c r="H6104" s="52">
        <v>0</v>
      </c>
      <c r="I6104" s="52">
        <v>0</v>
      </c>
      <c r="J6104" s="52">
        <v>0</v>
      </c>
      <c r="K6104" s="52">
        <v>0</v>
      </c>
      <c r="L6104" s="52">
        <v>0</v>
      </c>
      <c r="M6104" s="52">
        <v>0</v>
      </c>
      <c r="N6104" s="52">
        <v>0</v>
      </c>
      <c r="O6104" s="52">
        <v>0</v>
      </c>
      <c r="P6104" s="52">
        <v>0</v>
      </c>
      <c r="Q6104" s="52">
        <v>0</v>
      </c>
      <c r="R6104" s="52">
        <v>0</v>
      </c>
      <c r="S6104" s="52">
        <v>0</v>
      </c>
      <c r="T6104" s="52">
        <v>0</v>
      </c>
      <c r="U6104" s="52">
        <v>0</v>
      </c>
      <c r="V6104" s="52">
        <v>0</v>
      </c>
      <c r="W6104" s="52">
        <v>0</v>
      </c>
      <c r="X6104" s="52">
        <v>0</v>
      </c>
      <c r="Y6104" s="52">
        <v>0</v>
      </c>
      <c r="Z6104" s="52">
        <v>0</v>
      </c>
    </row>
    <row r="6105" spans="1:26">
      <c r="A6105" s="52" t="s">
        <v>352</v>
      </c>
      <c r="B6105" s="52" t="s">
        <v>342</v>
      </c>
      <c r="C6105" s="52" t="s">
        <v>263</v>
      </c>
      <c r="D6105" s="52" t="s">
        <v>86</v>
      </c>
      <c r="E6105" s="52" t="s">
        <v>89</v>
      </c>
      <c r="F6105" s="52" t="s">
        <v>72</v>
      </c>
      <c r="G6105" s="52">
        <v>762.53823105176502</v>
      </c>
      <c r="H6105" s="52">
        <v>839.36694737024709</v>
      </c>
      <c r="I6105" s="52">
        <v>816.92194942741889</v>
      </c>
      <c r="J6105" s="52">
        <v>839.20975823670278</v>
      </c>
      <c r="K6105" s="52">
        <v>877.2535446923174</v>
      </c>
      <c r="L6105" s="52">
        <v>968.61124718929591</v>
      </c>
      <c r="M6105" s="52">
        <v>1051.2892042644178</v>
      </c>
      <c r="N6105" s="52">
        <v>1122.4097678221003</v>
      </c>
      <c r="O6105" s="52">
        <v>1097.6084105106304</v>
      </c>
      <c r="P6105" s="52">
        <v>996.87579204990834</v>
      </c>
      <c r="Q6105" s="52">
        <v>833.81162593370118</v>
      </c>
      <c r="R6105" s="52">
        <v>850.84115050038213</v>
      </c>
      <c r="S6105" s="52">
        <v>976.55730030045004</v>
      </c>
      <c r="T6105" s="52">
        <v>900.92929826744194</v>
      </c>
      <c r="U6105" s="52">
        <v>924.26559935737237</v>
      </c>
      <c r="V6105" s="52">
        <v>976.72217862527714</v>
      </c>
      <c r="W6105" s="52">
        <v>1016.5086350112338</v>
      </c>
      <c r="X6105" s="52">
        <v>999.32539313556151</v>
      </c>
      <c r="Y6105" s="52">
        <v>1021.8926158678128</v>
      </c>
      <c r="Z6105" s="52">
        <v>1155.7636032270898</v>
      </c>
    </row>
    <row r="6106" spans="1:26">
      <c r="A6106" s="52" t="s">
        <v>352</v>
      </c>
      <c r="B6106" s="52" t="s">
        <v>343</v>
      </c>
      <c r="C6106" s="52" t="s">
        <v>263</v>
      </c>
      <c r="D6106" s="52" t="s">
        <v>86</v>
      </c>
      <c r="E6106" s="52" t="s">
        <v>89</v>
      </c>
      <c r="F6106" s="52" t="s">
        <v>73</v>
      </c>
      <c r="G6106" s="52">
        <v>7.913052000000001E-2</v>
      </c>
      <c r="H6106" s="52">
        <v>8.3087046000000012E-2</v>
      </c>
      <c r="I6106" s="52">
        <v>9.8913150000000019E-2</v>
      </c>
      <c r="J6106" s="52">
        <v>8.3087046000000012E-2</v>
      </c>
      <c r="K6106" s="52">
        <v>0.122652306</v>
      </c>
      <c r="L6106" s="52">
        <v>8.3087046000000012E-2</v>
      </c>
      <c r="M6106" s="52">
        <v>9.0208792800000021E-2</v>
      </c>
      <c r="N6106" s="52">
        <v>0.10286967599999999</v>
      </c>
      <c r="O6106" s="52">
        <v>9.8913150000000019E-2</v>
      </c>
      <c r="P6106" s="52">
        <v>0.110782728</v>
      </c>
      <c r="Q6106" s="52">
        <v>0.12265230600000004</v>
      </c>
      <c r="R6106" s="52">
        <v>0</v>
      </c>
      <c r="S6106" s="52">
        <v>0</v>
      </c>
      <c r="T6106" s="52">
        <v>0</v>
      </c>
      <c r="U6106" s="52">
        <v>0</v>
      </c>
      <c r="V6106" s="52">
        <v>0</v>
      </c>
      <c r="W6106" s="52">
        <v>0</v>
      </c>
      <c r="X6106" s="52">
        <v>0</v>
      </c>
      <c r="Y6106" s="52">
        <v>0</v>
      </c>
      <c r="Z6106" s="52">
        <v>0</v>
      </c>
    </row>
    <row r="6107" spans="1:26">
      <c r="A6107" s="52" t="s">
        <v>353</v>
      </c>
      <c r="B6107" s="52" t="s">
        <v>337</v>
      </c>
      <c r="C6107" s="52" t="s">
        <v>263</v>
      </c>
      <c r="D6107" s="52" t="s">
        <v>86</v>
      </c>
      <c r="E6107" s="52" t="s">
        <v>90</v>
      </c>
      <c r="F6107" s="52" t="s">
        <v>63</v>
      </c>
      <c r="G6107" s="52">
        <v>8.4945639311073293</v>
      </c>
      <c r="H6107" s="52">
        <v>8.6393954893644782</v>
      </c>
      <c r="I6107" s="52">
        <v>10.205949837540881</v>
      </c>
      <c r="J6107" s="52">
        <v>5.8607780028895577</v>
      </c>
      <c r="K6107" s="52">
        <v>7.847218640464388</v>
      </c>
      <c r="L6107" s="52">
        <v>15.053638049272035</v>
      </c>
      <c r="M6107" s="52">
        <v>22.055907348493683</v>
      </c>
      <c r="N6107" s="52">
        <v>19.195859131798787</v>
      </c>
      <c r="O6107" s="52">
        <v>17.688090238880079</v>
      </c>
      <c r="P6107" s="52">
        <v>17.564900127340117</v>
      </c>
      <c r="Q6107" s="52">
        <v>17.192068265228318</v>
      </c>
      <c r="R6107" s="52">
        <v>10.399409560994666</v>
      </c>
      <c r="S6107" s="52">
        <v>8.2390295648937517</v>
      </c>
      <c r="T6107" s="52">
        <v>7.5918260750004833</v>
      </c>
      <c r="U6107" s="52">
        <v>3.7670406250275357</v>
      </c>
      <c r="V6107" s="52">
        <v>0</v>
      </c>
      <c r="W6107" s="52">
        <v>0</v>
      </c>
      <c r="X6107" s="52">
        <v>0</v>
      </c>
      <c r="Y6107" s="52">
        <v>0</v>
      </c>
      <c r="Z6107" s="52">
        <v>0</v>
      </c>
    </row>
    <row r="6108" spans="1:26">
      <c r="A6108" s="52" t="s">
        <v>353</v>
      </c>
      <c r="B6108" s="52" t="s">
        <v>338</v>
      </c>
      <c r="C6108" s="52" t="s">
        <v>263</v>
      </c>
      <c r="D6108" s="52" t="s">
        <v>86</v>
      </c>
      <c r="E6108" s="52" t="s">
        <v>90</v>
      </c>
      <c r="F6108" s="52" t="s">
        <v>64</v>
      </c>
      <c r="G6108" s="52">
        <v>0</v>
      </c>
      <c r="H6108" s="52">
        <v>0</v>
      </c>
      <c r="I6108" s="52">
        <v>0</v>
      </c>
      <c r="J6108" s="52">
        <v>0</v>
      </c>
      <c r="K6108" s="52">
        <v>0</v>
      </c>
      <c r="L6108" s="52">
        <v>0</v>
      </c>
      <c r="M6108" s="52">
        <v>0</v>
      </c>
      <c r="N6108" s="52">
        <v>0</v>
      </c>
      <c r="O6108" s="52">
        <v>0</v>
      </c>
      <c r="P6108" s="52">
        <v>0</v>
      </c>
      <c r="Q6108" s="52">
        <v>0</v>
      </c>
      <c r="R6108" s="52">
        <v>0</v>
      </c>
      <c r="S6108" s="52">
        <v>0</v>
      </c>
      <c r="T6108" s="52">
        <v>0</v>
      </c>
      <c r="U6108" s="52">
        <v>0</v>
      </c>
      <c r="V6108" s="52">
        <v>0</v>
      </c>
      <c r="W6108" s="52">
        <v>0</v>
      </c>
      <c r="X6108" s="52">
        <v>0</v>
      </c>
      <c r="Y6108" s="52">
        <v>0</v>
      </c>
      <c r="Z6108" s="52">
        <v>0</v>
      </c>
    </row>
    <row r="6109" spans="1:26">
      <c r="A6109" s="52" t="s">
        <v>353</v>
      </c>
      <c r="B6109" s="52" t="s">
        <v>339</v>
      </c>
      <c r="C6109" s="52" t="s">
        <v>263</v>
      </c>
      <c r="D6109" s="52" t="s">
        <v>86</v>
      </c>
      <c r="E6109" s="52" t="s">
        <v>90</v>
      </c>
      <c r="F6109" s="52" t="s">
        <v>65</v>
      </c>
      <c r="G6109" s="52">
        <v>0</v>
      </c>
      <c r="H6109" s="52">
        <v>0</v>
      </c>
      <c r="I6109" s="52">
        <v>0</v>
      </c>
      <c r="J6109" s="52">
        <v>0</v>
      </c>
      <c r="K6109" s="52">
        <v>0</v>
      </c>
      <c r="L6109" s="52">
        <v>0</v>
      </c>
      <c r="M6109" s="52">
        <v>0</v>
      </c>
      <c r="N6109" s="52">
        <v>0</v>
      </c>
      <c r="O6109" s="52">
        <v>1.8217045506822996E-3</v>
      </c>
      <c r="P6109" s="52">
        <v>0.1252794856897414</v>
      </c>
      <c r="Q6109" s="52">
        <v>0.14679896074839835</v>
      </c>
      <c r="R6109" s="52">
        <v>0.15968394302683786</v>
      </c>
      <c r="S6109" s="52">
        <v>3.8021834010705149</v>
      </c>
      <c r="T6109" s="52">
        <v>2.435716470237431</v>
      </c>
      <c r="U6109" s="52">
        <v>2.8336246562284169</v>
      </c>
      <c r="V6109" s="52">
        <v>2.5809189675465225</v>
      </c>
      <c r="W6109" s="52">
        <v>3.6873528656634678</v>
      </c>
      <c r="X6109" s="52">
        <v>3.3385988448767629</v>
      </c>
      <c r="Y6109" s="52">
        <v>5.4503837737436625</v>
      </c>
      <c r="Z6109" s="52">
        <v>5.340170220742964</v>
      </c>
    </row>
    <row r="6110" spans="1:26">
      <c r="A6110" s="52" t="s">
        <v>353</v>
      </c>
      <c r="B6110" s="52" t="s">
        <v>340</v>
      </c>
      <c r="C6110" s="52" t="s">
        <v>263</v>
      </c>
      <c r="D6110" s="52" t="s">
        <v>86</v>
      </c>
      <c r="E6110" s="52" t="s">
        <v>90</v>
      </c>
      <c r="F6110" s="52" t="s">
        <v>66</v>
      </c>
      <c r="G6110" s="52">
        <v>0</v>
      </c>
      <c r="H6110" s="52">
        <v>0</v>
      </c>
      <c r="I6110" s="52">
        <v>0</v>
      </c>
      <c r="J6110" s="52">
        <v>0</v>
      </c>
      <c r="K6110" s="52">
        <v>0</v>
      </c>
      <c r="L6110" s="52">
        <v>0</v>
      </c>
      <c r="M6110" s="52">
        <v>0</v>
      </c>
      <c r="N6110" s="52">
        <v>0</v>
      </c>
      <c r="O6110" s="52">
        <v>0</v>
      </c>
      <c r="P6110" s="52">
        <v>0</v>
      </c>
      <c r="Q6110" s="52">
        <v>0</v>
      </c>
      <c r="R6110" s="52">
        <v>0</v>
      </c>
      <c r="S6110" s="52">
        <v>0</v>
      </c>
      <c r="T6110" s="52">
        <v>0</v>
      </c>
      <c r="U6110" s="52">
        <v>0</v>
      </c>
      <c r="V6110" s="52">
        <v>0</v>
      </c>
      <c r="W6110" s="52">
        <v>0</v>
      </c>
      <c r="X6110" s="52">
        <v>0</v>
      </c>
      <c r="Y6110" s="52">
        <v>0</v>
      </c>
      <c r="Z6110" s="52">
        <v>0</v>
      </c>
    </row>
    <row r="6111" spans="1:26">
      <c r="A6111" s="52" t="s">
        <v>353</v>
      </c>
      <c r="B6111" s="52" t="s">
        <v>341</v>
      </c>
      <c r="C6111" s="52" t="s">
        <v>263</v>
      </c>
      <c r="D6111" s="52" t="s">
        <v>86</v>
      </c>
      <c r="E6111" s="52" t="s">
        <v>90</v>
      </c>
      <c r="F6111" s="52" t="s">
        <v>67</v>
      </c>
      <c r="G6111" s="52">
        <v>0</v>
      </c>
      <c r="H6111" s="52">
        <v>0</v>
      </c>
      <c r="I6111" s="52">
        <v>0</v>
      </c>
      <c r="J6111" s="52">
        <v>0</v>
      </c>
      <c r="K6111" s="52">
        <v>0</v>
      </c>
      <c r="L6111" s="52">
        <v>0</v>
      </c>
      <c r="M6111" s="52">
        <v>0</v>
      </c>
      <c r="N6111" s="52">
        <v>0</v>
      </c>
      <c r="O6111" s="52">
        <v>0</v>
      </c>
      <c r="P6111" s="52">
        <v>0</v>
      </c>
      <c r="Q6111" s="52">
        <v>0</v>
      </c>
      <c r="R6111" s="52">
        <v>0</v>
      </c>
      <c r="S6111" s="52">
        <v>0</v>
      </c>
      <c r="T6111" s="52">
        <v>0</v>
      </c>
      <c r="U6111" s="52">
        <v>0</v>
      </c>
      <c r="V6111" s="52">
        <v>0</v>
      </c>
      <c r="W6111" s="52">
        <v>0</v>
      </c>
      <c r="X6111" s="52">
        <v>0</v>
      </c>
      <c r="Y6111" s="52">
        <v>0</v>
      </c>
      <c r="Z6111" s="52">
        <v>0</v>
      </c>
    </row>
    <row r="6112" spans="1:26">
      <c r="A6112" s="52" t="s">
        <v>353</v>
      </c>
      <c r="B6112" s="52" t="s">
        <v>337</v>
      </c>
      <c r="C6112" s="52" t="s">
        <v>263</v>
      </c>
      <c r="D6112" s="52" t="s">
        <v>86</v>
      </c>
      <c r="E6112" s="52" t="s">
        <v>90</v>
      </c>
      <c r="F6112" s="52" t="s">
        <v>68</v>
      </c>
      <c r="G6112" s="52">
        <v>0.33593895115200001</v>
      </c>
      <c r="H6112" s="52">
        <v>0.37864305511200003</v>
      </c>
      <c r="I6112" s="52">
        <v>0.40141857722400004</v>
      </c>
      <c r="J6112" s="52">
        <v>0.45551044224000004</v>
      </c>
      <c r="K6112" s="52">
        <v>0.37010223432000006</v>
      </c>
      <c r="L6112" s="52">
        <v>5.9785745544000006E-2</v>
      </c>
      <c r="M6112" s="52">
        <v>3.4163283168000005E-2</v>
      </c>
      <c r="N6112" s="52">
        <v>7.6867387128000023E-2</v>
      </c>
      <c r="O6112" s="52">
        <v>3.7011312000000005E-2</v>
      </c>
      <c r="P6112" s="52">
        <v>1.1388096000000002E-2</v>
      </c>
      <c r="Q6112" s="52">
        <v>8.5410720000000002E-3</v>
      </c>
      <c r="R6112" s="52">
        <v>8.5408207920000014E-3</v>
      </c>
      <c r="S6112" s="52">
        <v>5.6938805280000006E-3</v>
      </c>
      <c r="T6112" s="52">
        <v>5.6938805280000006E-3</v>
      </c>
      <c r="U6112" s="52">
        <v>0</v>
      </c>
      <c r="V6112" s="52">
        <v>0</v>
      </c>
      <c r="W6112" s="52">
        <v>0</v>
      </c>
      <c r="X6112" s="52">
        <v>0</v>
      </c>
      <c r="Y6112" s="52">
        <v>0</v>
      </c>
      <c r="Z6112" s="52">
        <v>0</v>
      </c>
    </row>
    <row r="6113" spans="1:26">
      <c r="A6113" s="52" t="s">
        <v>353</v>
      </c>
      <c r="B6113" s="52" t="s">
        <v>337</v>
      </c>
      <c r="C6113" s="52" t="s">
        <v>263</v>
      </c>
      <c r="D6113" s="52" t="s">
        <v>86</v>
      </c>
      <c r="E6113" s="52" t="s">
        <v>90</v>
      </c>
      <c r="F6113" s="52" t="s">
        <v>69</v>
      </c>
      <c r="G6113" s="52">
        <v>0</v>
      </c>
      <c r="H6113" s="52">
        <v>0</v>
      </c>
      <c r="I6113" s="52">
        <v>0</v>
      </c>
      <c r="J6113" s="52">
        <v>0</v>
      </c>
      <c r="K6113" s="52">
        <v>0</v>
      </c>
      <c r="L6113" s="52">
        <v>0</v>
      </c>
      <c r="M6113" s="52">
        <v>0</v>
      </c>
      <c r="N6113" s="52">
        <v>0</v>
      </c>
      <c r="O6113" s="52">
        <v>0</v>
      </c>
      <c r="P6113" s="52">
        <v>0</v>
      </c>
      <c r="Q6113" s="52">
        <v>0</v>
      </c>
      <c r="R6113" s="52">
        <v>0</v>
      </c>
      <c r="S6113" s="52">
        <v>0</v>
      </c>
      <c r="T6113" s="52">
        <v>0</v>
      </c>
      <c r="U6113" s="52">
        <v>0</v>
      </c>
      <c r="V6113" s="52">
        <v>0</v>
      </c>
      <c r="W6113" s="52">
        <v>0</v>
      </c>
      <c r="X6113" s="52">
        <v>0</v>
      </c>
      <c r="Y6113" s="52">
        <v>0</v>
      </c>
      <c r="Z6113" s="52">
        <v>0</v>
      </c>
    </row>
    <row r="6114" spans="1:26">
      <c r="A6114" s="52" t="s">
        <v>353</v>
      </c>
      <c r="B6114" s="52" t="s">
        <v>337</v>
      </c>
      <c r="C6114" s="52" t="s">
        <v>263</v>
      </c>
      <c r="D6114" s="52" t="s">
        <v>86</v>
      </c>
      <c r="E6114" s="52" t="s">
        <v>90</v>
      </c>
      <c r="F6114" s="52" t="s">
        <v>70</v>
      </c>
      <c r="G6114" s="52">
        <v>0</v>
      </c>
      <c r="H6114" s="52">
        <v>0</v>
      </c>
      <c r="I6114" s="52">
        <v>0</v>
      </c>
      <c r="J6114" s="52">
        <v>0</v>
      </c>
      <c r="K6114" s="52">
        <v>0</v>
      </c>
      <c r="L6114" s="52">
        <v>0</v>
      </c>
      <c r="M6114" s="52">
        <v>0</v>
      </c>
      <c r="N6114" s="52">
        <v>0</v>
      </c>
      <c r="O6114" s="52">
        <v>0</v>
      </c>
      <c r="P6114" s="52">
        <v>0</v>
      </c>
      <c r="Q6114" s="52">
        <v>0</v>
      </c>
      <c r="R6114" s="52">
        <v>0</v>
      </c>
      <c r="S6114" s="52">
        <v>0</v>
      </c>
      <c r="T6114" s="52">
        <v>0</v>
      </c>
      <c r="U6114" s="52">
        <v>0</v>
      </c>
      <c r="V6114" s="52">
        <v>0</v>
      </c>
      <c r="W6114" s="52">
        <v>0</v>
      </c>
      <c r="X6114" s="52">
        <v>0</v>
      </c>
      <c r="Y6114" s="52">
        <v>0</v>
      </c>
      <c r="Z6114" s="52">
        <v>0</v>
      </c>
    </row>
    <row r="6115" spans="1:26">
      <c r="A6115" s="52" t="s">
        <v>353</v>
      </c>
      <c r="B6115" s="52" t="s">
        <v>342</v>
      </c>
      <c r="C6115" s="52" t="s">
        <v>263</v>
      </c>
      <c r="D6115" s="52" t="s">
        <v>86</v>
      </c>
      <c r="E6115" s="52" t="s">
        <v>90</v>
      </c>
      <c r="F6115" s="52" t="s">
        <v>71</v>
      </c>
      <c r="G6115" s="52">
        <v>0</v>
      </c>
      <c r="H6115" s="52">
        <v>0</v>
      </c>
      <c r="I6115" s="52">
        <v>0</v>
      </c>
      <c r="J6115" s="52">
        <v>0</v>
      </c>
      <c r="K6115" s="52">
        <v>0</v>
      </c>
      <c r="L6115" s="52">
        <v>0</v>
      </c>
      <c r="M6115" s="52">
        <v>0</v>
      </c>
      <c r="N6115" s="52">
        <v>0</v>
      </c>
      <c r="O6115" s="52">
        <v>0</v>
      </c>
      <c r="P6115" s="52">
        <v>0</v>
      </c>
      <c r="Q6115" s="52">
        <v>0</v>
      </c>
      <c r="R6115" s="52">
        <v>0</v>
      </c>
      <c r="S6115" s="52">
        <v>0</v>
      </c>
      <c r="T6115" s="52">
        <v>0</v>
      </c>
      <c r="U6115" s="52">
        <v>0</v>
      </c>
      <c r="V6115" s="52">
        <v>0</v>
      </c>
      <c r="W6115" s="52">
        <v>0</v>
      </c>
      <c r="X6115" s="52">
        <v>0</v>
      </c>
      <c r="Y6115" s="52">
        <v>0</v>
      </c>
      <c r="Z6115" s="52">
        <v>0</v>
      </c>
    </row>
    <row r="6116" spans="1:26">
      <c r="A6116" s="52" t="s">
        <v>353</v>
      </c>
      <c r="B6116" s="52" t="s">
        <v>342</v>
      </c>
      <c r="C6116" s="52" t="s">
        <v>263</v>
      </c>
      <c r="D6116" s="52" t="s">
        <v>86</v>
      </c>
      <c r="E6116" s="52" t="s">
        <v>90</v>
      </c>
      <c r="F6116" s="52" t="s">
        <v>72</v>
      </c>
      <c r="G6116" s="52">
        <v>1121.0720343667358</v>
      </c>
      <c r="H6116" s="52">
        <v>1146.954445020735</v>
      </c>
      <c r="I6116" s="52">
        <v>1129.285609145029</v>
      </c>
      <c r="J6116" s="52">
        <v>1115.8887474042028</v>
      </c>
      <c r="K6116" s="52">
        <v>1281.4993809703453</v>
      </c>
      <c r="L6116" s="52">
        <v>1347.7929602054026</v>
      </c>
      <c r="M6116" s="52">
        <v>1373.3781447799213</v>
      </c>
      <c r="N6116" s="52">
        <v>1459.2826180116417</v>
      </c>
      <c r="O6116" s="52">
        <v>1524.632060210881</v>
      </c>
      <c r="P6116" s="52">
        <v>1372.6349960581622</v>
      </c>
      <c r="Q6116" s="52">
        <v>1470.3666258810224</v>
      </c>
      <c r="R6116" s="52">
        <v>1450.5553284489404</v>
      </c>
      <c r="S6116" s="52">
        <v>1620.7262540958645</v>
      </c>
      <c r="T6116" s="52">
        <v>1685.3481025447225</v>
      </c>
      <c r="U6116" s="52">
        <v>1751.1732814954792</v>
      </c>
      <c r="V6116" s="52">
        <v>2218.9715992142792</v>
      </c>
      <c r="W6116" s="52">
        <v>2269.7608441038087</v>
      </c>
      <c r="X6116" s="52">
        <v>2323.1995952508187</v>
      </c>
      <c r="Y6116" s="52">
        <v>2417.5964516064869</v>
      </c>
      <c r="Z6116" s="52">
        <v>2438.0310663612208</v>
      </c>
    </row>
    <row r="6117" spans="1:26">
      <c r="A6117" s="52" t="s">
        <v>353</v>
      </c>
      <c r="B6117" s="52" t="s">
        <v>343</v>
      </c>
      <c r="C6117" s="52" t="s">
        <v>263</v>
      </c>
      <c r="D6117" s="52" t="s">
        <v>86</v>
      </c>
      <c r="E6117" s="52" t="s">
        <v>90</v>
      </c>
      <c r="F6117" s="52" t="s">
        <v>73</v>
      </c>
      <c r="G6117" s="52">
        <v>0</v>
      </c>
      <c r="H6117" s="52">
        <v>0</v>
      </c>
      <c r="I6117" s="52">
        <v>0</v>
      </c>
      <c r="J6117" s="52">
        <v>0</v>
      </c>
      <c r="K6117" s="52">
        <v>0</v>
      </c>
      <c r="L6117" s="52">
        <v>0</v>
      </c>
      <c r="M6117" s="52">
        <v>0</v>
      </c>
      <c r="N6117" s="52">
        <v>0</v>
      </c>
      <c r="O6117" s="52">
        <v>0</v>
      </c>
      <c r="P6117" s="52">
        <v>0</v>
      </c>
      <c r="Q6117" s="52">
        <v>0</v>
      </c>
      <c r="R6117" s="52">
        <v>0</v>
      </c>
      <c r="S6117" s="52">
        <v>0</v>
      </c>
      <c r="T6117" s="52">
        <v>0</v>
      </c>
      <c r="U6117" s="52">
        <v>0</v>
      </c>
      <c r="V6117" s="52">
        <v>0</v>
      </c>
      <c r="W6117" s="52">
        <v>0</v>
      </c>
      <c r="X6117" s="52">
        <v>0</v>
      </c>
      <c r="Y6117" s="52">
        <v>0</v>
      </c>
      <c r="Z6117" s="52">
        <v>0</v>
      </c>
    </row>
    <row r="6118" spans="1:26">
      <c r="A6118" s="52" t="s">
        <v>354</v>
      </c>
      <c r="B6118" s="52" t="s">
        <v>337</v>
      </c>
      <c r="C6118" s="52" t="s">
        <v>263</v>
      </c>
      <c r="D6118" s="52" t="s">
        <v>86</v>
      </c>
      <c r="E6118" s="52" t="s">
        <v>91</v>
      </c>
      <c r="F6118" s="52" t="s">
        <v>63</v>
      </c>
      <c r="G6118" s="52">
        <v>0</v>
      </c>
      <c r="H6118" s="52">
        <v>0</v>
      </c>
      <c r="I6118" s="52">
        <v>0</v>
      </c>
      <c r="J6118" s="52">
        <v>0</v>
      </c>
      <c r="K6118" s="52">
        <v>0</v>
      </c>
      <c r="L6118" s="52">
        <v>0</v>
      </c>
      <c r="M6118" s="52">
        <v>0</v>
      </c>
      <c r="N6118" s="52">
        <v>0</v>
      </c>
      <c r="O6118" s="52">
        <v>0</v>
      </c>
      <c r="P6118" s="52">
        <v>0</v>
      </c>
      <c r="Q6118" s="52">
        <v>0</v>
      </c>
      <c r="R6118" s="52">
        <v>0</v>
      </c>
      <c r="S6118" s="52">
        <v>0</v>
      </c>
      <c r="T6118" s="52">
        <v>0</v>
      </c>
      <c r="U6118" s="52">
        <v>0</v>
      </c>
      <c r="V6118" s="52">
        <v>0</v>
      </c>
      <c r="W6118" s="52">
        <v>0</v>
      </c>
      <c r="X6118" s="52">
        <v>0</v>
      </c>
      <c r="Y6118" s="52">
        <v>0</v>
      </c>
      <c r="Z6118" s="52">
        <v>0</v>
      </c>
    </row>
    <row r="6119" spans="1:26">
      <c r="A6119" s="52" t="s">
        <v>354</v>
      </c>
      <c r="B6119" s="52" t="s">
        <v>338</v>
      </c>
      <c r="C6119" s="52" t="s">
        <v>263</v>
      </c>
      <c r="D6119" s="52" t="s">
        <v>86</v>
      </c>
      <c r="E6119" s="52" t="s">
        <v>91</v>
      </c>
      <c r="F6119" s="52" t="s">
        <v>64</v>
      </c>
      <c r="G6119" s="52">
        <v>0</v>
      </c>
      <c r="H6119" s="52">
        <v>0</v>
      </c>
      <c r="I6119" s="52">
        <v>0</v>
      </c>
      <c r="J6119" s="52">
        <v>0</v>
      </c>
      <c r="K6119" s="52">
        <v>0</v>
      </c>
      <c r="L6119" s="52">
        <v>0</v>
      </c>
      <c r="M6119" s="52">
        <v>0</v>
      </c>
      <c r="N6119" s="52">
        <v>0</v>
      </c>
      <c r="O6119" s="52">
        <v>0</v>
      </c>
      <c r="P6119" s="52">
        <v>0</v>
      </c>
      <c r="Q6119" s="52">
        <v>0</v>
      </c>
      <c r="R6119" s="52">
        <v>0</v>
      </c>
      <c r="S6119" s="52">
        <v>0</v>
      </c>
      <c r="T6119" s="52">
        <v>0</v>
      </c>
      <c r="U6119" s="52">
        <v>0</v>
      </c>
      <c r="V6119" s="52">
        <v>0</v>
      </c>
      <c r="W6119" s="52">
        <v>0</v>
      </c>
      <c r="X6119" s="52">
        <v>0</v>
      </c>
      <c r="Y6119" s="52">
        <v>0</v>
      </c>
      <c r="Z6119" s="52">
        <v>0</v>
      </c>
    </row>
    <row r="6120" spans="1:26">
      <c r="A6120" s="52" t="s">
        <v>354</v>
      </c>
      <c r="B6120" s="52" t="s">
        <v>339</v>
      </c>
      <c r="C6120" s="52" t="s">
        <v>263</v>
      </c>
      <c r="D6120" s="52" t="s">
        <v>86</v>
      </c>
      <c r="E6120" s="52" t="s">
        <v>91</v>
      </c>
      <c r="F6120" s="52" t="s">
        <v>65</v>
      </c>
      <c r="G6120" s="52">
        <v>0</v>
      </c>
      <c r="H6120" s="52">
        <v>0</v>
      </c>
      <c r="I6120" s="52">
        <v>0</v>
      </c>
      <c r="J6120" s="52">
        <v>0</v>
      </c>
      <c r="K6120" s="52">
        <v>0</v>
      </c>
      <c r="L6120" s="52">
        <v>0</v>
      </c>
      <c r="M6120" s="52">
        <v>0</v>
      </c>
      <c r="N6120" s="52">
        <v>0</v>
      </c>
      <c r="O6120" s="52">
        <v>0</v>
      </c>
      <c r="P6120" s="52">
        <v>0</v>
      </c>
      <c r="Q6120" s="52">
        <v>0</v>
      </c>
      <c r="R6120" s="52">
        <v>0</v>
      </c>
      <c r="S6120" s="52">
        <v>0</v>
      </c>
      <c r="T6120" s="52">
        <v>0</v>
      </c>
      <c r="U6120" s="52">
        <v>0</v>
      </c>
      <c r="V6120" s="52">
        <v>0</v>
      </c>
      <c r="W6120" s="52">
        <v>0</v>
      </c>
      <c r="X6120" s="52">
        <v>0</v>
      </c>
      <c r="Y6120" s="52">
        <v>0</v>
      </c>
      <c r="Z6120" s="52">
        <v>0</v>
      </c>
    </row>
    <row r="6121" spans="1:26">
      <c r="A6121" s="52" t="s">
        <v>354</v>
      </c>
      <c r="B6121" s="52" t="s">
        <v>340</v>
      </c>
      <c r="C6121" s="52" t="s">
        <v>263</v>
      </c>
      <c r="D6121" s="52" t="s">
        <v>86</v>
      </c>
      <c r="E6121" s="52" t="s">
        <v>91</v>
      </c>
      <c r="F6121" s="52" t="s">
        <v>66</v>
      </c>
      <c r="G6121" s="52">
        <v>83.273995368394822</v>
      </c>
      <c r="H6121" s="52">
        <v>99.813601732354542</v>
      </c>
      <c r="I6121" s="52">
        <v>80.906405386473793</v>
      </c>
      <c r="J6121" s="52">
        <v>90.311618667007295</v>
      </c>
      <c r="K6121" s="52">
        <v>104.1061889842311</v>
      </c>
      <c r="L6121" s="52">
        <v>114.90192168592719</v>
      </c>
      <c r="M6121" s="52">
        <v>113.10124901166286</v>
      </c>
      <c r="N6121" s="52">
        <v>118.22618551823739</v>
      </c>
      <c r="O6121" s="52">
        <v>118.9714259358731</v>
      </c>
      <c r="P6121" s="52">
        <v>118.36785820449828</v>
      </c>
      <c r="Q6121" s="52">
        <v>107.09255884100394</v>
      </c>
      <c r="R6121" s="52">
        <v>115.20383197486733</v>
      </c>
      <c r="S6121" s="52">
        <v>115.74577396481642</v>
      </c>
      <c r="T6121" s="52">
        <v>113.60323002484452</v>
      </c>
      <c r="U6121" s="52">
        <v>120.10265462339748</v>
      </c>
      <c r="V6121" s="52">
        <v>110.41078860730366</v>
      </c>
      <c r="W6121" s="52">
        <v>104.04824427581129</v>
      </c>
      <c r="X6121" s="52">
        <v>107.80965476882724</v>
      </c>
      <c r="Y6121" s="52">
        <v>115.43058261813107</v>
      </c>
      <c r="Z6121" s="52">
        <v>122.04317689517758</v>
      </c>
    </row>
    <row r="6122" spans="1:26">
      <c r="A6122" s="52" t="s">
        <v>354</v>
      </c>
      <c r="B6122" s="52" t="s">
        <v>341</v>
      </c>
      <c r="C6122" s="52" t="s">
        <v>263</v>
      </c>
      <c r="D6122" s="52" t="s">
        <v>86</v>
      </c>
      <c r="E6122" s="52" t="s">
        <v>91</v>
      </c>
      <c r="F6122" s="52" t="s">
        <v>67</v>
      </c>
      <c r="G6122" s="52">
        <v>0</v>
      </c>
      <c r="H6122" s="52">
        <v>0</v>
      </c>
      <c r="I6122" s="52">
        <v>0</v>
      </c>
      <c r="J6122" s="52">
        <v>0</v>
      </c>
      <c r="K6122" s="52">
        <v>0</v>
      </c>
      <c r="L6122" s="52">
        <v>0</v>
      </c>
      <c r="M6122" s="52">
        <v>0</v>
      </c>
      <c r="N6122" s="52">
        <v>0</v>
      </c>
      <c r="O6122" s="52">
        <v>0</v>
      </c>
      <c r="P6122" s="52">
        <v>0</v>
      </c>
      <c r="Q6122" s="52">
        <v>0</v>
      </c>
      <c r="R6122" s="52">
        <v>0</v>
      </c>
      <c r="S6122" s="52">
        <v>0</v>
      </c>
      <c r="T6122" s="52">
        <v>0</v>
      </c>
      <c r="U6122" s="52">
        <v>0</v>
      </c>
      <c r="V6122" s="52">
        <v>0</v>
      </c>
      <c r="W6122" s="52">
        <v>0</v>
      </c>
      <c r="X6122" s="52">
        <v>0</v>
      </c>
      <c r="Y6122" s="52">
        <v>0</v>
      </c>
      <c r="Z6122" s="52">
        <v>0</v>
      </c>
    </row>
    <row r="6123" spans="1:26">
      <c r="A6123" s="52" t="s">
        <v>354</v>
      </c>
      <c r="B6123" s="52" t="s">
        <v>337</v>
      </c>
      <c r="C6123" s="52" t="s">
        <v>263</v>
      </c>
      <c r="D6123" s="52" t="s">
        <v>86</v>
      </c>
      <c r="E6123" s="52" t="s">
        <v>91</v>
      </c>
      <c r="F6123" s="52" t="s">
        <v>68</v>
      </c>
      <c r="G6123" s="52">
        <v>0</v>
      </c>
      <c r="H6123" s="52">
        <v>0</v>
      </c>
      <c r="I6123" s="52">
        <v>0</v>
      </c>
      <c r="J6123" s="52">
        <v>0</v>
      </c>
      <c r="K6123" s="52">
        <v>0</v>
      </c>
      <c r="L6123" s="52">
        <v>0</v>
      </c>
      <c r="M6123" s="52">
        <v>0</v>
      </c>
      <c r="N6123" s="52">
        <v>0</v>
      </c>
      <c r="O6123" s="52">
        <v>0</v>
      </c>
      <c r="P6123" s="52">
        <v>0</v>
      </c>
      <c r="Q6123" s="52">
        <v>0</v>
      </c>
      <c r="R6123" s="52">
        <v>0</v>
      </c>
      <c r="S6123" s="52">
        <v>0</v>
      </c>
      <c r="T6123" s="52">
        <v>0</v>
      </c>
      <c r="U6123" s="52">
        <v>0</v>
      </c>
      <c r="V6123" s="52">
        <v>0</v>
      </c>
      <c r="W6123" s="52">
        <v>0</v>
      </c>
      <c r="X6123" s="52">
        <v>0</v>
      </c>
      <c r="Y6123" s="52">
        <v>0</v>
      </c>
      <c r="Z6123" s="52">
        <v>0</v>
      </c>
    </row>
    <row r="6124" spans="1:26">
      <c r="A6124" s="52" t="s">
        <v>354</v>
      </c>
      <c r="B6124" s="52" t="s">
        <v>337</v>
      </c>
      <c r="C6124" s="52" t="s">
        <v>263</v>
      </c>
      <c r="D6124" s="52" t="s">
        <v>86</v>
      </c>
      <c r="E6124" s="52" t="s">
        <v>91</v>
      </c>
      <c r="F6124" s="52" t="s">
        <v>69</v>
      </c>
      <c r="G6124" s="52">
        <v>0</v>
      </c>
      <c r="H6124" s="52">
        <v>0</v>
      </c>
      <c r="I6124" s="52">
        <v>0</v>
      </c>
      <c r="J6124" s="52">
        <v>0</v>
      </c>
      <c r="K6124" s="52">
        <v>0</v>
      </c>
      <c r="L6124" s="52">
        <v>0</v>
      </c>
      <c r="M6124" s="52">
        <v>0</v>
      </c>
      <c r="N6124" s="52">
        <v>0</v>
      </c>
      <c r="O6124" s="52">
        <v>0</v>
      </c>
      <c r="P6124" s="52">
        <v>0</v>
      </c>
      <c r="Q6124" s="52">
        <v>0</v>
      </c>
      <c r="R6124" s="52">
        <v>0</v>
      </c>
      <c r="S6124" s="52">
        <v>0</v>
      </c>
      <c r="T6124" s="52">
        <v>0</v>
      </c>
      <c r="U6124" s="52">
        <v>0</v>
      </c>
      <c r="V6124" s="52">
        <v>0</v>
      </c>
      <c r="W6124" s="52">
        <v>0</v>
      </c>
      <c r="X6124" s="52">
        <v>0</v>
      </c>
      <c r="Y6124" s="52">
        <v>0</v>
      </c>
      <c r="Z6124" s="52">
        <v>0</v>
      </c>
    </row>
    <row r="6125" spans="1:26">
      <c r="A6125" s="52" t="s">
        <v>354</v>
      </c>
      <c r="B6125" s="52" t="s">
        <v>337</v>
      </c>
      <c r="C6125" s="52" t="s">
        <v>263</v>
      </c>
      <c r="D6125" s="52" t="s">
        <v>86</v>
      </c>
      <c r="E6125" s="52" t="s">
        <v>91</v>
      </c>
      <c r="F6125" s="52" t="s">
        <v>70</v>
      </c>
      <c r="G6125" s="52">
        <v>0</v>
      </c>
      <c r="H6125" s="52">
        <v>0</v>
      </c>
      <c r="I6125" s="52">
        <v>0</v>
      </c>
      <c r="J6125" s="52">
        <v>0</v>
      </c>
      <c r="K6125" s="52">
        <v>0</v>
      </c>
      <c r="L6125" s="52">
        <v>0</v>
      </c>
      <c r="M6125" s="52">
        <v>0</v>
      </c>
      <c r="N6125" s="52">
        <v>0</v>
      </c>
      <c r="O6125" s="52">
        <v>0</v>
      </c>
      <c r="P6125" s="52">
        <v>0</v>
      </c>
      <c r="Q6125" s="52">
        <v>0</v>
      </c>
      <c r="R6125" s="52">
        <v>0</v>
      </c>
      <c r="S6125" s="52">
        <v>0</v>
      </c>
      <c r="T6125" s="52">
        <v>0</v>
      </c>
      <c r="U6125" s="52">
        <v>0</v>
      </c>
      <c r="V6125" s="52">
        <v>0</v>
      </c>
      <c r="W6125" s="52">
        <v>0</v>
      </c>
      <c r="X6125" s="52">
        <v>0</v>
      </c>
      <c r="Y6125" s="52">
        <v>0</v>
      </c>
      <c r="Z6125" s="52">
        <v>0</v>
      </c>
    </row>
    <row r="6126" spans="1:26">
      <c r="A6126" s="52" t="s">
        <v>354</v>
      </c>
      <c r="B6126" s="52" t="s">
        <v>342</v>
      </c>
      <c r="C6126" s="52" t="s">
        <v>263</v>
      </c>
      <c r="D6126" s="52" t="s">
        <v>86</v>
      </c>
      <c r="E6126" s="52" t="s">
        <v>91</v>
      </c>
      <c r="F6126" s="52" t="s">
        <v>71</v>
      </c>
      <c r="G6126" s="52">
        <v>0.42076921319999999</v>
      </c>
      <c r="H6126" s="52">
        <v>0.42076921319999999</v>
      </c>
      <c r="I6126" s="52">
        <v>0.25246404</v>
      </c>
      <c r="J6126" s="52">
        <v>0.21038670000000004</v>
      </c>
      <c r="K6126" s="52">
        <v>0.54700123320000005</v>
      </c>
      <c r="L6126" s="52">
        <v>1.5568490196</v>
      </c>
      <c r="M6126" s="52">
        <v>0.79946108640000002</v>
      </c>
      <c r="N6126" s="52">
        <v>0.50492389320000008</v>
      </c>
      <c r="O6126" s="52">
        <v>0.33661453320000001</v>
      </c>
      <c r="P6126" s="52">
        <v>0.71531059320000012</v>
      </c>
      <c r="Q6126" s="52">
        <v>0</v>
      </c>
      <c r="R6126" s="52">
        <v>0</v>
      </c>
      <c r="S6126" s="52">
        <v>0</v>
      </c>
      <c r="T6126" s="52">
        <v>0</v>
      </c>
      <c r="U6126" s="52">
        <v>0</v>
      </c>
      <c r="V6126" s="52">
        <v>0</v>
      </c>
      <c r="W6126" s="52">
        <v>0</v>
      </c>
      <c r="X6126" s="52">
        <v>0</v>
      </c>
      <c r="Y6126" s="52">
        <v>0</v>
      </c>
      <c r="Z6126" s="52">
        <v>0</v>
      </c>
    </row>
    <row r="6127" spans="1:26">
      <c r="A6127" s="52" t="s">
        <v>354</v>
      </c>
      <c r="B6127" s="52" t="s">
        <v>342</v>
      </c>
      <c r="C6127" s="52" t="s">
        <v>263</v>
      </c>
      <c r="D6127" s="52" t="s">
        <v>86</v>
      </c>
      <c r="E6127" s="52" t="s">
        <v>91</v>
      </c>
      <c r="F6127" s="52" t="s">
        <v>72</v>
      </c>
      <c r="G6127" s="52">
        <v>24.278939308087754</v>
      </c>
      <c r="H6127" s="52">
        <v>23.96132246385439</v>
      </c>
      <c r="I6127" s="52">
        <v>23.81135568359197</v>
      </c>
      <c r="J6127" s="52">
        <v>24.722804202299763</v>
      </c>
      <c r="K6127" s="52">
        <v>30.885798873198645</v>
      </c>
      <c r="L6127" s="52">
        <v>7.2195111006305845</v>
      </c>
      <c r="M6127" s="52">
        <v>5.8205288390914003</v>
      </c>
      <c r="N6127" s="52">
        <v>7.6451378953926703</v>
      </c>
      <c r="O6127" s="52">
        <v>8.2926617361373012</v>
      </c>
      <c r="P6127" s="52">
        <v>13.326793378111809</v>
      </c>
      <c r="Q6127" s="52">
        <v>14.009195142441245</v>
      </c>
      <c r="R6127" s="52">
        <v>18.777241558901778</v>
      </c>
      <c r="S6127" s="52">
        <v>17.832990845775125</v>
      </c>
      <c r="T6127" s="52">
        <v>16.790067594958789</v>
      </c>
      <c r="U6127" s="52">
        <v>16.639113355211929</v>
      </c>
      <c r="V6127" s="52">
        <v>18.5270616397537</v>
      </c>
      <c r="W6127" s="52">
        <v>17.324225655478898</v>
      </c>
      <c r="X6127" s="52">
        <v>18.216346033610701</v>
      </c>
      <c r="Y6127" s="52">
        <v>17.442411206111302</v>
      </c>
      <c r="Z6127" s="52">
        <v>17.322079593461655</v>
      </c>
    </row>
    <row r="6128" spans="1:26">
      <c r="A6128" s="52" t="s">
        <v>354</v>
      </c>
      <c r="B6128" s="52" t="s">
        <v>343</v>
      </c>
      <c r="C6128" s="52" t="s">
        <v>263</v>
      </c>
      <c r="D6128" s="52" t="s">
        <v>86</v>
      </c>
      <c r="E6128" s="52" t="s">
        <v>91</v>
      </c>
      <c r="F6128" s="52" t="s">
        <v>73</v>
      </c>
      <c r="G6128" s="52">
        <v>2145.9438040896002</v>
      </c>
      <c r="H6128" s="52">
        <v>1964.6357430384001</v>
      </c>
      <c r="I6128" s="52">
        <v>1941.9316178184004</v>
      </c>
      <c r="J6128" s="52">
        <v>2050.9194186811387</v>
      </c>
      <c r="K6128" s="52">
        <v>2067.9399017280002</v>
      </c>
      <c r="L6128" s="52">
        <v>2158.7246444955645</v>
      </c>
      <c r="M6128" s="52">
        <v>2190.7678912814526</v>
      </c>
      <c r="N6128" s="52">
        <v>2172.549868889977</v>
      </c>
      <c r="O6128" s="52">
        <v>2268.8919462499302</v>
      </c>
      <c r="P6128" s="52">
        <v>2274.6524393952</v>
      </c>
      <c r="Q6128" s="52">
        <v>1871.7392032380003</v>
      </c>
      <c r="R6128" s="52">
        <v>2153.1104124732001</v>
      </c>
      <c r="S6128" s="52">
        <v>2100.3485566986001</v>
      </c>
      <c r="T6128" s="52">
        <v>1967.8740654820867</v>
      </c>
      <c r="U6128" s="52">
        <v>2072.3819728757057</v>
      </c>
      <c r="V6128" s="52">
        <v>1970.5399082606625</v>
      </c>
      <c r="W6128" s="52">
        <v>1971.8661271109816</v>
      </c>
      <c r="X6128" s="52">
        <v>2105.6950989962452</v>
      </c>
      <c r="Y6128" s="52">
        <v>2139.1607271901116</v>
      </c>
      <c r="Z6128" s="52">
        <v>2323.7597259251838</v>
      </c>
    </row>
    <row r="6129" spans="1:26">
      <c r="A6129" s="52" t="s">
        <v>355</v>
      </c>
      <c r="B6129" s="52" t="s">
        <v>337</v>
      </c>
      <c r="C6129" s="52" t="s">
        <v>263</v>
      </c>
      <c r="D6129" s="52" t="s">
        <v>86</v>
      </c>
      <c r="E6129" s="52" t="s">
        <v>92</v>
      </c>
      <c r="F6129" s="52" t="s">
        <v>63</v>
      </c>
      <c r="G6129" s="52">
        <v>6.5896045200000003E-2</v>
      </c>
      <c r="H6129" s="52">
        <v>6.5896045200000003E-2</v>
      </c>
      <c r="I6129" s="52">
        <v>6.5896045200000003E-2</v>
      </c>
      <c r="J6129" s="52">
        <v>6.5778814800000002E-2</v>
      </c>
      <c r="K6129" s="52">
        <v>6.5515046399999999E-2</v>
      </c>
      <c r="L6129" s="52">
        <v>6.5561101200000013E-2</v>
      </c>
      <c r="M6129" s="52">
        <v>6.5515046399999999E-2</v>
      </c>
      <c r="N6129" s="52">
        <v>6.5456431199999998E-2</v>
      </c>
      <c r="O6129" s="52">
        <v>6.531408000000001E-2</v>
      </c>
      <c r="P6129" s="52">
        <v>6.4217138400000012E-2</v>
      </c>
      <c r="Q6129" s="52">
        <v>1.5269259600000001E-2</v>
      </c>
      <c r="R6129" s="52">
        <v>3.8313406800000005E-2</v>
      </c>
      <c r="S6129" s="52">
        <v>3.3523707600000001E-2</v>
      </c>
      <c r="T6129" s="52">
        <v>4.6934028000000004E-3</v>
      </c>
      <c r="U6129" s="52">
        <v>0</v>
      </c>
      <c r="V6129" s="52">
        <v>5.7568500000000009E-3</v>
      </c>
      <c r="W6129" s="52">
        <v>4.7227103999999999E-3</v>
      </c>
      <c r="X6129" s="52">
        <v>3.2238360000000002E-4</v>
      </c>
      <c r="Y6129" s="52">
        <v>0</v>
      </c>
      <c r="Z6129" s="52">
        <v>0</v>
      </c>
    </row>
    <row r="6130" spans="1:26">
      <c r="A6130" s="52" t="s">
        <v>355</v>
      </c>
      <c r="B6130" s="52" t="s">
        <v>338</v>
      </c>
      <c r="C6130" s="52" t="s">
        <v>263</v>
      </c>
      <c r="D6130" s="52" t="s">
        <v>86</v>
      </c>
      <c r="E6130" s="52" t="s">
        <v>92</v>
      </c>
      <c r="F6130" s="52" t="s">
        <v>64</v>
      </c>
      <c r="G6130" s="52">
        <v>0</v>
      </c>
      <c r="H6130" s="52">
        <v>0</v>
      </c>
      <c r="I6130" s="52">
        <v>0</v>
      </c>
      <c r="J6130" s="52">
        <v>0</v>
      </c>
      <c r="K6130" s="52">
        <v>0</v>
      </c>
      <c r="L6130" s="52">
        <v>0</v>
      </c>
      <c r="M6130" s="52">
        <v>0</v>
      </c>
      <c r="N6130" s="52">
        <v>0</v>
      </c>
      <c r="O6130" s="52">
        <v>0</v>
      </c>
      <c r="P6130" s="52">
        <v>0</v>
      </c>
      <c r="Q6130" s="52">
        <v>0</v>
      </c>
      <c r="R6130" s="52">
        <v>0</v>
      </c>
      <c r="S6130" s="52">
        <v>0</v>
      </c>
      <c r="T6130" s="52">
        <v>0</v>
      </c>
      <c r="U6130" s="52">
        <v>0</v>
      </c>
      <c r="V6130" s="52">
        <v>0</v>
      </c>
      <c r="W6130" s="52">
        <v>0</v>
      </c>
      <c r="X6130" s="52">
        <v>0</v>
      </c>
      <c r="Y6130" s="52">
        <v>0</v>
      </c>
      <c r="Z6130" s="52">
        <v>0</v>
      </c>
    </row>
    <row r="6131" spans="1:26">
      <c r="A6131" s="52" t="s">
        <v>355</v>
      </c>
      <c r="B6131" s="52" t="s">
        <v>339</v>
      </c>
      <c r="C6131" s="52" t="s">
        <v>263</v>
      </c>
      <c r="D6131" s="52" t="s">
        <v>86</v>
      </c>
      <c r="E6131" s="52" t="s">
        <v>92</v>
      </c>
      <c r="F6131" s="52" t="s">
        <v>65</v>
      </c>
      <c r="G6131" s="52">
        <v>0</v>
      </c>
      <c r="H6131" s="52">
        <v>0</v>
      </c>
      <c r="I6131" s="52">
        <v>0</v>
      </c>
      <c r="J6131" s="52">
        <v>0</v>
      </c>
      <c r="K6131" s="52">
        <v>0</v>
      </c>
      <c r="L6131" s="52">
        <v>0</v>
      </c>
      <c r="M6131" s="52">
        <v>0</v>
      </c>
      <c r="N6131" s="52">
        <v>0</v>
      </c>
      <c r="O6131" s="52">
        <v>0</v>
      </c>
      <c r="P6131" s="52">
        <v>0</v>
      </c>
      <c r="Q6131" s="52">
        <v>4.0934343600000006E-2</v>
      </c>
      <c r="R6131" s="52">
        <v>0.28653203160000001</v>
      </c>
      <c r="S6131" s="52">
        <v>0</v>
      </c>
      <c r="T6131" s="52">
        <v>0</v>
      </c>
      <c r="U6131" s="52">
        <v>0</v>
      </c>
      <c r="V6131" s="52">
        <v>0</v>
      </c>
      <c r="W6131" s="52">
        <v>0</v>
      </c>
      <c r="X6131" s="52">
        <v>0</v>
      </c>
      <c r="Y6131" s="52">
        <v>0</v>
      </c>
      <c r="Z6131" s="52">
        <v>0</v>
      </c>
    </row>
    <row r="6132" spans="1:26">
      <c r="A6132" s="52" t="s">
        <v>355</v>
      </c>
      <c r="B6132" s="52" t="s">
        <v>340</v>
      </c>
      <c r="C6132" s="52" t="s">
        <v>263</v>
      </c>
      <c r="D6132" s="52" t="s">
        <v>86</v>
      </c>
      <c r="E6132" s="52" t="s">
        <v>92</v>
      </c>
      <c r="F6132" s="52" t="s">
        <v>66</v>
      </c>
      <c r="G6132" s="52">
        <v>84.578889289180395</v>
      </c>
      <c r="H6132" s="52">
        <v>55.932506235701425</v>
      </c>
      <c r="I6132" s="52">
        <v>77.583278042145025</v>
      </c>
      <c r="J6132" s="52">
        <v>79.297767602075538</v>
      </c>
      <c r="K6132" s="52">
        <v>92.002425668482758</v>
      </c>
      <c r="L6132" s="52">
        <v>97.650297037017822</v>
      </c>
      <c r="M6132" s="52">
        <v>104.07208647382843</v>
      </c>
      <c r="N6132" s="52">
        <v>102.11843114447092</v>
      </c>
      <c r="O6132" s="52">
        <v>109.38830874944239</v>
      </c>
      <c r="P6132" s="52">
        <v>108.55535970451315</v>
      </c>
      <c r="Q6132" s="52">
        <v>110.1196596081288</v>
      </c>
      <c r="R6132" s="52">
        <v>118.35898487568018</v>
      </c>
      <c r="S6132" s="52">
        <v>137.16900037186872</v>
      </c>
      <c r="T6132" s="52">
        <v>213.65328917524747</v>
      </c>
      <c r="U6132" s="52">
        <v>147.47797962907859</v>
      </c>
      <c r="V6132" s="52">
        <v>150.49931108625938</v>
      </c>
      <c r="W6132" s="52">
        <v>140.10140655459682</v>
      </c>
      <c r="X6132" s="52">
        <v>155.41549236155899</v>
      </c>
      <c r="Y6132" s="52">
        <v>136.50685528205952</v>
      </c>
      <c r="Z6132" s="52">
        <v>154.92442292491262</v>
      </c>
    </row>
    <row r="6133" spans="1:26">
      <c r="A6133" s="52" t="s">
        <v>355</v>
      </c>
      <c r="B6133" s="52" t="s">
        <v>341</v>
      </c>
      <c r="C6133" s="52" t="s">
        <v>263</v>
      </c>
      <c r="D6133" s="52" t="s">
        <v>86</v>
      </c>
      <c r="E6133" s="52" t="s">
        <v>92</v>
      </c>
      <c r="F6133" s="52" t="s">
        <v>67</v>
      </c>
      <c r="G6133" s="52">
        <v>0</v>
      </c>
      <c r="H6133" s="52">
        <v>0</v>
      </c>
      <c r="I6133" s="52">
        <v>0</v>
      </c>
      <c r="J6133" s="52">
        <v>0</v>
      </c>
      <c r="K6133" s="52">
        <v>0</v>
      </c>
      <c r="L6133" s="52">
        <v>0</v>
      </c>
      <c r="M6133" s="52">
        <v>0</v>
      </c>
      <c r="N6133" s="52">
        <v>0</v>
      </c>
      <c r="O6133" s="52">
        <v>0</v>
      </c>
      <c r="P6133" s="52">
        <v>0</v>
      </c>
      <c r="Q6133" s="52">
        <v>0</v>
      </c>
      <c r="R6133" s="52">
        <v>0</v>
      </c>
      <c r="S6133" s="52">
        <v>0</v>
      </c>
      <c r="T6133" s="52">
        <v>0</v>
      </c>
      <c r="U6133" s="52">
        <v>0</v>
      </c>
      <c r="V6133" s="52">
        <v>0</v>
      </c>
      <c r="W6133" s="52">
        <v>0</v>
      </c>
      <c r="X6133" s="52">
        <v>0</v>
      </c>
      <c r="Y6133" s="52">
        <v>0</v>
      </c>
      <c r="Z6133" s="52">
        <v>0</v>
      </c>
    </row>
    <row r="6134" spans="1:26">
      <c r="A6134" s="52" t="s">
        <v>355</v>
      </c>
      <c r="B6134" s="52" t="s">
        <v>337</v>
      </c>
      <c r="C6134" s="52" t="s">
        <v>263</v>
      </c>
      <c r="D6134" s="52" t="s">
        <v>86</v>
      </c>
      <c r="E6134" s="52" t="s">
        <v>92</v>
      </c>
      <c r="F6134" s="52" t="s">
        <v>68</v>
      </c>
      <c r="G6134" s="52">
        <v>0</v>
      </c>
      <c r="H6134" s="52">
        <v>0</v>
      </c>
      <c r="I6134" s="52">
        <v>0</v>
      </c>
      <c r="J6134" s="52">
        <v>0</v>
      </c>
      <c r="K6134" s="52">
        <v>0</v>
      </c>
      <c r="L6134" s="52">
        <v>0</v>
      </c>
      <c r="M6134" s="52">
        <v>0</v>
      </c>
      <c r="N6134" s="52">
        <v>0</v>
      </c>
      <c r="O6134" s="52">
        <v>0</v>
      </c>
      <c r="P6134" s="52">
        <v>0</v>
      </c>
      <c r="Q6134" s="52">
        <v>0</v>
      </c>
      <c r="R6134" s="52">
        <v>0</v>
      </c>
      <c r="S6134" s="52">
        <v>0</v>
      </c>
      <c r="T6134" s="52">
        <v>0</v>
      </c>
      <c r="U6134" s="52">
        <v>0</v>
      </c>
      <c r="V6134" s="52">
        <v>0</v>
      </c>
      <c r="W6134" s="52">
        <v>0</v>
      </c>
      <c r="X6134" s="52">
        <v>0</v>
      </c>
      <c r="Y6134" s="52">
        <v>0</v>
      </c>
      <c r="Z6134" s="52">
        <v>0</v>
      </c>
    </row>
    <row r="6135" spans="1:26">
      <c r="A6135" s="52" t="s">
        <v>355</v>
      </c>
      <c r="B6135" s="52" t="s">
        <v>337</v>
      </c>
      <c r="C6135" s="52" t="s">
        <v>263</v>
      </c>
      <c r="D6135" s="52" t="s">
        <v>86</v>
      </c>
      <c r="E6135" s="52" t="s">
        <v>92</v>
      </c>
      <c r="F6135" s="52" t="s">
        <v>69</v>
      </c>
      <c r="G6135" s="52">
        <v>0</v>
      </c>
      <c r="H6135" s="52">
        <v>0</v>
      </c>
      <c r="I6135" s="52">
        <v>0</v>
      </c>
      <c r="J6135" s="52">
        <v>0</v>
      </c>
      <c r="K6135" s="52">
        <v>0</v>
      </c>
      <c r="L6135" s="52">
        <v>0</v>
      </c>
      <c r="M6135" s="52">
        <v>0</v>
      </c>
      <c r="N6135" s="52">
        <v>0</v>
      </c>
      <c r="O6135" s="52">
        <v>0</v>
      </c>
      <c r="P6135" s="52">
        <v>0</v>
      </c>
      <c r="Q6135" s="52">
        <v>0</v>
      </c>
      <c r="R6135" s="52">
        <v>0</v>
      </c>
      <c r="S6135" s="52">
        <v>0</v>
      </c>
      <c r="T6135" s="52">
        <v>0</v>
      </c>
      <c r="U6135" s="52">
        <v>0</v>
      </c>
      <c r="V6135" s="52">
        <v>0</v>
      </c>
      <c r="W6135" s="52">
        <v>0</v>
      </c>
      <c r="X6135" s="52">
        <v>0</v>
      </c>
      <c r="Y6135" s="52">
        <v>0</v>
      </c>
      <c r="Z6135" s="52">
        <v>0</v>
      </c>
    </row>
    <row r="6136" spans="1:26">
      <c r="A6136" s="52" t="s">
        <v>355</v>
      </c>
      <c r="B6136" s="52" t="s">
        <v>337</v>
      </c>
      <c r="C6136" s="52" t="s">
        <v>263</v>
      </c>
      <c r="D6136" s="52" t="s">
        <v>86</v>
      </c>
      <c r="E6136" s="52" t="s">
        <v>92</v>
      </c>
      <c r="F6136" s="52" t="s">
        <v>70</v>
      </c>
      <c r="G6136" s="52">
        <v>0</v>
      </c>
      <c r="H6136" s="52">
        <v>0</v>
      </c>
      <c r="I6136" s="52">
        <v>0</v>
      </c>
      <c r="J6136" s="52">
        <v>0</v>
      </c>
      <c r="K6136" s="52">
        <v>0</v>
      </c>
      <c r="L6136" s="52">
        <v>0</v>
      </c>
      <c r="M6136" s="52">
        <v>0</v>
      </c>
      <c r="N6136" s="52">
        <v>0</v>
      </c>
      <c r="O6136" s="52">
        <v>0</v>
      </c>
      <c r="P6136" s="52">
        <v>0</v>
      </c>
      <c r="Q6136" s="52">
        <v>0</v>
      </c>
      <c r="R6136" s="52">
        <v>0</v>
      </c>
      <c r="S6136" s="52">
        <v>0</v>
      </c>
      <c r="T6136" s="52">
        <v>0</v>
      </c>
      <c r="U6136" s="52">
        <v>0</v>
      </c>
      <c r="V6136" s="52">
        <v>0</v>
      </c>
      <c r="W6136" s="52">
        <v>0</v>
      </c>
      <c r="X6136" s="52">
        <v>0</v>
      </c>
      <c r="Y6136" s="52">
        <v>0</v>
      </c>
      <c r="Z6136" s="52">
        <v>0</v>
      </c>
    </row>
    <row r="6137" spans="1:26">
      <c r="A6137" s="52" t="s">
        <v>355</v>
      </c>
      <c r="B6137" s="52" t="s">
        <v>342</v>
      </c>
      <c r="C6137" s="52" t="s">
        <v>263</v>
      </c>
      <c r="D6137" s="52" t="s">
        <v>86</v>
      </c>
      <c r="E6137" s="52" t="s">
        <v>92</v>
      </c>
      <c r="F6137" s="52" t="s">
        <v>71</v>
      </c>
      <c r="G6137" s="52">
        <v>8.0721504000000017</v>
      </c>
      <c r="H6137" s="52">
        <v>0</v>
      </c>
      <c r="I6137" s="52">
        <v>0</v>
      </c>
      <c r="J6137" s="52">
        <v>0</v>
      </c>
      <c r="K6137" s="52">
        <v>0</v>
      </c>
      <c r="L6137" s="52">
        <v>0</v>
      </c>
      <c r="M6137" s="52">
        <v>0</v>
      </c>
      <c r="N6137" s="52">
        <v>0</v>
      </c>
      <c r="O6137" s="52">
        <v>0</v>
      </c>
      <c r="P6137" s="52">
        <v>0</v>
      </c>
      <c r="Q6137" s="52">
        <v>0</v>
      </c>
      <c r="R6137" s="52">
        <v>0</v>
      </c>
      <c r="S6137" s="52">
        <v>0</v>
      </c>
      <c r="T6137" s="52">
        <v>0</v>
      </c>
      <c r="U6137" s="52">
        <v>0</v>
      </c>
      <c r="V6137" s="52">
        <v>0</v>
      </c>
      <c r="W6137" s="52">
        <v>0</v>
      </c>
      <c r="X6137" s="52">
        <v>0</v>
      </c>
      <c r="Y6137" s="52">
        <v>0</v>
      </c>
      <c r="Z6137" s="52">
        <v>0</v>
      </c>
    </row>
    <row r="6138" spans="1:26">
      <c r="A6138" s="52" t="s">
        <v>355</v>
      </c>
      <c r="B6138" s="52" t="s">
        <v>342</v>
      </c>
      <c r="C6138" s="52" t="s">
        <v>263</v>
      </c>
      <c r="D6138" s="52" t="s">
        <v>86</v>
      </c>
      <c r="E6138" s="52" t="s">
        <v>92</v>
      </c>
      <c r="F6138" s="52" t="s">
        <v>72</v>
      </c>
      <c r="G6138" s="52">
        <v>100.12504578077912</v>
      </c>
      <c r="H6138" s="52">
        <v>84.515653156085904</v>
      </c>
      <c r="I6138" s="52">
        <v>109.39446415690838</v>
      </c>
      <c r="J6138" s="52">
        <v>103.99580831301779</v>
      </c>
      <c r="K6138" s="52">
        <v>82.321365860138769</v>
      </c>
      <c r="L6138" s="52">
        <v>333.81023956328153</v>
      </c>
      <c r="M6138" s="52">
        <v>347.23418019181156</v>
      </c>
      <c r="N6138" s="52">
        <v>377.31348310169011</v>
      </c>
      <c r="O6138" s="52">
        <v>409.20566826087133</v>
      </c>
      <c r="P6138" s="52">
        <v>441.37512709765173</v>
      </c>
      <c r="Q6138" s="52">
        <v>423.85584034532968</v>
      </c>
      <c r="R6138" s="52">
        <v>488.7393857660926</v>
      </c>
      <c r="S6138" s="52">
        <v>498.29645175343222</v>
      </c>
      <c r="T6138" s="52">
        <v>565.94213192838311</v>
      </c>
      <c r="U6138" s="52">
        <v>608.72348710589836</v>
      </c>
      <c r="V6138" s="52">
        <v>740.67484064201585</v>
      </c>
      <c r="W6138" s="52">
        <v>803.40752844868268</v>
      </c>
      <c r="X6138" s="52">
        <v>811.49731964497357</v>
      </c>
      <c r="Y6138" s="52">
        <v>805.21476604912925</v>
      </c>
      <c r="Z6138" s="52">
        <v>825.24260853741009</v>
      </c>
    </row>
    <row r="6139" spans="1:26">
      <c r="A6139" s="52" t="s">
        <v>355</v>
      </c>
      <c r="B6139" s="52" t="s">
        <v>343</v>
      </c>
      <c r="C6139" s="52" t="s">
        <v>263</v>
      </c>
      <c r="D6139" s="52" t="s">
        <v>86</v>
      </c>
      <c r="E6139" s="52" t="s">
        <v>92</v>
      </c>
      <c r="F6139" s="52" t="s">
        <v>73</v>
      </c>
      <c r="G6139" s="52">
        <v>9.3142043604457143</v>
      </c>
      <c r="H6139" s="52">
        <v>9.5661034488001491</v>
      </c>
      <c r="I6139" s="52">
        <v>13.710956695200222</v>
      </c>
      <c r="J6139" s="52">
        <v>24.841165481723497</v>
      </c>
      <c r="K6139" s="52">
        <v>3.3096628008000071</v>
      </c>
      <c r="L6139" s="52">
        <v>39.695418572986121</v>
      </c>
      <c r="M6139" s="52">
        <v>57.425621745494126</v>
      </c>
      <c r="N6139" s="52">
        <v>67.519532162572546</v>
      </c>
      <c r="O6139" s="52">
        <v>74.543555661249115</v>
      </c>
      <c r="P6139" s="52">
        <v>24.615872014597688</v>
      </c>
      <c r="Q6139" s="52">
        <v>29.102751122400495</v>
      </c>
      <c r="R6139" s="52">
        <v>31.743988784197828</v>
      </c>
      <c r="S6139" s="52">
        <v>38.029023562237953</v>
      </c>
      <c r="T6139" s="52">
        <v>44.289234810692172</v>
      </c>
      <c r="U6139" s="52">
        <v>45.163839051422428</v>
      </c>
      <c r="V6139" s="52">
        <v>59.386302839312584</v>
      </c>
      <c r="W6139" s="52">
        <v>67.211219830163557</v>
      </c>
      <c r="X6139" s="52">
        <v>72.957553108548709</v>
      </c>
      <c r="Y6139" s="52">
        <v>80.316410249706422</v>
      </c>
      <c r="Z6139" s="52">
        <v>138.24425985788477</v>
      </c>
    </row>
    <row r="6140" spans="1:26">
      <c r="A6140" s="52" t="s">
        <v>350</v>
      </c>
      <c r="B6140" s="52" t="s">
        <v>337</v>
      </c>
      <c r="C6140" s="52" t="s">
        <v>264</v>
      </c>
      <c r="D6140" s="52" t="s">
        <v>86</v>
      </c>
      <c r="E6140" s="52" t="s">
        <v>87</v>
      </c>
      <c r="F6140" s="52" t="s">
        <v>63</v>
      </c>
      <c r="G6140" s="52">
        <v>0</v>
      </c>
      <c r="H6140" s="52">
        <v>0</v>
      </c>
      <c r="I6140" s="52">
        <v>0</v>
      </c>
      <c r="J6140" s="52">
        <v>0</v>
      </c>
      <c r="K6140" s="52">
        <v>0</v>
      </c>
      <c r="L6140" s="52">
        <v>0</v>
      </c>
      <c r="M6140" s="52">
        <v>0</v>
      </c>
      <c r="N6140" s="52">
        <v>0</v>
      </c>
      <c r="O6140" s="52">
        <v>0</v>
      </c>
      <c r="P6140" s="52">
        <v>0</v>
      </c>
      <c r="Q6140" s="52">
        <v>0</v>
      </c>
      <c r="R6140" s="52">
        <v>0</v>
      </c>
      <c r="S6140" s="52">
        <v>0</v>
      </c>
      <c r="T6140" s="52">
        <v>0</v>
      </c>
      <c r="U6140" s="52">
        <v>0</v>
      </c>
      <c r="V6140" s="52">
        <v>0</v>
      </c>
      <c r="W6140" s="52">
        <v>0</v>
      </c>
      <c r="X6140" s="52">
        <v>0</v>
      </c>
      <c r="Y6140" s="52">
        <v>0</v>
      </c>
      <c r="Z6140" s="52">
        <v>0</v>
      </c>
    </row>
    <row r="6141" spans="1:26">
      <c r="A6141" s="52" t="s">
        <v>350</v>
      </c>
      <c r="B6141" s="52" t="s">
        <v>338</v>
      </c>
      <c r="C6141" s="52" t="s">
        <v>264</v>
      </c>
      <c r="D6141" s="52" t="s">
        <v>86</v>
      </c>
      <c r="E6141" s="52" t="s">
        <v>87</v>
      </c>
      <c r="F6141" s="52" t="s">
        <v>64</v>
      </c>
      <c r="G6141" s="52">
        <v>0</v>
      </c>
      <c r="H6141" s="52">
        <v>0</v>
      </c>
      <c r="I6141" s="52">
        <v>0</v>
      </c>
      <c r="J6141" s="52">
        <v>0</v>
      </c>
      <c r="K6141" s="52">
        <v>0</v>
      </c>
      <c r="L6141" s="52">
        <v>0</v>
      </c>
      <c r="M6141" s="52">
        <v>0</v>
      </c>
      <c r="N6141" s="52">
        <v>0</v>
      </c>
      <c r="O6141" s="52">
        <v>0</v>
      </c>
      <c r="P6141" s="52">
        <v>0</v>
      </c>
      <c r="Q6141" s="52">
        <v>0</v>
      </c>
      <c r="R6141" s="52">
        <v>0</v>
      </c>
      <c r="S6141" s="52">
        <v>0</v>
      </c>
      <c r="T6141" s="52">
        <v>0</v>
      </c>
      <c r="U6141" s="52">
        <v>0</v>
      </c>
      <c r="V6141" s="52">
        <v>0</v>
      </c>
      <c r="W6141" s="52">
        <v>0</v>
      </c>
      <c r="X6141" s="52">
        <v>0</v>
      </c>
      <c r="Y6141" s="52">
        <v>0</v>
      </c>
      <c r="Z6141" s="52">
        <v>0</v>
      </c>
    </row>
    <row r="6142" spans="1:26">
      <c r="A6142" s="52" t="s">
        <v>350</v>
      </c>
      <c r="B6142" s="52" t="s">
        <v>339</v>
      </c>
      <c r="C6142" s="52" t="s">
        <v>264</v>
      </c>
      <c r="D6142" s="52" t="s">
        <v>86</v>
      </c>
      <c r="E6142" s="52" t="s">
        <v>87</v>
      </c>
      <c r="F6142" s="52" t="s">
        <v>65</v>
      </c>
      <c r="G6142" s="52">
        <v>0</v>
      </c>
      <c r="H6142" s="52">
        <v>0</v>
      </c>
      <c r="I6142" s="52">
        <v>0</v>
      </c>
      <c r="J6142" s="52">
        <v>0</v>
      </c>
      <c r="K6142" s="52">
        <v>0</v>
      </c>
      <c r="L6142" s="52">
        <v>0</v>
      </c>
      <c r="M6142" s="52">
        <v>0</v>
      </c>
      <c r="N6142" s="52">
        <v>0</v>
      </c>
      <c r="O6142" s="52">
        <v>0</v>
      </c>
      <c r="P6142" s="52">
        <v>0</v>
      </c>
      <c r="Q6142" s="52">
        <v>0</v>
      </c>
      <c r="R6142" s="52">
        <v>0</v>
      </c>
      <c r="S6142" s="52">
        <v>0</v>
      </c>
      <c r="T6142" s="52">
        <v>0</v>
      </c>
      <c r="U6142" s="52">
        <v>0</v>
      </c>
      <c r="V6142" s="52">
        <v>0</v>
      </c>
      <c r="W6142" s="52">
        <v>0</v>
      </c>
      <c r="X6142" s="52">
        <v>0</v>
      </c>
      <c r="Y6142" s="52">
        <v>0</v>
      </c>
      <c r="Z6142" s="52">
        <v>0</v>
      </c>
    </row>
    <row r="6143" spans="1:26">
      <c r="A6143" s="52" t="s">
        <v>350</v>
      </c>
      <c r="B6143" s="52" t="s">
        <v>340</v>
      </c>
      <c r="C6143" s="52" t="s">
        <v>264</v>
      </c>
      <c r="D6143" s="52" t="s">
        <v>86</v>
      </c>
      <c r="E6143" s="52" t="s">
        <v>87</v>
      </c>
      <c r="F6143" s="52" t="s">
        <v>66</v>
      </c>
      <c r="G6143" s="52">
        <v>0</v>
      </c>
      <c r="H6143" s="52">
        <v>0</v>
      </c>
      <c r="I6143" s="52">
        <v>0</v>
      </c>
      <c r="J6143" s="52">
        <v>0</v>
      </c>
      <c r="K6143" s="52">
        <v>0</v>
      </c>
      <c r="L6143" s="52">
        <v>0</v>
      </c>
      <c r="M6143" s="52">
        <v>0</v>
      </c>
      <c r="N6143" s="52">
        <v>0</v>
      </c>
      <c r="O6143" s="52">
        <v>0</v>
      </c>
      <c r="P6143" s="52">
        <v>0</v>
      </c>
      <c r="Q6143" s="52">
        <v>0</v>
      </c>
      <c r="R6143" s="52">
        <v>0</v>
      </c>
      <c r="S6143" s="52">
        <v>0</v>
      </c>
      <c r="T6143" s="52">
        <v>0</v>
      </c>
      <c r="U6143" s="52">
        <v>0</v>
      </c>
      <c r="V6143" s="52">
        <v>0</v>
      </c>
      <c r="W6143" s="52">
        <v>0</v>
      </c>
      <c r="X6143" s="52">
        <v>0</v>
      </c>
      <c r="Y6143" s="52">
        <v>0</v>
      </c>
      <c r="Z6143" s="52">
        <v>0</v>
      </c>
    </row>
    <row r="6144" spans="1:26">
      <c r="A6144" s="52" t="s">
        <v>350</v>
      </c>
      <c r="B6144" s="52" t="s">
        <v>341</v>
      </c>
      <c r="C6144" s="52" t="s">
        <v>264</v>
      </c>
      <c r="D6144" s="52" t="s">
        <v>86</v>
      </c>
      <c r="E6144" s="52" t="s">
        <v>87</v>
      </c>
      <c r="F6144" s="52" t="s">
        <v>67</v>
      </c>
      <c r="G6144" s="52">
        <v>0</v>
      </c>
      <c r="H6144" s="52">
        <v>0</v>
      </c>
      <c r="I6144" s="52">
        <v>0</v>
      </c>
      <c r="J6144" s="52">
        <v>0</v>
      </c>
      <c r="K6144" s="52">
        <v>0</v>
      </c>
      <c r="L6144" s="52">
        <v>0</v>
      </c>
      <c r="M6144" s="52">
        <v>0</v>
      </c>
      <c r="N6144" s="52">
        <v>0</v>
      </c>
      <c r="O6144" s="52">
        <v>0</v>
      </c>
      <c r="P6144" s="52">
        <v>0</v>
      </c>
      <c r="Q6144" s="52">
        <v>0</v>
      </c>
      <c r="R6144" s="52">
        <v>0</v>
      </c>
      <c r="S6144" s="52">
        <v>0</v>
      </c>
      <c r="T6144" s="52">
        <v>0</v>
      </c>
      <c r="U6144" s="52">
        <v>0</v>
      </c>
      <c r="V6144" s="52">
        <v>0</v>
      </c>
      <c r="W6144" s="52">
        <v>0</v>
      </c>
      <c r="X6144" s="52">
        <v>0</v>
      </c>
      <c r="Y6144" s="52">
        <v>0</v>
      </c>
      <c r="Z6144" s="52">
        <v>0</v>
      </c>
    </row>
    <row r="6145" spans="1:26">
      <c r="A6145" s="52" t="s">
        <v>350</v>
      </c>
      <c r="B6145" s="52" t="s">
        <v>337</v>
      </c>
      <c r="C6145" s="52" t="s">
        <v>264</v>
      </c>
      <c r="D6145" s="52" t="s">
        <v>86</v>
      </c>
      <c r="E6145" s="52" t="s">
        <v>87</v>
      </c>
      <c r="F6145" s="52" t="s">
        <v>68</v>
      </c>
      <c r="G6145" s="52">
        <v>0</v>
      </c>
      <c r="H6145" s="52">
        <v>0</v>
      </c>
      <c r="I6145" s="52">
        <v>0</v>
      </c>
      <c r="J6145" s="52">
        <v>0</v>
      </c>
      <c r="K6145" s="52">
        <v>0</v>
      </c>
      <c r="L6145" s="52">
        <v>0</v>
      </c>
      <c r="M6145" s="52">
        <v>0</v>
      </c>
      <c r="N6145" s="52">
        <v>0</v>
      </c>
      <c r="O6145" s="52">
        <v>0</v>
      </c>
      <c r="P6145" s="52">
        <v>0</v>
      </c>
      <c r="Q6145" s="52">
        <v>0</v>
      </c>
      <c r="R6145" s="52">
        <v>0</v>
      </c>
      <c r="S6145" s="52">
        <v>0</v>
      </c>
      <c r="T6145" s="52">
        <v>0</v>
      </c>
      <c r="U6145" s="52">
        <v>0</v>
      </c>
      <c r="V6145" s="52">
        <v>0</v>
      </c>
      <c r="W6145" s="52">
        <v>0</v>
      </c>
      <c r="X6145" s="52">
        <v>0</v>
      </c>
      <c r="Y6145" s="52">
        <v>0</v>
      </c>
      <c r="Z6145" s="52">
        <v>0</v>
      </c>
    </row>
    <row r="6146" spans="1:26">
      <c r="A6146" s="52" t="s">
        <v>350</v>
      </c>
      <c r="B6146" s="52" t="s">
        <v>337</v>
      </c>
      <c r="C6146" s="52" t="s">
        <v>264</v>
      </c>
      <c r="D6146" s="52" t="s">
        <v>86</v>
      </c>
      <c r="E6146" s="52" t="s">
        <v>87</v>
      </c>
      <c r="F6146" s="52" t="s">
        <v>69</v>
      </c>
      <c r="G6146" s="52">
        <v>0</v>
      </c>
      <c r="H6146" s="52">
        <v>0</v>
      </c>
      <c r="I6146" s="52">
        <v>0</v>
      </c>
      <c r="J6146" s="52">
        <v>0</v>
      </c>
      <c r="K6146" s="52">
        <v>0</v>
      </c>
      <c r="L6146" s="52">
        <v>0</v>
      </c>
      <c r="M6146" s="52">
        <v>0</v>
      </c>
      <c r="N6146" s="52">
        <v>0</v>
      </c>
      <c r="O6146" s="52">
        <v>0</v>
      </c>
      <c r="P6146" s="52">
        <v>0</v>
      </c>
      <c r="Q6146" s="52">
        <v>0</v>
      </c>
      <c r="R6146" s="52">
        <v>0</v>
      </c>
      <c r="S6146" s="52">
        <v>0</v>
      </c>
      <c r="T6146" s="52">
        <v>0</v>
      </c>
      <c r="U6146" s="52">
        <v>0</v>
      </c>
      <c r="V6146" s="52">
        <v>0</v>
      </c>
      <c r="W6146" s="52">
        <v>0</v>
      </c>
      <c r="X6146" s="52">
        <v>0</v>
      </c>
      <c r="Y6146" s="52">
        <v>0</v>
      </c>
      <c r="Z6146" s="52">
        <v>0</v>
      </c>
    </row>
    <row r="6147" spans="1:26">
      <c r="A6147" s="52" t="s">
        <v>350</v>
      </c>
      <c r="B6147" s="52" t="s">
        <v>337</v>
      </c>
      <c r="C6147" s="52" t="s">
        <v>264</v>
      </c>
      <c r="D6147" s="52" t="s">
        <v>86</v>
      </c>
      <c r="E6147" s="52" t="s">
        <v>87</v>
      </c>
      <c r="F6147" s="52" t="s">
        <v>70</v>
      </c>
      <c r="G6147" s="52">
        <v>0</v>
      </c>
      <c r="H6147" s="52">
        <v>0</v>
      </c>
      <c r="I6147" s="52">
        <v>0</v>
      </c>
      <c r="J6147" s="52">
        <v>0</v>
      </c>
      <c r="K6147" s="52">
        <v>0</v>
      </c>
      <c r="L6147" s="52">
        <v>0</v>
      </c>
      <c r="M6147" s="52">
        <v>0</v>
      </c>
      <c r="N6147" s="52">
        <v>0</v>
      </c>
      <c r="O6147" s="52">
        <v>0</v>
      </c>
      <c r="P6147" s="52">
        <v>0</v>
      </c>
      <c r="Q6147" s="52">
        <v>0</v>
      </c>
      <c r="R6147" s="52">
        <v>0</v>
      </c>
      <c r="S6147" s="52">
        <v>0</v>
      </c>
      <c r="T6147" s="52">
        <v>0</v>
      </c>
      <c r="U6147" s="52">
        <v>0</v>
      </c>
      <c r="V6147" s="52">
        <v>0</v>
      </c>
      <c r="W6147" s="52">
        <v>0</v>
      </c>
      <c r="X6147" s="52">
        <v>0</v>
      </c>
      <c r="Y6147" s="52">
        <v>0</v>
      </c>
      <c r="Z6147" s="52">
        <v>0</v>
      </c>
    </row>
    <row r="6148" spans="1:26">
      <c r="A6148" s="52" t="s">
        <v>350</v>
      </c>
      <c r="B6148" s="52" t="s">
        <v>342</v>
      </c>
      <c r="C6148" s="52" t="s">
        <v>264</v>
      </c>
      <c r="D6148" s="52" t="s">
        <v>86</v>
      </c>
      <c r="E6148" s="52" t="s">
        <v>87</v>
      </c>
      <c r="F6148" s="52" t="s">
        <v>71</v>
      </c>
      <c r="G6148" s="52">
        <v>0</v>
      </c>
      <c r="H6148" s="52">
        <v>0</v>
      </c>
      <c r="I6148" s="52">
        <v>0</v>
      </c>
      <c r="J6148" s="52">
        <v>0</v>
      </c>
      <c r="K6148" s="52">
        <v>0</v>
      </c>
      <c r="L6148" s="52">
        <v>0</v>
      </c>
      <c r="M6148" s="52">
        <v>0</v>
      </c>
      <c r="N6148" s="52">
        <v>0</v>
      </c>
      <c r="O6148" s="52">
        <v>0</v>
      </c>
      <c r="P6148" s="52">
        <v>0</v>
      </c>
      <c r="Q6148" s="52">
        <v>0</v>
      </c>
      <c r="R6148" s="52">
        <v>0</v>
      </c>
      <c r="S6148" s="52">
        <v>0</v>
      </c>
      <c r="T6148" s="52">
        <v>0</v>
      </c>
      <c r="U6148" s="52">
        <v>0</v>
      </c>
      <c r="V6148" s="52">
        <v>0</v>
      </c>
      <c r="W6148" s="52">
        <v>0</v>
      </c>
      <c r="X6148" s="52">
        <v>0</v>
      </c>
      <c r="Y6148" s="52">
        <v>0</v>
      </c>
      <c r="Z6148" s="52">
        <v>0</v>
      </c>
    </row>
    <row r="6149" spans="1:26">
      <c r="A6149" s="52" t="s">
        <v>350</v>
      </c>
      <c r="B6149" s="52" t="s">
        <v>342</v>
      </c>
      <c r="C6149" s="52" t="s">
        <v>264</v>
      </c>
      <c r="D6149" s="52" t="s">
        <v>86</v>
      </c>
      <c r="E6149" s="52" t="s">
        <v>87</v>
      </c>
      <c r="F6149" s="52" t="s">
        <v>72</v>
      </c>
      <c r="G6149" s="52">
        <v>0</v>
      </c>
      <c r="H6149" s="52">
        <v>0</v>
      </c>
      <c r="I6149" s="52">
        <v>0</v>
      </c>
      <c r="J6149" s="52">
        <v>0</v>
      </c>
      <c r="K6149" s="52">
        <v>0</v>
      </c>
      <c r="L6149" s="52">
        <v>0</v>
      </c>
      <c r="M6149" s="52">
        <v>0</v>
      </c>
      <c r="N6149" s="52">
        <v>0</v>
      </c>
      <c r="O6149" s="52">
        <v>0</v>
      </c>
      <c r="P6149" s="52">
        <v>0</v>
      </c>
      <c r="Q6149" s="52">
        <v>0</v>
      </c>
      <c r="R6149" s="52">
        <v>0</v>
      </c>
      <c r="S6149" s="52">
        <v>0</v>
      </c>
      <c r="T6149" s="52">
        <v>0</v>
      </c>
      <c r="U6149" s="52">
        <v>0</v>
      </c>
      <c r="V6149" s="52">
        <v>0</v>
      </c>
      <c r="W6149" s="52">
        <v>0</v>
      </c>
      <c r="X6149" s="52">
        <v>0</v>
      </c>
      <c r="Y6149" s="52">
        <v>0</v>
      </c>
      <c r="Z6149" s="52">
        <v>0</v>
      </c>
    </row>
    <row r="6150" spans="1:26">
      <c r="A6150" s="52" t="s">
        <v>350</v>
      </c>
      <c r="B6150" s="52" t="s">
        <v>343</v>
      </c>
      <c r="C6150" s="52" t="s">
        <v>264</v>
      </c>
      <c r="D6150" s="52" t="s">
        <v>86</v>
      </c>
      <c r="E6150" s="52" t="s">
        <v>87</v>
      </c>
      <c r="F6150" s="52" t="s">
        <v>73</v>
      </c>
      <c r="G6150" s="52">
        <v>0</v>
      </c>
      <c r="H6150" s="52">
        <v>0</v>
      </c>
      <c r="I6150" s="52">
        <v>0</v>
      </c>
      <c r="J6150" s="52">
        <v>0</v>
      </c>
      <c r="K6150" s="52">
        <v>0</v>
      </c>
      <c r="L6150" s="52">
        <v>0</v>
      </c>
      <c r="M6150" s="52">
        <v>0</v>
      </c>
      <c r="N6150" s="52">
        <v>0</v>
      </c>
      <c r="O6150" s="52">
        <v>0</v>
      </c>
      <c r="P6150" s="52">
        <v>0</v>
      </c>
      <c r="Q6150" s="52">
        <v>0</v>
      </c>
      <c r="R6150" s="52">
        <v>0</v>
      </c>
      <c r="S6150" s="52">
        <v>0</v>
      </c>
      <c r="T6150" s="52">
        <v>0</v>
      </c>
      <c r="U6150" s="52">
        <v>0</v>
      </c>
      <c r="V6150" s="52">
        <v>0</v>
      </c>
      <c r="W6150" s="52">
        <v>0</v>
      </c>
      <c r="X6150" s="52">
        <v>0</v>
      </c>
      <c r="Y6150" s="52">
        <v>0</v>
      </c>
      <c r="Z6150" s="52">
        <v>0</v>
      </c>
    </row>
    <row r="6151" spans="1:26">
      <c r="A6151" s="52" t="s">
        <v>351</v>
      </c>
      <c r="B6151" s="52" t="s">
        <v>337</v>
      </c>
      <c r="C6151" s="52" t="s">
        <v>264</v>
      </c>
      <c r="D6151" s="52" t="s">
        <v>86</v>
      </c>
      <c r="E6151" s="52" t="s">
        <v>88</v>
      </c>
      <c r="F6151" s="52" t="s">
        <v>63</v>
      </c>
      <c r="G6151" s="52">
        <v>0</v>
      </c>
      <c r="H6151" s="52">
        <v>0</v>
      </c>
      <c r="I6151" s="52">
        <v>0</v>
      </c>
      <c r="J6151" s="52">
        <v>0</v>
      </c>
      <c r="K6151" s="52">
        <v>0</v>
      </c>
      <c r="L6151" s="52">
        <v>0</v>
      </c>
      <c r="M6151" s="52">
        <v>0</v>
      </c>
      <c r="N6151" s="52">
        <v>0</v>
      </c>
      <c r="O6151" s="52">
        <v>0</v>
      </c>
      <c r="P6151" s="52">
        <v>0</v>
      </c>
      <c r="Q6151" s="52">
        <v>0</v>
      </c>
      <c r="R6151" s="52">
        <v>0</v>
      </c>
      <c r="S6151" s="52">
        <v>0</v>
      </c>
      <c r="T6151" s="52">
        <v>0</v>
      </c>
      <c r="U6151" s="52">
        <v>0</v>
      </c>
      <c r="V6151" s="52">
        <v>0</v>
      </c>
      <c r="W6151" s="52">
        <v>0</v>
      </c>
      <c r="X6151" s="52">
        <v>0</v>
      </c>
      <c r="Y6151" s="52">
        <v>0</v>
      </c>
      <c r="Z6151" s="52">
        <v>0</v>
      </c>
    </row>
    <row r="6152" spans="1:26">
      <c r="A6152" s="52" t="s">
        <v>351</v>
      </c>
      <c r="B6152" s="52" t="s">
        <v>338</v>
      </c>
      <c r="C6152" s="52" t="s">
        <v>264</v>
      </c>
      <c r="D6152" s="52" t="s">
        <v>86</v>
      </c>
      <c r="E6152" s="52" t="s">
        <v>88</v>
      </c>
      <c r="F6152" s="52" t="s">
        <v>64</v>
      </c>
      <c r="G6152" s="52">
        <v>0</v>
      </c>
      <c r="H6152" s="52">
        <v>0</v>
      </c>
      <c r="I6152" s="52">
        <v>0</v>
      </c>
      <c r="J6152" s="52">
        <v>0</v>
      </c>
      <c r="K6152" s="52">
        <v>0</v>
      </c>
      <c r="L6152" s="52">
        <v>0</v>
      </c>
      <c r="M6152" s="52">
        <v>0</v>
      </c>
      <c r="N6152" s="52">
        <v>0</v>
      </c>
      <c r="O6152" s="52">
        <v>0</v>
      </c>
      <c r="P6152" s="52">
        <v>0</v>
      </c>
      <c r="Q6152" s="52">
        <v>0</v>
      </c>
      <c r="R6152" s="52">
        <v>0</v>
      </c>
      <c r="S6152" s="52">
        <v>0</v>
      </c>
      <c r="T6152" s="52">
        <v>0</v>
      </c>
      <c r="U6152" s="52">
        <v>0</v>
      </c>
      <c r="V6152" s="52">
        <v>0</v>
      </c>
      <c r="W6152" s="52">
        <v>0</v>
      </c>
      <c r="X6152" s="52">
        <v>0</v>
      </c>
      <c r="Y6152" s="52">
        <v>0</v>
      </c>
      <c r="Z6152" s="52">
        <v>0</v>
      </c>
    </row>
    <row r="6153" spans="1:26">
      <c r="A6153" s="52" t="s">
        <v>351</v>
      </c>
      <c r="B6153" s="52" t="s">
        <v>339</v>
      </c>
      <c r="C6153" s="52" t="s">
        <v>264</v>
      </c>
      <c r="D6153" s="52" t="s">
        <v>86</v>
      </c>
      <c r="E6153" s="52" t="s">
        <v>88</v>
      </c>
      <c r="F6153" s="52" t="s">
        <v>65</v>
      </c>
      <c r="G6153" s="52">
        <v>0</v>
      </c>
      <c r="H6153" s="52">
        <v>0</v>
      </c>
      <c r="I6153" s="52">
        <v>0</v>
      </c>
      <c r="J6153" s="52">
        <v>0</v>
      </c>
      <c r="K6153" s="52">
        <v>0</v>
      </c>
      <c r="L6153" s="52">
        <v>0</v>
      </c>
      <c r="M6153" s="52">
        <v>0</v>
      </c>
      <c r="N6153" s="52">
        <v>0</v>
      </c>
      <c r="O6153" s="52">
        <v>0</v>
      </c>
      <c r="P6153" s="52">
        <v>0</v>
      </c>
      <c r="Q6153" s="52">
        <v>0</v>
      </c>
      <c r="R6153" s="52">
        <v>0</v>
      </c>
      <c r="S6153" s="52">
        <v>0</v>
      </c>
      <c r="T6153" s="52">
        <v>0</v>
      </c>
      <c r="U6153" s="52">
        <v>0</v>
      </c>
      <c r="V6153" s="52">
        <v>0</v>
      </c>
      <c r="W6153" s="52">
        <v>0</v>
      </c>
      <c r="X6153" s="52">
        <v>0</v>
      </c>
      <c r="Y6153" s="52">
        <v>0</v>
      </c>
      <c r="Z6153" s="52">
        <v>0</v>
      </c>
    </row>
    <row r="6154" spans="1:26">
      <c r="A6154" s="52" t="s">
        <v>351</v>
      </c>
      <c r="B6154" s="52" t="s">
        <v>340</v>
      </c>
      <c r="C6154" s="52" t="s">
        <v>264</v>
      </c>
      <c r="D6154" s="52" t="s">
        <v>86</v>
      </c>
      <c r="E6154" s="52" t="s">
        <v>88</v>
      </c>
      <c r="F6154" s="52" t="s">
        <v>66</v>
      </c>
      <c r="G6154" s="52">
        <v>0</v>
      </c>
      <c r="H6154" s="52">
        <v>0</v>
      </c>
      <c r="I6154" s="52">
        <v>0</v>
      </c>
      <c r="J6154" s="52">
        <v>0</v>
      </c>
      <c r="K6154" s="52">
        <v>0</v>
      </c>
      <c r="L6154" s="52">
        <v>0</v>
      </c>
      <c r="M6154" s="52">
        <v>0</v>
      </c>
      <c r="N6154" s="52">
        <v>0</v>
      </c>
      <c r="O6154" s="52">
        <v>0</v>
      </c>
      <c r="P6154" s="52">
        <v>0</v>
      </c>
      <c r="Q6154" s="52">
        <v>0</v>
      </c>
      <c r="R6154" s="52">
        <v>0</v>
      </c>
      <c r="S6154" s="52">
        <v>0</v>
      </c>
      <c r="T6154" s="52">
        <v>0</v>
      </c>
      <c r="U6154" s="52">
        <v>0</v>
      </c>
      <c r="V6154" s="52">
        <v>0</v>
      </c>
      <c r="W6154" s="52">
        <v>0</v>
      </c>
      <c r="X6154" s="52">
        <v>0</v>
      </c>
      <c r="Y6154" s="52">
        <v>0</v>
      </c>
      <c r="Z6154" s="52">
        <v>0</v>
      </c>
    </row>
    <row r="6155" spans="1:26">
      <c r="A6155" s="52" t="s">
        <v>351</v>
      </c>
      <c r="B6155" s="52" t="s">
        <v>341</v>
      </c>
      <c r="C6155" s="52" t="s">
        <v>264</v>
      </c>
      <c r="D6155" s="52" t="s">
        <v>86</v>
      </c>
      <c r="E6155" s="52" t="s">
        <v>88</v>
      </c>
      <c r="F6155" s="52" t="s">
        <v>67</v>
      </c>
      <c r="G6155" s="52">
        <v>0</v>
      </c>
      <c r="H6155" s="52">
        <v>0</v>
      </c>
      <c r="I6155" s="52">
        <v>0</v>
      </c>
      <c r="J6155" s="52">
        <v>0</v>
      </c>
      <c r="K6155" s="52">
        <v>0</v>
      </c>
      <c r="L6155" s="52">
        <v>0</v>
      </c>
      <c r="M6155" s="52">
        <v>0</v>
      </c>
      <c r="N6155" s="52">
        <v>0</v>
      </c>
      <c r="O6155" s="52">
        <v>0</v>
      </c>
      <c r="P6155" s="52">
        <v>0</v>
      </c>
      <c r="Q6155" s="52">
        <v>0</v>
      </c>
      <c r="R6155" s="52">
        <v>0</v>
      </c>
      <c r="S6155" s="52">
        <v>0</v>
      </c>
      <c r="T6155" s="52">
        <v>0</v>
      </c>
      <c r="U6155" s="52">
        <v>0</v>
      </c>
      <c r="V6155" s="52">
        <v>0</v>
      </c>
      <c r="W6155" s="52">
        <v>0</v>
      </c>
      <c r="X6155" s="52">
        <v>0</v>
      </c>
      <c r="Y6155" s="52">
        <v>0</v>
      </c>
      <c r="Z6155" s="52">
        <v>0</v>
      </c>
    </row>
    <row r="6156" spans="1:26">
      <c r="A6156" s="52" t="s">
        <v>351</v>
      </c>
      <c r="B6156" s="52" t="s">
        <v>337</v>
      </c>
      <c r="C6156" s="52" t="s">
        <v>264</v>
      </c>
      <c r="D6156" s="52" t="s">
        <v>86</v>
      </c>
      <c r="E6156" s="52" t="s">
        <v>88</v>
      </c>
      <c r="F6156" s="52" t="s">
        <v>68</v>
      </c>
      <c r="G6156" s="52">
        <v>0</v>
      </c>
      <c r="H6156" s="52">
        <v>0</v>
      </c>
      <c r="I6156" s="52">
        <v>0</v>
      </c>
      <c r="J6156" s="52">
        <v>0</v>
      </c>
      <c r="K6156" s="52">
        <v>0</v>
      </c>
      <c r="L6156" s="52">
        <v>0</v>
      </c>
      <c r="M6156" s="52">
        <v>0</v>
      </c>
      <c r="N6156" s="52">
        <v>0</v>
      </c>
      <c r="O6156" s="52">
        <v>0</v>
      </c>
      <c r="P6156" s="52">
        <v>0</v>
      </c>
      <c r="Q6156" s="52">
        <v>0</v>
      </c>
      <c r="R6156" s="52">
        <v>0</v>
      </c>
      <c r="S6156" s="52">
        <v>0</v>
      </c>
      <c r="T6156" s="52">
        <v>0</v>
      </c>
      <c r="U6156" s="52">
        <v>0</v>
      </c>
      <c r="V6156" s="52">
        <v>0</v>
      </c>
      <c r="W6156" s="52">
        <v>0</v>
      </c>
      <c r="X6156" s="52">
        <v>0</v>
      </c>
      <c r="Y6156" s="52">
        <v>0</v>
      </c>
      <c r="Z6156" s="52">
        <v>0</v>
      </c>
    </row>
    <row r="6157" spans="1:26">
      <c r="A6157" s="52" t="s">
        <v>351</v>
      </c>
      <c r="B6157" s="52" t="s">
        <v>337</v>
      </c>
      <c r="C6157" s="52" t="s">
        <v>264</v>
      </c>
      <c r="D6157" s="52" t="s">
        <v>86</v>
      </c>
      <c r="E6157" s="52" t="s">
        <v>88</v>
      </c>
      <c r="F6157" s="52" t="s">
        <v>69</v>
      </c>
      <c r="G6157" s="52">
        <v>0</v>
      </c>
      <c r="H6157" s="52">
        <v>0</v>
      </c>
      <c r="I6157" s="52">
        <v>0</v>
      </c>
      <c r="J6157" s="52">
        <v>0</v>
      </c>
      <c r="K6157" s="52">
        <v>0</v>
      </c>
      <c r="L6157" s="52">
        <v>0</v>
      </c>
      <c r="M6157" s="52">
        <v>0</v>
      </c>
      <c r="N6157" s="52">
        <v>0</v>
      </c>
      <c r="O6157" s="52">
        <v>0</v>
      </c>
      <c r="P6157" s="52">
        <v>0</v>
      </c>
      <c r="Q6157" s="52">
        <v>0</v>
      </c>
      <c r="R6157" s="52">
        <v>0</v>
      </c>
      <c r="S6157" s="52">
        <v>0</v>
      </c>
      <c r="T6157" s="52">
        <v>0</v>
      </c>
      <c r="U6157" s="52">
        <v>0</v>
      </c>
      <c r="V6157" s="52">
        <v>0</v>
      </c>
      <c r="W6157" s="52">
        <v>0</v>
      </c>
      <c r="X6157" s="52">
        <v>0</v>
      </c>
      <c r="Y6157" s="52">
        <v>0</v>
      </c>
      <c r="Z6157" s="52">
        <v>0</v>
      </c>
    </row>
    <row r="6158" spans="1:26">
      <c r="A6158" s="52" t="s">
        <v>351</v>
      </c>
      <c r="B6158" s="52" t="s">
        <v>337</v>
      </c>
      <c r="C6158" s="52" t="s">
        <v>264</v>
      </c>
      <c r="D6158" s="52" t="s">
        <v>86</v>
      </c>
      <c r="E6158" s="52" t="s">
        <v>88</v>
      </c>
      <c r="F6158" s="52" t="s">
        <v>70</v>
      </c>
      <c r="G6158" s="52">
        <v>0</v>
      </c>
      <c r="H6158" s="52">
        <v>0</v>
      </c>
      <c r="I6158" s="52">
        <v>0</v>
      </c>
      <c r="J6158" s="52">
        <v>0</v>
      </c>
      <c r="K6158" s="52">
        <v>0</v>
      </c>
      <c r="L6158" s="52">
        <v>0</v>
      </c>
      <c r="M6158" s="52">
        <v>0</v>
      </c>
      <c r="N6158" s="52">
        <v>0</v>
      </c>
      <c r="O6158" s="52">
        <v>0</v>
      </c>
      <c r="P6158" s="52">
        <v>0</v>
      </c>
      <c r="Q6158" s="52">
        <v>0</v>
      </c>
      <c r="R6158" s="52">
        <v>0</v>
      </c>
      <c r="S6158" s="52">
        <v>0</v>
      </c>
      <c r="T6158" s="52">
        <v>0</v>
      </c>
      <c r="U6158" s="52">
        <v>0</v>
      </c>
      <c r="V6158" s="52">
        <v>0</v>
      </c>
      <c r="W6158" s="52">
        <v>0</v>
      </c>
      <c r="X6158" s="52">
        <v>0</v>
      </c>
      <c r="Y6158" s="52">
        <v>0</v>
      </c>
      <c r="Z6158" s="52">
        <v>0</v>
      </c>
    </row>
    <row r="6159" spans="1:26">
      <c r="A6159" s="52" t="s">
        <v>351</v>
      </c>
      <c r="B6159" s="52" t="s">
        <v>342</v>
      </c>
      <c r="C6159" s="52" t="s">
        <v>264</v>
      </c>
      <c r="D6159" s="52" t="s">
        <v>86</v>
      </c>
      <c r="E6159" s="52" t="s">
        <v>88</v>
      </c>
      <c r="F6159" s="52" t="s">
        <v>71</v>
      </c>
      <c r="G6159" s="52">
        <v>0</v>
      </c>
      <c r="H6159" s="52">
        <v>0</v>
      </c>
      <c r="I6159" s="52">
        <v>0</v>
      </c>
      <c r="J6159" s="52">
        <v>0</v>
      </c>
      <c r="K6159" s="52">
        <v>0</v>
      </c>
      <c r="L6159" s="52">
        <v>0</v>
      </c>
      <c r="M6159" s="52">
        <v>0</v>
      </c>
      <c r="N6159" s="52">
        <v>0</v>
      </c>
      <c r="O6159" s="52">
        <v>0</v>
      </c>
      <c r="P6159" s="52">
        <v>0</v>
      </c>
      <c r="Q6159" s="52">
        <v>0</v>
      </c>
      <c r="R6159" s="52">
        <v>0</v>
      </c>
      <c r="S6159" s="52">
        <v>0</v>
      </c>
      <c r="T6159" s="52">
        <v>0</v>
      </c>
      <c r="U6159" s="52">
        <v>0</v>
      </c>
      <c r="V6159" s="52">
        <v>0</v>
      </c>
      <c r="W6159" s="52">
        <v>0</v>
      </c>
      <c r="X6159" s="52">
        <v>0</v>
      </c>
      <c r="Y6159" s="52">
        <v>0</v>
      </c>
      <c r="Z6159" s="52">
        <v>0</v>
      </c>
    </row>
    <row r="6160" spans="1:26">
      <c r="A6160" s="52" t="s">
        <v>351</v>
      </c>
      <c r="B6160" s="52" t="s">
        <v>342</v>
      </c>
      <c r="C6160" s="52" t="s">
        <v>264</v>
      </c>
      <c r="D6160" s="52" t="s">
        <v>86</v>
      </c>
      <c r="E6160" s="52" t="s">
        <v>88</v>
      </c>
      <c r="F6160" s="52" t="s">
        <v>72</v>
      </c>
      <c r="G6160" s="52">
        <v>0</v>
      </c>
      <c r="H6160" s="52">
        <v>0</v>
      </c>
      <c r="I6160" s="52">
        <v>0</v>
      </c>
      <c r="J6160" s="52">
        <v>0</v>
      </c>
      <c r="K6160" s="52">
        <v>0</v>
      </c>
      <c r="L6160" s="52">
        <v>0</v>
      </c>
      <c r="M6160" s="52">
        <v>0</v>
      </c>
      <c r="N6160" s="52">
        <v>0</v>
      </c>
      <c r="O6160" s="52">
        <v>0</v>
      </c>
      <c r="P6160" s="52">
        <v>0</v>
      </c>
      <c r="Q6160" s="52">
        <v>0</v>
      </c>
      <c r="R6160" s="52">
        <v>0</v>
      </c>
      <c r="S6160" s="52">
        <v>0</v>
      </c>
      <c r="T6160" s="52">
        <v>0</v>
      </c>
      <c r="U6160" s="52">
        <v>0</v>
      </c>
      <c r="V6160" s="52">
        <v>0</v>
      </c>
      <c r="W6160" s="52">
        <v>0</v>
      </c>
      <c r="X6160" s="52">
        <v>0</v>
      </c>
      <c r="Y6160" s="52">
        <v>0</v>
      </c>
      <c r="Z6160" s="52">
        <v>0</v>
      </c>
    </row>
    <row r="6161" spans="1:26">
      <c r="A6161" s="52" t="s">
        <v>351</v>
      </c>
      <c r="B6161" s="52" t="s">
        <v>343</v>
      </c>
      <c r="C6161" s="52" t="s">
        <v>264</v>
      </c>
      <c r="D6161" s="52" t="s">
        <v>86</v>
      </c>
      <c r="E6161" s="52" t="s">
        <v>88</v>
      </c>
      <c r="F6161" s="52" t="s">
        <v>73</v>
      </c>
      <c r="G6161" s="52">
        <v>0</v>
      </c>
      <c r="H6161" s="52">
        <v>0</v>
      </c>
      <c r="I6161" s="52">
        <v>0</v>
      </c>
      <c r="J6161" s="52">
        <v>0</v>
      </c>
      <c r="K6161" s="52">
        <v>0</v>
      </c>
      <c r="L6161" s="52">
        <v>0</v>
      </c>
      <c r="M6161" s="52">
        <v>0</v>
      </c>
      <c r="N6161" s="52">
        <v>0</v>
      </c>
      <c r="O6161" s="52">
        <v>0</v>
      </c>
      <c r="P6161" s="52">
        <v>0</v>
      </c>
      <c r="Q6161" s="52">
        <v>0</v>
      </c>
      <c r="R6161" s="52">
        <v>0</v>
      </c>
      <c r="S6161" s="52">
        <v>0</v>
      </c>
      <c r="T6161" s="52">
        <v>0</v>
      </c>
      <c r="U6161" s="52">
        <v>0</v>
      </c>
      <c r="V6161" s="52">
        <v>0</v>
      </c>
      <c r="W6161" s="52">
        <v>0</v>
      </c>
      <c r="X6161" s="52">
        <v>0</v>
      </c>
      <c r="Y6161" s="52">
        <v>0</v>
      </c>
      <c r="Z6161" s="52">
        <v>0</v>
      </c>
    </row>
    <row r="6162" spans="1:26">
      <c r="A6162" s="52" t="s">
        <v>352</v>
      </c>
      <c r="B6162" s="52" t="s">
        <v>337</v>
      </c>
      <c r="C6162" s="52" t="s">
        <v>264</v>
      </c>
      <c r="D6162" s="52" t="s">
        <v>86</v>
      </c>
      <c r="E6162" s="52" t="s">
        <v>89</v>
      </c>
      <c r="F6162" s="52" t="s">
        <v>63</v>
      </c>
      <c r="G6162" s="52">
        <v>0</v>
      </c>
      <c r="H6162" s="52">
        <v>0</v>
      </c>
      <c r="I6162" s="52">
        <v>0</v>
      </c>
      <c r="J6162" s="52">
        <v>0</v>
      </c>
      <c r="K6162" s="52">
        <v>0</v>
      </c>
      <c r="L6162" s="52">
        <v>0</v>
      </c>
      <c r="M6162" s="52">
        <v>0</v>
      </c>
      <c r="N6162" s="52">
        <v>0</v>
      </c>
      <c r="O6162" s="52">
        <v>0</v>
      </c>
      <c r="P6162" s="52">
        <v>0</v>
      </c>
      <c r="Q6162" s="52">
        <v>0</v>
      </c>
      <c r="R6162" s="52">
        <v>0</v>
      </c>
      <c r="S6162" s="52">
        <v>0</v>
      </c>
      <c r="T6162" s="52">
        <v>0</v>
      </c>
      <c r="U6162" s="52">
        <v>0</v>
      </c>
      <c r="V6162" s="52">
        <v>0</v>
      </c>
      <c r="W6162" s="52">
        <v>0</v>
      </c>
      <c r="X6162" s="52">
        <v>0</v>
      </c>
      <c r="Y6162" s="52">
        <v>0</v>
      </c>
      <c r="Z6162" s="52">
        <v>0</v>
      </c>
    </row>
    <row r="6163" spans="1:26">
      <c r="A6163" s="52" t="s">
        <v>352</v>
      </c>
      <c r="B6163" s="52" t="s">
        <v>338</v>
      </c>
      <c r="C6163" s="52" t="s">
        <v>264</v>
      </c>
      <c r="D6163" s="52" t="s">
        <v>86</v>
      </c>
      <c r="E6163" s="52" t="s">
        <v>89</v>
      </c>
      <c r="F6163" s="52" t="s">
        <v>64</v>
      </c>
      <c r="G6163" s="52">
        <v>0</v>
      </c>
      <c r="H6163" s="52">
        <v>0</v>
      </c>
      <c r="I6163" s="52">
        <v>0</v>
      </c>
      <c r="J6163" s="52">
        <v>0</v>
      </c>
      <c r="K6163" s="52">
        <v>0</v>
      </c>
      <c r="L6163" s="52">
        <v>0</v>
      </c>
      <c r="M6163" s="52">
        <v>0</v>
      </c>
      <c r="N6163" s="52">
        <v>0</v>
      </c>
      <c r="O6163" s="52">
        <v>0</v>
      </c>
      <c r="P6163" s="52">
        <v>0</v>
      </c>
      <c r="Q6163" s="52">
        <v>0</v>
      </c>
      <c r="R6163" s="52">
        <v>0</v>
      </c>
      <c r="S6163" s="52">
        <v>0</v>
      </c>
      <c r="T6163" s="52">
        <v>0</v>
      </c>
      <c r="U6163" s="52">
        <v>0</v>
      </c>
      <c r="V6163" s="52">
        <v>0</v>
      </c>
      <c r="W6163" s="52">
        <v>0</v>
      </c>
      <c r="X6163" s="52">
        <v>0</v>
      </c>
      <c r="Y6163" s="52">
        <v>0</v>
      </c>
      <c r="Z6163" s="52">
        <v>0</v>
      </c>
    </row>
    <row r="6164" spans="1:26">
      <c r="A6164" s="52" t="s">
        <v>352</v>
      </c>
      <c r="B6164" s="52" t="s">
        <v>339</v>
      </c>
      <c r="C6164" s="52" t="s">
        <v>264</v>
      </c>
      <c r="D6164" s="52" t="s">
        <v>86</v>
      </c>
      <c r="E6164" s="52" t="s">
        <v>89</v>
      </c>
      <c r="F6164" s="52" t="s">
        <v>65</v>
      </c>
      <c r="G6164" s="52">
        <v>0</v>
      </c>
      <c r="H6164" s="52">
        <v>0</v>
      </c>
      <c r="I6164" s="52">
        <v>0</v>
      </c>
      <c r="J6164" s="52">
        <v>0</v>
      </c>
      <c r="K6164" s="52">
        <v>0</v>
      </c>
      <c r="L6164" s="52">
        <v>0</v>
      </c>
      <c r="M6164" s="52">
        <v>0</v>
      </c>
      <c r="N6164" s="52">
        <v>0</v>
      </c>
      <c r="O6164" s="52">
        <v>0</v>
      </c>
      <c r="P6164" s="52">
        <v>0</v>
      </c>
      <c r="Q6164" s="52">
        <v>0</v>
      </c>
      <c r="R6164" s="52">
        <v>0</v>
      </c>
      <c r="S6164" s="52">
        <v>0</v>
      </c>
      <c r="T6164" s="52">
        <v>0</v>
      </c>
      <c r="U6164" s="52">
        <v>0</v>
      </c>
      <c r="V6164" s="52">
        <v>0</v>
      </c>
      <c r="W6164" s="52">
        <v>0</v>
      </c>
      <c r="X6164" s="52">
        <v>0</v>
      </c>
      <c r="Y6164" s="52">
        <v>0</v>
      </c>
      <c r="Z6164" s="52">
        <v>0</v>
      </c>
    </row>
    <row r="6165" spans="1:26">
      <c r="A6165" s="52" t="s">
        <v>352</v>
      </c>
      <c r="B6165" s="52" t="s">
        <v>340</v>
      </c>
      <c r="C6165" s="52" t="s">
        <v>264</v>
      </c>
      <c r="D6165" s="52" t="s">
        <v>86</v>
      </c>
      <c r="E6165" s="52" t="s">
        <v>89</v>
      </c>
      <c r="F6165" s="52" t="s">
        <v>66</v>
      </c>
      <c r="G6165" s="52">
        <v>0</v>
      </c>
      <c r="H6165" s="52">
        <v>0</v>
      </c>
      <c r="I6165" s="52">
        <v>0</v>
      </c>
      <c r="J6165" s="52">
        <v>0</v>
      </c>
      <c r="K6165" s="52">
        <v>0</v>
      </c>
      <c r="L6165" s="52">
        <v>0</v>
      </c>
      <c r="M6165" s="52">
        <v>0</v>
      </c>
      <c r="N6165" s="52">
        <v>0</v>
      </c>
      <c r="O6165" s="52">
        <v>0</v>
      </c>
      <c r="P6165" s="52">
        <v>0</v>
      </c>
      <c r="Q6165" s="52">
        <v>0</v>
      </c>
      <c r="R6165" s="52">
        <v>0</v>
      </c>
      <c r="S6165" s="52">
        <v>0</v>
      </c>
      <c r="T6165" s="52">
        <v>0</v>
      </c>
      <c r="U6165" s="52">
        <v>0</v>
      </c>
      <c r="V6165" s="52">
        <v>0</v>
      </c>
      <c r="W6165" s="52">
        <v>0</v>
      </c>
      <c r="X6165" s="52">
        <v>0</v>
      </c>
      <c r="Y6165" s="52">
        <v>0</v>
      </c>
      <c r="Z6165" s="52">
        <v>0</v>
      </c>
    </row>
    <row r="6166" spans="1:26">
      <c r="A6166" s="52" t="s">
        <v>352</v>
      </c>
      <c r="B6166" s="52" t="s">
        <v>341</v>
      </c>
      <c r="C6166" s="52" t="s">
        <v>264</v>
      </c>
      <c r="D6166" s="52" t="s">
        <v>86</v>
      </c>
      <c r="E6166" s="52" t="s">
        <v>89</v>
      </c>
      <c r="F6166" s="52" t="s">
        <v>67</v>
      </c>
      <c r="G6166" s="52">
        <v>0</v>
      </c>
      <c r="H6166" s="52">
        <v>0</v>
      </c>
      <c r="I6166" s="52">
        <v>0</v>
      </c>
      <c r="J6166" s="52">
        <v>0</v>
      </c>
      <c r="K6166" s="52">
        <v>0</v>
      </c>
      <c r="L6166" s="52">
        <v>0</v>
      </c>
      <c r="M6166" s="52">
        <v>0</v>
      </c>
      <c r="N6166" s="52">
        <v>0</v>
      </c>
      <c r="O6166" s="52">
        <v>0</v>
      </c>
      <c r="P6166" s="52">
        <v>0</v>
      </c>
      <c r="Q6166" s="52">
        <v>0</v>
      </c>
      <c r="R6166" s="52">
        <v>0</v>
      </c>
      <c r="S6166" s="52">
        <v>0</v>
      </c>
      <c r="T6166" s="52">
        <v>0</v>
      </c>
      <c r="U6166" s="52">
        <v>0</v>
      </c>
      <c r="V6166" s="52">
        <v>0</v>
      </c>
      <c r="W6166" s="52">
        <v>0</v>
      </c>
      <c r="X6166" s="52">
        <v>0</v>
      </c>
      <c r="Y6166" s="52">
        <v>0</v>
      </c>
      <c r="Z6166" s="52">
        <v>0</v>
      </c>
    </row>
    <row r="6167" spans="1:26">
      <c r="A6167" s="52" t="s">
        <v>352</v>
      </c>
      <c r="B6167" s="52" t="s">
        <v>337</v>
      </c>
      <c r="C6167" s="52" t="s">
        <v>264</v>
      </c>
      <c r="D6167" s="52" t="s">
        <v>86</v>
      </c>
      <c r="E6167" s="52" t="s">
        <v>89</v>
      </c>
      <c r="F6167" s="52" t="s">
        <v>68</v>
      </c>
      <c r="G6167" s="52">
        <v>0</v>
      </c>
      <c r="H6167" s="52">
        <v>0</v>
      </c>
      <c r="I6167" s="52">
        <v>0</v>
      </c>
      <c r="J6167" s="52">
        <v>0</v>
      </c>
      <c r="K6167" s="52">
        <v>0</v>
      </c>
      <c r="L6167" s="52">
        <v>0</v>
      </c>
      <c r="M6167" s="52">
        <v>0</v>
      </c>
      <c r="N6167" s="52">
        <v>0</v>
      </c>
      <c r="O6167" s="52">
        <v>0</v>
      </c>
      <c r="P6167" s="52">
        <v>0</v>
      </c>
      <c r="Q6167" s="52">
        <v>0</v>
      </c>
      <c r="R6167" s="52">
        <v>0</v>
      </c>
      <c r="S6167" s="52">
        <v>0</v>
      </c>
      <c r="T6167" s="52">
        <v>0</v>
      </c>
      <c r="U6167" s="52">
        <v>0</v>
      </c>
      <c r="V6167" s="52">
        <v>0</v>
      </c>
      <c r="W6167" s="52">
        <v>0</v>
      </c>
      <c r="X6167" s="52">
        <v>0</v>
      </c>
      <c r="Y6167" s="52">
        <v>0</v>
      </c>
      <c r="Z6167" s="52">
        <v>0</v>
      </c>
    </row>
    <row r="6168" spans="1:26">
      <c r="A6168" s="52" t="s">
        <v>352</v>
      </c>
      <c r="B6168" s="52" t="s">
        <v>337</v>
      </c>
      <c r="C6168" s="52" t="s">
        <v>264</v>
      </c>
      <c r="D6168" s="52" t="s">
        <v>86</v>
      </c>
      <c r="E6168" s="52" t="s">
        <v>89</v>
      </c>
      <c r="F6168" s="52" t="s">
        <v>69</v>
      </c>
      <c r="G6168" s="52">
        <v>0</v>
      </c>
      <c r="H6168" s="52">
        <v>0</v>
      </c>
      <c r="I6168" s="52">
        <v>0</v>
      </c>
      <c r="J6168" s="52">
        <v>0</v>
      </c>
      <c r="K6168" s="52">
        <v>0</v>
      </c>
      <c r="L6168" s="52">
        <v>0</v>
      </c>
      <c r="M6168" s="52">
        <v>0</v>
      </c>
      <c r="N6168" s="52">
        <v>0</v>
      </c>
      <c r="O6168" s="52">
        <v>0</v>
      </c>
      <c r="P6168" s="52">
        <v>0</v>
      </c>
      <c r="Q6168" s="52">
        <v>0</v>
      </c>
      <c r="R6168" s="52">
        <v>0</v>
      </c>
      <c r="S6168" s="52">
        <v>0</v>
      </c>
      <c r="T6168" s="52">
        <v>0</v>
      </c>
      <c r="U6168" s="52">
        <v>0</v>
      </c>
      <c r="V6168" s="52">
        <v>0</v>
      </c>
      <c r="W6168" s="52">
        <v>0</v>
      </c>
      <c r="X6168" s="52">
        <v>0</v>
      </c>
      <c r="Y6168" s="52">
        <v>0</v>
      </c>
      <c r="Z6168" s="52">
        <v>0</v>
      </c>
    </row>
    <row r="6169" spans="1:26">
      <c r="A6169" s="52" t="s">
        <v>352</v>
      </c>
      <c r="B6169" s="52" t="s">
        <v>337</v>
      </c>
      <c r="C6169" s="52" t="s">
        <v>264</v>
      </c>
      <c r="D6169" s="52" t="s">
        <v>86</v>
      </c>
      <c r="E6169" s="52" t="s">
        <v>89</v>
      </c>
      <c r="F6169" s="52" t="s">
        <v>70</v>
      </c>
      <c r="G6169" s="52">
        <v>0</v>
      </c>
      <c r="H6169" s="52">
        <v>0</v>
      </c>
      <c r="I6169" s="52">
        <v>0</v>
      </c>
      <c r="J6169" s="52">
        <v>0</v>
      </c>
      <c r="K6169" s="52">
        <v>0</v>
      </c>
      <c r="L6169" s="52">
        <v>0</v>
      </c>
      <c r="M6169" s="52">
        <v>0</v>
      </c>
      <c r="N6169" s="52">
        <v>0</v>
      </c>
      <c r="O6169" s="52">
        <v>0</v>
      </c>
      <c r="P6169" s="52">
        <v>0</v>
      </c>
      <c r="Q6169" s="52">
        <v>0</v>
      </c>
      <c r="R6169" s="52">
        <v>0</v>
      </c>
      <c r="S6169" s="52">
        <v>0</v>
      </c>
      <c r="T6169" s="52">
        <v>0</v>
      </c>
      <c r="U6169" s="52">
        <v>0</v>
      </c>
      <c r="V6169" s="52">
        <v>0</v>
      </c>
      <c r="W6169" s="52">
        <v>0</v>
      </c>
      <c r="X6169" s="52">
        <v>0</v>
      </c>
      <c r="Y6169" s="52">
        <v>0</v>
      </c>
      <c r="Z6169" s="52">
        <v>0</v>
      </c>
    </row>
    <row r="6170" spans="1:26">
      <c r="A6170" s="52" t="s">
        <v>352</v>
      </c>
      <c r="B6170" s="52" t="s">
        <v>342</v>
      </c>
      <c r="C6170" s="52" t="s">
        <v>264</v>
      </c>
      <c r="D6170" s="52" t="s">
        <v>86</v>
      </c>
      <c r="E6170" s="52" t="s">
        <v>89</v>
      </c>
      <c r="F6170" s="52" t="s">
        <v>71</v>
      </c>
      <c r="G6170" s="52">
        <v>0</v>
      </c>
      <c r="H6170" s="52">
        <v>0</v>
      </c>
      <c r="I6170" s="52">
        <v>0</v>
      </c>
      <c r="J6170" s="52">
        <v>0</v>
      </c>
      <c r="K6170" s="52">
        <v>0</v>
      </c>
      <c r="L6170" s="52">
        <v>0</v>
      </c>
      <c r="M6170" s="52">
        <v>0</v>
      </c>
      <c r="N6170" s="52">
        <v>0</v>
      </c>
      <c r="O6170" s="52">
        <v>0</v>
      </c>
      <c r="P6170" s="52">
        <v>0</v>
      </c>
      <c r="Q6170" s="52">
        <v>0</v>
      </c>
      <c r="R6170" s="52">
        <v>0</v>
      </c>
      <c r="S6170" s="52">
        <v>0</v>
      </c>
      <c r="T6170" s="52">
        <v>0</v>
      </c>
      <c r="U6170" s="52">
        <v>0</v>
      </c>
      <c r="V6170" s="52">
        <v>0</v>
      </c>
      <c r="W6170" s="52">
        <v>0</v>
      </c>
      <c r="X6170" s="52">
        <v>0</v>
      </c>
      <c r="Y6170" s="52">
        <v>0</v>
      </c>
      <c r="Z6170" s="52">
        <v>0</v>
      </c>
    </row>
    <row r="6171" spans="1:26">
      <c r="A6171" s="52" t="s">
        <v>352</v>
      </c>
      <c r="B6171" s="52" t="s">
        <v>342</v>
      </c>
      <c r="C6171" s="52" t="s">
        <v>264</v>
      </c>
      <c r="D6171" s="52" t="s">
        <v>86</v>
      </c>
      <c r="E6171" s="52" t="s">
        <v>89</v>
      </c>
      <c r="F6171" s="52" t="s">
        <v>72</v>
      </c>
      <c r="G6171" s="52">
        <v>0</v>
      </c>
      <c r="H6171" s="52">
        <v>0</v>
      </c>
      <c r="I6171" s="52">
        <v>0</v>
      </c>
      <c r="J6171" s="52">
        <v>0</v>
      </c>
      <c r="K6171" s="52">
        <v>0</v>
      </c>
      <c r="L6171" s="52">
        <v>0</v>
      </c>
      <c r="M6171" s="52">
        <v>0</v>
      </c>
      <c r="N6171" s="52">
        <v>0</v>
      </c>
      <c r="O6171" s="52">
        <v>0</v>
      </c>
      <c r="P6171" s="52">
        <v>0</v>
      </c>
      <c r="Q6171" s="52">
        <v>0</v>
      </c>
      <c r="R6171" s="52">
        <v>0</v>
      </c>
      <c r="S6171" s="52">
        <v>0</v>
      </c>
      <c r="T6171" s="52">
        <v>0</v>
      </c>
      <c r="U6171" s="52">
        <v>0</v>
      </c>
      <c r="V6171" s="52">
        <v>0</v>
      </c>
      <c r="W6171" s="52">
        <v>0</v>
      </c>
      <c r="X6171" s="52">
        <v>0</v>
      </c>
      <c r="Y6171" s="52">
        <v>0</v>
      </c>
      <c r="Z6171" s="52">
        <v>0</v>
      </c>
    </row>
    <row r="6172" spans="1:26">
      <c r="A6172" s="52" t="s">
        <v>352</v>
      </c>
      <c r="B6172" s="52" t="s">
        <v>343</v>
      </c>
      <c r="C6172" s="52" t="s">
        <v>264</v>
      </c>
      <c r="D6172" s="52" t="s">
        <v>86</v>
      </c>
      <c r="E6172" s="52" t="s">
        <v>89</v>
      </c>
      <c r="F6172" s="52" t="s">
        <v>73</v>
      </c>
      <c r="G6172" s="52">
        <v>0</v>
      </c>
      <c r="H6172" s="52">
        <v>0</v>
      </c>
      <c r="I6172" s="52">
        <v>0</v>
      </c>
      <c r="J6172" s="52">
        <v>0</v>
      </c>
      <c r="K6172" s="52">
        <v>0</v>
      </c>
      <c r="L6172" s="52">
        <v>0</v>
      </c>
      <c r="M6172" s="52">
        <v>0</v>
      </c>
      <c r="N6172" s="52">
        <v>0</v>
      </c>
      <c r="O6172" s="52">
        <v>0</v>
      </c>
      <c r="P6172" s="52">
        <v>0</v>
      </c>
      <c r="Q6172" s="52">
        <v>0</v>
      </c>
      <c r="R6172" s="52">
        <v>0</v>
      </c>
      <c r="S6172" s="52">
        <v>0</v>
      </c>
      <c r="T6172" s="52">
        <v>0</v>
      </c>
      <c r="U6172" s="52">
        <v>0</v>
      </c>
      <c r="V6172" s="52">
        <v>0</v>
      </c>
      <c r="W6172" s="52">
        <v>0</v>
      </c>
      <c r="X6172" s="52">
        <v>0</v>
      </c>
      <c r="Y6172" s="52">
        <v>0</v>
      </c>
      <c r="Z6172" s="52">
        <v>0</v>
      </c>
    </row>
    <row r="6173" spans="1:26">
      <c r="A6173" s="52" t="s">
        <v>353</v>
      </c>
      <c r="B6173" s="52" t="s">
        <v>337</v>
      </c>
      <c r="C6173" s="52" t="s">
        <v>264</v>
      </c>
      <c r="D6173" s="52" t="s">
        <v>86</v>
      </c>
      <c r="E6173" s="52" t="s">
        <v>90</v>
      </c>
      <c r="F6173" s="52" t="s">
        <v>63</v>
      </c>
      <c r="G6173" s="52">
        <v>0</v>
      </c>
      <c r="H6173" s="52">
        <v>0</v>
      </c>
      <c r="I6173" s="52">
        <v>0</v>
      </c>
      <c r="J6173" s="52">
        <v>0</v>
      </c>
      <c r="K6173" s="52">
        <v>0</v>
      </c>
      <c r="L6173" s="52">
        <v>0</v>
      </c>
      <c r="M6173" s="52">
        <v>0</v>
      </c>
      <c r="N6173" s="52">
        <v>0</v>
      </c>
      <c r="O6173" s="52">
        <v>0</v>
      </c>
      <c r="P6173" s="52">
        <v>0</v>
      </c>
      <c r="Q6173" s="52">
        <v>0</v>
      </c>
      <c r="R6173" s="52">
        <v>0</v>
      </c>
      <c r="S6173" s="52">
        <v>0</v>
      </c>
      <c r="T6173" s="52">
        <v>0</v>
      </c>
      <c r="U6173" s="52">
        <v>0</v>
      </c>
      <c r="V6173" s="52">
        <v>0</v>
      </c>
      <c r="W6173" s="52">
        <v>0</v>
      </c>
      <c r="X6173" s="52">
        <v>0</v>
      </c>
      <c r="Y6173" s="52">
        <v>0</v>
      </c>
      <c r="Z6173" s="52">
        <v>0</v>
      </c>
    </row>
    <row r="6174" spans="1:26">
      <c r="A6174" s="52" t="s">
        <v>353</v>
      </c>
      <c r="B6174" s="52" t="s">
        <v>338</v>
      </c>
      <c r="C6174" s="52" t="s">
        <v>264</v>
      </c>
      <c r="D6174" s="52" t="s">
        <v>86</v>
      </c>
      <c r="E6174" s="52" t="s">
        <v>90</v>
      </c>
      <c r="F6174" s="52" t="s">
        <v>64</v>
      </c>
      <c r="G6174" s="52">
        <v>0</v>
      </c>
      <c r="H6174" s="52">
        <v>0</v>
      </c>
      <c r="I6174" s="52">
        <v>0</v>
      </c>
      <c r="J6174" s="52">
        <v>0</v>
      </c>
      <c r="K6174" s="52">
        <v>0</v>
      </c>
      <c r="L6174" s="52">
        <v>0</v>
      </c>
      <c r="M6174" s="52">
        <v>0</v>
      </c>
      <c r="N6174" s="52">
        <v>0</v>
      </c>
      <c r="O6174" s="52">
        <v>0</v>
      </c>
      <c r="P6174" s="52">
        <v>0</v>
      </c>
      <c r="Q6174" s="52">
        <v>0</v>
      </c>
      <c r="R6174" s="52">
        <v>0</v>
      </c>
      <c r="S6174" s="52">
        <v>0</v>
      </c>
      <c r="T6174" s="52">
        <v>0</v>
      </c>
      <c r="U6174" s="52">
        <v>0</v>
      </c>
      <c r="V6174" s="52">
        <v>0</v>
      </c>
      <c r="W6174" s="52">
        <v>0</v>
      </c>
      <c r="X6174" s="52">
        <v>0</v>
      </c>
      <c r="Y6174" s="52">
        <v>0</v>
      </c>
      <c r="Z6174" s="52">
        <v>0</v>
      </c>
    </row>
    <row r="6175" spans="1:26">
      <c r="A6175" s="52" t="s">
        <v>353</v>
      </c>
      <c r="B6175" s="52" t="s">
        <v>339</v>
      </c>
      <c r="C6175" s="52" t="s">
        <v>264</v>
      </c>
      <c r="D6175" s="52" t="s">
        <v>86</v>
      </c>
      <c r="E6175" s="52" t="s">
        <v>90</v>
      </c>
      <c r="F6175" s="52" t="s">
        <v>65</v>
      </c>
      <c r="G6175" s="52">
        <v>0</v>
      </c>
      <c r="H6175" s="52">
        <v>0</v>
      </c>
      <c r="I6175" s="52">
        <v>0</v>
      </c>
      <c r="J6175" s="52">
        <v>0</v>
      </c>
      <c r="K6175" s="52">
        <v>0</v>
      </c>
      <c r="L6175" s="52">
        <v>0</v>
      </c>
      <c r="M6175" s="52">
        <v>0</v>
      </c>
      <c r="N6175" s="52">
        <v>0</v>
      </c>
      <c r="O6175" s="52">
        <v>0</v>
      </c>
      <c r="P6175" s="52">
        <v>0</v>
      </c>
      <c r="Q6175" s="52">
        <v>0</v>
      </c>
      <c r="R6175" s="52">
        <v>0</v>
      </c>
      <c r="S6175" s="52">
        <v>0</v>
      </c>
      <c r="T6175" s="52">
        <v>0</v>
      </c>
      <c r="U6175" s="52">
        <v>0</v>
      </c>
      <c r="V6175" s="52">
        <v>0</v>
      </c>
      <c r="W6175" s="52">
        <v>0</v>
      </c>
      <c r="X6175" s="52">
        <v>0</v>
      </c>
      <c r="Y6175" s="52">
        <v>0</v>
      </c>
      <c r="Z6175" s="52">
        <v>0</v>
      </c>
    </row>
    <row r="6176" spans="1:26">
      <c r="A6176" s="52" t="s">
        <v>353</v>
      </c>
      <c r="B6176" s="52" t="s">
        <v>340</v>
      </c>
      <c r="C6176" s="52" t="s">
        <v>264</v>
      </c>
      <c r="D6176" s="52" t="s">
        <v>86</v>
      </c>
      <c r="E6176" s="52" t="s">
        <v>90</v>
      </c>
      <c r="F6176" s="52" t="s">
        <v>66</v>
      </c>
      <c r="G6176" s="52">
        <v>0</v>
      </c>
      <c r="H6176" s="52">
        <v>0</v>
      </c>
      <c r="I6176" s="52">
        <v>0</v>
      </c>
      <c r="J6176" s="52">
        <v>0</v>
      </c>
      <c r="K6176" s="52">
        <v>0</v>
      </c>
      <c r="L6176" s="52">
        <v>0</v>
      </c>
      <c r="M6176" s="52">
        <v>0</v>
      </c>
      <c r="N6176" s="52">
        <v>0</v>
      </c>
      <c r="O6176" s="52">
        <v>0</v>
      </c>
      <c r="P6176" s="52">
        <v>0</v>
      </c>
      <c r="Q6176" s="52">
        <v>0</v>
      </c>
      <c r="R6176" s="52">
        <v>0</v>
      </c>
      <c r="S6176" s="52">
        <v>0</v>
      </c>
      <c r="T6176" s="52">
        <v>0</v>
      </c>
      <c r="U6176" s="52">
        <v>0</v>
      </c>
      <c r="V6176" s="52">
        <v>0</v>
      </c>
      <c r="W6176" s="52">
        <v>0</v>
      </c>
      <c r="X6176" s="52">
        <v>0</v>
      </c>
      <c r="Y6176" s="52">
        <v>0</v>
      </c>
      <c r="Z6176" s="52">
        <v>0</v>
      </c>
    </row>
    <row r="6177" spans="1:26">
      <c r="A6177" s="52" t="s">
        <v>353</v>
      </c>
      <c r="B6177" s="52" t="s">
        <v>341</v>
      </c>
      <c r="C6177" s="52" t="s">
        <v>264</v>
      </c>
      <c r="D6177" s="52" t="s">
        <v>86</v>
      </c>
      <c r="E6177" s="52" t="s">
        <v>90</v>
      </c>
      <c r="F6177" s="52" t="s">
        <v>67</v>
      </c>
      <c r="G6177" s="52">
        <v>0</v>
      </c>
      <c r="H6177" s="52">
        <v>0</v>
      </c>
      <c r="I6177" s="52">
        <v>0</v>
      </c>
      <c r="J6177" s="52">
        <v>0</v>
      </c>
      <c r="K6177" s="52">
        <v>0</v>
      </c>
      <c r="L6177" s="52">
        <v>0</v>
      </c>
      <c r="M6177" s="52">
        <v>0</v>
      </c>
      <c r="N6177" s="52">
        <v>0</v>
      </c>
      <c r="O6177" s="52">
        <v>0</v>
      </c>
      <c r="P6177" s="52">
        <v>0</v>
      </c>
      <c r="Q6177" s="52">
        <v>0</v>
      </c>
      <c r="R6177" s="52">
        <v>0</v>
      </c>
      <c r="S6177" s="52">
        <v>0</v>
      </c>
      <c r="T6177" s="52">
        <v>0</v>
      </c>
      <c r="U6177" s="52">
        <v>0</v>
      </c>
      <c r="V6177" s="52">
        <v>0</v>
      </c>
      <c r="W6177" s="52">
        <v>0</v>
      </c>
      <c r="X6177" s="52">
        <v>0</v>
      </c>
      <c r="Y6177" s="52">
        <v>0</v>
      </c>
      <c r="Z6177" s="52">
        <v>0</v>
      </c>
    </row>
    <row r="6178" spans="1:26">
      <c r="A6178" s="52" t="s">
        <v>353</v>
      </c>
      <c r="B6178" s="52" t="s">
        <v>337</v>
      </c>
      <c r="C6178" s="52" t="s">
        <v>264</v>
      </c>
      <c r="D6178" s="52" t="s">
        <v>86</v>
      </c>
      <c r="E6178" s="52" t="s">
        <v>90</v>
      </c>
      <c r="F6178" s="52" t="s">
        <v>68</v>
      </c>
      <c r="G6178" s="52">
        <v>0</v>
      </c>
      <c r="H6178" s="52">
        <v>0</v>
      </c>
      <c r="I6178" s="52">
        <v>0</v>
      </c>
      <c r="J6178" s="52">
        <v>0</v>
      </c>
      <c r="K6178" s="52">
        <v>0</v>
      </c>
      <c r="L6178" s="52">
        <v>0</v>
      </c>
      <c r="M6178" s="52">
        <v>0</v>
      </c>
      <c r="N6178" s="52">
        <v>0</v>
      </c>
      <c r="O6178" s="52">
        <v>0</v>
      </c>
      <c r="P6178" s="52">
        <v>0</v>
      </c>
      <c r="Q6178" s="52">
        <v>0</v>
      </c>
      <c r="R6178" s="52">
        <v>0</v>
      </c>
      <c r="S6178" s="52">
        <v>0</v>
      </c>
      <c r="T6178" s="52">
        <v>0</v>
      </c>
      <c r="U6178" s="52">
        <v>0</v>
      </c>
      <c r="V6178" s="52">
        <v>0</v>
      </c>
      <c r="W6178" s="52">
        <v>0</v>
      </c>
      <c r="X6178" s="52">
        <v>0</v>
      </c>
      <c r="Y6178" s="52">
        <v>0</v>
      </c>
      <c r="Z6178" s="52">
        <v>0</v>
      </c>
    </row>
    <row r="6179" spans="1:26">
      <c r="A6179" s="52" t="s">
        <v>353</v>
      </c>
      <c r="B6179" s="52" t="s">
        <v>337</v>
      </c>
      <c r="C6179" s="52" t="s">
        <v>264</v>
      </c>
      <c r="D6179" s="52" t="s">
        <v>86</v>
      </c>
      <c r="E6179" s="52" t="s">
        <v>90</v>
      </c>
      <c r="F6179" s="52" t="s">
        <v>69</v>
      </c>
      <c r="G6179" s="52">
        <v>0</v>
      </c>
      <c r="H6179" s="52">
        <v>0</v>
      </c>
      <c r="I6179" s="52">
        <v>0</v>
      </c>
      <c r="J6179" s="52">
        <v>0</v>
      </c>
      <c r="K6179" s="52">
        <v>0</v>
      </c>
      <c r="L6179" s="52">
        <v>0</v>
      </c>
      <c r="M6179" s="52">
        <v>0</v>
      </c>
      <c r="N6179" s="52">
        <v>0</v>
      </c>
      <c r="O6179" s="52">
        <v>0</v>
      </c>
      <c r="P6179" s="52">
        <v>0</v>
      </c>
      <c r="Q6179" s="52">
        <v>0</v>
      </c>
      <c r="R6179" s="52">
        <v>0</v>
      </c>
      <c r="S6179" s="52">
        <v>0</v>
      </c>
      <c r="T6179" s="52">
        <v>0</v>
      </c>
      <c r="U6179" s="52">
        <v>0</v>
      </c>
      <c r="V6179" s="52">
        <v>0</v>
      </c>
      <c r="W6179" s="52">
        <v>0</v>
      </c>
      <c r="X6179" s="52">
        <v>0</v>
      </c>
      <c r="Y6179" s="52">
        <v>0</v>
      </c>
      <c r="Z6179" s="52">
        <v>0</v>
      </c>
    </row>
    <row r="6180" spans="1:26">
      <c r="A6180" s="52" t="s">
        <v>353</v>
      </c>
      <c r="B6180" s="52" t="s">
        <v>337</v>
      </c>
      <c r="C6180" s="52" t="s">
        <v>264</v>
      </c>
      <c r="D6180" s="52" t="s">
        <v>86</v>
      </c>
      <c r="E6180" s="52" t="s">
        <v>90</v>
      </c>
      <c r="F6180" s="52" t="s">
        <v>70</v>
      </c>
      <c r="G6180" s="52">
        <v>0</v>
      </c>
      <c r="H6180" s="52">
        <v>0</v>
      </c>
      <c r="I6180" s="52">
        <v>0</v>
      </c>
      <c r="J6180" s="52">
        <v>0</v>
      </c>
      <c r="K6180" s="52">
        <v>0</v>
      </c>
      <c r="L6180" s="52">
        <v>0</v>
      </c>
      <c r="M6180" s="52">
        <v>0</v>
      </c>
      <c r="N6180" s="52">
        <v>0</v>
      </c>
      <c r="O6180" s="52">
        <v>0</v>
      </c>
      <c r="P6180" s="52">
        <v>0</v>
      </c>
      <c r="Q6180" s="52">
        <v>0</v>
      </c>
      <c r="R6180" s="52">
        <v>0</v>
      </c>
      <c r="S6180" s="52">
        <v>0</v>
      </c>
      <c r="T6180" s="52">
        <v>0</v>
      </c>
      <c r="U6180" s="52">
        <v>0</v>
      </c>
      <c r="V6180" s="52">
        <v>0</v>
      </c>
      <c r="W6180" s="52">
        <v>0</v>
      </c>
      <c r="X6180" s="52">
        <v>0</v>
      </c>
      <c r="Y6180" s="52">
        <v>0</v>
      </c>
      <c r="Z6180" s="52">
        <v>0</v>
      </c>
    </row>
    <row r="6181" spans="1:26">
      <c r="A6181" s="52" t="s">
        <v>353</v>
      </c>
      <c r="B6181" s="52" t="s">
        <v>342</v>
      </c>
      <c r="C6181" s="52" t="s">
        <v>264</v>
      </c>
      <c r="D6181" s="52" t="s">
        <v>86</v>
      </c>
      <c r="E6181" s="52" t="s">
        <v>90</v>
      </c>
      <c r="F6181" s="52" t="s">
        <v>71</v>
      </c>
      <c r="G6181" s="52">
        <v>0</v>
      </c>
      <c r="H6181" s="52">
        <v>0</v>
      </c>
      <c r="I6181" s="52">
        <v>0</v>
      </c>
      <c r="J6181" s="52">
        <v>0</v>
      </c>
      <c r="K6181" s="52">
        <v>0</v>
      </c>
      <c r="L6181" s="52">
        <v>0</v>
      </c>
      <c r="M6181" s="52">
        <v>0</v>
      </c>
      <c r="N6181" s="52">
        <v>0</v>
      </c>
      <c r="O6181" s="52">
        <v>0</v>
      </c>
      <c r="P6181" s="52">
        <v>0</v>
      </c>
      <c r="Q6181" s="52">
        <v>0</v>
      </c>
      <c r="R6181" s="52">
        <v>0</v>
      </c>
      <c r="S6181" s="52">
        <v>0</v>
      </c>
      <c r="T6181" s="52">
        <v>0</v>
      </c>
      <c r="U6181" s="52">
        <v>0</v>
      </c>
      <c r="V6181" s="52">
        <v>0</v>
      </c>
      <c r="W6181" s="52">
        <v>0</v>
      </c>
      <c r="X6181" s="52">
        <v>0</v>
      </c>
      <c r="Y6181" s="52">
        <v>0</v>
      </c>
      <c r="Z6181" s="52">
        <v>0</v>
      </c>
    </row>
    <row r="6182" spans="1:26">
      <c r="A6182" s="52" t="s">
        <v>353</v>
      </c>
      <c r="B6182" s="52" t="s">
        <v>342</v>
      </c>
      <c r="C6182" s="52" t="s">
        <v>264</v>
      </c>
      <c r="D6182" s="52" t="s">
        <v>86</v>
      </c>
      <c r="E6182" s="52" t="s">
        <v>90</v>
      </c>
      <c r="F6182" s="52" t="s">
        <v>72</v>
      </c>
      <c r="G6182" s="52">
        <v>0</v>
      </c>
      <c r="H6182" s="52">
        <v>0</v>
      </c>
      <c r="I6182" s="52">
        <v>0</v>
      </c>
      <c r="J6182" s="52">
        <v>0</v>
      </c>
      <c r="K6182" s="52">
        <v>0</v>
      </c>
      <c r="L6182" s="52">
        <v>0</v>
      </c>
      <c r="M6182" s="52">
        <v>0</v>
      </c>
      <c r="N6182" s="52">
        <v>0</v>
      </c>
      <c r="O6182" s="52">
        <v>0</v>
      </c>
      <c r="P6182" s="52">
        <v>0</v>
      </c>
      <c r="Q6182" s="52">
        <v>0</v>
      </c>
      <c r="R6182" s="52">
        <v>0</v>
      </c>
      <c r="S6182" s="52">
        <v>0</v>
      </c>
      <c r="T6182" s="52">
        <v>0</v>
      </c>
      <c r="U6182" s="52">
        <v>0</v>
      </c>
      <c r="V6182" s="52">
        <v>0</v>
      </c>
      <c r="W6182" s="52">
        <v>0</v>
      </c>
      <c r="X6182" s="52">
        <v>0</v>
      </c>
      <c r="Y6182" s="52">
        <v>0</v>
      </c>
      <c r="Z6182" s="52">
        <v>0</v>
      </c>
    </row>
    <row r="6183" spans="1:26">
      <c r="A6183" s="52" t="s">
        <v>353</v>
      </c>
      <c r="B6183" s="52" t="s">
        <v>343</v>
      </c>
      <c r="C6183" s="52" t="s">
        <v>264</v>
      </c>
      <c r="D6183" s="52" t="s">
        <v>86</v>
      </c>
      <c r="E6183" s="52" t="s">
        <v>90</v>
      </c>
      <c r="F6183" s="52" t="s">
        <v>73</v>
      </c>
      <c r="G6183" s="52">
        <v>0</v>
      </c>
      <c r="H6183" s="52">
        <v>0</v>
      </c>
      <c r="I6183" s="52">
        <v>0</v>
      </c>
      <c r="J6183" s="52">
        <v>0</v>
      </c>
      <c r="K6183" s="52">
        <v>0</v>
      </c>
      <c r="L6183" s="52">
        <v>0</v>
      </c>
      <c r="M6183" s="52">
        <v>0</v>
      </c>
      <c r="N6183" s="52">
        <v>0</v>
      </c>
      <c r="O6183" s="52">
        <v>0</v>
      </c>
      <c r="P6183" s="52">
        <v>0</v>
      </c>
      <c r="Q6183" s="52">
        <v>0</v>
      </c>
      <c r="R6183" s="52">
        <v>0</v>
      </c>
      <c r="S6183" s="52">
        <v>0</v>
      </c>
      <c r="T6183" s="52">
        <v>0</v>
      </c>
      <c r="U6183" s="52">
        <v>0</v>
      </c>
      <c r="V6183" s="52">
        <v>0</v>
      </c>
      <c r="W6183" s="52">
        <v>0</v>
      </c>
      <c r="X6183" s="52">
        <v>0</v>
      </c>
      <c r="Y6183" s="52">
        <v>0</v>
      </c>
      <c r="Z6183" s="52">
        <v>0</v>
      </c>
    </row>
    <row r="6184" spans="1:26">
      <c r="A6184" s="52" t="s">
        <v>354</v>
      </c>
      <c r="B6184" s="52" t="s">
        <v>337</v>
      </c>
      <c r="C6184" s="52" t="s">
        <v>264</v>
      </c>
      <c r="D6184" s="52" t="s">
        <v>86</v>
      </c>
      <c r="E6184" s="52" t="s">
        <v>91</v>
      </c>
      <c r="F6184" s="52" t="s">
        <v>63</v>
      </c>
      <c r="G6184" s="52">
        <v>0</v>
      </c>
      <c r="H6184" s="52">
        <v>0</v>
      </c>
      <c r="I6184" s="52">
        <v>0</v>
      </c>
      <c r="J6184" s="52">
        <v>0</v>
      </c>
      <c r="K6184" s="52">
        <v>0</v>
      </c>
      <c r="L6184" s="52">
        <v>0</v>
      </c>
      <c r="M6184" s="52">
        <v>0</v>
      </c>
      <c r="N6184" s="52">
        <v>0</v>
      </c>
      <c r="O6184" s="52">
        <v>0</v>
      </c>
      <c r="P6184" s="52">
        <v>0</v>
      </c>
      <c r="Q6184" s="52">
        <v>0</v>
      </c>
      <c r="R6184" s="52">
        <v>0</v>
      </c>
      <c r="S6184" s="52">
        <v>0</v>
      </c>
      <c r="T6184" s="52">
        <v>0</v>
      </c>
      <c r="U6184" s="52">
        <v>0</v>
      </c>
      <c r="V6184" s="52">
        <v>0</v>
      </c>
      <c r="W6184" s="52">
        <v>0</v>
      </c>
      <c r="X6184" s="52">
        <v>0</v>
      </c>
      <c r="Y6184" s="52">
        <v>0</v>
      </c>
      <c r="Z6184" s="52">
        <v>0</v>
      </c>
    </row>
    <row r="6185" spans="1:26">
      <c r="A6185" s="52" t="s">
        <v>354</v>
      </c>
      <c r="B6185" s="52" t="s">
        <v>338</v>
      </c>
      <c r="C6185" s="52" t="s">
        <v>264</v>
      </c>
      <c r="D6185" s="52" t="s">
        <v>86</v>
      </c>
      <c r="E6185" s="52" t="s">
        <v>91</v>
      </c>
      <c r="F6185" s="52" t="s">
        <v>64</v>
      </c>
      <c r="G6185" s="52">
        <v>0</v>
      </c>
      <c r="H6185" s="52">
        <v>0</v>
      </c>
      <c r="I6185" s="52">
        <v>0</v>
      </c>
      <c r="J6185" s="52">
        <v>0</v>
      </c>
      <c r="K6185" s="52">
        <v>0</v>
      </c>
      <c r="L6185" s="52">
        <v>0</v>
      </c>
      <c r="M6185" s="52">
        <v>0</v>
      </c>
      <c r="N6185" s="52">
        <v>0</v>
      </c>
      <c r="O6185" s="52">
        <v>0</v>
      </c>
      <c r="P6185" s="52">
        <v>0</v>
      </c>
      <c r="Q6185" s="52">
        <v>0</v>
      </c>
      <c r="R6185" s="52">
        <v>0</v>
      </c>
      <c r="S6185" s="52">
        <v>0</v>
      </c>
      <c r="T6185" s="52">
        <v>0</v>
      </c>
      <c r="U6185" s="52">
        <v>0</v>
      </c>
      <c r="V6185" s="52">
        <v>0</v>
      </c>
      <c r="W6185" s="52">
        <v>0</v>
      </c>
      <c r="X6185" s="52">
        <v>0</v>
      </c>
      <c r="Y6185" s="52">
        <v>0</v>
      </c>
      <c r="Z6185" s="52">
        <v>0</v>
      </c>
    </row>
    <row r="6186" spans="1:26">
      <c r="A6186" s="52" t="s">
        <v>354</v>
      </c>
      <c r="B6186" s="52" t="s">
        <v>339</v>
      </c>
      <c r="C6186" s="52" t="s">
        <v>264</v>
      </c>
      <c r="D6186" s="52" t="s">
        <v>86</v>
      </c>
      <c r="E6186" s="52" t="s">
        <v>91</v>
      </c>
      <c r="F6186" s="52" t="s">
        <v>65</v>
      </c>
      <c r="G6186" s="52">
        <v>0</v>
      </c>
      <c r="H6186" s="52">
        <v>0</v>
      </c>
      <c r="I6186" s="52">
        <v>0</v>
      </c>
      <c r="J6186" s="52">
        <v>0</v>
      </c>
      <c r="K6186" s="52">
        <v>0</v>
      </c>
      <c r="L6186" s="52">
        <v>0</v>
      </c>
      <c r="M6186" s="52">
        <v>0</v>
      </c>
      <c r="N6186" s="52">
        <v>0</v>
      </c>
      <c r="O6186" s="52">
        <v>0</v>
      </c>
      <c r="P6186" s="52">
        <v>0</v>
      </c>
      <c r="Q6186" s="52">
        <v>0</v>
      </c>
      <c r="R6186" s="52">
        <v>0</v>
      </c>
      <c r="S6186" s="52">
        <v>0</v>
      </c>
      <c r="T6186" s="52">
        <v>0</v>
      </c>
      <c r="U6186" s="52">
        <v>0</v>
      </c>
      <c r="V6186" s="52">
        <v>0</v>
      </c>
      <c r="W6186" s="52">
        <v>0</v>
      </c>
      <c r="X6186" s="52">
        <v>0</v>
      </c>
      <c r="Y6186" s="52">
        <v>0</v>
      </c>
      <c r="Z6186" s="52">
        <v>0</v>
      </c>
    </row>
    <row r="6187" spans="1:26">
      <c r="A6187" s="52" t="s">
        <v>354</v>
      </c>
      <c r="B6187" s="52" t="s">
        <v>340</v>
      </c>
      <c r="C6187" s="52" t="s">
        <v>264</v>
      </c>
      <c r="D6187" s="52" t="s">
        <v>86</v>
      </c>
      <c r="E6187" s="52" t="s">
        <v>91</v>
      </c>
      <c r="F6187" s="52" t="s">
        <v>66</v>
      </c>
      <c r="G6187" s="52">
        <v>0</v>
      </c>
      <c r="H6187" s="52">
        <v>0</v>
      </c>
      <c r="I6187" s="52">
        <v>0</v>
      </c>
      <c r="J6187" s="52">
        <v>0</v>
      </c>
      <c r="K6187" s="52">
        <v>0</v>
      </c>
      <c r="L6187" s="52">
        <v>0</v>
      </c>
      <c r="M6187" s="52">
        <v>0</v>
      </c>
      <c r="N6187" s="52">
        <v>0</v>
      </c>
      <c r="O6187" s="52">
        <v>0</v>
      </c>
      <c r="P6187" s="52">
        <v>0</v>
      </c>
      <c r="Q6187" s="52">
        <v>0</v>
      </c>
      <c r="R6187" s="52">
        <v>0</v>
      </c>
      <c r="S6187" s="52">
        <v>0</v>
      </c>
      <c r="T6187" s="52">
        <v>0</v>
      </c>
      <c r="U6187" s="52">
        <v>0</v>
      </c>
      <c r="V6187" s="52">
        <v>0</v>
      </c>
      <c r="W6187" s="52">
        <v>0</v>
      </c>
      <c r="X6187" s="52">
        <v>0</v>
      </c>
      <c r="Y6187" s="52">
        <v>0</v>
      </c>
      <c r="Z6187" s="52">
        <v>0</v>
      </c>
    </row>
    <row r="6188" spans="1:26">
      <c r="A6188" s="52" t="s">
        <v>354</v>
      </c>
      <c r="B6188" s="52" t="s">
        <v>341</v>
      </c>
      <c r="C6188" s="52" t="s">
        <v>264</v>
      </c>
      <c r="D6188" s="52" t="s">
        <v>86</v>
      </c>
      <c r="E6188" s="52" t="s">
        <v>91</v>
      </c>
      <c r="F6188" s="52" t="s">
        <v>67</v>
      </c>
      <c r="G6188" s="52">
        <v>0</v>
      </c>
      <c r="H6188" s="52">
        <v>0</v>
      </c>
      <c r="I6188" s="52">
        <v>0</v>
      </c>
      <c r="J6188" s="52">
        <v>0</v>
      </c>
      <c r="K6188" s="52">
        <v>0</v>
      </c>
      <c r="L6188" s="52">
        <v>0</v>
      </c>
      <c r="M6188" s="52">
        <v>0</v>
      </c>
      <c r="N6188" s="52">
        <v>0</v>
      </c>
      <c r="O6188" s="52">
        <v>0</v>
      </c>
      <c r="P6188" s="52">
        <v>0</v>
      </c>
      <c r="Q6188" s="52">
        <v>0</v>
      </c>
      <c r="R6188" s="52">
        <v>0</v>
      </c>
      <c r="S6188" s="52">
        <v>0</v>
      </c>
      <c r="T6188" s="52">
        <v>0</v>
      </c>
      <c r="U6188" s="52">
        <v>0</v>
      </c>
      <c r="V6188" s="52">
        <v>0</v>
      </c>
      <c r="W6188" s="52">
        <v>0</v>
      </c>
      <c r="X6188" s="52">
        <v>0</v>
      </c>
      <c r="Y6188" s="52">
        <v>0</v>
      </c>
      <c r="Z6188" s="52">
        <v>0</v>
      </c>
    </row>
    <row r="6189" spans="1:26">
      <c r="A6189" s="52" t="s">
        <v>354</v>
      </c>
      <c r="B6189" s="52" t="s">
        <v>337</v>
      </c>
      <c r="C6189" s="52" t="s">
        <v>264</v>
      </c>
      <c r="D6189" s="52" t="s">
        <v>86</v>
      </c>
      <c r="E6189" s="52" t="s">
        <v>91</v>
      </c>
      <c r="F6189" s="52" t="s">
        <v>68</v>
      </c>
      <c r="G6189" s="52">
        <v>0</v>
      </c>
      <c r="H6189" s="52">
        <v>0</v>
      </c>
      <c r="I6189" s="52">
        <v>0</v>
      </c>
      <c r="J6189" s="52">
        <v>0</v>
      </c>
      <c r="K6189" s="52">
        <v>0</v>
      </c>
      <c r="L6189" s="52">
        <v>0</v>
      </c>
      <c r="M6189" s="52">
        <v>0</v>
      </c>
      <c r="N6189" s="52">
        <v>0</v>
      </c>
      <c r="O6189" s="52">
        <v>0</v>
      </c>
      <c r="P6189" s="52">
        <v>0</v>
      </c>
      <c r="Q6189" s="52">
        <v>0</v>
      </c>
      <c r="R6189" s="52">
        <v>0</v>
      </c>
      <c r="S6189" s="52">
        <v>0</v>
      </c>
      <c r="T6189" s="52">
        <v>0</v>
      </c>
      <c r="U6189" s="52">
        <v>0</v>
      </c>
      <c r="V6189" s="52">
        <v>0</v>
      </c>
      <c r="W6189" s="52">
        <v>0</v>
      </c>
      <c r="X6189" s="52">
        <v>0</v>
      </c>
      <c r="Y6189" s="52">
        <v>0</v>
      </c>
      <c r="Z6189" s="52">
        <v>0</v>
      </c>
    </row>
    <row r="6190" spans="1:26">
      <c r="A6190" s="52" t="s">
        <v>354</v>
      </c>
      <c r="B6190" s="52" t="s">
        <v>337</v>
      </c>
      <c r="C6190" s="52" t="s">
        <v>264</v>
      </c>
      <c r="D6190" s="52" t="s">
        <v>86</v>
      </c>
      <c r="E6190" s="52" t="s">
        <v>91</v>
      </c>
      <c r="F6190" s="52" t="s">
        <v>69</v>
      </c>
      <c r="G6190" s="52">
        <v>0</v>
      </c>
      <c r="H6190" s="52">
        <v>0</v>
      </c>
      <c r="I6190" s="52">
        <v>0</v>
      </c>
      <c r="J6190" s="52">
        <v>0</v>
      </c>
      <c r="K6190" s="52">
        <v>0</v>
      </c>
      <c r="L6190" s="52">
        <v>0</v>
      </c>
      <c r="M6190" s="52">
        <v>0</v>
      </c>
      <c r="N6190" s="52">
        <v>0</v>
      </c>
      <c r="O6190" s="52">
        <v>0</v>
      </c>
      <c r="P6190" s="52">
        <v>0</v>
      </c>
      <c r="Q6190" s="52">
        <v>0</v>
      </c>
      <c r="R6190" s="52">
        <v>0</v>
      </c>
      <c r="S6190" s="52">
        <v>0</v>
      </c>
      <c r="T6190" s="52">
        <v>0</v>
      </c>
      <c r="U6190" s="52">
        <v>0</v>
      </c>
      <c r="V6190" s="52">
        <v>0</v>
      </c>
      <c r="W6190" s="52">
        <v>0</v>
      </c>
      <c r="X6190" s="52">
        <v>0</v>
      </c>
      <c r="Y6190" s="52">
        <v>0</v>
      </c>
      <c r="Z6190" s="52">
        <v>0</v>
      </c>
    </row>
    <row r="6191" spans="1:26">
      <c r="A6191" s="52" t="s">
        <v>354</v>
      </c>
      <c r="B6191" s="52" t="s">
        <v>337</v>
      </c>
      <c r="C6191" s="52" t="s">
        <v>264</v>
      </c>
      <c r="D6191" s="52" t="s">
        <v>86</v>
      </c>
      <c r="E6191" s="52" t="s">
        <v>91</v>
      </c>
      <c r="F6191" s="52" t="s">
        <v>70</v>
      </c>
      <c r="G6191" s="52">
        <v>0</v>
      </c>
      <c r="H6191" s="52">
        <v>0</v>
      </c>
      <c r="I6191" s="52">
        <v>0</v>
      </c>
      <c r="J6191" s="52">
        <v>0</v>
      </c>
      <c r="K6191" s="52">
        <v>0</v>
      </c>
      <c r="L6191" s="52">
        <v>0</v>
      </c>
      <c r="M6191" s="52">
        <v>0</v>
      </c>
      <c r="N6191" s="52">
        <v>0</v>
      </c>
      <c r="O6191" s="52">
        <v>0</v>
      </c>
      <c r="P6191" s="52">
        <v>0</v>
      </c>
      <c r="Q6191" s="52">
        <v>0</v>
      </c>
      <c r="R6191" s="52">
        <v>0</v>
      </c>
      <c r="S6191" s="52">
        <v>0</v>
      </c>
      <c r="T6191" s="52">
        <v>0</v>
      </c>
      <c r="U6191" s="52">
        <v>0</v>
      </c>
      <c r="V6191" s="52">
        <v>0</v>
      </c>
      <c r="W6191" s="52">
        <v>0</v>
      </c>
      <c r="X6191" s="52">
        <v>0</v>
      </c>
      <c r="Y6191" s="52">
        <v>0</v>
      </c>
      <c r="Z6191" s="52">
        <v>0</v>
      </c>
    </row>
    <row r="6192" spans="1:26">
      <c r="A6192" s="52" t="s">
        <v>354</v>
      </c>
      <c r="B6192" s="52" t="s">
        <v>342</v>
      </c>
      <c r="C6192" s="52" t="s">
        <v>264</v>
      </c>
      <c r="D6192" s="52" t="s">
        <v>86</v>
      </c>
      <c r="E6192" s="52" t="s">
        <v>91</v>
      </c>
      <c r="F6192" s="52" t="s">
        <v>71</v>
      </c>
      <c r="G6192" s="52">
        <v>0</v>
      </c>
      <c r="H6192" s="52">
        <v>0</v>
      </c>
      <c r="I6192" s="52">
        <v>0</v>
      </c>
      <c r="J6192" s="52">
        <v>0</v>
      </c>
      <c r="K6192" s="52">
        <v>0</v>
      </c>
      <c r="L6192" s="52">
        <v>0</v>
      </c>
      <c r="M6192" s="52">
        <v>0</v>
      </c>
      <c r="N6192" s="52">
        <v>0</v>
      </c>
      <c r="O6192" s="52">
        <v>0</v>
      </c>
      <c r="P6192" s="52">
        <v>0</v>
      </c>
      <c r="Q6192" s="52">
        <v>0</v>
      </c>
      <c r="R6192" s="52">
        <v>0</v>
      </c>
      <c r="S6192" s="52">
        <v>0</v>
      </c>
      <c r="T6192" s="52">
        <v>0</v>
      </c>
      <c r="U6192" s="52">
        <v>0</v>
      </c>
      <c r="V6192" s="52">
        <v>0</v>
      </c>
      <c r="W6192" s="52">
        <v>0</v>
      </c>
      <c r="X6192" s="52">
        <v>0</v>
      </c>
      <c r="Y6192" s="52">
        <v>0</v>
      </c>
      <c r="Z6192" s="52">
        <v>0</v>
      </c>
    </row>
    <row r="6193" spans="1:26">
      <c r="A6193" s="52" t="s">
        <v>354</v>
      </c>
      <c r="B6193" s="52" t="s">
        <v>342</v>
      </c>
      <c r="C6193" s="52" t="s">
        <v>264</v>
      </c>
      <c r="D6193" s="52" t="s">
        <v>86</v>
      </c>
      <c r="E6193" s="52" t="s">
        <v>91</v>
      </c>
      <c r="F6193" s="52" t="s">
        <v>72</v>
      </c>
      <c r="G6193" s="52">
        <v>0</v>
      </c>
      <c r="H6193" s="52">
        <v>0</v>
      </c>
      <c r="I6193" s="52">
        <v>0</v>
      </c>
      <c r="J6193" s="52">
        <v>0</v>
      </c>
      <c r="K6193" s="52">
        <v>0</v>
      </c>
      <c r="L6193" s="52">
        <v>0</v>
      </c>
      <c r="M6193" s="52">
        <v>0</v>
      </c>
      <c r="N6193" s="52">
        <v>0</v>
      </c>
      <c r="O6193" s="52">
        <v>0</v>
      </c>
      <c r="P6193" s="52">
        <v>0</v>
      </c>
      <c r="Q6193" s="52">
        <v>0</v>
      </c>
      <c r="R6193" s="52">
        <v>0</v>
      </c>
      <c r="S6193" s="52">
        <v>0</v>
      </c>
      <c r="T6193" s="52">
        <v>0</v>
      </c>
      <c r="U6193" s="52">
        <v>0</v>
      </c>
      <c r="V6193" s="52">
        <v>0</v>
      </c>
      <c r="W6193" s="52">
        <v>0</v>
      </c>
      <c r="X6193" s="52">
        <v>0</v>
      </c>
      <c r="Y6193" s="52">
        <v>0</v>
      </c>
      <c r="Z6193" s="52">
        <v>0</v>
      </c>
    </row>
    <row r="6194" spans="1:26">
      <c r="A6194" s="52" t="s">
        <v>354</v>
      </c>
      <c r="B6194" s="52" t="s">
        <v>343</v>
      </c>
      <c r="C6194" s="52" t="s">
        <v>264</v>
      </c>
      <c r="D6194" s="52" t="s">
        <v>86</v>
      </c>
      <c r="E6194" s="52" t="s">
        <v>91</v>
      </c>
      <c r="F6194" s="52" t="s">
        <v>73</v>
      </c>
      <c r="G6194" s="52">
        <v>0</v>
      </c>
      <c r="H6194" s="52">
        <v>0</v>
      </c>
      <c r="I6194" s="52">
        <v>0</v>
      </c>
      <c r="J6194" s="52">
        <v>0</v>
      </c>
      <c r="K6194" s="52">
        <v>0</v>
      </c>
      <c r="L6194" s="52">
        <v>0</v>
      </c>
      <c r="M6194" s="52">
        <v>0</v>
      </c>
      <c r="N6194" s="52">
        <v>0</v>
      </c>
      <c r="O6194" s="52">
        <v>0</v>
      </c>
      <c r="P6194" s="52">
        <v>0</v>
      </c>
      <c r="Q6194" s="52">
        <v>0</v>
      </c>
      <c r="R6194" s="52">
        <v>0</v>
      </c>
      <c r="S6194" s="52">
        <v>0</v>
      </c>
      <c r="T6194" s="52">
        <v>0</v>
      </c>
      <c r="U6194" s="52">
        <v>0</v>
      </c>
      <c r="V6194" s="52">
        <v>0</v>
      </c>
      <c r="W6194" s="52">
        <v>0</v>
      </c>
      <c r="X6194" s="52">
        <v>0</v>
      </c>
      <c r="Y6194" s="52">
        <v>0</v>
      </c>
      <c r="Z6194" s="52">
        <v>0</v>
      </c>
    </row>
    <row r="6195" spans="1:26">
      <c r="A6195" s="52" t="s">
        <v>355</v>
      </c>
      <c r="B6195" s="52" t="s">
        <v>337</v>
      </c>
      <c r="C6195" s="52" t="s">
        <v>264</v>
      </c>
      <c r="D6195" s="52" t="s">
        <v>86</v>
      </c>
      <c r="E6195" s="52" t="s">
        <v>92</v>
      </c>
      <c r="F6195" s="52" t="s">
        <v>63</v>
      </c>
      <c r="G6195" s="52">
        <v>0</v>
      </c>
      <c r="H6195" s="52">
        <v>0</v>
      </c>
      <c r="I6195" s="52">
        <v>0</v>
      </c>
      <c r="J6195" s="52">
        <v>0</v>
      </c>
      <c r="K6195" s="52">
        <v>0</v>
      </c>
      <c r="L6195" s="52">
        <v>0</v>
      </c>
      <c r="M6195" s="52">
        <v>0</v>
      </c>
      <c r="N6195" s="52">
        <v>0</v>
      </c>
      <c r="O6195" s="52">
        <v>0</v>
      </c>
      <c r="P6195" s="52">
        <v>0</v>
      </c>
      <c r="Q6195" s="52">
        <v>0</v>
      </c>
      <c r="R6195" s="52">
        <v>0</v>
      </c>
      <c r="S6195" s="52">
        <v>0</v>
      </c>
      <c r="T6195" s="52">
        <v>0</v>
      </c>
      <c r="U6195" s="52">
        <v>0</v>
      </c>
      <c r="V6195" s="52">
        <v>0</v>
      </c>
      <c r="W6195" s="52">
        <v>0</v>
      </c>
      <c r="X6195" s="52">
        <v>0</v>
      </c>
      <c r="Y6195" s="52">
        <v>0</v>
      </c>
      <c r="Z6195" s="52">
        <v>0</v>
      </c>
    </row>
    <row r="6196" spans="1:26">
      <c r="A6196" s="52" t="s">
        <v>355</v>
      </c>
      <c r="B6196" s="52" t="s">
        <v>338</v>
      </c>
      <c r="C6196" s="52" t="s">
        <v>264</v>
      </c>
      <c r="D6196" s="52" t="s">
        <v>86</v>
      </c>
      <c r="E6196" s="52" t="s">
        <v>92</v>
      </c>
      <c r="F6196" s="52" t="s">
        <v>64</v>
      </c>
      <c r="G6196" s="52">
        <v>0</v>
      </c>
      <c r="H6196" s="52">
        <v>0</v>
      </c>
      <c r="I6196" s="52">
        <v>0</v>
      </c>
      <c r="J6196" s="52">
        <v>0</v>
      </c>
      <c r="K6196" s="52">
        <v>0</v>
      </c>
      <c r="L6196" s="52">
        <v>0</v>
      </c>
      <c r="M6196" s="52">
        <v>0</v>
      </c>
      <c r="N6196" s="52">
        <v>0</v>
      </c>
      <c r="O6196" s="52">
        <v>0</v>
      </c>
      <c r="P6196" s="52">
        <v>0</v>
      </c>
      <c r="Q6196" s="52">
        <v>0</v>
      </c>
      <c r="R6196" s="52">
        <v>0</v>
      </c>
      <c r="S6196" s="52">
        <v>0</v>
      </c>
      <c r="T6196" s="52">
        <v>0</v>
      </c>
      <c r="U6196" s="52">
        <v>0</v>
      </c>
      <c r="V6196" s="52">
        <v>0</v>
      </c>
      <c r="W6196" s="52">
        <v>0</v>
      </c>
      <c r="X6196" s="52">
        <v>0</v>
      </c>
      <c r="Y6196" s="52">
        <v>0</v>
      </c>
      <c r="Z6196" s="52">
        <v>0</v>
      </c>
    </row>
    <row r="6197" spans="1:26">
      <c r="A6197" s="52" t="s">
        <v>355</v>
      </c>
      <c r="B6197" s="52" t="s">
        <v>339</v>
      </c>
      <c r="C6197" s="52" t="s">
        <v>264</v>
      </c>
      <c r="D6197" s="52" t="s">
        <v>86</v>
      </c>
      <c r="E6197" s="52" t="s">
        <v>92</v>
      </c>
      <c r="F6197" s="52" t="s">
        <v>65</v>
      </c>
      <c r="G6197" s="52">
        <v>0</v>
      </c>
      <c r="H6197" s="52">
        <v>0</v>
      </c>
      <c r="I6197" s="52">
        <v>0</v>
      </c>
      <c r="J6197" s="52">
        <v>0</v>
      </c>
      <c r="K6197" s="52">
        <v>0</v>
      </c>
      <c r="L6197" s="52">
        <v>0</v>
      </c>
      <c r="M6197" s="52">
        <v>0</v>
      </c>
      <c r="N6197" s="52">
        <v>0</v>
      </c>
      <c r="O6197" s="52">
        <v>0</v>
      </c>
      <c r="P6197" s="52">
        <v>0</v>
      </c>
      <c r="Q6197" s="52">
        <v>0</v>
      </c>
      <c r="R6197" s="52">
        <v>0</v>
      </c>
      <c r="S6197" s="52">
        <v>0</v>
      </c>
      <c r="T6197" s="52">
        <v>0</v>
      </c>
      <c r="U6197" s="52">
        <v>0</v>
      </c>
      <c r="V6197" s="52">
        <v>0</v>
      </c>
      <c r="W6197" s="52">
        <v>0</v>
      </c>
      <c r="X6197" s="52">
        <v>0</v>
      </c>
      <c r="Y6197" s="52">
        <v>0</v>
      </c>
      <c r="Z6197" s="52">
        <v>0</v>
      </c>
    </row>
    <row r="6198" spans="1:26">
      <c r="A6198" s="52" t="s">
        <v>355</v>
      </c>
      <c r="B6198" s="52" t="s">
        <v>340</v>
      </c>
      <c r="C6198" s="52" t="s">
        <v>264</v>
      </c>
      <c r="D6198" s="52" t="s">
        <v>86</v>
      </c>
      <c r="E6198" s="52" t="s">
        <v>92</v>
      </c>
      <c r="F6198" s="52" t="s">
        <v>66</v>
      </c>
      <c r="G6198" s="52">
        <v>0</v>
      </c>
      <c r="H6198" s="52">
        <v>0</v>
      </c>
      <c r="I6198" s="52">
        <v>0</v>
      </c>
      <c r="J6198" s="52">
        <v>0</v>
      </c>
      <c r="K6198" s="52">
        <v>0</v>
      </c>
      <c r="L6198" s="52">
        <v>0</v>
      </c>
      <c r="M6198" s="52">
        <v>0</v>
      </c>
      <c r="N6198" s="52">
        <v>0</v>
      </c>
      <c r="O6198" s="52">
        <v>0</v>
      </c>
      <c r="P6198" s="52">
        <v>0</v>
      </c>
      <c r="Q6198" s="52">
        <v>0</v>
      </c>
      <c r="R6198" s="52">
        <v>0</v>
      </c>
      <c r="S6198" s="52">
        <v>0</v>
      </c>
      <c r="T6198" s="52">
        <v>0</v>
      </c>
      <c r="U6198" s="52">
        <v>0</v>
      </c>
      <c r="V6198" s="52">
        <v>0</v>
      </c>
      <c r="W6198" s="52">
        <v>0</v>
      </c>
      <c r="X6198" s="52">
        <v>0</v>
      </c>
      <c r="Y6198" s="52">
        <v>0</v>
      </c>
      <c r="Z6198" s="52">
        <v>0</v>
      </c>
    </row>
    <row r="6199" spans="1:26">
      <c r="A6199" s="52" t="s">
        <v>355</v>
      </c>
      <c r="B6199" s="52" t="s">
        <v>341</v>
      </c>
      <c r="C6199" s="52" t="s">
        <v>264</v>
      </c>
      <c r="D6199" s="52" t="s">
        <v>86</v>
      </c>
      <c r="E6199" s="52" t="s">
        <v>92</v>
      </c>
      <c r="F6199" s="52" t="s">
        <v>67</v>
      </c>
      <c r="G6199" s="52">
        <v>0</v>
      </c>
      <c r="H6199" s="52">
        <v>0</v>
      </c>
      <c r="I6199" s="52">
        <v>0</v>
      </c>
      <c r="J6199" s="52">
        <v>0</v>
      </c>
      <c r="K6199" s="52">
        <v>0</v>
      </c>
      <c r="L6199" s="52">
        <v>0</v>
      </c>
      <c r="M6199" s="52">
        <v>0</v>
      </c>
      <c r="N6199" s="52">
        <v>0</v>
      </c>
      <c r="O6199" s="52">
        <v>0</v>
      </c>
      <c r="P6199" s="52">
        <v>0</v>
      </c>
      <c r="Q6199" s="52">
        <v>0</v>
      </c>
      <c r="R6199" s="52">
        <v>0</v>
      </c>
      <c r="S6199" s="52">
        <v>0</v>
      </c>
      <c r="T6199" s="52">
        <v>0</v>
      </c>
      <c r="U6199" s="52">
        <v>0</v>
      </c>
      <c r="V6199" s="52">
        <v>0</v>
      </c>
      <c r="W6199" s="52">
        <v>0</v>
      </c>
      <c r="X6199" s="52">
        <v>0</v>
      </c>
      <c r="Y6199" s="52">
        <v>0</v>
      </c>
      <c r="Z6199" s="52">
        <v>0</v>
      </c>
    </row>
    <row r="6200" spans="1:26">
      <c r="A6200" s="52" t="s">
        <v>355</v>
      </c>
      <c r="B6200" s="52" t="s">
        <v>337</v>
      </c>
      <c r="C6200" s="52" t="s">
        <v>264</v>
      </c>
      <c r="D6200" s="52" t="s">
        <v>86</v>
      </c>
      <c r="E6200" s="52" t="s">
        <v>92</v>
      </c>
      <c r="F6200" s="52" t="s">
        <v>68</v>
      </c>
      <c r="G6200" s="52">
        <v>0</v>
      </c>
      <c r="H6200" s="52">
        <v>0</v>
      </c>
      <c r="I6200" s="52">
        <v>0</v>
      </c>
      <c r="J6200" s="52">
        <v>0</v>
      </c>
      <c r="K6200" s="52">
        <v>0</v>
      </c>
      <c r="L6200" s="52">
        <v>0</v>
      </c>
      <c r="M6200" s="52">
        <v>0</v>
      </c>
      <c r="N6200" s="52">
        <v>0</v>
      </c>
      <c r="O6200" s="52">
        <v>0</v>
      </c>
      <c r="P6200" s="52">
        <v>0</v>
      </c>
      <c r="Q6200" s="52">
        <v>0</v>
      </c>
      <c r="R6200" s="52">
        <v>0</v>
      </c>
      <c r="S6200" s="52">
        <v>0</v>
      </c>
      <c r="T6200" s="52">
        <v>0</v>
      </c>
      <c r="U6200" s="52">
        <v>0</v>
      </c>
      <c r="V6200" s="52">
        <v>0</v>
      </c>
      <c r="W6200" s="52">
        <v>0</v>
      </c>
      <c r="X6200" s="52">
        <v>0</v>
      </c>
      <c r="Y6200" s="52">
        <v>0</v>
      </c>
      <c r="Z6200" s="52">
        <v>0</v>
      </c>
    </row>
    <row r="6201" spans="1:26">
      <c r="A6201" s="52" t="s">
        <v>355</v>
      </c>
      <c r="B6201" s="52" t="s">
        <v>337</v>
      </c>
      <c r="C6201" s="52" t="s">
        <v>264</v>
      </c>
      <c r="D6201" s="52" t="s">
        <v>86</v>
      </c>
      <c r="E6201" s="52" t="s">
        <v>92</v>
      </c>
      <c r="F6201" s="52" t="s">
        <v>69</v>
      </c>
      <c r="G6201" s="52">
        <v>0</v>
      </c>
      <c r="H6201" s="52">
        <v>0</v>
      </c>
      <c r="I6201" s="52">
        <v>0</v>
      </c>
      <c r="J6201" s="52">
        <v>0</v>
      </c>
      <c r="K6201" s="52">
        <v>0</v>
      </c>
      <c r="L6201" s="52">
        <v>0</v>
      </c>
      <c r="M6201" s="52">
        <v>0</v>
      </c>
      <c r="N6201" s="52">
        <v>0</v>
      </c>
      <c r="O6201" s="52">
        <v>0</v>
      </c>
      <c r="P6201" s="52">
        <v>0</v>
      </c>
      <c r="Q6201" s="52">
        <v>0</v>
      </c>
      <c r="R6201" s="52">
        <v>0</v>
      </c>
      <c r="S6201" s="52">
        <v>0</v>
      </c>
      <c r="T6201" s="52">
        <v>0</v>
      </c>
      <c r="U6201" s="52">
        <v>0</v>
      </c>
      <c r="V6201" s="52">
        <v>0</v>
      </c>
      <c r="W6201" s="52">
        <v>0</v>
      </c>
      <c r="X6201" s="52">
        <v>0</v>
      </c>
      <c r="Y6201" s="52">
        <v>0</v>
      </c>
      <c r="Z6201" s="52">
        <v>0</v>
      </c>
    </row>
    <row r="6202" spans="1:26">
      <c r="A6202" s="52" t="s">
        <v>355</v>
      </c>
      <c r="B6202" s="52" t="s">
        <v>337</v>
      </c>
      <c r="C6202" s="52" t="s">
        <v>264</v>
      </c>
      <c r="D6202" s="52" t="s">
        <v>86</v>
      </c>
      <c r="E6202" s="52" t="s">
        <v>92</v>
      </c>
      <c r="F6202" s="52" t="s">
        <v>70</v>
      </c>
      <c r="G6202" s="52">
        <v>0</v>
      </c>
      <c r="H6202" s="52">
        <v>0</v>
      </c>
      <c r="I6202" s="52">
        <v>0</v>
      </c>
      <c r="J6202" s="52">
        <v>0</v>
      </c>
      <c r="K6202" s="52">
        <v>0</v>
      </c>
      <c r="L6202" s="52">
        <v>0</v>
      </c>
      <c r="M6202" s="52">
        <v>0</v>
      </c>
      <c r="N6202" s="52">
        <v>0</v>
      </c>
      <c r="O6202" s="52">
        <v>0</v>
      </c>
      <c r="P6202" s="52">
        <v>0</v>
      </c>
      <c r="Q6202" s="52">
        <v>0</v>
      </c>
      <c r="R6202" s="52">
        <v>0</v>
      </c>
      <c r="S6202" s="52">
        <v>0</v>
      </c>
      <c r="T6202" s="52">
        <v>0</v>
      </c>
      <c r="U6202" s="52">
        <v>0</v>
      </c>
      <c r="V6202" s="52">
        <v>0</v>
      </c>
      <c r="W6202" s="52">
        <v>0</v>
      </c>
      <c r="X6202" s="52">
        <v>0</v>
      </c>
      <c r="Y6202" s="52">
        <v>0</v>
      </c>
      <c r="Z6202" s="52">
        <v>0</v>
      </c>
    </row>
    <row r="6203" spans="1:26">
      <c r="A6203" s="52" t="s">
        <v>355</v>
      </c>
      <c r="B6203" s="52" t="s">
        <v>342</v>
      </c>
      <c r="C6203" s="52" t="s">
        <v>264</v>
      </c>
      <c r="D6203" s="52" t="s">
        <v>86</v>
      </c>
      <c r="E6203" s="52" t="s">
        <v>92</v>
      </c>
      <c r="F6203" s="52" t="s">
        <v>71</v>
      </c>
      <c r="G6203" s="52">
        <v>0</v>
      </c>
      <c r="H6203" s="52">
        <v>0</v>
      </c>
      <c r="I6203" s="52">
        <v>0</v>
      </c>
      <c r="J6203" s="52">
        <v>0</v>
      </c>
      <c r="K6203" s="52">
        <v>0</v>
      </c>
      <c r="L6203" s="52">
        <v>0</v>
      </c>
      <c r="M6203" s="52">
        <v>0</v>
      </c>
      <c r="N6203" s="52">
        <v>0</v>
      </c>
      <c r="O6203" s="52">
        <v>0</v>
      </c>
      <c r="P6203" s="52">
        <v>0</v>
      </c>
      <c r="Q6203" s="52">
        <v>0</v>
      </c>
      <c r="R6203" s="52">
        <v>0</v>
      </c>
      <c r="S6203" s="52">
        <v>0</v>
      </c>
      <c r="T6203" s="52">
        <v>0</v>
      </c>
      <c r="U6203" s="52">
        <v>0</v>
      </c>
      <c r="V6203" s="52">
        <v>0</v>
      </c>
      <c r="W6203" s="52">
        <v>0</v>
      </c>
      <c r="X6203" s="52">
        <v>0</v>
      </c>
      <c r="Y6203" s="52">
        <v>0</v>
      </c>
      <c r="Z6203" s="52">
        <v>0</v>
      </c>
    </row>
    <row r="6204" spans="1:26">
      <c r="A6204" s="52" t="s">
        <v>355</v>
      </c>
      <c r="B6204" s="52" t="s">
        <v>342</v>
      </c>
      <c r="C6204" s="52" t="s">
        <v>264</v>
      </c>
      <c r="D6204" s="52" t="s">
        <v>86</v>
      </c>
      <c r="E6204" s="52" t="s">
        <v>92</v>
      </c>
      <c r="F6204" s="52" t="s">
        <v>72</v>
      </c>
      <c r="G6204" s="52">
        <v>0</v>
      </c>
      <c r="H6204" s="52">
        <v>0</v>
      </c>
      <c r="I6204" s="52">
        <v>0</v>
      </c>
      <c r="J6204" s="52">
        <v>0</v>
      </c>
      <c r="K6204" s="52">
        <v>0</v>
      </c>
      <c r="L6204" s="52">
        <v>0</v>
      </c>
      <c r="M6204" s="52">
        <v>0</v>
      </c>
      <c r="N6204" s="52">
        <v>0</v>
      </c>
      <c r="O6204" s="52">
        <v>0</v>
      </c>
      <c r="P6204" s="52">
        <v>0</v>
      </c>
      <c r="Q6204" s="52">
        <v>0</v>
      </c>
      <c r="R6204" s="52">
        <v>0</v>
      </c>
      <c r="S6204" s="52">
        <v>0</v>
      </c>
      <c r="T6204" s="52">
        <v>0</v>
      </c>
      <c r="U6204" s="52">
        <v>0</v>
      </c>
      <c r="V6204" s="52">
        <v>0</v>
      </c>
      <c r="W6204" s="52">
        <v>0</v>
      </c>
      <c r="X6204" s="52">
        <v>0</v>
      </c>
      <c r="Y6204" s="52">
        <v>0</v>
      </c>
      <c r="Z6204" s="52">
        <v>0</v>
      </c>
    </row>
    <row r="6205" spans="1:26">
      <c r="A6205" s="52" t="s">
        <v>355</v>
      </c>
      <c r="B6205" s="52" t="s">
        <v>343</v>
      </c>
      <c r="C6205" s="52" t="s">
        <v>264</v>
      </c>
      <c r="D6205" s="52" t="s">
        <v>86</v>
      </c>
      <c r="E6205" s="52" t="s">
        <v>92</v>
      </c>
      <c r="F6205" s="52" t="s">
        <v>73</v>
      </c>
      <c r="G6205" s="52">
        <v>0</v>
      </c>
      <c r="H6205" s="52">
        <v>0</v>
      </c>
      <c r="I6205" s="52">
        <v>0</v>
      </c>
      <c r="J6205" s="52">
        <v>0</v>
      </c>
      <c r="K6205" s="52">
        <v>0</v>
      </c>
      <c r="L6205" s="52">
        <v>0</v>
      </c>
      <c r="M6205" s="52">
        <v>0</v>
      </c>
      <c r="N6205" s="52">
        <v>0</v>
      </c>
      <c r="O6205" s="52">
        <v>0</v>
      </c>
      <c r="P6205" s="52">
        <v>0</v>
      </c>
      <c r="Q6205" s="52">
        <v>0</v>
      </c>
      <c r="R6205" s="52">
        <v>0</v>
      </c>
      <c r="S6205" s="52">
        <v>0</v>
      </c>
      <c r="T6205" s="52">
        <v>0</v>
      </c>
      <c r="U6205" s="52">
        <v>0</v>
      </c>
      <c r="V6205" s="52">
        <v>0</v>
      </c>
      <c r="W6205" s="52">
        <v>0</v>
      </c>
      <c r="X6205" s="52">
        <v>0</v>
      </c>
      <c r="Y6205" s="52">
        <v>0</v>
      </c>
      <c r="Z6205" s="52">
        <v>0</v>
      </c>
    </row>
    <row r="6206" spans="1:26">
      <c r="A6206" s="52" t="s">
        <v>350</v>
      </c>
      <c r="B6206" s="52" t="s">
        <v>337</v>
      </c>
      <c r="C6206" s="52" t="s">
        <v>265</v>
      </c>
      <c r="D6206" s="52" t="s">
        <v>86</v>
      </c>
      <c r="E6206" s="52" t="s">
        <v>87</v>
      </c>
      <c r="F6206" s="52" t="s">
        <v>63</v>
      </c>
      <c r="G6206" s="52">
        <v>0</v>
      </c>
      <c r="H6206" s="52">
        <v>0</v>
      </c>
      <c r="I6206" s="52">
        <v>0</v>
      </c>
      <c r="J6206" s="52">
        <v>0</v>
      </c>
      <c r="K6206" s="52">
        <v>0</v>
      </c>
      <c r="L6206" s="52">
        <v>0</v>
      </c>
      <c r="M6206" s="52">
        <v>0</v>
      </c>
      <c r="N6206" s="52">
        <v>0</v>
      </c>
      <c r="O6206" s="52">
        <v>0</v>
      </c>
      <c r="P6206" s="52">
        <v>0</v>
      </c>
      <c r="Q6206" s="52">
        <v>0</v>
      </c>
      <c r="R6206" s="52">
        <v>0</v>
      </c>
      <c r="S6206" s="52">
        <v>0</v>
      </c>
      <c r="T6206" s="52">
        <v>0</v>
      </c>
      <c r="U6206" s="52">
        <v>0</v>
      </c>
      <c r="V6206" s="52">
        <v>0</v>
      </c>
      <c r="W6206" s="52">
        <v>0</v>
      </c>
      <c r="X6206" s="52">
        <v>0</v>
      </c>
      <c r="Y6206" s="52">
        <v>0</v>
      </c>
      <c r="Z6206" s="52">
        <v>0</v>
      </c>
    </row>
    <row r="6207" spans="1:26">
      <c r="A6207" s="52" t="s">
        <v>350</v>
      </c>
      <c r="B6207" s="52" t="s">
        <v>338</v>
      </c>
      <c r="C6207" s="52" t="s">
        <v>265</v>
      </c>
      <c r="D6207" s="52" t="s">
        <v>86</v>
      </c>
      <c r="E6207" s="52" t="s">
        <v>87</v>
      </c>
      <c r="F6207" s="52" t="s">
        <v>64</v>
      </c>
      <c r="G6207" s="52">
        <v>0</v>
      </c>
      <c r="H6207" s="52">
        <v>0</v>
      </c>
      <c r="I6207" s="52">
        <v>0</v>
      </c>
      <c r="J6207" s="52">
        <v>0</v>
      </c>
      <c r="K6207" s="52">
        <v>0</v>
      </c>
      <c r="L6207" s="52">
        <v>0</v>
      </c>
      <c r="M6207" s="52">
        <v>0</v>
      </c>
      <c r="N6207" s="52">
        <v>0</v>
      </c>
      <c r="O6207" s="52">
        <v>0</v>
      </c>
      <c r="P6207" s="52">
        <v>0</v>
      </c>
      <c r="Q6207" s="52">
        <v>0</v>
      </c>
      <c r="R6207" s="52">
        <v>0</v>
      </c>
      <c r="S6207" s="52">
        <v>0</v>
      </c>
      <c r="T6207" s="52">
        <v>0</v>
      </c>
      <c r="U6207" s="52">
        <v>0</v>
      </c>
      <c r="V6207" s="52">
        <v>0</v>
      </c>
      <c r="W6207" s="52">
        <v>0</v>
      </c>
      <c r="X6207" s="52">
        <v>0</v>
      </c>
      <c r="Y6207" s="52">
        <v>0</v>
      </c>
      <c r="Z6207" s="52">
        <v>0</v>
      </c>
    </row>
    <row r="6208" spans="1:26">
      <c r="A6208" s="52" t="s">
        <v>350</v>
      </c>
      <c r="B6208" s="52" t="s">
        <v>339</v>
      </c>
      <c r="C6208" s="52" t="s">
        <v>265</v>
      </c>
      <c r="D6208" s="52" t="s">
        <v>86</v>
      </c>
      <c r="E6208" s="52" t="s">
        <v>87</v>
      </c>
      <c r="F6208" s="52" t="s">
        <v>65</v>
      </c>
      <c r="G6208" s="52">
        <v>0</v>
      </c>
      <c r="H6208" s="52">
        <v>0</v>
      </c>
      <c r="I6208" s="52">
        <v>0</v>
      </c>
      <c r="J6208" s="52">
        <v>0</v>
      </c>
      <c r="K6208" s="52">
        <v>0</v>
      </c>
      <c r="L6208" s="52">
        <v>0</v>
      </c>
      <c r="M6208" s="52">
        <v>0</v>
      </c>
      <c r="N6208" s="52">
        <v>0</v>
      </c>
      <c r="O6208" s="52">
        <v>0</v>
      </c>
      <c r="P6208" s="52">
        <v>0</v>
      </c>
      <c r="Q6208" s="52">
        <v>0</v>
      </c>
      <c r="R6208" s="52">
        <v>0</v>
      </c>
      <c r="S6208" s="52">
        <v>0</v>
      </c>
      <c r="T6208" s="52">
        <v>0</v>
      </c>
      <c r="U6208" s="52">
        <v>0</v>
      </c>
      <c r="V6208" s="52">
        <v>0</v>
      </c>
      <c r="W6208" s="52">
        <v>0</v>
      </c>
      <c r="X6208" s="52">
        <v>0</v>
      </c>
      <c r="Y6208" s="52">
        <v>0</v>
      </c>
      <c r="Z6208" s="52">
        <v>0</v>
      </c>
    </row>
    <row r="6209" spans="1:26">
      <c r="A6209" s="52" t="s">
        <v>350</v>
      </c>
      <c r="B6209" s="52" t="s">
        <v>340</v>
      </c>
      <c r="C6209" s="52" t="s">
        <v>265</v>
      </c>
      <c r="D6209" s="52" t="s">
        <v>86</v>
      </c>
      <c r="E6209" s="52" t="s">
        <v>87</v>
      </c>
      <c r="F6209" s="52" t="s">
        <v>66</v>
      </c>
      <c r="G6209" s="52">
        <v>0</v>
      </c>
      <c r="H6209" s="52">
        <v>0</v>
      </c>
      <c r="I6209" s="52">
        <v>0</v>
      </c>
      <c r="J6209" s="52">
        <v>0</v>
      </c>
      <c r="K6209" s="52">
        <v>0</v>
      </c>
      <c r="L6209" s="52">
        <v>0</v>
      </c>
      <c r="M6209" s="52">
        <v>0</v>
      </c>
      <c r="N6209" s="52">
        <v>0</v>
      </c>
      <c r="O6209" s="52">
        <v>0</v>
      </c>
      <c r="P6209" s="52">
        <v>0</v>
      </c>
      <c r="Q6209" s="52">
        <v>0</v>
      </c>
      <c r="R6209" s="52">
        <v>0</v>
      </c>
      <c r="S6209" s="52">
        <v>0</v>
      </c>
      <c r="T6209" s="52">
        <v>0</v>
      </c>
      <c r="U6209" s="52">
        <v>0</v>
      </c>
      <c r="V6209" s="52">
        <v>0</v>
      </c>
      <c r="W6209" s="52">
        <v>0</v>
      </c>
      <c r="X6209" s="52">
        <v>0</v>
      </c>
      <c r="Y6209" s="52">
        <v>0</v>
      </c>
      <c r="Z6209" s="52">
        <v>0</v>
      </c>
    </row>
    <row r="6210" spans="1:26">
      <c r="A6210" s="52" t="s">
        <v>350</v>
      </c>
      <c r="B6210" s="52" t="s">
        <v>341</v>
      </c>
      <c r="C6210" s="52" t="s">
        <v>265</v>
      </c>
      <c r="D6210" s="52" t="s">
        <v>86</v>
      </c>
      <c r="E6210" s="52" t="s">
        <v>87</v>
      </c>
      <c r="F6210" s="52" t="s">
        <v>67</v>
      </c>
      <c r="G6210" s="52">
        <v>0</v>
      </c>
      <c r="H6210" s="52">
        <v>0</v>
      </c>
      <c r="I6210" s="52">
        <v>0</v>
      </c>
      <c r="J6210" s="52">
        <v>0</v>
      </c>
      <c r="K6210" s="52">
        <v>0</v>
      </c>
      <c r="L6210" s="52">
        <v>0</v>
      </c>
      <c r="M6210" s="52">
        <v>0</v>
      </c>
      <c r="N6210" s="52">
        <v>0</v>
      </c>
      <c r="O6210" s="52">
        <v>0</v>
      </c>
      <c r="P6210" s="52">
        <v>0</v>
      </c>
      <c r="Q6210" s="52">
        <v>0</v>
      </c>
      <c r="R6210" s="52">
        <v>0</v>
      </c>
      <c r="S6210" s="52">
        <v>0</v>
      </c>
      <c r="T6210" s="52">
        <v>0</v>
      </c>
      <c r="U6210" s="52">
        <v>0</v>
      </c>
      <c r="V6210" s="52">
        <v>0</v>
      </c>
      <c r="W6210" s="52">
        <v>0</v>
      </c>
      <c r="X6210" s="52">
        <v>0</v>
      </c>
      <c r="Y6210" s="52">
        <v>0</v>
      </c>
      <c r="Z6210" s="52">
        <v>0</v>
      </c>
    </row>
    <row r="6211" spans="1:26">
      <c r="A6211" s="52" t="s">
        <v>350</v>
      </c>
      <c r="B6211" s="52" t="s">
        <v>337</v>
      </c>
      <c r="C6211" s="52" t="s">
        <v>265</v>
      </c>
      <c r="D6211" s="52" t="s">
        <v>86</v>
      </c>
      <c r="E6211" s="52" t="s">
        <v>87</v>
      </c>
      <c r="F6211" s="52" t="s">
        <v>68</v>
      </c>
      <c r="G6211" s="52">
        <v>0</v>
      </c>
      <c r="H6211" s="52">
        <v>0</v>
      </c>
      <c r="I6211" s="52">
        <v>0</v>
      </c>
      <c r="J6211" s="52">
        <v>0</v>
      </c>
      <c r="K6211" s="52">
        <v>0</v>
      </c>
      <c r="L6211" s="52">
        <v>0</v>
      </c>
      <c r="M6211" s="52">
        <v>0</v>
      </c>
      <c r="N6211" s="52">
        <v>0</v>
      </c>
      <c r="O6211" s="52">
        <v>0</v>
      </c>
      <c r="P6211" s="52">
        <v>0</v>
      </c>
      <c r="Q6211" s="52">
        <v>0</v>
      </c>
      <c r="R6211" s="52">
        <v>0</v>
      </c>
      <c r="S6211" s="52">
        <v>0</v>
      </c>
      <c r="T6211" s="52">
        <v>0</v>
      </c>
      <c r="U6211" s="52">
        <v>0</v>
      </c>
      <c r="V6211" s="52">
        <v>0</v>
      </c>
      <c r="W6211" s="52">
        <v>0</v>
      </c>
      <c r="X6211" s="52">
        <v>0</v>
      </c>
      <c r="Y6211" s="52">
        <v>0</v>
      </c>
      <c r="Z6211" s="52">
        <v>0</v>
      </c>
    </row>
    <row r="6212" spans="1:26">
      <c r="A6212" s="52" t="s">
        <v>350</v>
      </c>
      <c r="B6212" s="52" t="s">
        <v>337</v>
      </c>
      <c r="C6212" s="52" t="s">
        <v>265</v>
      </c>
      <c r="D6212" s="52" t="s">
        <v>86</v>
      </c>
      <c r="E6212" s="52" t="s">
        <v>87</v>
      </c>
      <c r="F6212" s="52" t="s">
        <v>69</v>
      </c>
      <c r="G6212" s="52">
        <v>0</v>
      </c>
      <c r="H6212" s="52">
        <v>0</v>
      </c>
      <c r="I6212" s="52">
        <v>0</v>
      </c>
      <c r="J6212" s="52">
        <v>0</v>
      </c>
      <c r="K6212" s="52">
        <v>0</v>
      </c>
      <c r="L6212" s="52">
        <v>0</v>
      </c>
      <c r="M6212" s="52">
        <v>0</v>
      </c>
      <c r="N6212" s="52">
        <v>0</v>
      </c>
      <c r="O6212" s="52">
        <v>0</v>
      </c>
      <c r="P6212" s="52">
        <v>0</v>
      </c>
      <c r="Q6212" s="52">
        <v>0</v>
      </c>
      <c r="R6212" s="52">
        <v>0</v>
      </c>
      <c r="S6212" s="52">
        <v>0</v>
      </c>
      <c r="T6212" s="52">
        <v>0</v>
      </c>
      <c r="U6212" s="52">
        <v>0</v>
      </c>
      <c r="V6212" s="52">
        <v>0</v>
      </c>
      <c r="W6212" s="52">
        <v>0</v>
      </c>
      <c r="X6212" s="52">
        <v>0</v>
      </c>
      <c r="Y6212" s="52">
        <v>0</v>
      </c>
      <c r="Z6212" s="52">
        <v>0</v>
      </c>
    </row>
    <row r="6213" spans="1:26">
      <c r="A6213" s="52" t="s">
        <v>350</v>
      </c>
      <c r="B6213" s="52" t="s">
        <v>337</v>
      </c>
      <c r="C6213" s="52" t="s">
        <v>265</v>
      </c>
      <c r="D6213" s="52" t="s">
        <v>86</v>
      </c>
      <c r="E6213" s="52" t="s">
        <v>87</v>
      </c>
      <c r="F6213" s="52" t="s">
        <v>70</v>
      </c>
      <c r="G6213" s="52">
        <v>0</v>
      </c>
      <c r="H6213" s="52">
        <v>0</v>
      </c>
      <c r="I6213" s="52">
        <v>0</v>
      </c>
      <c r="J6213" s="52">
        <v>0</v>
      </c>
      <c r="K6213" s="52">
        <v>0</v>
      </c>
      <c r="L6213" s="52">
        <v>0</v>
      </c>
      <c r="M6213" s="52">
        <v>0</v>
      </c>
      <c r="N6213" s="52">
        <v>0</v>
      </c>
      <c r="O6213" s="52">
        <v>0</v>
      </c>
      <c r="P6213" s="52">
        <v>0</v>
      </c>
      <c r="Q6213" s="52">
        <v>0</v>
      </c>
      <c r="R6213" s="52">
        <v>0</v>
      </c>
      <c r="S6213" s="52">
        <v>0</v>
      </c>
      <c r="T6213" s="52">
        <v>0</v>
      </c>
      <c r="U6213" s="52">
        <v>0</v>
      </c>
      <c r="V6213" s="52">
        <v>0</v>
      </c>
      <c r="W6213" s="52">
        <v>0</v>
      </c>
      <c r="X6213" s="52">
        <v>0</v>
      </c>
      <c r="Y6213" s="52">
        <v>0</v>
      </c>
      <c r="Z6213" s="52">
        <v>0</v>
      </c>
    </row>
    <row r="6214" spans="1:26">
      <c r="A6214" s="52" t="s">
        <v>350</v>
      </c>
      <c r="B6214" s="52" t="s">
        <v>342</v>
      </c>
      <c r="C6214" s="52" t="s">
        <v>265</v>
      </c>
      <c r="D6214" s="52" t="s">
        <v>86</v>
      </c>
      <c r="E6214" s="52" t="s">
        <v>87</v>
      </c>
      <c r="F6214" s="52" t="s">
        <v>71</v>
      </c>
      <c r="G6214" s="52">
        <v>0</v>
      </c>
      <c r="H6214" s="52">
        <v>0</v>
      </c>
      <c r="I6214" s="52">
        <v>0</v>
      </c>
      <c r="J6214" s="52">
        <v>0</v>
      </c>
      <c r="K6214" s="52">
        <v>0</v>
      </c>
      <c r="L6214" s="52">
        <v>0</v>
      </c>
      <c r="M6214" s="52">
        <v>0</v>
      </c>
      <c r="N6214" s="52">
        <v>0</v>
      </c>
      <c r="O6214" s="52">
        <v>0</v>
      </c>
      <c r="P6214" s="52">
        <v>0</v>
      </c>
      <c r="Q6214" s="52">
        <v>0</v>
      </c>
      <c r="R6214" s="52">
        <v>0</v>
      </c>
      <c r="S6214" s="52">
        <v>0</v>
      </c>
      <c r="T6214" s="52">
        <v>0</v>
      </c>
      <c r="U6214" s="52">
        <v>0</v>
      </c>
      <c r="V6214" s="52">
        <v>0</v>
      </c>
      <c r="W6214" s="52">
        <v>0</v>
      </c>
      <c r="X6214" s="52">
        <v>0</v>
      </c>
      <c r="Y6214" s="52">
        <v>0</v>
      </c>
      <c r="Z6214" s="52">
        <v>0</v>
      </c>
    </row>
    <row r="6215" spans="1:26">
      <c r="A6215" s="52" t="s">
        <v>350</v>
      </c>
      <c r="B6215" s="52" t="s">
        <v>342</v>
      </c>
      <c r="C6215" s="52" t="s">
        <v>265</v>
      </c>
      <c r="D6215" s="52" t="s">
        <v>86</v>
      </c>
      <c r="E6215" s="52" t="s">
        <v>87</v>
      </c>
      <c r="F6215" s="52" t="s">
        <v>72</v>
      </c>
      <c r="G6215" s="52">
        <v>0</v>
      </c>
      <c r="H6215" s="52">
        <v>0</v>
      </c>
      <c r="I6215" s="52">
        <v>0</v>
      </c>
      <c r="J6215" s="52">
        <v>0</v>
      </c>
      <c r="K6215" s="52">
        <v>0</v>
      </c>
      <c r="L6215" s="52">
        <v>0</v>
      </c>
      <c r="M6215" s="52">
        <v>0</v>
      </c>
      <c r="N6215" s="52">
        <v>0</v>
      </c>
      <c r="O6215" s="52">
        <v>0</v>
      </c>
      <c r="P6215" s="52">
        <v>0</v>
      </c>
      <c r="Q6215" s="52">
        <v>0</v>
      </c>
      <c r="R6215" s="52">
        <v>0</v>
      </c>
      <c r="S6215" s="52">
        <v>0</v>
      </c>
      <c r="T6215" s="52">
        <v>0</v>
      </c>
      <c r="U6215" s="52">
        <v>0</v>
      </c>
      <c r="V6215" s="52">
        <v>0</v>
      </c>
      <c r="W6215" s="52">
        <v>0</v>
      </c>
      <c r="X6215" s="52">
        <v>0</v>
      </c>
      <c r="Y6215" s="52">
        <v>0</v>
      </c>
      <c r="Z6215" s="52">
        <v>0</v>
      </c>
    </row>
    <row r="6216" spans="1:26">
      <c r="A6216" s="52" t="s">
        <v>350</v>
      </c>
      <c r="B6216" s="52" t="s">
        <v>343</v>
      </c>
      <c r="C6216" s="52" t="s">
        <v>265</v>
      </c>
      <c r="D6216" s="52" t="s">
        <v>86</v>
      </c>
      <c r="E6216" s="52" t="s">
        <v>87</v>
      </c>
      <c r="F6216" s="52" t="s">
        <v>73</v>
      </c>
      <c r="G6216" s="52">
        <v>0</v>
      </c>
      <c r="H6216" s="52">
        <v>0</v>
      </c>
      <c r="I6216" s="52">
        <v>0</v>
      </c>
      <c r="J6216" s="52">
        <v>0</v>
      </c>
      <c r="K6216" s="52">
        <v>0</v>
      </c>
      <c r="L6216" s="52">
        <v>0</v>
      </c>
      <c r="M6216" s="52">
        <v>0</v>
      </c>
      <c r="N6216" s="52">
        <v>0</v>
      </c>
      <c r="O6216" s="52">
        <v>0</v>
      </c>
      <c r="P6216" s="52">
        <v>0</v>
      </c>
      <c r="Q6216" s="52">
        <v>0</v>
      </c>
      <c r="R6216" s="52">
        <v>0</v>
      </c>
      <c r="S6216" s="52">
        <v>0</v>
      </c>
      <c r="T6216" s="52">
        <v>0</v>
      </c>
      <c r="U6216" s="52">
        <v>0</v>
      </c>
      <c r="V6216" s="52">
        <v>0</v>
      </c>
      <c r="W6216" s="52">
        <v>0</v>
      </c>
      <c r="X6216" s="52">
        <v>0</v>
      </c>
      <c r="Y6216" s="52">
        <v>0</v>
      </c>
      <c r="Z6216" s="52">
        <v>0</v>
      </c>
    </row>
    <row r="6217" spans="1:26">
      <c r="A6217" s="52" t="s">
        <v>351</v>
      </c>
      <c r="B6217" s="52" t="s">
        <v>337</v>
      </c>
      <c r="C6217" s="52" t="s">
        <v>265</v>
      </c>
      <c r="D6217" s="52" t="s">
        <v>86</v>
      </c>
      <c r="E6217" s="52" t="s">
        <v>88</v>
      </c>
      <c r="F6217" s="52" t="s">
        <v>63</v>
      </c>
      <c r="G6217" s="52">
        <v>0</v>
      </c>
      <c r="H6217" s="52">
        <v>0</v>
      </c>
      <c r="I6217" s="52">
        <v>0</v>
      </c>
      <c r="J6217" s="52">
        <v>0</v>
      </c>
      <c r="K6217" s="52">
        <v>0</v>
      </c>
      <c r="L6217" s="52">
        <v>0</v>
      </c>
      <c r="M6217" s="52">
        <v>0</v>
      </c>
      <c r="N6217" s="52">
        <v>0</v>
      </c>
      <c r="O6217" s="52">
        <v>0</v>
      </c>
      <c r="P6217" s="52">
        <v>0</v>
      </c>
      <c r="Q6217" s="52">
        <v>0</v>
      </c>
      <c r="R6217" s="52">
        <v>0</v>
      </c>
      <c r="S6217" s="52">
        <v>0</v>
      </c>
      <c r="T6217" s="52">
        <v>0</v>
      </c>
      <c r="U6217" s="52">
        <v>0</v>
      </c>
      <c r="V6217" s="52">
        <v>0</v>
      </c>
      <c r="W6217" s="52">
        <v>0</v>
      </c>
      <c r="X6217" s="52">
        <v>0</v>
      </c>
      <c r="Y6217" s="52">
        <v>0</v>
      </c>
      <c r="Z6217" s="52">
        <v>0</v>
      </c>
    </row>
    <row r="6218" spans="1:26">
      <c r="A6218" s="52" t="s">
        <v>351</v>
      </c>
      <c r="B6218" s="52" t="s">
        <v>338</v>
      </c>
      <c r="C6218" s="52" t="s">
        <v>265</v>
      </c>
      <c r="D6218" s="52" t="s">
        <v>86</v>
      </c>
      <c r="E6218" s="52" t="s">
        <v>88</v>
      </c>
      <c r="F6218" s="52" t="s">
        <v>64</v>
      </c>
      <c r="G6218" s="52">
        <v>0</v>
      </c>
      <c r="H6218" s="52">
        <v>0</v>
      </c>
      <c r="I6218" s="52">
        <v>0</v>
      </c>
      <c r="J6218" s="52">
        <v>0</v>
      </c>
      <c r="K6218" s="52">
        <v>0</v>
      </c>
      <c r="L6218" s="52">
        <v>0</v>
      </c>
      <c r="M6218" s="52">
        <v>0</v>
      </c>
      <c r="N6218" s="52">
        <v>0</v>
      </c>
      <c r="O6218" s="52">
        <v>0</v>
      </c>
      <c r="P6218" s="52">
        <v>0</v>
      </c>
      <c r="Q6218" s="52">
        <v>0</v>
      </c>
      <c r="R6218" s="52">
        <v>0</v>
      </c>
      <c r="S6218" s="52">
        <v>0</v>
      </c>
      <c r="T6218" s="52">
        <v>0</v>
      </c>
      <c r="U6218" s="52">
        <v>0</v>
      </c>
      <c r="V6218" s="52">
        <v>0</v>
      </c>
      <c r="W6218" s="52">
        <v>0</v>
      </c>
      <c r="X6218" s="52">
        <v>0</v>
      </c>
      <c r="Y6218" s="52">
        <v>0</v>
      </c>
      <c r="Z6218" s="52">
        <v>0</v>
      </c>
    </row>
    <row r="6219" spans="1:26">
      <c r="A6219" s="52" t="s">
        <v>351</v>
      </c>
      <c r="B6219" s="52" t="s">
        <v>339</v>
      </c>
      <c r="C6219" s="52" t="s">
        <v>265</v>
      </c>
      <c r="D6219" s="52" t="s">
        <v>86</v>
      </c>
      <c r="E6219" s="52" t="s">
        <v>88</v>
      </c>
      <c r="F6219" s="52" t="s">
        <v>65</v>
      </c>
      <c r="G6219" s="52">
        <v>0</v>
      </c>
      <c r="H6219" s="52">
        <v>0</v>
      </c>
      <c r="I6219" s="52">
        <v>0</v>
      </c>
      <c r="J6219" s="52">
        <v>0</v>
      </c>
      <c r="K6219" s="52">
        <v>0</v>
      </c>
      <c r="L6219" s="52">
        <v>0</v>
      </c>
      <c r="M6219" s="52">
        <v>0</v>
      </c>
      <c r="N6219" s="52">
        <v>0</v>
      </c>
      <c r="O6219" s="52">
        <v>0</v>
      </c>
      <c r="P6219" s="52">
        <v>0</v>
      </c>
      <c r="Q6219" s="52">
        <v>0</v>
      </c>
      <c r="R6219" s="52">
        <v>0</v>
      </c>
      <c r="S6219" s="52">
        <v>0</v>
      </c>
      <c r="T6219" s="52">
        <v>0</v>
      </c>
      <c r="U6219" s="52">
        <v>0</v>
      </c>
      <c r="V6219" s="52">
        <v>0</v>
      </c>
      <c r="W6219" s="52">
        <v>0</v>
      </c>
      <c r="X6219" s="52">
        <v>0</v>
      </c>
      <c r="Y6219" s="52">
        <v>0</v>
      </c>
      <c r="Z6219" s="52">
        <v>0</v>
      </c>
    </row>
    <row r="6220" spans="1:26">
      <c r="A6220" s="52" t="s">
        <v>351</v>
      </c>
      <c r="B6220" s="52" t="s">
        <v>340</v>
      </c>
      <c r="C6220" s="52" t="s">
        <v>265</v>
      </c>
      <c r="D6220" s="52" t="s">
        <v>86</v>
      </c>
      <c r="E6220" s="52" t="s">
        <v>88</v>
      </c>
      <c r="F6220" s="52" t="s">
        <v>66</v>
      </c>
      <c r="G6220" s="52">
        <v>0</v>
      </c>
      <c r="H6220" s="52">
        <v>0</v>
      </c>
      <c r="I6220" s="52">
        <v>0</v>
      </c>
      <c r="J6220" s="52">
        <v>0</v>
      </c>
      <c r="K6220" s="52">
        <v>0</v>
      </c>
      <c r="L6220" s="52">
        <v>0</v>
      </c>
      <c r="M6220" s="52">
        <v>0</v>
      </c>
      <c r="N6220" s="52">
        <v>0</v>
      </c>
      <c r="O6220" s="52">
        <v>0</v>
      </c>
      <c r="P6220" s="52">
        <v>0</v>
      </c>
      <c r="Q6220" s="52">
        <v>0</v>
      </c>
      <c r="R6220" s="52">
        <v>0</v>
      </c>
      <c r="S6220" s="52">
        <v>0</v>
      </c>
      <c r="T6220" s="52">
        <v>0</v>
      </c>
      <c r="U6220" s="52">
        <v>0</v>
      </c>
      <c r="V6220" s="52">
        <v>0</v>
      </c>
      <c r="W6220" s="52">
        <v>0</v>
      </c>
      <c r="X6220" s="52">
        <v>0</v>
      </c>
      <c r="Y6220" s="52">
        <v>0</v>
      </c>
      <c r="Z6220" s="52">
        <v>0</v>
      </c>
    </row>
    <row r="6221" spans="1:26">
      <c r="A6221" s="52" t="s">
        <v>351</v>
      </c>
      <c r="B6221" s="52" t="s">
        <v>341</v>
      </c>
      <c r="C6221" s="52" t="s">
        <v>265</v>
      </c>
      <c r="D6221" s="52" t="s">
        <v>86</v>
      </c>
      <c r="E6221" s="52" t="s">
        <v>88</v>
      </c>
      <c r="F6221" s="52" t="s">
        <v>67</v>
      </c>
      <c r="G6221" s="52">
        <v>0</v>
      </c>
      <c r="H6221" s="52">
        <v>0</v>
      </c>
      <c r="I6221" s="52">
        <v>0</v>
      </c>
      <c r="J6221" s="52">
        <v>0</v>
      </c>
      <c r="K6221" s="52">
        <v>0</v>
      </c>
      <c r="L6221" s="52">
        <v>0</v>
      </c>
      <c r="M6221" s="52">
        <v>0</v>
      </c>
      <c r="N6221" s="52">
        <v>0</v>
      </c>
      <c r="O6221" s="52">
        <v>0</v>
      </c>
      <c r="P6221" s="52">
        <v>0</v>
      </c>
      <c r="Q6221" s="52">
        <v>0</v>
      </c>
      <c r="R6221" s="52">
        <v>0</v>
      </c>
      <c r="S6221" s="52">
        <v>0</v>
      </c>
      <c r="T6221" s="52">
        <v>0</v>
      </c>
      <c r="U6221" s="52">
        <v>0</v>
      </c>
      <c r="V6221" s="52">
        <v>0</v>
      </c>
      <c r="W6221" s="52">
        <v>0</v>
      </c>
      <c r="X6221" s="52">
        <v>0</v>
      </c>
      <c r="Y6221" s="52">
        <v>0</v>
      </c>
      <c r="Z6221" s="52">
        <v>0</v>
      </c>
    </row>
    <row r="6222" spans="1:26">
      <c r="A6222" s="52" t="s">
        <v>351</v>
      </c>
      <c r="B6222" s="52" t="s">
        <v>337</v>
      </c>
      <c r="C6222" s="52" t="s">
        <v>265</v>
      </c>
      <c r="D6222" s="52" t="s">
        <v>86</v>
      </c>
      <c r="E6222" s="52" t="s">
        <v>88</v>
      </c>
      <c r="F6222" s="52" t="s">
        <v>68</v>
      </c>
      <c r="G6222" s="52">
        <v>0</v>
      </c>
      <c r="H6222" s="52">
        <v>0</v>
      </c>
      <c r="I6222" s="52">
        <v>0</v>
      </c>
      <c r="J6222" s="52">
        <v>0</v>
      </c>
      <c r="K6222" s="52">
        <v>0</v>
      </c>
      <c r="L6222" s="52">
        <v>0</v>
      </c>
      <c r="M6222" s="52">
        <v>0</v>
      </c>
      <c r="N6222" s="52">
        <v>0</v>
      </c>
      <c r="O6222" s="52">
        <v>0</v>
      </c>
      <c r="P6222" s="52">
        <v>0</v>
      </c>
      <c r="Q6222" s="52">
        <v>0</v>
      </c>
      <c r="R6222" s="52">
        <v>0</v>
      </c>
      <c r="S6222" s="52">
        <v>0</v>
      </c>
      <c r="T6222" s="52">
        <v>0</v>
      </c>
      <c r="U6222" s="52">
        <v>0</v>
      </c>
      <c r="V6222" s="52">
        <v>0</v>
      </c>
      <c r="W6222" s="52">
        <v>0</v>
      </c>
      <c r="X6222" s="52">
        <v>0</v>
      </c>
      <c r="Y6222" s="52">
        <v>0</v>
      </c>
      <c r="Z6222" s="52">
        <v>0</v>
      </c>
    </row>
    <row r="6223" spans="1:26">
      <c r="A6223" s="52" t="s">
        <v>351</v>
      </c>
      <c r="B6223" s="52" t="s">
        <v>337</v>
      </c>
      <c r="C6223" s="52" t="s">
        <v>265</v>
      </c>
      <c r="D6223" s="52" t="s">
        <v>86</v>
      </c>
      <c r="E6223" s="52" t="s">
        <v>88</v>
      </c>
      <c r="F6223" s="52" t="s">
        <v>69</v>
      </c>
      <c r="G6223" s="52">
        <v>0</v>
      </c>
      <c r="H6223" s="52">
        <v>0</v>
      </c>
      <c r="I6223" s="52">
        <v>0</v>
      </c>
      <c r="J6223" s="52">
        <v>0</v>
      </c>
      <c r="K6223" s="52">
        <v>0</v>
      </c>
      <c r="L6223" s="52">
        <v>0</v>
      </c>
      <c r="M6223" s="52">
        <v>0</v>
      </c>
      <c r="N6223" s="52">
        <v>0</v>
      </c>
      <c r="O6223" s="52">
        <v>0</v>
      </c>
      <c r="P6223" s="52">
        <v>0</v>
      </c>
      <c r="Q6223" s="52">
        <v>0</v>
      </c>
      <c r="R6223" s="52">
        <v>0</v>
      </c>
      <c r="S6223" s="52">
        <v>0</v>
      </c>
      <c r="T6223" s="52">
        <v>0</v>
      </c>
      <c r="U6223" s="52">
        <v>0</v>
      </c>
      <c r="V6223" s="52">
        <v>0</v>
      </c>
      <c r="W6223" s="52">
        <v>0</v>
      </c>
      <c r="X6223" s="52">
        <v>0</v>
      </c>
      <c r="Y6223" s="52">
        <v>0</v>
      </c>
      <c r="Z6223" s="52">
        <v>0</v>
      </c>
    </row>
    <row r="6224" spans="1:26">
      <c r="A6224" s="52" t="s">
        <v>351</v>
      </c>
      <c r="B6224" s="52" t="s">
        <v>337</v>
      </c>
      <c r="C6224" s="52" t="s">
        <v>265</v>
      </c>
      <c r="D6224" s="52" t="s">
        <v>86</v>
      </c>
      <c r="E6224" s="52" t="s">
        <v>88</v>
      </c>
      <c r="F6224" s="52" t="s">
        <v>70</v>
      </c>
      <c r="G6224" s="52">
        <v>0</v>
      </c>
      <c r="H6224" s="52">
        <v>0</v>
      </c>
      <c r="I6224" s="52">
        <v>0</v>
      </c>
      <c r="J6224" s="52">
        <v>0</v>
      </c>
      <c r="K6224" s="52">
        <v>0</v>
      </c>
      <c r="L6224" s="52">
        <v>0</v>
      </c>
      <c r="M6224" s="52">
        <v>0</v>
      </c>
      <c r="N6224" s="52">
        <v>0</v>
      </c>
      <c r="O6224" s="52">
        <v>0</v>
      </c>
      <c r="P6224" s="52">
        <v>0</v>
      </c>
      <c r="Q6224" s="52">
        <v>0</v>
      </c>
      <c r="R6224" s="52">
        <v>0</v>
      </c>
      <c r="S6224" s="52">
        <v>0</v>
      </c>
      <c r="T6224" s="52">
        <v>0</v>
      </c>
      <c r="U6224" s="52">
        <v>0</v>
      </c>
      <c r="V6224" s="52">
        <v>0</v>
      </c>
      <c r="W6224" s="52">
        <v>0</v>
      </c>
      <c r="X6224" s="52">
        <v>0</v>
      </c>
      <c r="Y6224" s="52">
        <v>0</v>
      </c>
      <c r="Z6224" s="52">
        <v>0</v>
      </c>
    </row>
    <row r="6225" spans="1:26">
      <c r="A6225" s="52" t="s">
        <v>351</v>
      </c>
      <c r="B6225" s="52" t="s">
        <v>342</v>
      </c>
      <c r="C6225" s="52" t="s">
        <v>265</v>
      </c>
      <c r="D6225" s="52" t="s">
        <v>86</v>
      </c>
      <c r="E6225" s="52" t="s">
        <v>88</v>
      </c>
      <c r="F6225" s="52" t="s">
        <v>71</v>
      </c>
      <c r="G6225" s="52">
        <v>0</v>
      </c>
      <c r="H6225" s="52">
        <v>0</v>
      </c>
      <c r="I6225" s="52">
        <v>0</v>
      </c>
      <c r="J6225" s="52">
        <v>0</v>
      </c>
      <c r="K6225" s="52">
        <v>0</v>
      </c>
      <c r="L6225" s="52">
        <v>0</v>
      </c>
      <c r="M6225" s="52">
        <v>0</v>
      </c>
      <c r="N6225" s="52">
        <v>0</v>
      </c>
      <c r="O6225" s="52">
        <v>0</v>
      </c>
      <c r="P6225" s="52">
        <v>0</v>
      </c>
      <c r="Q6225" s="52">
        <v>0</v>
      </c>
      <c r="R6225" s="52">
        <v>0</v>
      </c>
      <c r="S6225" s="52">
        <v>0</v>
      </c>
      <c r="T6225" s="52">
        <v>0</v>
      </c>
      <c r="U6225" s="52">
        <v>0</v>
      </c>
      <c r="V6225" s="52">
        <v>0</v>
      </c>
      <c r="W6225" s="52">
        <v>0</v>
      </c>
      <c r="X6225" s="52">
        <v>0</v>
      </c>
      <c r="Y6225" s="52">
        <v>0</v>
      </c>
      <c r="Z6225" s="52">
        <v>0</v>
      </c>
    </row>
    <row r="6226" spans="1:26">
      <c r="A6226" s="52" t="s">
        <v>351</v>
      </c>
      <c r="B6226" s="52" t="s">
        <v>342</v>
      </c>
      <c r="C6226" s="52" t="s">
        <v>265</v>
      </c>
      <c r="D6226" s="52" t="s">
        <v>86</v>
      </c>
      <c r="E6226" s="52" t="s">
        <v>88</v>
      </c>
      <c r="F6226" s="52" t="s">
        <v>72</v>
      </c>
      <c r="G6226" s="52">
        <v>0</v>
      </c>
      <c r="H6226" s="52">
        <v>0</v>
      </c>
      <c r="I6226" s="52">
        <v>0</v>
      </c>
      <c r="J6226" s="52">
        <v>0</v>
      </c>
      <c r="K6226" s="52">
        <v>0</v>
      </c>
      <c r="L6226" s="52">
        <v>0</v>
      </c>
      <c r="M6226" s="52">
        <v>0</v>
      </c>
      <c r="N6226" s="52">
        <v>0</v>
      </c>
      <c r="O6226" s="52">
        <v>0</v>
      </c>
      <c r="P6226" s="52">
        <v>0</v>
      </c>
      <c r="Q6226" s="52">
        <v>0</v>
      </c>
      <c r="R6226" s="52">
        <v>0</v>
      </c>
      <c r="S6226" s="52">
        <v>0</v>
      </c>
      <c r="T6226" s="52">
        <v>0</v>
      </c>
      <c r="U6226" s="52">
        <v>0</v>
      </c>
      <c r="V6226" s="52">
        <v>0</v>
      </c>
      <c r="W6226" s="52">
        <v>0</v>
      </c>
      <c r="X6226" s="52">
        <v>0</v>
      </c>
      <c r="Y6226" s="52">
        <v>0</v>
      </c>
      <c r="Z6226" s="52">
        <v>0</v>
      </c>
    </row>
    <row r="6227" spans="1:26">
      <c r="A6227" s="52" t="s">
        <v>351</v>
      </c>
      <c r="B6227" s="52" t="s">
        <v>343</v>
      </c>
      <c r="C6227" s="52" t="s">
        <v>265</v>
      </c>
      <c r="D6227" s="52" t="s">
        <v>86</v>
      </c>
      <c r="E6227" s="52" t="s">
        <v>88</v>
      </c>
      <c r="F6227" s="52" t="s">
        <v>73</v>
      </c>
      <c r="G6227" s="52">
        <v>0</v>
      </c>
      <c r="H6227" s="52">
        <v>0</v>
      </c>
      <c r="I6227" s="52">
        <v>0</v>
      </c>
      <c r="J6227" s="52">
        <v>0</v>
      </c>
      <c r="K6227" s="52">
        <v>0</v>
      </c>
      <c r="L6227" s="52">
        <v>0</v>
      </c>
      <c r="M6227" s="52">
        <v>0</v>
      </c>
      <c r="N6227" s="52">
        <v>0</v>
      </c>
      <c r="O6227" s="52">
        <v>0</v>
      </c>
      <c r="P6227" s="52">
        <v>0</v>
      </c>
      <c r="Q6227" s="52">
        <v>0</v>
      </c>
      <c r="R6227" s="52">
        <v>0</v>
      </c>
      <c r="S6227" s="52">
        <v>0</v>
      </c>
      <c r="T6227" s="52">
        <v>0</v>
      </c>
      <c r="U6227" s="52">
        <v>0</v>
      </c>
      <c r="V6227" s="52">
        <v>0</v>
      </c>
      <c r="W6227" s="52">
        <v>0</v>
      </c>
      <c r="X6227" s="52">
        <v>0</v>
      </c>
      <c r="Y6227" s="52">
        <v>0</v>
      </c>
      <c r="Z6227" s="52">
        <v>0</v>
      </c>
    </row>
    <row r="6228" spans="1:26">
      <c r="A6228" s="52" t="s">
        <v>352</v>
      </c>
      <c r="B6228" s="52" t="s">
        <v>337</v>
      </c>
      <c r="C6228" s="52" t="s">
        <v>265</v>
      </c>
      <c r="D6228" s="52" t="s">
        <v>86</v>
      </c>
      <c r="E6228" s="52" t="s">
        <v>89</v>
      </c>
      <c r="F6228" s="52" t="s">
        <v>63</v>
      </c>
      <c r="G6228" s="52">
        <v>0</v>
      </c>
      <c r="H6228" s="52">
        <v>0</v>
      </c>
      <c r="I6228" s="52">
        <v>0</v>
      </c>
      <c r="J6228" s="52">
        <v>0</v>
      </c>
      <c r="K6228" s="52">
        <v>0</v>
      </c>
      <c r="L6228" s="52">
        <v>0</v>
      </c>
      <c r="M6228" s="52">
        <v>0</v>
      </c>
      <c r="N6228" s="52">
        <v>0</v>
      </c>
      <c r="O6228" s="52">
        <v>0</v>
      </c>
      <c r="P6228" s="52">
        <v>0</v>
      </c>
      <c r="Q6228" s="52">
        <v>0</v>
      </c>
      <c r="R6228" s="52">
        <v>0</v>
      </c>
      <c r="S6228" s="52">
        <v>0</v>
      </c>
      <c r="T6228" s="52">
        <v>0</v>
      </c>
      <c r="U6228" s="52">
        <v>0</v>
      </c>
      <c r="V6228" s="52">
        <v>0</v>
      </c>
      <c r="W6228" s="52">
        <v>0</v>
      </c>
      <c r="X6228" s="52">
        <v>0</v>
      </c>
      <c r="Y6228" s="52">
        <v>0</v>
      </c>
      <c r="Z6228" s="52">
        <v>0</v>
      </c>
    </row>
    <row r="6229" spans="1:26">
      <c r="A6229" s="52" t="s">
        <v>352</v>
      </c>
      <c r="B6229" s="52" t="s">
        <v>338</v>
      </c>
      <c r="C6229" s="52" t="s">
        <v>265</v>
      </c>
      <c r="D6229" s="52" t="s">
        <v>86</v>
      </c>
      <c r="E6229" s="52" t="s">
        <v>89</v>
      </c>
      <c r="F6229" s="52" t="s">
        <v>64</v>
      </c>
      <c r="G6229" s="52">
        <v>0</v>
      </c>
      <c r="H6229" s="52">
        <v>0</v>
      </c>
      <c r="I6229" s="52">
        <v>0</v>
      </c>
      <c r="J6229" s="52">
        <v>0</v>
      </c>
      <c r="K6229" s="52">
        <v>0</v>
      </c>
      <c r="L6229" s="52">
        <v>0</v>
      </c>
      <c r="M6229" s="52">
        <v>0</v>
      </c>
      <c r="N6229" s="52">
        <v>0</v>
      </c>
      <c r="O6229" s="52">
        <v>0</v>
      </c>
      <c r="P6229" s="52">
        <v>0</v>
      </c>
      <c r="Q6229" s="52">
        <v>0</v>
      </c>
      <c r="R6229" s="52">
        <v>0</v>
      </c>
      <c r="S6229" s="52">
        <v>0</v>
      </c>
      <c r="T6229" s="52">
        <v>0</v>
      </c>
      <c r="U6229" s="52">
        <v>0</v>
      </c>
      <c r="V6229" s="52">
        <v>0</v>
      </c>
      <c r="W6229" s="52">
        <v>0</v>
      </c>
      <c r="X6229" s="52">
        <v>0</v>
      </c>
      <c r="Y6229" s="52">
        <v>0</v>
      </c>
      <c r="Z6229" s="52">
        <v>0</v>
      </c>
    </row>
    <row r="6230" spans="1:26">
      <c r="A6230" s="52" t="s">
        <v>352</v>
      </c>
      <c r="B6230" s="52" t="s">
        <v>339</v>
      </c>
      <c r="C6230" s="52" t="s">
        <v>265</v>
      </c>
      <c r="D6230" s="52" t="s">
        <v>86</v>
      </c>
      <c r="E6230" s="52" t="s">
        <v>89</v>
      </c>
      <c r="F6230" s="52" t="s">
        <v>65</v>
      </c>
      <c r="G6230" s="52">
        <v>0</v>
      </c>
      <c r="H6230" s="52">
        <v>0</v>
      </c>
      <c r="I6230" s="52">
        <v>0</v>
      </c>
      <c r="J6230" s="52">
        <v>0</v>
      </c>
      <c r="K6230" s="52">
        <v>0</v>
      </c>
      <c r="L6230" s="52">
        <v>0</v>
      </c>
      <c r="M6230" s="52">
        <v>0</v>
      </c>
      <c r="N6230" s="52">
        <v>0</v>
      </c>
      <c r="O6230" s="52">
        <v>0</v>
      </c>
      <c r="P6230" s="52">
        <v>0</v>
      </c>
      <c r="Q6230" s="52">
        <v>0</v>
      </c>
      <c r="R6230" s="52">
        <v>0</v>
      </c>
      <c r="S6230" s="52">
        <v>0</v>
      </c>
      <c r="T6230" s="52">
        <v>0</v>
      </c>
      <c r="U6230" s="52">
        <v>0</v>
      </c>
      <c r="V6230" s="52">
        <v>0</v>
      </c>
      <c r="W6230" s="52">
        <v>0</v>
      </c>
      <c r="X6230" s="52">
        <v>0</v>
      </c>
      <c r="Y6230" s="52">
        <v>0</v>
      </c>
      <c r="Z6230" s="52">
        <v>0</v>
      </c>
    </row>
    <row r="6231" spans="1:26">
      <c r="A6231" s="52" t="s">
        <v>352</v>
      </c>
      <c r="B6231" s="52" t="s">
        <v>340</v>
      </c>
      <c r="C6231" s="52" t="s">
        <v>265</v>
      </c>
      <c r="D6231" s="52" t="s">
        <v>86</v>
      </c>
      <c r="E6231" s="52" t="s">
        <v>89</v>
      </c>
      <c r="F6231" s="52" t="s">
        <v>66</v>
      </c>
      <c r="G6231" s="52">
        <v>0</v>
      </c>
      <c r="H6231" s="52">
        <v>0</v>
      </c>
      <c r="I6231" s="52">
        <v>0</v>
      </c>
      <c r="J6231" s="52">
        <v>0</v>
      </c>
      <c r="K6231" s="52">
        <v>0</v>
      </c>
      <c r="L6231" s="52">
        <v>0</v>
      </c>
      <c r="M6231" s="52">
        <v>0</v>
      </c>
      <c r="N6231" s="52">
        <v>0</v>
      </c>
      <c r="O6231" s="52">
        <v>0</v>
      </c>
      <c r="P6231" s="52">
        <v>0</v>
      </c>
      <c r="Q6231" s="52">
        <v>0</v>
      </c>
      <c r="R6231" s="52">
        <v>0</v>
      </c>
      <c r="S6231" s="52">
        <v>0</v>
      </c>
      <c r="T6231" s="52">
        <v>0</v>
      </c>
      <c r="U6231" s="52">
        <v>0</v>
      </c>
      <c r="V6231" s="52">
        <v>0</v>
      </c>
      <c r="W6231" s="52">
        <v>0</v>
      </c>
      <c r="X6231" s="52">
        <v>0</v>
      </c>
      <c r="Y6231" s="52">
        <v>0</v>
      </c>
      <c r="Z6231" s="52">
        <v>0</v>
      </c>
    </row>
    <row r="6232" spans="1:26">
      <c r="A6232" s="52" t="s">
        <v>352</v>
      </c>
      <c r="B6232" s="52" t="s">
        <v>341</v>
      </c>
      <c r="C6232" s="52" t="s">
        <v>265</v>
      </c>
      <c r="D6232" s="52" t="s">
        <v>86</v>
      </c>
      <c r="E6232" s="52" t="s">
        <v>89</v>
      </c>
      <c r="F6232" s="52" t="s">
        <v>67</v>
      </c>
      <c r="G6232" s="52">
        <v>0</v>
      </c>
      <c r="H6232" s="52">
        <v>0</v>
      </c>
      <c r="I6232" s="52">
        <v>0</v>
      </c>
      <c r="J6232" s="52">
        <v>0</v>
      </c>
      <c r="K6232" s="52">
        <v>0</v>
      </c>
      <c r="L6232" s="52">
        <v>0</v>
      </c>
      <c r="M6232" s="52">
        <v>0</v>
      </c>
      <c r="N6232" s="52">
        <v>0</v>
      </c>
      <c r="O6232" s="52">
        <v>0</v>
      </c>
      <c r="P6232" s="52">
        <v>0</v>
      </c>
      <c r="Q6232" s="52">
        <v>0</v>
      </c>
      <c r="R6232" s="52">
        <v>0</v>
      </c>
      <c r="S6232" s="52">
        <v>0</v>
      </c>
      <c r="T6232" s="52">
        <v>0</v>
      </c>
      <c r="U6232" s="52">
        <v>0</v>
      </c>
      <c r="V6232" s="52">
        <v>0</v>
      </c>
      <c r="W6232" s="52">
        <v>0</v>
      </c>
      <c r="X6232" s="52">
        <v>0</v>
      </c>
      <c r="Y6232" s="52">
        <v>0</v>
      </c>
      <c r="Z6232" s="52">
        <v>0</v>
      </c>
    </row>
    <row r="6233" spans="1:26">
      <c r="A6233" s="52" t="s">
        <v>352</v>
      </c>
      <c r="B6233" s="52" t="s">
        <v>337</v>
      </c>
      <c r="C6233" s="52" t="s">
        <v>265</v>
      </c>
      <c r="D6233" s="52" t="s">
        <v>86</v>
      </c>
      <c r="E6233" s="52" t="s">
        <v>89</v>
      </c>
      <c r="F6233" s="52" t="s">
        <v>68</v>
      </c>
      <c r="G6233" s="52">
        <v>0</v>
      </c>
      <c r="H6233" s="52">
        <v>0</v>
      </c>
      <c r="I6233" s="52">
        <v>0</v>
      </c>
      <c r="J6233" s="52">
        <v>0</v>
      </c>
      <c r="K6233" s="52">
        <v>0</v>
      </c>
      <c r="L6233" s="52">
        <v>0</v>
      </c>
      <c r="M6233" s="52">
        <v>0</v>
      </c>
      <c r="N6233" s="52">
        <v>0</v>
      </c>
      <c r="O6233" s="52">
        <v>0</v>
      </c>
      <c r="P6233" s="52">
        <v>0</v>
      </c>
      <c r="Q6233" s="52">
        <v>0</v>
      </c>
      <c r="R6233" s="52">
        <v>0</v>
      </c>
      <c r="S6233" s="52">
        <v>0</v>
      </c>
      <c r="T6233" s="52">
        <v>0</v>
      </c>
      <c r="U6233" s="52">
        <v>0</v>
      </c>
      <c r="V6233" s="52">
        <v>0</v>
      </c>
      <c r="W6233" s="52">
        <v>0</v>
      </c>
      <c r="X6233" s="52">
        <v>0</v>
      </c>
      <c r="Y6233" s="52">
        <v>0</v>
      </c>
      <c r="Z6233" s="52">
        <v>0</v>
      </c>
    </row>
    <row r="6234" spans="1:26">
      <c r="A6234" s="52" t="s">
        <v>352</v>
      </c>
      <c r="B6234" s="52" t="s">
        <v>337</v>
      </c>
      <c r="C6234" s="52" t="s">
        <v>265</v>
      </c>
      <c r="D6234" s="52" t="s">
        <v>86</v>
      </c>
      <c r="E6234" s="52" t="s">
        <v>89</v>
      </c>
      <c r="F6234" s="52" t="s">
        <v>69</v>
      </c>
      <c r="G6234" s="52">
        <v>0</v>
      </c>
      <c r="H6234" s="52">
        <v>0</v>
      </c>
      <c r="I6234" s="52">
        <v>0</v>
      </c>
      <c r="J6234" s="52">
        <v>0</v>
      </c>
      <c r="K6234" s="52">
        <v>0</v>
      </c>
      <c r="L6234" s="52">
        <v>0</v>
      </c>
      <c r="M6234" s="52">
        <v>0</v>
      </c>
      <c r="N6234" s="52">
        <v>0</v>
      </c>
      <c r="O6234" s="52">
        <v>0</v>
      </c>
      <c r="P6234" s="52">
        <v>0</v>
      </c>
      <c r="Q6234" s="52">
        <v>0</v>
      </c>
      <c r="R6234" s="52">
        <v>0</v>
      </c>
      <c r="S6234" s="52">
        <v>0</v>
      </c>
      <c r="T6234" s="52">
        <v>0</v>
      </c>
      <c r="U6234" s="52">
        <v>0</v>
      </c>
      <c r="V6234" s="52">
        <v>0</v>
      </c>
      <c r="W6234" s="52">
        <v>0</v>
      </c>
      <c r="X6234" s="52">
        <v>0</v>
      </c>
      <c r="Y6234" s="52">
        <v>0</v>
      </c>
      <c r="Z6234" s="52">
        <v>0</v>
      </c>
    </row>
    <row r="6235" spans="1:26">
      <c r="A6235" s="52" t="s">
        <v>352</v>
      </c>
      <c r="B6235" s="52" t="s">
        <v>337</v>
      </c>
      <c r="C6235" s="52" t="s">
        <v>265</v>
      </c>
      <c r="D6235" s="52" t="s">
        <v>86</v>
      </c>
      <c r="E6235" s="52" t="s">
        <v>89</v>
      </c>
      <c r="F6235" s="52" t="s">
        <v>70</v>
      </c>
      <c r="G6235" s="52">
        <v>0</v>
      </c>
      <c r="H6235" s="52">
        <v>0</v>
      </c>
      <c r="I6235" s="52">
        <v>0</v>
      </c>
      <c r="J6235" s="52">
        <v>0</v>
      </c>
      <c r="K6235" s="52">
        <v>0</v>
      </c>
      <c r="L6235" s="52">
        <v>0</v>
      </c>
      <c r="M6235" s="52">
        <v>0</v>
      </c>
      <c r="N6235" s="52">
        <v>0</v>
      </c>
      <c r="O6235" s="52">
        <v>0</v>
      </c>
      <c r="P6235" s="52">
        <v>0</v>
      </c>
      <c r="Q6235" s="52">
        <v>0</v>
      </c>
      <c r="R6235" s="52">
        <v>0</v>
      </c>
      <c r="S6235" s="52">
        <v>0</v>
      </c>
      <c r="T6235" s="52">
        <v>0</v>
      </c>
      <c r="U6235" s="52">
        <v>0</v>
      </c>
      <c r="V6235" s="52">
        <v>0</v>
      </c>
      <c r="W6235" s="52">
        <v>0</v>
      </c>
      <c r="X6235" s="52">
        <v>0</v>
      </c>
      <c r="Y6235" s="52">
        <v>0</v>
      </c>
      <c r="Z6235" s="52">
        <v>0</v>
      </c>
    </row>
    <row r="6236" spans="1:26">
      <c r="A6236" s="52" t="s">
        <v>352</v>
      </c>
      <c r="B6236" s="52" t="s">
        <v>342</v>
      </c>
      <c r="C6236" s="52" t="s">
        <v>265</v>
      </c>
      <c r="D6236" s="52" t="s">
        <v>86</v>
      </c>
      <c r="E6236" s="52" t="s">
        <v>89</v>
      </c>
      <c r="F6236" s="52" t="s">
        <v>71</v>
      </c>
      <c r="G6236" s="52">
        <v>0</v>
      </c>
      <c r="H6236" s="52">
        <v>0</v>
      </c>
      <c r="I6236" s="52">
        <v>0</v>
      </c>
      <c r="J6236" s="52">
        <v>0</v>
      </c>
      <c r="K6236" s="52">
        <v>0</v>
      </c>
      <c r="L6236" s="52">
        <v>0</v>
      </c>
      <c r="M6236" s="52">
        <v>0</v>
      </c>
      <c r="N6236" s="52">
        <v>0</v>
      </c>
      <c r="O6236" s="52">
        <v>0</v>
      </c>
      <c r="P6236" s="52">
        <v>0</v>
      </c>
      <c r="Q6236" s="52">
        <v>0</v>
      </c>
      <c r="R6236" s="52">
        <v>0</v>
      </c>
      <c r="S6236" s="52">
        <v>0</v>
      </c>
      <c r="T6236" s="52">
        <v>0</v>
      </c>
      <c r="U6236" s="52">
        <v>0</v>
      </c>
      <c r="V6236" s="52">
        <v>0</v>
      </c>
      <c r="W6236" s="52">
        <v>0</v>
      </c>
      <c r="X6236" s="52">
        <v>0</v>
      </c>
      <c r="Y6236" s="52">
        <v>0</v>
      </c>
      <c r="Z6236" s="52">
        <v>0</v>
      </c>
    </row>
    <row r="6237" spans="1:26">
      <c r="A6237" s="52" t="s">
        <v>352</v>
      </c>
      <c r="B6237" s="52" t="s">
        <v>342</v>
      </c>
      <c r="C6237" s="52" t="s">
        <v>265</v>
      </c>
      <c r="D6237" s="52" t="s">
        <v>86</v>
      </c>
      <c r="E6237" s="52" t="s">
        <v>89</v>
      </c>
      <c r="F6237" s="52" t="s">
        <v>72</v>
      </c>
      <c r="G6237" s="52">
        <v>0</v>
      </c>
      <c r="H6237" s="52">
        <v>0</v>
      </c>
      <c r="I6237" s="52">
        <v>0</v>
      </c>
      <c r="J6237" s="52">
        <v>0</v>
      </c>
      <c r="K6237" s="52">
        <v>0</v>
      </c>
      <c r="L6237" s="52">
        <v>0</v>
      </c>
      <c r="M6237" s="52">
        <v>0</v>
      </c>
      <c r="N6237" s="52">
        <v>0</v>
      </c>
      <c r="O6237" s="52">
        <v>0</v>
      </c>
      <c r="P6237" s="52">
        <v>0</v>
      </c>
      <c r="Q6237" s="52">
        <v>0</v>
      </c>
      <c r="R6237" s="52">
        <v>0</v>
      </c>
      <c r="S6237" s="52">
        <v>0</v>
      </c>
      <c r="T6237" s="52">
        <v>0</v>
      </c>
      <c r="U6237" s="52">
        <v>0</v>
      </c>
      <c r="V6237" s="52">
        <v>0</v>
      </c>
      <c r="W6237" s="52">
        <v>0</v>
      </c>
      <c r="X6237" s="52">
        <v>0</v>
      </c>
      <c r="Y6237" s="52">
        <v>0</v>
      </c>
      <c r="Z6237" s="52">
        <v>0</v>
      </c>
    </row>
    <row r="6238" spans="1:26">
      <c r="A6238" s="52" t="s">
        <v>352</v>
      </c>
      <c r="B6238" s="52" t="s">
        <v>343</v>
      </c>
      <c r="C6238" s="52" t="s">
        <v>265</v>
      </c>
      <c r="D6238" s="52" t="s">
        <v>86</v>
      </c>
      <c r="E6238" s="52" t="s">
        <v>89</v>
      </c>
      <c r="F6238" s="52" t="s">
        <v>73</v>
      </c>
      <c r="G6238" s="52">
        <v>0</v>
      </c>
      <c r="H6238" s="52">
        <v>0</v>
      </c>
      <c r="I6238" s="52">
        <v>0</v>
      </c>
      <c r="J6238" s="52">
        <v>0</v>
      </c>
      <c r="K6238" s="52">
        <v>0</v>
      </c>
      <c r="L6238" s="52">
        <v>0</v>
      </c>
      <c r="M6238" s="52">
        <v>0</v>
      </c>
      <c r="N6238" s="52">
        <v>0</v>
      </c>
      <c r="O6238" s="52">
        <v>0</v>
      </c>
      <c r="P6238" s="52">
        <v>0</v>
      </c>
      <c r="Q6238" s="52">
        <v>0</v>
      </c>
      <c r="R6238" s="52">
        <v>0</v>
      </c>
      <c r="S6238" s="52">
        <v>0</v>
      </c>
      <c r="T6238" s="52">
        <v>0</v>
      </c>
      <c r="U6238" s="52">
        <v>0</v>
      </c>
      <c r="V6238" s="52">
        <v>0</v>
      </c>
      <c r="W6238" s="52">
        <v>0</v>
      </c>
      <c r="X6238" s="52">
        <v>0</v>
      </c>
      <c r="Y6238" s="52">
        <v>0</v>
      </c>
      <c r="Z6238" s="52">
        <v>0</v>
      </c>
    </row>
    <row r="6239" spans="1:26">
      <c r="A6239" s="52" t="s">
        <v>353</v>
      </c>
      <c r="B6239" s="52" t="s">
        <v>337</v>
      </c>
      <c r="C6239" s="52" t="s">
        <v>265</v>
      </c>
      <c r="D6239" s="52" t="s">
        <v>86</v>
      </c>
      <c r="E6239" s="52" t="s">
        <v>90</v>
      </c>
      <c r="F6239" s="52" t="s">
        <v>63</v>
      </c>
      <c r="G6239" s="52">
        <v>0</v>
      </c>
      <c r="H6239" s="52">
        <v>0</v>
      </c>
      <c r="I6239" s="52">
        <v>0</v>
      </c>
      <c r="J6239" s="52">
        <v>0</v>
      </c>
      <c r="K6239" s="52">
        <v>0</v>
      </c>
      <c r="L6239" s="52">
        <v>0</v>
      </c>
      <c r="M6239" s="52">
        <v>0</v>
      </c>
      <c r="N6239" s="52">
        <v>0</v>
      </c>
      <c r="O6239" s="52">
        <v>0</v>
      </c>
      <c r="P6239" s="52">
        <v>0</v>
      </c>
      <c r="Q6239" s="52">
        <v>0</v>
      </c>
      <c r="R6239" s="52">
        <v>0</v>
      </c>
      <c r="S6239" s="52">
        <v>0</v>
      </c>
      <c r="T6239" s="52">
        <v>0</v>
      </c>
      <c r="U6239" s="52">
        <v>0</v>
      </c>
      <c r="V6239" s="52">
        <v>0</v>
      </c>
      <c r="W6239" s="52">
        <v>0</v>
      </c>
      <c r="X6239" s="52">
        <v>0</v>
      </c>
      <c r="Y6239" s="52">
        <v>0</v>
      </c>
      <c r="Z6239" s="52">
        <v>0</v>
      </c>
    </row>
    <row r="6240" spans="1:26">
      <c r="A6240" s="52" t="s">
        <v>353</v>
      </c>
      <c r="B6240" s="52" t="s">
        <v>338</v>
      </c>
      <c r="C6240" s="52" t="s">
        <v>265</v>
      </c>
      <c r="D6240" s="52" t="s">
        <v>86</v>
      </c>
      <c r="E6240" s="52" t="s">
        <v>90</v>
      </c>
      <c r="F6240" s="52" t="s">
        <v>64</v>
      </c>
      <c r="G6240" s="52">
        <v>0</v>
      </c>
      <c r="H6240" s="52">
        <v>0</v>
      </c>
      <c r="I6240" s="52">
        <v>0</v>
      </c>
      <c r="J6240" s="52">
        <v>0</v>
      </c>
      <c r="K6240" s="52">
        <v>0</v>
      </c>
      <c r="L6240" s="52">
        <v>0</v>
      </c>
      <c r="M6240" s="52">
        <v>0</v>
      </c>
      <c r="N6240" s="52">
        <v>0</v>
      </c>
      <c r="O6240" s="52">
        <v>0</v>
      </c>
      <c r="P6240" s="52">
        <v>0</v>
      </c>
      <c r="Q6240" s="52">
        <v>0</v>
      </c>
      <c r="R6240" s="52">
        <v>0</v>
      </c>
      <c r="S6240" s="52">
        <v>0</v>
      </c>
      <c r="T6240" s="52">
        <v>0</v>
      </c>
      <c r="U6240" s="52">
        <v>0</v>
      </c>
      <c r="V6240" s="52">
        <v>0</v>
      </c>
      <c r="W6240" s="52">
        <v>0</v>
      </c>
      <c r="X6240" s="52">
        <v>0</v>
      </c>
      <c r="Y6240" s="52">
        <v>0</v>
      </c>
      <c r="Z6240" s="52">
        <v>0</v>
      </c>
    </row>
    <row r="6241" spans="1:26">
      <c r="A6241" s="52" t="s">
        <v>353</v>
      </c>
      <c r="B6241" s="52" t="s">
        <v>339</v>
      </c>
      <c r="C6241" s="52" t="s">
        <v>265</v>
      </c>
      <c r="D6241" s="52" t="s">
        <v>86</v>
      </c>
      <c r="E6241" s="52" t="s">
        <v>90</v>
      </c>
      <c r="F6241" s="52" t="s">
        <v>65</v>
      </c>
      <c r="G6241" s="52">
        <v>0</v>
      </c>
      <c r="H6241" s="52">
        <v>0</v>
      </c>
      <c r="I6241" s="52">
        <v>0</v>
      </c>
      <c r="J6241" s="52">
        <v>0</v>
      </c>
      <c r="K6241" s="52">
        <v>0</v>
      </c>
      <c r="L6241" s="52">
        <v>0</v>
      </c>
      <c r="M6241" s="52">
        <v>0</v>
      </c>
      <c r="N6241" s="52">
        <v>0</v>
      </c>
      <c r="O6241" s="52">
        <v>0</v>
      </c>
      <c r="P6241" s="52">
        <v>0</v>
      </c>
      <c r="Q6241" s="52">
        <v>0</v>
      </c>
      <c r="R6241" s="52">
        <v>0</v>
      </c>
      <c r="S6241" s="52">
        <v>0</v>
      </c>
      <c r="T6241" s="52">
        <v>0</v>
      </c>
      <c r="U6241" s="52">
        <v>0</v>
      </c>
      <c r="V6241" s="52">
        <v>0</v>
      </c>
      <c r="W6241" s="52">
        <v>0</v>
      </c>
      <c r="X6241" s="52">
        <v>0</v>
      </c>
      <c r="Y6241" s="52">
        <v>0</v>
      </c>
      <c r="Z6241" s="52">
        <v>0</v>
      </c>
    </row>
    <row r="6242" spans="1:26">
      <c r="A6242" s="52" t="s">
        <v>353</v>
      </c>
      <c r="B6242" s="52" t="s">
        <v>340</v>
      </c>
      <c r="C6242" s="52" t="s">
        <v>265</v>
      </c>
      <c r="D6242" s="52" t="s">
        <v>86</v>
      </c>
      <c r="E6242" s="52" t="s">
        <v>90</v>
      </c>
      <c r="F6242" s="52" t="s">
        <v>66</v>
      </c>
      <c r="G6242" s="52">
        <v>0</v>
      </c>
      <c r="H6242" s="52">
        <v>0</v>
      </c>
      <c r="I6242" s="52">
        <v>0</v>
      </c>
      <c r="J6242" s="52">
        <v>0</v>
      </c>
      <c r="K6242" s="52">
        <v>0</v>
      </c>
      <c r="L6242" s="52">
        <v>0</v>
      </c>
      <c r="M6242" s="52">
        <v>0</v>
      </c>
      <c r="N6242" s="52">
        <v>0</v>
      </c>
      <c r="O6242" s="52">
        <v>0</v>
      </c>
      <c r="P6242" s="52">
        <v>0</v>
      </c>
      <c r="Q6242" s="52">
        <v>0</v>
      </c>
      <c r="R6242" s="52">
        <v>0</v>
      </c>
      <c r="S6242" s="52">
        <v>0</v>
      </c>
      <c r="T6242" s="52">
        <v>0</v>
      </c>
      <c r="U6242" s="52">
        <v>0</v>
      </c>
      <c r="V6242" s="52">
        <v>0</v>
      </c>
      <c r="W6242" s="52">
        <v>0</v>
      </c>
      <c r="X6242" s="52">
        <v>0</v>
      </c>
      <c r="Y6242" s="52">
        <v>0</v>
      </c>
      <c r="Z6242" s="52">
        <v>0</v>
      </c>
    </row>
    <row r="6243" spans="1:26">
      <c r="A6243" s="52" t="s">
        <v>353</v>
      </c>
      <c r="B6243" s="52" t="s">
        <v>341</v>
      </c>
      <c r="C6243" s="52" t="s">
        <v>265</v>
      </c>
      <c r="D6243" s="52" t="s">
        <v>86</v>
      </c>
      <c r="E6243" s="52" t="s">
        <v>90</v>
      </c>
      <c r="F6243" s="52" t="s">
        <v>67</v>
      </c>
      <c r="G6243" s="52">
        <v>0</v>
      </c>
      <c r="H6243" s="52">
        <v>0</v>
      </c>
      <c r="I6243" s="52">
        <v>0</v>
      </c>
      <c r="J6243" s="52">
        <v>0</v>
      </c>
      <c r="K6243" s="52">
        <v>0</v>
      </c>
      <c r="L6243" s="52">
        <v>0</v>
      </c>
      <c r="M6243" s="52">
        <v>0</v>
      </c>
      <c r="N6243" s="52">
        <v>0</v>
      </c>
      <c r="O6243" s="52">
        <v>0</v>
      </c>
      <c r="P6243" s="52">
        <v>0</v>
      </c>
      <c r="Q6243" s="52">
        <v>0</v>
      </c>
      <c r="R6243" s="52">
        <v>0</v>
      </c>
      <c r="S6243" s="52">
        <v>0</v>
      </c>
      <c r="T6243" s="52">
        <v>0</v>
      </c>
      <c r="U6243" s="52">
        <v>0</v>
      </c>
      <c r="V6243" s="52">
        <v>0</v>
      </c>
      <c r="W6243" s="52">
        <v>0</v>
      </c>
      <c r="X6243" s="52">
        <v>0</v>
      </c>
      <c r="Y6243" s="52">
        <v>0</v>
      </c>
      <c r="Z6243" s="52">
        <v>0</v>
      </c>
    </row>
    <row r="6244" spans="1:26">
      <c r="A6244" s="52" t="s">
        <v>353</v>
      </c>
      <c r="B6244" s="52" t="s">
        <v>337</v>
      </c>
      <c r="C6244" s="52" t="s">
        <v>265</v>
      </c>
      <c r="D6244" s="52" t="s">
        <v>86</v>
      </c>
      <c r="E6244" s="52" t="s">
        <v>90</v>
      </c>
      <c r="F6244" s="52" t="s">
        <v>68</v>
      </c>
      <c r="G6244" s="52">
        <v>0</v>
      </c>
      <c r="H6244" s="52">
        <v>0</v>
      </c>
      <c r="I6244" s="52">
        <v>0</v>
      </c>
      <c r="J6244" s="52">
        <v>0</v>
      </c>
      <c r="K6244" s="52">
        <v>0</v>
      </c>
      <c r="L6244" s="52">
        <v>0</v>
      </c>
      <c r="M6244" s="52">
        <v>0</v>
      </c>
      <c r="N6244" s="52">
        <v>0</v>
      </c>
      <c r="O6244" s="52">
        <v>0</v>
      </c>
      <c r="P6244" s="52">
        <v>0</v>
      </c>
      <c r="Q6244" s="52">
        <v>0</v>
      </c>
      <c r="R6244" s="52">
        <v>0</v>
      </c>
      <c r="S6244" s="52">
        <v>0</v>
      </c>
      <c r="T6244" s="52">
        <v>0</v>
      </c>
      <c r="U6244" s="52">
        <v>0</v>
      </c>
      <c r="V6244" s="52">
        <v>0</v>
      </c>
      <c r="W6244" s="52">
        <v>0</v>
      </c>
      <c r="X6244" s="52">
        <v>0</v>
      </c>
      <c r="Y6244" s="52">
        <v>0</v>
      </c>
      <c r="Z6244" s="52">
        <v>0</v>
      </c>
    </row>
    <row r="6245" spans="1:26">
      <c r="A6245" s="52" t="s">
        <v>353</v>
      </c>
      <c r="B6245" s="52" t="s">
        <v>337</v>
      </c>
      <c r="C6245" s="52" t="s">
        <v>265</v>
      </c>
      <c r="D6245" s="52" t="s">
        <v>86</v>
      </c>
      <c r="E6245" s="52" t="s">
        <v>90</v>
      </c>
      <c r="F6245" s="52" t="s">
        <v>69</v>
      </c>
      <c r="G6245" s="52">
        <v>0</v>
      </c>
      <c r="H6245" s="52">
        <v>0</v>
      </c>
      <c r="I6245" s="52">
        <v>0</v>
      </c>
      <c r="J6245" s="52">
        <v>0</v>
      </c>
      <c r="K6245" s="52">
        <v>0</v>
      </c>
      <c r="L6245" s="52">
        <v>0</v>
      </c>
      <c r="M6245" s="52">
        <v>0</v>
      </c>
      <c r="N6245" s="52">
        <v>0</v>
      </c>
      <c r="O6245" s="52">
        <v>0</v>
      </c>
      <c r="P6245" s="52">
        <v>0</v>
      </c>
      <c r="Q6245" s="52">
        <v>0</v>
      </c>
      <c r="R6245" s="52">
        <v>0</v>
      </c>
      <c r="S6245" s="52">
        <v>0</v>
      </c>
      <c r="T6245" s="52">
        <v>0</v>
      </c>
      <c r="U6245" s="52">
        <v>0</v>
      </c>
      <c r="V6245" s="52">
        <v>0</v>
      </c>
      <c r="W6245" s="52">
        <v>0</v>
      </c>
      <c r="X6245" s="52">
        <v>0</v>
      </c>
      <c r="Y6245" s="52">
        <v>0</v>
      </c>
      <c r="Z6245" s="52">
        <v>0</v>
      </c>
    </row>
    <row r="6246" spans="1:26">
      <c r="A6246" s="52" t="s">
        <v>353</v>
      </c>
      <c r="B6246" s="52" t="s">
        <v>337</v>
      </c>
      <c r="C6246" s="52" t="s">
        <v>265</v>
      </c>
      <c r="D6246" s="52" t="s">
        <v>86</v>
      </c>
      <c r="E6246" s="52" t="s">
        <v>90</v>
      </c>
      <c r="F6246" s="52" t="s">
        <v>70</v>
      </c>
      <c r="G6246" s="52">
        <v>0</v>
      </c>
      <c r="H6246" s="52">
        <v>0</v>
      </c>
      <c r="I6246" s="52">
        <v>0</v>
      </c>
      <c r="J6246" s="52">
        <v>0</v>
      </c>
      <c r="K6246" s="52">
        <v>0</v>
      </c>
      <c r="L6246" s="52">
        <v>0</v>
      </c>
      <c r="M6246" s="52">
        <v>0</v>
      </c>
      <c r="N6246" s="52">
        <v>0</v>
      </c>
      <c r="O6246" s="52">
        <v>0</v>
      </c>
      <c r="P6246" s="52">
        <v>0</v>
      </c>
      <c r="Q6246" s="52">
        <v>0</v>
      </c>
      <c r="R6246" s="52">
        <v>0</v>
      </c>
      <c r="S6246" s="52">
        <v>0</v>
      </c>
      <c r="T6246" s="52">
        <v>0</v>
      </c>
      <c r="U6246" s="52">
        <v>0</v>
      </c>
      <c r="V6246" s="52">
        <v>0</v>
      </c>
      <c r="W6246" s="52">
        <v>0</v>
      </c>
      <c r="X6246" s="52">
        <v>0</v>
      </c>
      <c r="Y6246" s="52">
        <v>0</v>
      </c>
      <c r="Z6246" s="52">
        <v>0</v>
      </c>
    </row>
    <row r="6247" spans="1:26">
      <c r="A6247" s="52" t="s">
        <v>353</v>
      </c>
      <c r="B6247" s="52" t="s">
        <v>342</v>
      </c>
      <c r="C6247" s="52" t="s">
        <v>265</v>
      </c>
      <c r="D6247" s="52" t="s">
        <v>86</v>
      </c>
      <c r="E6247" s="52" t="s">
        <v>90</v>
      </c>
      <c r="F6247" s="52" t="s">
        <v>71</v>
      </c>
      <c r="G6247" s="52">
        <v>0</v>
      </c>
      <c r="H6247" s="52">
        <v>0</v>
      </c>
      <c r="I6247" s="52">
        <v>0</v>
      </c>
      <c r="J6247" s="52">
        <v>0</v>
      </c>
      <c r="K6247" s="52">
        <v>0</v>
      </c>
      <c r="L6247" s="52">
        <v>0</v>
      </c>
      <c r="M6247" s="52">
        <v>0</v>
      </c>
      <c r="N6247" s="52">
        <v>0</v>
      </c>
      <c r="O6247" s="52">
        <v>0</v>
      </c>
      <c r="P6247" s="52">
        <v>0</v>
      </c>
      <c r="Q6247" s="52">
        <v>0</v>
      </c>
      <c r="R6247" s="52">
        <v>0</v>
      </c>
      <c r="S6247" s="52">
        <v>0</v>
      </c>
      <c r="T6247" s="52">
        <v>0</v>
      </c>
      <c r="U6247" s="52">
        <v>0</v>
      </c>
      <c r="V6247" s="52">
        <v>0</v>
      </c>
      <c r="W6247" s="52">
        <v>0</v>
      </c>
      <c r="X6247" s="52">
        <v>0</v>
      </c>
      <c r="Y6247" s="52">
        <v>0</v>
      </c>
      <c r="Z6247" s="52">
        <v>0</v>
      </c>
    </row>
    <row r="6248" spans="1:26">
      <c r="A6248" s="52" t="s">
        <v>353</v>
      </c>
      <c r="B6248" s="52" t="s">
        <v>342</v>
      </c>
      <c r="C6248" s="52" t="s">
        <v>265</v>
      </c>
      <c r="D6248" s="52" t="s">
        <v>86</v>
      </c>
      <c r="E6248" s="52" t="s">
        <v>90</v>
      </c>
      <c r="F6248" s="52" t="s">
        <v>72</v>
      </c>
      <c r="G6248" s="52">
        <v>0</v>
      </c>
      <c r="H6248" s="52">
        <v>0</v>
      </c>
      <c r="I6248" s="52">
        <v>0</v>
      </c>
      <c r="J6248" s="52">
        <v>0</v>
      </c>
      <c r="K6248" s="52">
        <v>0</v>
      </c>
      <c r="L6248" s="52">
        <v>0</v>
      </c>
      <c r="M6248" s="52">
        <v>0</v>
      </c>
      <c r="N6248" s="52">
        <v>0</v>
      </c>
      <c r="O6248" s="52">
        <v>0</v>
      </c>
      <c r="P6248" s="52">
        <v>0</v>
      </c>
      <c r="Q6248" s="52">
        <v>0</v>
      </c>
      <c r="R6248" s="52">
        <v>0</v>
      </c>
      <c r="S6248" s="52">
        <v>0</v>
      </c>
      <c r="T6248" s="52">
        <v>0</v>
      </c>
      <c r="U6248" s="52">
        <v>0</v>
      </c>
      <c r="V6248" s="52">
        <v>0</v>
      </c>
      <c r="W6248" s="52">
        <v>0</v>
      </c>
      <c r="X6248" s="52">
        <v>0</v>
      </c>
      <c r="Y6248" s="52">
        <v>0</v>
      </c>
      <c r="Z6248" s="52">
        <v>0</v>
      </c>
    </row>
    <row r="6249" spans="1:26">
      <c r="A6249" s="52" t="s">
        <v>353</v>
      </c>
      <c r="B6249" s="52" t="s">
        <v>343</v>
      </c>
      <c r="C6249" s="52" t="s">
        <v>265</v>
      </c>
      <c r="D6249" s="52" t="s">
        <v>86</v>
      </c>
      <c r="E6249" s="52" t="s">
        <v>90</v>
      </c>
      <c r="F6249" s="52" t="s">
        <v>73</v>
      </c>
      <c r="G6249" s="52">
        <v>0</v>
      </c>
      <c r="H6249" s="52">
        <v>0</v>
      </c>
      <c r="I6249" s="52">
        <v>0</v>
      </c>
      <c r="J6249" s="52">
        <v>0</v>
      </c>
      <c r="K6249" s="52">
        <v>0</v>
      </c>
      <c r="L6249" s="52">
        <v>0</v>
      </c>
      <c r="M6249" s="52">
        <v>0</v>
      </c>
      <c r="N6249" s="52">
        <v>0</v>
      </c>
      <c r="O6249" s="52">
        <v>0</v>
      </c>
      <c r="P6249" s="52">
        <v>0</v>
      </c>
      <c r="Q6249" s="52">
        <v>0</v>
      </c>
      <c r="R6249" s="52">
        <v>0</v>
      </c>
      <c r="S6249" s="52">
        <v>0</v>
      </c>
      <c r="T6249" s="52">
        <v>0</v>
      </c>
      <c r="U6249" s="52">
        <v>0</v>
      </c>
      <c r="V6249" s="52">
        <v>0</v>
      </c>
      <c r="W6249" s="52">
        <v>0</v>
      </c>
      <c r="X6249" s="52">
        <v>0</v>
      </c>
      <c r="Y6249" s="52">
        <v>0</v>
      </c>
      <c r="Z6249" s="52">
        <v>0</v>
      </c>
    </row>
    <row r="6250" spans="1:26">
      <c r="A6250" s="52" t="s">
        <v>354</v>
      </c>
      <c r="B6250" s="52" t="s">
        <v>337</v>
      </c>
      <c r="C6250" s="52" t="s">
        <v>265</v>
      </c>
      <c r="D6250" s="52" t="s">
        <v>86</v>
      </c>
      <c r="E6250" s="52" t="s">
        <v>91</v>
      </c>
      <c r="F6250" s="52" t="s">
        <v>63</v>
      </c>
      <c r="G6250" s="52">
        <v>0</v>
      </c>
      <c r="H6250" s="52">
        <v>0</v>
      </c>
      <c r="I6250" s="52">
        <v>0</v>
      </c>
      <c r="J6250" s="52">
        <v>0</v>
      </c>
      <c r="K6250" s="52">
        <v>0</v>
      </c>
      <c r="L6250" s="52">
        <v>0</v>
      </c>
      <c r="M6250" s="52">
        <v>0</v>
      </c>
      <c r="N6250" s="52">
        <v>0</v>
      </c>
      <c r="O6250" s="52">
        <v>0</v>
      </c>
      <c r="P6250" s="52">
        <v>0</v>
      </c>
      <c r="Q6250" s="52">
        <v>0</v>
      </c>
      <c r="R6250" s="52">
        <v>0</v>
      </c>
      <c r="S6250" s="52">
        <v>0</v>
      </c>
      <c r="T6250" s="52">
        <v>0</v>
      </c>
      <c r="U6250" s="52">
        <v>0</v>
      </c>
      <c r="V6250" s="52">
        <v>0</v>
      </c>
      <c r="W6250" s="52">
        <v>0</v>
      </c>
      <c r="X6250" s="52">
        <v>0</v>
      </c>
      <c r="Y6250" s="52">
        <v>0</v>
      </c>
      <c r="Z6250" s="52">
        <v>0</v>
      </c>
    </row>
    <row r="6251" spans="1:26">
      <c r="A6251" s="52" t="s">
        <v>354</v>
      </c>
      <c r="B6251" s="52" t="s">
        <v>338</v>
      </c>
      <c r="C6251" s="52" t="s">
        <v>265</v>
      </c>
      <c r="D6251" s="52" t="s">
        <v>86</v>
      </c>
      <c r="E6251" s="52" t="s">
        <v>91</v>
      </c>
      <c r="F6251" s="52" t="s">
        <v>64</v>
      </c>
      <c r="G6251" s="52">
        <v>0</v>
      </c>
      <c r="H6251" s="52">
        <v>0</v>
      </c>
      <c r="I6251" s="52">
        <v>0</v>
      </c>
      <c r="J6251" s="52">
        <v>0</v>
      </c>
      <c r="K6251" s="52">
        <v>0</v>
      </c>
      <c r="L6251" s="52">
        <v>0</v>
      </c>
      <c r="M6251" s="52">
        <v>0</v>
      </c>
      <c r="N6251" s="52">
        <v>0</v>
      </c>
      <c r="O6251" s="52">
        <v>0</v>
      </c>
      <c r="P6251" s="52">
        <v>0</v>
      </c>
      <c r="Q6251" s="52">
        <v>0</v>
      </c>
      <c r="R6251" s="52">
        <v>0</v>
      </c>
      <c r="S6251" s="52">
        <v>0</v>
      </c>
      <c r="T6251" s="52">
        <v>0</v>
      </c>
      <c r="U6251" s="52">
        <v>0</v>
      </c>
      <c r="V6251" s="52">
        <v>0</v>
      </c>
      <c r="W6251" s="52">
        <v>0</v>
      </c>
      <c r="X6251" s="52">
        <v>0</v>
      </c>
      <c r="Y6251" s="52">
        <v>0</v>
      </c>
      <c r="Z6251" s="52">
        <v>0</v>
      </c>
    </row>
    <row r="6252" spans="1:26">
      <c r="A6252" s="52" t="s">
        <v>354</v>
      </c>
      <c r="B6252" s="52" t="s">
        <v>339</v>
      </c>
      <c r="C6252" s="52" t="s">
        <v>265</v>
      </c>
      <c r="D6252" s="52" t="s">
        <v>86</v>
      </c>
      <c r="E6252" s="52" t="s">
        <v>91</v>
      </c>
      <c r="F6252" s="52" t="s">
        <v>65</v>
      </c>
      <c r="G6252" s="52">
        <v>0</v>
      </c>
      <c r="H6252" s="52">
        <v>0</v>
      </c>
      <c r="I6252" s="52">
        <v>0</v>
      </c>
      <c r="J6252" s="52">
        <v>0</v>
      </c>
      <c r="K6252" s="52">
        <v>0</v>
      </c>
      <c r="L6252" s="52">
        <v>0</v>
      </c>
      <c r="M6252" s="52">
        <v>0</v>
      </c>
      <c r="N6252" s="52">
        <v>0</v>
      </c>
      <c r="O6252" s="52">
        <v>0</v>
      </c>
      <c r="P6252" s="52">
        <v>0</v>
      </c>
      <c r="Q6252" s="52">
        <v>0</v>
      </c>
      <c r="R6252" s="52">
        <v>0</v>
      </c>
      <c r="S6252" s="52">
        <v>0</v>
      </c>
      <c r="T6252" s="52">
        <v>0</v>
      </c>
      <c r="U6252" s="52">
        <v>0</v>
      </c>
      <c r="V6252" s="52">
        <v>0</v>
      </c>
      <c r="W6252" s="52">
        <v>0</v>
      </c>
      <c r="X6252" s="52">
        <v>0</v>
      </c>
      <c r="Y6252" s="52">
        <v>0</v>
      </c>
      <c r="Z6252" s="52">
        <v>0</v>
      </c>
    </row>
    <row r="6253" spans="1:26">
      <c r="A6253" s="52" t="s">
        <v>354</v>
      </c>
      <c r="B6253" s="52" t="s">
        <v>340</v>
      </c>
      <c r="C6253" s="52" t="s">
        <v>265</v>
      </c>
      <c r="D6253" s="52" t="s">
        <v>86</v>
      </c>
      <c r="E6253" s="52" t="s">
        <v>91</v>
      </c>
      <c r="F6253" s="52" t="s">
        <v>66</v>
      </c>
      <c r="G6253" s="52">
        <v>0</v>
      </c>
      <c r="H6253" s="52">
        <v>0</v>
      </c>
      <c r="I6253" s="52">
        <v>0</v>
      </c>
      <c r="J6253" s="52">
        <v>0</v>
      </c>
      <c r="K6253" s="52">
        <v>0</v>
      </c>
      <c r="L6253" s="52">
        <v>0</v>
      </c>
      <c r="M6253" s="52">
        <v>0</v>
      </c>
      <c r="N6253" s="52">
        <v>0</v>
      </c>
      <c r="O6253" s="52">
        <v>0</v>
      </c>
      <c r="P6253" s="52">
        <v>0</v>
      </c>
      <c r="Q6253" s="52">
        <v>0</v>
      </c>
      <c r="R6253" s="52">
        <v>0</v>
      </c>
      <c r="S6253" s="52">
        <v>0</v>
      </c>
      <c r="T6253" s="52">
        <v>0</v>
      </c>
      <c r="U6253" s="52">
        <v>0</v>
      </c>
      <c r="V6253" s="52">
        <v>0</v>
      </c>
      <c r="W6253" s="52">
        <v>0</v>
      </c>
      <c r="X6253" s="52">
        <v>0</v>
      </c>
      <c r="Y6253" s="52">
        <v>0</v>
      </c>
      <c r="Z6253" s="52">
        <v>0</v>
      </c>
    </row>
    <row r="6254" spans="1:26">
      <c r="A6254" s="52" t="s">
        <v>354</v>
      </c>
      <c r="B6254" s="52" t="s">
        <v>341</v>
      </c>
      <c r="C6254" s="52" t="s">
        <v>265</v>
      </c>
      <c r="D6254" s="52" t="s">
        <v>86</v>
      </c>
      <c r="E6254" s="52" t="s">
        <v>91</v>
      </c>
      <c r="F6254" s="52" t="s">
        <v>67</v>
      </c>
      <c r="G6254" s="52">
        <v>0</v>
      </c>
      <c r="H6254" s="52">
        <v>0</v>
      </c>
      <c r="I6254" s="52">
        <v>0</v>
      </c>
      <c r="J6254" s="52">
        <v>0</v>
      </c>
      <c r="K6254" s="52">
        <v>0</v>
      </c>
      <c r="L6254" s="52">
        <v>0</v>
      </c>
      <c r="M6254" s="52">
        <v>0</v>
      </c>
      <c r="N6254" s="52">
        <v>0</v>
      </c>
      <c r="O6254" s="52">
        <v>0</v>
      </c>
      <c r="P6254" s="52">
        <v>0</v>
      </c>
      <c r="Q6254" s="52">
        <v>0</v>
      </c>
      <c r="R6254" s="52">
        <v>0</v>
      </c>
      <c r="S6254" s="52">
        <v>0</v>
      </c>
      <c r="T6254" s="52">
        <v>0</v>
      </c>
      <c r="U6254" s="52">
        <v>0</v>
      </c>
      <c r="V6254" s="52">
        <v>0</v>
      </c>
      <c r="W6254" s="52">
        <v>0</v>
      </c>
      <c r="X6254" s="52">
        <v>0</v>
      </c>
      <c r="Y6254" s="52">
        <v>0</v>
      </c>
      <c r="Z6254" s="52">
        <v>0</v>
      </c>
    </row>
    <row r="6255" spans="1:26">
      <c r="A6255" s="52" t="s">
        <v>354</v>
      </c>
      <c r="B6255" s="52" t="s">
        <v>337</v>
      </c>
      <c r="C6255" s="52" t="s">
        <v>265</v>
      </c>
      <c r="D6255" s="52" t="s">
        <v>86</v>
      </c>
      <c r="E6255" s="52" t="s">
        <v>91</v>
      </c>
      <c r="F6255" s="52" t="s">
        <v>68</v>
      </c>
      <c r="G6255" s="52">
        <v>0</v>
      </c>
      <c r="H6255" s="52">
        <v>0</v>
      </c>
      <c r="I6255" s="52">
        <v>0</v>
      </c>
      <c r="J6255" s="52">
        <v>0</v>
      </c>
      <c r="K6255" s="52">
        <v>0</v>
      </c>
      <c r="L6255" s="52">
        <v>0</v>
      </c>
      <c r="M6255" s="52">
        <v>0</v>
      </c>
      <c r="N6255" s="52">
        <v>0</v>
      </c>
      <c r="O6255" s="52">
        <v>0</v>
      </c>
      <c r="P6255" s="52">
        <v>0</v>
      </c>
      <c r="Q6255" s="52">
        <v>0</v>
      </c>
      <c r="R6255" s="52">
        <v>0</v>
      </c>
      <c r="S6255" s="52">
        <v>0</v>
      </c>
      <c r="T6255" s="52">
        <v>0</v>
      </c>
      <c r="U6255" s="52">
        <v>0</v>
      </c>
      <c r="V6255" s="52">
        <v>0</v>
      </c>
      <c r="W6255" s="52">
        <v>0</v>
      </c>
      <c r="X6255" s="52">
        <v>0</v>
      </c>
      <c r="Y6255" s="52">
        <v>0</v>
      </c>
      <c r="Z6255" s="52">
        <v>0</v>
      </c>
    </row>
    <row r="6256" spans="1:26">
      <c r="A6256" s="52" t="s">
        <v>354</v>
      </c>
      <c r="B6256" s="52" t="s">
        <v>337</v>
      </c>
      <c r="C6256" s="52" t="s">
        <v>265</v>
      </c>
      <c r="D6256" s="52" t="s">
        <v>86</v>
      </c>
      <c r="E6256" s="52" t="s">
        <v>91</v>
      </c>
      <c r="F6256" s="52" t="s">
        <v>69</v>
      </c>
      <c r="G6256" s="52">
        <v>0</v>
      </c>
      <c r="H6256" s="52">
        <v>0</v>
      </c>
      <c r="I6256" s="52">
        <v>0</v>
      </c>
      <c r="J6256" s="52">
        <v>0</v>
      </c>
      <c r="K6256" s="52">
        <v>0</v>
      </c>
      <c r="L6256" s="52">
        <v>0</v>
      </c>
      <c r="M6256" s="52">
        <v>0</v>
      </c>
      <c r="N6256" s="52">
        <v>0</v>
      </c>
      <c r="O6256" s="52">
        <v>0</v>
      </c>
      <c r="P6256" s="52">
        <v>0</v>
      </c>
      <c r="Q6256" s="52">
        <v>0</v>
      </c>
      <c r="R6256" s="52">
        <v>0</v>
      </c>
      <c r="S6256" s="52">
        <v>0</v>
      </c>
      <c r="T6256" s="52">
        <v>0</v>
      </c>
      <c r="U6256" s="52">
        <v>0</v>
      </c>
      <c r="V6256" s="52">
        <v>0</v>
      </c>
      <c r="W6256" s="52">
        <v>0</v>
      </c>
      <c r="X6256" s="52">
        <v>0</v>
      </c>
      <c r="Y6256" s="52">
        <v>0</v>
      </c>
      <c r="Z6256" s="52">
        <v>0</v>
      </c>
    </row>
    <row r="6257" spans="1:26">
      <c r="A6257" s="52" t="s">
        <v>354</v>
      </c>
      <c r="B6257" s="52" t="s">
        <v>337</v>
      </c>
      <c r="C6257" s="52" t="s">
        <v>265</v>
      </c>
      <c r="D6257" s="52" t="s">
        <v>86</v>
      </c>
      <c r="E6257" s="52" t="s">
        <v>91</v>
      </c>
      <c r="F6257" s="52" t="s">
        <v>70</v>
      </c>
      <c r="G6257" s="52">
        <v>0</v>
      </c>
      <c r="H6257" s="52">
        <v>0</v>
      </c>
      <c r="I6257" s="52">
        <v>0</v>
      </c>
      <c r="J6257" s="52">
        <v>0</v>
      </c>
      <c r="K6257" s="52">
        <v>0</v>
      </c>
      <c r="L6257" s="52">
        <v>0</v>
      </c>
      <c r="M6257" s="52">
        <v>0</v>
      </c>
      <c r="N6257" s="52">
        <v>0</v>
      </c>
      <c r="O6257" s="52">
        <v>0</v>
      </c>
      <c r="P6257" s="52">
        <v>0</v>
      </c>
      <c r="Q6257" s="52">
        <v>0</v>
      </c>
      <c r="R6257" s="52">
        <v>0</v>
      </c>
      <c r="S6257" s="52">
        <v>0</v>
      </c>
      <c r="T6257" s="52">
        <v>0</v>
      </c>
      <c r="U6257" s="52">
        <v>0</v>
      </c>
      <c r="V6257" s="52">
        <v>0</v>
      </c>
      <c r="W6257" s="52">
        <v>0</v>
      </c>
      <c r="X6257" s="52">
        <v>0</v>
      </c>
      <c r="Y6257" s="52">
        <v>0</v>
      </c>
      <c r="Z6257" s="52">
        <v>0</v>
      </c>
    </row>
    <row r="6258" spans="1:26">
      <c r="A6258" s="52" t="s">
        <v>354</v>
      </c>
      <c r="B6258" s="52" t="s">
        <v>342</v>
      </c>
      <c r="C6258" s="52" t="s">
        <v>265</v>
      </c>
      <c r="D6258" s="52" t="s">
        <v>86</v>
      </c>
      <c r="E6258" s="52" t="s">
        <v>91</v>
      </c>
      <c r="F6258" s="52" t="s">
        <v>71</v>
      </c>
      <c r="G6258" s="52">
        <v>0</v>
      </c>
      <c r="H6258" s="52">
        <v>0</v>
      </c>
      <c r="I6258" s="52">
        <v>0</v>
      </c>
      <c r="J6258" s="52">
        <v>0</v>
      </c>
      <c r="K6258" s="52">
        <v>0</v>
      </c>
      <c r="L6258" s="52">
        <v>0</v>
      </c>
      <c r="M6258" s="52">
        <v>0</v>
      </c>
      <c r="N6258" s="52">
        <v>0</v>
      </c>
      <c r="O6258" s="52">
        <v>0</v>
      </c>
      <c r="P6258" s="52">
        <v>0</v>
      </c>
      <c r="Q6258" s="52">
        <v>0</v>
      </c>
      <c r="R6258" s="52">
        <v>0</v>
      </c>
      <c r="S6258" s="52">
        <v>0</v>
      </c>
      <c r="T6258" s="52">
        <v>0</v>
      </c>
      <c r="U6258" s="52">
        <v>0</v>
      </c>
      <c r="V6258" s="52">
        <v>0</v>
      </c>
      <c r="W6258" s="52">
        <v>0</v>
      </c>
      <c r="X6258" s="52">
        <v>0</v>
      </c>
      <c r="Y6258" s="52">
        <v>0</v>
      </c>
      <c r="Z6258" s="52">
        <v>0</v>
      </c>
    </row>
    <row r="6259" spans="1:26">
      <c r="A6259" s="52" t="s">
        <v>354</v>
      </c>
      <c r="B6259" s="52" t="s">
        <v>342</v>
      </c>
      <c r="C6259" s="52" t="s">
        <v>265</v>
      </c>
      <c r="D6259" s="52" t="s">
        <v>86</v>
      </c>
      <c r="E6259" s="52" t="s">
        <v>91</v>
      </c>
      <c r="F6259" s="52" t="s">
        <v>72</v>
      </c>
      <c r="G6259" s="52">
        <v>0</v>
      </c>
      <c r="H6259" s="52">
        <v>0</v>
      </c>
      <c r="I6259" s="52">
        <v>0</v>
      </c>
      <c r="J6259" s="52">
        <v>0</v>
      </c>
      <c r="K6259" s="52">
        <v>0</v>
      </c>
      <c r="L6259" s="52">
        <v>0</v>
      </c>
      <c r="M6259" s="52">
        <v>0</v>
      </c>
      <c r="N6259" s="52">
        <v>0</v>
      </c>
      <c r="O6259" s="52">
        <v>0</v>
      </c>
      <c r="P6259" s="52">
        <v>0</v>
      </c>
      <c r="Q6259" s="52">
        <v>0</v>
      </c>
      <c r="R6259" s="52">
        <v>0</v>
      </c>
      <c r="S6259" s="52">
        <v>0</v>
      </c>
      <c r="T6259" s="52">
        <v>0</v>
      </c>
      <c r="U6259" s="52">
        <v>0</v>
      </c>
      <c r="V6259" s="52">
        <v>0</v>
      </c>
      <c r="W6259" s="52">
        <v>0</v>
      </c>
      <c r="X6259" s="52">
        <v>0</v>
      </c>
      <c r="Y6259" s="52">
        <v>0</v>
      </c>
      <c r="Z6259" s="52">
        <v>0</v>
      </c>
    </row>
    <row r="6260" spans="1:26">
      <c r="A6260" s="52" t="s">
        <v>354</v>
      </c>
      <c r="B6260" s="52" t="s">
        <v>343</v>
      </c>
      <c r="C6260" s="52" t="s">
        <v>265</v>
      </c>
      <c r="D6260" s="52" t="s">
        <v>86</v>
      </c>
      <c r="E6260" s="52" t="s">
        <v>91</v>
      </c>
      <c r="F6260" s="52" t="s">
        <v>73</v>
      </c>
      <c r="G6260" s="52">
        <v>0</v>
      </c>
      <c r="H6260" s="52">
        <v>0</v>
      </c>
      <c r="I6260" s="52">
        <v>0</v>
      </c>
      <c r="J6260" s="52">
        <v>0</v>
      </c>
      <c r="K6260" s="52">
        <v>0</v>
      </c>
      <c r="L6260" s="52">
        <v>0</v>
      </c>
      <c r="M6260" s="52">
        <v>0</v>
      </c>
      <c r="N6260" s="52">
        <v>0</v>
      </c>
      <c r="O6260" s="52">
        <v>0</v>
      </c>
      <c r="P6260" s="52">
        <v>0</v>
      </c>
      <c r="Q6260" s="52">
        <v>0</v>
      </c>
      <c r="R6260" s="52">
        <v>0</v>
      </c>
      <c r="S6260" s="52">
        <v>0</v>
      </c>
      <c r="T6260" s="52">
        <v>0</v>
      </c>
      <c r="U6260" s="52">
        <v>0</v>
      </c>
      <c r="V6260" s="52">
        <v>0</v>
      </c>
      <c r="W6260" s="52">
        <v>0</v>
      </c>
      <c r="X6260" s="52">
        <v>0</v>
      </c>
      <c r="Y6260" s="52">
        <v>0</v>
      </c>
      <c r="Z6260" s="52">
        <v>0</v>
      </c>
    </row>
    <row r="6261" spans="1:26">
      <c r="A6261" s="52" t="s">
        <v>355</v>
      </c>
      <c r="B6261" s="52" t="s">
        <v>337</v>
      </c>
      <c r="C6261" s="52" t="s">
        <v>265</v>
      </c>
      <c r="D6261" s="52" t="s">
        <v>86</v>
      </c>
      <c r="E6261" s="52" t="s">
        <v>92</v>
      </c>
      <c r="F6261" s="52" t="s">
        <v>63</v>
      </c>
      <c r="G6261" s="52">
        <v>0</v>
      </c>
      <c r="H6261" s="52">
        <v>0</v>
      </c>
      <c r="I6261" s="52">
        <v>0</v>
      </c>
      <c r="J6261" s="52">
        <v>0</v>
      </c>
      <c r="K6261" s="52">
        <v>0</v>
      </c>
      <c r="L6261" s="52">
        <v>0</v>
      </c>
      <c r="M6261" s="52">
        <v>0</v>
      </c>
      <c r="N6261" s="52">
        <v>0</v>
      </c>
      <c r="O6261" s="52">
        <v>0</v>
      </c>
      <c r="P6261" s="52">
        <v>0</v>
      </c>
      <c r="Q6261" s="52">
        <v>0</v>
      </c>
      <c r="R6261" s="52">
        <v>0</v>
      </c>
      <c r="S6261" s="52">
        <v>0</v>
      </c>
      <c r="T6261" s="52">
        <v>0</v>
      </c>
      <c r="U6261" s="52">
        <v>0</v>
      </c>
      <c r="V6261" s="52">
        <v>0</v>
      </c>
      <c r="W6261" s="52">
        <v>0</v>
      </c>
      <c r="X6261" s="52">
        <v>0</v>
      </c>
      <c r="Y6261" s="52">
        <v>0</v>
      </c>
      <c r="Z6261" s="52">
        <v>0</v>
      </c>
    </row>
    <row r="6262" spans="1:26">
      <c r="A6262" s="52" t="s">
        <v>355</v>
      </c>
      <c r="B6262" s="52" t="s">
        <v>338</v>
      </c>
      <c r="C6262" s="52" t="s">
        <v>265</v>
      </c>
      <c r="D6262" s="52" t="s">
        <v>86</v>
      </c>
      <c r="E6262" s="52" t="s">
        <v>92</v>
      </c>
      <c r="F6262" s="52" t="s">
        <v>64</v>
      </c>
      <c r="G6262" s="52">
        <v>0</v>
      </c>
      <c r="H6262" s="52">
        <v>0</v>
      </c>
      <c r="I6262" s="52">
        <v>0</v>
      </c>
      <c r="J6262" s="52">
        <v>0</v>
      </c>
      <c r="K6262" s="52">
        <v>0</v>
      </c>
      <c r="L6262" s="52">
        <v>0</v>
      </c>
      <c r="M6262" s="52">
        <v>0</v>
      </c>
      <c r="N6262" s="52">
        <v>0</v>
      </c>
      <c r="O6262" s="52">
        <v>0</v>
      </c>
      <c r="P6262" s="52">
        <v>0</v>
      </c>
      <c r="Q6262" s="52">
        <v>0</v>
      </c>
      <c r="R6262" s="52">
        <v>0</v>
      </c>
      <c r="S6262" s="52">
        <v>0</v>
      </c>
      <c r="T6262" s="52">
        <v>0</v>
      </c>
      <c r="U6262" s="52">
        <v>0</v>
      </c>
      <c r="V6262" s="52">
        <v>0</v>
      </c>
      <c r="W6262" s="52">
        <v>0</v>
      </c>
      <c r="X6262" s="52">
        <v>0</v>
      </c>
      <c r="Y6262" s="52">
        <v>0</v>
      </c>
      <c r="Z6262" s="52">
        <v>0</v>
      </c>
    </row>
    <row r="6263" spans="1:26">
      <c r="A6263" s="52" t="s">
        <v>355</v>
      </c>
      <c r="B6263" s="52" t="s">
        <v>339</v>
      </c>
      <c r="C6263" s="52" t="s">
        <v>265</v>
      </c>
      <c r="D6263" s="52" t="s">
        <v>86</v>
      </c>
      <c r="E6263" s="52" t="s">
        <v>92</v>
      </c>
      <c r="F6263" s="52" t="s">
        <v>65</v>
      </c>
      <c r="G6263" s="52">
        <v>0</v>
      </c>
      <c r="H6263" s="52">
        <v>0</v>
      </c>
      <c r="I6263" s="52">
        <v>0</v>
      </c>
      <c r="J6263" s="52">
        <v>0</v>
      </c>
      <c r="K6263" s="52">
        <v>0</v>
      </c>
      <c r="L6263" s="52">
        <v>0</v>
      </c>
      <c r="M6263" s="52">
        <v>0</v>
      </c>
      <c r="N6263" s="52">
        <v>0</v>
      </c>
      <c r="O6263" s="52">
        <v>0</v>
      </c>
      <c r="P6263" s="52">
        <v>0</v>
      </c>
      <c r="Q6263" s="52">
        <v>0</v>
      </c>
      <c r="R6263" s="52">
        <v>0</v>
      </c>
      <c r="S6263" s="52">
        <v>0</v>
      </c>
      <c r="T6263" s="52">
        <v>0</v>
      </c>
      <c r="U6263" s="52">
        <v>0</v>
      </c>
      <c r="V6263" s="52">
        <v>0</v>
      </c>
      <c r="W6263" s="52">
        <v>0</v>
      </c>
      <c r="X6263" s="52">
        <v>0</v>
      </c>
      <c r="Y6263" s="52">
        <v>0</v>
      </c>
      <c r="Z6263" s="52">
        <v>0</v>
      </c>
    </row>
    <row r="6264" spans="1:26">
      <c r="A6264" s="52" t="s">
        <v>355</v>
      </c>
      <c r="B6264" s="52" t="s">
        <v>340</v>
      </c>
      <c r="C6264" s="52" t="s">
        <v>265</v>
      </c>
      <c r="D6264" s="52" t="s">
        <v>86</v>
      </c>
      <c r="E6264" s="52" t="s">
        <v>92</v>
      </c>
      <c r="F6264" s="52" t="s">
        <v>66</v>
      </c>
      <c r="G6264" s="52">
        <v>0</v>
      </c>
      <c r="H6264" s="52">
        <v>0</v>
      </c>
      <c r="I6264" s="52">
        <v>0</v>
      </c>
      <c r="J6264" s="52">
        <v>0</v>
      </c>
      <c r="K6264" s="52">
        <v>0</v>
      </c>
      <c r="L6264" s="52">
        <v>0</v>
      </c>
      <c r="M6264" s="52">
        <v>0</v>
      </c>
      <c r="N6264" s="52">
        <v>0</v>
      </c>
      <c r="O6264" s="52">
        <v>0</v>
      </c>
      <c r="P6264" s="52">
        <v>0</v>
      </c>
      <c r="Q6264" s="52">
        <v>0</v>
      </c>
      <c r="R6264" s="52">
        <v>0</v>
      </c>
      <c r="S6264" s="52">
        <v>0</v>
      </c>
      <c r="T6264" s="52">
        <v>0</v>
      </c>
      <c r="U6264" s="52">
        <v>0</v>
      </c>
      <c r="V6264" s="52">
        <v>0</v>
      </c>
      <c r="W6264" s="52">
        <v>0</v>
      </c>
      <c r="X6264" s="52">
        <v>0</v>
      </c>
      <c r="Y6264" s="52">
        <v>0</v>
      </c>
      <c r="Z6264" s="52">
        <v>0</v>
      </c>
    </row>
    <row r="6265" spans="1:26">
      <c r="A6265" s="52" t="s">
        <v>355</v>
      </c>
      <c r="B6265" s="52" t="s">
        <v>341</v>
      </c>
      <c r="C6265" s="52" t="s">
        <v>265</v>
      </c>
      <c r="D6265" s="52" t="s">
        <v>86</v>
      </c>
      <c r="E6265" s="52" t="s">
        <v>92</v>
      </c>
      <c r="F6265" s="52" t="s">
        <v>67</v>
      </c>
      <c r="G6265" s="52">
        <v>0</v>
      </c>
      <c r="H6265" s="52">
        <v>0</v>
      </c>
      <c r="I6265" s="52">
        <v>0</v>
      </c>
      <c r="J6265" s="52">
        <v>0</v>
      </c>
      <c r="K6265" s="52">
        <v>0</v>
      </c>
      <c r="L6265" s="52">
        <v>0</v>
      </c>
      <c r="M6265" s="52">
        <v>0</v>
      </c>
      <c r="N6265" s="52">
        <v>0</v>
      </c>
      <c r="O6265" s="52">
        <v>0</v>
      </c>
      <c r="P6265" s="52">
        <v>0</v>
      </c>
      <c r="Q6265" s="52">
        <v>0</v>
      </c>
      <c r="R6265" s="52">
        <v>0</v>
      </c>
      <c r="S6265" s="52">
        <v>0</v>
      </c>
      <c r="T6265" s="52">
        <v>0</v>
      </c>
      <c r="U6265" s="52">
        <v>0</v>
      </c>
      <c r="V6265" s="52">
        <v>0</v>
      </c>
      <c r="W6265" s="52">
        <v>0</v>
      </c>
      <c r="X6265" s="52">
        <v>0</v>
      </c>
      <c r="Y6265" s="52">
        <v>0</v>
      </c>
      <c r="Z6265" s="52">
        <v>0</v>
      </c>
    </row>
    <row r="6266" spans="1:26">
      <c r="A6266" s="52" t="s">
        <v>355</v>
      </c>
      <c r="B6266" s="52" t="s">
        <v>337</v>
      </c>
      <c r="C6266" s="52" t="s">
        <v>265</v>
      </c>
      <c r="D6266" s="52" t="s">
        <v>86</v>
      </c>
      <c r="E6266" s="52" t="s">
        <v>92</v>
      </c>
      <c r="F6266" s="52" t="s">
        <v>68</v>
      </c>
      <c r="G6266" s="52">
        <v>0</v>
      </c>
      <c r="H6266" s="52">
        <v>0</v>
      </c>
      <c r="I6266" s="52">
        <v>0</v>
      </c>
      <c r="J6266" s="52">
        <v>0</v>
      </c>
      <c r="K6266" s="52">
        <v>0</v>
      </c>
      <c r="L6266" s="52">
        <v>0</v>
      </c>
      <c r="M6266" s="52">
        <v>0</v>
      </c>
      <c r="N6266" s="52">
        <v>0</v>
      </c>
      <c r="O6266" s="52">
        <v>0</v>
      </c>
      <c r="P6266" s="52">
        <v>0</v>
      </c>
      <c r="Q6266" s="52">
        <v>0</v>
      </c>
      <c r="R6266" s="52">
        <v>0</v>
      </c>
      <c r="S6266" s="52">
        <v>0</v>
      </c>
      <c r="T6266" s="52">
        <v>0</v>
      </c>
      <c r="U6266" s="52">
        <v>0</v>
      </c>
      <c r="V6266" s="52">
        <v>0</v>
      </c>
      <c r="W6266" s="52">
        <v>0</v>
      </c>
      <c r="X6266" s="52">
        <v>0</v>
      </c>
      <c r="Y6266" s="52">
        <v>0</v>
      </c>
      <c r="Z6266" s="52">
        <v>0</v>
      </c>
    </row>
    <row r="6267" spans="1:26">
      <c r="A6267" s="52" t="s">
        <v>355</v>
      </c>
      <c r="B6267" s="52" t="s">
        <v>337</v>
      </c>
      <c r="C6267" s="52" t="s">
        <v>265</v>
      </c>
      <c r="D6267" s="52" t="s">
        <v>86</v>
      </c>
      <c r="E6267" s="52" t="s">
        <v>92</v>
      </c>
      <c r="F6267" s="52" t="s">
        <v>69</v>
      </c>
      <c r="G6267" s="52">
        <v>0</v>
      </c>
      <c r="H6267" s="52">
        <v>0</v>
      </c>
      <c r="I6267" s="52">
        <v>0</v>
      </c>
      <c r="J6267" s="52">
        <v>0</v>
      </c>
      <c r="K6267" s="52">
        <v>0</v>
      </c>
      <c r="L6267" s="52">
        <v>0</v>
      </c>
      <c r="M6267" s="52">
        <v>0</v>
      </c>
      <c r="N6267" s="52">
        <v>0</v>
      </c>
      <c r="O6267" s="52">
        <v>0</v>
      </c>
      <c r="P6267" s="52">
        <v>0</v>
      </c>
      <c r="Q6267" s="52">
        <v>0</v>
      </c>
      <c r="R6267" s="52">
        <v>0</v>
      </c>
      <c r="S6267" s="52">
        <v>0</v>
      </c>
      <c r="T6267" s="52">
        <v>0</v>
      </c>
      <c r="U6267" s="52">
        <v>0</v>
      </c>
      <c r="V6267" s="52">
        <v>0</v>
      </c>
      <c r="W6267" s="52">
        <v>0</v>
      </c>
      <c r="X6267" s="52">
        <v>0</v>
      </c>
      <c r="Y6267" s="52">
        <v>0</v>
      </c>
      <c r="Z6267" s="52">
        <v>0</v>
      </c>
    </row>
    <row r="6268" spans="1:26">
      <c r="A6268" s="52" t="s">
        <v>355</v>
      </c>
      <c r="B6268" s="52" t="s">
        <v>337</v>
      </c>
      <c r="C6268" s="52" t="s">
        <v>265</v>
      </c>
      <c r="D6268" s="52" t="s">
        <v>86</v>
      </c>
      <c r="E6268" s="52" t="s">
        <v>92</v>
      </c>
      <c r="F6268" s="52" t="s">
        <v>70</v>
      </c>
      <c r="G6268" s="52">
        <v>0</v>
      </c>
      <c r="H6268" s="52">
        <v>0</v>
      </c>
      <c r="I6268" s="52">
        <v>0</v>
      </c>
      <c r="J6268" s="52">
        <v>0</v>
      </c>
      <c r="K6268" s="52">
        <v>0</v>
      </c>
      <c r="L6268" s="52">
        <v>0</v>
      </c>
      <c r="M6268" s="52">
        <v>0</v>
      </c>
      <c r="N6268" s="52">
        <v>0</v>
      </c>
      <c r="O6268" s="52">
        <v>0</v>
      </c>
      <c r="P6268" s="52">
        <v>0</v>
      </c>
      <c r="Q6268" s="52">
        <v>0</v>
      </c>
      <c r="R6268" s="52">
        <v>0</v>
      </c>
      <c r="S6268" s="52">
        <v>0</v>
      </c>
      <c r="T6268" s="52">
        <v>0</v>
      </c>
      <c r="U6268" s="52">
        <v>0</v>
      </c>
      <c r="V6268" s="52">
        <v>0</v>
      </c>
      <c r="W6268" s="52">
        <v>0</v>
      </c>
      <c r="X6268" s="52">
        <v>0</v>
      </c>
      <c r="Y6268" s="52">
        <v>0</v>
      </c>
      <c r="Z6268" s="52">
        <v>0</v>
      </c>
    </row>
    <row r="6269" spans="1:26">
      <c r="A6269" s="52" t="s">
        <v>355</v>
      </c>
      <c r="B6269" s="52" t="s">
        <v>342</v>
      </c>
      <c r="C6269" s="52" t="s">
        <v>265</v>
      </c>
      <c r="D6269" s="52" t="s">
        <v>86</v>
      </c>
      <c r="E6269" s="52" t="s">
        <v>92</v>
      </c>
      <c r="F6269" s="52" t="s">
        <v>71</v>
      </c>
      <c r="G6269" s="52">
        <v>0</v>
      </c>
      <c r="H6269" s="52">
        <v>0</v>
      </c>
      <c r="I6269" s="52">
        <v>0</v>
      </c>
      <c r="J6269" s="52">
        <v>0</v>
      </c>
      <c r="K6269" s="52">
        <v>0</v>
      </c>
      <c r="L6269" s="52">
        <v>0</v>
      </c>
      <c r="M6269" s="52">
        <v>0</v>
      </c>
      <c r="N6269" s="52">
        <v>0</v>
      </c>
      <c r="O6269" s="52">
        <v>0</v>
      </c>
      <c r="P6269" s="52">
        <v>0</v>
      </c>
      <c r="Q6269" s="52">
        <v>0</v>
      </c>
      <c r="R6269" s="52">
        <v>0</v>
      </c>
      <c r="S6269" s="52">
        <v>0</v>
      </c>
      <c r="T6269" s="52">
        <v>0</v>
      </c>
      <c r="U6269" s="52">
        <v>0</v>
      </c>
      <c r="V6269" s="52">
        <v>0</v>
      </c>
      <c r="W6269" s="52">
        <v>0</v>
      </c>
      <c r="X6269" s="52">
        <v>0</v>
      </c>
      <c r="Y6269" s="52">
        <v>0</v>
      </c>
      <c r="Z6269" s="52">
        <v>0</v>
      </c>
    </row>
    <row r="6270" spans="1:26">
      <c r="A6270" s="52" t="s">
        <v>355</v>
      </c>
      <c r="B6270" s="52" t="s">
        <v>342</v>
      </c>
      <c r="C6270" s="52" t="s">
        <v>265</v>
      </c>
      <c r="D6270" s="52" t="s">
        <v>86</v>
      </c>
      <c r="E6270" s="52" t="s">
        <v>92</v>
      </c>
      <c r="F6270" s="52" t="s">
        <v>72</v>
      </c>
      <c r="G6270" s="52">
        <v>0</v>
      </c>
      <c r="H6270" s="52">
        <v>0</v>
      </c>
      <c r="I6270" s="52">
        <v>0</v>
      </c>
      <c r="J6270" s="52">
        <v>0</v>
      </c>
      <c r="K6270" s="52">
        <v>0</v>
      </c>
      <c r="L6270" s="52">
        <v>0</v>
      </c>
      <c r="M6270" s="52">
        <v>0</v>
      </c>
      <c r="N6270" s="52">
        <v>0</v>
      </c>
      <c r="O6270" s="52">
        <v>0</v>
      </c>
      <c r="P6270" s="52">
        <v>0</v>
      </c>
      <c r="Q6270" s="52">
        <v>0</v>
      </c>
      <c r="R6270" s="52">
        <v>0</v>
      </c>
      <c r="S6270" s="52">
        <v>0</v>
      </c>
      <c r="T6270" s="52">
        <v>0</v>
      </c>
      <c r="U6270" s="52">
        <v>0</v>
      </c>
      <c r="V6270" s="52">
        <v>0</v>
      </c>
      <c r="W6270" s="52">
        <v>0</v>
      </c>
      <c r="X6270" s="52">
        <v>0</v>
      </c>
      <c r="Y6270" s="52">
        <v>0</v>
      </c>
      <c r="Z6270" s="52">
        <v>0</v>
      </c>
    </row>
    <row r="6271" spans="1:26">
      <c r="A6271" s="52" t="s">
        <v>355</v>
      </c>
      <c r="B6271" s="52" t="s">
        <v>343</v>
      </c>
      <c r="C6271" s="52" t="s">
        <v>265</v>
      </c>
      <c r="D6271" s="52" t="s">
        <v>86</v>
      </c>
      <c r="E6271" s="52" t="s">
        <v>92</v>
      </c>
      <c r="F6271" s="52" t="s">
        <v>73</v>
      </c>
      <c r="G6271" s="52">
        <v>0</v>
      </c>
      <c r="H6271" s="52">
        <v>0</v>
      </c>
      <c r="I6271" s="52">
        <v>0</v>
      </c>
      <c r="J6271" s="52">
        <v>0</v>
      </c>
      <c r="K6271" s="52">
        <v>0</v>
      </c>
      <c r="L6271" s="52">
        <v>0</v>
      </c>
      <c r="M6271" s="52">
        <v>0</v>
      </c>
      <c r="N6271" s="52">
        <v>0</v>
      </c>
      <c r="O6271" s="52">
        <v>0</v>
      </c>
      <c r="P6271" s="52">
        <v>0</v>
      </c>
      <c r="Q6271" s="52">
        <v>0</v>
      </c>
      <c r="R6271" s="52">
        <v>0</v>
      </c>
      <c r="S6271" s="52">
        <v>0</v>
      </c>
      <c r="T6271" s="52">
        <v>0</v>
      </c>
      <c r="U6271" s="52">
        <v>0</v>
      </c>
      <c r="V6271" s="52">
        <v>0</v>
      </c>
      <c r="W6271" s="52">
        <v>0</v>
      </c>
      <c r="X6271" s="52">
        <v>0</v>
      </c>
      <c r="Y6271" s="52">
        <v>0</v>
      </c>
      <c r="Z6271" s="52">
        <v>0</v>
      </c>
    </row>
    <row r="6272" spans="1:26">
      <c r="A6272" s="52" t="s">
        <v>356</v>
      </c>
      <c r="B6272" s="52" t="s">
        <v>337</v>
      </c>
      <c r="C6272" s="52" t="s">
        <v>237</v>
      </c>
      <c r="D6272" s="52" t="s">
        <v>93</v>
      </c>
      <c r="E6272" s="52" t="s">
        <v>94</v>
      </c>
      <c r="F6272" s="52" t="s">
        <v>63</v>
      </c>
      <c r="G6272" s="52">
        <v>0.9509018292000001</v>
      </c>
      <c r="H6272" s="52">
        <v>1.2079001736000001</v>
      </c>
      <c r="I6272" s="52">
        <v>0.35980103160000004</v>
      </c>
      <c r="J6272" s="52">
        <v>1.2079001736000001</v>
      </c>
      <c r="K6272" s="52">
        <v>1.2593015172000002</v>
      </c>
      <c r="L6272" s="52">
        <v>1.2593015172000002</v>
      </c>
      <c r="M6272" s="52">
        <v>0.89950048560000007</v>
      </c>
      <c r="N6272" s="52">
        <v>0.84809914200000003</v>
      </c>
      <c r="O6272" s="52">
        <v>0.69389929800000005</v>
      </c>
      <c r="P6272" s="52">
        <v>0.61679937600000001</v>
      </c>
      <c r="Q6272" s="52">
        <v>0.53969945399999997</v>
      </c>
      <c r="R6272" s="52">
        <v>0.41119818840000005</v>
      </c>
      <c r="S6272" s="52">
        <v>0.23129976599999999</v>
      </c>
      <c r="T6272" s="52">
        <v>0.10279850039999999</v>
      </c>
      <c r="U6272" s="52">
        <v>0.21430135800000003</v>
      </c>
      <c r="V6272" s="52">
        <v>0.23999993640000003</v>
      </c>
      <c r="W6272" s="52">
        <v>0.28899805680000001</v>
      </c>
      <c r="X6272" s="52">
        <v>0.484998912</v>
      </c>
      <c r="Y6272" s="52">
        <v>0.10279850039999999</v>
      </c>
      <c r="Z6272" s="52">
        <v>0</v>
      </c>
    </row>
    <row r="6273" spans="1:26">
      <c r="A6273" s="52" t="s">
        <v>356</v>
      </c>
      <c r="B6273" s="52" t="s">
        <v>338</v>
      </c>
      <c r="C6273" s="52" t="s">
        <v>237</v>
      </c>
      <c r="D6273" s="52" t="s">
        <v>93</v>
      </c>
      <c r="E6273" s="52" t="s">
        <v>94</v>
      </c>
      <c r="F6273" s="52" t="s">
        <v>64</v>
      </c>
      <c r="G6273" s="52">
        <v>0.41000076360000004</v>
      </c>
      <c r="H6273" s="52">
        <v>0.42400142280000003</v>
      </c>
      <c r="I6273" s="52">
        <v>0.43800208200000001</v>
      </c>
      <c r="J6273" s="52">
        <v>0.43299885600000004</v>
      </c>
      <c r="K6273" s="52">
        <v>0.42799981680000004</v>
      </c>
      <c r="L6273" s="52">
        <v>0.37999815480000004</v>
      </c>
      <c r="M6273" s="52">
        <v>0.34999973280000002</v>
      </c>
      <c r="N6273" s="52">
        <v>0.351000378</v>
      </c>
      <c r="O6273" s="52">
        <v>0.32899874400000001</v>
      </c>
      <c r="P6273" s="52">
        <v>0.29900032199999999</v>
      </c>
      <c r="Q6273" s="52">
        <v>0.29199999240000002</v>
      </c>
      <c r="R6273" s="52">
        <v>0.29199999240000002</v>
      </c>
      <c r="S6273" s="52">
        <v>0.29099934720000004</v>
      </c>
      <c r="T6273" s="52">
        <v>0.29099934720000004</v>
      </c>
      <c r="U6273" s="52">
        <v>0.28600030800000004</v>
      </c>
      <c r="V6273" s="52">
        <v>0.27300029400000003</v>
      </c>
      <c r="W6273" s="52">
        <v>0.28399901760000001</v>
      </c>
      <c r="X6273" s="52">
        <v>0.28409531399999999</v>
      </c>
      <c r="Y6273" s="52">
        <v>0.28600030800000004</v>
      </c>
      <c r="Z6273" s="52">
        <v>0.15499952280000001</v>
      </c>
    </row>
    <row r="6274" spans="1:26">
      <c r="A6274" s="52" t="s">
        <v>356</v>
      </c>
      <c r="B6274" s="52" t="s">
        <v>339</v>
      </c>
      <c r="C6274" s="52" t="s">
        <v>237</v>
      </c>
      <c r="D6274" s="52" t="s">
        <v>93</v>
      </c>
      <c r="E6274" s="52" t="s">
        <v>94</v>
      </c>
      <c r="F6274" s="52" t="s">
        <v>65</v>
      </c>
      <c r="G6274" s="52">
        <v>0</v>
      </c>
      <c r="H6274" s="52">
        <v>0</v>
      </c>
      <c r="I6274" s="52">
        <v>0</v>
      </c>
      <c r="J6274" s="52">
        <v>0.17199793080000003</v>
      </c>
      <c r="K6274" s="52">
        <v>0.230001858</v>
      </c>
      <c r="L6274" s="52">
        <v>0.45999952920000003</v>
      </c>
      <c r="M6274" s="52">
        <v>0.6009983928</v>
      </c>
      <c r="N6274" s="52">
        <v>0.61999809120000005</v>
      </c>
      <c r="O6274" s="52">
        <v>0.66900039840000003</v>
      </c>
      <c r="P6274" s="52">
        <v>0.70599915000000002</v>
      </c>
      <c r="Q6274" s="52">
        <v>0.67999912200000001</v>
      </c>
      <c r="R6274" s="52">
        <v>0.26000028000000003</v>
      </c>
      <c r="S6274" s="52">
        <v>0.92599874280000005</v>
      </c>
      <c r="T6274" s="52">
        <v>1.6349998284</v>
      </c>
      <c r="U6274" s="52">
        <v>1.7810019180000001</v>
      </c>
      <c r="V6274" s="52">
        <v>1.6620005015999999</v>
      </c>
      <c r="W6274" s="52">
        <v>2.1300010056000001</v>
      </c>
      <c r="X6274" s="52">
        <v>0.26502444000000003</v>
      </c>
      <c r="Y6274" s="52">
        <v>0.48300180840000007</v>
      </c>
      <c r="Z6274" s="52">
        <v>0.43700143680000003</v>
      </c>
    </row>
    <row r="6275" spans="1:26">
      <c r="A6275" s="52" t="s">
        <v>356</v>
      </c>
      <c r="B6275" s="52" t="s">
        <v>340</v>
      </c>
      <c r="C6275" s="52" t="s">
        <v>237</v>
      </c>
      <c r="D6275" s="52" t="s">
        <v>93</v>
      </c>
      <c r="E6275" s="52" t="s">
        <v>94</v>
      </c>
      <c r="F6275" s="52" t="s">
        <v>66</v>
      </c>
      <c r="G6275" s="52">
        <v>150.26400079200002</v>
      </c>
      <c r="H6275" s="52">
        <v>147.75840195840001</v>
      </c>
      <c r="I6275" s="52">
        <v>174.00599962920001</v>
      </c>
      <c r="J6275" s="52">
        <v>191.6172002376</v>
      </c>
      <c r="K6275" s="52">
        <v>196.33319919720003</v>
      </c>
      <c r="L6275" s="52">
        <v>196.10279959320002</v>
      </c>
      <c r="M6275" s="52">
        <v>198.38520011880001</v>
      </c>
      <c r="N6275" s="52">
        <v>211.83480107640003</v>
      </c>
      <c r="O6275" s="52">
        <v>214.25040045720002</v>
      </c>
      <c r="P6275" s="52">
        <v>220.17960007920001</v>
      </c>
      <c r="Q6275" s="52">
        <v>219.95999823240001</v>
      </c>
      <c r="R6275" s="52">
        <v>221.23080088920003</v>
      </c>
      <c r="S6275" s="52">
        <v>219.49559837639998</v>
      </c>
      <c r="T6275" s="52">
        <v>226.79640205200002</v>
      </c>
      <c r="U6275" s="52">
        <v>227.9159984268</v>
      </c>
      <c r="V6275" s="52">
        <v>241.65360098280001</v>
      </c>
      <c r="W6275" s="52">
        <v>242.39159984520001</v>
      </c>
      <c r="X6275" s="52">
        <v>248.55119907119999</v>
      </c>
      <c r="Y6275" s="52">
        <v>252.46800071280003</v>
      </c>
      <c r="Z6275" s="52">
        <v>256.64759941680001</v>
      </c>
    </row>
    <row r="6276" spans="1:26">
      <c r="A6276" s="52" t="s">
        <v>356</v>
      </c>
      <c r="B6276" s="52" t="s">
        <v>341</v>
      </c>
      <c r="C6276" s="52" t="s">
        <v>237</v>
      </c>
      <c r="D6276" s="52" t="s">
        <v>93</v>
      </c>
      <c r="E6276" s="52" t="s">
        <v>94</v>
      </c>
      <c r="F6276" s="52" t="s">
        <v>67</v>
      </c>
      <c r="G6276" s="52">
        <v>0</v>
      </c>
      <c r="H6276" s="52">
        <v>0</v>
      </c>
      <c r="I6276" s="52">
        <v>0</v>
      </c>
      <c r="J6276" s="52">
        <v>0</v>
      </c>
      <c r="K6276" s="52">
        <v>0</v>
      </c>
      <c r="L6276" s="52">
        <v>0</v>
      </c>
      <c r="M6276" s="52">
        <v>0</v>
      </c>
      <c r="N6276" s="52">
        <v>0</v>
      </c>
      <c r="O6276" s="52">
        <v>0</v>
      </c>
      <c r="P6276" s="52">
        <v>0</v>
      </c>
      <c r="Q6276" s="52">
        <v>0</v>
      </c>
      <c r="R6276" s="52">
        <v>0</v>
      </c>
      <c r="S6276" s="52">
        <v>0</v>
      </c>
      <c r="T6276" s="52">
        <v>0</v>
      </c>
      <c r="U6276" s="52">
        <v>0</v>
      </c>
      <c r="V6276" s="52">
        <v>0</v>
      </c>
      <c r="W6276" s="52">
        <v>0</v>
      </c>
      <c r="X6276" s="52">
        <v>0</v>
      </c>
      <c r="Y6276" s="52">
        <v>0</v>
      </c>
      <c r="Z6276" s="52">
        <v>0</v>
      </c>
    </row>
    <row r="6277" spans="1:26">
      <c r="A6277" s="52" t="s">
        <v>356</v>
      </c>
      <c r="B6277" s="52" t="s">
        <v>337</v>
      </c>
      <c r="C6277" s="52" t="s">
        <v>237</v>
      </c>
      <c r="D6277" s="52" t="s">
        <v>93</v>
      </c>
      <c r="E6277" s="52" t="s">
        <v>94</v>
      </c>
      <c r="F6277" s="52" t="s">
        <v>68</v>
      </c>
      <c r="G6277" s="52">
        <v>0.92377973880000008</v>
      </c>
      <c r="H6277" s="52">
        <v>1.6166155896000001</v>
      </c>
      <c r="I6277" s="52">
        <v>2.435419692</v>
      </c>
      <c r="J6277" s="52">
        <v>2.435419692</v>
      </c>
      <c r="K6277" s="52">
        <v>1.2806960652000001</v>
      </c>
      <c r="L6277" s="52">
        <v>1.6376082048</v>
      </c>
      <c r="M6277" s="52">
        <v>1.3016886804000001</v>
      </c>
      <c r="N6277" s="52">
        <v>1.0497479904</v>
      </c>
      <c r="O6277" s="52">
        <v>0.94477654080000006</v>
      </c>
      <c r="P6277" s="52">
        <v>0.79781148719999995</v>
      </c>
      <c r="Q6277" s="52">
        <v>0</v>
      </c>
      <c r="R6277" s="52">
        <v>0</v>
      </c>
      <c r="S6277" s="52">
        <v>0</v>
      </c>
      <c r="T6277" s="52">
        <v>0</v>
      </c>
      <c r="U6277" s="52">
        <v>0</v>
      </c>
      <c r="V6277" s="52">
        <v>0</v>
      </c>
      <c r="W6277" s="52">
        <v>0</v>
      </c>
      <c r="X6277" s="52">
        <v>0</v>
      </c>
      <c r="Y6277" s="52">
        <v>0</v>
      </c>
      <c r="Z6277" s="52">
        <v>0</v>
      </c>
    </row>
    <row r="6278" spans="1:26">
      <c r="A6278" s="52" t="s">
        <v>356</v>
      </c>
      <c r="B6278" s="52" t="s">
        <v>337</v>
      </c>
      <c r="C6278" s="52" t="s">
        <v>237</v>
      </c>
      <c r="D6278" s="52" t="s">
        <v>93</v>
      </c>
      <c r="E6278" s="52" t="s">
        <v>94</v>
      </c>
      <c r="F6278" s="52" t="s">
        <v>69</v>
      </c>
      <c r="G6278" s="52">
        <v>0</v>
      </c>
      <c r="H6278" s="52">
        <v>0</v>
      </c>
      <c r="I6278" s="52">
        <v>0</v>
      </c>
      <c r="J6278" s="52">
        <v>0</v>
      </c>
      <c r="K6278" s="52">
        <v>0</v>
      </c>
      <c r="L6278" s="52">
        <v>0</v>
      </c>
      <c r="M6278" s="52">
        <v>0</v>
      </c>
      <c r="N6278" s="52">
        <v>0</v>
      </c>
      <c r="O6278" s="52">
        <v>0</v>
      </c>
      <c r="P6278" s="52">
        <v>0</v>
      </c>
      <c r="Q6278" s="52">
        <v>0</v>
      </c>
      <c r="R6278" s="52">
        <v>0</v>
      </c>
      <c r="S6278" s="52">
        <v>0</v>
      </c>
      <c r="T6278" s="52">
        <v>0</v>
      </c>
      <c r="U6278" s="52">
        <v>0</v>
      </c>
      <c r="V6278" s="52">
        <v>0</v>
      </c>
      <c r="W6278" s="52">
        <v>0</v>
      </c>
      <c r="X6278" s="52">
        <v>0</v>
      </c>
      <c r="Y6278" s="52">
        <v>0</v>
      </c>
      <c r="Z6278" s="52">
        <v>0</v>
      </c>
    </row>
    <row r="6279" spans="1:26">
      <c r="A6279" s="52" t="s">
        <v>356</v>
      </c>
      <c r="B6279" s="52" t="s">
        <v>337</v>
      </c>
      <c r="C6279" s="52" t="s">
        <v>237</v>
      </c>
      <c r="D6279" s="52" t="s">
        <v>93</v>
      </c>
      <c r="E6279" s="52" t="s">
        <v>94</v>
      </c>
      <c r="F6279" s="52" t="s">
        <v>70</v>
      </c>
      <c r="G6279" s="52">
        <v>0</v>
      </c>
      <c r="H6279" s="52">
        <v>0</v>
      </c>
      <c r="I6279" s="52">
        <v>0</v>
      </c>
      <c r="J6279" s="52">
        <v>0</v>
      </c>
      <c r="K6279" s="52">
        <v>0</v>
      </c>
      <c r="L6279" s="52">
        <v>0</v>
      </c>
      <c r="M6279" s="52">
        <v>0</v>
      </c>
      <c r="N6279" s="52">
        <v>0</v>
      </c>
      <c r="O6279" s="52">
        <v>0</v>
      </c>
      <c r="P6279" s="52">
        <v>0</v>
      </c>
      <c r="Q6279" s="52">
        <v>0</v>
      </c>
      <c r="R6279" s="52">
        <v>0</v>
      </c>
      <c r="S6279" s="52">
        <v>0</v>
      </c>
      <c r="T6279" s="52">
        <v>0</v>
      </c>
      <c r="U6279" s="52">
        <v>0</v>
      </c>
      <c r="V6279" s="52">
        <v>0</v>
      </c>
      <c r="W6279" s="52">
        <v>0</v>
      </c>
      <c r="X6279" s="52">
        <v>0</v>
      </c>
      <c r="Y6279" s="52">
        <v>0</v>
      </c>
      <c r="Z6279" s="52">
        <v>0</v>
      </c>
    </row>
    <row r="6280" spans="1:26">
      <c r="A6280" s="52" t="s">
        <v>356</v>
      </c>
      <c r="B6280" s="52" t="s">
        <v>342</v>
      </c>
      <c r="C6280" s="52" t="s">
        <v>237</v>
      </c>
      <c r="D6280" s="52" t="s">
        <v>93</v>
      </c>
      <c r="E6280" s="52" t="s">
        <v>94</v>
      </c>
      <c r="F6280" s="52" t="s">
        <v>71</v>
      </c>
      <c r="G6280" s="52">
        <v>0</v>
      </c>
      <c r="H6280" s="52">
        <v>0</v>
      </c>
      <c r="I6280" s="52">
        <v>0</v>
      </c>
      <c r="J6280" s="52">
        <v>0</v>
      </c>
      <c r="K6280" s="52">
        <v>0</v>
      </c>
      <c r="L6280" s="52">
        <v>0</v>
      </c>
      <c r="M6280" s="52">
        <v>0</v>
      </c>
      <c r="N6280" s="52">
        <v>0</v>
      </c>
      <c r="O6280" s="52">
        <v>0</v>
      </c>
      <c r="P6280" s="52">
        <v>0</v>
      </c>
      <c r="Q6280" s="52">
        <v>0</v>
      </c>
      <c r="R6280" s="52">
        <v>0</v>
      </c>
      <c r="S6280" s="52">
        <v>0</v>
      </c>
      <c r="T6280" s="52">
        <v>0</v>
      </c>
      <c r="U6280" s="52">
        <v>0</v>
      </c>
      <c r="V6280" s="52">
        <v>0</v>
      </c>
      <c r="W6280" s="52">
        <v>0</v>
      </c>
      <c r="X6280" s="52">
        <v>0</v>
      </c>
      <c r="Y6280" s="52">
        <v>0</v>
      </c>
      <c r="Z6280" s="52">
        <v>0</v>
      </c>
    </row>
    <row r="6281" spans="1:26">
      <c r="A6281" s="52" t="s">
        <v>356</v>
      </c>
      <c r="B6281" s="52" t="s">
        <v>342</v>
      </c>
      <c r="C6281" s="52" t="s">
        <v>237</v>
      </c>
      <c r="D6281" s="52" t="s">
        <v>93</v>
      </c>
      <c r="E6281" s="52" t="s">
        <v>94</v>
      </c>
      <c r="F6281" s="52" t="s">
        <v>72</v>
      </c>
      <c r="G6281" s="52">
        <v>13.0977004176</v>
      </c>
      <c r="H6281" s="52">
        <v>13.080601526400001</v>
      </c>
      <c r="I6281" s="52">
        <v>19.894501296000001</v>
      </c>
      <c r="J6281" s="52">
        <v>18.955498352399999</v>
      </c>
      <c r="K6281" s="52">
        <v>20.713803627600001</v>
      </c>
      <c r="L6281" s="52">
        <v>20.643905001600004</v>
      </c>
      <c r="M6281" s="52">
        <v>23.791202110800004</v>
      </c>
      <c r="N6281" s="52">
        <v>24.473102040000001</v>
      </c>
      <c r="O6281" s="52">
        <v>25.244101260000008</v>
      </c>
      <c r="P6281" s="52">
        <v>26.021401614000006</v>
      </c>
      <c r="Q6281" s="52">
        <v>26.144099974800003</v>
      </c>
      <c r="R6281" s="52">
        <v>27.966555399599997</v>
      </c>
      <c r="S6281" s="52">
        <v>30.106416319200004</v>
      </c>
      <c r="T6281" s="52">
        <v>31.185702183600007</v>
      </c>
      <c r="U6281" s="52">
        <v>32.250045358800001</v>
      </c>
      <c r="V6281" s="52">
        <v>32.663805868799997</v>
      </c>
      <c r="W6281" s="52">
        <v>33.093622756799995</v>
      </c>
      <c r="X6281" s="52">
        <v>34.238402733600005</v>
      </c>
      <c r="Y6281" s="52">
        <v>35.573384847600003</v>
      </c>
      <c r="Z6281" s="52">
        <v>29.091226176000003</v>
      </c>
    </row>
    <row r="6282" spans="1:26">
      <c r="A6282" s="52" t="s">
        <v>356</v>
      </c>
      <c r="B6282" s="52" t="s">
        <v>343</v>
      </c>
      <c r="C6282" s="52" t="s">
        <v>237</v>
      </c>
      <c r="D6282" s="52" t="s">
        <v>93</v>
      </c>
      <c r="E6282" s="52" t="s">
        <v>94</v>
      </c>
      <c r="F6282" s="52" t="s">
        <v>73</v>
      </c>
      <c r="G6282" s="52">
        <v>45.377103618</v>
      </c>
      <c r="H6282" s="52">
        <v>46.281598955999996</v>
      </c>
      <c r="I6282" s="52">
        <v>38.267996767200003</v>
      </c>
      <c r="J6282" s="52">
        <v>39.878997857999998</v>
      </c>
      <c r="K6282" s="52">
        <v>40.183198185599998</v>
      </c>
      <c r="L6282" s="52">
        <v>40.424399733600005</v>
      </c>
      <c r="M6282" s="52">
        <v>39.166203531600004</v>
      </c>
      <c r="N6282" s="52">
        <v>39.097799593200001</v>
      </c>
      <c r="O6282" s="52">
        <v>39.664801170000004</v>
      </c>
      <c r="P6282" s="52">
        <v>42.080400550800007</v>
      </c>
      <c r="Q6282" s="52">
        <v>43.906498491599997</v>
      </c>
      <c r="R6282" s="52">
        <v>45.758701130399999</v>
      </c>
      <c r="S6282" s="52">
        <v>45.701999298000004</v>
      </c>
      <c r="T6282" s="52">
        <v>45.5283015264</v>
      </c>
      <c r="U6282" s="52">
        <v>49.276797994800006</v>
      </c>
      <c r="V6282" s="52">
        <v>50.8518009792</v>
      </c>
      <c r="W6282" s="52">
        <v>52.559998631999996</v>
      </c>
      <c r="X6282" s="52">
        <v>53.911799121600005</v>
      </c>
      <c r="Y6282" s="52">
        <v>54.567899989200008</v>
      </c>
      <c r="Z6282" s="52">
        <v>53.798403830400005</v>
      </c>
    </row>
    <row r="6283" spans="1:26">
      <c r="A6283" s="52" t="s">
        <v>357</v>
      </c>
      <c r="B6283" s="52" t="s">
        <v>337</v>
      </c>
      <c r="C6283" s="52" t="s">
        <v>237</v>
      </c>
      <c r="D6283" s="52" t="s">
        <v>93</v>
      </c>
      <c r="E6283" s="52" t="s">
        <v>95</v>
      </c>
      <c r="F6283" s="52" t="s">
        <v>63</v>
      </c>
      <c r="G6283" s="52">
        <v>0</v>
      </c>
      <c r="H6283" s="52">
        <v>5.1401343600000003E-2</v>
      </c>
      <c r="I6283" s="52">
        <v>5.1401343600000003E-2</v>
      </c>
      <c r="J6283" s="52">
        <v>5.1401343600000003E-2</v>
      </c>
      <c r="K6283" s="52">
        <v>5.1401343600000003E-2</v>
      </c>
      <c r="L6283" s="52">
        <v>5.1401343600000003E-2</v>
      </c>
      <c r="M6283" s="52">
        <v>5.1401343600000003E-2</v>
      </c>
      <c r="N6283" s="52">
        <v>5.1401343600000003E-2</v>
      </c>
      <c r="O6283" s="52">
        <v>5.1401343600000003E-2</v>
      </c>
      <c r="P6283" s="52">
        <v>0</v>
      </c>
      <c r="Q6283" s="52">
        <v>0</v>
      </c>
      <c r="R6283" s="52">
        <v>0</v>
      </c>
      <c r="S6283" s="52">
        <v>0</v>
      </c>
      <c r="T6283" s="52">
        <v>0</v>
      </c>
      <c r="U6283" s="52">
        <v>0</v>
      </c>
      <c r="V6283" s="52">
        <v>0</v>
      </c>
      <c r="W6283" s="52">
        <v>0</v>
      </c>
      <c r="X6283" s="52">
        <v>0</v>
      </c>
      <c r="Y6283" s="52">
        <v>0</v>
      </c>
      <c r="Z6283" s="52">
        <v>0</v>
      </c>
    </row>
    <row r="6284" spans="1:26">
      <c r="A6284" s="52" t="s">
        <v>357</v>
      </c>
      <c r="B6284" s="52" t="s">
        <v>338</v>
      </c>
      <c r="C6284" s="52" t="s">
        <v>237</v>
      </c>
      <c r="D6284" s="52" t="s">
        <v>93</v>
      </c>
      <c r="E6284" s="52" t="s">
        <v>95</v>
      </c>
      <c r="F6284" s="52" t="s">
        <v>64</v>
      </c>
      <c r="G6284" s="52">
        <v>78.308998664400008</v>
      </c>
      <c r="H6284" s="52">
        <v>79.7800015368</v>
      </c>
      <c r="I6284" s="52">
        <v>83.737000645199998</v>
      </c>
      <c r="J6284" s="52">
        <v>75.67000000920001</v>
      </c>
      <c r="K6284" s="52">
        <v>66.439998442800004</v>
      </c>
      <c r="L6284" s="52">
        <v>60.17199877800001</v>
      </c>
      <c r="M6284" s="52">
        <v>59.566001346</v>
      </c>
      <c r="N6284" s="52">
        <v>61.267998348000006</v>
      </c>
      <c r="O6284" s="52">
        <v>59.811000321600005</v>
      </c>
      <c r="P6284" s="52">
        <v>58.315998711599995</v>
      </c>
      <c r="Q6284" s="52">
        <v>55.582998022800005</v>
      </c>
      <c r="R6284" s="52">
        <v>52.805001794399999</v>
      </c>
      <c r="S6284" s="52">
        <v>52.805001794399999</v>
      </c>
      <c r="T6284" s="52">
        <v>52.805001794399999</v>
      </c>
      <c r="U6284" s="52">
        <v>51.771000358800002</v>
      </c>
      <c r="V6284" s="52">
        <v>49.844000538000003</v>
      </c>
      <c r="W6284" s="52">
        <v>49.216001472000002</v>
      </c>
      <c r="X6284" s="52">
        <v>48.759037372800002</v>
      </c>
      <c r="Y6284" s="52">
        <v>48.193999405200003</v>
      </c>
      <c r="Z6284" s="52">
        <v>47.599000696799997</v>
      </c>
    </row>
    <row r="6285" spans="1:26">
      <c r="A6285" s="52" t="s">
        <v>357</v>
      </c>
      <c r="B6285" s="52" t="s">
        <v>339</v>
      </c>
      <c r="C6285" s="52" t="s">
        <v>237</v>
      </c>
      <c r="D6285" s="52" t="s">
        <v>93</v>
      </c>
      <c r="E6285" s="52" t="s">
        <v>95</v>
      </c>
      <c r="F6285" s="52" t="s">
        <v>65</v>
      </c>
      <c r="G6285" s="52">
        <v>0</v>
      </c>
      <c r="H6285" s="52">
        <v>0</v>
      </c>
      <c r="I6285" s="52">
        <v>0</v>
      </c>
      <c r="J6285" s="52">
        <v>0</v>
      </c>
      <c r="K6285" s="52">
        <v>0</v>
      </c>
      <c r="L6285" s="52">
        <v>0</v>
      </c>
      <c r="M6285" s="52">
        <v>0</v>
      </c>
      <c r="N6285" s="52">
        <v>0</v>
      </c>
      <c r="O6285" s="52">
        <v>0</v>
      </c>
      <c r="P6285" s="52">
        <v>0</v>
      </c>
      <c r="Q6285" s="52">
        <v>0</v>
      </c>
      <c r="R6285" s="52">
        <v>0</v>
      </c>
      <c r="S6285" s="52">
        <v>0</v>
      </c>
      <c r="T6285" s="52">
        <v>0</v>
      </c>
      <c r="U6285" s="52">
        <v>0</v>
      </c>
      <c r="V6285" s="52">
        <v>0</v>
      </c>
      <c r="W6285" s="52">
        <v>0</v>
      </c>
      <c r="X6285" s="52">
        <v>0</v>
      </c>
      <c r="Y6285" s="52">
        <v>0</v>
      </c>
      <c r="Z6285" s="52">
        <v>0</v>
      </c>
    </row>
    <row r="6286" spans="1:26">
      <c r="A6286" s="52" t="s">
        <v>357</v>
      </c>
      <c r="B6286" s="52" t="s">
        <v>340</v>
      </c>
      <c r="C6286" s="52" t="s">
        <v>237</v>
      </c>
      <c r="D6286" s="52" t="s">
        <v>93</v>
      </c>
      <c r="E6286" s="52" t="s">
        <v>95</v>
      </c>
      <c r="F6286" s="52" t="s">
        <v>66</v>
      </c>
      <c r="G6286" s="52">
        <v>175.55040129240001</v>
      </c>
      <c r="H6286" s="52">
        <v>178.54920097920004</v>
      </c>
      <c r="I6286" s="52">
        <v>184.5000003024</v>
      </c>
      <c r="J6286" s="52">
        <v>192.44879920080001</v>
      </c>
      <c r="K6286" s="52">
        <v>199.87920108360001</v>
      </c>
      <c r="L6286" s="52">
        <v>197.43840135360003</v>
      </c>
      <c r="M6286" s="52">
        <v>200.42279844840002</v>
      </c>
      <c r="N6286" s="52">
        <v>206.57159991720002</v>
      </c>
      <c r="O6286" s="52">
        <v>209.116801692</v>
      </c>
      <c r="P6286" s="52">
        <v>216.21240192600001</v>
      </c>
      <c r="Q6286" s="52">
        <v>218.36159940960002</v>
      </c>
      <c r="R6286" s="52">
        <v>225.13319993880003</v>
      </c>
      <c r="S6286" s="52">
        <v>221.2992006408</v>
      </c>
      <c r="T6286" s="52">
        <v>217.93679830800002</v>
      </c>
      <c r="U6286" s="52">
        <v>208.9115982504</v>
      </c>
      <c r="V6286" s="52">
        <v>213.38279920080001</v>
      </c>
      <c r="W6286" s="52">
        <v>213.08039919720002</v>
      </c>
      <c r="X6286" s="52">
        <v>213.24239904960001</v>
      </c>
      <c r="Y6286" s="52">
        <v>213.32160074520002</v>
      </c>
      <c r="Z6286" s="52">
        <v>211.44240162000003</v>
      </c>
    </row>
    <row r="6287" spans="1:26">
      <c r="A6287" s="52" t="s">
        <v>357</v>
      </c>
      <c r="B6287" s="52" t="s">
        <v>341</v>
      </c>
      <c r="C6287" s="52" t="s">
        <v>237</v>
      </c>
      <c r="D6287" s="52" t="s">
        <v>93</v>
      </c>
      <c r="E6287" s="52" t="s">
        <v>95</v>
      </c>
      <c r="F6287" s="52" t="s">
        <v>67</v>
      </c>
      <c r="G6287" s="52">
        <v>0</v>
      </c>
      <c r="H6287" s="52">
        <v>0</v>
      </c>
      <c r="I6287" s="52">
        <v>0</v>
      </c>
      <c r="J6287" s="52">
        <v>0</v>
      </c>
      <c r="K6287" s="52">
        <v>0</v>
      </c>
      <c r="L6287" s="52">
        <v>0</v>
      </c>
      <c r="M6287" s="52">
        <v>0</v>
      </c>
      <c r="N6287" s="52">
        <v>0</v>
      </c>
      <c r="O6287" s="52">
        <v>0</v>
      </c>
      <c r="P6287" s="52">
        <v>0</v>
      </c>
      <c r="Q6287" s="52">
        <v>0</v>
      </c>
      <c r="R6287" s="52">
        <v>0</v>
      </c>
      <c r="S6287" s="52">
        <v>0</v>
      </c>
      <c r="T6287" s="52">
        <v>0</v>
      </c>
      <c r="U6287" s="52">
        <v>0</v>
      </c>
      <c r="V6287" s="52">
        <v>0</v>
      </c>
      <c r="W6287" s="52">
        <v>0</v>
      </c>
      <c r="X6287" s="52">
        <v>0</v>
      </c>
      <c r="Y6287" s="52">
        <v>0</v>
      </c>
      <c r="Z6287" s="52">
        <v>0</v>
      </c>
    </row>
    <row r="6288" spans="1:26">
      <c r="A6288" s="52" t="s">
        <v>357</v>
      </c>
      <c r="B6288" s="52" t="s">
        <v>337</v>
      </c>
      <c r="C6288" s="52" t="s">
        <v>237</v>
      </c>
      <c r="D6288" s="52" t="s">
        <v>93</v>
      </c>
      <c r="E6288" s="52" t="s">
        <v>95</v>
      </c>
      <c r="F6288" s="52" t="s">
        <v>68</v>
      </c>
      <c r="G6288" s="52">
        <v>8.3978834399999994E-2</v>
      </c>
      <c r="H6288" s="52">
        <v>0.1049756364</v>
      </c>
      <c r="I6288" s="52">
        <v>0.1049756364</v>
      </c>
      <c r="J6288" s="52">
        <v>0.12596825160000003</v>
      </c>
      <c r="K6288" s="52">
        <v>6.2986219199999999E-2</v>
      </c>
      <c r="L6288" s="52">
        <v>8.3978834399999994E-2</v>
      </c>
      <c r="M6288" s="52">
        <v>6.2986219199999999E-2</v>
      </c>
      <c r="N6288" s="52">
        <v>6.2986219199999999E-2</v>
      </c>
      <c r="O6288" s="52">
        <v>4.1989417199999997E-2</v>
      </c>
      <c r="P6288" s="52">
        <v>4.1989417199999997E-2</v>
      </c>
      <c r="Q6288" s="52">
        <v>0</v>
      </c>
      <c r="R6288" s="52">
        <v>0</v>
      </c>
      <c r="S6288" s="52">
        <v>0</v>
      </c>
      <c r="T6288" s="52">
        <v>0</v>
      </c>
      <c r="U6288" s="52">
        <v>0</v>
      </c>
      <c r="V6288" s="52">
        <v>2.0996801999999998E-2</v>
      </c>
      <c r="W6288" s="52">
        <v>2.0996801999999998E-2</v>
      </c>
      <c r="X6288" s="52">
        <v>2.0996801999999998E-2</v>
      </c>
      <c r="Y6288" s="52">
        <v>2.0996801999999998E-2</v>
      </c>
      <c r="Z6288" s="52">
        <v>2.0996801999999998E-2</v>
      </c>
    </row>
    <row r="6289" spans="1:26">
      <c r="A6289" s="52" t="s">
        <v>357</v>
      </c>
      <c r="B6289" s="52" t="s">
        <v>337</v>
      </c>
      <c r="C6289" s="52" t="s">
        <v>237</v>
      </c>
      <c r="D6289" s="52" t="s">
        <v>93</v>
      </c>
      <c r="E6289" s="52" t="s">
        <v>95</v>
      </c>
      <c r="F6289" s="52" t="s">
        <v>69</v>
      </c>
      <c r="G6289" s="52">
        <v>0</v>
      </c>
      <c r="H6289" s="52">
        <v>0</v>
      </c>
      <c r="I6289" s="52">
        <v>0</v>
      </c>
      <c r="J6289" s="52">
        <v>0</v>
      </c>
      <c r="K6289" s="52">
        <v>0</v>
      </c>
      <c r="L6289" s="52">
        <v>0</v>
      </c>
      <c r="M6289" s="52">
        <v>0</v>
      </c>
      <c r="N6289" s="52">
        <v>0</v>
      </c>
      <c r="O6289" s="52">
        <v>0</v>
      </c>
      <c r="P6289" s="52">
        <v>0</v>
      </c>
      <c r="Q6289" s="52">
        <v>0</v>
      </c>
      <c r="R6289" s="52">
        <v>0</v>
      </c>
      <c r="S6289" s="52">
        <v>0</v>
      </c>
      <c r="T6289" s="52">
        <v>0</v>
      </c>
      <c r="U6289" s="52">
        <v>0</v>
      </c>
      <c r="V6289" s="52">
        <v>0</v>
      </c>
      <c r="W6289" s="52">
        <v>0</v>
      </c>
      <c r="X6289" s="52">
        <v>0</v>
      </c>
      <c r="Y6289" s="52">
        <v>0</v>
      </c>
      <c r="Z6289" s="52">
        <v>0</v>
      </c>
    </row>
    <row r="6290" spans="1:26">
      <c r="A6290" s="52" t="s">
        <v>357</v>
      </c>
      <c r="B6290" s="52" t="s">
        <v>337</v>
      </c>
      <c r="C6290" s="52" t="s">
        <v>237</v>
      </c>
      <c r="D6290" s="52" t="s">
        <v>93</v>
      </c>
      <c r="E6290" s="52" t="s">
        <v>95</v>
      </c>
      <c r="F6290" s="52" t="s">
        <v>70</v>
      </c>
      <c r="G6290" s="52">
        <v>0</v>
      </c>
      <c r="H6290" s="52">
        <v>0</v>
      </c>
      <c r="I6290" s="52">
        <v>0</v>
      </c>
      <c r="J6290" s="52">
        <v>0</v>
      </c>
      <c r="K6290" s="52">
        <v>0</v>
      </c>
      <c r="L6290" s="52">
        <v>0</v>
      </c>
      <c r="M6290" s="52">
        <v>0</v>
      </c>
      <c r="N6290" s="52">
        <v>0</v>
      </c>
      <c r="O6290" s="52">
        <v>0</v>
      </c>
      <c r="P6290" s="52">
        <v>0</v>
      </c>
      <c r="Q6290" s="52">
        <v>0</v>
      </c>
      <c r="R6290" s="52">
        <v>0</v>
      </c>
      <c r="S6290" s="52">
        <v>0</v>
      </c>
      <c r="T6290" s="52">
        <v>0</v>
      </c>
      <c r="U6290" s="52">
        <v>0</v>
      </c>
      <c r="V6290" s="52">
        <v>0</v>
      </c>
      <c r="W6290" s="52">
        <v>0</v>
      </c>
      <c r="X6290" s="52">
        <v>0</v>
      </c>
      <c r="Y6290" s="52">
        <v>0</v>
      </c>
      <c r="Z6290" s="52">
        <v>0</v>
      </c>
    </row>
    <row r="6291" spans="1:26">
      <c r="A6291" s="52" t="s">
        <v>357</v>
      </c>
      <c r="B6291" s="52" t="s">
        <v>342</v>
      </c>
      <c r="C6291" s="52" t="s">
        <v>237</v>
      </c>
      <c r="D6291" s="52" t="s">
        <v>93</v>
      </c>
      <c r="E6291" s="52" t="s">
        <v>95</v>
      </c>
      <c r="F6291" s="52" t="s">
        <v>71</v>
      </c>
      <c r="G6291" s="52">
        <v>0</v>
      </c>
      <c r="H6291" s="52">
        <v>0</v>
      </c>
      <c r="I6291" s="52">
        <v>0</v>
      </c>
      <c r="J6291" s="52">
        <v>0</v>
      </c>
      <c r="K6291" s="52">
        <v>0</v>
      </c>
      <c r="L6291" s="52">
        <v>0</v>
      </c>
      <c r="M6291" s="52">
        <v>0</v>
      </c>
      <c r="N6291" s="52">
        <v>0</v>
      </c>
      <c r="O6291" s="52">
        <v>0</v>
      </c>
      <c r="P6291" s="52">
        <v>0</v>
      </c>
      <c r="Q6291" s="52">
        <v>0</v>
      </c>
      <c r="R6291" s="52">
        <v>0</v>
      </c>
      <c r="S6291" s="52">
        <v>0</v>
      </c>
      <c r="T6291" s="52">
        <v>0</v>
      </c>
      <c r="U6291" s="52">
        <v>0</v>
      </c>
      <c r="V6291" s="52">
        <v>0</v>
      </c>
      <c r="W6291" s="52">
        <v>0</v>
      </c>
      <c r="X6291" s="52">
        <v>0</v>
      </c>
      <c r="Y6291" s="52">
        <v>0</v>
      </c>
      <c r="Z6291" s="52">
        <v>0</v>
      </c>
    </row>
    <row r="6292" spans="1:26">
      <c r="A6292" s="52" t="s">
        <v>357</v>
      </c>
      <c r="B6292" s="52" t="s">
        <v>342</v>
      </c>
      <c r="C6292" s="52" t="s">
        <v>237</v>
      </c>
      <c r="D6292" s="52" t="s">
        <v>93</v>
      </c>
      <c r="E6292" s="52" t="s">
        <v>95</v>
      </c>
      <c r="F6292" s="52" t="s">
        <v>72</v>
      </c>
      <c r="G6292" s="52">
        <v>14.639698857600001</v>
      </c>
      <c r="H6292" s="52">
        <v>14.225096800800001</v>
      </c>
      <c r="I6292" s="52">
        <v>14.202002412000001</v>
      </c>
      <c r="J6292" s="52">
        <v>15.078898364400001</v>
      </c>
      <c r="K6292" s="52">
        <v>13.644605354400001</v>
      </c>
      <c r="L6292" s="52">
        <v>12.286499544000002</v>
      </c>
      <c r="M6292" s="52">
        <v>11.013900750000001</v>
      </c>
      <c r="N6292" s="52">
        <v>13.303498384800001</v>
      </c>
      <c r="O6292" s="52">
        <v>11.973000333600002</v>
      </c>
      <c r="P6292" s="52">
        <v>15.7037991984</v>
      </c>
      <c r="Q6292" s="52">
        <v>15.322201686000003</v>
      </c>
      <c r="R6292" s="52">
        <v>16.039212120000002</v>
      </c>
      <c r="S6292" s="52">
        <v>15.723799542</v>
      </c>
      <c r="T6292" s="52">
        <v>16.071303942</v>
      </c>
      <c r="U6292" s="52">
        <v>15.827096271600002</v>
      </c>
      <c r="V6292" s="52">
        <v>15.4068127272</v>
      </c>
      <c r="W6292" s="52">
        <v>16.884083239200002</v>
      </c>
      <c r="X6292" s="52">
        <v>14.843524842000001</v>
      </c>
      <c r="Y6292" s="52">
        <v>14.942216091599999</v>
      </c>
      <c r="Z6292" s="52">
        <v>15.409676498400001</v>
      </c>
    </row>
    <row r="6293" spans="1:26">
      <c r="A6293" s="52" t="s">
        <v>357</v>
      </c>
      <c r="B6293" s="52" t="s">
        <v>343</v>
      </c>
      <c r="C6293" s="52" t="s">
        <v>237</v>
      </c>
      <c r="D6293" s="52" t="s">
        <v>93</v>
      </c>
      <c r="E6293" s="52" t="s">
        <v>95</v>
      </c>
      <c r="F6293" s="52" t="s">
        <v>73</v>
      </c>
      <c r="G6293" s="52">
        <v>107.34299965800001</v>
      </c>
      <c r="H6293" s="52">
        <v>110.14200106200001</v>
      </c>
      <c r="I6293" s="52">
        <v>113.20920050040002</v>
      </c>
      <c r="J6293" s="52">
        <v>113.2137013104</v>
      </c>
      <c r="K6293" s="52">
        <v>113.52869939520001</v>
      </c>
      <c r="L6293" s="52">
        <v>116.2854015588</v>
      </c>
      <c r="M6293" s="52">
        <v>119.55599992800001</v>
      </c>
      <c r="N6293" s="52">
        <v>121.35600154440002</v>
      </c>
      <c r="O6293" s="52">
        <v>123.44399638560002</v>
      </c>
      <c r="P6293" s="52">
        <v>127.2609009792</v>
      </c>
      <c r="Q6293" s="52">
        <v>129.86370056160001</v>
      </c>
      <c r="R6293" s="52">
        <v>133.35030012959999</v>
      </c>
      <c r="S6293" s="52">
        <v>135.78659904960003</v>
      </c>
      <c r="T6293" s="52">
        <v>139.37580033840001</v>
      </c>
      <c r="U6293" s="52">
        <v>143.02349959680001</v>
      </c>
      <c r="V6293" s="52">
        <v>146.04479914680002</v>
      </c>
      <c r="W6293" s="52">
        <v>149.19930173880002</v>
      </c>
      <c r="X6293" s="52">
        <v>149.17230106560001</v>
      </c>
      <c r="Y6293" s="52">
        <v>149.0778008028</v>
      </c>
      <c r="Z6293" s="52">
        <v>151.90109820720002</v>
      </c>
    </row>
    <row r="6294" spans="1:26">
      <c r="A6294" s="52" t="s">
        <v>356</v>
      </c>
      <c r="B6294" s="52" t="s">
        <v>337</v>
      </c>
      <c r="C6294" s="52" t="s">
        <v>238</v>
      </c>
      <c r="D6294" s="52" t="s">
        <v>93</v>
      </c>
      <c r="E6294" s="52" t="s">
        <v>94</v>
      </c>
      <c r="F6294" s="52" t="s">
        <v>63</v>
      </c>
      <c r="G6294" s="52">
        <v>0</v>
      </c>
      <c r="H6294" s="52">
        <v>0</v>
      </c>
      <c r="I6294" s="52">
        <v>0</v>
      </c>
      <c r="J6294" s="52">
        <v>0</v>
      </c>
      <c r="K6294" s="52">
        <v>0</v>
      </c>
      <c r="L6294" s="52">
        <v>0</v>
      </c>
      <c r="M6294" s="52">
        <v>0</v>
      </c>
      <c r="N6294" s="52">
        <v>0</v>
      </c>
      <c r="O6294" s="52">
        <v>0</v>
      </c>
      <c r="P6294" s="52">
        <v>0</v>
      </c>
      <c r="Q6294" s="52">
        <v>0</v>
      </c>
      <c r="R6294" s="52">
        <v>0</v>
      </c>
      <c r="S6294" s="52">
        <v>0</v>
      </c>
      <c r="T6294" s="52">
        <v>0</v>
      </c>
      <c r="U6294" s="52">
        <v>0</v>
      </c>
      <c r="V6294" s="52">
        <v>0</v>
      </c>
      <c r="W6294" s="52">
        <v>0</v>
      </c>
      <c r="X6294" s="52">
        <v>0</v>
      </c>
      <c r="Y6294" s="52">
        <v>0</v>
      </c>
      <c r="Z6294" s="52">
        <v>0</v>
      </c>
    </row>
    <row r="6295" spans="1:26">
      <c r="A6295" s="52" t="s">
        <v>356</v>
      </c>
      <c r="B6295" s="52" t="s">
        <v>338</v>
      </c>
      <c r="C6295" s="52" t="s">
        <v>238</v>
      </c>
      <c r="D6295" s="52" t="s">
        <v>93</v>
      </c>
      <c r="E6295" s="52" t="s">
        <v>94</v>
      </c>
      <c r="F6295" s="52" t="s">
        <v>64</v>
      </c>
      <c r="G6295" s="52">
        <v>0</v>
      </c>
      <c r="H6295" s="52">
        <v>0</v>
      </c>
      <c r="I6295" s="52">
        <v>0</v>
      </c>
      <c r="J6295" s="52">
        <v>0</v>
      </c>
      <c r="K6295" s="52">
        <v>0</v>
      </c>
      <c r="L6295" s="52">
        <v>0</v>
      </c>
      <c r="M6295" s="52">
        <v>0</v>
      </c>
      <c r="N6295" s="52">
        <v>0</v>
      </c>
      <c r="O6295" s="52">
        <v>0</v>
      </c>
      <c r="P6295" s="52">
        <v>0</v>
      </c>
      <c r="Q6295" s="52">
        <v>0</v>
      </c>
      <c r="R6295" s="52">
        <v>0</v>
      </c>
      <c r="S6295" s="52">
        <v>0</v>
      </c>
      <c r="T6295" s="52">
        <v>0</v>
      </c>
      <c r="U6295" s="52">
        <v>0</v>
      </c>
      <c r="V6295" s="52">
        <v>0</v>
      </c>
      <c r="W6295" s="52">
        <v>0</v>
      </c>
      <c r="X6295" s="52">
        <v>0</v>
      </c>
      <c r="Y6295" s="52">
        <v>0</v>
      </c>
      <c r="Z6295" s="52">
        <v>0</v>
      </c>
    </row>
    <row r="6296" spans="1:26">
      <c r="A6296" s="52" t="s">
        <v>356</v>
      </c>
      <c r="B6296" s="52" t="s">
        <v>339</v>
      </c>
      <c r="C6296" s="52" t="s">
        <v>238</v>
      </c>
      <c r="D6296" s="52" t="s">
        <v>93</v>
      </c>
      <c r="E6296" s="52" t="s">
        <v>94</v>
      </c>
      <c r="F6296" s="52" t="s">
        <v>65</v>
      </c>
      <c r="G6296" s="52">
        <v>0</v>
      </c>
      <c r="H6296" s="52">
        <v>0</v>
      </c>
      <c r="I6296" s="52">
        <v>0</v>
      </c>
      <c r="J6296" s="52">
        <v>0</v>
      </c>
      <c r="K6296" s="52">
        <v>0</v>
      </c>
      <c r="L6296" s="52">
        <v>0</v>
      </c>
      <c r="M6296" s="52">
        <v>0</v>
      </c>
      <c r="N6296" s="52">
        <v>0</v>
      </c>
      <c r="O6296" s="52">
        <v>0</v>
      </c>
      <c r="P6296" s="52">
        <v>0</v>
      </c>
      <c r="Q6296" s="52">
        <v>0</v>
      </c>
      <c r="R6296" s="52">
        <v>0</v>
      </c>
      <c r="S6296" s="52">
        <v>0</v>
      </c>
      <c r="T6296" s="52">
        <v>0</v>
      </c>
      <c r="U6296" s="52">
        <v>0</v>
      </c>
      <c r="V6296" s="52">
        <v>0</v>
      </c>
      <c r="W6296" s="52">
        <v>0</v>
      </c>
      <c r="X6296" s="52">
        <v>0</v>
      </c>
      <c r="Y6296" s="52">
        <v>0</v>
      </c>
      <c r="Z6296" s="52">
        <v>0</v>
      </c>
    </row>
    <row r="6297" spans="1:26">
      <c r="A6297" s="52" t="s">
        <v>356</v>
      </c>
      <c r="B6297" s="52" t="s">
        <v>340</v>
      </c>
      <c r="C6297" s="52" t="s">
        <v>238</v>
      </c>
      <c r="D6297" s="52" t="s">
        <v>93</v>
      </c>
      <c r="E6297" s="52" t="s">
        <v>94</v>
      </c>
      <c r="F6297" s="52" t="s">
        <v>66</v>
      </c>
      <c r="G6297" s="52">
        <v>4.9261234203071718</v>
      </c>
      <c r="H6297" s="52">
        <v>5.1140914887279854</v>
      </c>
      <c r="I6297" s="52">
        <v>5.336945954922319</v>
      </c>
      <c r="J6297" s="52">
        <v>4.5891360007526192</v>
      </c>
      <c r="K6297" s="52">
        <v>5.7086280009362156</v>
      </c>
      <c r="L6297" s="52">
        <v>4.6418760007612683</v>
      </c>
      <c r="M6297" s="52">
        <v>4.5791280007509778</v>
      </c>
      <c r="N6297" s="52">
        <v>4.8620880007973826</v>
      </c>
      <c r="O6297" s="52">
        <v>5.012280000822015</v>
      </c>
      <c r="P6297" s="52">
        <v>5.0264280008243345</v>
      </c>
      <c r="Q6297" s="52">
        <v>5.0994000008363018</v>
      </c>
      <c r="R6297" s="52">
        <v>5.1768000008489956</v>
      </c>
      <c r="S6297" s="52">
        <v>5.2812000008661171</v>
      </c>
      <c r="T6297" s="52">
        <v>5.4180000008885534</v>
      </c>
      <c r="U6297" s="52">
        <v>6.534447716335249</v>
      </c>
      <c r="V6297" s="52">
        <v>6.6026904357376415</v>
      </c>
      <c r="W6297" s="52">
        <v>6.1515504010088549</v>
      </c>
      <c r="X6297" s="52">
        <v>6.1107990142963713</v>
      </c>
      <c r="Y6297" s="52">
        <v>6.4347197184940947</v>
      </c>
      <c r="Z6297" s="52">
        <v>6.7258495345204805</v>
      </c>
    </row>
    <row r="6298" spans="1:26">
      <c r="A6298" s="52" t="s">
        <v>356</v>
      </c>
      <c r="B6298" s="52" t="s">
        <v>341</v>
      </c>
      <c r="C6298" s="52" t="s">
        <v>238</v>
      </c>
      <c r="D6298" s="52" t="s">
        <v>93</v>
      </c>
      <c r="E6298" s="52" t="s">
        <v>94</v>
      </c>
      <c r="F6298" s="52" t="s">
        <v>67</v>
      </c>
      <c r="G6298" s="52">
        <v>0</v>
      </c>
      <c r="H6298" s="52">
        <v>0</v>
      </c>
      <c r="I6298" s="52">
        <v>0</v>
      </c>
      <c r="J6298" s="52">
        <v>0</v>
      </c>
      <c r="K6298" s="52">
        <v>0</v>
      </c>
      <c r="L6298" s="52">
        <v>0</v>
      </c>
      <c r="M6298" s="52">
        <v>0</v>
      </c>
      <c r="N6298" s="52">
        <v>0</v>
      </c>
      <c r="O6298" s="52">
        <v>0</v>
      </c>
      <c r="P6298" s="52">
        <v>0</v>
      </c>
      <c r="Q6298" s="52">
        <v>0</v>
      </c>
      <c r="R6298" s="52">
        <v>0</v>
      </c>
      <c r="S6298" s="52">
        <v>0</v>
      </c>
      <c r="T6298" s="52">
        <v>0</v>
      </c>
      <c r="U6298" s="52">
        <v>0</v>
      </c>
      <c r="V6298" s="52">
        <v>0</v>
      </c>
      <c r="W6298" s="52">
        <v>0</v>
      </c>
      <c r="X6298" s="52">
        <v>0</v>
      </c>
      <c r="Y6298" s="52">
        <v>0</v>
      </c>
      <c r="Z6298" s="52">
        <v>0</v>
      </c>
    </row>
    <row r="6299" spans="1:26">
      <c r="A6299" s="52" t="s">
        <v>356</v>
      </c>
      <c r="B6299" s="52" t="s">
        <v>337</v>
      </c>
      <c r="C6299" s="52" t="s">
        <v>238</v>
      </c>
      <c r="D6299" s="52" t="s">
        <v>93</v>
      </c>
      <c r="E6299" s="52" t="s">
        <v>94</v>
      </c>
      <c r="F6299" s="52" t="s">
        <v>68</v>
      </c>
      <c r="G6299" s="52">
        <v>0</v>
      </c>
      <c r="H6299" s="52">
        <v>0</v>
      </c>
      <c r="I6299" s="52">
        <v>0</v>
      </c>
      <c r="J6299" s="52">
        <v>0</v>
      </c>
      <c r="K6299" s="52">
        <v>0</v>
      </c>
      <c r="L6299" s="52">
        <v>0</v>
      </c>
      <c r="M6299" s="52">
        <v>0</v>
      </c>
      <c r="N6299" s="52">
        <v>0</v>
      </c>
      <c r="O6299" s="52">
        <v>0</v>
      </c>
      <c r="P6299" s="52">
        <v>0</v>
      </c>
      <c r="Q6299" s="52">
        <v>0</v>
      </c>
      <c r="R6299" s="52">
        <v>0</v>
      </c>
      <c r="S6299" s="52">
        <v>0</v>
      </c>
      <c r="T6299" s="52">
        <v>0</v>
      </c>
      <c r="U6299" s="52">
        <v>0</v>
      </c>
      <c r="V6299" s="52">
        <v>0</v>
      </c>
      <c r="W6299" s="52">
        <v>0</v>
      </c>
      <c r="X6299" s="52">
        <v>0</v>
      </c>
      <c r="Y6299" s="52">
        <v>0</v>
      </c>
      <c r="Z6299" s="52">
        <v>0</v>
      </c>
    </row>
    <row r="6300" spans="1:26">
      <c r="A6300" s="52" t="s">
        <v>356</v>
      </c>
      <c r="B6300" s="52" t="s">
        <v>337</v>
      </c>
      <c r="C6300" s="52" t="s">
        <v>238</v>
      </c>
      <c r="D6300" s="52" t="s">
        <v>93</v>
      </c>
      <c r="E6300" s="52" t="s">
        <v>94</v>
      </c>
      <c r="F6300" s="52" t="s">
        <v>69</v>
      </c>
      <c r="G6300" s="52">
        <v>0</v>
      </c>
      <c r="H6300" s="52">
        <v>0</v>
      </c>
      <c r="I6300" s="52">
        <v>0</v>
      </c>
      <c r="J6300" s="52">
        <v>0</v>
      </c>
      <c r="K6300" s="52">
        <v>0</v>
      </c>
      <c r="L6300" s="52">
        <v>0</v>
      </c>
      <c r="M6300" s="52">
        <v>0</v>
      </c>
      <c r="N6300" s="52">
        <v>0</v>
      </c>
      <c r="O6300" s="52">
        <v>0</v>
      </c>
      <c r="P6300" s="52">
        <v>0</v>
      </c>
      <c r="Q6300" s="52">
        <v>0</v>
      </c>
      <c r="R6300" s="52">
        <v>0</v>
      </c>
      <c r="S6300" s="52">
        <v>0</v>
      </c>
      <c r="T6300" s="52">
        <v>0</v>
      </c>
      <c r="U6300" s="52">
        <v>0</v>
      </c>
      <c r="V6300" s="52">
        <v>0</v>
      </c>
      <c r="W6300" s="52">
        <v>0</v>
      </c>
      <c r="X6300" s="52">
        <v>0</v>
      </c>
      <c r="Y6300" s="52">
        <v>0</v>
      </c>
      <c r="Z6300" s="52">
        <v>0</v>
      </c>
    </row>
    <row r="6301" spans="1:26">
      <c r="A6301" s="52" t="s">
        <v>356</v>
      </c>
      <c r="B6301" s="52" t="s">
        <v>337</v>
      </c>
      <c r="C6301" s="52" t="s">
        <v>238</v>
      </c>
      <c r="D6301" s="52" t="s">
        <v>93</v>
      </c>
      <c r="E6301" s="52" t="s">
        <v>94</v>
      </c>
      <c r="F6301" s="52" t="s">
        <v>70</v>
      </c>
      <c r="G6301" s="52">
        <v>0</v>
      </c>
      <c r="H6301" s="52">
        <v>0</v>
      </c>
      <c r="I6301" s="52">
        <v>0</v>
      </c>
      <c r="J6301" s="52">
        <v>0</v>
      </c>
      <c r="K6301" s="52">
        <v>0</v>
      </c>
      <c r="L6301" s="52">
        <v>0</v>
      </c>
      <c r="M6301" s="52">
        <v>0</v>
      </c>
      <c r="N6301" s="52">
        <v>0</v>
      </c>
      <c r="O6301" s="52">
        <v>0</v>
      </c>
      <c r="P6301" s="52">
        <v>0</v>
      </c>
      <c r="Q6301" s="52">
        <v>0</v>
      </c>
      <c r="R6301" s="52">
        <v>0</v>
      </c>
      <c r="S6301" s="52">
        <v>0</v>
      </c>
      <c r="T6301" s="52">
        <v>0</v>
      </c>
      <c r="U6301" s="52">
        <v>0</v>
      </c>
      <c r="V6301" s="52">
        <v>0</v>
      </c>
      <c r="W6301" s="52">
        <v>0</v>
      </c>
      <c r="X6301" s="52">
        <v>0</v>
      </c>
      <c r="Y6301" s="52">
        <v>0</v>
      </c>
      <c r="Z6301" s="52">
        <v>0</v>
      </c>
    </row>
    <row r="6302" spans="1:26">
      <c r="A6302" s="52" t="s">
        <v>356</v>
      </c>
      <c r="B6302" s="52" t="s">
        <v>342</v>
      </c>
      <c r="C6302" s="52" t="s">
        <v>238</v>
      </c>
      <c r="D6302" s="52" t="s">
        <v>93</v>
      </c>
      <c r="E6302" s="52" t="s">
        <v>94</v>
      </c>
      <c r="F6302" s="52" t="s">
        <v>71</v>
      </c>
      <c r="G6302" s="52">
        <v>0</v>
      </c>
      <c r="H6302" s="52">
        <v>0</v>
      </c>
      <c r="I6302" s="52">
        <v>0</v>
      </c>
      <c r="J6302" s="52">
        <v>0</v>
      </c>
      <c r="K6302" s="52">
        <v>0</v>
      </c>
      <c r="L6302" s="52">
        <v>0</v>
      </c>
      <c r="M6302" s="52">
        <v>0</v>
      </c>
      <c r="N6302" s="52">
        <v>0</v>
      </c>
      <c r="O6302" s="52">
        <v>0</v>
      </c>
      <c r="P6302" s="52">
        <v>0</v>
      </c>
      <c r="Q6302" s="52">
        <v>0</v>
      </c>
      <c r="R6302" s="52">
        <v>0</v>
      </c>
      <c r="S6302" s="52">
        <v>0</v>
      </c>
      <c r="T6302" s="52">
        <v>0</v>
      </c>
      <c r="U6302" s="52">
        <v>0</v>
      </c>
      <c r="V6302" s="52">
        <v>0</v>
      </c>
      <c r="W6302" s="52">
        <v>0</v>
      </c>
      <c r="X6302" s="52">
        <v>0</v>
      </c>
      <c r="Y6302" s="52">
        <v>0</v>
      </c>
      <c r="Z6302" s="52">
        <v>0</v>
      </c>
    </row>
    <row r="6303" spans="1:26">
      <c r="A6303" s="52" t="s">
        <v>356</v>
      </c>
      <c r="B6303" s="52" t="s">
        <v>342</v>
      </c>
      <c r="C6303" s="52" t="s">
        <v>238</v>
      </c>
      <c r="D6303" s="52" t="s">
        <v>93</v>
      </c>
      <c r="E6303" s="52" t="s">
        <v>94</v>
      </c>
      <c r="F6303" s="52" t="s">
        <v>72</v>
      </c>
      <c r="G6303" s="52">
        <v>0</v>
      </c>
      <c r="H6303" s="52">
        <v>0</v>
      </c>
      <c r="I6303" s="52">
        <v>0</v>
      </c>
      <c r="J6303" s="52">
        <v>0</v>
      </c>
      <c r="K6303" s="52">
        <v>0</v>
      </c>
      <c r="L6303" s="52">
        <v>0</v>
      </c>
      <c r="M6303" s="52">
        <v>0</v>
      </c>
      <c r="N6303" s="52">
        <v>0</v>
      </c>
      <c r="O6303" s="52">
        <v>0</v>
      </c>
      <c r="P6303" s="52">
        <v>0</v>
      </c>
      <c r="Q6303" s="52">
        <v>0</v>
      </c>
      <c r="R6303" s="52">
        <v>0</v>
      </c>
      <c r="S6303" s="52">
        <v>0</v>
      </c>
      <c r="T6303" s="52">
        <v>0</v>
      </c>
      <c r="U6303" s="52">
        <v>0</v>
      </c>
      <c r="V6303" s="52">
        <v>0</v>
      </c>
      <c r="W6303" s="52">
        <v>0</v>
      </c>
      <c r="X6303" s="52">
        <v>0</v>
      </c>
      <c r="Y6303" s="52">
        <v>0</v>
      </c>
      <c r="Z6303" s="52">
        <v>0</v>
      </c>
    </row>
    <row r="6304" spans="1:26">
      <c r="A6304" s="52" t="s">
        <v>356</v>
      </c>
      <c r="B6304" s="52" t="s">
        <v>343</v>
      </c>
      <c r="C6304" s="52" t="s">
        <v>238</v>
      </c>
      <c r="D6304" s="52" t="s">
        <v>93</v>
      </c>
      <c r="E6304" s="52" t="s">
        <v>94</v>
      </c>
      <c r="F6304" s="52" t="s">
        <v>73</v>
      </c>
      <c r="G6304" s="52">
        <v>0</v>
      </c>
      <c r="H6304" s="52">
        <v>0</v>
      </c>
      <c r="I6304" s="52">
        <v>0</v>
      </c>
      <c r="J6304" s="52">
        <v>0</v>
      </c>
      <c r="K6304" s="52">
        <v>0</v>
      </c>
      <c r="L6304" s="52">
        <v>0</v>
      </c>
      <c r="M6304" s="52">
        <v>0</v>
      </c>
      <c r="N6304" s="52">
        <v>0</v>
      </c>
      <c r="O6304" s="52">
        <v>0</v>
      </c>
      <c r="P6304" s="52">
        <v>0</v>
      </c>
      <c r="Q6304" s="52">
        <v>0</v>
      </c>
      <c r="R6304" s="52">
        <v>0</v>
      </c>
      <c r="S6304" s="52">
        <v>0</v>
      </c>
      <c r="T6304" s="52">
        <v>0</v>
      </c>
      <c r="U6304" s="52">
        <v>0</v>
      </c>
      <c r="V6304" s="52">
        <v>0</v>
      </c>
      <c r="W6304" s="52">
        <v>0</v>
      </c>
      <c r="X6304" s="52">
        <v>0</v>
      </c>
      <c r="Y6304" s="52">
        <v>0</v>
      </c>
      <c r="Z6304" s="52">
        <v>0</v>
      </c>
    </row>
    <row r="6305" spans="1:26">
      <c r="A6305" s="52" t="s">
        <v>357</v>
      </c>
      <c r="B6305" s="52" t="s">
        <v>337</v>
      </c>
      <c r="C6305" s="52" t="s">
        <v>238</v>
      </c>
      <c r="D6305" s="52" t="s">
        <v>93</v>
      </c>
      <c r="E6305" s="52" t="s">
        <v>95</v>
      </c>
      <c r="F6305" s="52" t="s">
        <v>63</v>
      </c>
      <c r="G6305" s="52">
        <v>0</v>
      </c>
      <c r="H6305" s="52">
        <v>0</v>
      </c>
      <c r="I6305" s="52">
        <v>0</v>
      </c>
      <c r="J6305" s="52">
        <v>0</v>
      </c>
      <c r="K6305" s="52">
        <v>0</v>
      </c>
      <c r="L6305" s="52">
        <v>0</v>
      </c>
      <c r="M6305" s="52">
        <v>0</v>
      </c>
      <c r="N6305" s="52">
        <v>0</v>
      </c>
      <c r="O6305" s="52">
        <v>0</v>
      </c>
      <c r="P6305" s="52">
        <v>0</v>
      </c>
      <c r="Q6305" s="52">
        <v>0</v>
      </c>
      <c r="R6305" s="52">
        <v>0</v>
      </c>
      <c r="S6305" s="52">
        <v>0</v>
      </c>
      <c r="T6305" s="52">
        <v>0</v>
      </c>
      <c r="U6305" s="52">
        <v>0</v>
      </c>
      <c r="V6305" s="52">
        <v>0</v>
      </c>
      <c r="W6305" s="52">
        <v>0</v>
      </c>
      <c r="X6305" s="52">
        <v>0</v>
      </c>
      <c r="Y6305" s="52">
        <v>0</v>
      </c>
      <c r="Z6305" s="52">
        <v>0</v>
      </c>
    </row>
    <row r="6306" spans="1:26">
      <c r="A6306" s="52" t="s">
        <v>357</v>
      </c>
      <c r="B6306" s="52" t="s">
        <v>338</v>
      </c>
      <c r="C6306" s="52" t="s">
        <v>238</v>
      </c>
      <c r="D6306" s="52" t="s">
        <v>93</v>
      </c>
      <c r="E6306" s="52" t="s">
        <v>95</v>
      </c>
      <c r="F6306" s="52" t="s">
        <v>64</v>
      </c>
      <c r="G6306" s="52">
        <v>0</v>
      </c>
      <c r="H6306" s="52">
        <v>0</v>
      </c>
      <c r="I6306" s="52">
        <v>0</v>
      </c>
      <c r="J6306" s="52">
        <v>0</v>
      </c>
      <c r="K6306" s="52">
        <v>0</v>
      </c>
      <c r="L6306" s="52">
        <v>0</v>
      </c>
      <c r="M6306" s="52">
        <v>0</v>
      </c>
      <c r="N6306" s="52">
        <v>0</v>
      </c>
      <c r="O6306" s="52">
        <v>0</v>
      </c>
      <c r="P6306" s="52">
        <v>0</v>
      </c>
      <c r="Q6306" s="52">
        <v>0</v>
      </c>
      <c r="R6306" s="52">
        <v>0</v>
      </c>
      <c r="S6306" s="52">
        <v>0</v>
      </c>
      <c r="T6306" s="52">
        <v>0</v>
      </c>
      <c r="U6306" s="52">
        <v>0</v>
      </c>
      <c r="V6306" s="52">
        <v>0</v>
      </c>
      <c r="W6306" s="52">
        <v>0</v>
      </c>
      <c r="X6306" s="52">
        <v>0</v>
      </c>
      <c r="Y6306" s="52">
        <v>0</v>
      </c>
      <c r="Z6306" s="52">
        <v>0</v>
      </c>
    </row>
    <row r="6307" spans="1:26">
      <c r="A6307" s="52" t="s">
        <v>357</v>
      </c>
      <c r="B6307" s="52" t="s">
        <v>339</v>
      </c>
      <c r="C6307" s="52" t="s">
        <v>238</v>
      </c>
      <c r="D6307" s="52" t="s">
        <v>93</v>
      </c>
      <c r="E6307" s="52" t="s">
        <v>95</v>
      </c>
      <c r="F6307" s="52" t="s">
        <v>65</v>
      </c>
      <c r="G6307" s="52">
        <v>0</v>
      </c>
      <c r="H6307" s="52">
        <v>0</v>
      </c>
      <c r="I6307" s="52">
        <v>0</v>
      </c>
      <c r="J6307" s="52">
        <v>0</v>
      </c>
      <c r="K6307" s="52">
        <v>0</v>
      </c>
      <c r="L6307" s="52">
        <v>0</v>
      </c>
      <c r="M6307" s="52">
        <v>0</v>
      </c>
      <c r="N6307" s="52">
        <v>0</v>
      </c>
      <c r="O6307" s="52">
        <v>0</v>
      </c>
      <c r="P6307" s="52">
        <v>0</v>
      </c>
      <c r="Q6307" s="52">
        <v>0</v>
      </c>
      <c r="R6307" s="52">
        <v>0</v>
      </c>
      <c r="S6307" s="52">
        <v>0</v>
      </c>
      <c r="T6307" s="52">
        <v>0</v>
      </c>
      <c r="U6307" s="52">
        <v>0</v>
      </c>
      <c r="V6307" s="52">
        <v>0</v>
      </c>
      <c r="W6307" s="52">
        <v>0</v>
      </c>
      <c r="X6307" s="52">
        <v>0</v>
      </c>
      <c r="Y6307" s="52">
        <v>0</v>
      </c>
      <c r="Z6307" s="52">
        <v>0</v>
      </c>
    </row>
    <row r="6308" spans="1:26">
      <c r="A6308" s="52" t="s">
        <v>357</v>
      </c>
      <c r="B6308" s="52" t="s">
        <v>340</v>
      </c>
      <c r="C6308" s="52" t="s">
        <v>238</v>
      </c>
      <c r="D6308" s="52" t="s">
        <v>93</v>
      </c>
      <c r="E6308" s="52" t="s">
        <v>95</v>
      </c>
      <c r="F6308" s="52" t="s">
        <v>66</v>
      </c>
      <c r="G6308" s="52">
        <v>2.9135965809785427</v>
      </c>
      <c r="H6308" s="52">
        <v>2.971868512598113</v>
      </c>
      <c r="I6308" s="52">
        <v>3.0313058828500759</v>
      </c>
      <c r="J6308" s="52">
        <v>3.0919320005070774</v>
      </c>
      <c r="K6308" s="52">
        <v>3.2691240005361371</v>
      </c>
      <c r="L6308" s="52">
        <v>4.0651560006666863</v>
      </c>
      <c r="M6308" s="52">
        <v>3.8371680006292967</v>
      </c>
      <c r="N6308" s="52">
        <v>4.1119200006743553</v>
      </c>
      <c r="O6308" s="52">
        <v>4.3442640007124602</v>
      </c>
      <c r="P6308" s="52">
        <v>4.6260000007586646</v>
      </c>
      <c r="Q6308" s="52">
        <v>4.7952000007864131</v>
      </c>
      <c r="R6308" s="52">
        <v>4.9608000008135713</v>
      </c>
      <c r="S6308" s="52">
        <v>4.8177586807901127</v>
      </c>
      <c r="T6308" s="52">
        <v>4.8187692007902792</v>
      </c>
      <c r="U6308" s="52">
        <v>4.8199834663904779</v>
      </c>
      <c r="V6308" s="52">
        <v>4.9262463310479054</v>
      </c>
      <c r="W6308" s="52">
        <v>4.9885812008181283</v>
      </c>
      <c r="X6308" s="52">
        <v>4.6115216049962902</v>
      </c>
      <c r="Y6308" s="52">
        <v>4.7050243866516253</v>
      </c>
      <c r="Z6308" s="52">
        <v>4.7831815984244415</v>
      </c>
    </row>
    <row r="6309" spans="1:26">
      <c r="A6309" s="52" t="s">
        <v>357</v>
      </c>
      <c r="B6309" s="52" t="s">
        <v>341</v>
      </c>
      <c r="C6309" s="52" t="s">
        <v>238</v>
      </c>
      <c r="D6309" s="52" t="s">
        <v>93</v>
      </c>
      <c r="E6309" s="52" t="s">
        <v>95</v>
      </c>
      <c r="F6309" s="52" t="s">
        <v>67</v>
      </c>
      <c r="G6309" s="52">
        <v>0</v>
      </c>
      <c r="H6309" s="52">
        <v>0</v>
      </c>
      <c r="I6309" s="52">
        <v>0</v>
      </c>
      <c r="J6309" s="52">
        <v>0</v>
      </c>
      <c r="K6309" s="52">
        <v>0</v>
      </c>
      <c r="L6309" s="52">
        <v>0</v>
      </c>
      <c r="M6309" s="52">
        <v>0</v>
      </c>
      <c r="N6309" s="52">
        <v>0</v>
      </c>
      <c r="O6309" s="52">
        <v>0</v>
      </c>
      <c r="P6309" s="52">
        <v>0</v>
      </c>
      <c r="Q6309" s="52">
        <v>0</v>
      </c>
      <c r="R6309" s="52">
        <v>0</v>
      </c>
      <c r="S6309" s="52">
        <v>0</v>
      </c>
      <c r="T6309" s="52">
        <v>0</v>
      </c>
      <c r="U6309" s="52">
        <v>0</v>
      </c>
      <c r="V6309" s="52">
        <v>0</v>
      </c>
      <c r="W6309" s="52">
        <v>0</v>
      </c>
      <c r="X6309" s="52">
        <v>0</v>
      </c>
      <c r="Y6309" s="52">
        <v>0</v>
      </c>
      <c r="Z6309" s="52">
        <v>0</v>
      </c>
    </row>
    <row r="6310" spans="1:26">
      <c r="A6310" s="52" t="s">
        <v>357</v>
      </c>
      <c r="B6310" s="52" t="s">
        <v>337</v>
      </c>
      <c r="C6310" s="52" t="s">
        <v>238</v>
      </c>
      <c r="D6310" s="52" t="s">
        <v>93</v>
      </c>
      <c r="E6310" s="52" t="s">
        <v>95</v>
      </c>
      <c r="F6310" s="52" t="s">
        <v>68</v>
      </c>
      <c r="G6310" s="52">
        <v>0</v>
      </c>
      <c r="H6310" s="52">
        <v>0</v>
      </c>
      <c r="I6310" s="52">
        <v>0</v>
      </c>
      <c r="J6310" s="52">
        <v>0</v>
      </c>
      <c r="K6310" s="52">
        <v>0</v>
      </c>
      <c r="L6310" s="52">
        <v>0</v>
      </c>
      <c r="M6310" s="52">
        <v>0</v>
      </c>
      <c r="N6310" s="52">
        <v>0</v>
      </c>
      <c r="O6310" s="52">
        <v>0</v>
      </c>
      <c r="P6310" s="52">
        <v>0</v>
      </c>
      <c r="Q6310" s="52">
        <v>0</v>
      </c>
      <c r="R6310" s="52">
        <v>0</v>
      </c>
      <c r="S6310" s="52">
        <v>0</v>
      </c>
      <c r="T6310" s="52">
        <v>0</v>
      </c>
      <c r="U6310" s="52">
        <v>0</v>
      </c>
      <c r="V6310" s="52">
        <v>0</v>
      </c>
      <c r="W6310" s="52">
        <v>0</v>
      </c>
      <c r="X6310" s="52">
        <v>0</v>
      </c>
      <c r="Y6310" s="52">
        <v>0</v>
      </c>
      <c r="Z6310" s="52">
        <v>0</v>
      </c>
    </row>
    <row r="6311" spans="1:26">
      <c r="A6311" s="52" t="s">
        <v>357</v>
      </c>
      <c r="B6311" s="52" t="s">
        <v>337</v>
      </c>
      <c r="C6311" s="52" t="s">
        <v>238</v>
      </c>
      <c r="D6311" s="52" t="s">
        <v>93</v>
      </c>
      <c r="E6311" s="52" t="s">
        <v>95</v>
      </c>
      <c r="F6311" s="52" t="s">
        <v>69</v>
      </c>
      <c r="G6311" s="52">
        <v>0</v>
      </c>
      <c r="H6311" s="52">
        <v>0</v>
      </c>
      <c r="I6311" s="52">
        <v>0</v>
      </c>
      <c r="J6311" s="52">
        <v>0</v>
      </c>
      <c r="K6311" s="52">
        <v>0</v>
      </c>
      <c r="L6311" s="52">
        <v>0</v>
      </c>
      <c r="M6311" s="52">
        <v>0</v>
      </c>
      <c r="N6311" s="52">
        <v>0</v>
      </c>
      <c r="O6311" s="52">
        <v>0</v>
      </c>
      <c r="P6311" s="52">
        <v>0</v>
      </c>
      <c r="Q6311" s="52">
        <v>0</v>
      </c>
      <c r="R6311" s="52">
        <v>0</v>
      </c>
      <c r="S6311" s="52">
        <v>0</v>
      </c>
      <c r="T6311" s="52">
        <v>0</v>
      </c>
      <c r="U6311" s="52">
        <v>0</v>
      </c>
      <c r="V6311" s="52">
        <v>0</v>
      </c>
      <c r="W6311" s="52">
        <v>0</v>
      </c>
      <c r="X6311" s="52">
        <v>0</v>
      </c>
      <c r="Y6311" s="52">
        <v>0</v>
      </c>
      <c r="Z6311" s="52">
        <v>0</v>
      </c>
    </row>
    <row r="6312" spans="1:26">
      <c r="A6312" s="52" t="s">
        <v>357</v>
      </c>
      <c r="B6312" s="52" t="s">
        <v>337</v>
      </c>
      <c r="C6312" s="52" t="s">
        <v>238</v>
      </c>
      <c r="D6312" s="52" t="s">
        <v>93</v>
      </c>
      <c r="E6312" s="52" t="s">
        <v>95</v>
      </c>
      <c r="F6312" s="52" t="s">
        <v>70</v>
      </c>
      <c r="G6312" s="52">
        <v>0</v>
      </c>
      <c r="H6312" s="52">
        <v>0</v>
      </c>
      <c r="I6312" s="52">
        <v>0</v>
      </c>
      <c r="J6312" s="52">
        <v>0</v>
      </c>
      <c r="K6312" s="52">
        <v>0</v>
      </c>
      <c r="L6312" s="52">
        <v>0</v>
      </c>
      <c r="M6312" s="52">
        <v>0</v>
      </c>
      <c r="N6312" s="52">
        <v>0</v>
      </c>
      <c r="O6312" s="52">
        <v>0</v>
      </c>
      <c r="P6312" s="52">
        <v>0</v>
      </c>
      <c r="Q6312" s="52">
        <v>0</v>
      </c>
      <c r="R6312" s="52">
        <v>0</v>
      </c>
      <c r="S6312" s="52">
        <v>0</v>
      </c>
      <c r="T6312" s="52">
        <v>0</v>
      </c>
      <c r="U6312" s="52">
        <v>0</v>
      </c>
      <c r="V6312" s="52">
        <v>0</v>
      </c>
      <c r="W6312" s="52">
        <v>0</v>
      </c>
      <c r="X6312" s="52">
        <v>0</v>
      </c>
      <c r="Y6312" s="52">
        <v>0</v>
      </c>
      <c r="Z6312" s="52">
        <v>0</v>
      </c>
    </row>
    <row r="6313" spans="1:26">
      <c r="A6313" s="52" t="s">
        <v>357</v>
      </c>
      <c r="B6313" s="52" t="s">
        <v>342</v>
      </c>
      <c r="C6313" s="52" t="s">
        <v>238</v>
      </c>
      <c r="D6313" s="52" t="s">
        <v>93</v>
      </c>
      <c r="E6313" s="52" t="s">
        <v>95</v>
      </c>
      <c r="F6313" s="52" t="s">
        <v>71</v>
      </c>
      <c r="G6313" s="52">
        <v>0</v>
      </c>
      <c r="H6313" s="52">
        <v>0</v>
      </c>
      <c r="I6313" s="52">
        <v>0</v>
      </c>
      <c r="J6313" s="52">
        <v>0</v>
      </c>
      <c r="K6313" s="52">
        <v>0</v>
      </c>
      <c r="L6313" s="52">
        <v>0</v>
      </c>
      <c r="M6313" s="52">
        <v>0</v>
      </c>
      <c r="N6313" s="52">
        <v>0</v>
      </c>
      <c r="O6313" s="52">
        <v>0</v>
      </c>
      <c r="P6313" s="52">
        <v>0</v>
      </c>
      <c r="Q6313" s="52">
        <v>0</v>
      </c>
      <c r="R6313" s="52">
        <v>0</v>
      </c>
      <c r="S6313" s="52">
        <v>0</v>
      </c>
      <c r="T6313" s="52">
        <v>0</v>
      </c>
      <c r="U6313" s="52">
        <v>0</v>
      </c>
      <c r="V6313" s="52">
        <v>0</v>
      </c>
      <c r="W6313" s="52">
        <v>0</v>
      </c>
      <c r="X6313" s="52">
        <v>0</v>
      </c>
      <c r="Y6313" s="52">
        <v>0</v>
      </c>
      <c r="Z6313" s="52">
        <v>0</v>
      </c>
    </row>
    <row r="6314" spans="1:26">
      <c r="A6314" s="52" t="s">
        <v>357</v>
      </c>
      <c r="B6314" s="52" t="s">
        <v>342</v>
      </c>
      <c r="C6314" s="52" t="s">
        <v>238</v>
      </c>
      <c r="D6314" s="52" t="s">
        <v>93</v>
      </c>
      <c r="E6314" s="52" t="s">
        <v>95</v>
      </c>
      <c r="F6314" s="52" t="s">
        <v>72</v>
      </c>
      <c r="G6314" s="52">
        <v>0.63358785187098055</v>
      </c>
      <c r="H6314" s="52">
        <v>0.63800006784068075</v>
      </c>
      <c r="I6314" s="52">
        <v>0.65490602224200067</v>
      </c>
      <c r="J6314" s="52">
        <v>0.65239019044411584</v>
      </c>
      <c r="K6314" s="52">
        <v>0.68323580286472663</v>
      </c>
      <c r="L6314" s="52">
        <v>0.6942461869790193</v>
      </c>
      <c r="M6314" s="52">
        <v>0.70275694098074115</v>
      </c>
      <c r="N6314" s="52">
        <v>0.74036380716878314</v>
      </c>
      <c r="O6314" s="52">
        <v>0.77052585464947598</v>
      </c>
      <c r="P6314" s="52">
        <v>0.72041992509940456</v>
      </c>
      <c r="Q6314" s="52">
        <v>0.6492997752516001</v>
      </c>
      <c r="R6314" s="52">
        <v>0.69226644600000009</v>
      </c>
      <c r="S6314" s="52">
        <v>0.70966709909341208</v>
      </c>
      <c r="T6314" s="52">
        <v>0.71550825762742631</v>
      </c>
      <c r="U6314" s="52">
        <v>0.71818630930514449</v>
      </c>
      <c r="V6314" s="52">
        <v>0.73646254340187012</v>
      </c>
      <c r="W6314" s="52">
        <v>0.83246439220250346</v>
      </c>
      <c r="X6314" s="52">
        <v>0.77850982255038725</v>
      </c>
      <c r="Y6314" s="52">
        <v>0.80889612351069451</v>
      </c>
      <c r="Z6314" s="52">
        <v>0.7943360514392761</v>
      </c>
    </row>
    <row r="6315" spans="1:26">
      <c r="A6315" s="52" t="s">
        <v>357</v>
      </c>
      <c r="B6315" s="52" t="s">
        <v>343</v>
      </c>
      <c r="C6315" s="52" t="s">
        <v>238</v>
      </c>
      <c r="D6315" s="52" t="s">
        <v>93</v>
      </c>
      <c r="E6315" s="52" t="s">
        <v>95</v>
      </c>
      <c r="F6315" s="52" t="s">
        <v>73</v>
      </c>
      <c r="G6315" s="52">
        <v>1.0799713124888044</v>
      </c>
      <c r="H6315" s="52">
        <v>1.2582791874436083</v>
      </c>
      <c r="I6315" s="52">
        <v>1.1534531457183856</v>
      </c>
      <c r="J6315" s="52">
        <v>1.060292117789694</v>
      </c>
      <c r="K6315" s="52">
        <v>1.0307922596684547</v>
      </c>
      <c r="L6315" s="52">
        <v>0.97715488710165166</v>
      </c>
      <c r="M6315" s="52">
        <v>1.0898280937991436</v>
      </c>
      <c r="N6315" s="52">
        <v>1.1122953828623379</v>
      </c>
      <c r="O6315" s="52">
        <v>1.0926936303486308</v>
      </c>
      <c r="P6315" s="52">
        <v>1.0270656214138256</v>
      </c>
      <c r="Q6315" s="52">
        <v>1.063048022842572</v>
      </c>
      <c r="R6315" s="52">
        <v>1.0663657655015522</v>
      </c>
      <c r="S6315" s="52">
        <v>0.99385632966427995</v>
      </c>
      <c r="T6315" s="52">
        <v>0.90140928452974534</v>
      </c>
      <c r="U6315" s="52">
        <v>0.752595425117498</v>
      </c>
      <c r="V6315" s="52">
        <v>0.74736938119803953</v>
      </c>
      <c r="W6315" s="52">
        <v>0.6402949514002676</v>
      </c>
      <c r="X6315" s="52">
        <v>0.81570602062719566</v>
      </c>
      <c r="Y6315" s="52">
        <v>0.89840534432401542</v>
      </c>
      <c r="Z6315" s="52">
        <v>0.83980170776319829</v>
      </c>
    </row>
    <row r="6316" spans="1:26">
      <c r="A6316" s="52" t="s">
        <v>356</v>
      </c>
      <c r="B6316" s="52" t="s">
        <v>337</v>
      </c>
      <c r="C6316" s="52" t="s">
        <v>239</v>
      </c>
      <c r="D6316" s="52" t="s">
        <v>93</v>
      </c>
      <c r="E6316" s="52" t="s">
        <v>94</v>
      </c>
      <c r="F6316" s="52" t="s">
        <v>63</v>
      </c>
      <c r="G6316" s="52">
        <v>5.3218414799999995E-2</v>
      </c>
      <c r="H6316" s="52">
        <v>0.29271174840000003</v>
      </c>
      <c r="I6316" s="52">
        <v>0</v>
      </c>
      <c r="J6316" s="52">
        <v>0</v>
      </c>
      <c r="K6316" s="52">
        <v>0</v>
      </c>
      <c r="L6316" s="52">
        <v>0</v>
      </c>
      <c r="M6316" s="52">
        <v>0</v>
      </c>
      <c r="N6316" s="52">
        <v>0</v>
      </c>
      <c r="O6316" s="52">
        <v>0</v>
      </c>
      <c r="P6316" s="52">
        <v>0</v>
      </c>
      <c r="Q6316" s="52">
        <v>0</v>
      </c>
      <c r="R6316" s="52">
        <v>0</v>
      </c>
      <c r="S6316" s="52">
        <v>0</v>
      </c>
      <c r="T6316" s="52">
        <v>0</v>
      </c>
      <c r="U6316" s="52">
        <v>0</v>
      </c>
      <c r="V6316" s="52">
        <v>0</v>
      </c>
      <c r="W6316" s="52">
        <v>0</v>
      </c>
      <c r="X6316" s="52">
        <v>0</v>
      </c>
      <c r="Y6316" s="52">
        <v>0</v>
      </c>
      <c r="Z6316" s="52">
        <v>0</v>
      </c>
    </row>
    <row r="6317" spans="1:26">
      <c r="A6317" s="52" t="s">
        <v>356</v>
      </c>
      <c r="B6317" s="52" t="s">
        <v>338</v>
      </c>
      <c r="C6317" s="52" t="s">
        <v>239</v>
      </c>
      <c r="D6317" s="52" t="s">
        <v>93</v>
      </c>
      <c r="E6317" s="52" t="s">
        <v>94</v>
      </c>
      <c r="F6317" s="52" t="s">
        <v>64</v>
      </c>
      <c r="G6317" s="52">
        <v>0</v>
      </c>
      <c r="H6317" s="52">
        <v>0</v>
      </c>
      <c r="I6317" s="52">
        <v>0</v>
      </c>
      <c r="J6317" s="52">
        <v>0</v>
      </c>
      <c r="K6317" s="52">
        <v>0</v>
      </c>
      <c r="L6317" s="52">
        <v>0</v>
      </c>
      <c r="M6317" s="52">
        <v>0</v>
      </c>
      <c r="N6317" s="52">
        <v>0</v>
      </c>
      <c r="O6317" s="52">
        <v>0</v>
      </c>
      <c r="P6317" s="52">
        <v>0</v>
      </c>
      <c r="Q6317" s="52">
        <v>0</v>
      </c>
      <c r="R6317" s="52">
        <v>0</v>
      </c>
      <c r="S6317" s="52">
        <v>0</v>
      </c>
      <c r="T6317" s="52">
        <v>0</v>
      </c>
      <c r="U6317" s="52">
        <v>0</v>
      </c>
      <c r="V6317" s="52">
        <v>0</v>
      </c>
      <c r="W6317" s="52">
        <v>0</v>
      </c>
      <c r="X6317" s="52">
        <v>0</v>
      </c>
      <c r="Y6317" s="52">
        <v>0</v>
      </c>
      <c r="Z6317" s="52">
        <v>0</v>
      </c>
    </row>
    <row r="6318" spans="1:26">
      <c r="A6318" s="52" t="s">
        <v>356</v>
      </c>
      <c r="B6318" s="52" t="s">
        <v>339</v>
      </c>
      <c r="C6318" s="52" t="s">
        <v>239</v>
      </c>
      <c r="D6318" s="52" t="s">
        <v>93</v>
      </c>
      <c r="E6318" s="52" t="s">
        <v>94</v>
      </c>
      <c r="F6318" s="52" t="s">
        <v>65</v>
      </c>
      <c r="G6318" s="52">
        <v>0</v>
      </c>
      <c r="H6318" s="52">
        <v>0</v>
      </c>
      <c r="I6318" s="52">
        <v>0</v>
      </c>
      <c r="J6318" s="52">
        <v>0</v>
      </c>
      <c r="K6318" s="52">
        <v>0</v>
      </c>
      <c r="L6318" s="52">
        <v>0</v>
      </c>
      <c r="M6318" s="52">
        <v>0</v>
      </c>
      <c r="N6318" s="52">
        <v>0.19399956480000002</v>
      </c>
      <c r="O6318" s="52">
        <v>0.19399956480000002</v>
      </c>
      <c r="P6318" s="52">
        <v>0.19399956480000002</v>
      </c>
      <c r="Q6318" s="52">
        <v>0.40099914360000005</v>
      </c>
      <c r="R6318" s="52">
        <v>0.40099914360000005</v>
      </c>
      <c r="S6318" s="52">
        <v>0.63800133120000002</v>
      </c>
      <c r="T6318" s="52">
        <v>0.63800133120000002</v>
      </c>
      <c r="U6318" s="52">
        <v>0.63800133120000002</v>
      </c>
      <c r="V6318" s="52">
        <v>0.63800133120000002</v>
      </c>
      <c r="W6318" s="52">
        <v>0.63800133120000002</v>
      </c>
      <c r="X6318" s="52">
        <v>0.63800133120000002</v>
      </c>
      <c r="Y6318" s="52">
        <v>0.63800133120000002</v>
      </c>
      <c r="Z6318" s="52">
        <v>0.63800133120000002</v>
      </c>
    </row>
    <row r="6319" spans="1:26">
      <c r="A6319" s="52" t="s">
        <v>356</v>
      </c>
      <c r="B6319" s="52" t="s">
        <v>340</v>
      </c>
      <c r="C6319" s="52" t="s">
        <v>239</v>
      </c>
      <c r="D6319" s="52" t="s">
        <v>93</v>
      </c>
      <c r="E6319" s="52" t="s">
        <v>94</v>
      </c>
      <c r="F6319" s="52" t="s">
        <v>66</v>
      </c>
      <c r="G6319" s="52">
        <v>452.99160055800002</v>
      </c>
      <c r="H6319" s="52">
        <v>445.20480151200002</v>
      </c>
      <c r="I6319" s="52">
        <v>466.73279957520003</v>
      </c>
      <c r="J6319" s="52">
        <v>474.42959916840005</v>
      </c>
      <c r="K6319" s="52">
        <v>483.40080206639999</v>
      </c>
      <c r="L6319" s="52">
        <v>420.61320047160001</v>
      </c>
      <c r="M6319" s="52">
        <v>415.17360105480003</v>
      </c>
      <c r="N6319" s="52">
        <v>433.98359973360004</v>
      </c>
      <c r="O6319" s="52">
        <v>448.09200204480004</v>
      </c>
      <c r="P6319" s="52">
        <v>448.09200204480004</v>
      </c>
      <c r="Q6319" s="52">
        <v>457.08119980920009</v>
      </c>
      <c r="R6319" s="52">
        <v>468.04680163440003</v>
      </c>
      <c r="S6319" s="52">
        <v>462.6575987292</v>
      </c>
      <c r="T6319" s="52">
        <v>473.76360070560003</v>
      </c>
      <c r="U6319" s="52">
        <v>491.65560161640002</v>
      </c>
      <c r="V6319" s="52">
        <v>491.86799798040005</v>
      </c>
      <c r="W6319" s="52">
        <v>491.58720186480002</v>
      </c>
      <c r="X6319" s="52">
        <v>525.84120042840004</v>
      </c>
      <c r="Y6319" s="52">
        <v>538.85519834040008</v>
      </c>
      <c r="Z6319" s="52">
        <v>540.09720000000004</v>
      </c>
    </row>
    <row r="6320" spans="1:26">
      <c r="A6320" s="52" t="s">
        <v>356</v>
      </c>
      <c r="B6320" s="52" t="s">
        <v>341</v>
      </c>
      <c r="C6320" s="52" t="s">
        <v>239</v>
      </c>
      <c r="D6320" s="52" t="s">
        <v>93</v>
      </c>
      <c r="E6320" s="52" t="s">
        <v>94</v>
      </c>
      <c r="F6320" s="52" t="s">
        <v>67</v>
      </c>
      <c r="G6320" s="52">
        <v>0.31300098120000003</v>
      </c>
      <c r="H6320" s="52">
        <v>0.32100195600000003</v>
      </c>
      <c r="I6320" s="52">
        <v>0.31900066560000001</v>
      </c>
      <c r="J6320" s="52">
        <v>0.33699971880000001</v>
      </c>
      <c r="K6320" s="52">
        <v>0.41499980280000004</v>
      </c>
      <c r="L6320" s="52">
        <v>2.5910011800000001</v>
      </c>
      <c r="M6320" s="52">
        <v>2.5520011380000001</v>
      </c>
      <c r="N6320" s="52">
        <v>3.8259983232000003</v>
      </c>
      <c r="O6320" s="52">
        <v>3.7939986108000001</v>
      </c>
      <c r="P6320" s="52">
        <v>1.5200009928</v>
      </c>
      <c r="Q6320" s="52">
        <v>9.0016200000000001E-3</v>
      </c>
      <c r="R6320" s="52">
        <v>1.09987236E-2</v>
      </c>
      <c r="S6320" s="52">
        <v>9.9980784000000007E-3</v>
      </c>
      <c r="T6320" s="52">
        <v>0.30999904560000002</v>
      </c>
      <c r="U6320" s="52">
        <v>0.52899799320000007</v>
      </c>
      <c r="V6320" s="52">
        <v>2.2600011456</v>
      </c>
      <c r="W6320" s="52">
        <v>1.954000494</v>
      </c>
      <c r="X6320" s="52">
        <v>1.4439980124</v>
      </c>
      <c r="Y6320" s="52">
        <v>1.3039997940000001</v>
      </c>
      <c r="Z6320" s="52">
        <v>0.29400128280000004</v>
      </c>
    </row>
    <row r="6321" spans="1:26">
      <c r="A6321" s="52" t="s">
        <v>356</v>
      </c>
      <c r="B6321" s="52" t="s">
        <v>337</v>
      </c>
      <c r="C6321" s="52" t="s">
        <v>239</v>
      </c>
      <c r="D6321" s="52" t="s">
        <v>93</v>
      </c>
      <c r="E6321" s="52" t="s">
        <v>94</v>
      </c>
      <c r="F6321" s="52" t="s">
        <v>68</v>
      </c>
      <c r="G6321" s="52">
        <v>0</v>
      </c>
      <c r="H6321" s="52">
        <v>0</v>
      </c>
      <c r="I6321" s="52">
        <v>0</v>
      </c>
      <c r="J6321" s="52">
        <v>0</v>
      </c>
      <c r="K6321" s="52">
        <v>0</v>
      </c>
      <c r="L6321" s="52">
        <v>0</v>
      </c>
      <c r="M6321" s="52">
        <v>0</v>
      </c>
      <c r="N6321" s="52">
        <v>0</v>
      </c>
      <c r="O6321" s="52">
        <v>0</v>
      </c>
      <c r="P6321" s="52">
        <v>0</v>
      </c>
      <c r="Q6321" s="52">
        <v>0</v>
      </c>
      <c r="R6321" s="52">
        <v>0</v>
      </c>
      <c r="S6321" s="52">
        <v>0</v>
      </c>
      <c r="T6321" s="52">
        <v>0</v>
      </c>
      <c r="U6321" s="52">
        <v>0</v>
      </c>
      <c r="V6321" s="52">
        <v>0</v>
      </c>
      <c r="W6321" s="52">
        <v>0</v>
      </c>
      <c r="X6321" s="52">
        <v>0</v>
      </c>
      <c r="Y6321" s="52">
        <v>0</v>
      </c>
      <c r="Z6321" s="52">
        <v>0</v>
      </c>
    </row>
    <row r="6322" spans="1:26">
      <c r="A6322" s="52" t="s">
        <v>356</v>
      </c>
      <c r="B6322" s="52" t="s">
        <v>337</v>
      </c>
      <c r="C6322" s="52" t="s">
        <v>239</v>
      </c>
      <c r="D6322" s="52" t="s">
        <v>93</v>
      </c>
      <c r="E6322" s="52" t="s">
        <v>94</v>
      </c>
      <c r="F6322" s="52" t="s">
        <v>69</v>
      </c>
      <c r="G6322" s="52">
        <v>0</v>
      </c>
      <c r="H6322" s="52">
        <v>0</v>
      </c>
      <c r="I6322" s="52">
        <v>0</v>
      </c>
      <c r="J6322" s="52">
        <v>0</v>
      </c>
      <c r="K6322" s="52">
        <v>0</v>
      </c>
      <c r="L6322" s="52">
        <v>0</v>
      </c>
      <c r="M6322" s="52">
        <v>0</v>
      </c>
      <c r="N6322" s="52">
        <v>0</v>
      </c>
      <c r="O6322" s="52">
        <v>0</v>
      </c>
      <c r="P6322" s="52">
        <v>0</v>
      </c>
      <c r="Q6322" s="52">
        <v>0</v>
      </c>
      <c r="R6322" s="52">
        <v>0</v>
      </c>
      <c r="S6322" s="52">
        <v>0</v>
      </c>
      <c r="T6322" s="52">
        <v>0</v>
      </c>
      <c r="U6322" s="52">
        <v>0</v>
      </c>
      <c r="V6322" s="52">
        <v>0</v>
      </c>
      <c r="W6322" s="52">
        <v>0</v>
      </c>
      <c r="X6322" s="52">
        <v>0</v>
      </c>
      <c r="Y6322" s="52">
        <v>0</v>
      </c>
      <c r="Z6322" s="52">
        <v>0</v>
      </c>
    </row>
    <row r="6323" spans="1:26">
      <c r="A6323" s="52" t="s">
        <v>356</v>
      </c>
      <c r="B6323" s="52" t="s">
        <v>337</v>
      </c>
      <c r="C6323" s="52" t="s">
        <v>239</v>
      </c>
      <c r="D6323" s="52" t="s">
        <v>93</v>
      </c>
      <c r="E6323" s="52" t="s">
        <v>94</v>
      </c>
      <c r="F6323" s="52" t="s">
        <v>70</v>
      </c>
      <c r="G6323" s="52">
        <v>0</v>
      </c>
      <c r="H6323" s="52">
        <v>0</v>
      </c>
      <c r="I6323" s="52">
        <v>0</v>
      </c>
      <c r="J6323" s="52">
        <v>0</v>
      </c>
      <c r="K6323" s="52">
        <v>0</v>
      </c>
      <c r="L6323" s="52">
        <v>0</v>
      </c>
      <c r="M6323" s="52">
        <v>0</v>
      </c>
      <c r="N6323" s="52">
        <v>0</v>
      </c>
      <c r="O6323" s="52">
        <v>0</v>
      </c>
      <c r="P6323" s="52">
        <v>0</v>
      </c>
      <c r="Q6323" s="52">
        <v>0</v>
      </c>
      <c r="R6323" s="52">
        <v>0</v>
      </c>
      <c r="S6323" s="52">
        <v>0</v>
      </c>
      <c r="T6323" s="52">
        <v>0</v>
      </c>
      <c r="U6323" s="52">
        <v>0</v>
      </c>
      <c r="V6323" s="52">
        <v>0</v>
      </c>
      <c r="W6323" s="52">
        <v>0</v>
      </c>
      <c r="X6323" s="52">
        <v>0</v>
      </c>
      <c r="Y6323" s="52">
        <v>0</v>
      </c>
      <c r="Z6323" s="52">
        <v>0</v>
      </c>
    </row>
    <row r="6324" spans="1:26">
      <c r="A6324" s="52" t="s">
        <v>356</v>
      </c>
      <c r="B6324" s="52" t="s">
        <v>342</v>
      </c>
      <c r="C6324" s="52" t="s">
        <v>239</v>
      </c>
      <c r="D6324" s="52" t="s">
        <v>93</v>
      </c>
      <c r="E6324" s="52" t="s">
        <v>94</v>
      </c>
      <c r="F6324" s="52" t="s">
        <v>71</v>
      </c>
      <c r="G6324" s="52">
        <v>0</v>
      </c>
      <c r="H6324" s="52">
        <v>0</v>
      </c>
      <c r="I6324" s="52">
        <v>0</v>
      </c>
      <c r="J6324" s="52">
        <v>0</v>
      </c>
      <c r="K6324" s="52">
        <v>0</v>
      </c>
      <c r="L6324" s="52">
        <v>0</v>
      </c>
      <c r="M6324" s="52">
        <v>0</v>
      </c>
      <c r="N6324" s="52">
        <v>0</v>
      </c>
      <c r="O6324" s="52">
        <v>0</v>
      </c>
      <c r="P6324" s="52">
        <v>0</v>
      </c>
      <c r="Q6324" s="52">
        <v>0</v>
      </c>
      <c r="R6324" s="52">
        <v>0</v>
      </c>
      <c r="S6324" s="52">
        <v>0</v>
      </c>
      <c r="T6324" s="52">
        <v>0</v>
      </c>
      <c r="U6324" s="52">
        <v>0</v>
      </c>
      <c r="V6324" s="52">
        <v>0</v>
      </c>
      <c r="W6324" s="52">
        <v>0</v>
      </c>
      <c r="X6324" s="52">
        <v>0</v>
      </c>
      <c r="Y6324" s="52">
        <v>0</v>
      </c>
      <c r="Z6324" s="52">
        <v>0</v>
      </c>
    </row>
    <row r="6325" spans="1:26">
      <c r="A6325" s="52" t="s">
        <v>356</v>
      </c>
      <c r="B6325" s="52" t="s">
        <v>342</v>
      </c>
      <c r="C6325" s="52" t="s">
        <v>239</v>
      </c>
      <c r="D6325" s="52" t="s">
        <v>93</v>
      </c>
      <c r="E6325" s="52" t="s">
        <v>94</v>
      </c>
      <c r="F6325" s="52" t="s">
        <v>72</v>
      </c>
      <c r="G6325" s="52">
        <v>55.935497275199999</v>
      </c>
      <c r="H6325" s="52">
        <v>62.865103449600007</v>
      </c>
      <c r="I6325" s="52">
        <v>112.51020168000001</v>
      </c>
      <c r="J6325" s="52">
        <v>133.18429769640002</v>
      </c>
      <c r="K6325" s="52">
        <v>129.80979969839998</v>
      </c>
      <c r="L6325" s="52">
        <v>93.971001038400019</v>
      </c>
      <c r="M6325" s="52">
        <v>79.870700185199993</v>
      </c>
      <c r="N6325" s="52">
        <v>80.608895827200001</v>
      </c>
      <c r="O6325" s="52">
        <v>71.134100438400012</v>
      </c>
      <c r="P6325" s="52">
        <v>59.729998301999998</v>
      </c>
      <c r="Q6325" s="52">
        <v>60.369197058000012</v>
      </c>
      <c r="R6325" s="52">
        <v>69.097699533599993</v>
      </c>
      <c r="S6325" s="52">
        <v>72.2068967628</v>
      </c>
      <c r="T6325" s="52">
        <v>67.213396699200004</v>
      </c>
      <c r="U6325" s="52">
        <v>68.21319616560001</v>
      </c>
      <c r="V6325" s="52">
        <v>66.150899902799992</v>
      </c>
      <c r="W6325" s="52">
        <v>62.459101080000003</v>
      </c>
      <c r="X6325" s="52">
        <v>57.641199595200007</v>
      </c>
      <c r="Y6325" s="52">
        <v>54.56479757040001</v>
      </c>
      <c r="Z6325" s="52">
        <v>75.281297497200001</v>
      </c>
    </row>
    <row r="6326" spans="1:26">
      <c r="A6326" s="52" t="s">
        <v>356</v>
      </c>
      <c r="B6326" s="52" t="s">
        <v>343</v>
      </c>
      <c r="C6326" s="52" t="s">
        <v>239</v>
      </c>
      <c r="D6326" s="52" t="s">
        <v>93</v>
      </c>
      <c r="E6326" s="52" t="s">
        <v>94</v>
      </c>
      <c r="F6326" s="52" t="s">
        <v>73</v>
      </c>
      <c r="G6326" s="52">
        <v>452.8503002448</v>
      </c>
      <c r="H6326" s="52">
        <v>439.59690110880001</v>
      </c>
      <c r="I6326" s="52">
        <v>465.47639951039997</v>
      </c>
      <c r="J6326" s="52">
        <v>472.62330060480002</v>
      </c>
      <c r="K6326" s="52">
        <v>462.69900199440002</v>
      </c>
      <c r="L6326" s="52">
        <v>454.38119947800004</v>
      </c>
      <c r="M6326" s="52">
        <v>421.69589857800003</v>
      </c>
      <c r="N6326" s="52">
        <v>434.05560013320007</v>
      </c>
      <c r="O6326" s="52">
        <v>445.71060044640001</v>
      </c>
      <c r="P6326" s="52">
        <v>457.84439902080004</v>
      </c>
      <c r="Q6326" s="52">
        <v>430.60409850960002</v>
      </c>
      <c r="R6326" s="52">
        <v>454.82489979479999</v>
      </c>
      <c r="S6326" s="52">
        <v>419.50350169200004</v>
      </c>
      <c r="T6326" s="52">
        <v>443.80620097200006</v>
      </c>
      <c r="U6326" s="52">
        <v>475.5014995176</v>
      </c>
      <c r="V6326" s="52">
        <v>456.25769811719999</v>
      </c>
      <c r="W6326" s="52">
        <v>459.17189932320002</v>
      </c>
      <c r="X6326" s="52">
        <v>506.81880119880009</v>
      </c>
      <c r="Y6326" s="52">
        <v>574.33770032040002</v>
      </c>
      <c r="Z6326" s="52">
        <v>576.37259816400001</v>
      </c>
    </row>
    <row r="6327" spans="1:26">
      <c r="A6327" s="52" t="s">
        <v>357</v>
      </c>
      <c r="B6327" s="52" t="s">
        <v>337</v>
      </c>
      <c r="C6327" s="52" t="s">
        <v>239</v>
      </c>
      <c r="D6327" s="52" t="s">
        <v>93</v>
      </c>
      <c r="E6327" s="52" t="s">
        <v>95</v>
      </c>
      <c r="F6327" s="52" t="s">
        <v>63</v>
      </c>
      <c r="G6327" s="52">
        <v>1.5130509048000003</v>
      </c>
      <c r="H6327" s="52">
        <v>1.2593810664</v>
      </c>
      <c r="I6327" s="52">
        <v>1.0186944948000001</v>
      </c>
      <c r="J6327" s="52">
        <v>0.994825548</v>
      </c>
      <c r="K6327" s="52">
        <v>1.0489148172</v>
      </c>
      <c r="L6327" s="52">
        <v>1.7713513440000002</v>
      </c>
      <c r="M6327" s="52">
        <v>3.1769312796000007</v>
      </c>
      <c r="N6327" s="52">
        <v>1.2757305204000002</v>
      </c>
      <c r="O6327" s="52">
        <v>1.2897479268000001</v>
      </c>
      <c r="P6327" s="52">
        <v>1.1355397092000001</v>
      </c>
      <c r="Q6327" s="52">
        <v>1.3177869263999999</v>
      </c>
      <c r="R6327" s="52">
        <v>0.77104527480000007</v>
      </c>
      <c r="S6327" s="52">
        <v>0.64487605680000004</v>
      </c>
      <c r="T6327" s="52">
        <v>0.58879805760000004</v>
      </c>
      <c r="U6327" s="52">
        <v>0.50468524560000005</v>
      </c>
      <c r="V6327" s="52">
        <v>0.26636002920000001</v>
      </c>
      <c r="W6327" s="52">
        <v>0.26636002920000001</v>
      </c>
      <c r="X6327" s="52">
        <v>0.32243802840000002</v>
      </c>
      <c r="Y6327" s="52">
        <v>0.30841643520000001</v>
      </c>
      <c r="Z6327" s="52">
        <v>0.25234262280000003</v>
      </c>
    </row>
    <row r="6328" spans="1:26">
      <c r="A6328" s="52" t="s">
        <v>357</v>
      </c>
      <c r="B6328" s="52" t="s">
        <v>338</v>
      </c>
      <c r="C6328" s="52" t="s">
        <v>239</v>
      </c>
      <c r="D6328" s="52" t="s">
        <v>93</v>
      </c>
      <c r="E6328" s="52" t="s">
        <v>95</v>
      </c>
      <c r="F6328" s="52" t="s">
        <v>64</v>
      </c>
      <c r="G6328" s="52">
        <v>159.8350004712</v>
      </c>
      <c r="H6328" s="52">
        <v>148.79499920999999</v>
      </c>
      <c r="I6328" s="52">
        <v>162.55400050080002</v>
      </c>
      <c r="J6328" s="52">
        <v>138.63399986159999</v>
      </c>
      <c r="K6328" s="52">
        <v>138.63399986159999</v>
      </c>
      <c r="L6328" s="52">
        <v>131.92000132680002</v>
      </c>
      <c r="M6328" s="52">
        <v>129.200000652</v>
      </c>
      <c r="N6328" s="52">
        <v>129.76000189920001</v>
      </c>
      <c r="O6328" s="52">
        <v>132.07999988879999</v>
      </c>
      <c r="P6328" s="52">
        <v>128.00000097</v>
      </c>
      <c r="Q6328" s="52">
        <v>136.87999861680001</v>
      </c>
      <c r="R6328" s="52">
        <v>138.5599981716</v>
      </c>
      <c r="S6328" s="52">
        <v>140.3199991008</v>
      </c>
      <c r="T6328" s="52">
        <v>139.20000079320002</v>
      </c>
      <c r="U6328" s="52">
        <v>138.31999823519999</v>
      </c>
      <c r="V6328" s="52">
        <v>137.11999855320002</v>
      </c>
      <c r="W6328" s="52">
        <v>137.6799998004</v>
      </c>
      <c r="X6328" s="52">
        <v>137.7070004736</v>
      </c>
      <c r="Y6328" s="52">
        <v>136.00000024560001</v>
      </c>
      <c r="Z6328" s="52">
        <v>136.90699929000002</v>
      </c>
    </row>
    <row r="6329" spans="1:26">
      <c r="A6329" s="52" t="s">
        <v>357</v>
      </c>
      <c r="B6329" s="52" t="s">
        <v>339</v>
      </c>
      <c r="C6329" s="52" t="s">
        <v>239</v>
      </c>
      <c r="D6329" s="52" t="s">
        <v>93</v>
      </c>
      <c r="E6329" s="52" t="s">
        <v>95</v>
      </c>
      <c r="F6329" s="52" t="s">
        <v>65</v>
      </c>
      <c r="G6329" s="52">
        <v>0</v>
      </c>
      <c r="H6329" s="52">
        <v>0</v>
      </c>
      <c r="I6329" s="52">
        <v>0</v>
      </c>
      <c r="J6329" s="52">
        <v>0</v>
      </c>
      <c r="K6329" s="52">
        <v>0</v>
      </c>
      <c r="L6329" s="52">
        <v>0</v>
      </c>
      <c r="M6329" s="52">
        <v>0</v>
      </c>
      <c r="N6329" s="52">
        <v>0</v>
      </c>
      <c r="O6329" s="52">
        <v>0</v>
      </c>
      <c r="P6329" s="52">
        <v>0</v>
      </c>
      <c r="Q6329" s="52">
        <v>0</v>
      </c>
      <c r="R6329" s="52">
        <v>0</v>
      </c>
      <c r="S6329" s="52">
        <v>0</v>
      </c>
      <c r="T6329" s="52">
        <v>0</v>
      </c>
      <c r="U6329" s="52">
        <v>0</v>
      </c>
      <c r="V6329" s="52">
        <v>0</v>
      </c>
      <c r="W6329" s="52">
        <v>0</v>
      </c>
      <c r="X6329" s="52">
        <v>0</v>
      </c>
      <c r="Y6329" s="52">
        <v>0</v>
      </c>
      <c r="Z6329" s="52">
        <v>0</v>
      </c>
    </row>
    <row r="6330" spans="1:26">
      <c r="A6330" s="52" t="s">
        <v>357</v>
      </c>
      <c r="B6330" s="52" t="s">
        <v>340</v>
      </c>
      <c r="C6330" s="52" t="s">
        <v>239</v>
      </c>
      <c r="D6330" s="52" t="s">
        <v>93</v>
      </c>
      <c r="E6330" s="52" t="s">
        <v>95</v>
      </c>
      <c r="F6330" s="52" t="s">
        <v>66</v>
      </c>
      <c r="G6330" s="52">
        <v>497.64239904600004</v>
      </c>
      <c r="H6330" s="52">
        <v>504.86760167400007</v>
      </c>
      <c r="I6330" s="52">
        <v>513.50759938440001</v>
      </c>
      <c r="J6330" s="52">
        <v>532.76399886600007</v>
      </c>
      <c r="K6330" s="52">
        <v>543.52080078840004</v>
      </c>
      <c r="L6330" s="52">
        <v>543.55319824679998</v>
      </c>
      <c r="M6330" s="52">
        <v>530.35200013320002</v>
      </c>
      <c r="N6330" s="52">
        <v>568.23479874000009</v>
      </c>
      <c r="O6330" s="52">
        <v>576.16919923320006</v>
      </c>
      <c r="P6330" s="52">
        <v>580.69799799120005</v>
      </c>
      <c r="Q6330" s="52">
        <v>578.35079836200009</v>
      </c>
      <c r="R6330" s="52">
        <v>598.67999835479998</v>
      </c>
      <c r="S6330" s="52">
        <v>593.89199899560003</v>
      </c>
      <c r="T6330" s="52">
        <v>616.87799991719999</v>
      </c>
      <c r="U6330" s="52">
        <v>621.57960047159997</v>
      </c>
      <c r="V6330" s="52">
        <v>613.40040196920006</v>
      </c>
      <c r="W6330" s="52">
        <v>598.16879844840003</v>
      </c>
      <c r="X6330" s="52">
        <v>604.31039862120008</v>
      </c>
      <c r="Y6330" s="52">
        <v>621.34920086760008</v>
      </c>
      <c r="Z6330" s="52">
        <v>620.22599965800009</v>
      </c>
    </row>
    <row r="6331" spans="1:26">
      <c r="A6331" s="52" t="s">
        <v>357</v>
      </c>
      <c r="B6331" s="52" t="s">
        <v>341</v>
      </c>
      <c r="C6331" s="52" t="s">
        <v>239</v>
      </c>
      <c r="D6331" s="52" t="s">
        <v>93</v>
      </c>
      <c r="E6331" s="52" t="s">
        <v>95</v>
      </c>
      <c r="F6331" s="52" t="s">
        <v>67</v>
      </c>
      <c r="G6331" s="52">
        <v>0</v>
      </c>
      <c r="H6331" s="52">
        <v>0</v>
      </c>
      <c r="I6331" s="52">
        <v>0</v>
      </c>
      <c r="J6331" s="52">
        <v>0</v>
      </c>
      <c r="K6331" s="52">
        <v>0</v>
      </c>
      <c r="L6331" s="52">
        <v>0</v>
      </c>
      <c r="M6331" s="52">
        <v>3.9983940000000006E-3</v>
      </c>
      <c r="N6331" s="52">
        <v>0</v>
      </c>
      <c r="O6331" s="52">
        <v>0.10899915120000002</v>
      </c>
      <c r="P6331" s="52">
        <v>7.0003295999999998E-3</v>
      </c>
      <c r="Q6331" s="52">
        <v>0</v>
      </c>
      <c r="R6331" s="52">
        <v>0</v>
      </c>
      <c r="S6331" s="52">
        <v>0</v>
      </c>
      <c r="T6331" s="52">
        <v>0</v>
      </c>
      <c r="U6331" s="52">
        <v>2.0012904000000003E-3</v>
      </c>
      <c r="V6331" s="52">
        <v>0</v>
      </c>
      <c r="W6331" s="52">
        <v>0</v>
      </c>
      <c r="X6331" s="52">
        <v>0</v>
      </c>
      <c r="Y6331" s="52">
        <v>0</v>
      </c>
      <c r="Z6331" s="52">
        <v>0</v>
      </c>
    </row>
    <row r="6332" spans="1:26">
      <c r="A6332" s="52" t="s">
        <v>357</v>
      </c>
      <c r="B6332" s="52" t="s">
        <v>337</v>
      </c>
      <c r="C6332" s="52" t="s">
        <v>239</v>
      </c>
      <c r="D6332" s="52" t="s">
        <v>93</v>
      </c>
      <c r="E6332" s="52" t="s">
        <v>95</v>
      </c>
      <c r="F6332" s="52" t="s">
        <v>68</v>
      </c>
      <c r="G6332" s="52">
        <v>0</v>
      </c>
      <c r="H6332" s="52">
        <v>0</v>
      </c>
      <c r="I6332" s="52">
        <v>0</v>
      </c>
      <c r="J6332" s="52">
        <v>0</v>
      </c>
      <c r="K6332" s="52">
        <v>0</v>
      </c>
      <c r="L6332" s="52">
        <v>0</v>
      </c>
      <c r="M6332" s="52">
        <v>0</v>
      </c>
      <c r="N6332" s="52">
        <v>0</v>
      </c>
      <c r="O6332" s="52">
        <v>0</v>
      </c>
      <c r="P6332" s="52">
        <v>0</v>
      </c>
      <c r="Q6332" s="52">
        <v>0</v>
      </c>
      <c r="R6332" s="52">
        <v>0</v>
      </c>
      <c r="S6332" s="52">
        <v>0</v>
      </c>
      <c r="T6332" s="52">
        <v>0</v>
      </c>
      <c r="U6332" s="52">
        <v>0</v>
      </c>
      <c r="V6332" s="52">
        <v>0</v>
      </c>
      <c r="W6332" s="52">
        <v>0</v>
      </c>
      <c r="X6332" s="52">
        <v>0</v>
      </c>
      <c r="Y6332" s="52">
        <v>0</v>
      </c>
      <c r="Z6332" s="52">
        <v>0</v>
      </c>
    </row>
    <row r="6333" spans="1:26">
      <c r="A6333" s="52" t="s">
        <v>357</v>
      </c>
      <c r="B6333" s="52" t="s">
        <v>337</v>
      </c>
      <c r="C6333" s="52" t="s">
        <v>239</v>
      </c>
      <c r="D6333" s="52" t="s">
        <v>93</v>
      </c>
      <c r="E6333" s="52" t="s">
        <v>95</v>
      </c>
      <c r="F6333" s="52" t="s">
        <v>69</v>
      </c>
      <c r="G6333" s="52">
        <v>0</v>
      </c>
      <c r="H6333" s="52">
        <v>0</v>
      </c>
      <c r="I6333" s="52">
        <v>0</v>
      </c>
      <c r="J6333" s="52">
        <v>0</v>
      </c>
      <c r="K6333" s="52">
        <v>0</v>
      </c>
      <c r="L6333" s="52">
        <v>0</v>
      </c>
      <c r="M6333" s="52">
        <v>0</v>
      </c>
      <c r="N6333" s="52">
        <v>0</v>
      </c>
      <c r="O6333" s="52">
        <v>0</v>
      </c>
      <c r="P6333" s="52">
        <v>0</v>
      </c>
      <c r="Q6333" s="52">
        <v>0</v>
      </c>
      <c r="R6333" s="52">
        <v>0</v>
      </c>
      <c r="S6333" s="52">
        <v>0</v>
      </c>
      <c r="T6333" s="52">
        <v>0</v>
      </c>
      <c r="U6333" s="52">
        <v>0</v>
      </c>
      <c r="V6333" s="52">
        <v>0</v>
      </c>
      <c r="W6333" s="52">
        <v>0</v>
      </c>
      <c r="X6333" s="52">
        <v>0</v>
      </c>
      <c r="Y6333" s="52">
        <v>0</v>
      </c>
      <c r="Z6333" s="52">
        <v>0</v>
      </c>
    </row>
    <row r="6334" spans="1:26">
      <c r="A6334" s="52" t="s">
        <v>357</v>
      </c>
      <c r="B6334" s="52" t="s">
        <v>337</v>
      </c>
      <c r="C6334" s="52" t="s">
        <v>239</v>
      </c>
      <c r="D6334" s="52" t="s">
        <v>93</v>
      </c>
      <c r="E6334" s="52" t="s">
        <v>95</v>
      </c>
      <c r="F6334" s="52" t="s">
        <v>70</v>
      </c>
      <c r="G6334" s="52">
        <v>0</v>
      </c>
      <c r="H6334" s="52">
        <v>0</v>
      </c>
      <c r="I6334" s="52">
        <v>0</v>
      </c>
      <c r="J6334" s="52">
        <v>0</v>
      </c>
      <c r="K6334" s="52">
        <v>0</v>
      </c>
      <c r="L6334" s="52">
        <v>0</v>
      </c>
      <c r="M6334" s="52">
        <v>0</v>
      </c>
      <c r="N6334" s="52">
        <v>0</v>
      </c>
      <c r="O6334" s="52">
        <v>0</v>
      </c>
      <c r="P6334" s="52">
        <v>0</v>
      </c>
      <c r="Q6334" s="52">
        <v>0</v>
      </c>
      <c r="R6334" s="52">
        <v>0</v>
      </c>
      <c r="S6334" s="52">
        <v>0</v>
      </c>
      <c r="T6334" s="52">
        <v>0</v>
      </c>
      <c r="U6334" s="52">
        <v>0</v>
      </c>
      <c r="V6334" s="52">
        <v>0</v>
      </c>
      <c r="W6334" s="52">
        <v>0</v>
      </c>
      <c r="X6334" s="52">
        <v>0</v>
      </c>
      <c r="Y6334" s="52">
        <v>0</v>
      </c>
      <c r="Z6334" s="52">
        <v>0</v>
      </c>
    </row>
    <row r="6335" spans="1:26">
      <c r="A6335" s="52" t="s">
        <v>357</v>
      </c>
      <c r="B6335" s="52" t="s">
        <v>342</v>
      </c>
      <c r="C6335" s="52" t="s">
        <v>239</v>
      </c>
      <c r="D6335" s="52" t="s">
        <v>93</v>
      </c>
      <c r="E6335" s="52" t="s">
        <v>95</v>
      </c>
      <c r="F6335" s="52" t="s">
        <v>71</v>
      </c>
      <c r="G6335" s="52">
        <v>0</v>
      </c>
      <c r="H6335" s="52">
        <v>0</v>
      </c>
      <c r="I6335" s="52">
        <v>0</v>
      </c>
      <c r="J6335" s="52">
        <v>0</v>
      </c>
      <c r="K6335" s="52">
        <v>0</v>
      </c>
      <c r="L6335" s="52">
        <v>0</v>
      </c>
      <c r="M6335" s="52">
        <v>0</v>
      </c>
      <c r="N6335" s="52">
        <v>0</v>
      </c>
      <c r="O6335" s="52">
        <v>0</v>
      </c>
      <c r="P6335" s="52">
        <v>0</v>
      </c>
      <c r="Q6335" s="52">
        <v>0</v>
      </c>
      <c r="R6335" s="52">
        <v>0</v>
      </c>
      <c r="S6335" s="52">
        <v>0</v>
      </c>
      <c r="T6335" s="52">
        <v>0</v>
      </c>
      <c r="U6335" s="52">
        <v>0</v>
      </c>
      <c r="V6335" s="52">
        <v>0</v>
      </c>
      <c r="W6335" s="52">
        <v>0</v>
      </c>
      <c r="X6335" s="52">
        <v>0</v>
      </c>
      <c r="Y6335" s="52">
        <v>0</v>
      </c>
      <c r="Z6335" s="52">
        <v>0</v>
      </c>
    </row>
    <row r="6336" spans="1:26">
      <c r="A6336" s="52" t="s">
        <v>357</v>
      </c>
      <c r="B6336" s="52" t="s">
        <v>342</v>
      </c>
      <c r="C6336" s="52" t="s">
        <v>239</v>
      </c>
      <c r="D6336" s="52" t="s">
        <v>93</v>
      </c>
      <c r="E6336" s="52" t="s">
        <v>95</v>
      </c>
      <c r="F6336" s="52" t="s">
        <v>72</v>
      </c>
      <c r="G6336" s="52">
        <v>136.01990010600002</v>
      </c>
      <c r="H6336" s="52">
        <v>125.26970495399999</v>
      </c>
      <c r="I6336" s="52">
        <v>121.03469813880001</v>
      </c>
      <c r="J6336" s="52">
        <v>126.9512996796</v>
      </c>
      <c r="K6336" s="52">
        <v>110.9818019664</v>
      </c>
      <c r="L6336" s="52">
        <v>130.96030303079999</v>
      </c>
      <c r="M6336" s="52">
        <v>123.0551975772</v>
      </c>
      <c r="N6336" s="52">
        <v>135.44210077200003</v>
      </c>
      <c r="O6336" s="52">
        <v>123.97860469080001</v>
      </c>
      <c r="P6336" s="52">
        <v>119.32399677960002</v>
      </c>
      <c r="Q6336" s="52">
        <v>114.03250122599999</v>
      </c>
      <c r="R6336" s="52">
        <v>112.27390287480002</v>
      </c>
      <c r="S6336" s="52">
        <v>99.899899210800001</v>
      </c>
      <c r="T6336" s="52">
        <v>86.610104222400011</v>
      </c>
      <c r="U6336" s="52">
        <v>82.0693019088</v>
      </c>
      <c r="V6336" s="52">
        <v>79.5216006144</v>
      </c>
      <c r="W6336" s="52">
        <v>77.029604694</v>
      </c>
      <c r="X6336" s="52">
        <v>71.187997114799998</v>
      </c>
      <c r="Y6336" s="52">
        <v>70.392823311599997</v>
      </c>
      <c r="Z6336" s="52">
        <v>66.801097382400002</v>
      </c>
    </row>
    <row r="6337" spans="1:26">
      <c r="A6337" s="52" t="s">
        <v>357</v>
      </c>
      <c r="B6337" s="52" t="s">
        <v>343</v>
      </c>
      <c r="C6337" s="52" t="s">
        <v>239</v>
      </c>
      <c r="D6337" s="52" t="s">
        <v>93</v>
      </c>
      <c r="E6337" s="52" t="s">
        <v>95</v>
      </c>
      <c r="F6337" s="52" t="s">
        <v>73</v>
      </c>
      <c r="G6337" s="52">
        <v>580.33800017999999</v>
      </c>
      <c r="H6337" s="52">
        <v>540.87480180360001</v>
      </c>
      <c r="I6337" s="52">
        <v>576.19259925840004</v>
      </c>
      <c r="J6337" s="52">
        <v>603.16470173519997</v>
      </c>
      <c r="K6337" s="52">
        <v>585.97200109440007</v>
      </c>
      <c r="L6337" s="52">
        <v>581.94270013680011</v>
      </c>
      <c r="M6337" s="52">
        <v>556.85609791920001</v>
      </c>
      <c r="N6337" s="52">
        <v>617.4764987904</v>
      </c>
      <c r="O6337" s="52">
        <v>622.72620170640005</v>
      </c>
      <c r="P6337" s="52">
        <v>594.48870173160003</v>
      </c>
      <c r="Q6337" s="52">
        <v>553.79339929080004</v>
      </c>
      <c r="R6337" s="52">
        <v>614.12669872560002</v>
      </c>
      <c r="S6337" s="52">
        <v>569.02679894880009</v>
      </c>
      <c r="T6337" s="52">
        <v>617.00400166320003</v>
      </c>
      <c r="U6337" s="52">
        <v>659.00610068039998</v>
      </c>
      <c r="V6337" s="52">
        <v>620.71199921520008</v>
      </c>
      <c r="W6337" s="52">
        <v>584.33850014040001</v>
      </c>
      <c r="X6337" s="52">
        <v>627.15869987760004</v>
      </c>
      <c r="Y6337" s="52">
        <v>661.43969911440001</v>
      </c>
      <c r="Z6337" s="52">
        <v>657.94859873640007</v>
      </c>
    </row>
    <row r="6338" spans="1:26">
      <c r="A6338" s="52" t="s">
        <v>356</v>
      </c>
      <c r="B6338" s="52" t="s">
        <v>337</v>
      </c>
      <c r="C6338" s="52" t="s">
        <v>240</v>
      </c>
      <c r="D6338" s="52" t="s">
        <v>93</v>
      </c>
      <c r="E6338" s="52" t="s">
        <v>94</v>
      </c>
      <c r="F6338" s="52" t="s">
        <v>63</v>
      </c>
      <c r="G6338" s="52">
        <v>0.1391189904</v>
      </c>
      <c r="H6338" s="52">
        <v>2.7825472800000001E-2</v>
      </c>
      <c r="I6338" s="52">
        <v>0.27823798080000001</v>
      </c>
      <c r="J6338" s="52">
        <v>2.7825472800000001E-2</v>
      </c>
      <c r="K6338" s="52">
        <v>0.21927946320000002</v>
      </c>
      <c r="L6338" s="52">
        <v>0.12920464800000001</v>
      </c>
      <c r="M6338" s="52">
        <v>0.17812740600000002</v>
      </c>
      <c r="N6338" s="52">
        <v>0.17400759480000003</v>
      </c>
      <c r="O6338" s="52">
        <v>0.15246650880000001</v>
      </c>
      <c r="P6338" s="52">
        <v>0.1113646932</v>
      </c>
      <c r="Q6338" s="52">
        <v>0</v>
      </c>
      <c r="R6338" s="52">
        <v>0</v>
      </c>
      <c r="S6338" s="52">
        <v>0</v>
      </c>
      <c r="T6338" s="52">
        <v>0</v>
      </c>
      <c r="U6338" s="52">
        <v>0.10086419880000001</v>
      </c>
      <c r="V6338" s="52">
        <v>0.1260812952</v>
      </c>
      <c r="W6338" s="52">
        <v>0</v>
      </c>
      <c r="X6338" s="52">
        <v>0</v>
      </c>
      <c r="Y6338" s="52">
        <v>0</v>
      </c>
      <c r="Z6338" s="52">
        <v>0</v>
      </c>
    </row>
    <row r="6339" spans="1:26">
      <c r="A6339" s="52" t="s">
        <v>356</v>
      </c>
      <c r="B6339" s="52" t="s">
        <v>338</v>
      </c>
      <c r="C6339" s="52" t="s">
        <v>240</v>
      </c>
      <c r="D6339" s="52" t="s">
        <v>93</v>
      </c>
      <c r="E6339" s="52" t="s">
        <v>94</v>
      </c>
      <c r="F6339" s="52" t="s">
        <v>64</v>
      </c>
      <c r="G6339" s="52">
        <v>2.4999382800000001E-2</v>
      </c>
      <c r="H6339" s="52">
        <v>0</v>
      </c>
      <c r="I6339" s="52">
        <v>0</v>
      </c>
      <c r="J6339" s="52">
        <v>0</v>
      </c>
      <c r="K6339" s="52">
        <v>0.32299905960000003</v>
      </c>
      <c r="L6339" s="52">
        <v>0</v>
      </c>
      <c r="M6339" s="52">
        <v>0</v>
      </c>
      <c r="N6339" s="52">
        <v>0</v>
      </c>
      <c r="O6339" s="52">
        <v>0</v>
      </c>
      <c r="P6339" s="52">
        <v>0</v>
      </c>
      <c r="Q6339" s="52">
        <v>0</v>
      </c>
      <c r="R6339" s="52">
        <v>4.0000687200000003E-2</v>
      </c>
      <c r="S6339" s="52">
        <v>2.0012904000000003E-3</v>
      </c>
      <c r="T6339" s="52">
        <v>9.4998492000000018E-2</v>
      </c>
      <c r="U6339" s="52">
        <v>3.2530012488000004</v>
      </c>
      <c r="V6339" s="52">
        <v>0.42339852360000002</v>
      </c>
      <c r="W6339" s="52">
        <v>0.82892778480000007</v>
      </c>
      <c r="X6339" s="52">
        <v>0.57630464640000001</v>
      </c>
      <c r="Y6339" s="52">
        <v>0.7737248268000001</v>
      </c>
      <c r="Z6339" s="52">
        <v>0.55737193679999997</v>
      </c>
    </row>
    <row r="6340" spans="1:26">
      <c r="A6340" s="52" t="s">
        <v>356</v>
      </c>
      <c r="B6340" s="52" t="s">
        <v>339</v>
      </c>
      <c r="C6340" s="52" t="s">
        <v>240</v>
      </c>
      <c r="D6340" s="52" t="s">
        <v>93</v>
      </c>
      <c r="E6340" s="52" t="s">
        <v>94</v>
      </c>
      <c r="F6340" s="52" t="s">
        <v>65</v>
      </c>
      <c r="G6340" s="52">
        <v>0</v>
      </c>
      <c r="H6340" s="52">
        <v>0</v>
      </c>
      <c r="I6340" s="52">
        <v>0</v>
      </c>
      <c r="J6340" s="52">
        <v>0</v>
      </c>
      <c r="K6340" s="52">
        <v>0</v>
      </c>
      <c r="L6340" s="52">
        <v>0</v>
      </c>
      <c r="M6340" s="52">
        <v>0</v>
      </c>
      <c r="N6340" s="52">
        <v>0</v>
      </c>
      <c r="O6340" s="52">
        <v>0</v>
      </c>
      <c r="P6340" s="52">
        <v>0</v>
      </c>
      <c r="Q6340" s="52">
        <v>0</v>
      </c>
      <c r="R6340" s="52">
        <v>0</v>
      </c>
      <c r="S6340" s="52">
        <v>0</v>
      </c>
      <c r="T6340" s="52">
        <v>0</v>
      </c>
      <c r="U6340" s="52">
        <v>3.9983940000000006E-3</v>
      </c>
      <c r="V6340" s="52">
        <v>0.68599880639999999</v>
      </c>
      <c r="W6340" s="52">
        <v>0.20499828840000001</v>
      </c>
      <c r="X6340" s="52">
        <v>0.31062706560000003</v>
      </c>
      <c r="Y6340" s="52">
        <v>0.32204446920000002</v>
      </c>
      <c r="Z6340" s="52">
        <v>0.43246713240000001</v>
      </c>
    </row>
    <row r="6341" spans="1:26">
      <c r="A6341" s="52" t="s">
        <v>356</v>
      </c>
      <c r="B6341" s="52" t="s">
        <v>340</v>
      </c>
      <c r="C6341" s="52" t="s">
        <v>240</v>
      </c>
      <c r="D6341" s="52" t="s">
        <v>93</v>
      </c>
      <c r="E6341" s="52" t="s">
        <v>94</v>
      </c>
      <c r="F6341" s="52" t="s">
        <v>66</v>
      </c>
      <c r="G6341" s="52">
        <v>16.236000093600001</v>
      </c>
      <c r="H6341" s="52">
        <v>18.129601810800001</v>
      </c>
      <c r="I6341" s="52">
        <v>19.108798034399999</v>
      </c>
      <c r="J6341" s="52">
        <v>20.934000000000001</v>
      </c>
      <c r="K6341" s="52">
        <v>24.040798192800004</v>
      </c>
      <c r="L6341" s="52">
        <v>25.502401699200004</v>
      </c>
      <c r="M6341" s="52">
        <v>26.852401864800001</v>
      </c>
      <c r="N6341" s="52">
        <v>27.583199431200001</v>
      </c>
      <c r="O6341" s="52">
        <v>27.489599330400004</v>
      </c>
      <c r="P6341" s="52">
        <v>28.652399294400002</v>
      </c>
      <c r="Q6341" s="52">
        <v>32.461198243200002</v>
      </c>
      <c r="R6341" s="52">
        <v>33.6743989056</v>
      </c>
      <c r="S6341" s="52">
        <v>33.505201944000007</v>
      </c>
      <c r="T6341" s="52">
        <v>39.268801065600002</v>
      </c>
      <c r="U6341" s="52">
        <v>41.040001684800004</v>
      </c>
      <c r="V6341" s="52">
        <v>42.454800954</v>
      </c>
      <c r="W6341" s="52">
        <v>42.800400360000005</v>
      </c>
      <c r="X6341" s="52">
        <v>46.161153093599999</v>
      </c>
      <c r="Y6341" s="52">
        <v>42.524410690800003</v>
      </c>
      <c r="Z6341" s="52">
        <v>44.172423093599996</v>
      </c>
    </row>
    <row r="6342" spans="1:26">
      <c r="A6342" s="52" t="s">
        <v>356</v>
      </c>
      <c r="B6342" s="52" t="s">
        <v>341</v>
      </c>
      <c r="C6342" s="52" t="s">
        <v>240</v>
      </c>
      <c r="D6342" s="52" t="s">
        <v>93</v>
      </c>
      <c r="E6342" s="52" t="s">
        <v>94</v>
      </c>
      <c r="F6342" s="52" t="s">
        <v>67</v>
      </c>
      <c r="G6342" s="52">
        <v>0</v>
      </c>
      <c r="H6342" s="52">
        <v>0</v>
      </c>
      <c r="I6342" s="52">
        <v>0</v>
      </c>
      <c r="J6342" s="52">
        <v>0</v>
      </c>
      <c r="K6342" s="52">
        <v>0</v>
      </c>
      <c r="L6342" s="52">
        <v>0</v>
      </c>
      <c r="M6342" s="52">
        <v>0</v>
      </c>
      <c r="N6342" s="52">
        <v>0</v>
      </c>
      <c r="O6342" s="52">
        <v>0</v>
      </c>
      <c r="P6342" s="52">
        <v>0</v>
      </c>
      <c r="Q6342" s="52">
        <v>0</v>
      </c>
      <c r="R6342" s="52">
        <v>0</v>
      </c>
      <c r="S6342" s="52">
        <v>0</v>
      </c>
      <c r="T6342" s="52">
        <v>0</v>
      </c>
      <c r="U6342" s="52">
        <v>0</v>
      </c>
      <c r="V6342" s="52">
        <v>0</v>
      </c>
      <c r="W6342" s="52">
        <v>0</v>
      </c>
      <c r="X6342" s="52">
        <v>0</v>
      </c>
      <c r="Y6342" s="52">
        <v>0</v>
      </c>
      <c r="Z6342" s="52">
        <v>0</v>
      </c>
    </row>
    <row r="6343" spans="1:26">
      <c r="A6343" s="52" t="s">
        <v>356</v>
      </c>
      <c r="B6343" s="52" t="s">
        <v>337</v>
      </c>
      <c r="C6343" s="52" t="s">
        <v>240</v>
      </c>
      <c r="D6343" s="52" t="s">
        <v>93</v>
      </c>
      <c r="E6343" s="52" t="s">
        <v>94</v>
      </c>
      <c r="F6343" s="52" t="s">
        <v>68</v>
      </c>
      <c r="G6343" s="52">
        <v>0</v>
      </c>
      <c r="H6343" s="52">
        <v>0</v>
      </c>
      <c r="I6343" s="52">
        <v>0</v>
      </c>
      <c r="J6343" s="52">
        <v>0</v>
      </c>
      <c r="K6343" s="52">
        <v>0</v>
      </c>
      <c r="L6343" s="52">
        <v>0</v>
      </c>
      <c r="M6343" s="52">
        <v>0</v>
      </c>
      <c r="N6343" s="52">
        <v>0</v>
      </c>
      <c r="O6343" s="52">
        <v>0</v>
      </c>
      <c r="P6343" s="52">
        <v>0</v>
      </c>
      <c r="Q6343" s="52">
        <v>0</v>
      </c>
      <c r="R6343" s="52">
        <v>0</v>
      </c>
      <c r="S6343" s="52">
        <v>0</v>
      </c>
      <c r="T6343" s="52">
        <v>0</v>
      </c>
      <c r="U6343" s="52">
        <v>0</v>
      </c>
      <c r="V6343" s="52">
        <v>0</v>
      </c>
      <c r="W6343" s="52">
        <v>0</v>
      </c>
      <c r="X6343" s="52">
        <v>0</v>
      </c>
      <c r="Y6343" s="52">
        <v>0</v>
      </c>
      <c r="Z6343" s="52">
        <v>0</v>
      </c>
    </row>
    <row r="6344" spans="1:26">
      <c r="A6344" s="52" t="s">
        <v>356</v>
      </c>
      <c r="B6344" s="52" t="s">
        <v>337</v>
      </c>
      <c r="C6344" s="52" t="s">
        <v>240</v>
      </c>
      <c r="D6344" s="52" t="s">
        <v>93</v>
      </c>
      <c r="E6344" s="52" t="s">
        <v>94</v>
      </c>
      <c r="F6344" s="52" t="s">
        <v>69</v>
      </c>
      <c r="G6344" s="52">
        <v>0</v>
      </c>
      <c r="H6344" s="52">
        <v>0</v>
      </c>
      <c r="I6344" s="52">
        <v>0</v>
      </c>
      <c r="J6344" s="52">
        <v>0</v>
      </c>
      <c r="K6344" s="52">
        <v>0</v>
      </c>
      <c r="L6344" s="52">
        <v>0</v>
      </c>
      <c r="M6344" s="52">
        <v>0</v>
      </c>
      <c r="N6344" s="52">
        <v>0</v>
      </c>
      <c r="O6344" s="52">
        <v>0</v>
      </c>
      <c r="P6344" s="52">
        <v>0</v>
      </c>
      <c r="Q6344" s="52">
        <v>0</v>
      </c>
      <c r="R6344" s="52">
        <v>0</v>
      </c>
      <c r="S6344" s="52">
        <v>0</v>
      </c>
      <c r="T6344" s="52">
        <v>0</v>
      </c>
      <c r="U6344" s="52">
        <v>0</v>
      </c>
      <c r="V6344" s="52">
        <v>0</v>
      </c>
      <c r="W6344" s="52">
        <v>0</v>
      </c>
      <c r="X6344" s="52">
        <v>0</v>
      </c>
      <c r="Y6344" s="52">
        <v>0</v>
      </c>
      <c r="Z6344" s="52">
        <v>0</v>
      </c>
    </row>
    <row r="6345" spans="1:26">
      <c r="A6345" s="52" t="s">
        <v>356</v>
      </c>
      <c r="B6345" s="52" t="s">
        <v>337</v>
      </c>
      <c r="C6345" s="52" t="s">
        <v>240</v>
      </c>
      <c r="D6345" s="52" t="s">
        <v>93</v>
      </c>
      <c r="E6345" s="52" t="s">
        <v>94</v>
      </c>
      <c r="F6345" s="52" t="s">
        <v>70</v>
      </c>
      <c r="G6345" s="52">
        <v>0</v>
      </c>
      <c r="H6345" s="52">
        <v>0</v>
      </c>
      <c r="I6345" s="52">
        <v>0</v>
      </c>
      <c r="J6345" s="52">
        <v>0</v>
      </c>
      <c r="K6345" s="52">
        <v>0</v>
      </c>
      <c r="L6345" s="52">
        <v>0</v>
      </c>
      <c r="M6345" s="52">
        <v>0</v>
      </c>
      <c r="N6345" s="52">
        <v>0</v>
      </c>
      <c r="O6345" s="52">
        <v>0</v>
      </c>
      <c r="P6345" s="52">
        <v>0</v>
      </c>
      <c r="Q6345" s="52">
        <v>0</v>
      </c>
      <c r="R6345" s="52">
        <v>0</v>
      </c>
      <c r="S6345" s="52">
        <v>0</v>
      </c>
      <c r="T6345" s="52">
        <v>0</v>
      </c>
      <c r="U6345" s="52">
        <v>0</v>
      </c>
      <c r="V6345" s="52">
        <v>0</v>
      </c>
      <c r="W6345" s="52">
        <v>0</v>
      </c>
      <c r="X6345" s="52">
        <v>0</v>
      </c>
      <c r="Y6345" s="52">
        <v>0</v>
      </c>
      <c r="Z6345" s="52">
        <v>0</v>
      </c>
    </row>
    <row r="6346" spans="1:26">
      <c r="A6346" s="52" t="s">
        <v>356</v>
      </c>
      <c r="B6346" s="52" t="s">
        <v>342</v>
      </c>
      <c r="C6346" s="52" t="s">
        <v>240</v>
      </c>
      <c r="D6346" s="52" t="s">
        <v>93</v>
      </c>
      <c r="E6346" s="52" t="s">
        <v>94</v>
      </c>
      <c r="F6346" s="52" t="s">
        <v>71</v>
      </c>
      <c r="G6346" s="52">
        <v>0</v>
      </c>
      <c r="H6346" s="52">
        <v>0</v>
      </c>
      <c r="I6346" s="52">
        <v>0</v>
      </c>
      <c r="J6346" s="52">
        <v>0</v>
      </c>
      <c r="K6346" s="52">
        <v>0</v>
      </c>
      <c r="L6346" s="52">
        <v>0</v>
      </c>
      <c r="M6346" s="52">
        <v>0</v>
      </c>
      <c r="N6346" s="52">
        <v>0</v>
      </c>
      <c r="O6346" s="52">
        <v>0</v>
      </c>
      <c r="P6346" s="52">
        <v>0</v>
      </c>
      <c r="Q6346" s="52">
        <v>0</v>
      </c>
      <c r="R6346" s="52">
        <v>0</v>
      </c>
      <c r="S6346" s="52">
        <v>0</v>
      </c>
      <c r="T6346" s="52">
        <v>0</v>
      </c>
      <c r="U6346" s="52">
        <v>0</v>
      </c>
      <c r="V6346" s="52">
        <v>0</v>
      </c>
      <c r="W6346" s="52">
        <v>0</v>
      </c>
      <c r="X6346" s="52">
        <v>0</v>
      </c>
      <c r="Y6346" s="52">
        <v>0</v>
      </c>
      <c r="Z6346" s="52">
        <v>0</v>
      </c>
    </row>
    <row r="6347" spans="1:26">
      <c r="A6347" s="52" t="s">
        <v>356</v>
      </c>
      <c r="B6347" s="52" t="s">
        <v>342</v>
      </c>
      <c r="C6347" s="52" t="s">
        <v>240</v>
      </c>
      <c r="D6347" s="52" t="s">
        <v>93</v>
      </c>
      <c r="E6347" s="52" t="s">
        <v>94</v>
      </c>
      <c r="F6347" s="52" t="s">
        <v>72</v>
      </c>
      <c r="G6347" s="52">
        <v>6.6902970600000007</v>
      </c>
      <c r="H6347" s="52">
        <v>5.6333017188000003</v>
      </c>
      <c r="I6347" s="52">
        <v>6.5484985176000015</v>
      </c>
      <c r="J6347" s="52">
        <v>9.6779012435999991</v>
      </c>
      <c r="K6347" s="52">
        <v>10.715398657200002</v>
      </c>
      <c r="L6347" s="52">
        <v>9.5165001036000003</v>
      </c>
      <c r="M6347" s="52">
        <v>8.7118013304000019</v>
      </c>
      <c r="N6347" s="52">
        <v>10.177101781199999</v>
      </c>
      <c r="O6347" s="52">
        <v>14.433398474400001</v>
      </c>
      <c r="P6347" s="52">
        <v>13.643001810000001</v>
      </c>
      <c r="Q6347" s="52">
        <v>19.411897233600001</v>
      </c>
      <c r="R6347" s="52">
        <v>27.394898101200003</v>
      </c>
      <c r="S6347" s="52">
        <v>20.903398678800002</v>
      </c>
      <c r="T6347" s="52">
        <v>19.278798861600002</v>
      </c>
      <c r="U6347" s="52">
        <v>15.400097100000004</v>
      </c>
      <c r="V6347" s="52">
        <v>17.733501223200001</v>
      </c>
      <c r="W6347" s="52">
        <v>26.008502083200003</v>
      </c>
      <c r="X6347" s="52">
        <v>29.735273246400002</v>
      </c>
      <c r="Y6347" s="52">
        <v>30.3270062508</v>
      </c>
      <c r="Z6347" s="52">
        <v>27.599829400800001</v>
      </c>
    </row>
    <row r="6348" spans="1:26">
      <c r="A6348" s="52" t="s">
        <v>356</v>
      </c>
      <c r="B6348" s="52" t="s">
        <v>343</v>
      </c>
      <c r="C6348" s="52" t="s">
        <v>240</v>
      </c>
      <c r="D6348" s="52" t="s">
        <v>93</v>
      </c>
      <c r="E6348" s="52" t="s">
        <v>94</v>
      </c>
      <c r="F6348" s="52" t="s">
        <v>73</v>
      </c>
      <c r="G6348" s="52">
        <v>2.9852972568</v>
      </c>
      <c r="H6348" s="52">
        <v>3.1319985420000003</v>
      </c>
      <c r="I6348" s="52">
        <v>3.2948985564000002</v>
      </c>
      <c r="J6348" s="52">
        <v>3.4370990316000003</v>
      </c>
      <c r="K6348" s="52">
        <v>3.9689984772</v>
      </c>
      <c r="L6348" s="52">
        <v>3.7106980380000003</v>
      </c>
      <c r="M6348" s="52">
        <v>4.9446024264000004</v>
      </c>
      <c r="N6348" s="52">
        <v>5.5611003528000005</v>
      </c>
      <c r="O6348" s="52">
        <v>5.3361017208000003</v>
      </c>
      <c r="P6348" s="52">
        <v>5.9705987004000001</v>
      </c>
      <c r="Q6348" s="52">
        <v>5.3792969364000003</v>
      </c>
      <c r="R6348" s="52">
        <v>5.2703982684000001</v>
      </c>
      <c r="S6348" s="52">
        <v>5.5070990064000007</v>
      </c>
      <c r="T6348" s="52">
        <v>5.4395994168000001</v>
      </c>
      <c r="U6348" s="52">
        <v>5.6510998056000004</v>
      </c>
      <c r="V6348" s="52">
        <v>5.8455013032000007</v>
      </c>
      <c r="W6348" s="52">
        <v>5.4099024444000001</v>
      </c>
      <c r="X6348" s="52">
        <v>6.7671792684000005</v>
      </c>
      <c r="Y6348" s="52">
        <v>5.9700502296</v>
      </c>
      <c r="Z6348" s="52">
        <v>6.1943999076000011</v>
      </c>
    </row>
    <row r="6349" spans="1:26">
      <c r="A6349" s="52" t="s">
        <v>357</v>
      </c>
      <c r="B6349" s="52" t="s">
        <v>337</v>
      </c>
      <c r="C6349" s="52" t="s">
        <v>240</v>
      </c>
      <c r="D6349" s="52" t="s">
        <v>93</v>
      </c>
      <c r="E6349" s="52" t="s">
        <v>95</v>
      </c>
      <c r="F6349" s="52" t="s">
        <v>63</v>
      </c>
      <c r="G6349" s="52">
        <v>0</v>
      </c>
      <c r="H6349" s="52">
        <v>0</v>
      </c>
      <c r="I6349" s="52">
        <v>0</v>
      </c>
      <c r="J6349" s="52">
        <v>0</v>
      </c>
      <c r="K6349" s="52">
        <v>0</v>
      </c>
      <c r="L6349" s="52">
        <v>2.58409296E-2</v>
      </c>
      <c r="M6349" s="52">
        <v>0</v>
      </c>
      <c r="N6349" s="52">
        <v>0</v>
      </c>
      <c r="O6349" s="52">
        <v>0</v>
      </c>
      <c r="P6349" s="52">
        <v>0</v>
      </c>
      <c r="Q6349" s="52">
        <v>0</v>
      </c>
      <c r="R6349" s="52">
        <v>0</v>
      </c>
      <c r="S6349" s="52">
        <v>0</v>
      </c>
      <c r="T6349" s="52">
        <v>0</v>
      </c>
      <c r="U6349" s="52">
        <v>0</v>
      </c>
      <c r="V6349" s="52">
        <v>0</v>
      </c>
      <c r="W6349" s="52">
        <v>0</v>
      </c>
      <c r="X6349" s="52">
        <v>0</v>
      </c>
      <c r="Y6349" s="52">
        <v>0</v>
      </c>
      <c r="Z6349" s="52">
        <v>0</v>
      </c>
    </row>
    <row r="6350" spans="1:26">
      <c r="A6350" s="52" t="s">
        <v>357</v>
      </c>
      <c r="B6350" s="52" t="s">
        <v>338</v>
      </c>
      <c r="C6350" s="52" t="s">
        <v>240</v>
      </c>
      <c r="D6350" s="52" t="s">
        <v>93</v>
      </c>
      <c r="E6350" s="52" t="s">
        <v>95</v>
      </c>
      <c r="F6350" s="52" t="s">
        <v>64</v>
      </c>
      <c r="G6350" s="52">
        <v>124.64340154200001</v>
      </c>
      <c r="H6350" s="52">
        <v>126.9515969424</v>
      </c>
      <c r="I6350" s="52">
        <v>127.5495975864</v>
      </c>
      <c r="J6350" s="52">
        <v>128.14759823040001</v>
      </c>
      <c r="K6350" s="52">
        <v>128.657600712</v>
      </c>
      <c r="L6350" s="52">
        <v>123.82219840320001</v>
      </c>
      <c r="M6350" s="52">
        <v>124.58300276520002</v>
      </c>
      <c r="N6350" s="52">
        <v>125.19479891519998</v>
      </c>
      <c r="O6350" s="52">
        <v>125.7777982548</v>
      </c>
      <c r="P6350" s="52">
        <v>126.5054012928</v>
      </c>
      <c r="Q6350" s="52">
        <v>133.548997284</v>
      </c>
      <c r="R6350" s="52">
        <v>141.0658021584</v>
      </c>
      <c r="S6350" s="52">
        <v>154.92159807840002</v>
      </c>
      <c r="T6350" s="52">
        <v>156.3675973812</v>
      </c>
      <c r="U6350" s="52">
        <v>73.576800975600008</v>
      </c>
      <c r="V6350" s="52">
        <v>71.00361044280001</v>
      </c>
      <c r="W6350" s="52">
        <v>73.206151945200006</v>
      </c>
      <c r="X6350" s="52">
        <v>74.483795833200006</v>
      </c>
      <c r="Y6350" s="52">
        <v>77.917553798400007</v>
      </c>
      <c r="Z6350" s="52">
        <v>78.268859812800002</v>
      </c>
    </row>
    <row r="6351" spans="1:26">
      <c r="A6351" s="52" t="s">
        <v>357</v>
      </c>
      <c r="B6351" s="52" t="s">
        <v>339</v>
      </c>
      <c r="C6351" s="52" t="s">
        <v>240</v>
      </c>
      <c r="D6351" s="52" t="s">
        <v>93</v>
      </c>
      <c r="E6351" s="52" t="s">
        <v>95</v>
      </c>
      <c r="F6351" s="52" t="s">
        <v>65</v>
      </c>
      <c r="G6351" s="52">
        <v>0</v>
      </c>
      <c r="H6351" s="52">
        <v>0</v>
      </c>
      <c r="I6351" s="52">
        <v>0</v>
      </c>
      <c r="J6351" s="52">
        <v>0</v>
      </c>
      <c r="K6351" s="52">
        <v>0</v>
      </c>
      <c r="L6351" s="52">
        <v>0</v>
      </c>
      <c r="M6351" s="52">
        <v>0</v>
      </c>
      <c r="N6351" s="52">
        <v>0</v>
      </c>
      <c r="O6351" s="52">
        <v>0</v>
      </c>
      <c r="P6351" s="52">
        <v>0</v>
      </c>
      <c r="Q6351" s="52">
        <v>0</v>
      </c>
      <c r="R6351" s="52">
        <v>0</v>
      </c>
      <c r="S6351" s="52">
        <v>0</v>
      </c>
      <c r="T6351" s="52">
        <v>0</v>
      </c>
      <c r="U6351" s="52">
        <v>0</v>
      </c>
      <c r="V6351" s="52">
        <v>0</v>
      </c>
      <c r="W6351" s="52">
        <v>0</v>
      </c>
      <c r="X6351" s="52">
        <v>3.3343675199999999E-2</v>
      </c>
      <c r="Y6351" s="52">
        <v>8.6289948000000012E-3</v>
      </c>
      <c r="Z6351" s="52">
        <v>1.9033192800000001E-2</v>
      </c>
    </row>
    <row r="6352" spans="1:26">
      <c r="A6352" s="52" t="s">
        <v>357</v>
      </c>
      <c r="B6352" s="52" t="s">
        <v>340</v>
      </c>
      <c r="C6352" s="52" t="s">
        <v>240</v>
      </c>
      <c r="D6352" s="52" t="s">
        <v>93</v>
      </c>
      <c r="E6352" s="52" t="s">
        <v>95</v>
      </c>
      <c r="F6352" s="52" t="s">
        <v>66</v>
      </c>
      <c r="G6352" s="52">
        <v>22.251598520399998</v>
      </c>
      <c r="H6352" s="52">
        <v>24.865200046799998</v>
      </c>
      <c r="I6352" s="52">
        <v>25.783202001599999</v>
      </c>
      <c r="J6352" s="52">
        <v>26.424000115200002</v>
      </c>
      <c r="K6352" s="52">
        <v>28.202402030400002</v>
      </c>
      <c r="L6352" s="52">
        <v>29.822400554400001</v>
      </c>
      <c r="M6352" s="52">
        <v>30.765598671600003</v>
      </c>
      <c r="N6352" s="52">
        <v>32.047199085600006</v>
      </c>
      <c r="O6352" s="52">
        <v>31.496400424800001</v>
      </c>
      <c r="P6352" s="52">
        <v>32.043598437600004</v>
      </c>
      <c r="Q6352" s="52">
        <v>33.688801497600004</v>
      </c>
      <c r="R6352" s="52">
        <v>34.376399661600004</v>
      </c>
      <c r="S6352" s="52">
        <v>36.547201033200004</v>
      </c>
      <c r="T6352" s="52">
        <v>39.124800266400001</v>
      </c>
      <c r="U6352" s="52">
        <v>40.939200288000002</v>
      </c>
      <c r="V6352" s="52">
        <v>42.318001450800004</v>
      </c>
      <c r="W6352" s="52">
        <v>48.959999586000002</v>
      </c>
      <c r="X6352" s="52">
        <v>45.263507360400006</v>
      </c>
      <c r="Y6352" s="52">
        <v>48.329714527199997</v>
      </c>
      <c r="Z6352" s="52">
        <v>48.903465225600002</v>
      </c>
    </row>
    <row r="6353" spans="1:26">
      <c r="A6353" s="52" t="s">
        <v>357</v>
      </c>
      <c r="B6353" s="52" t="s">
        <v>341</v>
      </c>
      <c r="C6353" s="52" t="s">
        <v>240</v>
      </c>
      <c r="D6353" s="52" t="s">
        <v>93</v>
      </c>
      <c r="E6353" s="52" t="s">
        <v>95</v>
      </c>
      <c r="F6353" s="52" t="s">
        <v>67</v>
      </c>
      <c r="G6353" s="52">
        <v>0</v>
      </c>
      <c r="H6353" s="52">
        <v>0</v>
      </c>
      <c r="I6353" s="52">
        <v>0</v>
      </c>
      <c r="J6353" s="52">
        <v>0</v>
      </c>
      <c r="K6353" s="52">
        <v>0</v>
      </c>
      <c r="L6353" s="52">
        <v>0</v>
      </c>
      <c r="M6353" s="52">
        <v>0</v>
      </c>
      <c r="N6353" s="52">
        <v>0</v>
      </c>
      <c r="O6353" s="52">
        <v>0</v>
      </c>
      <c r="P6353" s="52">
        <v>0</v>
      </c>
      <c r="Q6353" s="52">
        <v>0</v>
      </c>
      <c r="R6353" s="52">
        <v>0</v>
      </c>
      <c r="S6353" s="52">
        <v>0</v>
      </c>
      <c r="T6353" s="52">
        <v>0</v>
      </c>
      <c r="U6353" s="52">
        <v>0</v>
      </c>
      <c r="V6353" s="52">
        <v>0</v>
      </c>
      <c r="W6353" s="52">
        <v>0</v>
      </c>
      <c r="X6353" s="52">
        <v>0</v>
      </c>
      <c r="Y6353" s="52">
        <v>0</v>
      </c>
      <c r="Z6353" s="52">
        <v>0</v>
      </c>
    </row>
    <row r="6354" spans="1:26">
      <c r="A6354" s="52" t="s">
        <v>357</v>
      </c>
      <c r="B6354" s="52" t="s">
        <v>337</v>
      </c>
      <c r="C6354" s="52" t="s">
        <v>240</v>
      </c>
      <c r="D6354" s="52" t="s">
        <v>93</v>
      </c>
      <c r="E6354" s="52" t="s">
        <v>95</v>
      </c>
      <c r="F6354" s="52" t="s">
        <v>68</v>
      </c>
      <c r="G6354" s="52">
        <v>0</v>
      </c>
      <c r="H6354" s="52">
        <v>0</v>
      </c>
      <c r="I6354" s="52">
        <v>0</v>
      </c>
      <c r="J6354" s="52">
        <v>0</v>
      </c>
      <c r="K6354" s="52">
        <v>0</v>
      </c>
      <c r="L6354" s="52">
        <v>0</v>
      </c>
      <c r="M6354" s="52">
        <v>0</v>
      </c>
      <c r="N6354" s="52">
        <v>0</v>
      </c>
      <c r="O6354" s="52">
        <v>0</v>
      </c>
      <c r="P6354" s="52">
        <v>0</v>
      </c>
      <c r="Q6354" s="52">
        <v>0</v>
      </c>
      <c r="R6354" s="52">
        <v>0</v>
      </c>
      <c r="S6354" s="52">
        <v>0</v>
      </c>
      <c r="T6354" s="52">
        <v>0</v>
      </c>
      <c r="U6354" s="52">
        <v>0</v>
      </c>
      <c r="V6354" s="52">
        <v>0</v>
      </c>
      <c r="W6354" s="52">
        <v>0</v>
      </c>
      <c r="X6354" s="52">
        <v>0</v>
      </c>
      <c r="Y6354" s="52">
        <v>0</v>
      </c>
      <c r="Z6354" s="52">
        <v>0</v>
      </c>
    </row>
    <row r="6355" spans="1:26">
      <c r="A6355" s="52" t="s">
        <v>357</v>
      </c>
      <c r="B6355" s="52" t="s">
        <v>337</v>
      </c>
      <c r="C6355" s="52" t="s">
        <v>240</v>
      </c>
      <c r="D6355" s="52" t="s">
        <v>93</v>
      </c>
      <c r="E6355" s="52" t="s">
        <v>95</v>
      </c>
      <c r="F6355" s="52" t="s">
        <v>69</v>
      </c>
      <c r="G6355" s="52">
        <v>0</v>
      </c>
      <c r="H6355" s="52">
        <v>0</v>
      </c>
      <c r="I6355" s="52">
        <v>0</v>
      </c>
      <c r="J6355" s="52">
        <v>0</v>
      </c>
      <c r="K6355" s="52">
        <v>0</v>
      </c>
      <c r="L6355" s="52">
        <v>0</v>
      </c>
      <c r="M6355" s="52">
        <v>0</v>
      </c>
      <c r="N6355" s="52">
        <v>0</v>
      </c>
      <c r="O6355" s="52">
        <v>0</v>
      </c>
      <c r="P6355" s="52">
        <v>0</v>
      </c>
      <c r="Q6355" s="52">
        <v>0</v>
      </c>
      <c r="R6355" s="52">
        <v>0</v>
      </c>
      <c r="S6355" s="52">
        <v>0</v>
      </c>
      <c r="T6355" s="52">
        <v>0</v>
      </c>
      <c r="U6355" s="52">
        <v>0</v>
      </c>
      <c r="V6355" s="52">
        <v>0</v>
      </c>
      <c r="W6355" s="52">
        <v>0</v>
      </c>
      <c r="X6355" s="52">
        <v>0</v>
      </c>
      <c r="Y6355" s="52">
        <v>0</v>
      </c>
      <c r="Z6355" s="52">
        <v>0</v>
      </c>
    </row>
    <row r="6356" spans="1:26">
      <c r="A6356" s="52" t="s">
        <v>357</v>
      </c>
      <c r="B6356" s="52" t="s">
        <v>337</v>
      </c>
      <c r="C6356" s="52" t="s">
        <v>240</v>
      </c>
      <c r="D6356" s="52" t="s">
        <v>93</v>
      </c>
      <c r="E6356" s="52" t="s">
        <v>95</v>
      </c>
      <c r="F6356" s="52" t="s">
        <v>70</v>
      </c>
      <c r="G6356" s="52">
        <v>0</v>
      </c>
      <c r="H6356" s="52">
        <v>0</v>
      </c>
      <c r="I6356" s="52">
        <v>0</v>
      </c>
      <c r="J6356" s="52">
        <v>0</v>
      </c>
      <c r="K6356" s="52">
        <v>0</v>
      </c>
      <c r="L6356" s="52">
        <v>0</v>
      </c>
      <c r="M6356" s="52">
        <v>0</v>
      </c>
      <c r="N6356" s="52">
        <v>0</v>
      </c>
      <c r="O6356" s="52">
        <v>0</v>
      </c>
      <c r="P6356" s="52">
        <v>0</v>
      </c>
      <c r="Q6356" s="52">
        <v>0</v>
      </c>
      <c r="R6356" s="52">
        <v>0</v>
      </c>
      <c r="S6356" s="52">
        <v>0</v>
      </c>
      <c r="T6356" s="52">
        <v>0</v>
      </c>
      <c r="U6356" s="52">
        <v>0</v>
      </c>
      <c r="V6356" s="52">
        <v>0</v>
      </c>
      <c r="W6356" s="52">
        <v>0</v>
      </c>
      <c r="X6356" s="52">
        <v>0</v>
      </c>
      <c r="Y6356" s="52">
        <v>0</v>
      </c>
      <c r="Z6356" s="52">
        <v>0</v>
      </c>
    </row>
    <row r="6357" spans="1:26">
      <c r="A6357" s="52" t="s">
        <v>357</v>
      </c>
      <c r="B6357" s="52" t="s">
        <v>342</v>
      </c>
      <c r="C6357" s="52" t="s">
        <v>240</v>
      </c>
      <c r="D6357" s="52" t="s">
        <v>93</v>
      </c>
      <c r="E6357" s="52" t="s">
        <v>95</v>
      </c>
      <c r="F6357" s="52" t="s">
        <v>71</v>
      </c>
      <c r="G6357" s="52">
        <v>0</v>
      </c>
      <c r="H6357" s="52">
        <v>0</v>
      </c>
      <c r="I6357" s="52">
        <v>0</v>
      </c>
      <c r="J6357" s="52">
        <v>0</v>
      </c>
      <c r="K6357" s="52">
        <v>0</v>
      </c>
      <c r="L6357" s="52">
        <v>0</v>
      </c>
      <c r="M6357" s="52">
        <v>0</v>
      </c>
      <c r="N6357" s="52">
        <v>0</v>
      </c>
      <c r="O6357" s="52">
        <v>0</v>
      </c>
      <c r="P6357" s="52">
        <v>0</v>
      </c>
      <c r="Q6357" s="52">
        <v>0</v>
      </c>
      <c r="R6357" s="52">
        <v>0</v>
      </c>
      <c r="S6357" s="52">
        <v>0</v>
      </c>
      <c r="T6357" s="52">
        <v>0</v>
      </c>
      <c r="U6357" s="52">
        <v>0</v>
      </c>
      <c r="V6357" s="52">
        <v>0</v>
      </c>
      <c r="W6357" s="52">
        <v>0</v>
      </c>
      <c r="X6357" s="52">
        <v>0</v>
      </c>
      <c r="Y6357" s="52">
        <v>0</v>
      </c>
      <c r="Z6357" s="52">
        <v>0</v>
      </c>
    </row>
    <row r="6358" spans="1:26">
      <c r="A6358" s="52" t="s">
        <v>357</v>
      </c>
      <c r="B6358" s="52" t="s">
        <v>342</v>
      </c>
      <c r="C6358" s="52" t="s">
        <v>240</v>
      </c>
      <c r="D6358" s="52" t="s">
        <v>93</v>
      </c>
      <c r="E6358" s="52" t="s">
        <v>95</v>
      </c>
      <c r="F6358" s="52" t="s">
        <v>72</v>
      </c>
      <c r="G6358" s="52">
        <v>45.543202347600001</v>
      </c>
      <c r="H6358" s="52">
        <v>44.921701195200008</v>
      </c>
      <c r="I6358" s="52">
        <v>41.702403686399997</v>
      </c>
      <c r="J6358" s="52">
        <v>35.752395668400005</v>
      </c>
      <c r="K6358" s="52">
        <v>39.4399951308</v>
      </c>
      <c r="L6358" s="52">
        <v>36.829696989600002</v>
      </c>
      <c r="M6358" s="52">
        <v>37.153495728000003</v>
      </c>
      <c r="N6358" s="52">
        <v>39.557598156000005</v>
      </c>
      <c r="O6358" s="52">
        <v>37.499597550000004</v>
      </c>
      <c r="P6358" s="52">
        <v>40.056899176800002</v>
      </c>
      <c r="Q6358" s="52">
        <v>39.031702581600001</v>
      </c>
      <c r="R6358" s="52">
        <v>41.859400312800005</v>
      </c>
      <c r="S6358" s="52">
        <v>41.4938968596</v>
      </c>
      <c r="T6358" s="52">
        <v>43.052395478400001</v>
      </c>
      <c r="U6358" s="52">
        <v>37.910100729599996</v>
      </c>
      <c r="V6358" s="52">
        <v>34.440101823600003</v>
      </c>
      <c r="W6358" s="52">
        <v>41.853300145200002</v>
      </c>
      <c r="X6358" s="52">
        <v>44.397685494000001</v>
      </c>
      <c r="Y6358" s="52">
        <v>45.950326779599997</v>
      </c>
      <c r="Z6358" s="52">
        <v>45.588277436399999</v>
      </c>
    </row>
    <row r="6359" spans="1:26">
      <c r="A6359" s="52" t="s">
        <v>357</v>
      </c>
      <c r="B6359" s="52" t="s">
        <v>343</v>
      </c>
      <c r="C6359" s="52" t="s">
        <v>240</v>
      </c>
      <c r="D6359" s="52" t="s">
        <v>93</v>
      </c>
      <c r="E6359" s="52" t="s">
        <v>95</v>
      </c>
      <c r="F6359" s="52" t="s">
        <v>73</v>
      </c>
      <c r="G6359" s="52">
        <v>11.159098974000001</v>
      </c>
      <c r="H6359" s="52">
        <v>14.215500655200001</v>
      </c>
      <c r="I6359" s="52">
        <v>13.473896958000003</v>
      </c>
      <c r="J6359" s="52">
        <v>13.387498153200001</v>
      </c>
      <c r="K6359" s="52">
        <v>13.467600010800002</v>
      </c>
      <c r="L6359" s="52">
        <v>14.952599355600002</v>
      </c>
      <c r="M6359" s="52">
        <v>15.0677991576</v>
      </c>
      <c r="N6359" s="52">
        <v>16.759798081200003</v>
      </c>
      <c r="O6359" s="52">
        <v>15.331500568800001</v>
      </c>
      <c r="P6359" s="52">
        <v>15.871501472400002</v>
      </c>
      <c r="Q6359" s="52">
        <v>16.640997631200001</v>
      </c>
      <c r="R6359" s="52">
        <v>16.645502628000003</v>
      </c>
      <c r="S6359" s="52">
        <v>16.749900486000001</v>
      </c>
      <c r="T6359" s="52">
        <v>17.486999186399999</v>
      </c>
      <c r="U6359" s="52">
        <v>17.993702469600002</v>
      </c>
      <c r="V6359" s="52">
        <v>18.5345993484</v>
      </c>
      <c r="W6359" s="52">
        <v>19.390498498800003</v>
      </c>
      <c r="X6359" s="52">
        <v>20.098419390000004</v>
      </c>
      <c r="Y6359" s="52">
        <v>20.523634984800001</v>
      </c>
      <c r="Z6359" s="52">
        <v>20.967423224400001</v>
      </c>
    </row>
    <row r="6360" spans="1:26">
      <c r="A6360" s="52" t="s">
        <v>356</v>
      </c>
      <c r="B6360" s="52" t="s">
        <v>337</v>
      </c>
      <c r="C6360" s="52" t="s">
        <v>241</v>
      </c>
      <c r="D6360" s="52" t="s">
        <v>93</v>
      </c>
      <c r="E6360" s="52" t="s">
        <v>94</v>
      </c>
      <c r="F6360" s="52" t="s">
        <v>63</v>
      </c>
      <c r="G6360" s="52">
        <v>331.44875418758403</v>
      </c>
      <c r="H6360" s="52">
        <v>360.023365626876</v>
      </c>
      <c r="I6360" s="52">
        <v>401.40534189927956</v>
      </c>
      <c r="J6360" s="52">
        <v>474.31396001616838</v>
      </c>
      <c r="K6360" s="52">
        <v>546.13248291402112</v>
      </c>
      <c r="L6360" s="52">
        <v>596.01101020804447</v>
      </c>
      <c r="M6360" s="52">
        <v>634.02440451458415</v>
      </c>
      <c r="N6360" s="52">
        <v>670.56569269761587</v>
      </c>
      <c r="O6360" s="52">
        <v>698.95794639237477</v>
      </c>
      <c r="P6360" s="52">
        <v>722.19092707302843</v>
      </c>
      <c r="Q6360" s="52">
        <v>689.09622466230564</v>
      </c>
      <c r="R6360" s="52">
        <v>783.35437617474383</v>
      </c>
      <c r="S6360" s="52">
        <v>799.12531059057858</v>
      </c>
      <c r="T6360" s="52">
        <v>835.4520816701629</v>
      </c>
      <c r="U6360" s="52">
        <v>867.02903241822014</v>
      </c>
      <c r="V6360" s="52">
        <v>887.79018251548791</v>
      </c>
      <c r="W6360" s="52">
        <v>879.86123319402009</v>
      </c>
      <c r="X6360" s="52">
        <v>793.6018288211161</v>
      </c>
      <c r="Y6360" s="52">
        <v>621.55803663034214</v>
      </c>
      <c r="Z6360" s="52">
        <v>56.6197220967588</v>
      </c>
    </row>
    <row r="6361" spans="1:26">
      <c r="A6361" s="52" t="s">
        <v>356</v>
      </c>
      <c r="B6361" s="52" t="s">
        <v>338</v>
      </c>
      <c r="C6361" s="52" t="s">
        <v>241</v>
      </c>
      <c r="D6361" s="52" t="s">
        <v>93</v>
      </c>
      <c r="E6361" s="52" t="s">
        <v>94</v>
      </c>
      <c r="F6361" s="52" t="s">
        <v>64</v>
      </c>
      <c r="G6361" s="52">
        <v>7.0338240000000019</v>
      </c>
      <c r="H6361" s="52">
        <v>7.9130520000000013</v>
      </c>
      <c r="I6361" s="52">
        <v>9.3784320000000019</v>
      </c>
      <c r="J6361" s="52">
        <v>10.550736000000002</v>
      </c>
      <c r="K6361" s="52">
        <v>13.481496000000003</v>
      </c>
      <c r="L6361" s="52">
        <v>14.653800000000004</v>
      </c>
      <c r="M6361" s="52">
        <v>15.679566000000003</v>
      </c>
      <c r="N6361" s="52">
        <v>16.119180000000004</v>
      </c>
      <c r="O6361" s="52">
        <v>16.412256000000003</v>
      </c>
      <c r="P6361" s="52">
        <v>17.877636000000003</v>
      </c>
      <c r="Q6361" s="52">
        <v>20.515320000000003</v>
      </c>
      <c r="R6361" s="52">
        <v>21.980700000000002</v>
      </c>
      <c r="S6361" s="52">
        <v>24.032232</v>
      </c>
      <c r="T6361" s="52">
        <v>26.083764000000006</v>
      </c>
      <c r="U6361" s="52">
        <v>25.822926360000004</v>
      </c>
      <c r="V6361" s="52">
        <v>27.115391519999999</v>
      </c>
      <c r="W6361" s="52">
        <v>30.368535120000008</v>
      </c>
      <c r="X6361" s="52">
        <v>26.274263400000006</v>
      </c>
      <c r="Y6361" s="52">
        <v>28.190980440000004</v>
      </c>
      <c r="Z6361" s="52">
        <v>19.639022760000003</v>
      </c>
    </row>
    <row r="6362" spans="1:26">
      <c r="A6362" s="52" t="s">
        <v>356</v>
      </c>
      <c r="B6362" s="52" t="s">
        <v>339</v>
      </c>
      <c r="C6362" s="52" t="s">
        <v>241</v>
      </c>
      <c r="D6362" s="52" t="s">
        <v>93</v>
      </c>
      <c r="E6362" s="52" t="s">
        <v>94</v>
      </c>
      <c r="F6362" s="52" t="s">
        <v>65</v>
      </c>
      <c r="G6362" s="52">
        <v>0</v>
      </c>
      <c r="H6362" s="52">
        <v>0</v>
      </c>
      <c r="I6362" s="52">
        <v>0</v>
      </c>
      <c r="J6362" s="52">
        <v>0</v>
      </c>
      <c r="K6362" s="52">
        <v>0</v>
      </c>
      <c r="L6362" s="52">
        <v>0</v>
      </c>
      <c r="M6362" s="52">
        <v>0</v>
      </c>
      <c r="N6362" s="52">
        <v>0</v>
      </c>
      <c r="O6362" s="52">
        <v>0</v>
      </c>
      <c r="P6362" s="52">
        <v>0</v>
      </c>
      <c r="Q6362" s="52">
        <v>0</v>
      </c>
      <c r="R6362" s="52">
        <v>0</v>
      </c>
      <c r="S6362" s="52">
        <v>0</v>
      </c>
      <c r="T6362" s="52">
        <v>0</v>
      </c>
      <c r="U6362" s="52">
        <v>0</v>
      </c>
      <c r="V6362" s="52">
        <v>0</v>
      </c>
      <c r="W6362" s="52">
        <v>0</v>
      </c>
      <c r="X6362" s="52">
        <v>0</v>
      </c>
      <c r="Y6362" s="52">
        <v>0</v>
      </c>
      <c r="Z6362" s="52">
        <v>0</v>
      </c>
    </row>
    <row r="6363" spans="1:26">
      <c r="A6363" s="52" t="s">
        <v>356</v>
      </c>
      <c r="B6363" s="52" t="s">
        <v>340</v>
      </c>
      <c r="C6363" s="52" t="s">
        <v>241</v>
      </c>
      <c r="D6363" s="52" t="s">
        <v>93</v>
      </c>
      <c r="E6363" s="52" t="s">
        <v>94</v>
      </c>
      <c r="F6363" s="52" t="s">
        <v>66</v>
      </c>
      <c r="G6363" s="52">
        <v>150.72480002471889</v>
      </c>
      <c r="H6363" s="52">
        <v>165.56040002715193</v>
      </c>
      <c r="I6363" s="52">
        <v>180.00000002952004</v>
      </c>
      <c r="J6363" s="52">
        <v>220.66920003618978</v>
      </c>
      <c r="K6363" s="52">
        <v>253.92736372164413</v>
      </c>
      <c r="L6363" s="52">
        <v>270.8316000444164</v>
      </c>
      <c r="M6363" s="52">
        <v>305.01000005002169</v>
      </c>
      <c r="N6363" s="52">
        <v>334.73520005489661</v>
      </c>
      <c r="O6363" s="52">
        <v>366.27840006006971</v>
      </c>
      <c r="P6363" s="52">
        <v>409.23720006711494</v>
      </c>
      <c r="Q6363" s="52">
        <v>465.12000007627972</v>
      </c>
      <c r="R6363" s="52">
        <v>541.10880008874187</v>
      </c>
      <c r="S6363" s="52">
        <v>608.93640009986564</v>
      </c>
      <c r="T6363" s="52">
        <v>675.68040011081166</v>
      </c>
      <c r="U6363" s="52">
        <v>872.43840014307989</v>
      </c>
      <c r="V6363" s="52">
        <v>926.26920015190831</v>
      </c>
      <c r="W6363" s="52">
        <v>1012.8600001661092</v>
      </c>
      <c r="X6363" s="52">
        <v>1103.5008001809742</v>
      </c>
      <c r="Y6363" s="52">
        <v>1255.4352002058915</v>
      </c>
      <c r="Z6363" s="52">
        <v>1387.9296002276205</v>
      </c>
    </row>
    <row r="6364" spans="1:26">
      <c r="A6364" s="52" t="s">
        <v>356</v>
      </c>
      <c r="B6364" s="52" t="s">
        <v>341</v>
      </c>
      <c r="C6364" s="52" t="s">
        <v>241</v>
      </c>
      <c r="D6364" s="52" t="s">
        <v>93</v>
      </c>
      <c r="E6364" s="52" t="s">
        <v>94</v>
      </c>
      <c r="F6364" s="52" t="s">
        <v>67</v>
      </c>
      <c r="G6364" s="52">
        <v>10.848194742239999</v>
      </c>
      <c r="H6364" s="52">
        <v>11.145486431159998</v>
      </c>
      <c r="I6364" s="52">
        <v>14.673661341840001</v>
      </c>
      <c r="J6364" s="52">
        <v>15.446859887880001</v>
      </c>
      <c r="K6364" s="52">
        <v>22.08128620972446</v>
      </c>
      <c r="L6364" s="52">
        <v>22.08128620972446</v>
      </c>
      <c r="M6364" s="52">
        <v>26.939109906647996</v>
      </c>
      <c r="N6364" s="52">
        <v>30.998787711882589</v>
      </c>
      <c r="O6364" s="52">
        <v>34.098666483070851</v>
      </c>
      <c r="P6364" s="52">
        <v>34.04100007260589</v>
      </c>
      <c r="Q6364" s="52">
        <v>39.047085563496772</v>
      </c>
      <c r="R6364" s="52">
        <v>43.073420498001845</v>
      </c>
      <c r="S6364" s="52">
        <v>47.621973702590829</v>
      </c>
      <c r="T6364" s="52">
        <v>50.682679379999996</v>
      </c>
      <c r="U6364" s="52">
        <v>81.386399999999995</v>
      </c>
      <c r="V6364" s="52">
        <v>89.236299999999986</v>
      </c>
      <c r="W6364" s="52">
        <v>96.720399999999998</v>
      </c>
      <c r="X6364" s="52">
        <v>105.0059</v>
      </c>
      <c r="Y6364" s="52">
        <v>127.8117</v>
      </c>
      <c r="Z6364" s="52">
        <v>97.15034204664984</v>
      </c>
    </row>
    <row r="6365" spans="1:26">
      <c r="A6365" s="52" t="s">
        <v>356</v>
      </c>
      <c r="B6365" s="52" t="s">
        <v>337</v>
      </c>
      <c r="C6365" s="52" t="s">
        <v>241</v>
      </c>
      <c r="D6365" s="52" t="s">
        <v>93</v>
      </c>
      <c r="E6365" s="52" t="s">
        <v>94</v>
      </c>
      <c r="F6365" s="52" t="s">
        <v>68</v>
      </c>
      <c r="G6365" s="52">
        <v>11.276867545272003</v>
      </c>
      <c r="H6365" s="52">
        <v>12.716744071751998</v>
      </c>
      <c r="I6365" s="52">
        <v>13.724228577024002</v>
      </c>
      <c r="J6365" s="52">
        <v>15.241308355728004</v>
      </c>
      <c r="K6365" s="52">
        <v>17.489046398426268</v>
      </c>
      <c r="L6365" s="52">
        <v>20.250675763241013</v>
      </c>
      <c r="M6365" s="52">
        <v>20.618144542296001</v>
      </c>
      <c r="N6365" s="52">
        <v>23.155704486000005</v>
      </c>
      <c r="O6365" s="52">
        <v>5.6768569992000009</v>
      </c>
      <c r="P6365" s="52">
        <v>5.710988630160001</v>
      </c>
      <c r="Q6365" s="52">
        <v>7.2991204982640019</v>
      </c>
      <c r="R6365" s="52">
        <v>7.0159585266540008</v>
      </c>
      <c r="S6365" s="52">
        <v>7.5970636553574016</v>
      </c>
      <c r="T6365" s="52">
        <v>16.444893842632933</v>
      </c>
      <c r="U6365" s="52">
        <v>215.216049200832</v>
      </c>
      <c r="V6365" s="52">
        <v>182.09430086140799</v>
      </c>
      <c r="W6365" s="52">
        <v>169.34077315584003</v>
      </c>
      <c r="X6365" s="52">
        <v>174.058060645008</v>
      </c>
      <c r="Y6365" s="52">
        <v>151.69273272676801</v>
      </c>
      <c r="Z6365" s="52">
        <v>37.926217481256003</v>
      </c>
    </row>
    <row r="6366" spans="1:26">
      <c r="A6366" s="52" t="s">
        <v>356</v>
      </c>
      <c r="B6366" s="52" t="s">
        <v>337</v>
      </c>
      <c r="C6366" s="52" t="s">
        <v>241</v>
      </c>
      <c r="D6366" s="52" t="s">
        <v>93</v>
      </c>
      <c r="E6366" s="52" t="s">
        <v>94</v>
      </c>
      <c r="F6366" s="52" t="s">
        <v>69</v>
      </c>
      <c r="G6366" s="52">
        <v>0</v>
      </c>
      <c r="H6366" s="52">
        <v>0</v>
      </c>
      <c r="I6366" s="52">
        <v>0</v>
      </c>
      <c r="J6366" s="52">
        <v>0</v>
      </c>
      <c r="K6366" s="52">
        <v>0</v>
      </c>
      <c r="L6366" s="52">
        <v>0</v>
      </c>
      <c r="M6366" s="52">
        <v>0</v>
      </c>
      <c r="N6366" s="52">
        <v>0</v>
      </c>
      <c r="O6366" s="52">
        <v>0</v>
      </c>
      <c r="P6366" s="52">
        <v>0</v>
      </c>
      <c r="Q6366" s="52">
        <v>0</v>
      </c>
      <c r="R6366" s="52">
        <v>0</v>
      </c>
      <c r="S6366" s="52">
        <v>0</v>
      </c>
      <c r="T6366" s="52">
        <v>0</v>
      </c>
      <c r="U6366" s="52">
        <v>0</v>
      </c>
      <c r="V6366" s="52">
        <v>0</v>
      </c>
      <c r="W6366" s="52">
        <v>0</v>
      </c>
      <c r="X6366" s="52">
        <v>0</v>
      </c>
      <c r="Y6366" s="52">
        <v>0</v>
      </c>
      <c r="Z6366" s="52">
        <v>0</v>
      </c>
    </row>
    <row r="6367" spans="1:26">
      <c r="A6367" s="52" t="s">
        <v>356</v>
      </c>
      <c r="B6367" s="52" t="s">
        <v>337</v>
      </c>
      <c r="C6367" s="52" t="s">
        <v>241</v>
      </c>
      <c r="D6367" s="52" t="s">
        <v>93</v>
      </c>
      <c r="E6367" s="52" t="s">
        <v>94</v>
      </c>
      <c r="F6367" s="52" t="s">
        <v>70</v>
      </c>
      <c r="G6367" s="52">
        <v>0</v>
      </c>
      <c r="H6367" s="52">
        <v>0</v>
      </c>
      <c r="I6367" s="52">
        <v>0</v>
      </c>
      <c r="J6367" s="52">
        <v>0</v>
      </c>
      <c r="K6367" s="52">
        <v>0</v>
      </c>
      <c r="L6367" s="52">
        <v>0</v>
      </c>
      <c r="M6367" s="52">
        <v>0</v>
      </c>
      <c r="N6367" s="52">
        <v>0</v>
      </c>
      <c r="O6367" s="52">
        <v>0</v>
      </c>
      <c r="P6367" s="52">
        <v>0</v>
      </c>
      <c r="Q6367" s="52">
        <v>0</v>
      </c>
      <c r="R6367" s="52">
        <v>0</v>
      </c>
      <c r="S6367" s="52">
        <v>0</v>
      </c>
      <c r="T6367" s="52">
        <v>0</v>
      </c>
      <c r="U6367" s="52">
        <v>0</v>
      </c>
      <c r="V6367" s="52">
        <v>0</v>
      </c>
      <c r="W6367" s="52">
        <v>0</v>
      </c>
      <c r="X6367" s="52">
        <v>0</v>
      </c>
      <c r="Y6367" s="52">
        <v>0</v>
      </c>
      <c r="Z6367" s="52">
        <v>0</v>
      </c>
    </row>
    <row r="6368" spans="1:26">
      <c r="A6368" s="52" t="s">
        <v>356</v>
      </c>
      <c r="B6368" s="52" t="s">
        <v>342</v>
      </c>
      <c r="C6368" s="52" t="s">
        <v>241</v>
      </c>
      <c r="D6368" s="52" t="s">
        <v>93</v>
      </c>
      <c r="E6368" s="52" t="s">
        <v>94</v>
      </c>
      <c r="F6368" s="52" t="s">
        <v>71</v>
      </c>
      <c r="G6368" s="52">
        <v>0</v>
      </c>
      <c r="H6368" s="52">
        <v>0</v>
      </c>
      <c r="I6368" s="52">
        <v>0</v>
      </c>
      <c r="J6368" s="52">
        <v>0</v>
      </c>
      <c r="K6368" s="52">
        <v>0</v>
      </c>
      <c r="L6368" s="52">
        <v>0</v>
      </c>
      <c r="M6368" s="52">
        <v>0</v>
      </c>
      <c r="N6368" s="52">
        <v>0</v>
      </c>
      <c r="O6368" s="52">
        <v>0</v>
      </c>
      <c r="P6368" s="52">
        <v>0</v>
      </c>
      <c r="Q6368" s="52">
        <v>0</v>
      </c>
      <c r="R6368" s="52">
        <v>0</v>
      </c>
      <c r="S6368" s="52">
        <v>0</v>
      </c>
      <c r="T6368" s="52">
        <v>0</v>
      </c>
      <c r="U6368" s="52">
        <v>0</v>
      </c>
      <c r="V6368" s="52">
        <v>0</v>
      </c>
      <c r="W6368" s="52">
        <v>0</v>
      </c>
      <c r="X6368" s="52">
        <v>0</v>
      </c>
      <c r="Y6368" s="52">
        <v>0</v>
      </c>
      <c r="Z6368" s="52">
        <v>0</v>
      </c>
    </row>
    <row r="6369" spans="1:26">
      <c r="A6369" s="52" t="s">
        <v>356</v>
      </c>
      <c r="B6369" s="52" t="s">
        <v>342</v>
      </c>
      <c r="C6369" s="52" t="s">
        <v>241</v>
      </c>
      <c r="D6369" s="52" t="s">
        <v>93</v>
      </c>
      <c r="E6369" s="52" t="s">
        <v>94</v>
      </c>
      <c r="F6369" s="52" t="s">
        <v>72</v>
      </c>
      <c r="G6369" s="52">
        <v>38.763906479999996</v>
      </c>
      <c r="H6369" s="52">
        <v>40.864884588000002</v>
      </c>
      <c r="I6369" s="52">
        <v>42.202106640000004</v>
      </c>
      <c r="J6369" s="52">
        <v>54.978210575999995</v>
      </c>
      <c r="K6369" s="52">
        <v>57.899634012000007</v>
      </c>
      <c r="L6369" s="52">
        <v>62.861407007616009</v>
      </c>
      <c r="M6369" s="52">
        <v>67.820544153050392</v>
      </c>
      <c r="N6369" s="52">
        <v>78.588658649951995</v>
      </c>
      <c r="O6369" s="52">
        <v>37.394236728000003</v>
      </c>
      <c r="P6369" s="52">
        <v>47.6965656972</v>
      </c>
      <c r="Q6369" s="52">
        <v>55.18426885748999</v>
      </c>
      <c r="R6369" s="52">
        <v>52.457423314207496</v>
      </c>
      <c r="S6369" s="52">
        <v>54.170146552193756</v>
      </c>
      <c r="T6369" s="52">
        <v>53.221401068686106</v>
      </c>
      <c r="U6369" s="52">
        <v>64.285899053759991</v>
      </c>
      <c r="V6369" s="52">
        <v>64.001886638400009</v>
      </c>
      <c r="W6369" s="52">
        <v>62.464493678400011</v>
      </c>
      <c r="X6369" s="52">
        <v>70.096192718400005</v>
      </c>
      <c r="Y6369" s="52">
        <v>63.429132398400007</v>
      </c>
      <c r="Z6369" s="52">
        <v>112.32276701760001</v>
      </c>
    </row>
    <row r="6370" spans="1:26">
      <c r="A6370" s="52" t="s">
        <v>356</v>
      </c>
      <c r="B6370" s="52" t="s">
        <v>343</v>
      </c>
      <c r="C6370" s="52" t="s">
        <v>241</v>
      </c>
      <c r="D6370" s="52" t="s">
        <v>93</v>
      </c>
      <c r="E6370" s="52" t="s">
        <v>94</v>
      </c>
      <c r="F6370" s="52" t="s">
        <v>73</v>
      </c>
      <c r="G6370" s="52">
        <v>13.861962864000219</v>
      </c>
      <c r="H6370" s="52">
        <v>19.816957800000321</v>
      </c>
      <c r="I6370" s="52">
        <v>24.259775562000389</v>
      </c>
      <c r="J6370" s="52">
        <v>27.279797544000434</v>
      </c>
      <c r="K6370" s="52">
        <v>36.748956744000587</v>
      </c>
      <c r="L6370" s="52">
        <v>42.584937408000684</v>
      </c>
      <c r="M6370" s="52">
        <v>51.60241459404083</v>
      </c>
      <c r="N6370" s="52">
        <v>67.373808430321077</v>
      </c>
      <c r="O6370" s="52">
        <v>69.673634244001136</v>
      </c>
      <c r="P6370" s="52">
        <v>94.589976366001522</v>
      </c>
      <c r="Q6370" s="52">
        <v>101.49836382000176</v>
      </c>
      <c r="R6370" s="52">
        <v>129.36140755020219</v>
      </c>
      <c r="S6370" s="52">
        <v>147.99088143535749</v>
      </c>
      <c r="T6370" s="52">
        <v>150.37603910742473</v>
      </c>
      <c r="U6370" s="52">
        <v>184.87207560515071</v>
      </c>
      <c r="V6370" s="52">
        <v>200.11301010446587</v>
      </c>
      <c r="W6370" s="52">
        <v>209.30001953018422</v>
      </c>
      <c r="X6370" s="52">
        <v>224.22402663760727</v>
      </c>
      <c r="Y6370" s="52">
        <v>282.68034058800464</v>
      </c>
      <c r="Z6370" s="52">
        <v>313.89709179698582</v>
      </c>
    </row>
    <row r="6371" spans="1:26">
      <c r="A6371" s="52" t="s">
        <v>357</v>
      </c>
      <c r="B6371" s="52" t="s">
        <v>337</v>
      </c>
      <c r="C6371" s="52" t="s">
        <v>241</v>
      </c>
      <c r="D6371" s="52" t="s">
        <v>93</v>
      </c>
      <c r="E6371" s="52" t="s">
        <v>95</v>
      </c>
      <c r="F6371" s="52" t="s">
        <v>63</v>
      </c>
      <c r="G6371" s="52">
        <v>1805.6934676614028</v>
      </c>
      <c r="H6371" s="52">
        <v>1790.2539856771202</v>
      </c>
      <c r="I6371" s="52">
        <v>1781.6445527999581</v>
      </c>
      <c r="J6371" s="52">
        <v>1897.1401431471627</v>
      </c>
      <c r="K6371" s="52">
        <v>2056.8878646685885</v>
      </c>
      <c r="L6371" s="52">
        <v>2117.6570519207194</v>
      </c>
      <c r="M6371" s="52">
        <v>2137.3909830189791</v>
      </c>
      <c r="N6371" s="52">
        <v>2067.623943976705</v>
      </c>
      <c r="O6371" s="52">
        <v>1991.5629777623071</v>
      </c>
      <c r="P6371" s="52">
        <v>1997.2980516154951</v>
      </c>
      <c r="Q6371" s="52">
        <v>1958.6354402741142</v>
      </c>
      <c r="R6371" s="52">
        <v>1997.7630964687737</v>
      </c>
      <c r="S6371" s="52">
        <v>1913.2843137285261</v>
      </c>
      <c r="T6371" s="52">
        <v>1900.3065349681956</v>
      </c>
      <c r="U6371" s="52">
        <v>2094.3997702006682</v>
      </c>
      <c r="V6371" s="52">
        <v>2167.3204395566217</v>
      </c>
      <c r="W6371" s="52">
        <v>2136.7910580266885</v>
      </c>
      <c r="X6371" s="52">
        <v>2089.7396551820884</v>
      </c>
      <c r="Y6371" s="52">
        <v>1736.721309313242</v>
      </c>
      <c r="Z6371" s="52">
        <v>1473.8120280500402</v>
      </c>
    </row>
    <row r="6372" spans="1:26">
      <c r="A6372" s="52" t="s">
        <v>357</v>
      </c>
      <c r="B6372" s="52" t="s">
        <v>338</v>
      </c>
      <c r="C6372" s="52" t="s">
        <v>241</v>
      </c>
      <c r="D6372" s="52" t="s">
        <v>93</v>
      </c>
      <c r="E6372" s="52" t="s">
        <v>95</v>
      </c>
      <c r="F6372" s="52" t="s">
        <v>64</v>
      </c>
      <c r="G6372" s="52">
        <v>188.33063760000005</v>
      </c>
      <c r="H6372" s="52">
        <v>209.29436388000005</v>
      </c>
      <c r="I6372" s="52">
        <v>245.92007160000006</v>
      </c>
      <c r="J6372" s="52">
        <v>283.54809924000006</v>
      </c>
      <c r="K6372" s="52">
        <v>321.26111892000006</v>
      </c>
      <c r="L6372" s="52">
        <v>344.71306044000011</v>
      </c>
      <c r="M6372" s="52">
        <v>362.29468968000009</v>
      </c>
      <c r="N6372" s="52">
        <v>369.53952840000005</v>
      </c>
      <c r="O6372" s="52">
        <v>377.66652588000011</v>
      </c>
      <c r="P6372" s="52">
        <v>395.03714040000006</v>
      </c>
      <c r="Q6372" s="52">
        <v>422.20528560000008</v>
      </c>
      <c r="R6372" s="52">
        <v>456.0262560000001</v>
      </c>
      <c r="S6372" s="52">
        <v>476.03455452000009</v>
      </c>
      <c r="T6372" s="52">
        <v>505.06666308000007</v>
      </c>
      <c r="U6372" s="52">
        <v>608.13563076000014</v>
      </c>
      <c r="V6372" s="52">
        <v>587.5001496000001</v>
      </c>
      <c r="W6372" s="52">
        <v>679.28862204000018</v>
      </c>
      <c r="X6372" s="52">
        <v>695.3462560800001</v>
      </c>
      <c r="Y6372" s="52">
        <v>735.66179064000005</v>
      </c>
      <c r="Z6372" s="52">
        <v>685.75680936000015</v>
      </c>
    </row>
    <row r="6373" spans="1:26">
      <c r="A6373" s="52" t="s">
        <v>357</v>
      </c>
      <c r="B6373" s="52" t="s">
        <v>339</v>
      </c>
      <c r="C6373" s="52" t="s">
        <v>241</v>
      </c>
      <c r="D6373" s="52" t="s">
        <v>93</v>
      </c>
      <c r="E6373" s="52" t="s">
        <v>95</v>
      </c>
      <c r="F6373" s="52" t="s">
        <v>65</v>
      </c>
      <c r="G6373" s="52">
        <v>0</v>
      </c>
      <c r="H6373" s="52">
        <v>0</v>
      </c>
      <c r="I6373" s="52">
        <v>0</v>
      </c>
      <c r="J6373" s="52">
        <v>0</v>
      </c>
      <c r="K6373" s="52">
        <v>0</v>
      </c>
      <c r="L6373" s="52">
        <v>0</v>
      </c>
      <c r="M6373" s="52">
        <v>0</v>
      </c>
      <c r="N6373" s="52">
        <v>0</v>
      </c>
      <c r="O6373" s="52">
        <v>0</v>
      </c>
      <c r="P6373" s="52">
        <v>0</v>
      </c>
      <c r="Q6373" s="52">
        <v>0</v>
      </c>
      <c r="R6373" s="52">
        <v>0</v>
      </c>
      <c r="S6373" s="52">
        <v>0</v>
      </c>
      <c r="T6373" s="52">
        <v>0</v>
      </c>
      <c r="U6373" s="52">
        <v>0</v>
      </c>
      <c r="V6373" s="52">
        <v>0</v>
      </c>
      <c r="W6373" s="52">
        <v>0</v>
      </c>
      <c r="X6373" s="52">
        <v>0</v>
      </c>
      <c r="Y6373" s="52">
        <v>0</v>
      </c>
      <c r="Z6373" s="52">
        <v>0</v>
      </c>
    </row>
    <row r="6374" spans="1:26">
      <c r="A6374" s="52" t="s">
        <v>357</v>
      </c>
      <c r="B6374" s="52" t="s">
        <v>340</v>
      </c>
      <c r="C6374" s="52" t="s">
        <v>241</v>
      </c>
      <c r="D6374" s="52" t="s">
        <v>93</v>
      </c>
      <c r="E6374" s="52" t="s">
        <v>95</v>
      </c>
      <c r="F6374" s="52" t="s">
        <v>66</v>
      </c>
      <c r="G6374" s="52">
        <v>522.70200008572317</v>
      </c>
      <c r="H6374" s="52">
        <v>579.32280009500903</v>
      </c>
      <c r="I6374" s="52">
        <v>637.71120010458469</v>
      </c>
      <c r="J6374" s="52">
        <v>740.89440012150669</v>
      </c>
      <c r="K6374" s="52">
        <v>858.41581802078031</v>
      </c>
      <c r="L6374" s="52">
        <v>1038.5316001703195</v>
      </c>
      <c r="M6374" s="52">
        <v>1206.5693293978775</v>
      </c>
      <c r="N6374" s="52">
        <v>1462.5756002398628</v>
      </c>
      <c r="O6374" s="52">
        <v>1582.5960002595461</v>
      </c>
      <c r="P6374" s="52">
        <v>1753.9776002876526</v>
      </c>
      <c r="Q6374" s="52">
        <v>1844.8668003025584</v>
      </c>
      <c r="R6374" s="52">
        <v>2023.2216003318083</v>
      </c>
      <c r="S6374" s="52">
        <v>2238.8256003671677</v>
      </c>
      <c r="T6374" s="52">
        <v>2516.0976004126405</v>
      </c>
      <c r="U6374" s="52">
        <v>2583.3960004236774</v>
      </c>
      <c r="V6374" s="52">
        <v>2723.4756004466503</v>
      </c>
      <c r="W6374" s="52">
        <v>3031.4160004971527</v>
      </c>
      <c r="X6374" s="52">
        <v>3265.7652005355858</v>
      </c>
      <c r="Y6374" s="52">
        <v>3620.718000593798</v>
      </c>
      <c r="Z6374" s="52">
        <v>3829.3956006280209</v>
      </c>
    </row>
    <row r="6375" spans="1:26">
      <c r="A6375" s="52" t="s">
        <v>357</v>
      </c>
      <c r="B6375" s="52" t="s">
        <v>341</v>
      </c>
      <c r="C6375" s="52" t="s">
        <v>241</v>
      </c>
      <c r="D6375" s="52" t="s">
        <v>93</v>
      </c>
      <c r="E6375" s="52" t="s">
        <v>95</v>
      </c>
      <c r="F6375" s="52" t="s">
        <v>67</v>
      </c>
      <c r="G6375" s="52">
        <v>232.49020596155998</v>
      </c>
      <c r="H6375" s="52">
        <v>233.84477936880003</v>
      </c>
      <c r="I6375" s="52">
        <v>266.30240752764001</v>
      </c>
      <c r="J6375" s="52">
        <v>336.87721303200004</v>
      </c>
      <c r="K6375" s="52">
        <v>414.21567963672004</v>
      </c>
      <c r="L6375" s="52">
        <v>520.77153514589997</v>
      </c>
      <c r="M6375" s="52">
        <v>569.8512609671161</v>
      </c>
      <c r="N6375" s="52">
        <v>577.25932735968843</v>
      </c>
      <c r="O6375" s="52">
        <v>628.05627719004474</v>
      </c>
      <c r="P6375" s="52">
        <v>670.43449677972797</v>
      </c>
      <c r="Q6375" s="52">
        <v>674.53718635532255</v>
      </c>
      <c r="R6375" s="52">
        <v>700.89133698019532</v>
      </c>
      <c r="S6375" s="52">
        <v>776.57576019087401</v>
      </c>
      <c r="T6375" s="52">
        <v>815.24519581832647</v>
      </c>
      <c r="U6375" s="52">
        <v>864.82380000000001</v>
      </c>
      <c r="V6375" s="52">
        <v>938.40969999999993</v>
      </c>
      <c r="W6375" s="52">
        <v>986.22610000000009</v>
      </c>
      <c r="X6375" s="52">
        <v>1063.2997</v>
      </c>
      <c r="Y6375" s="52">
        <v>1216.8432000000003</v>
      </c>
      <c r="Z6375" s="52">
        <v>1288.3210575851126</v>
      </c>
    </row>
    <row r="6376" spans="1:26">
      <c r="A6376" s="52" t="s">
        <v>357</v>
      </c>
      <c r="B6376" s="52" t="s">
        <v>337</v>
      </c>
      <c r="C6376" s="52" t="s">
        <v>241</v>
      </c>
      <c r="D6376" s="52" t="s">
        <v>93</v>
      </c>
      <c r="E6376" s="52" t="s">
        <v>95</v>
      </c>
      <c r="F6376" s="52" t="s">
        <v>68</v>
      </c>
      <c r="G6376" s="52">
        <v>169.95003160262402</v>
      </c>
      <c r="H6376" s="52">
        <v>171.71189900726404</v>
      </c>
      <c r="I6376" s="52">
        <v>174.430310205312</v>
      </c>
      <c r="J6376" s="52">
        <v>191.25398277720001</v>
      </c>
      <c r="K6376" s="52">
        <v>203.58543263342892</v>
      </c>
      <c r="L6376" s="52">
        <v>200.84123267845868</v>
      </c>
      <c r="M6376" s="52">
        <v>186.73498594553433</v>
      </c>
      <c r="N6376" s="52">
        <v>184.79706414113809</v>
      </c>
      <c r="O6376" s="52">
        <v>128.55607397635794</v>
      </c>
      <c r="P6376" s="52">
        <v>114.81756674374709</v>
      </c>
      <c r="Q6376" s="52">
        <v>116.37500066379788</v>
      </c>
      <c r="R6376" s="52">
        <v>119.22929401888973</v>
      </c>
      <c r="S6376" s="52">
        <v>119.64787316012911</v>
      </c>
      <c r="T6376" s="52">
        <v>105.65231476659098</v>
      </c>
      <c r="U6376" s="52">
        <v>104.56515993218399</v>
      </c>
      <c r="V6376" s="52">
        <v>104.74828378156801</v>
      </c>
      <c r="W6376" s="52">
        <v>107.092805031072</v>
      </c>
      <c r="X6376" s="52">
        <v>86.070020420160006</v>
      </c>
      <c r="Y6376" s="52">
        <v>86.095838071151988</v>
      </c>
      <c r="Z6376" s="52">
        <v>83.308820712264009</v>
      </c>
    </row>
    <row r="6377" spans="1:26">
      <c r="A6377" s="52" t="s">
        <v>357</v>
      </c>
      <c r="B6377" s="52" t="s">
        <v>337</v>
      </c>
      <c r="C6377" s="52" t="s">
        <v>241</v>
      </c>
      <c r="D6377" s="52" t="s">
        <v>93</v>
      </c>
      <c r="E6377" s="52" t="s">
        <v>95</v>
      </c>
      <c r="F6377" s="52" t="s">
        <v>69</v>
      </c>
      <c r="G6377" s="52">
        <v>0</v>
      </c>
      <c r="H6377" s="52">
        <v>0</v>
      </c>
      <c r="I6377" s="52">
        <v>0</v>
      </c>
      <c r="J6377" s="52">
        <v>0</v>
      </c>
      <c r="K6377" s="52">
        <v>0</v>
      </c>
      <c r="L6377" s="52">
        <v>0</v>
      </c>
      <c r="M6377" s="52">
        <v>0</v>
      </c>
      <c r="N6377" s="52">
        <v>0</v>
      </c>
      <c r="O6377" s="52">
        <v>0</v>
      </c>
      <c r="P6377" s="52">
        <v>0</v>
      </c>
      <c r="Q6377" s="52">
        <v>0</v>
      </c>
      <c r="R6377" s="52">
        <v>0</v>
      </c>
      <c r="S6377" s="52">
        <v>0</v>
      </c>
      <c r="T6377" s="52">
        <v>0</v>
      </c>
      <c r="U6377" s="52">
        <v>0</v>
      </c>
      <c r="V6377" s="52">
        <v>0</v>
      </c>
      <c r="W6377" s="52">
        <v>0</v>
      </c>
      <c r="X6377" s="52">
        <v>0</v>
      </c>
      <c r="Y6377" s="52">
        <v>0</v>
      </c>
      <c r="Z6377" s="52">
        <v>0</v>
      </c>
    </row>
    <row r="6378" spans="1:26">
      <c r="A6378" s="52" t="s">
        <v>357</v>
      </c>
      <c r="B6378" s="52" t="s">
        <v>337</v>
      </c>
      <c r="C6378" s="52" t="s">
        <v>241</v>
      </c>
      <c r="D6378" s="52" t="s">
        <v>93</v>
      </c>
      <c r="E6378" s="52" t="s">
        <v>95</v>
      </c>
      <c r="F6378" s="52" t="s">
        <v>70</v>
      </c>
      <c r="G6378" s="52">
        <v>0</v>
      </c>
      <c r="H6378" s="52">
        <v>0</v>
      </c>
      <c r="I6378" s="52">
        <v>0</v>
      </c>
      <c r="J6378" s="52">
        <v>0</v>
      </c>
      <c r="K6378" s="52">
        <v>0</v>
      </c>
      <c r="L6378" s="52">
        <v>0</v>
      </c>
      <c r="M6378" s="52">
        <v>0</v>
      </c>
      <c r="N6378" s="52">
        <v>0</v>
      </c>
      <c r="O6378" s="52">
        <v>0</v>
      </c>
      <c r="P6378" s="52">
        <v>0</v>
      </c>
      <c r="Q6378" s="52">
        <v>0</v>
      </c>
      <c r="R6378" s="52">
        <v>0</v>
      </c>
      <c r="S6378" s="52">
        <v>0</v>
      </c>
      <c r="T6378" s="52">
        <v>0</v>
      </c>
      <c r="U6378" s="52">
        <v>0</v>
      </c>
      <c r="V6378" s="52">
        <v>0</v>
      </c>
      <c r="W6378" s="52">
        <v>0</v>
      </c>
      <c r="X6378" s="52">
        <v>0</v>
      </c>
      <c r="Y6378" s="52">
        <v>0</v>
      </c>
      <c r="Z6378" s="52">
        <v>0</v>
      </c>
    </row>
    <row r="6379" spans="1:26">
      <c r="A6379" s="52" t="s">
        <v>357</v>
      </c>
      <c r="B6379" s="52" t="s">
        <v>342</v>
      </c>
      <c r="C6379" s="52" t="s">
        <v>241</v>
      </c>
      <c r="D6379" s="52" t="s">
        <v>93</v>
      </c>
      <c r="E6379" s="52" t="s">
        <v>95</v>
      </c>
      <c r="F6379" s="52" t="s">
        <v>71</v>
      </c>
      <c r="G6379" s="52">
        <v>0</v>
      </c>
      <c r="H6379" s="52">
        <v>0</v>
      </c>
      <c r="I6379" s="52">
        <v>0</v>
      </c>
      <c r="J6379" s="52">
        <v>0</v>
      </c>
      <c r="K6379" s="52">
        <v>0</v>
      </c>
      <c r="L6379" s="52">
        <v>0</v>
      </c>
      <c r="M6379" s="52">
        <v>0</v>
      </c>
      <c r="N6379" s="52">
        <v>0</v>
      </c>
      <c r="O6379" s="52">
        <v>0</v>
      </c>
      <c r="P6379" s="52">
        <v>0</v>
      </c>
      <c r="Q6379" s="52">
        <v>0</v>
      </c>
      <c r="R6379" s="52">
        <v>0</v>
      </c>
      <c r="S6379" s="52">
        <v>0</v>
      </c>
      <c r="T6379" s="52">
        <v>0</v>
      </c>
      <c r="U6379" s="52">
        <v>0</v>
      </c>
      <c r="V6379" s="52">
        <v>0</v>
      </c>
      <c r="W6379" s="52">
        <v>0</v>
      </c>
      <c r="X6379" s="52">
        <v>0</v>
      </c>
      <c r="Y6379" s="52">
        <v>0</v>
      </c>
      <c r="Z6379" s="52">
        <v>0</v>
      </c>
    </row>
    <row r="6380" spans="1:26">
      <c r="A6380" s="52" t="s">
        <v>357</v>
      </c>
      <c r="B6380" s="52" t="s">
        <v>342</v>
      </c>
      <c r="C6380" s="52" t="s">
        <v>241</v>
      </c>
      <c r="D6380" s="52" t="s">
        <v>93</v>
      </c>
      <c r="E6380" s="52" t="s">
        <v>95</v>
      </c>
      <c r="F6380" s="52" t="s">
        <v>72</v>
      </c>
      <c r="G6380" s="52">
        <v>462.36636910800007</v>
      </c>
      <c r="H6380" s="52">
        <v>462.43122263999999</v>
      </c>
      <c r="I6380" s="52">
        <v>504.41770908000007</v>
      </c>
      <c r="J6380" s="52">
        <v>574.74188143200001</v>
      </c>
      <c r="K6380" s="52">
        <v>690.30152568683275</v>
      </c>
      <c r="L6380" s="52">
        <v>678.56008969987192</v>
      </c>
      <c r="M6380" s="52">
        <v>764.01175727376005</v>
      </c>
      <c r="N6380" s="52">
        <v>831.31662730697371</v>
      </c>
      <c r="O6380" s="52">
        <v>737.47362077051832</v>
      </c>
      <c r="P6380" s="52">
        <v>760.16728655608927</v>
      </c>
      <c r="Q6380" s="52">
        <v>781.06533426537112</v>
      </c>
      <c r="R6380" s="52">
        <v>817.5839796697735</v>
      </c>
      <c r="S6380" s="52">
        <v>832.67385682593044</v>
      </c>
      <c r="T6380" s="52">
        <v>939.28831667728718</v>
      </c>
      <c r="U6380" s="52">
        <v>1106.3150078399999</v>
      </c>
      <c r="V6380" s="52">
        <v>1295.4696076800001</v>
      </c>
      <c r="W6380" s="52">
        <v>1498.1241254400002</v>
      </c>
      <c r="X6380" s="52">
        <v>1634.1633057600002</v>
      </c>
      <c r="Y6380" s="52">
        <v>1593.5982379200002</v>
      </c>
      <c r="Z6380" s="52">
        <v>1446.0034896000002</v>
      </c>
    </row>
    <row r="6381" spans="1:26">
      <c r="A6381" s="52" t="s">
        <v>357</v>
      </c>
      <c r="B6381" s="52" t="s">
        <v>343</v>
      </c>
      <c r="C6381" s="52" t="s">
        <v>241</v>
      </c>
      <c r="D6381" s="52" t="s">
        <v>93</v>
      </c>
      <c r="E6381" s="52" t="s">
        <v>95</v>
      </c>
      <c r="F6381" s="52" t="s">
        <v>73</v>
      </c>
      <c r="G6381" s="52">
        <v>155.81940159600208</v>
      </c>
      <c r="H6381" s="52">
        <v>189.98237388600265</v>
      </c>
      <c r="I6381" s="52">
        <v>207.43471990800296</v>
      </c>
      <c r="J6381" s="52">
        <v>229.73822267400331</v>
      </c>
      <c r="K6381" s="52">
        <v>288.80287042086428</v>
      </c>
      <c r="L6381" s="52">
        <v>335.75742778458022</v>
      </c>
      <c r="M6381" s="52">
        <v>430.05059476754695</v>
      </c>
      <c r="N6381" s="52">
        <v>591.35203620274513</v>
      </c>
      <c r="O6381" s="52">
        <v>690.15239935392242</v>
      </c>
      <c r="P6381" s="52">
        <v>712.34738380057092</v>
      </c>
      <c r="Q6381" s="52">
        <v>901.60268925584285</v>
      </c>
      <c r="R6381" s="52">
        <v>1038.424459617723</v>
      </c>
      <c r="S6381" s="52">
        <v>1124.2166115552507</v>
      </c>
      <c r="T6381" s="52">
        <v>1240.8172019990523</v>
      </c>
      <c r="U6381" s="52">
        <v>1365.7335619162945</v>
      </c>
      <c r="V6381" s="52">
        <v>1429.7857436288061</v>
      </c>
      <c r="W6381" s="52">
        <v>1486.2837342717294</v>
      </c>
      <c r="X6381" s="52">
        <v>1629.5581505835539</v>
      </c>
      <c r="Y6381" s="52">
        <v>1805.99455418403</v>
      </c>
      <c r="Z6381" s="52">
        <v>1930.0008176280323</v>
      </c>
    </row>
    <row r="6382" spans="1:26">
      <c r="A6382" s="52" t="s">
        <v>356</v>
      </c>
      <c r="B6382" s="52" t="s">
        <v>337</v>
      </c>
      <c r="C6382" s="52" t="s">
        <v>242</v>
      </c>
      <c r="D6382" s="52" t="s">
        <v>93</v>
      </c>
      <c r="E6382" s="52" t="s">
        <v>94</v>
      </c>
      <c r="F6382" s="52" t="s">
        <v>63</v>
      </c>
      <c r="G6382" s="52">
        <v>0</v>
      </c>
      <c r="H6382" s="52">
        <v>0</v>
      </c>
      <c r="I6382" s="52">
        <v>0</v>
      </c>
      <c r="J6382" s="52">
        <v>0</v>
      </c>
      <c r="K6382" s="52">
        <v>0</v>
      </c>
      <c r="L6382" s="52">
        <v>0</v>
      </c>
      <c r="M6382" s="52">
        <v>0</v>
      </c>
      <c r="N6382" s="52">
        <v>0</v>
      </c>
      <c r="O6382" s="52">
        <v>0</v>
      </c>
      <c r="P6382" s="52">
        <v>0</v>
      </c>
      <c r="Q6382" s="52">
        <v>0</v>
      </c>
      <c r="R6382" s="52">
        <v>0</v>
      </c>
      <c r="S6382" s="52">
        <v>0</v>
      </c>
      <c r="T6382" s="52">
        <v>0</v>
      </c>
      <c r="U6382" s="52">
        <v>0</v>
      </c>
      <c r="V6382" s="52">
        <v>0</v>
      </c>
      <c r="W6382" s="52">
        <v>0</v>
      </c>
      <c r="X6382" s="52">
        <v>0</v>
      </c>
      <c r="Y6382" s="52">
        <v>0</v>
      </c>
      <c r="Z6382" s="52">
        <v>0</v>
      </c>
    </row>
    <row r="6383" spans="1:26">
      <c r="A6383" s="52" t="s">
        <v>356</v>
      </c>
      <c r="B6383" s="52" t="s">
        <v>338</v>
      </c>
      <c r="C6383" s="52" t="s">
        <v>242</v>
      </c>
      <c r="D6383" s="52" t="s">
        <v>93</v>
      </c>
      <c r="E6383" s="52" t="s">
        <v>94</v>
      </c>
      <c r="F6383" s="52" t="s">
        <v>64</v>
      </c>
      <c r="G6383" s="52">
        <v>0</v>
      </c>
      <c r="H6383" s="52">
        <v>0</v>
      </c>
      <c r="I6383" s="52">
        <v>0</v>
      </c>
      <c r="J6383" s="52">
        <v>0</v>
      </c>
      <c r="K6383" s="52">
        <v>0</v>
      </c>
      <c r="L6383" s="52">
        <v>0</v>
      </c>
      <c r="M6383" s="52">
        <v>0</v>
      </c>
      <c r="N6383" s="52">
        <v>0.11555736371033361</v>
      </c>
      <c r="O6383" s="52">
        <v>0.21600000000000005</v>
      </c>
      <c r="P6383" s="52">
        <v>0.17084830000000001</v>
      </c>
      <c r="Q6383" s="52">
        <v>0.11520759999999999</v>
      </c>
      <c r="R6383" s="52">
        <v>0.1785542</v>
      </c>
      <c r="S6383" s="52">
        <v>0.14515219999999998</v>
      </c>
      <c r="T6383" s="52">
        <v>7.3953199999999997E-2</v>
      </c>
      <c r="U6383" s="52">
        <v>0.20319550000000003</v>
      </c>
      <c r="V6383" s="52">
        <v>0.14650000000000002</v>
      </c>
      <c r="W6383" s="52">
        <v>0.10167557079999999</v>
      </c>
      <c r="X6383" s="52">
        <v>9.6182113799999996E-2</v>
      </c>
      <c r="Y6383" s="52">
        <v>0.11018976990000003</v>
      </c>
      <c r="Z6383" s="52">
        <v>9.5185972399999999E-2</v>
      </c>
    </row>
    <row r="6384" spans="1:26">
      <c r="A6384" s="52" t="s">
        <v>356</v>
      </c>
      <c r="B6384" s="52" t="s">
        <v>339</v>
      </c>
      <c r="C6384" s="52" t="s">
        <v>242</v>
      </c>
      <c r="D6384" s="52" t="s">
        <v>93</v>
      </c>
      <c r="E6384" s="52" t="s">
        <v>94</v>
      </c>
      <c r="F6384" s="52" t="s">
        <v>65</v>
      </c>
      <c r="G6384" s="52">
        <v>0</v>
      </c>
      <c r="H6384" s="52">
        <v>0</v>
      </c>
      <c r="I6384" s="52">
        <v>0</v>
      </c>
      <c r="J6384" s="52">
        <v>0</v>
      </c>
      <c r="K6384" s="52">
        <v>1.6038006941246401</v>
      </c>
      <c r="L6384" s="52">
        <v>1.5306058222559999</v>
      </c>
      <c r="M6384" s="52">
        <v>1.7495381160000001</v>
      </c>
      <c r="N6384" s="52">
        <v>1.6279815441268803</v>
      </c>
      <c r="O6384" s="52">
        <v>1.6360418274609605</v>
      </c>
      <c r="P6384" s="52">
        <v>1.3416747573600007</v>
      </c>
      <c r="Q6384" s="52">
        <v>1.1331319597199987</v>
      </c>
      <c r="R6384" s="52">
        <v>0.9761356180800016</v>
      </c>
      <c r="S6384" s="52">
        <v>1.14553590984</v>
      </c>
      <c r="T6384" s="52">
        <v>1.2131342503199991</v>
      </c>
      <c r="U6384" s="52">
        <v>1.3496906318400002</v>
      </c>
      <c r="V6384" s="52">
        <v>1.316389795200001</v>
      </c>
      <c r="W6384" s="52">
        <v>1.4100623035199997</v>
      </c>
      <c r="X6384" s="52">
        <v>1.5297790787999996</v>
      </c>
      <c r="Y6384" s="52">
        <v>1.5540232859999998</v>
      </c>
      <c r="Z6384" s="52">
        <v>1.5653316671199986</v>
      </c>
    </row>
    <row r="6385" spans="1:26">
      <c r="A6385" s="52" t="s">
        <v>356</v>
      </c>
      <c r="B6385" s="52" t="s">
        <v>340</v>
      </c>
      <c r="C6385" s="52" t="s">
        <v>242</v>
      </c>
      <c r="D6385" s="52" t="s">
        <v>93</v>
      </c>
      <c r="E6385" s="52" t="s">
        <v>94</v>
      </c>
      <c r="F6385" s="52" t="s">
        <v>66</v>
      </c>
      <c r="G6385" s="52">
        <v>80.76743200331164</v>
      </c>
      <c r="H6385" s="52">
        <v>84.095938325468865</v>
      </c>
      <c r="I6385" s="52">
        <v>86.764124598225735</v>
      </c>
      <c r="J6385" s="52">
        <v>88.526817333445834</v>
      </c>
      <c r="K6385" s="52">
        <v>86.676933614215017</v>
      </c>
      <c r="L6385" s="52">
        <v>88.569284252497297</v>
      </c>
      <c r="M6385" s="52">
        <v>93.317000089957602</v>
      </c>
      <c r="N6385" s="52">
        <v>95.441944545252397</v>
      </c>
      <c r="O6385" s="52">
        <v>95.54305390046899</v>
      </c>
      <c r="P6385" s="52">
        <v>96.733829339970356</v>
      </c>
      <c r="Q6385" s="52">
        <v>97.888490693410205</v>
      </c>
      <c r="R6385" s="52">
        <v>99.582667222534724</v>
      </c>
      <c r="S6385" s="52">
        <v>101.79780898484974</v>
      </c>
      <c r="T6385" s="52">
        <v>101.46417741898583</v>
      </c>
      <c r="U6385" s="52">
        <v>102.61068375859783</v>
      </c>
      <c r="V6385" s="52">
        <v>105.27856153632136</v>
      </c>
      <c r="W6385" s="52">
        <v>103.86101555508323</v>
      </c>
      <c r="X6385" s="52">
        <v>104.73458447770429</v>
      </c>
      <c r="Y6385" s="52">
        <v>106.38177341371843</v>
      </c>
      <c r="Z6385" s="52">
        <v>108.08460110078799</v>
      </c>
    </row>
    <row r="6386" spans="1:26">
      <c r="A6386" s="52" t="s">
        <v>356</v>
      </c>
      <c r="B6386" s="52" t="s">
        <v>341</v>
      </c>
      <c r="C6386" s="52" t="s">
        <v>242</v>
      </c>
      <c r="D6386" s="52" t="s">
        <v>93</v>
      </c>
      <c r="E6386" s="52" t="s">
        <v>94</v>
      </c>
      <c r="F6386" s="52" t="s">
        <v>67</v>
      </c>
      <c r="G6386" s="52">
        <v>0</v>
      </c>
      <c r="H6386" s="52">
        <v>0</v>
      </c>
      <c r="I6386" s="52">
        <v>0</v>
      </c>
      <c r="J6386" s="52">
        <v>0</v>
      </c>
      <c r="K6386" s="52">
        <v>0</v>
      </c>
      <c r="L6386" s="52">
        <v>0</v>
      </c>
      <c r="M6386" s="52">
        <v>0</v>
      </c>
      <c r="N6386" s="52">
        <v>0</v>
      </c>
      <c r="O6386" s="52">
        <v>0</v>
      </c>
      <c r="P6386" s="52">
        <v>0</v>
      </c>
      <c r="Q6386" s="52">
        <v>0</v>
      </c>
      <c r="R6386" s="52">
        <v>0</v>
      </c>
      <c r="S6386" s="52">
        <v>0</v>
      </c>
      <c r="T6386" s="52">
        <v>0</v>
      </c>
      <c r="U6386" s="52">
        <v>0</v>
      </c>
      <c r="V6386" s="52">
        <v>0</v>
      </c>
      <c r="W6386" s="52">
        <v>0</v>
      </c>
      <c r="X6386" s="52">
        <v>0</v>
      </c>
      <c r="Y6386" s="52">
        <v>0.34380000005638323</v>
      </c>
      <c r="Z6386" s="52">
        <v>0.46512000007627968</v>
      </c>
    </row>
    <row r="6387" spans="1:26">
      <c r="A6387" s="52" t="s">
        <v>356</v>
      </c>
      <c r="B6387" s="52" t="s">
        <v>337</v>
      </c>
      <c r="C6387" s="52" t="s">
        <v>242</v>
      </c>
      <c r="D6387" s="52" t="s">
        <v>93</v>
      </c>
      <c r="E6387" s="52" t="s">
        <v>94</v>
      </c>
      <c r="F6387" s="52" t="s">
        <v>68</v>
      </c>
      <c r="G6387" s="52">
        <v>0</v>
      </c>
      <c r="H6387" s="52">
        <v>0</v>
      </c>
      <c r="I6387" s="52">
        <v>0</v>
      </c>
      <c r="J6387" s="52">
        <v>0</v>
      </c>
      <c r="K6387" s="52">
        <v>0</v>
      </c>
      <c r="L6387" s="52">
        <v>0</v>
      </c>
      <c r="M6387" s="52">
        <v>0</v>
      </c>
      <c r="N6387" s="52">
        <v>0</v>
      </c>
      <c r="O6387" s="52">
        <v>0</v>
      </c>
      <c r="P6387" s="52">
        <v>0</v>
      </c>
      <c r="Q6387" s="52">
        <v>0</v>
      </c>
      <c r="R6387" s="52">
        <v>0</v>
      </c>
      <c r="S6387" s="52">
        <v>0</v>
      </c>
      <c r="T6387" s="52">
        <v>0</v>
      </c>
      <c r="U6387" s="52">
        <v>0</v>
      </c>
      <c r="V6387" s="52">
        <v>0</v>
      </c>
      <c r="W6387" s="52">
        <v>0</v>
      </c>
      <c r="X6387" s="52">
        <v>0</v>
      </c>
      <c r="Y6387" s="52">
        <v>0</v>
      </c>
      <c r="Z6387" s="52">
        <v>0</v>
      </c>
    </row>
    <row r="6388" spans="1:26">
      <c r="A6388" s="52" t="s">
        <v>356</v>
      </c>
      <c r="B6388" s="52" t="s">
        <v>337</v>
      </c>
      <c r="C6388" s="52" t="s">
        <v>242</v>
      </c>
      <c r="D6388" s="52" t="s">
        <v>93</v>
      </c>
      <c r="E6388" s="52" t="s">
        <v>94</v>
      </c>
      <c r="F6388" s="52" t="s">
        <v>69</v>
      </c>
      <c r="G6388" s="52">
        <v>0</v>
      </c>
      <c r="H6388" s="52">
        <v>0</v>
      </c>
      <c r="I6388" s="52">
        <v>0</v>
      </c>
      <c r="J6388" s="52">
        <v>0</v>
      </c>
      <c r="K6388" s="52">
        <v>0</v>
      </c>
      <c r="L6388" s="52">
        <v>0</v>
      </c>
      <c r="M6388" s="52">
        <v>0</v>
      </c>
      <c r="N6388" s="52">
        <v>0</v>
      </c>
      <c r="O6388" s="52">
        <v>0</v>
      </c>
      <c r="P6388" s="52">
        <v>0</v>
      </c>
      <c r="Q6388" s="52">
        <v>0</v>
      </c>
      <c r="R6388" s="52">
        <v>0</v>
      </c>
      <c r="S6388" s="52">
        <v>0</v>
      </c>
      <c r="T6388" s="52">
        <v>0</v>
      </c>
      <c r="U6388" s="52">
        <v>0</v>
      </c>
      <c r="V6388" s="52">
        <v>0</v>
      </c>
      <c r="W6388" s="52">
        <v>0</v>
      </c>
      <c r="X6388" s="52">
        <v>0</v>
      </c>
      <c r="Y6388" s="52">
        <v>0</v>
      </c>
      <c r="Z6388" s="52">
        <v>0</v>
      </c>
    </row>
    <row r="6389" spans="1:26">
      <c r="A6389" s="52" t="s">
        <v>356</v>
      </c>
      <c r="B6389" s="52" t="s">
        <v>337</v>
      </c>
      <c r="C6389" s="52" t="s">
        <v>242</v>
      </c>
      <c r="D6389" s="52" t="s">
        <v>93</v>
      </c>
      <c r="E6389" s="52" t="s">
        <v>94</v>
      </c>
      <c r="F6389" s="52" t="s">
        <v>70</v>
      </c>
      <c r="G6389" s="52">
        <v>0</v>
      </c>
      <c r="H6389" s="52">
        <v>0</v>
      </c>
      <c r="I6389" s="52">
        <v>0</v>
      </c>
      <c r="J6389" s="52">
        <v>0</v>
      </c>
      <c r="K6389" s="52">
        <v>0</v>
      </c>
      <c r="L6389" s="52">
        <v>0</v>
      </c>
      <c r="M6389" s="52">
        <v>0</v>
      </c>
      <c r="N6389" s="52">
        <v>0</v>
      </c>
      <c r="O6389" s="52">
        <v>0</v>
      </c>
      <c r="P6389" s="52">
        <v>0</v>
      </c>
      <c r="Q6389" s="52">
        <v>0</v>
      </c>
      <c r="R6389" s="52">
        <v>0</v>
      </c>
      <c r="S6389" s="52">
        <v>0</v>
      </c>
      <c r="T6389" s="52">
        <v>0</v>
      </c>
      <c r="U6389" s="52">
        <v>0</v>
      </c>
      <c r="V6389" s="52">
        <v>0</v>
      </c>
      <c r="W6389" s="52">
        <v>0</v>
      </c>
      <c r="X6389" s="52">
        <v>0</v>
      </c>
      <c r="Y6389" s="52">
        <v>0</v>
      </c>
      <c r="Z6389" s="52">
        <v>0</v>
      </c>
    </row>
    <row r="6390" spans="1:26">
      <c r="A6390" s="52" t="s">
        <v>356</v>
      </c>
      <c r="B6390" s="52" t="s">
        <v>342</v>
      </c>
      <c r="C6390" s="52" t="s">
        <v>242</v>
      </c>
      <c r="D6390" s="52" t="s">
        <v>93</v>
      </c>
      <c r="E6390" s="52" t="s">
        <v>94</v>
      </c>
      <c r="F6390" s="52" t="s">
        <v>71</v>
      </c>
      <c r="G6390" s="52">
        <v>0</v>
      </c>
      <c r="H6390" s="52">
        <v>0</v>
      </c>
      <c r="I6390" s="52">
        <v>0</v>
      </c>
      <c r="J6390" s="52">
        <v>0</v>
      </c>
      <c r="K6390" s="52">
        <v>0</v>
      </c>
      <c r="L6390" s="52">
        <v>0</v>
      </c>
      <c r="M6390" s="52">
        <v>0</v>
      </c>
      <c r="N6390" s="52">
        <v>0</v>
      </c>
      <c r="O6390" s="52">
        <v>0</v>
      </c>
      <c r="P6390" s="52">
        <v>0</v>
      </c>
      <c r="Q6390" s="52">
        <v>0</v>
      </c>
      <c r="R6390" s="52">
        <v>0</v>
      </c>
      <c r="S6390" s="52">
        <v>0</v>
      </c>
      <c r="T6390" s="52">
        <v>0</v>
      </c>
      <c r="U6390" s="52">
        <v>0</v>
      </c>
      <c r="V6390" s="52">
        <v>0</v>
      </c>
      <c r="W6390" s="52">
        <v>0</v>
      </c>
      <c r="X6390" s="52">
        <v>0</v>
      </c>
      <c r="Y6390" s="52">
        <v>0</v>
      </c>
      <c r="Z6390" s="52">
        <v>0</v>
      </c>
    </row>
    <row r="6391" spans="1:26">
      <c r="A6391" s="52" t="s">
        <v>356</v>
      </c>
      <c r="B6391" s="52" t="s">
        <v>342</v>
      </c>
      <c r="C6391" s="52" t="s">
        <v>242</v>
      </c>
      <c r="D6391" s="52" t="s">
        <v>93</v>
      </c>
      <c r="E6391" s="52" t="s">
        <v>94</v>
      </c>
      <c r="F6391" s="52" t="s">
        <v>72</v>
      </c>
      <c r="G6391" s="52">
        <v>2.2082380954336833</v>
      </c>
      <c r="H6391" s="52">
        <v>1.7045477567644685</v>
      </c>
      <c r="I6391" s="52">
        <v>2.9071290059038324</v>
      </c>
      <c r="J6391" s="52">
        <v>2.7193240209320169</v>
      </c>
      <c r="K6391" s="52">
        <v>5.3580990529281189</v>
      </c>
      <c r="L6391" s="52">
        <v>5.6988286069783705</v>
      </c>
      <c r="M6391" s="52">
        <v>6.8074340272504852</v>
      </c>
      <c r="N6391" s="52">
        <v>7.2014686101882486</v>
      </c>
      <c r="O6391" s="52">
        <v>4.538140225772044</v>
      </c>
      <c r="P6391" s="52">
        <v>6.1458362947803051</v>
      </c>
      <c r="Q6391" s="52">
        <v>5.5948977768860608</v>
      </c>
      <c r="R6391" s="52">
        <v>5.0299912291609807</v>
      </c>
      <c r="S6391" s="52">
        <v>4.7799538114707705</v>
      </c>
      <c r="T6391" s="52">
        <v>4.9568356676898455</v>
      </c>
      <c r="U6391" s="52">
        <v>4.9272264630725386</v>
      </c>
      <c r="V6391" s="52">
        <v>4.8189783603172609</v>
      </c>
      <c r="W6391" s="52">
        <v>6.0814478597419921</v>
      </c>
      <c r="X6391" s="52">
        <v>6.0710635174370919</v>
      </c>
      <c r="Y6391" s="52">
        <v>6.5649335922729897</v>
      </c>
      <c r="Z6391" s="52">
        <v>2.2733870825414968</v>
      </c>
    </row>
    <row r="6392" spans="1:26">
      <c r="A6392" s="52" t="s">
        <v>356</v>
      </c>
      <c r="B6392" s="52" t="s">
        <v>343</v>
      </c>
      <c r="C6392" s="52" t="s">
        <v>242</v>
      </c>
      <c r="D6392" s="52" t="s">
        <v>93</v>
      </c>
      <c r="E6392" s="52" t="s">
        <v>94</v>
      </c>
      <c r="F6392" s="52" t="s">
        <v>73</v>
      </c>
      <c r="G6392" s="52">
        <v>8.2344272735876771</v>
      </c>
      <c r="H6392" s="52">
        <v>8.391398609052267</v>
      </c>
      <c r="I6392" s="52">
        <v>8.4245661924872568</v>
      </c>
      <c r="J6392" s="52">
        <v>8.5342490921633676</v>
      </c>
      <c r="K6392" s="52">
        <v>9.8486222004000012</v>
      </c>
      <c r="L6392" s="52">
        <v>9.8252221752000004</v>
      </c>
      <c r="M6392" s="52">
        <v>9.9450000000000021</v>
      </c>
      <c r="N6392" s="52">
        <v>10.172668590851812</v>
      </c>
      <c r="O6392" s="52">
        <v>9.9837026108359961</v>
      </c>
      <c r="P6392" s="52">
        <v>10.128128521797255</v>
      </c>
      <c r="Q6392" s="52">
        <v>10.248250547415308</v>
      </c>
      <c r="R6392" s="52">
        <v>10.535669089278397</v>
      </c>
      <c r="S6392" s="52">
        <v>10.612862653886607</v>
      </c>
      <c r="T6392" s="52">
        <v>10.873327672122365</v>
      </c>
      <c r="U6392" s="52">
        <v>10.982299059344983</v>
      </c>
      <c r="V6392" s="52">
        <v>10.888372842617283</v>
      </c>
      <c r="W6392" s="52">
        <v>9.741595181179818</v>
      </c>
      <c r="X6392" s="52">
        <v>9.9812394329777145</v>
      </c>
      <c r="Y6392" s="52">
        <v>10.184848593437705</v>
      </c>
      <c r="Z6392" s="52">
        <v>9.7227151870036437</v>
      </c>
    </row>
    <row r="6393" spans="1:26">
      <c r="A6393" s="52" t="s">
        <v>357</v>
      </c>
      <c r="B6393" s="52" t="s">
        <v>337</v>
      </c>
      <c r="C6393" s="52" t="s">
        <v>242</v>
      </c>
      <c r="D6393" s="52" t="s">
        <v>93</v>
      </c>
      <c r="E6393" s="52" t="s">
        <v>95</v>
      </c>
      <c r="F6393" s="52" t="s">
        <v>63</v>
      </c>
      <c r="G6393" s="52">
        <v>0</v>
      </c>
      <c r="H6393" s="52">
        <v>0</v>
      </c>
      <c r="I6393" s="52">
        <v>0</v>
      </c>
      <c r="J6393" s="52">
        <v>0</v>
      </c>
      <c r="K6393" s="52">
        <v>0</v>
      </c>
      <c r="L6393" s="52">
        <v>0</v>
      </c>
      <c r="M6393" s="52">
        <v>0</v>
      </c>
      <c r="N6393" s="52">
        <v>0</v>
      </c>
      <c r="O6393" s="52">
        <v>0</v>
      </c>
      <c r="P6393" s="52">
        <v>0</v>
      </c>
      <c r="Q6393" s="52">
        <v>0</v>
      </c>
      <c r="R6393" s="52">
        <v>0</v>
      </c>
      <c r="S6393" s="52">
        <v>0</v>
      </c>
      <c r="T6393" s="52">
        <v>0</v>
      </c>
      <c r="U6393" s="52">
        <v>0</v>
      </c>
      <c r="V6393" s="52">
        <v>0</v>
      </c>
      <c r="W6393" s="52">
        <v>0</v>
      </c>
      <c r="X6393" s="52">
        <v>0</v>
      </c>
      <c r="Y6393" s="52">
        <v>0</v>
      </c>
      <c r="Z6393" s="52">
        <v>0</v>
      </c>
    </row>
    <row r="6394" spans="1:26">
      <c r="A6394" s="52" t="s">
        <v>357</v>
      </c>
      <c r="B6394" s="52" t="s">
        <v>338</v>
      </c>
      <c r="C6394" s="52" t="s">
        <v>242</v>
      </c>
      <c r="D6394" s="52" t="s">
        <v>93</v>
      </c>
      <c r="E6394" s="52" t="s">
        <v>95</v>
      </c>
      <c r="F6394" s="52" t="s">
        <v>64</v>
      </c>
      <c r="G6394" s="52">
        <v>0</v>
      </c>
      <c r="H6394" s="52">
        <v>0</v>
      </c>
      <c r="I6394" s="52">
        <v>0</v>
      </c>
      <c r="J6394" s="52">
        <v>0</v>
      </c>
      <c r="K6394" s="52">
        <v>0</v>
      </c>
      <c r="L6394" s="52">
        <v>0</v>
      </c>
      <c r="M6394" s="52">
        <v>0</v>
      </c>
      <c r="N6394" s="52">
        <v>0</v>
      </c>
      <c r="O6394" s="52">
        <v>0</v>
      </c>
      <c r="P6394" s="52">
        <v>0</v>
      </c>
      <c r="Q6394" s="52">
        <v>0</v>
      </c>
      <c r="R6394" s="52">
        <v>0</v>
      </c>
      <c r="S6394" s="52">
        <v>0</v>
      </c>
      <c r="T6394" s="52">
        <v>0</v>
      </c>
      <c r="U6394" s="52">
        <v>0</v>
      </c>
      <c r="V6394" s="52">
        <v>0</v>
      </c>
      <c r="W6394" s="52">
        <v>0</v>
      </c>
      <c r="X6394" s="52">
        <v>0</v>
      </c>
      <c r="Y6394" s="52">
        <v>0</v>
      </c>
      <c r="Z6394" s="52">
        <v>0</v>
      </c>
    </row>
    <row r="6395" spans="1:26">
      <c r="A6395" s="52" t="s">
        <v>357</v>
      </c>
      <c r="B6395" s="52" t="s">
        <v>339</v>
      </c>
      <c r="C6395" s="52" t="s">
        <v>242</v>
      </c>
      <c r="D6395" s="52" t="s">
        <v>93</v>
      </c>
      <c r="E6395" s="52" t="s">
        <v>95</v>
      </c>
      <c r="F6395" s="52" t="s">
        <v>65</v>
      </c>
      <c r="G6395" s="52">
        <v>0</v>
      </c>
      <c r="H6395" s="52">
        <v>0</v>
      </c>
      <c r="I6395" s="52">
        <v>0</v>
      </c>
      <c r="J6395" s="52">
        <v>0</v>
      </c>
      <c r="K6395" s="52">
        <v>0</v>
      </c>
      <c r="L6395" s="52">
        <v>0</v>
      </c>
      <c r="M6395" s="52">
        <v>0</v>
      </c>
      <c r="N6395" s="52">
        <v>0</v>
      </c>
      <c r="O6395" s="52">
        <v>0</v>
      </c>
      <c r="P6395" s="52">
        <v>0</v>
      </c>
      <c r="Q6395" s="52">
        <v>0</v>
      </c>
      <c r="R6395" s="52">
        <v>0</v>
      </c>
      <c r="S6395" s="52">
        <v>0</v>
      </c>
      <c r="T6395" s="52">
        <v>0</v>
      </c>
      <c r="U6395" s="52">
        <v>0</v>
      </c>
      <c r="V6395" s="52">
        <v>0</v>
      </c>
      <c r="W6395" s="52">
        <v>0</v>
      </c>
      <c r="X6395" s="52">
        <v>0</v>
      </c>
      <c r="Y6395" s="52">
        <v>0</v>
      </c>
      <c r="Z6395" s="52">
        <v>0</v>
      </c>
    </row>
    <row r="6396" spans="1:26">
      <c r="A6396" s="52" t="s">
        <v>357</v>
      </c>
      <c r="B6396" s="52" t="s">
        <v>340</v>
      </c>
      <c r="C6396" s="52" t="s">
        <v>242</v>
      </c>
      <c r="D6396" s="52" t="s">
        <v>93</v>
      </c>
      <c r="E6396" s="52" t="s">
        <v>95</v>
      </c>
      <c r="F6396" s="52" t="s">
        <v>66</v>
      </c>
      <c r="G6396" s="52">
        <v>31.614221013509752</v>
      </c>
      <c r="H6396" s="52">
        <v>32.790785904042266</v>
      </c>
      <c r="I6396" s="52">
        <v>33.810085525389155</v>
      </c>
      <c r="J6396" s="52">
        <v>34.672281245958786</v>
      </c>
      <c r="K6396" s="52">
        <v>34.136730725598426</v>
      </c>
      <c r="L6396" s="52">
        <v>35.813865605873481</v>
      </c>
      <c r="M6396" s="52">
        <v>35.428000034152596</v>
      </c>
      <c r="N6396" s="52">
        <v>36.422000005973132</v>
      </c>
      <c r="O6396" s="52">
        <v>37.100000006084564</v>
      </c>
      <c r="P6396" s="52">
        <v>38.972000006391568</v>
      </c>
      <c r="Q6396" s="52">
        <v>39.344000006452454</v>
      </c>
      <c r="R6396" s="52">
        <v>39.872000006539174</v>
      </c>
      <c r="S6396" s="52">
        <v>41.189000006755037</v>
      </c>
      <c r="T6396" s="52">
        <v>39.941000006550247</v>
      </c>
      <c r="U6396" s="52">
        <v>43.415000007120049</v>
      </c>
      <c r="V6396" s="52">
        <v>43.675490007162765</v>
      </c>
      <c r="W6396" s="52">
        <v>43.120000007071667</v>
      </c>
      <c r="X6396" s="52">
        <v>42.12700000690883</v>
      </c>
      <c r="Y6396" s="52">
        <v>41.965000006882107</v>
      </c>
      <c r="Z6396" s="52">
        <v>42.937000007041696</v>
      </c>
    </row>
    <row r="6397" spans="1:26">
      <c r="A6397" s="52" t="s">
        <v>357</v>
      </c>
      <c r="B6397" s="52" t="s">
        <v>341</v>
      </c>
      <c r="C6397" s="52" t="s">
        <v>242</v>
      </c>
      <c r="D6397" s="52" t="s">
        <v>93</v>
      </c>
      <c r="E6397" s="52" t="s">
        <v>95</v>
      </c>
      <c r="F6397" s="52" t="s">
        <v>67</v>
      </c>
      <c r="G6397" s="52">
        <v>0</v>
      </c>
      <c r="H6397" s="52">
        <v>0</v>
      </c>
      <c r="I6397" s="52">
        <v>0</v>
      </c>
      <c r="J6397" s="52">
        <v>0</v>
      </c>
      <c r="K6397" s="52">
        <v>0</v>
      </c>
      <c r="L6397" s="52">
        <v>0</v>
      </c>
      <c r="M6397" s="52">
        <v>0</v>
      </c>
      <c r="N6397" s="52">
        <v>0</v>
      </c>
      <c r="O6397" s="52">
        <v>0</v>
      </c>
      <c r="P6397" s="52">
        <v>0</v>
      </c>
      <c r="Q6397" s="52">
        <v>0</v>
      </c>
      <c r="R6397" s="52">
        <v>0</v>
      </c>
      <c r="S6397" s="52">
        <v>0</v>
      </c>
      <c r="T6397" s="52">
        <v>0</v>
      </c>
      <c r="U6397" s="52">
        <v>0</v>
      </c>
      <c r="V6397" s="52">
        <v>0</v>
      </c>
      <c r="W6397" s="52">
        <v>0</v>
      </c>
      <c r="X6397" s="52">
        <v>0</v>
      </c>
      <c r="Y6397" s="52">
        <v>0</v>
      </c>
      <c r="Z6397" s="52">
        <v>0</v>
      </c>
    </row>
    <row r="6398" spans="1:26">
      <c r="A6398" s="52" t="s">
        <v>357</v>
      </c>
      <c r="B6398" s="52" t="s">
        <v>337</v>
      </c>
      <c r="C6398" s="52" t="s">
        <v>242</v>
      </c>
      <c r="D6398" s="52" t="s">
        <v>93</v>
      </c>
      <c r="E6398" s="52" t="s">
        <v>95</v>
      </c>
      <c r="F6398" s="52" t="s">
        <v>68</v>
      </c>
      <c r="G6398" s="52">
        <v>0</v>
      </c>
      <c r="H6398" s="52">
        <v>0</v>
      </c>
      <c r="I6398" s="52">
        <v>0</v>
      </c>
      <c r="J6398" s="52">
        <v>0</v>
      </c>
      <c r="K6398" s="52">
        <v>0</v>
      </c>
      <c r="L6398" s="52">
        <v>0</v>
      </c>
      <c r="M6398" s="52">
        <v>0</v>
      </c>
      <c r="N6398" s="52">
        <v>0</v>
      </c>
      <c r="O6398" s="52">
        <v>0</v>
      </c>
      <c r="P6398" s="52">
        <v>0</v>
      </c>
      <c r="Q6398" s="52">
        <v>0</v>
      </c>
      <c r="R6398" s="52">
        <v>0</v>
      </c>
      <c r="S6398" s="52">
        <v>0</v>
      </c>
      <c r="T6398" s="52">
        <v>0</v>
      </c>
      <c r="U6398" s="52">
        <v>0</v>
      </c>
      <c r="V6398" s="52">
        <v>0</v>
      </c>
      <c r="W6398" s="52">
        <v>0</v>
      </c>
      <c r="X6398" s="52">
        <v>0</v>
      </c>
      <c r="Y6398" s="52">
        <v>0</v>
      </c>
      <c r="Z6398" s="52">
        <v>0</v>
      </c>
    </row>
    <row r="6399" spans="1:26">
      <c r="A6399" s="52" t="s">
        <v>357</v>
      </c>
      <c r="B6399" s="52" t="s">
        <v>337</v>
      </c>
      <c r="C6399" s="52" t="s">
        <v>242</v>
      </c>
      <c r="D6399" s="52" t="s">
        <v>93</v>
      </c>
      <c r="E6399" s="52" t="s">
        <v>95</v>
      </c>
      <c r="F6399" s="52" t="s">
        <v>69</v>
      </c>
      <c r="G6399" s="52">
        <v>0</v>
      </c>
      <c r="H6399" s="52">
        <v>0</v>
      </c>
      <c r="I6399" s="52">
        <v>0</v>
      </c>
      <c r="J6399" s="52">
        <v>0</v>
      </c>
      <c r="K6399" s="52">
        <v>0</v>
      </c>
      <c r="L6399" s="52">
        <v>0</v>
      </c>
      <c r="M6399" s="52">
        <v>0</v>
      </c>
      <c r="N6399" s="52">
        <v>0</v>
      </c>
      <c r="O6399" s="52">
        <v>0</v>
      </c>
      <c r="P6399" s="52">
        <v>0</v>
      </c>
      <c r="Q6399" s="52">
        <v>0</v>
      </c>
      <c r="R6399" s="52">
        <v>0</v>
      </c>
      <c r="S6399" s="52">
        <v>0</v>
      </c>
      <c r="T6399" s="52">
        <v>0</v>
      </c>
      <c r="U6399" s="52">
        <v>0</v>
      </c>
      <c r="V6399" s="52">
        <v>0</v>
      </c>
      <c r="W6399" s="52">
        <v>0</v>
      </c>
      <c r="X6399" s="52">
        <v>0</v>
      </c>
      <c r="Y6399" s="52">
        <v>0</v>
      </c>
      <c r="Z6399" s="52">
        <v>0</v>
      </c>
    </row>
    <row r="6400" spans="1:26">
      <c r="A6400" s="52" t="s">
        <v>357</v>
      </c>
      <c r="B6400" s="52" t="s">
        <v>337</v>
      </c>
      <c r="C6400" s="52" t="s">
        <v>242</v>
      </c>
      <c r="D6400" s="52" t="s">
        <v>93</v>
      </c>
      <c r="E6400" s="52" t="s">
        <v>95</v>
      </c>
      <c r="F6400" s="52" t="s">
        <v>70</v>
      </c>
      <c r="G6400" s="52">
        <v>0</v>
      </c>
      <c r="H6400" s="52">
        <v>0</v>
      </c>
      <c r="I6400" s="52">
        <v>0</v>
      </c>
      <c r="J6400" s="52">
        <v>0</v>
      </c>
      <c r="K6400" s="52">
        <v>0</v>
      </c>
      <c r="L6400" s="52">
        <v>0</v>
      </c>
      <c r="M6400" s="52">
        <v>0</v>
      </c>
      <c r="N6400" s="52">
        <v>0</v>
      </c>
      <c r="O6400" s="52">
        <v>0</v>
      </c>
      <c r="P6400" s="52">
        <v>0</v>
      </c>
      <c r="Q6400" s="52">
        <v>0</v>
      </c>
      <c r="R6400" s="52">
        <v>0</v>
      </c>
      <c r="S6400" s="52">
        <v>0</v>
      </c>
      <c r="T6400" s="52">
        <v>0</v>
      </c>
      <c r="U6400" s="52">
        <v>0</v>
      </c>
      <c r="V6400" s="52">
        <v>0</v>
      </c>
      <c r="W6400" s="52">
        <v>0</v>
      </c>
      <c r="X6400" s="52">
        <v>0</v>
      </c>
      <c r="Y6400" s="52">
        <v>0</v>
      </c>
      <c r="Z6400" s="52">
        <v>0</v>
      </c>
    </row>
    <row r="6401" spans="1:26">
      <c r="A6401" s="52" t="s">
        <v>357</v>
      </c>
      <c r="B6401" s="52" t="s">
        <v>342</v>
      </c>
      <c r="C6401" s="52" t="s">
        <v>242</v>
      </c>
      <c r="D6401" s="52" t="s">
        <v>93</v>
      </c>
      <c r="E6401" s="52" t="s">
        <v>95</v>
      </c>
      <c r="F6401" s="52" t="s">
        <v>71</v>
      </c>
      <c r="G6401" s="52">
        <v>0</v>
      </c>
      <c r="H6401" s="52">
        <v>0</v>
      </c>
      <c r="I6401" s="52">
        <v>0</v>
      </c>
      <c r="J6401" s="52">
        <v>0</v>
      </c>
      <c r="K6401" s="52">
        <v>0</v>
      </c>
      <c r="L6401" s="52">
        <v>0</v>
      </c>
      <c r="M6401" s="52">
        <v>0</v>
      </c>
      <c r="N6401" s="52">
        <v>0</v>
      </c>
      <c r="O6401" s="52">
        <v>0</v>
      </c>
      <c r="P6401" s="52">
        <v>0</v>
      </c>
      <c r="Q6401" s="52">
        <v>0</v>
      </c>
      <c r="R6401" s="52">
        <v>0</v>
      </c>
      <c r="S6401" s="52">
        <v>0</v>
      </c>
      <c r="T6401" s="52">
        <v>0</v>
      </c>
      <c r="U6401" s="52">
        <v>0</v>
      </c>
      <c r="V6401" s="52">
        <v>0</v>
      </c>
      <c r="W6401" s="52">
        <v>0</v>
      </c>
      <c r="X6401" s="52">
        <v>0</v>
      </c>
      <c r="Y6401" s="52">
        <v>0</v>
      </c>
      <c r="Z6401" s="52">
        <v>0</v>
      </c>
    </row>
    <row r="6402" spans="1:26">
      <c r="A6402" s="52" t="s">
        <v>357</v>
      </c>
      <c r="B6402" s="52" t="s">
        <v>342</v>
      </c>
      <c r="C6402" s="52" t="s">
        <v>242</v>
      </c>
      <c r="D6402" s="52" t="s">
        <v>93</v>
      </c>
      <c r="E6402" s="52" t="s">
        <v>95</v>
      </c>
      <c r="F6402" s="52" t="s">
        <v>72</v>
      </c>
      <c r="G6402" s="52">
        <v>4.9358773372594271</v>
      </c>
      <c r="H6402" s="52">
        <v>3.7623909591597178</v>
      </c>
      <c r="I6402" s="52">
        <v>5.4084646131165144</v>
      </c>
      <c r="J6402" s="52">
        <v>6.0510033234647809</v>
      </c>
      <c r="K6402" s="52">
        <v>5.4487588804126332</v>
      </c>
      <c r="L6402" s="52">
        <v>4.7806100960489291</v>
      </c>
      <c r="M6402" s="52">
        <v>3.3942614509342026</v>
      </c>
      <c r="N6402" s="52">
        <v>3.0978757899558413</v>
      </c>
      <c r="O6402" s="52">
        <v>2.2976788847351354E-2</v>
      </c>
      <c r="P6402" s="52">
        <v>3.0956968066431192</v>
      </c>
      <c r="Q6402" s="52">
        <v>3.3850041351424833</v>
      </c>
      <c r="R6402" s="52">
        <v>3.7351984677266086</v>
      </c>
      <c r="S6402" s="52">
        <v>3.7842447022671264</v>
      </c>
      <c r="T6402" s="52">
        <v>3.8067845699625731</v>
      </c>
      <c r="U6402" s="52">
        <v>3.7098566357625238</v>
      </c>
      <c r="V6402" s="52">
        <v>3.7801520000000006</v>
      </c>
      <c r="W6402" s="52">
        <v>2.5808856617931961</v>
      </c>
      <c r="X6402" s="52">
        <v>2.2803372613763422</v>
      </c>
      <c r="Y6402" s="52">
        <v>3.0110619648872525</v>
      </c>
      <c r="Z6402" s="52">
        <v>2.7478168070489604</v>
      </c>
    </row>
    <row r="6403" spans="1:26">
      <c r="A6403" s="52" t="s">
        <v>357</v>
      </c>
      <c r="B6403" s="52" t="s">
        <v>343</v>
      </c>
      <c r="C6403" s="52" t="s">
        <v>242</v>
      </c>
      <c r="D6403" s="52" t="s">
        <v>93</v>
      </c>
      <c r="E6403" s="52" t="s">
        <v>95</v>
      </c>
      <c r="F6403" s="52" t="s">
        <v>73</v>
      </c>
      <c r="G6403" s="52">
        <v>10.045247726412311</v>
      </c>
      <c r="H6403" s="52">
        <v>10.236738390947693</v>
      </c>
      <c r="I6403" s="52">
        <v>10.277199807512703</v>
      </c>
      <c r="J6403" s="52">
        <v>10.411002907836609</v>
      </c>
      <c r="K6403" s="52">
        <v>13.710681432000003</v>
      </c>
      <c r="L6403" s="52">
        <v>13.896939603600002</v>
      </c>
      <c r="M6403" s="52">
        <v>13.573799999999986</v>
      </c>
      <c r="N6403" s="52">
        <v>13.355395597118326</v>
      </c>
      <c r="O6403" s="52">
        <v>14.022175555174162</v>
      </c>
      <c r="P6403" s="52">
        <v>14.002236043821783</v>
      </c>
      <c r="Q6403" s="52">
        <v>13.742319989474636</v>
      </c>
      <c r="R6403" s="52">
        <v>13.947482964697274</v>
      </c>
      <c r="S6403" s="52">
        <v>13.923187349210394</v>
      </c>
      <c r="T6403" s="52">
        <v>13.736920963810881</v>
      </c>
      <c r="U6403" s="52">
        <v>13.857499203634722</v>
      </c>
      <c r="V6403" s="52">
        <v>13.688240145004583</v>
      </c>
      <c r="W6403" s="52">
        <v>12.308482339316736</v>
      </c>
      <c r="X6403" s="52">
        <v>12.214396641574991</v>
      </c>
      <c r="Y6403" s="52">
        <v>12.331605095541404</v>
      </c>
      <c r="Z6403" s="52">
        <v>11.976790387955996</v>
      </c>
    </row>
    <row r="6404" spans="1:26">
      <c r="A6404" s="52" t="s">
        <v>356</v>
      </c>
      <c r="B6404" s="52" t="s">
        <v>337</v>
      </c>
      <c r="C6404" s="52" t="s">
        <v>243</v>
      </c>
      <c r="D6404" s="52" t="s">
        <v>93</v>
      </c>
      <c r="E6404" s="52" t="s">
        <v>94</v>
      </c>
      <c r="F6404" s="52" t="s">
        <v>63</v>
      </c>
      <c r="G6404" s="52">
        <v>0</v>
      </c>
      <c r="H6404" s="52">
        <v>0</v>
      </c>
      <c r="I6404" s="52">
        <v>0</v>
      </c>
      <c r="J6404" s="52">
        <v>0</v>
      </c>
      <c r="K6404" s="52">
        <v>0</v>
      </c>
      <c r="L6404" s="52">
        <v>0</v>
      </c>
      <c r="M6404" s="52">
        <v>0</v>
      </c>
      <c r="N6404" s="52">
        <v>0</v>
      </c>
      <c r="O6404" s="52">
        <v>0</v>
      </c>
      <c r="P6404" s="52">
        <v>0</v>
      </c>
      <c r="Q6404" s="52">
        <v>0</v>
      </c>
      <c r="R6404" s="52">
        <v>0</v>
      </c>
      <c r="S6404" s="52">
        <v>0</v>
      </c>
      <c r="T6404" s="52">
        <v>0</v>
      </c>
      <c r="U6404" s="52">
        <v>0</v>
      </c>
      <c r="V6404" s="52">
        <v>0</v>
      </c>
      <c r="W6404" s="52">
        <v>0</v>
      </c>
      <c r="X6404" s="52">
        <v>0</v>
      </c>
      <c r="Y6404" s="52">
        <v>0</v>
      </c>
      <c r="Z6404" s="52">
        <v>0</v>
      </c>
    </row>
    <row r="6405" spans="1:26">
      <c r="A6405" s="52" t="s">
        <v>356</v>
      </c>
      <c r="B6405" s="52" t="s">
        <v>338</v>
      </c>
      <c r="C6405" s="52" t="s">
        <v>243</v>
      </c>
      <c r="D6405" s="52" t="s">
        <v>93</v>
      </c>
      <c r="E6405" s="52" t="s">
        <v>94</v>
      </c>
      <c r="F6405" s="52" t="s">
        <v>64</v>
      </c>
      <c r="G6405" s="52">
        <v>9.7910035993509279</v>
      </c>
      <c r="H6405" s="52">
        <v>9.7420485813541724</v>
      </c>
      <c r="I6405" s="52">
        <v>9.6933383384474006</v>
      </c>
      <c r="J6405" s="52">
        <v>9.6448716467551652</v>
      </c>
      <c r="K6405" s="52">
        <v>9.5966472885213889</v>
      </c>
      <c r="L6405" s="52">
        <v>9.5486640520787827</v>
      </c>
      <c r="M6405" s="52">
        <v>9.5009207318183897</v>
      </c>
      <c r="N6405" s="52">
        <v>9.4534161281592972</v>
      </c>
      <c r="O6405" s="52">
        <v>9.5009207318183897</v>
      </c>
      <c r="P6405" s="52">
        <v>9.3591183022809066</v>
      </c>
      <c r="Q6405" s="52">
        <v>9.3123227107695037</v>
      </c>
      <c r="R6405" s="52">
        <v>9.2657610972156554</v>
      </c>
      <c r="S6405" s="52">
        <v>9.2194322917295786</v>
      </c>
      <c r="T6405" s="52">
        <v>9.1733351302709316</v>
      </c>
      <c r="U6405" s="52">
        <v>9.1274684546195761</v>
      </c>
      <c r="V6405" s="52">
        <v>9.1733351302709316</v>
      </c>
      <c r="W6405" s="52">
        <v>9.1274684546195761</v>
      </c>
      <c r="X6405" s="52">
        <v>9.0818311123464763</v>
      </c>
      <c r="Y6405" s="52">
        <v>9.0364219567847446</v>
      </c>
      <c r="Z6405" s="52">
        <v>8.9912398470008217</v>
      </c>
    </row>
    <row r="6406" spans="1:26">
      <c r="A6406" s="52" t="s">
        <v>356</v>
      </c>
      <c r="B6406" s="52" t="s">
        <v>339</v>
      </c>
      <c r="C6406" s="52" t="s">
        <v>243</v>
      </c>
      <c r="D6406" s="52" t="s">
        <v>93</v>
      </c>
      <c r="E6406" s="52" t="s">
        <v>94</v>
      </c>
      <c r="F6406" s="52" t="s">
        <v>65</v>
      </c>
      <c r="G6406" s="52">
        <v>0</v>
      </c>
      <c r="H6406" s="52">
        <v>0</v>
      </c>
      <c r="I6406" s="52">
        <v>0</v>
      </c>
      <c r="J6406" s="52">
        <v>0</v>
      </c>
      <c r="K6406" s="52">
        <v>0</v>
      </c>
      <c r="L6406" s="52">
        <v>0</v>
      </c>
      <c r="M6406" s="52">
        <v>0</v>
      </c>
      <c r="N6406" s="52">
        <v>0</v>
      </c>
      <c r="O6406" s="52">
        <v>0</v>
      </c>
      <c r="P6406" s="52">
        <v>0</v>
      </c>
      <c r="Q6406" s="52">
        <v>0</v>
      </c>
      <c r="R6406" s="52">
        <v>0</v>
      </c>
      <c r="S6406" s="52">
        <v>0</v>
      </c>
      <c r="T6406" s="52">
        <v>0</v>
      </c>
      <c r="U6406" s="52">
        <v>0</v>
      </c>
      <c r="V6406" s="52">
        <v>0</v>
      </c>
      <c r="W6406" s="52">
        <v>0</v>
      </c>
      <c r="X6406" s="52">
        <v>0</v>
      </c>
      <c r="Y6406" s="52">
        <v>0</v>
      </c>
      <c r="Z6406" s="52">
        <v>0</v>
      </c>
    </row>
    <row r="6407" spans="1:26">
      <c r="A6407" s="52" t="s">
        <v>356</v>
      </c>
      <c r="B6407" s="52" t="s">
        <v>340</v>
      </c>
      <c r="C6407" s="52" t="s">
        <v>243</v>
      </c>
      <c r="D6407" s="52" t="s">
        <v>93</v>
      </c>
      <c r="E6407" s="52" t="s">
        <v>94</v>
      </c>
      <c r="F6407" s="52" t="s">
        <v>66</v>
      </c>
      <c r="G6407" s="52">
        <v>52.517412008612858</v>
      </c>
      <c r="H6407" s="52">
        <v>56.114460009202766</v>
      </c>
      <c r="I6407" s="52">
        <v>58.550004009602205</v>
      </c>
      <c r="J6407" s="52">
        <v>65.48633215553977</v>
      </c>
      <c r="K6407" s="52">
        <v>76.265712012507592</v>
      </c>
      <c r="L6407" s="52">
        <v>84.238488013815129</v>
      </c>
      <c r="M6407" s="52">
        <v>90.86836910450242</v>
      </c>
      <c r="N6407" s="52">
        <v>100.92410450855158</v>
      </c>
      <c r="O6407" s="52">
        <v>110.82447779417521</v>
      </c>
      <c r="P6407" s="52">
        <v>119.95828567727317</v>
      </c>
      <c r="Q6407" s="52">
        <v>133.46234258068787</v>
      </c>
      <c r="R6407" s="52">
        <v>143.79199922358191</v>
      </c>
      <c r="S6407" s="52">
        <v>149.66553418854517</v>
      </c>
      <c r="T6407" s="52">
        <v>164.95207019105214</v>
      </c>
      <c r="U6407" s="52">
        <v>174.42640604860594</v>
      </c>
      <c r="V6407" s="52">
        <v>179.56534214224874</v>
      </c>
      <c r="W6407" s="52">
        <v>194.40543603188254</v>
      </c>
      <c r="X6407" s="52">
        <v>202.32840228198191</v>
      </c>
      <c r="Y6407" s="52">
        <v>214.4503732934499</v>
      </c>
      <c r="Z6407" s="52">
        <v>209.37290548124199</v>
      </c>
    </row>
    <row r="6408" spans="1:26">
      <c r="A6408" s="52" t="s">
        <v>356</v>
      </c>
      <c r="B6408" s="52" t="s">
        <v>341</v>
      </c>
      <c r="C6408" s="52" t="s">
        <v>243</v>
      </c>
      <c r="D6408" s="52" t="s">
        <v>93</v>
      </c>
      <c r="E6408" s="52" t="s">
        <v>94</v>
      </c>
      <c r="F6408" s="52" t="s">
        <v>67</v>
      </c>
      <c r="G6408" s="52">
        <v>0</v>
      </c>
      <c r="H6408" s="52">
        <v>0</v>
      </c>
      <c r="I6408" s="52">
        <v>0</v>
      </c>
      <c r="J6408" s="52">
        <v>0</v>
      </c>
      <c r="K6408" s="52">
        <v>0</v>
      </c>
      <c r="L6408" s="52">
        <v>0</v>
      </c>
      <c r="M6408" s="52">
        <v>0</v>
      </c>
      <c r="N6408" s="52">
        <v>0</v>
      </c>
      <c r="O6408" s="52">
        <v>0</v>
      </c>
      <c r="P6408" s="52">
        <v>0</v>
      </c>
      <c r="Q6408" s="52">
        <v>0</v>
      </c>
      <c r="R6408" s="52">
        <v>0</v>
      </c>
      <c r="S6408" s="52">
        <v>0</v>
      </c>
      <c r="T6408" s="52">
        <v>0</v>
      </c>
      <c r="U6408" s="52">
        <v>0</v>
      </c>
      <c r="V6408" s="52">
        <v>0</v>
      </c>
      <c r="W6408" s="52">
        <v>0</v>
      </c>
      <c r="X6408" s="52">
        <v>0</v>
      </c>
      <c r="Y6408" s="52">
        <v>0</v>
      </c>
      <c r="Z6408" s="52">
        <v>0</v>
      </c>
    </row>
    <row r="6409" spans="1:26">
      <c r="A6409" s="52" t="s">
        <v>356</v>
      </c>
      <c r="B6409" s="52" t="s">
        <v>337</v>
      </c>
      <c r="C6409" s="52" t="s">
        <v>243</v>
      </c>
      <c r="D6409" s="52" t="s">
        <v>93</v>
      </c>
      <c r="E6409" s="52" t="s">
        <v>94</v>
      </c>
      <c r="F6409" s="52" t="s">
        <v>68</v>
      </c>
      <c r="G6409" s="52">
        <v>0</v>
      </c>
      <c r="H6409" s="52">
        <v>0</v>
      </c>
      <c r="I6409" s="52">
        <v>0</v>
      </c>
      <c r="J6409" s="52">
        <v>0</v>
      </c>
      <c r="K6409" s="52">
        <v>0</v>
      </c>
      <c r="L6409" s="52">
        <v>0</v>
      </c>
      <c r="M6409" s="52">
        <v>0</v>
      </c>
      <c r="N6409" s="52">
        <v>0</v>
      </c>
      <c r="O6409" s="52">
        <v>0</v>
      </c>
      <c r="P6409" s="52">
        <v>0</v>
      </c>
      <c r="Q6409" s="52">
        <v>0</v>
      </c>
      <c r="R6409" s="52">
        <v>0</v>
      </c>
      <c r="S6409" s="52">
        <v>0</v>
      </c>
      <c r="T6409" s="52">
        <v>0</v>
      </c>
      <c r="U6409" s="52">
        <v>0</v>
      </c>
      <c r="V6409" s="52">
        <v>0</v>
      </c>
      <c r="W6409" s="52">
        <v>0</v>
      </c>
      <c r="X6409" s="52">
        <v>0</v>
      </c>
      <c r="Y6409" s="52">
        <v>0</v>
      </c>
      <c r="Z6409" s="52">
        <v>0</v>
      </c>
    </row>
    <row r="6410" spans="1:26">
      <c r="A6410" s="52" t="s">
        <v>356</v>
      </c>
      <c r="B6410" s="52" t="s">
        <v>337</v>
      </c>
      <c r="C6410" s="52" t="s">
        <v>243</v>
      </c>
      <c r="D6410" s="52" t="s">
        <v>93</v>
      </c>
      <c r="E6410" s="52" t="s">
        <v>94</v>
      </c>
      <c r="F6410" s="52" t="s">
        <v>69</v>
      </c>
      <c r="G6410" s="52">
        <v>0</v>
      </c>
      <c r="H6410" s="52">
        <v>0</v>
      </c>
      <c r="I6410" s="52">
        <v>0</v>
      </c>
      <c r="J6410" s="52">
        <v>0</v>
      </c>
      <c r="K6410" s="52">
        <v>0</v>
      </c>
      <c r="L6410" s="52">
        <v>0</v>
      </c>
      <c r="M6410" s="52">
        <v>0</v>
      </c>
      <c r="N6410" s="52">
        <v>0</v>
      </c>
      <c r="O6410" s="52">
        <v>0</v>
      </c>
      <c r="P6410" s="52">
        <v>0</v>
      </c>
      <c r="Q6410" s="52">
        <v>0</v>
      </c>
      <c r="R6410" s="52">
        <v>0</v>
      </c>
      <c r="S6410" s="52">
        <v>0</v>
      </c>
      <c r="T6410" s="52">
        <v>0</v>
      </c>
      <c r="U6410" s="52">
        <v>0</v>
      </c>
      <c r="V6410" s="52">
        <v>0</v>
      </c>
      <c r="W6410" s="52">
        <v>0</v>
      </c>
      <c r="X6410" s="52">
        <v>0</v>
      </c>
      <c r="Y6410" s="52">
        <v>0</v>
      </c>
      <c r="Z6410" s="52">
        <v>0</v>
      </c>
    </row>
    <row r="6411" spans="1:26">
      <c r="A6411" s="52" t="s">
        <v>356</v>
      </c>
      <c r="B6411" s="52" t="s">
        <v>337</v>
      </c>
      <c r="C6411" s="52" t="s">
        <v>243</v>
      </c>
      <c r="D6411" s="52" t="s">
        <v>93</v>
      </c>
      <c r="E6411" s="52" t="s">
        <v>94</v>
      </c>
      <c r="F6411" s="52" t="s">
        <v>70</v>
      </c>
      <c r="G6411" s="52">
        <v>0</v>
      </c>
      <c r="H6411" s="52">
        <v>0</v>
      </c>
      <c r="I6411" s="52">
        <v>0</v>
      </c>
      <c r="J6411" s="52">
        <v>0</v>
      </c>
      <c r="K6411" s="52">
        <v>0</v>
      </c>
      <c r="L6411" s="52">
        <v>0</v>
      </c>
      <c r="M6411" s="52">
        <v>0</v>
      </c>
      <c r="N6411" s="52">
        <v>0</v>
      </c>
      <c r="O6411" s="52">
        <v>0</v>
      </c>
      <c r="P6411" s="52">
        <v>0</v>
      </c>
      <c r="Q6411" s="52">
        <v>0</v>
      </c>
      <c r="R6411" s="52">
        <v>0</v>
      </c>
      <c r="S6411" s="52">
        <v>0</v>
      </c>
      <c r="T6411" s="52">
        <v>0</v>
      </c>
      <c r="U6411" s="52">
        <v>0</v>
      </c>
      <c r="V6411" s="52">
        <v>0</v>
      </c>
      <c r="W6411" s="52">
        <v>0</v>
      </c>
      <c r="X6411" s="52">
        <v>0</v>
      </c>
      <c r="Y6411" s="52">
        <v>0</v>
      </c>
      <c r="Z6411" s="52">
        <v>0</v>
      </c>
    </row>
    <row r="6412" spans="1:26">
      <c r="A6412" s="52" t="s">
        <v>356</v>
      </c>
      <c r="B6412" s="52" t="s">
        <v>342</v>
      </c>
      <c r="C6412" s="52" t="s">
        <v>243</v>
      </c>
      <c r="D6412" s="52" t="s">
        <v>93</v>
      </c>
      <c r="E6412" s="52" t="s">
        <v>94</v>
      </c>
      <c r="F6412" s="52" t="s">
        <v>71</v>
      </c>
      <c r="G6412" s="52">
        <v>0</v>
      </c>
      <c r="H6412" s="52">
        <v>0</v>
      </c>
      <c r="I6412" s="52">
        <v>0</v>
      </c>
      <c r="J6412" s="52">
        <v>0</v>
      </c>
      <c r="K6412" s="52">
        <v>0</v>
      </c>
      <c r="L6412" s="52">
        <v>0</v>
      </c>
      <c r="M6412" s="52">
        <v>0</v>
      </c>
      <c r="N6412" s="52">
        <v>0</v>
      </c>
      <c r="O6412" s="52">
        <v>0</v>
      </c>
      <c r="P6412" s="52">
        <v>0</v>
      </c>
      <c r="Q6412" s="52">
        <v>0</v>
      </c>
      <c r="R6412" s="52">
        <v>0</v>
      </c>
      <c r="S6412" s="52">
        <v>0</v>
      </c>
      <c r="T6412" s="52">
        <v>0</v>
      </c>
      <c r="U6412" s="52">
        <v>0</v>
      </c>
      <c r="V6412" s="52">
        <v>0</v>
      </c>
      <c r="W6412" s="52">
        <v>0</v>
      </c>
      <c r="X6412" s="52">
        <v>0</v>
      </c>
      <c r="Y6412" s="52">
        <v>0</v>
      </c>
      <c r="Z6412" s="52">
        <v>0</v>
      </c>
    </row>
    <row r="6413" spans="1:26">
      <c r="A6413" s="52" t="s">
        <v>356</v>
      </c>
      <c r="B6413" s="52" t="s">
        <v>342</v>
      </c>
      <c r="C6413" s="52" t="s">
        <v>243</v>
      </c>
      <c r="D6413" s="52" t="s">
        <v>93</v>
      </c>
      <c r="E6413" s="52" t="s">
        <v>94</v>
      </c>
      <c r="F6413" s="52" t="s">
        <v>72</v>
      </c>
      <c r="G6413" s="52">
        <v>65.748647912431792</v>
      </c>
      <c r="H6413" s="52">
        <v>66.09638901048379</v>
      </c>
      <c r="I6413" s="52">
        <v>66.09014068434179</v>
      </c>
      <c r="J6413" s="52">
        <v>61.349630068454985</v>
      </c>
      <c r="K6413" s="52">
        <v>69.931367127587919</v>
      </c>
      <c r="L6413" s="52">
        <v>66.924946954508684</v>
      </c>
      <c r="M6413" s="52">
        <v>59.609776695768495</v>
      </c>
      <c r="N6413" s="52">
        <v>55.647810627828676</v>
      </c>
      <c r="O6413" s="52">
        <v>49.759872199810253</v>
      </c>
      <c r="P6413" s="52">
        <v>46.278017234261505</v>
      </c>
      <c r="Q6413" s="52">
        <v>39.526885667959071</v>
      </c>
      <c r="R6413" s="52">
        <v>46.507362914749464</v>
      </c>
      <c r="S6413" s="52">
        <v>56.464488693218712</v>
      </c>
      <c r="T6413" s="52">
        <v>55.409353971950708</v>
      </c>
      <c r="U6413" s="52">
        <v>52.335889892004332</v>
      </c>
      <c r="V6413" s="52">
        <v>41.996056351975874</v>
      </c>
      <c r="W6413" s="52">
        <v>40.683135526461946</v>
      </c>
      <c r="X6413" s="52">
        <v>39.750199170911799</v>
      </c>
      <c r="Y6413" s="52">
        <v>35.249092543187039</v>
      </c>
      <c r="Z6413" s="52">
        <v>106.36552219260363</v>
      </c>
    </row>
    <row r="6414" spans="1:26">
      <c r="A6414" s="52" t="s">
        <v>356</v>
      </c>
      <c r="B6414" s="52" t="s">
        <v>343</v>
      </c>
      <c r="C6414" s="52" t="s">
        <v>243</v>
      </c>
      <c r="D6414" s="52" t="s">
        <v>93</v>
      </c>
      <c r="E6414" s="52" t="s">
        <v>94</v>
      </c>
      <c r="F6414" s="52" t="s">
        <v>73</v>
      </c>
      <c r="G6414" s="52">
        <v>0.75968565162305757</v>
      </c>
      <c r="H6414" s="52">
        <v>0.8371731658714211</v>
      </c>
      <c r="I6414" s="52">
        <v>0.93125025977830489</v>
      </c>
      <c r="J6414" s="52">
        <v>0.89979791598838244</v>
      </c>
      <c r="K6414" s="52">
        <v>0.99121451405111982</v>
      </c>
      <c r="L6414" s="52">
        <v>1.0788488947805468</v>
      </c>
      <c r="M6414" s="52">
        <v>1.1679443711386046</v>
      </c>
      <c r="N6414" s="52">
        <v>1.5567830750180871</v>
      </c>
      <c r="O6414" s="52">
        <v>2.0297278194601902</v>
      </c>
      <c r="P6414" s="52">
        <v>4.1497022945275077</v>
      </c>
      <c r="Q6414" s="52">
        <v>5.4732418687932913</v>
      </c>
      <c r="R6414" s="52">
        <v>7.3311395166858038</v>
      </c>
      <c r="S6414" s="52">
        <v>9.2334832508561302</v>
      </c>
      <c r="T6414" s="52">
        <v>8.0760177154171817</v>
      </c>
      <c r="U6414" s="52">
        <v>8.2201021142306132</v>
      </c>
      <c r="V6414" s="52">
        <v>8.1521891567751723</v>
      </c>
      <c r="W6414" s="52">
        <v>7.2276661411539909</v>
      </c>
      <c r="X6414" s="52">
        <v>6.8412695412445848</v>
      </c>
      <c r="Y6414" s="52">
        <v>6.881424966575862</v>
      </c>
      <c r="Z6414" s="52">
        <v>7.0101207478915546</v>
      </c>
    </row>
    <row r="6415" spans="1:26">
      <c r="A6415" s="52" t="s">
        <v>357</v>
      </c>
      <c r="B6415" s="52" t="s">
        <v>337</v>
      </c>
      <c r="C6415" s="52" t="s">
        <v>243</v>
      </c>
      <c r="D6415" s="52" t="s">
        <v>93</v>
      </c>
      <c r="E6415" s="52" t="s">
        <v>95</v>
      </c>
      <c r="F6415" s="52" t="s">
        <v>63</v>
      </c>
      <c r="G6415" s="52">
        <v>0</v>
      </c>
      <c r="H6415" s="52">
        <v>0</v>
      </c>
      <c r="I6415" s="52">
        <v>0</v>
      </c>
      <c r="J6415" s="52">
        <v>0</v>
      </c>
      <c r="K6415" s="52">
        <v>0</v>
      </c>
      <c r="L6415" s="52">
        <v>0</v>
      </c>
      <c r="M6415" s="52">
        <v>0</v>
      </c>
      <c r="N6415" s="52">
        <v>0</v>
      </c>
      <c r="O6415" s="52">
        <v>0</v>
      </c>
      <c r="P6415" s="52">
        <v>0</v>
      </c>
      <c r="Q6415" s="52">
        <v>0</v>
      </c>
      <c r="R6415" s="52">
        <v>0</v>
      </c>
      <c r="S6415" s="52">
        <v>0</v>
      </c>
      <c r="T6415" s="52">
        <v>0</v>
      </c>
      <c r="U6415" s="52">
        <v>0</v>
      </c>
      <c r="V6415" s="52">
        <v>0</v>
      </c>
      <c r="W6415" s="52">
        <v>0</v>
      </c>
      <c r="X6415" s="52">
        <v>0</v>
      </c>
      <c r="Y6415" s="52">
        <v>0</v>
      </c>
      <c r="Z6415" s="52">
        <v>0</v>
      </c>
    </row>
    <row r="6416" spans="1:26">
      <c r="A6416" s="52" t="s">
        <v>357</v>
      </c>
      <c r="B6416" s="52" t="s">
        <v>338</v>
      </c>
      <c r="C6416" s="52" t="s">
        <v>243</v>
      </c>
      <c r="D6416" s="52" t="s">
        <v>93</v>
      </c>
      <c r="E6416" s="52" t="s">
        <v>95</v>
      </c>
      <c r="F6416" s="52" t="s">
        <v>64</v>
      </c>
      <c r="G6416" s="52">
        <v>557.19842798194088</v>
      </c>
      <c r="H6416" s="52">
        <v>549.26246557638638</v>
      </c>
      <c r="I6416" s="52">
        <v>540.84633820424915</v>
      </c>
      <c r="J6416" s="52">
        <v>530.70609939407973</v>
      </c>
      <c r="K6416" s="52">
        <v>517.12890834502537</v>
      </c>
      <c r="L6416" s="52">
        <v>504.29256647378895</v>
      </c>
      <c r="M6416" s="52">
        <v>485.89776768970825</v>
      </c>
      <c r="N6416" s="52">
        <v>471.82660921514207</v>
      </c>
      <c r="O6416" s="52">
        <v>461.51098812151247</v>
      </c>
      <c r="P6416" s="52">
        <v>425.49478202321188</v>
      </c>
      <c r="Q6416" s="52">
        <v>425.39209789610589</v>
      </c>
      <c r="R6416" s="52">
        <v>405.67222772692929</v>
      </c>
      <c r="S6416" s="52">
        <v>371.91997658786374</v>
      </c>
      <c r="T6416" s="52">
        <v>334.06598318371908</v>
      </c>
      <c r="U6416" s="52">
        <v>311.67072264451065</v>
      </c>
      <c r="V6416" s="52">
        <v>259.46809973721747</v>
      </c>
      <c r="W6416" s="52">
        <v>231.94624165886546</v>
      </c>
      <c r="X6416" s="52">
        <v>195.94239048018895</v>
      </c>
      <c r="Y6416" s="52">
        <v>155.27048521358307</v>
      </c>
      <c r="Z6416" s="52">
        <v>118.72681399113296</v>
      </c>
    </row>
    <row r="6417" spans="1:26">
      <c r="A6417" s="52" t="s">
        <v>357</v>
      </c>
      <c r="B6417" s="52" t="s">
        <v>339</v>
      </c>
      <c r="C6417" s="52" t="s">
        <v>243</v>
      </c>
      <c r="D6417" s="52" t="s">
        <v>93</v>
      </c>
      <c r="E6417" s="52" t="s">
        <v>95</v>
      </c>
      <c r="F6417" s="52" t="s">
        <v>65</v>
      </c>
      <c r="G6417" s="52">
        <v>0</v>
      </c>
      <c r="H6417" s="52">
        <v>0</v>
      </c>
      <c r="I6417" s="52">
        <v>0</v>
      </c>
      <c r="J6417" s="52">
        <v>0</v>
      </c>
      <c r="K6417" s="52">
        <v>0</v>
      </c>
      <c r="L6417" s="52">
        <v>0</v>
      </c>
      <c r="M6417" s="52">
        <v>0</v>
      </c>
      <c r="N6417" s="52">
        <v>0</v>
      </c>
      <c r="O6417" s="52">
        <v>6.4627593472263171E-5</v>
      </c>
      <c r="P6417" s="52">
        <v>8.7706071553738546E-4</v>
      </c>
      <c r="Q6417" s="52">
        <v>8.6242366261848045E-4</v>
      </c>
      <c r="R6417" s="52">
        <v>1.1203463565633432E-3</v>
      </c>
      <c r="S6417" s="52">
        <v>1.1014672578033905E-3</v>
      </c>
      <c r="T6417" s="52">
        <v>2.2915361062819779E-5</v>
      </c>
      <c r="U6417" s="52">
        <v>0</v>
      </c>
      <c r="V6417" s="52">
        <v>4.5278350756958448</v>
      </c>
      <c r="W6417" s="52">
        <v>5.4467897266367995</v>
      </c>
      <c r="X6417" s="52">
        <v>5.9212337791412155</v>
      </c>
      <c r="Y6417" s="52">
        <v>6.1324163281915212</v>
      </c>
      <c r="Z6417" s="52">
        <v>6.2773592251259052</v>
      </c>
    </row>
    <row r="6418" spans="1:26">
      <c r="A6418" s="52" t="s">
        <v>357</v>
      </c>
      <c r="B6418" s="52" t="s">
        <v>340</v>
      </c>
      <c r="C6418" s="52" t="s">
        <v>243</v>
      </c>
      <c r="D6418" s="52" t="s">
        <v>93</v>
      </c>
      <c r="E6418" s="52" t="s">
        <v>95</v>
      </c>
      <c r="F6418" s="52" t="s">
        <v>66</v>
      </c>
      <c r="G6418" s="52">
        <v>110.02831201804464</v>
      </c>
      <c r="H6418" s="52">
        <v>120.02320801968382</v>
      </c>
      <c r="I6418" s="52">
        <v>122.3768160200698</v>
      </c>
      <c r="J6418" s="52">
        <v>128.71096769110861</v>
      </c>
      <c r="K6418" s="52">
        <v>138.91780802278254</v>
      </c>
      <c r="L6418" s="52">
        <v>148.26344402431522</v>
      </c>
      <c r="M6418" s="52">
        <v>157.51141202583187</v>
      </c>
      <c r="N6418" s="52">
        <v>170.36967602794067</v>
      </c>
      <c r="O6418" s="52">
        <v>180.66304802962878</v>
      </c>
      <c r="P6418" s="52">
        <v>197.8034584968398</v>
      </c>
      <c r="Q6418" s="52">
        <v>215.36978403532066</v>
      </c>
      <c r="R6418" s="52">
        <v>234.40320003844215</v>
      </c>
      <c r="S6418" s="52">
        <v>259.67714404258709</v>
      </c>
      <c r="T6418" s="52">
        <v>277.95960004558543</v>
      </c>
      <c r="U6418" s="52">
        <v>302.71129204964467</v>
      </c>
      <c r="V6418" s="52">
        <v>319.25566805235798</v>
      </c>
      <c r="W6418" s="52">
        <v>337.08459605528191</v>
      </c>
      <c r="X6418" s="52">
        <v>340.04656805576769</v>
      </c>
      <c r="Y6418" s="52">
        <v>369.7645849233582</v>
      </c>
      <c r="Z6418" s="52">
        <v>423.78493061123925</v>
      </c>
    </row>
    <row r="6419" spans="1:26">
      <c r="A6419" s="52" t="s">
        <v>357</v>
      </c>
      <c r="B6419" s="52" t="s">
        <v>341</v>
      </c>
      <c r="C6419" s="52" t="s">
        <v>243</v>
      </c>
      <c r="D6419" s="52" t="s">
        <v>93</v>
      </c>
      <c r="E6419" s="52" t="s">
        <v>95</v>
      </c>
      <c r="F6419" s="52" t="s">
        <v>67</v>
      </c>
      <c r="G6419" s="52">
        <v>0</v>
      </c>
      <c r="H6419" s="52">
        <v>0</v>
      </c>
      <c r="I6419" s="52">
        <v>0</v>
      </c>
      <c r="J6419" s="52">
        <v>0</v>
      </c>
      <c r="K6419" s="52">
        <v>0</v>
      </c>
      <c r="L6419" s="52">
        <v>0</v>
      </c>
      <c r="M6419" s="52">
        <v>0</v>
      </c>
      <c r="N6419" s="52">
        <v>0</v>
      </c>
      <c r="O6419" s="52">
        <v>0</v>
      </c>
      <c r="P6419" s="52">
        <v>0</v>
      </c>
      <c r="Q6419" s="52">
        <v>0</v>
      </c>
      <c r="R6419" s="52">
        <v>0</v>
      </c>
      <c r="S6419" s="52">
        <v>0</v>
      </c>
      <c r="T6419" s="52">
        <v>0</v>
      </c>
      <c r="U6419" s="52">
        <v>0</v>
      </c>
      <c r="V6419" s="52">
        <v>0</v>
      </c>
      <c r="W6419" s="52">
        <v>0</v>
      </c>
      <c r="X6419" s="52">
        <v>0</v>
      </c>
      <c r="Y6419" s="52">
        <v>0</v>
      </c>
      <c r="Z6419" s="52">
        <v>0</v>
      </c>
    </row>
    <row r="6420" spans="1:26">
      <c r="A6420" s="52" t="s">
        <v>357</v>
      </c>
      <c r="B6420" s="52" t="s">
        <v>337</v>
      </c>
      <c r="C6420" s="52" t="s">
        <v>243</v>
      </c>
      <c r="D6420" s="52" t="s">
        <v>93</v>
      </c>
      <c r="E6420" s="52" t="s">
        <v>95</v>
      </c>
      <c r="F6420" s="52" t="s">
        <v>68</v>
      </c>
      <c r="G6420" s="52">
        <v>0</v>
      </c>
      <c r="H6420" s="52">
        <v>0</v>
      </c>
      <c r="I6420" s="52">
        <v>0</v>
      </c>
      <c r="J6420" s="52">
        <v>0</v>
      </c>
      <c r="K6420" s="52">
        <v>0</v>
      </c>
      <c r="L6420" s="52">
        <v>0</v>
      </c>
      <c r="M6420" s="52">
        <v>0</v>
      </c>
      <c r="N6420" s="52">
        <v>0</v>
      </c>
      <c r="O6420" s="52">
        <v>0</v>
      </c>
      <c r="P6420" s="52">
        <v>0</v>
      </c>
      <c r="Q6420" s="52">
        <v>0</v>
      </c>
      <c r="R6420" s="52">
        <v>0</v>
      </c>
      <c r="S6420" s="52">
        <v>0</v>
      </c>
      <c r="T6420" s="52">
        <v>0</v>
      </c>
      <c r="U6420" s="52">
        <v>0</v>
      </c>
      <c r="V6420" s="52">
        <v>0</v>
      </c>
      <c r="W6420" s="52">
        <v>0</v>
      </c>
      <c r="X6420" s="52">
        <v>0</v>
      </c>
      <c r="Y6420" s="52">
        <v>0</v>
      </c>
      <c r="Z6420" s="52">
        <v>0</v>
      </c>
    </row>
    <row r="6421" spans="1:26">
      <c r="A6421" s="52" t="s">
        <v>357</v>
      </c>
      <c r="B6421" s="52" t="s">
        <v>337</v>
      </c>
      <c r="C6421" s="52" t="s">
        <v>243</v>
      </c>
      <c r="D6421" s="52" t="s">
        <v>93</v>
      </c>
      <c r="E6421" s="52" t="s">
        <v>95</v>
      </c>
      <c r="F6421" s="52" t="s">
        <v>69</v>
      </c>
      <c r="G6421" s="52">
        <v>0</v>
      </c>
      <c r="H6421" s="52">
        <v>0</v>
      </c>
      <c r="I6421" s="52">
        <v>0</v>
      </c>
      <c r="J6421" s="52">
        <v>0</v>
      </c>
      <c r="K6421" s="52">
        <v>0</v>
      </c>
      <c r="L6421" s="52">
        <v>0</v>
      </c>
      <c r="M6421" s="52">
        <v>0</v>
      </c>
      <c r="N6421" s="52">
        <v>0</v>
      </c>
      <c r="O6421" s="52">
        <v>0</v>
      </c>
      <c r="P6421" s="52">
        <v>0</v>
      </c>
      <c r="Q6421" s="52">
        <v>0</v>
      </c>
      <c r="R6421" s="52">
        <v>0</v>
      </c>
      <c r="S6421" s="52">
        <v>0</v>
      </c>
      <c r="T6421" s="52">
        <v>0</v>
      </c>
      <c r="U6421" s="52">
        <v>0</v>
      </c>
      <c r="V6421" s="52">
        <v>0</v>
      </c>
      <c r="W6421" s="52">
        <v>0</v>
      </c>
      <c r="X6421" s="52">
        <v>0</v>
      </c>
      <c r="Y6421" s="52">
        <v>0</v>
      </c>
      <c r="Z6421" s="52">
        <v>0</v>
      </c>
    </row>
    <row r="6422" spans="1:26">
      <c r="A6422" s="52" t="s">
        <v>357</v>
      </c>
      <c r="B6422" s="52" t="s">
        <v>337</v>
      </c>
      <c r="C6422" s="52" t="s">
        <v>243</v>
      </c>
      <c r="D6422" s="52" t="s">
        <v>93</v>
      </c>
      <c r="E6422" s="52" t="s">
        <v>95</v>
      </c>
      <c r="F6422" s="52" t="s">
        <v>70</v>
      </c>
      <c r="G6422" s="52">
        <v>0</v>
      </c>
      <c r="H6422" s="52">
        <v>0</v>
      </c>
      <c r="I6422" s="52">
        <v>0</v>
      </c>
      <c r="J6422" s="52">
        <v>0</v>
      </c>
      <c r="K6422" s="52">
        <v>0</v>
      </c>
      <c r="L6422" s="52">
        <v>0</v>
      </c>
      <c r="M6422" s="52">
        <v>0</v>
      </c>
      <c r="N6422" s="52">
        <v>0</v>
      </c>
      <c r="O6422" s="52">
        <v>0</v>
      </c>
      <c r="P6422" s="52">
        <v>0</v>
      </c>
      <c r="Q6422" s="52">
        <v>0</v>
      </c>
      <c r="R6422" s="52">
        <v>0</v>
      </c>
      <c r="S6422" s="52">
        <v>0</v>
      </c>
      <c r="T6422" s="52">
        <v>0</v>
      </c>
      <c r="U6422" s="52">
        <v>0</v>
      </c>
      <c r="V6422" s="52">
        <v>0</v>
      </c>
      <c r="W6422" s="52">
        <v>0</v>
      </c>
      <c r="X6422" s="52">
        <v>0</v>
      </c>
      <c r="Y6422" s="52">
        <v>0</v>
      </c>
      <c r="Z6422" s="52">
        <v>0</v>
      </c>
    </row>
    <row r="6423" spans="1:26">
      <c r="A6423" s="52" t="s">
        <v>357</v>
      </c>
      <c r="B6423" s="52" t="s">
        <v>342</v>
      </c>
      <c r="C6423" s="52" t="s">
        <v>243</v>
      </c>
      <c r="D6423" s="52" t="s">
        <v>93</v>
      </c>
      <c r="E6423" s="52" t="s">
        <v>95</v>
      </c>
      <c r="F6423" s="52" t="s">
        <v>71</v>
      </c>
      <c r="G6423" s="52">
        <v>0</v>
      </c>
      <c r="H6423" s="52">
        <v>0</v>
      </c>
      <c r="I6423" s="52">
        <v>0</v>
      </c>
      <c r="J6423" s="52">
        <v>0</v>
      </c>
      <c r="K6423" s="52">
        <v>0</v>
      </c>
      <c r="L6423" s="52">
        <v>0</v>
      </c>
      <c r="M6423" s="52">
        <v>0</v>
      </c>
      <c r="N6423" s="52">
        <v>0</v>
      </c>
      <c r="O6423" s="52">
        <v>0</v>
      </c>
      <c r="P6423" s="52">
        <v>0</v>
      </c>
      <c r="Q6423" s="52">
        <v>0</v>
      </c>
      <c r="R6423" s="52">
        <v>0</v>
      </c>
      <c r="S6423" s="52">
        <v>0</v>
      </c>
      <c r="T6423" s="52">
        <v>0</v>
      </c>
      <c r="U6423" s="52">
        <v>0</v>
      </c>
      <c r="V6423" s="52">
        <v>0</v>
      </c>
      <c r="W6423" s="52">
        <v>0</v>
      </c>
      <c r="X6423" s="52">
        <v>0</v>
      </c>
      <c r="Y6423" s="52">
        <v>0</v>
      </c>
      <c r="Z6423" s="52">
        <v>0</v>
      </c>
    </row>
    <row r="6424" spans="1:26">
      <c r="A6424" s="52" t="s">
        <v>357</v>
      </c>
      <c r="B6424" s="52" t="s">
        <v>342</v>
      </c>
      <c r="C6424" s="52" t="s">
        <v>243</v>
      </c>
      <c r="D6424" s="52" t="s">
        <v>93</v>
      </c>
      <c r="E6424" s="52" t="s">
        <v>95</v>
      </c>
      <c r="F6424" s="52" t="s">
        <v>72</v>
      </c>
      <c r="G6424" s="52">
        <v>435.05438001358311</v>
      </c>
      <c r="H6424" s="52">
        <v>432.3685628821093</v>
      </c>
      <c r="I6424" s="52">
        <v>416.59798231797606</v>
      </c>
      <c r="J6424" s="52">
        <v>425.85856922694074</v>
      </c>
      <c r="K6424" s="52">
        <v>426.28950442931375</v>
      </c>
      <c r="L6424" s="52">
        <v>403.42890529762508</v>
      </c>
      <c r="M6424" s="52">
        <v>371.20809497980724</v>
      </c>
      <c r="N6424" s="52">
        <v>382.12135656040533</v>
      </c>
      <c r="O6424" s="52">
        <v>381.71598459462268</v>
      </c>
      <c r="P6424" s="52">
        <v>389.78640536931692</v>
      </c>
      <c r="Q6424" s="52">
        <v>415.1198841053411</v>
      </c>
      <c r="R6424" s="52">
        <v>443.25394819887811</v>
      </c>
      <c r="S6424" s="52">
        <v>488.38506688284525</v>
      </c>
      <c r="T6424" s="52">
        <v>536.04756929467021</v>
      </c>
      <c r="U6424" s="52">
        <v>570.6341612249156</v>
      </c>
      <c r="V6424" s="52">
        <v>589.85709642903896</v>
      </c>
      <c r="W6424" s="52">
        <v>608.405157003152</v>
      </c>
      <c r="X6424" s="52">
        <v>657.59450145374365</v>
      </c>
      <c r="Y6424" s="52">
        <v>690.25337313371836</v>
      </c>
      <c r="Z6424" s="52">
        <v>707.26250772573155</v>
      </c>
    </row>
    <row r="6425" spans="1:26">
      <c r="A6425" s="52" t="s">
        <v>357</v>
      </c>
      <c r="B6425" s="52" t="s">
        <v>343</v>
      </c>
      <c r="C6425" s="52" t="s">
        <v>243</v>
      </c>
      <c r="D6425" s="52" t="s">
        <v>93</v>
      </c>
      <c r="E6425" s="52" t="s">
        <v>95</v>
      </c>
      <c r="F6425" s="52" t="s">
        <v>73</v>
      </c>
      <c r="G6425" s="52">
        <v>0.4582328570361377</v>
      </c>
      <c r="H6425" s="52">
        <v>0.49638416385109319</v>
      </c>
      <c r="I6425" s="52">
        <v>0.545425822736327</v>
      </c>
      <c r="J6425" s="52">
        <v>0.56415280127206591</v>
      </c>
      <c r="K6425" s="52">
        <v>0.70454995094616779</v>
      </c>
      <c r="L6425" s="52">
        <v>0.70720806037254003</v>
      </c>
      <c r="M6425" s="52">
        <v>0.72523636521468193</v>
      </c>
      <c r="N6425" s="52">
        <v>0.75168768602486902</v>
      </c>
      <c r="O6425" s="52">
        <v>0.74374903643695778</v>
      </c>
      <c r="P6425" s="52">
        <v>0.73710581368930495</v>
      </c>
      <c r="Q6425" s="52">
        <v>0.76588907596691935</v>
      </c>
      <c r="R6425" s="52">
        <v>0.64833938085540099</v>
      </c>
      <c r="S6425" s="52">
        <v>0.83989621334543396</v>
      </c>
      <c r="T6425" s="52">
        <v>0.79493132586424287</v>
      </c>
      <c r="U6425" s="52">
        <v>0.72257946493605485</v>
      </c>
      <c r="V6425" s="52">
        <v>0.67071989214501548</v>
      </c>
      <c r="W6425" s="52">
        <v>0.98990620446181787</v>
      </c>
      <c r="X6425" s="52">
        <v>1.875409739577818</v>
      </c>
      <c r="Y6425" s="52">
        <v>2.1769145691052616</v>
      </c>
      <c r="Z6425" s="52">
        <v>3.1053700979195997</v>
      </c>
    </row>
    <row r="6426" spans="1:26">
      <c r="A6426" s="52" t="s">
        <v>356</v>
      </c>
      <c r="B6426" s="52" t="s">
        <v>337</v>
      </c>
      <c r="C6426" s="52" t="s">
        <v>54</v>
      </c>
      <c r="D6426" s="52" t="s">
        <v>93</v>
      </c>
      <c r="E6426" s="52" t="s">
        <v>94</v>
      </c>
      <c r="F6426" s="52" t="s">
        <v>63</v>
      </c>
      <c r="G6426" s="52">
        <v>0.5020350012</v>
      </c>
      <c r="H6426" s="52">
        <v>0.57750207120000008</v>
      </c>
      <c r="I6426" s="52">
        <v>0.63179230679999998</v>
      </c>
      <c r="J6426" s="52">
        <v>0.7039727388</v>
      </c>
      <c r="K6426" s="52">
        <v>0.77730872760000003</v>
      </c>
      <c r="L6426" s="52">
        <v>0.82872681840000006</v>
      </c>
      <c r="M6426" s="52">
        <v>0.7946253324</v>
      </c>
      <c r="N6426" s="52">
        <v>0.68450830559999998</v>
      </c>
      <c r="O6426" s="52">
        <v>6.6617472708000003</v>
      </c>
      <c r="P6426" s="52">
        <v>7.2699427728000003</v>
      </c>
      <c r="Q6426" s="52">
        <v>7.9747110036000004</v>
      </c>
      <c r="R6426" s="52">
        <v>7.0708394987999998</v>
      </c>
      <c r="S6426" s="52">
        <v>4.9864662396000003</v>
      </c>
      <c r="T6426" s="52">
        <v>5.0877449316000005</v>
      </c>
      <c r="U6426" s="52">
        <v>5.1438731724000002</v>
      </c>
      <c r="V6426" s="52">
        <v>5.0295651587999997</v>
      </c>
      <c r="W6426" s="52">
        <v>3.2671777536000004</v>
      </c>
      <c r="X6426" s="52">
        <v>2.9824669800000003</v>
      </c>
      <c r="Y6426" s="52">
        <v>0.57521189159999997</v>
      </c>
      <c r="Z6426" s="52">
        <v>0.57521189159999997</v>
      </c>
    </row>
    <row r="6427" spans="1:26">
      <c r="A6427" s="52" t="s">
        <v>356</v>
      </c>
      <c r="B6427" s="52" t="s">
        <v>338</v>
      </c>
      <c r="C6427" s="52" t="s">
        <v>54</v>
      </c>
      <c r="D6427" s="52" t="s">
        <v>93</v>
      </c>
      <c r="E6427" s="52" t="s">
        <v>94</v>
      </c>
      <c r="F6427" s="52" t="s">
        <v>64</v>
      </c>
      <c r="G6427" s="52">
        <v>3.7843522236</v>
      </c>
      <c r="H6427" s="52">
        <v>3.7128542400000004</v>
      </c>
      <c r="I6427" s="52">
        <v>17.428450975200001</v>
      </c>
      <c r="J6427" s="52">
        <v>19.491664147200002</v>
      </c>
      <c r="K6427" s="52">
        <v>28.060553246400001</v>
      </c>
      <c r="L6427" s="52">
        <v>32.1423524892</v>
      </c>
      <c r="M6427" s="52">
        <v>34.8161225184</v>
      </c>
      <c r="N6427" s="52">
        <v>43.583532926400004</v>
      </c>
      <c r="O6427" s="52">
        <v>39.285652935599998</v>
      </c>
      <c r="P6427" s="52">
        <v>38.560930415999998</v>
      </c>
      <c r="Q6427" s="52">
        <v>38.861856666000001</v>
      </c>
      <c r="R6427" s="52">
        <v>39.857285113200007</v>
      </c>
      <c r="S6427" s="52">
        <v>38.759108407200003</v>
      </c>
      <c r="T6427" s="52">
        <v>43.125367215600001</v>
      </c>
      <c r="U6427" s="52">
        <v>50.925245824800008</v>
      </c>
      <c r="V6427" s="52">
        <v>51.423512705999997</v>
      </c>
      <c r="W6427" s="52">
        <v>51.846387879600002</v>
      </c>
      <c r="X6427" s="52">
        <v>56.125238864400004</v>
      </c>
      <c r="Y6427" s="52">
        <v>55.912260535199998</v>
      </c>
      <c r="Z6427" s="52">
        <v>55.953458647200009</v>
      </c>
    </row>
    <row r="6428" spans="1:26">
      <c r="A6428" s="52" t="s">
        <v>356</v>
      </c>
      <c r="B6428" s="52" t="s">
        <v>339</v>
      </c>
      <c r="C6428" s="52" t="s">
        <v>54</v>
      </c>
      <c r="D6428" s="52" t="s">
        <v>93</v>
      </c>
      <c r="E6428" s="52" t="s">
        <v>94</v>
      </c>
      <c r="F6428" s="52" t="s">
        <v>65</v>
      </c>
      <c r="G6428" s="52">
        <v>0.48736026720000003</v>
      </c>
      <c r="H6428" s="52">
        <v>0.48736026720000003</v>
      </c>
      <c r="I6428" s="52">
        <v>17.761594651200003</v>
      </c>
      <c r="J6428" s="52">
        <v>16.664276239200003</v>
      </c>
      <c r="K6428" s="52">
        <v>16.6568404824</v>
      </c>
      <c r="L6428" s="52">
        <v>13.9030900128</v>
      </c>
      <c r="M6428" s="52">
        <v>14.1321289068</v>
      </c>
      <c r="N6428" s="52">
        <v>14.853728073600001</v>
      </c>
      <c r="O6428" s="52">
        <v>16.0790369616</v>
      </c>
      <c r="P6428" s="52">
        <v>16.1442924264</v>
      </c>
      <c r="Q6428" s="52">
        <v>16.245236174400002</v>
      </c>
      <c r="R6428" s="52">
        <v>18.548947512000002</v>
      </c>
      <c r="S6428" s="52">
        <v>19.847374675200001</v>
      </c>
      <c r="T6428" s="52">
        <v>21.0839669892</v>
      </c>
      <c r="U6428" s="52">
        <v>13.1592003228</v>
      </c>
      <c r="V6428" s="52">
        <v>13.176081500400002</v>
      </c>
      <c r="W6428" s="52">
        <v>13.323038180400001</v>
      </c>
      <c r="X6428" s="52">
        <v>13.920674572800001</v>
      </c>
      <c r="Y6428" s="52">
        <v>13.920674572800001</v>
      </c>
      <c r="Z6428" s="52">
        <v>13.920674572800001</v>
      </c>
    </row>
    <row r="6429" spans="1:26">
      <c r="A6429" s="52" t="s">
        <v>356</v>
      </c>
      <c r="B6429" s="52" t="s">
        <v>340</v>
      </c>
      <c r="C6429" s="52" t="s">
        <v>54</v>
      </c>
      <c r="D6429" s="52" t="s">
        <v>93</v>
      </c>
      <c r="E6429" s="52" t="s">
        <v>94</v>
      </c>
      <c r="F6429" s="52" t="s">
        <v>66</v>
      </c>
      <c r="G6429" s="52">
        <v>1016.5515230880001</v>
      </c>
      <c r="H6429" s="52">
        <v>1011.0388095828001</v>
      </c>
      <c r="I6429" s="52">
        <v>1041.7674220632</v>
      </c>
      <c r="J6429" s="52">
        <v>1046.4314293404</v>
      </c>
      <c r="K6429" s="52">
        <v>1110.0528572759999</v>
      </c>
      <c r="L6429" s="52">
        <v>1147.4054855856</v>
      </c>
      <c r="M6429" s="52">
        <v>1168.3273229316001</v>
      </c>
      <c r="N6429" s="52">
        <v>1234.1131673688001</v>
      </c>
      <c r="O6429" s="52">
        <v>1240.3414426752001</v>
      </c>
      <c r="P6429" s="52">
        <v>1203.3440308512002</v>
      </c>
      <c r="Q6429" s="52">
        <v>1210.2501281436003</v>
      </c>
      <c r="R6429" s="52">
        <v>1190.0203102224</v>
      </c>
      <c r="S6429" s="52">
        <v>1158.5678502636001</v>
      </c>
      <c r="T6429" s="52">
        <v>1165.1050151136001</v>
      </c>
      <c r="U6429" s="52">
        <v>1175.9928848100001</v>
      </c>
      <c r="V6429" s="52">
        <v>1138.3873235388</v>
      </c>
      <c r="W6429" s="52">
        <v>1151.8937896140001</v>
      </c>
      <c r="X6429" s="52">
        <v>1166.7382816068</v>
      </c>
      <c r="Y6429" s="52">
        <v>1140.9188219172001</v>
      </c>
      <c r="Z6429" s="52">
        <v>1132.9353186336</v>
      </c>
    </row>
    <row r="6430" spans="1:26">
      <c r="A6430" s="52" t="s">
        <v>356</v>
      </c>
      <c r="B6430" s="52" t="s">
        <v>341</v>
      </c>
      <c r="C6430" s="52" t="s">
        <v>54</v>
      </c>
      <c r="D6430" s="52" t="s">
        <v>93</v>
      </c>
      <c r="E6430" s="52" t="s">
        <v>94</v>
      </c>
      <c r="F6430" s="52" t="s">
        <v>67</v>
      </c>
      <c r="G6430" s="52">
        <v>21.341982726000001</v>
      </c>
      <c r="H6430" s="52">
        <v>21.333286742400002</v>
      </c>
      <c r="I6430" s="52">
        <v>21.880849006800002</v>
      </c>
      <c r="J6430" s="52">
        <v>21.628276110000002</v>
      </c>
      <c r="K6430" s="52">
        <v>23.585902372800003</v>
      </c>
      <c r="L6430" s="52">
        <v>23.746181450400005</v>
      </c>
      <c r="M6430" s="52">
        <v>22.882553467200001</v>
      </c>
      <c r="N6430" s="52">
        <v>23.720353081199999</v>
      </c>
      <c r="O6430" s="52">
        <v>22.688332002000003</v>
      </c>
      <c r="P6430" s="52">
        <v>21.678785665200003</v>
      </c>
      <c r="Q6430" s="52">
        <v>23.135515736400002</v>
      </c>
      <c r="R6430" s="52">
        <v>20.738212671599999</v>
      </c>
      <c r="S6430" s="52">
        <v>21.267239972400002</v>
      </c>
      <c r="T6430" s="52">
        <v>21.731543532</v>
      </c>
      <c r="U6430" s="52">
        <v>20.488105800000003</v>
      </c>
      <c r="V6430" s="52">
        <v>20.206237863600002</v>
      </c>
      <c r="W6430" s="52">
        <v>21.104942857200001</v>
      </c>
      <c r="X6430" s="52">
        <v>21.266222580000001</v>
      </c>
      <c r="Y6430" s="52">
        <v>21.662423650800001</v>
      </c>
      <c r="Z6430" s="52">
        <v>21.662423650800001</v>
      </c>
    </row>
    <row r="6431" spans="1:26">
      <c r="A6431" s="52" t="s">
        <v>356</v>
      </c>
      <c r="B6431" s="52" t="s">
        <v>337</v>
      </c>
      <c r="C6431" s="52" t="s">
        <v>54</v>
      </c>
      <c r="D6431" s="52" t="s">
        <v>93</v>
      </c>
      <c r="E6431" s="52" t="s">
        <v>94</v>
      </c>
      <c r="F6431" s="52" t="s">
        <v>68</v>
      </c>
      <c r="G6431" s="52">
        <v>0</v>
      </c>
      <c r="H6431" s="52">
        <v>0</v>
      </c>
      <c r="I6431" s="52">
        <v>0</v>
      </c>
      <c r="J6431" s="52">
        <v>0</v>
      </c>
      <c r="K6431" s="52">
        <v>0</v>
      </c>
      <c r="L6431" s="52">
        <v>0</v>
      </c>
      <c r="M6431" s="52">
        <v>0</v>
      </c>
      <c r="N6431" s="52">
        <v>1.7749645524000002</v>
      </c>
      <c r="O6431" s="52">
        <v>1.7902547460000002</v>
      </c>
      <c r="P6431" s="52">
        <v>2.3689040004000002</v>
      </c>
      <c r="Q6431" s="52">
        <v>2.1486113316000002</v>
      </c>
      <c r="R6431" s="52">
        <v>2.5406884044000004</v>
      </c>
      <c r="S6431" s="52">
        <v>2.7038605608000004</v>
      </c>
      <c r="T6431" s="52">
        <v>3.1741135632000002</v>
      </c>
      <c r="U6431" s="52">
        <v>2.7102998592</v>
      </c>
      <c r="V6431" s="52">
        <v>3.0124109735999998</v>
      </c>
      <c r="W6431" s="52">
        <v>3.7796630076000004</v>
      </c>
      <c r="X6431" s="52">
        <v>4.3550800524</v>
      </c>
      <c r="Y6431" s="52">
        <v>4.1719201128000005</v>
      </c>
      <c r="Z6431" s="52">
        <v>4.1719201128000005</v>
      </c>
    </row>
    <row r="6432" spans="1:26">
      <c r="A6432" s="52" t="s">
        <v>356</v>
      </c>
      <c r="B6432" s="52" t="s">
        <v>337</v>
      </c>
      <c r="C6432" s="52" t="s">
        <v>54</v>
      </c>
      <c r="D6432" s="52" t="s">
        <v>93</v>
      </c>
      <c r="E6432" s="52" t="s">
        <v>94</v>
      </c>
      <c r="F6432" s="52" t="s">
        <v>69</v>
      </c>
      <c r="G6432" s="52">
        <v>0</v>
      </c>
      <c r="H6432" s="52">
        <v>0</v>
      </c>
      <c r="I6432" s="52">
        <v>0</v>
      </c>
      <c r="J6432" s="52">
        <v>0</v>
      </c>
      <c r="K6432" s="52">
        <v>0</v>
      </c>
      <c r="L6432" s="52">
        <v>0</v>
      </c>
      <c r="M6432" s="52">
        <v>0</v>
      </c>
      <c r="N6432" s="52">
        <v>0</v>
      </c>
      <c r="O6432" s="52">
        <v>0</v>
      </c>
      <c r="P6432" s="52">
        <v>0</v>
      </c>
      <c r="Q6432" s="52">
        <v>0</v>
      </c>
      <c r="R6432" s="52">
        <v>0</v>
      </c>
      <c r="S6432" s="52">
        <v>0</v>
      </c>
      <c r="T6432" s="52">
        <v>0</v>
      </c>
      <c r="U6432" s="52">
        <v>0</v>
      </c>
      <c r="V6432" s="52">
        <v>0</v>
      </c>
      <c r="W6432" s="52">
        <v>0</v>
      </c>
      <c r="X6432" s="52">
        <v>0</v>
      </c>
      <c r="Y6432" s="52">
        <v>0</v>
      </c>
      <c r="Z6432" s="52">
        <v>0</v>
      </c>
    </row>
    <row r="6433" spans="1:26">
      <c r="A6433" s="52" t="s">
        <v>356</v>
      </c>
      <c r="B6433" s="52" t="s">
        <v>337</v>
      </c>
      <c r="C6433" s="52" t="s">
        <v>54</v>
      </c>
      <c r="D6433" s="52" t="s">
        <v>93</v>
      </c>
      <c r="E6433" s="52" t="s">
        <v>94</v>
      </c>
      <c r="F6433" s="52" t="s">
        <v>70</v>
      </c>
      <c r="G6433" s="52">
        <v>0</v>
      </c>
      <c r="H6433" s="52">
        <v>0</v>
      </c>
      <c r="I6433" s="52">
        <v>0</v>
      </c>
      <c r="J6433" s="52">
        <v>0</v>
      </c>
      <c r="K6433" s="52">
        <v>0</v>
      </c>
      <c r="L6433" s="52">
        <v>0</v>
      </c>
      <c r="M6433" s="52">
        <v>0</v>
      </c>
      <c r="N6433" s="52">
        <v>0</v>
      </c>
      <c r="O6433" s="52">
        <v>0</v>
      </c>
      <c r="P6433" s="52">
        <v>0</v>
      </c>
      <c r="Q6433" s="52">
        <v>0</v>
      </c>
      <c r="R6433" s="52">
        <v>0</v>
      </c>
      <c r="S6433" s="52">
        <v>0</v>
      </c>
      <c r="T6433" s="52">
        <v>0</v>
      </c>
      <c r="U6433" s="52">
        <v>0</v>
      </c>
      <c r="V6433" s="52">
        <v>0</v>
      </c>
      <c r="W6433" s="52">
        <v>0</v>
      </c>
      <c r="X6433" s="52">
        <v>0</v>
      </c>
      <c r="Y6433" s="52">
        <v>0</v>
      </c>
      <c r="Z6433" s="52">
        <v>0</v>
      </c>
    </row>
    <row r="6434" spans="1:26">
      <c r="A6434" s="52" t="s">
        <v>356</v>
      </c>
      <c r="B6434" s="52" t="s">
        <v>342</v>
      </c>
      <c r="C6434" s="52" t="s">
        <v>54</v>
      </c>
      <c r="D6434" s="52" t="s">
        <v>93</v>
      </c>
      <c r="E6434" s="52" t="s">
        <v>94</v>
      </c>
      <c r="F6434" s="52" t="s">
        <v>71</v>
      </c>
      <c r="G6434" s="52">
        <v>0</v>
      </c>
      <c r="H6434" s="52">
        <v>0</v>
      </c>
      <c r="I6434" s="52">
        <v>0</v>
      </c>
      <c r="J6434" s="52">
        <v>0</v>
      </c>
      <c r="K6434" s="52">
        <v>0</v>
      </c>
      <c r="L6434" s="52">
        <v>0</v>
      </c>
      <c r="M6434" s="52">
        <v>0</v>
      </c>
      <c r="N6434" s="52">
        <v>0</v>
      </c>
      <c r="O6434" s="52">
        <v>0</v>
      </c>
      <c r="P6434" s="52">
        <v>0</v>
      </c>
      <c r="Q6434" s="52">
        <v>0</v>
      </c>
      <c r="R6434" s="52">
        <v>0</v>
      </c>
      <c r="S6434" s="52">
        <v>0</v>
      </c>
      <c r="T6434" s="52">
        <v>0</v>
      </c>
      <c r="U6434" s="52">
        <v>0</v>
      </c>
      <c r="V6434" s="52">
        <v>0</v>
      </c>
      <c r="W6434" s="52">
        <v>0</v>
      </c>
      <c r="X6434" s="52">
        <v>0</v>
      </c>
      <c r="Y6434" s="52">
        <v>0</v>
      </c>
      <c r="Z6434" s="52">
        <v>0</v>
      </c>
    </row>
    <row r="6435" spans="1:26">
      <c r="A6435" s="52" t="s">
        <v>356</v>
      </c>
      <c r="B6435" s="52" t="s">
        <v>342</v>
      </c>
      <c r="C6435" s="52" t="s">
        <v>54</v>
      </c>
      <c r="D6435" s="52" t="s">
        <v>93</v>
      </c>
      <c r="E6435" s="52" t="s">
        <v>94</v>
      </c>
      <c r="F6435" s="52" t="s">
        <v>72</v>
      </c>
      <c r="G6435" s="52">
        <v>942.65448215400022</v>
      </c>
      <c r="H6435" s="52">
        <v>986.75372417039989</v>
      </c>
      <c r="I6435" s="52">
        <v>1003.2239003616</v>
      </c>
      <c r="J6435" s="52">
        <v>970.06324275000009</v>
      </c>
      <c r="K6435" s="52">
        <v>948.71093956199979</v>
      </c>
      <c r="L6435" s="52">
        <v>922.97146449959985</v>
      </c>
      <c r="M6435" s="52">
        <v>826.81962633000012</v>
      </c>
      <c r="N6435" s="52">
        <v>718.09612985520005</v>
      </c>
      <c r="O6435" s="52">
        <v>655.2633066336</v>
      </c>
      <c r="P6435" s="52">
        <v>560.74492754999994</v>
      </c>
      <c r="Q6435" s="52">
        <v>541.01402546400004</v>
      </c>
      <c r="R6435" s="52">
        <v>536.2286428548</v>
      </c>
      <c r="S6435" s="52">
        <v>500.17561401239999</v>
      </c>
      <c r="T6435" s="52">
        <v>585.41665556880002</v>
      </c>
      <c r="U6435" s="52">
        <v>550.25597197080003</v>
      </c>
      <c r="V6435" s="52">
        <v>491.96059743600006</v>
      </c>
      <c r="W6435" s="52">
        <v>467.36453745360012</v>
      </c>
      <c r="X6435" s="52">
        <v>459.53722693079999</v>
      </c>
      <c r="Y6435" s="52">
        <v>513.17172172799997</v>
      </c>
      <c r="Z6435" s="52">
        <v>454.50631362240011</v>
      </c>
    </row>
    <row r="6436" spans="1:26">
      <c r="A6436" s="52" t="s">
        <v>356</v>
      </c>
      <c r="B6436" s="52" t="s">
        <v>343</v>
      </c>
      <c r="C6436" s="52" t="s">
        <v>54</v>
      </c>
      <c r="D6436" s="52" t="s">
        <v>93</v>
      </c>
      <c r="E6436" s="52" t="s">
        <v>94</v>
      </c>
      <c r="F6436" s="52" t="s">
        <v>73</v>
      </c>
      <c r="G6436" s="52">
        <v>201.55591400040001</v>
      </c>
      <c r="H6436" s="52">
        <v>205.42225632840001</v>
      </c>
      <c r="I6436" s="52">
        <v>218.04632080920001</v>
      </c>
      <c r="J6436" s="52">
        <v>224.38180331640004</v>
      </c>
      <c r="K6436" s="52">
        <v>246.15060936840001</v>
      </c>
      <c r="L6436" s="52">
        <v>257.99321181599998</v>
      </c>
      <c r="M6436" s="52">
        <v>359.7632917848</v>
      </c>
      <c r="N6436" s="52">
        <v>416.54003859720001</v>
      </c>
      <c r="O6436" s="52">
        <v>400.88895958440008</v>
      </c>
      <c r="P6436" s="52">
        <v>361.46686302360001</v>
      </c>
      <c r="Q6436" s="52">
        <v>356.71048656479996</v>
      </c>
      <c r="R6436" s="52">
        <v>368.43685925760002</v>
      </c>
      <c r="S6436" s="52">
        <v>349.48256670360001</v>
      </c>
      <c r="T6436" s="52">
        <v>364.56840678240002</v>
      </c>
      <c r="U6436" s="52">
        <v>360.93379127399999</v>
      </c>
      <c r="V6436" s="52">
        <v>390.72832867440002</v>
      </c>
      <c r="W6436" s="52">
        <v>353.09927526839999</v>
      </c>
      <c r="X6436" s="52">
        <v>388.97462050560006</v>
      </c>
      <c r="Y6436" s="52">
        <v>368.80683002640006</v>
      </c>
      <c r="Z6436" s="52">
        <v>369.34803254159999</v>
      </c>
    </row>
    <row r="6437" spans="1:26">
      <c r="A6437" s="52" t="s">
        <v>357</v>
      </c>
      <c r="B6437" s="52" t="s">
        <v>337</v>
      </c>
      <c r="C6437" s="52" t="s">
        <v>54</v>
      </c>
      <c r="D6437" s="52" t="s">
        <v>93</v>
      </c>
      <c r="E6437" s="52" t="s">
        <v>95</v>
      </c>
      <c r="F6437" s="52" t="s">
        <v>63</v>
      </c>
      <c r="G6437" s="52">
        <v>0</v>
      </c>
      <c r="H6437" s="52">
        <v>0</v>
      </c>
      <c r="I6437" s="52">
        <v>0</v>
      </c>
      <c r="J6437" s="52">
        <v>0</v>
      </c>
      <c r="K6437" s="52">
        <v>0</v>
      </c>
      <c r="L6437" s="52">
        <v>0</v>
      </c>
      <c r="M6437" s="52">
        <v>0</v>
      </c>
      <c r="N6437" s="52">
        <v>0</v>
      </c>
      <c r="O6437" s="52">
        <v>0</v>
      </c>
      <c r="P6437" s="52">
        <v>0</v>
      </c>
      <c r="Q6437" s="52">
        <v>0</v>
      </c>
      <c r="R6437" s="52">
        <v>0</v>
      </c>
      <c r="S6437" s="52">
        <v>0</v>
      </c>
      <c r="T6437" s="52">
        <v>0</v>
      </c>
      <c r="U6437" s="52">
        <v>0</v>
      </c>
      <c r="V6437" s="52">
        <v>0</v>
      </c>
      <c r="W6437" s="52">
        <v>0</v>
      </c>
      <c r="X6437" s="52">
        <v>0</v>
      </c>
      <c r="Y6437" s="52">
        <v>0</v>
      </c>
      <c r="Z6437" s="52">
        <v>0</v>
      </c>
    </row>
    <row r="6438" spans="1:26">
      <c r="A6438" s="52" t="s">
        <v>357</v>
      </c>
      <c r="B6438" s="52" t="s">
        <v>338</v>
      </c>
      <c r="C6438" s="52" t="s">
        <v>54</v>
      </c>
      <c r="D6438" s="52" t="s">
        <v>93</v>
      </c>
      <c r="E6438" s="52" t="s">
        <v>95</v>
      </c>
      <c r="F6438" s="52" t="s">
        <v>64</v>
      </c>
      <c r="G6438" s="52">
        <v>0.72370931400000005</v>
      </c>
      <c r="H6438" s="52">
        <v>0.67600910160000005</v>
      </c>
      <c r="I6438" s="52">
        <v>0.60252657480000005</v>
      </c>
      <c r="J6438" s="52">
        <v>0.62408859480000001</v>
      </c>
      <c r="K6438" s="52">
        <v>0.57448338840000002</v>
      </c>
      <c r="L6438" s="52">
        <v>0.5348720736</v>
      </c>
      <c r="M6438" s="52">
        <v>0.50275931760000003</v>
      </c>
      <c r="N6438" s="52">
        <v>0.48573578880000001</v>
      </c>
      <c r="O6438" s="52">
        <v>0.46408165920000005</v>
      </c>
      <c r="P6438" s="52">
        <v>0.44664782399999997</v>
      </c>
      <c r="Q6438" s="52">
        <v>0.40281621480000002</v>
      </c>
      <c r="R6438" s="52">
        <v>0.35655207480000001</v>
      </c>
      <c r="S6438" s="52">
        <v>0.340407774</v>
      </c>
      <c r="T6438" s="52">
        <v>0.340407774</v>
      </c>
      <c r="U6438" s="52">
        <v>0.340407774</v>
      </c>
      <c r="V6438" s="52">
        <v>0.340407774</v>
      </c>
      <c r="W6438" s="52">
        <v>0.340407774</v>
      </c>
      <c r="X6438" s="52">
        <v>0.340407774</v>
      </c>
      <c r="Y6438" s="52">
        <v>0.340407774</v>
      </c>
      <c r="Z6438" s="52">
        <v>0.340407774</v>
      </c>
    </row>
    <row r="6439" spans="1:26">
      <c r="A6439" s="52" t="s">
        <v>357</v>
      </c>
      <c r="B6439" s="52" t="s">
        <v>339</v>
      </c>
      <c r="C6439" s="52" t="s">
        <v>54</v>
      </c>
      <c r="D6439" s="52" t="s">
        <v>93</v>
      </c>
      <c r="E6439" s="52" t="s">
        <v>95</v>
      </c>
      <c r="F6439" s="52" t="s">
        <v>65</v>
      </c>
      <c r="G6439" s="52">
        <v>0</v>
      </c>
      <c r="H6439" s="52">
        <v>0</v>
      </c>
      <c r="I6439" s="52">
        <v>0</v>
      </c>
      <c r="J6439" s="52">
        <v>0</v>
      </c>
      <c r="K6439" s="52">
        <v>0</v>
      </c>
      <c r="L6439" s="52">
        <v>0</v>
      </c>
      <c r="M6439" s="52">
        <v>0</v>
      </c>
      <c r="N6439" s="52">
        <v>0</v>
      </c>
      <c r="O6439" s="52">
        <v>0</v>
      </c>
      <c r="P6439" s="52">
        <v>0</v>
      </c>
      <c r="Q6439" s="52">
        <v>0</v>
      </c>
      <c r="R6439" s="52">
        <v>0</v>
      </c>
      <c r="S6439" s="52">
        <v>0</v>
      </c>
      <c r="T6439" s="52">
        <v>0</v>
      </c>
      <c r="U6439" s="52">
        <v>0</v>
      </c>
      <c r="V6439" s="52">
        <v>0</v>
      </c>
      <c r="W6439" s="52">
        <v>0</v>
      </c>
      <c r="X6439" s="52">
        <v>0</v>
      </c>
      <c r="Y6439" s="52">
        <v>0</v>
      </c>
      <c r="Z6439" s="52">
        <v>0</v>
      </c>
    </row>
    <row r="6440" spans="1:26">
      <c r="A6440" s="52" t="s">
        <v>357</v>
      </c>
      <c r="B6440" s="52" t="s">
        <v>340</v>
      </c>
      <c r="C6440" s="52" t="s">
        <v>54</v>
      </c>
      <c r="D6440" s="52" t="s">
        <v>93</v>
      </c>
      <c r="E6440" s="52" t="s">
        <v>95</v>
      </c>
      <c r="F6440" s="52" t="s">
        <v>66</v>
      </c>
      <c r="G6440" s="52">
        <v>900.5920136676001</v>
      </c>
      <c r="H6440" s="52">
        <v>909.19077977160009</v>
      </c>
      <c r="I6440" s="52">
        <v>936.99689280840005</v>
      </c>
      <c r="J6440" s="52">
        <v>934.14623885280002</v>
      </c>
      <c r="K6440" s="52">
        <v>960.45857282520001</v>
      </c>
      <c r="L6440" s="52">
        <v>996.76517939640007</v>
      </c>
      <c r="M6440" s="52">
        <v>980.98193148120015</v>
      </c>
      <c r="N6440" s="52">
        <v>1000.426732776</v>
      </c>
      <c r="O6440" s="52">
        <v>997.84042081199993</v>
      </c>
      <c r="P6440" s="52">
        <v>985.81457050200004</v>
      </c>
      <c r="Q6440" s="52">
        <v>1077.6209456988001</v>
      </c>
      <c r="R6440" s="52">
        <v>1023.39564318</v>
      </c>
      <c r="S6440" s="52">
        <v>1042.2276476796001</v>
      </c>
      <c r="T6440" s="52">
        <v>1021.5390276540001</v>
      </c>
      <c r="U6440" s="52">
        <v>975.17957515199998</v>
      </c>
      <c r="V6440" s="52">
        <v>963.81266854680007</v>
      </c>
      <c r="W6440" s="52">
        <v>962.01493617599999</v>
      </c>
      <c r="X6440" s="52">
        <v>983.81910394080012</v>
      </c>
      <c r="Y6440" s="52">
        <v>938.61192160080009</v>
      </c>
      <c r="Z6440" s="52">
        <v>900.35229005999997</v>
      </c>
    </row>
    <row r="6441" spans="1:26">
      <c r="A6441" s="52" t="s">
        <v>357</v>
      </c>
      <c r="B6441" s="52" t="s">
        <v>341</v>
      </c>
      <c r="C6441" s="52" t="s">
        <v>54</v>
      </c>
      <c r="D6441" s="52" t="s">
        <v>93</v>
      </c>
      <c r="E6441" s="52" t="s">
        <v>95</v>
      </c>
      <c r="F6441" s="52" t="s">
        <v>67</v>
      </c>
      <c r="G6441" s="52">
        <v>1.3061853036000002</v>
      </c>
      <c r="H6441" s="52">
        <v>1.2658580460000002</v>
      </c>
      <c r="I6441" s="52">
        <v>1.2831327828000001</v>
      </c>
      <c r="J6441" s="52">
        <v>1.3299244596000002</v>
      </c>
      <c r="K6441" s="52">
        <v>1.31612058</v>
      </c>
      <c r="L6441" s="52">
        <v>1.3256999784000001</v>
      </c>
      <c r="M6441" s="52">
        <v>1.2863984868</v>
      </c>
      <c r="N6441" s="52">
        <v>1.3514697324</v>
      </c>
      <c r="O6441" s="52">
        <v>1.3419363888</v>
      </c>
      <c r="P6441" s="52">
        <v>1.3179209040000002</v>
      </c>
      <c r="Q6441" s="52">
        <v>1.2824754551999999</v>
      </c>
      <c r="R6441" s="52">
        <v>1.2198995424000001</v>
      </c>
      <c r="S6441" s="52">
        <v>1.2037929227999999</v>
      </c>
      <c r="T6441" s="52">
        <v>1.1701896660000002</v>
      </c>
      <c r="U6441" s="52">
        <v>1.1231132868</v>
      </c>
      <c r="V6441" s="52">
        <v>1.1023970004000001</v>
      </c>
      <c r="W6441" s="52">
        <v>1.1188888056000001</v>
      </c>
      <c r="X6441" s="52">
        <v>1.1384662824</v>
      </c>
      <c r="Y6441" s="52">
        <v>1.1043480492</v>
      </c>
      <c r="Z6441" s="52">
        <v>1.1043480492</v>
      </c>
    </row>
    <row r="6442" spans="1:26">
      <c r="A6442" s="52" t="s">
        <v>357</v>
      </c>
      <c r="B6442" s="52" t="s">
        <v>337</v>
      </c>
      <c r="C6442" s="52" t="s">
        <v>54</v>
      </c>
      <c r="D6442" s="52" t="s">
        <v>93</v>
      </c>
      <c r="E6442" s="52" t="s">
        <v>95</v>
      </c>
      <c r="F6442" s="52" t="s">
        <v>68</v>
      </c>
      <c r="G6442" s="52">
        <v>0</v>
      </c>
      <c r="H6442" s="52">
        <v>0</v>
      </c>
      <c r="I6442" s="52">
        <v>0</v>
      </c>
      <c r="J6442" s="52">
        <v>0</v>
      </c>
      <c r="K6442" s="52">
        <v>0</v>
      </c>
      <c r="L6442" s="52">
        <v>0</v>
      </c>
      <c r="M6442" s="52">
        <v>0</v>
      </c>
      <c r="N6442" s="52">
        <v>0</v>
      </c>
      <c r="O6442" s="52">
        <v>0</v>
      </c>
      <c r="P6442" s="52">
        <v>0</v>
      </c>
      <c r="Q6442" s="52">
        <v>0</v>
      </c>
      <c r="R6442" s="52">
        <v>0</v>
      </c>
      <c r="S6442" s="52">
        <v>0</v>
      </c>
      <c r="T6442" s="52">
        <v>0</v>
      </c>
      <c r="U6442" s="52">
        <v>0</v>
      </c>
      <c r="V6442" s="52">
        <v>0</v>
      </c>
      <c r="W6442" s="52">
        <v>0</v>
      </c>
      <c r="X6442" s="52">
        <v>0</v>
      </c>
      <c r="Y6442" s="52">
        <v>0</v>
      </c>
      <c r="Z6442" s="52">
        <v>0</v>
      </c>
    </row>
    <row r="6443" spans="1:26">
      <c r="A6443" s="52" t="s">
        <v>357</v>
      </c>
      <c r="B6443" s="52" t="s">
        <v>337</v>
      </c>
      <c r="C6443" s="52" t="s">
        <v>54</v>
      </c>
      <c r="D6443" s="52" t="s">
        <v>93</v>
      </c>
      <c r="E6443" s="52" t="s">
        <v>95</v>
      </c>
      <c r="F6443" s="52" t="s">
        <v>69</v>
      </c>
      <c r="G6443" s="52">
        <v>0</v>
      </c>
      <c r="H6443" s="52">
        <v>0</v>
      </c>
      <c r="I6443" s="52">
        <v>0</v>
      </c>
      <c r="J6443" s="52">
        <v>0</v>
      </c>
      <c r="K6443" s="52">
        <v>0</v>
      </c>
      <c r="L6443" s="52">
        <v>0</v>
      </c>
      <c r="M6443" s="52">
        <v>0</v>
      </c>
      <c r="N6443" s="52">
        <v>0</v>
      </c>
      <c r="O6443" s="52">
        <v>0</v>
      </c>
      <c r="P6443" s="52">
        <v>0</v>
      </c>
      <c r="Q6443" s="52">
        <v>0</v>
      </c>
      <c r="R6443" s="52">
        <v>0</v>
      </c>
      <c r="S6443" s="52">
        <v>0</v>
      </c>
      <c r="T6443" s="52">
        <v>0</v>
      </c>
      <c r="U6443" s="52">
        <v>0</v>
      </c>
      <c r="V6443" s="52">
        <v>0</v>
      </c>
      <c r="W6443" s="52">
        <v>0</v>
      </c>
      <c r="X6443" s="52">
        <v>0</v>
      </c>
      <c r="Y6443" s="52">
        <v>0</v>
      </c>
      <c r="Z6443" s="52">
        <v>0</v>
      </c>
    </row>
    <row r="6444" spans="1:26">
      <c r="A6444" s="52" t="s">
        <v>357</v>
      </c>
      <c r="B6444" s="52" t="s">
        <v>337</v>
      </c>
      <c r="C6444" s="52" t="s">
        <v>54</v>
      </c>
      <c r="D6444" s="52" t="s">
        <v>93</v>
      </c>
      <c r="E6444" s="52" t="s">
        <v>95</v>
      </c>
      <c r="F6444" s="52" t="s">
        <v>70</v>
      </c>
      <c r="G6444" s="52">
        <v>0</v>
      </c>
      <c r="H6444" s="52">
        <v>0</v>
      </c>
      <c r="I6444" s="52">
        <v>0</v>
      </c>
      <c r="J6444" s="52">
        <v>0</v>
      </c>
      <c r="K6444" s="52">
        <v>0</v>
      </c>
      <c r="L6444" s="52">
        <v>0</v>
      </c>
      <c r="M6444" s="52">
        <v>0</v>
      </c>
      <c r="N6444" s="52">
        <v>0</v>
      </c>
      <c r="O6444" s="52">
        <v>0</v>
      </c>
      <c r="P6444" s="52">
        <v>0</v>
      </c>
      <c r="Q6444" s="52">
        <v>0</v>
      </c>
      <c r="R6444" s="52">
        <v>0</v>
      </c>
      <c r="S6444" s="52">
        <v>0</v>
      </c>
      <c r="T6444" s="52">
        <v>0</v>
      </c>
      <c r="U6444" s="52">
        <v>0</v>
      </c>
      <c r="V6444" s="52">
        <v>0</v>
      </c>
      <c r="W6444" s="52">
        <v>0</v>
      </c>
      <c r="X6444" s="52">
        <v>0</v>
      </c>
      <c r="Y6444" s="52">
        <v>0</v>
      </c>
      <c r="Z6444" s="52">
        <v>0</v>
      </c>
    </row>
    <row r="6445" spans="1:26">
      <c r="A6445" s="52" t="s">
        <v>357</v>
      </c>
      <c r="B6445" s="52" t="s">
        <v>342</v>
      </c>
      <c r="C6445" s="52" t="s">
        <v>54</v>
      </c>
      <c r="D6445" s="52" t="s">
        <v>93</v>
      </c>
      <c r="E6445" s="52" t="s">
        <v>95</v>
      </c>
      <c r="F6445" s="52" t="s">
        <v>71</v>
      </c>
      <c r="G6445" s="52">
        <v>0</v>
      </c>
      <c r="H6445" s="52">
        <v>0</v>
      </c>
      <c r="I6445" s="52">
        <v>0</v>
      </c>
      <c r="J6445" s="52">
        <v>0</v>
      </c>
      <c r="K6445" s="52">
        <v>0</v>
      </c>
      <c r="L6445" s="52">
        <v>0</v>
      </c>
      <c r="M6445" s="52">
        <v>0</v>
      </c>
      <c r="N6445" s="52">
        <v>0</v>
      </c>
      <c r="O6445" s="52">
        <v>0</v>
      </c>
      <c r="P6445" s="52">
        <v>0</v>
      </c>
      <c r="Q6445" s="52">
        <v>0</v>
      </c>
      <c r="R6445" s="52">
        <v>0</v>
      </c>
      <c r="S6445" s="52">
        <v>0</v>
      </c>
      <c r="T6445" s="52">
        <v>0</v>
      </c>
      <c r="U6445" s="52">
        <v>0</v>
      </c>
      <c r="V6445" s="52">
        <v>0</v>
      </c>
      <c r="W6445" s="52">
        <v>0</v>
      </c>
      <c r="X6445" s="52">
        <v>0</v>
      </c>
      <c r="Y6445" s="52">
        <v>0</v>
      </c>
      <c r="Z6445" s="52">
        <v>0</v>
      </c>
    </row>
    <row r="6446" spans="1:26">
      <c r="A6446" s="52" t="s">
        <v>357</v>
      </c>
      <c r="B6446" s="52" t="s">
        <v>342</v>
      </c>
      <c r="C6446" s="52" t="s">
        <v>54</v>
      </c>
      <c r="D6446" s="52" t="s">
        <v>93</v>
      </c>
      <c r="E6446" s="52" t="s">
        <v>95</v>
      </c>
      <c r="F6446" s="52" t="s">
        <v>72</v>
      </c>
      <c r="G6446" s="52">
        <v>727.91482480920001</v>
      </c>
      <c r="H6446" s="52">
        <v>680.52134575080004</v>
      </c>
      <c r="I6446" s="52">
        <v>710.35433472240004</v>
      </c>
      <c r="J6446" s="52">
        <v>663.27609239640003</v>
      </c>
      <c r="K6446" s="52">
        <v>671.25076571880004</v>
      </c>
      <c r="L6446" s="52">
        <v>690.45335644680006</v>
      </c>
      <c r="M6446" s="52">
        <v>637.34819877360007</v>
      </c>
      <c r="N6446" s="52">
        <v>625.02454137960001</v>
      </c>
      <c r="O6446" s="52">
        <v>579.55285376279994</v>
      </c>
      <c r="P6446" s="52">
        <v>575.00875643760003</v>
      </c>
      <c r="Q6446" s="52">
        <v>611.92524579120004</v>
      </c>
      <c r="R6446" s="52">
        <v>586.83748801679997</v>
      </c>
      <c r="S6446" s="52">
        <v>589.21069186080001</v>
      </c>
      <c r="T6446" s="52">
        <v>566.38726438320009</v>
      </c>
      <c r="U6446" s="52">
        <v>532.15439241240006</v>
      </c>
      <c r="V6446" s="52">
        <v>507.64022623800003</v>
      </c>
      <c r="W6446" s="52">
        <v>504.92586936960004</v>
      </c>
      <c r="X6446" s="52">
        <v>541.35899685000004</v>
      </c>
      <c r="Y6446" s="52">
        <v>461.2467936672</v>
      </c>
      <c r="Z6446" s="52">
        <v>476.23864427279995</v>
      </c>
    </row>
    <row r="6447" spans="1:26">
      <c r="A6447" s="52" t="s">
        <v>357</v>
      </c>
      <c r="B6447" s="52" t="s">
        <v>343</v>
      </c>
      <c r="C6447" s="52" t="s">
        <v>54</v>
      </c>
      <c r="D6447" s="52" t="s">
        <v>93</v>
      </c>
      <c r="E6447" s="52" t="s">
        <v>95</v>
      </c>
      <c r="F6447" s="52" t="s">
        <v>73</v>
      </c>
      <c r="G6447" s="52">
        <v>377.00743563720005</v>
      </c>
      <c r="H6447" s="52">
        <v>371.68217354159998</v>
      </c>
      <c r="I6447" s="52">
        <v>383.54716699560004</v>
      </c>
      <c r="J6447" s="52">
        <v>384.68575888200002</v>
      </c>
      <c r="K6447" s="52">
        <v>374.96431073160005</v>
      </c>
      <c r="L6447" s="52">
        <v>392.46863070960001</v>
      </c>
      <c r="M6447" s="52">
        <v>386.05630367520001</v>
      </c>
      <c r="N6447" s="52">
        <v>389.3781233556</v>
      </c>
      <c r="O6447" s="52">
        <v>380.04624019800002</v>
      </c>
      <c r="P6447" s="52">
        <v>378.916536888</v>
      </c>
      <c r="Q6447" s="52">
        <v>384.3451292076</v>
      </c>
      <c r="R6447" s="52">
        <v>383.99917392360004</v>
      </c>
      <c r="S6447" s="52">
        <v>383.90233323960007</v>
      </c>
      <c r="T6447" s="52">
        <v>374.6803075272</v>
      </c>
      <c r="U6447" s="52">
        <v>375.35714142840004</v>
      </c>
      <c r="V6447" s="52">
        <v>360.29329042320001</v>
      </c>
      <c r="W6447" s="52">
        <v>367.52495747040007</v>
      </c>
      <c r="X6447" s="52">
        <v>385.53814530720007</v>
      </c>
      <c r="Y6447" s="52">
        <v>360.76096854359997</v>
      </c>
      <c r="Z6447" s="52">
        <v>365.54220622080004</v>
      </c>
    </row>
    <row r="6448" spans="1:26">
      <c r="A6448" s="52" t="s">
        <v>356</v>
      </c>
      <c r="B6448" s="52" t="s">
        <v>337</v>
      </c>
      <c r="C6448" s="52" t="s">
        <v>244</v>
      </c>
      <c r="D6448" s="52" t="s">
        <v>93</v>
      </c>
      <c r="E6448" s="52" t="s">
        <v>94</v>
      </c>
      <c r="F6448" s="52" t="s">
        <v>63</v>
      </c>
      <c r="G6448" s="52">
        <v>0</v>
      </c>
      <c r="H6448" s="52">
        <v>0</v>
      </c>
      <c r="I6448" s="52">
        <v>0</v>
      </c>
      <c r="J6448" s="52">
        <v>0</v>
      </c>
      <c r="K6448" s="52">
        <v>0</v>
      </c>
      <c r="L6448" s="52">
        <v>0</v>
      </c>
      <c r="M6448" s="52">
        <v>0</v>
      </c>
      <c r="N6448" s="52">
        <v>0</v>
      </c>
      <c r="O6448" s="52">
        <v>0</v>
      </c>
      <c r="P6448" s="52">
        <v>0</v>
      </c>
      <c r="Q6448" s="52">
        <v>0</v>
      </c>
      <c r="R6448" s="52">
        <v>0</v>
      </c>
      <c r="S6448" s="52">
        <v>0</v>
      </c>
      <c r="T6448" s="52">
        <v>0</v>
      </c>
      <c r="U6448" s="52">
        <v>0</v>
      </c>
      <c r="V6448" s="52">
        <v>0</v>
      </c>
      <c r="W6448" s="52">
        <v>0</v>
      </c>
      <c r="X6448" s="52">
        <v>0</v>
      </c>
      <c r="Y6448" s="52">
        <v>0</v>
      </c>
      <c r="Z6448" s="52">
        <v>0</v>
      </c>
    </row>
    <row r="6449" spans="1:26">
      <c r="A6449" s="52" t="s">
        <v>356</v>
      </c>
      <c r="B6449" s="52" t="s">
        <v>338</v>
      </c>
      <c r="C6449" s="52" t="s">
        <v>244</v>
      </c>
      <c r="D6449" s="52" t="s">
        <v>93</v>
      </c>
      <c r="E6449" s="52" t="s">
        <v>94</v>
      </c>
      <c r="F6449" s="52" t="s">
        <v>64</v>
      </c>
      <c r="G6449" s="52">
        <v>1.794001932</v>
      </c>
      <c r="H6449" s="52">
        <v>1.7590002840000001</v>
      </c>
      <c r="I6449" s="52">
        <v>1.993000536</v>
      </c>
      <c r="J6449" s="52">
        <v>1.8139980888</v>
      </c>
      <c r="K6449" s="52">
        <v>1.4240018556</v>
      </c>
      <c r="L6449" s="52">
        <v>1.3520014560000002</v>
      </c>
      <c r="M6449" s="52">
        <v>1.4309979984000001</v>
      </c>
      <c r="N6449" s="52">
        <v>1.4769983700000002</v>
      </c>
      <c r="O6449" s="52">
        <v>1.7259999264000001</v>
      </c>
      <c r="P6449" s="52">
        <v>4.2980014080000002</v>
      </c>
      <c r="Q6449" s="52">
        <v>0.96700007519999998</v>
      </c>
      <c r="R6449" s="52">
        <v>1.0340014356</v>
      </c>
      <c r="S6449" s="52">
        <v>1.2990007548</v>
      </c>
      <c r="T6449" s="52">
        <v>2.4540007104000003</v>
      </c>
      <c r="U6449" s="52">
        <v>34.341000267600002</v>
      </c>
      <c r="V6449" s="52">
        <v>35.906000986800002</v>
      </c>
      <c r="W6449" s="52">
        <v>5.6070002411999997</v>
      </c>
      <c r="X6449" s="52">
        <v>6.2924296428000002</v>
      </c>
      <c r="Y6449" s="52">
        <v>6.3143098595999998</v>
      </c>
      <c r="Z6449" s="52">
        <v>5.3626125384000005</v>
      </c>
    </row>
    <row r="6450" spans="1:26">
      <c r="A6450" s="52" t="s">
        <v>356</v>
      </c>
      <c r="B6450" s="52" t="s">
        <v>339</v>
      </c>
      <c r="C6450" s="52" t="s">
        <v>244</v>
      </c>
      <c r="D6450" s="52" t="s">
        <v>93</v>
      </c>
      <c r="E6450" s="52" t="s">
        <v>94</v>
      </c>
      <c r="F6450" s="52" t="s">
        <v>65</v>
      </c>
      <c r="G6450" s="52">
        <v>4.7159989596000003</v>
      </c>
      <c r="H6450" s="52">
        <v>7.216000041600001</v>
      </c>
      <c r="I6450" s="52">
        <v>8.8489985796000017</v>
      </c>
      <c r="J6450" s="52">
        <v>9.7430017967999998</v>
      </c>
      <c r="K6450" s="52">
        <v>10.1980022868</v>
      </c>
      <c r="L6450" s="52">
        <v>10.012003696800001</v>
      </c>
      <c r="M6450" s="52">
        <v>12.451999561199999</v>
      </c>
      <c r="N6450" s="52">
        <v>12.9769949736</v>
      </c>
      <c r="O6450" s="52">
        <v>13.453997097600002</v>
      </c>
      <c r="P6450" s="52">
        <v>14.8409960148</v>
      </c>
      <c r="Q6450" s="52">
        <v>22.048999268400003</v>
      </c>
      <c r="R6450" s="52">
        <v>27.453998970000001</v>
      </c>
      <c r="S6450" s="52">
        <v>29.825997015599999</v>
      </c>
      <c r="T6450" s="52">
        <v>25.678000277999999</v>
      </c>
      <c r="U6450" s="52">
        <v>14.797997578800002</v>
      </c>
      <c r="V6450" s="52">
        <v>22.126007080800001</v>
      </c>
      <c r="W6450" s="52">
        <v>24.997996969200003</v>
      </c>
      <c r="X6450" s="52">
        <v>25.796696058000002</v>
      </c>
      <c r="Y6450" s="52">
        <v>26.047162994400004</v>
      </c>
      <c r="Z6450" s="52">
        <v>23.651354617200003</v>
      </c>
    </row>
    <row r="6451" spans="1:26">
      <c r="A6451" s="52" t="s">
        <v>356</v>
      </c>
      <c r="B6451" s="52" t="s">
        <v>340</v>
      </c>
      <c r="C6451" s="52" t="s">
        <v>244</v>
      </c>
      <c r="D6451" s="52" t="s">
        <v>93</v>
      </c>
      <c r="E6451" s="52" t="s">
        <v>94</v>
      </c>
      <c r="F6451" s="52" t="s">
        <v>66</v>
      </c>
      <c r="G6451" s="52">
        <v>245.82959903880001</v>
      </c>
      <c r="H6451" s="52">
        <v>290.82600111959999</v>
      </c>
      <c r="I6451" s="52">
        <v>322.71120035280001</v>
      </c>
      <c r="J6451" s="52">
        <v>348.1380010044</v>
      </c>
      <c r="K6451" s="52">
        <v>370.94399883360001</v>
      </c>
      <c r="L6451" s="52">
        <v>407.48759921880003</v>
      </c>
      <c r="M6451" s="52">
        <v>430.29000058680003</v>
      </c>
      <c r="N6451" s="52">
        <v>454.36680107280006</v>
      </c>
      <c r="O6451" s="52">
        <v>476.89559924760005</v>
      </c>
      <c r="P6451" s="52">
        <v>494.5247989092</v>
      </c>
      <c r="Q6451" s="52">
        <v>531.74159905320005</v>
      </c>
      <c r="R6451" s="52">
        <v>539.57879879760003</v>
      </c>
      <c r="S6451" s="52">
        <v>549.16559945999995</v>
      </c>
      <c r="T6451" s="52">
        <v>547.9380003924</v>
      </c>
      <c r="U6451" s="52">
        <v>535.46759984519997</v>
      </c>
      <c r="V6451" s="52">
        <v>548.20080164160004</v>
      </c>
      <c r="W6451" s="52">
        <v>591.91919976960003</v>
      </c>
      <c r="X6451" s="52">
        <v>588.32435467440007</v>
      </c>
      <c r="Y6451" s="52">
        <v>594.54793657799996</v>
      </c>
      <c r="Z6451" s="52">
        <v>589.00195894680007</v>
      </c>
    </row>
    <row r="6452" spans="1:26">
      <c r="A6452" s="52" t="s">
        <v>356</v>
      </c>
      <c r="B6452" s="52" t="s">
        <v>341</v>
      </c>
      <c r="C6452" s="52" t="s">
        <v>244</v>
      </c>
      <c r="D6452" s="52" t="s">
        <v>93</v>
      </c>
      <c r="E6452" s="52" t="s">
        <v>94</v>
      </c>
      <c r="F6452" s="52" t="s">
        <v>67</v>
      </c>
      <c r="G6452" s="52">
        <v>4.0250011140000002</v>
      </c>
      <c r="H6452" s="52">
        <v>4.8570020100000004</v>
      </c>
      <c r="I6452" s="52">
        <v>6.1109988515999998</v>
      </c>
      <c r="J6452" s="52">
        <v>6.0440016779999999</v>
      </c>
      <c r="K6452" s="52">
        <v>6.9640007364000009</v>
      </c>
      <c r="L6452" s="52">
        <v>8.4729988188000007</v>
      </c>
      <c r="M6452" s="52">
        <v>7.6020020676</v>
      </c>
      <c r="N6452" s="52">
        <v>8.4050010000000004</v>
      </c>
      <c r="O6452" s="52">
        <v>10.766000322000002</v>
      </c>
      <c r="P6452" s="52">
        <v>8.0779993595999997</v>
      </c>
      <c r="Q6452" s="52">
        <v>9.8590012776000009</v>
      </c>
      <c r="R6452" s="52">
        <v>10.9370017944</v>
      </c>
      <c r="S6452" s="52">
        <v>10.9459992276</v>
      </c>
      <c r="T6452" s="52">
        <v>11.828999534400001</v>
      </c>
      <c r="U6452" s="52">
        <v>13.273998192000001</v>
      </c>
      <c r="V6452" s="52">
        <v>10.186999376400001</v>
      </c>
      <c r="W6452" s="52">
        <v>11.099998105200001</v>
      </c>
      <c r="X6452" s="52">
        <v>12.687301908</v>
      </c>
      <c r="Y6452" s="52">
        <v>14.0906795868</v>
      </c>
      <c r="Z6452" s="52">
        <v>13.3424230644</v>
      </c>
    </row>
    <row r="6453" spans="1:26">
      <c r="A6453" s="52" t="s">
        <v>356</v>
      </c>
      <c r="B6453" s="52" t="s">
        <v>337</v>
      </c>
      <c r="C6453" s="52" t="s">
        <v>244</v>
      </c>
      <c r="D6453" s="52" t="s">
        <v>93</v>
      </c>
      <c r="E6453" s="52" t="s">
        <v>94</v>
      </c>
      <c r="F6453" s="52" t="s">
        <v>68</v>
      </c>
      <c r="G6453" s="52">
        <v>0</v>
      </c>
      <c r="H6453" s="52">
        <v>0</v>
      </c>
      <c r="I6453" s="52">
        <v>0</v>
      </c>
      <c r="J6453" s="52">
        <v>0</v>
      </c>
      <c r="K6453" s="52">
        <v>0</v>
      </c>
      <c r="L6453" s="52">
        <v>0</v>
      </c>
      <c r="M6453" s="52">
        <v>0</v>
      </c>
      <c r="N6453" s="52">
        <v>0</v>
      </c>
      <c r="O6453" s="52">
        <v>0</v>
      </c>
      <c r="P6453" s="52">
        <v>0</v>
      </c>
      <c r="Q6453" s="52">
        <v>0</v>
      </c>
      <c r="R6453" s="52">
        <v>0</v>
      </c>
      <c r="S6453" s="52">
        <v>0</v>
      </c>
      <c r="T6453" s="52">
        <v>0</v>
      </c>
      <c r="U6453" s="52">
        <v>0</v>
      </c>
      <c r="V6453" s="52">
        <v>0</v>
      </c>
      <c r="W6453" s="52">
        <v>0</v>
      </c>
      <c r="X6453" s="52">
        <v>0</v>
      </c>
      <c r="Y6453" s="52">
        <v>0</v>
      </c>
      <c r="Z6453" s="52">
        <v>0</v>
      </c>
    </row>
    <row r="6454" spans="1:26">
      <c r="A6454" s="52" t="s">
        <v>356</v>
      </c>
      <c r="B6454" s="52" t="s">
        <v>337</v>
      </c>
      <c r="C6454" s="52" t="s">
        <v>244</v>
      </c>
      <c r="D6454" s="52" t="s">
        <v>93</v>
      </c>
      <c r="E6454" s="52" t="s">
        <v>94</v>
      </c>
      <c r="F6454" s="52" t="s">
        <v>69</v>
      </c>
      <c r="G6454" s="52">
        <v>0</v>
      </c>
      <c r="H6454" s="52">
        <v>0</v>
      </c>
      <c r="I6454" s="52">
        <v>0</v>
      </c>
      <c r="J6454" s="52">
        <v>0</v>
      </c>
      <c r="K6454" s="52">
        <v>0</v>
      </c>
      <c r="L6454" s="52">
        <v>0</v>
      </c>
      <c r="M6454" s="52">
        <v>0</v>
      </c>
      <c r="N6454" s="52">
        <v>0</v>
      </c>
      <c r="O6454" s="52">
        <v>0</v>
      </c>
      <c r="P6454" s="52">
        <v>0</v>
      </c>
      <c r="Q6454" s="52">
        <v>0</v>
      </c>
      <c r="R6454" s="52">
        <v>0</v>
      </c>
      <c r="S6454" s="52">
        <v>0</v>
      </c>
      <c r="T6454" s="52">
        <v>0</v>
      </c>
      <c r="U6454" s="52">
        <v>0</v>
      </c>
      <c r="V6454" s="52">
        <v>0</v>
      </c>
      <c r="W6454" s="52">
        <v>0</v>
      </c>
      <c r="X6454" s="52">
        <v>0</v>
      </c>
      <c r="Y6454" s="52">
        <v>0</v>
      </c>
      <c r="Z6454" s="52">
        <v>0</v>
      </c>
    </row>
    <row r="6455" spans="1:26">
      <c r="A6455" s="52" t="s">
        <v>356</v>
      </c>
      <c r="B6455" s="52" t="s">
        <v>337</v>
      </c>
      <c r="C6455" s="52" t="s">
        <v>244</v>
      </c>
      <c r="D6455" s="52" t="s">
        <v>93</v>
      </c>
      <c r="E6455" s="52" t="s">
        <v>94</v>
      </c>
      <c r="F6455" s="52" t="s">
        <v>70</v>
      </c>
      <c r="G6455" s="52">
        <v>0</v>
      </c>
      <c r="H6455" s="52">
        <v>0</v>
      </c>
      <c r="I6455" s="52">
        <v>0</v>
      </c>
      <c r="J6455" s="52">
        <v>0</v>
      </c>
      <c r="K6455" s="52">
        <v>0</v>
      </c>
      <c r="L6455" s="52">
        <v>0</v>
      </c>
      <c r="M6455" s="52">
        <v>0</v>
      </c>
      <c r="N6455" s="52">
        <v>0</v>
      </c>
      <c r="O6455" s="52">
        <v>0</v>
      </c>
      <c r="P6455" s="52">
        <v>0</v>
      </c>
      <c r="Q6455" s="52">
        <v>0</v>
      </c>
      <c r="R6455" s="52">
        <v>0</v>
      </c>
      <c r="S6455" s="52">
        <v>0</v>
      </c>
      <c r="T6455" s="52">
        <v>0</v>
      </c>
      <c r="U6455" s="52">
        <v>0</v>
      </c>
      <c r="V6455" s="52">
        <v>0</v>
      </c>
      <c r="W6455" s="52">
        <v>0</v>
      </c>
      <c r="X6455" s="52">
        <v>0</v>
      </c>
      <c r="Y6455" s="52">
        <v>0</v>
      </c>
      <c r="Z6455" s="52">
        <v>0</v>
      </c>
    </row>
    <row r="6456" spans="1:26">
      <c r="A6456" s="52" t="s">
        <v>356</v>
      </c>
      <c r="B6456" s="52" t="s">
        <v>342</v>
      </c>
      <c r="C6456" s="52" t="s">
        <v>244</v>
      </c>
      <c r="D6456" s="52" t="s">
        <v>93</v>
      </c>
      <c r="E6456" s="52" t="s">
        <v>94</v>
      </c>
      <c r="F6456" s="52" t="s">
        <v>71</v>
      </c>
      <c r="G6456" s="52">
        <v>0</v>
      </c>
      <c r="H6456" s="52">
        <v>0</v>
      </c>
      <c r="I6456" s="52">
        <v>0</v>
      </c>
      <c r="J6456" s="52">
        <v>0</v>
      </c>
      <c r="K6456" s="52">
        <v>0</v>
      </c>
      <c r="L6456" s="52">
        <v>0</v>
      </c>
      <c r="M6456" s="52">
        <v>0</v>
      </c>
      <c r="N6456" s="52">
        <v>0</v>
      </c>
      <c r="O6456" s="52">
        <v>0</v>
      </c>
      <c r="P6456" s="52">
        <v>0</v>
      </c>
      <c r="Q6456" s="52">
        <v>0</v>
      </c>
      <c r="R6456" s="52">
        <v>0</v>
      </c>
      <c r="S6456" s="52">
        <v>0</v>
      </c>
      <c r="T6456" s="52">
        <v>0</v>
      </c>
      <c r="U6456" s="52">
        <v>0</v>
      </c>
      <c r="V6456" s="52">
        <v>0</v>
      </c>
      <c r="W6456" s="52">
        <v>0</v>
      </c>
      <c r="X6456" s="52">
        <v>0</v>
      </c>
      <c r="Y6456" s="52">
        <v>0</v>
      </c>
      <c r="Z6456" s="52">
        <v>0</v>
      </c>
    </row>
    <row r="6457" spans="1:26">
      <c r="A6457" s="52" t="s">
        <v>356</v>
      </c>
      <c r="B6457" s="52" t="s">
        <v>342</v>
      </c>
      <c r="C6457" s="52" t="s">
        <v>244</v>
      </c>
      <c r="D6457" s="52" t="s">
        <v>93</v>
      </c>
      <c r="E6457" s="52" t="s">
        <v>94</v>
      </c>
      <c r="F6457" s="52" t="s">
        <v>72</v>
      </c>
      <c r="G6457" s="52">
        <v>388.37950038000002</v>
      </c>
      <c r="H6457" s="52">
        <v>320.34610634040007</v>
      </c>
      <c r="I6457" s="52">
        <v>305.79170097240001</v>
      </c>
      <c r="J6457" s="52">
        <v>295.51120197840004</v>
      </c>
      <c r="K6457" s="52">
        <v>250.43929933320001</v>
      </c>
      <c r="L6457" s="52">
        <v>247.63369953239999</v>
      </c>
      <c r="M6457" s="52">
        <v>161.77729885920002</v>
      </c>
      <c r="N6457" s="52">
        <v>152.57500134840001</v>
      </c>
      <c r="O6457" s="52">
        <v>138.58720399800001</v>
      </c>
      <c r="P6457" s="52">
        <v>142.16109834600002</v>
      </c>
      <c r="Q6457" s="52">
        <v>144.35429909760001</v>
      </c>
      <c r="R6457" s="52">
        <v>124.11880387560002</v>
      </c>
      <c r="S6457" s="52">
        <v>114.14029876560001</v>
      </c>
      <c r="T6457" s="52">
        <v>89.558695803599988</v>
      </c>
      <c r="U6457" s="52">
        <v>79.2010005912</v>
      </c>
      <c r="V6457" s="52">
        <v>98.564205340800015</v>
      </c>
      <c r="W6457" s="52">
        <v>98.754001358400018</v>
      </c>
      <c r="X6457" s="52">
        <v>80.575995952800014</v>
      </c>
      <c r="Y6457" s="52">
        <v>78.208100971199997</v>
      </c>
      <c r="Z6457" s="52">
        <v>69.017819576400001</v>
      </c>
    </row>
    <row r="6458" spans="1:26">
      <c r="A6458" s="52" t="s">
        <v>356</v>
      </c>
      <c r="B6458" s="52" t="s">
        <v>343</v>
      </c>
      <c r="C6458" s="52" t="s">
        <v>244</v>
      </c>
      <c r="D6458" s="52" t="s">
        <v>93</v>
      </c>
      <c r="E6458" s="52" t="s">
        <v>94</v>
      </c>
      <c r="F6458" s="52" t="s">
        <v>73</v>
      </c>
      <c r="G6458" s="52">
        <v>75.597300414000003</v>
      </c>
      <c r="H6458" s="52">
        <v>84.446098027200009</v>
      </c>
      <c r="I6458" s="52">
        <v>70.290899852400003</v>
      </c>
      <c r="J6458" s="52">
        <v>69.227100961200009</v>
      </c>
      <c r="K6458" s="52">
        <v>108.56430177840001</v>
      </c>
      <c r="L6458" s="52">
        <v>129.6297003096</v>
      </c>
      <c r="M6458" s="52">
        <v>133.26929810999999</v>
      </c>
      <c r="N6458" s="52">
        <v>137.97359915039999</v>
      </c>
      <c r="O6458" s="52">
        <v>131.999399802</v>
      </c>
      <c r="P6458" s="52">
        <v>139.1652001116</v>
      </c>
      <c r="Q6458" s="52">
        <v>147.63960150840001</v>
      </c>
      <c r="R6458" s="52">
        <v>138.82680200160002</v>
      </c>
      <c r="S6458" s="52">
        <v>140.31989861760002</v>
      </c>
      <c r="T6458" s="52">
        <v>173.56770028440002</v>
      </c>
      <c r="U6458" s="52">
        <v>161.44830011520003</v>
      </c>
      <c r="V6458" s="52">
        <v>157.09860010080001</v>
      </c>
      <c r="W6458" s="52">
        <v>165.93119898480001</v>
      </c>
      <c r="X6458" s="52">
        <v>171.61891235640002</v>
      </c>
      <c r="Y6458" s="52">
        <v>172.04031796320001</v>
      </c>
      <c r="Z6458" s="52">
        <v>167.39661666600003</v>
      </c>
    </row>
    <row r="6459" spans="1:26">
      <c r="A6459" s="52" t="s">
        <v>357</v>
      </c>
      <c r="B6459" s="52" t="s">
        <v>337</v>
      </c>
      <c r="C6459" s="52" t="s">
        <v>244</v>
      </c>
      <c r="D6459" s="52" t="s">
        <v>93</v>
      </c>
      <c r="E6459" s="52" t="s">
        <v>95</v>
      </c>
      <c r="F6459" s="52" t="s">
        <v>63</v>
      </c>
      <c r="G6459" s="52">
        <v>0</v>
      </c>
      <c r="H6459" s="52">
        <v>0</v>
      </c>
      <c r="I6459" s="52">
        <v>0</v>
      </c>
      <c r="J6459" s="52">
        <v>0</v>
      </c>
      <c r="K6459" s="52">
        <v>0</v>
      </c>
      <c r="L6459" s="52">
        <v>0</v>
      </c>
      <c r="M6459" s="52">
        <v>0</v>
      </c>
      <c r="N6459" s="52">
        <v>0</v>
      </c>
      <c r="O6459" s="52">
        <v>0</v>
      </c>
      <c r="P6459" s="52">
        <v>0</v>
      </c>
      <c r="Q6459" s="52">
        <v>0</v>
      </c>
      <c r="R6459" s="52">
        <v>0</v>
      </c>
      <c r="S6459" s="52">
        <v>0</v>
      </c>
      <c r="T6459" s="52">
        <v>0</v>
      </c>
      <c r="U6459" s="52">
        <v>0</v>
      </c>
      <c r="V6459" s="52">
        <v>0</v>
      </c>
      <c r="W6459" s="52">
        <v>0</v>
      </c>
      <c r="X6459" s="52">
        <v>0</v>
      </c>
      <c r="Y6459" s="52">
        <v>0</v>
      </c>
      <c r="Z6459" s="52">
        <v>0</v>
      </c>
    </row>
    <row r="6460" spans="1:26">
      <c r="A6460" s="52" t="s">
        <v>357</v>
      </c>
      <c r="B6460" s="52" t="s">
        <v>338</v>
      </c>
      <c r="C6460" s="52" t="s">
        <v>244</v>
      </c>
      <c r="D6460" s="52" t="s">
        <v>93</v>
      </c>
      <c r="E6460" s="52" t="s">
        <v>95</v>
      </c>
      <c r="F6460" s="52" t="s">
        <v>64</v>
      </c>
      <c r="G6460" s="52">
        <v>2.6610002892</v>
      </c>
      <c r="H6460" s="52">
        <v>2.7800017055999997</v>
      </c>
      <c r="I6460" s="52">
        <v>2.4080003388</v>
      </c>
      <c r="J6460" s="52">
        <v>2.7080013060000003</v>
      </c>
      <c r="K6460" s="52">
        <v>1.8419994071999999</v>
      </c>
      <c r="L6460" s="52">
        <v>2.0580006060000002</v>
      </c>
      <c r="M6460" s="52">
        <v>2.1030003324000002</v>
      </c>
      <c r="N6460" s="52">
        <v>1.8180006696</v>
      </c>
      <c r="O6460" s="52">
        <v>1.2220013160000001</v>
      </c>
      <c r="P6460" s="52">
        <v>1.0169988408000001</v>
      </c>
      <c r="Q6460" s="52">
        <v>1.4379983279999999</v>
      </c>
      <c r="R6460" s="52">
        <v>2.1729994416</v>
      </c>
      <c r="S6460" s="52">
        <v>2.8999995803999998</v>
      </c>
      <c r="T6460" s="52">
        <v>5.1699988044000005</v>
      </c>
      <c r="U6460" s="52">
        <v>0.95000166720000012</v>
      </c>
      <c r="V6460" s="52">
        <v>4.4309992968000005</v>
      </c>
      <c r="W6460" s="52">
        <v>5.8769985996000003</v>
      </c>
      <c r="X6460" s="52">
        <v>6.5119979951999998</v>
      </c>
      <c r="Y6460" s="52">
        <v>6.6210306408000008</v>
      </c>
      <c r="Z6460" s="52">
        <v>6.9274499724000007</v>
      </c>
    </row>
    <row r="6461" spans="1:26">
      <c r="A6461" s="52" t="s">
        <v>357</v>
      </c>
      <c r="B6461" s="52" t="s">
        <v>339</v>
      </c>
      <c r="C6461" s="52" t="s">
        <v>244</v>
      </c>
      <c r="D6461" s="52" t="s">
        <v>93</v>
      </c>
      <c r="E6461" s="52" t="s">
        <v>95</v>
      </c>
      <c r="F6461" s="52" t="s">
        <v>65</v>
      </c>
      <c r="G6461" s="52">
        <v>0</v>
      </c>
      <c r="H6461" s="52">
        <v>0</v>
      </c>
      <c r="I6461" s="52">
        <v>0</v>
      </c>
      <c r="J6461" s="52">
        <v>0</v>
      </c>
      <c r="K6461" s="52">
        <v>0</v>
      </c>
      <c r="L6461" s="52">
        <v>0</v>
      </c>
      <c r="M6461" s="52">
        <v>0</v>
      </c>
      <c r="N6461" s="52">
        <v>0</v>
      </c>
      <c r="O6461" s="52">
        <v>0</v>
      </c>
      <c r="P6461" s="52">
        <v>0</v>
      </c>
      <c r="Q6461" s="52">
        <v>0</v>
      </c>
      <c r="R6461" s="52">
        <v>0</v>
      </c>
      <c r="S6461" s="52">
        <v>0</v>
      </c>
      <c r="T6461" s="52">
        <v>0</v>
      </c>
      <c r="U6461" s="52">
        <v>0</v>
      </c>
      <c r="V6461" s="52">
        <v>0</v>
      </c>
      <c r="W6461" s="52">
        <v>0</v>
      </c>
      <c r="X6461" s="52">
        <v>0</v>
      </c>
      <c r="Y6461" s="52">
        <v>0</v>
      </c>
      <c r="Z6461" s="52">
        <v>0</v>
      </c>
    </row>
    <row r="6462" spans="1:26">
      <c r="A6462" s="52" t="s">
        <v>357</v>
      </c>
      <c r="B6462" s="52" t="s">
        <v>340</v>
      </c>
      <c r="C6462" s="52" t="s">
        <v>244</v>
      </c>
      <c r="D6462" s="52" t="s">
        <v>93</v>
      </c>
      <c r="E6462" s="52" t="s">
        <v>95</v>
      </c>
      <c r="F6462" s="52" t="s">
        <v>66</v>
      </c>
      <c r="G6462" s="52">
        <v>133.56720149040001</v>
      </c>
      <c r="H6462" s="52">
        <v>141.1595990388</v>
      </c>
      <c r="I6462" s="52">
        <v>152.20080191160002</v>
      </c>
      <c r="J6462" s="52">
        <v>160.45919792280003</v>
      </c>
      <c r="K6462" s="52">
        <v>175.01400103680001</v>
      </c>
      <c r="L6462" s="52">
        <v>183.1463994888</v>
      </c>
      <c r="M6462" s="52">
        <v>189.13320110520002</v>
      </c>
      <c r="N6462" s="52">
        <v>195.09839883359999</v>
      </c>
      <c r="O6462" s="52">
        <v>202.42439867160002</v>
      </c>
      <c r="P6462" s="52">
        <v>207.66960077759998</v>
      </c>
      <c r="Q6462" s="52">
        <v>220.63319799120001</v>
      </c>
      <c r="R6462" s="52">
        <v>222.70679861400004</v>
      </c>
      <c r="S6462" s="52">
        <v>230.01479939880002</v>
      </c>
      <c r="T6462" s="52">
        <v>230.3784020448</v>
      </c>
      <c r="U6462" s="52">
        <v>226.54079791200002</v>
      </c>
      <c r="V6462" s="52">
        <v>229.68719904599999</v>
      </c>
      <c r="W6462" s="52">
        <v>247.59000190080002</v>
      </c>
      <c r="X6462" s="52">
        <v>239.54881288679999</v>
      </c>
      <c r="Y6462" s="52">
        <v>243.5026635216</v>
      </c>
      <c r="Z6462" s="52">
        <v>242.70409422360004</v>
      </c>
    </row>
    <row r="6463" spans="1:26">
      <c r="A6463" s="52" t="s">
        <v>357</v>
      </c>
      <c r="B6463" s="52" t="s">
        <v>341</v>
      </c>
      <c r="C6463" s="52" t="s">
        <v>244</v>
      </c>
      <c r="D6463" s="52" t="s">
        <v>93</v>
      </c>
      <c r="E6463" s="52" t="s">
        <v>95</v>
      </c>
      <c r="F6463" s="52" t="s">
        <v>67</v>
      </c>
      <c r="G6463" s="52">
        <v>44.830998360000002</v>
      </c>
      <c r="H6463" s="52">
        <v>46.134998154000009</v>
      </c>
      <c r="I6463" s="52">
        <v>47.424000830400004</v>
      </c>
      <c r="J6463" s="52">
        <v>50.8240006272</v>
      </c>
      <c r="K6463" s="52">
        <v>53.703999864000004</v>
      </c>
      <c r="L6463" s="52">
        <v>60.679999969200004</v>
      </c>
      <c r="M6463" s="52">
        <v>57.235000446000001</v>
      </c>
      <c r="N6463" s="52">
        <v>58.256998326000009</v>
      </c>
      <c r="O6463" s="52">
        <v>61.509999574800005</v>
      </c>
      <c r="P6463" s="52">
        <v>64.511997976800004</v>
      </c>
      <c r="Q6463" s="52">
        <v>73.628001352799998</v>
      </c>
      <c r="R6463" s="52">
        <v>75.528000500400012</v>
      </c>
      <c r="S6463" s="52">
        <v>78.864000872399998</v>
      </c>
      <c r="T6463" s="52">
        <v>77.455000321200004</v>
      </c>
      <c r="U6463" s="52">
        <v>72.394000668000004</v>
      </c>
      <c r="V6463" s="52">
        <v>64.883999343599996</v>
      </c>
      <c r="W6463" s="52">
        <v>70.917998756399996</v>
      </c>
      <c r="X6463" s="52">
        <v>78.789898699199995</v>
      </c>
      <c r="Y6463" s="52">
        <v>85.757742918000005</v>
      </c>
      <c r="Z6463" s="52">
        <v>83.484821307600001</v>
      </c>
    </row>
    <row r="6464" spans="1:26">
      <c r="A6464" s="52" t="s">
        <v>357</v>
      </c>
      <c r="B6464" s="52" t="s">
        <v>337</v>
      </c>
      <c r="C6464" s="52" t="s">
        <v>244</v>
      </c>
      <c r="D6464" s="52" t="s">
        <v>93</v>
      </c>
      <c r="E6464" s="52" t="s">
        <v>95</v>
      </c>
      <c r="F6464" s="52" t="s">
        <v>68</v>
      </c>
      <c r="G6464" s="52">
        <v>23.705305722000002</v>
      </c>
      <c r="H6464" s="52">
        <v>24.430258515600002</v>
      </c>
      <c r="I6464" s="52">
        <v>23.337851220000001</v>
      </c>
      <c r="J6464" s="52">
        <v>23.317989040800001</v>
      </c>
      <c r="K6464" s="52">
        <v>27.508871170800003</v>
      </c>
      <c r="L6464" s="52">
        <v>39.922620127199998</v>
      </c>
      <c r="M6464" s="52">
        <v>46.218872318400003</v>
      </c>
      <c r="N6464" s="52">
        <v>41.922457707600003</v>
      </c>
      <c r="O6464" s="52">
        <v>44.083851339600002</v>
      </c>
      <c r="P6464" s="52">
        <v>37.381718196000001</v>
      </c>
      <c r="Q6464" s="52">
        <v>35.802482356800006</v>
      </c>
      <c r="R6464" s="52">
        <v>35.089897370400003</v>
      </c>
      <c r="S6464" s="52">
        <v>34.150622284800001</v>
      </c>
      <c r="T6464" s="52">
        <v>35.715627190799999</v>
      </c>
      <c r="U6464" s="52">
        <v>30.349899673200003</v>
      </c>
      <c r="V6464" s="52">
        <v>27.443464981200002</v>
      </c>
      <c r="W6464" s="52">
        <v>23.381904729600002</v>
      </c>
      <c r="X6464" s="52">
        <v>20.896904952</v>
      </c>
      <c r="Y6464" s="52">
        <v>19.229997520800001</v>
      </c>
      <c r="Z6464" s="52">
        <v>12.476517462000002</v>
      </c>
    </row>
    <row r="6465" spans="1:26">
      <c r="A6465" s="52" t="s">
        <v>357</v>
      </c>
      <c r="B6465" s="52" t="s">
        <v>337</v>
      </c>
      <c r="C6465" s="52" t="s">
        <v>244</v>
      </c>
      <c r="D6465" s="52" t="s">
        <v>93</v>
      </c>
      <c r="E6465" s="52" t="s">
        <v>95</v>
      </c>
      <c r="F6465" s="52" t="s">
        <v>69</v>
      </c>
      <c r="G6465" s="52">
        <v>0</v>
      </c>
      <c r="H6465" s="52">
        <v>0</v>
      </c>
      <c r="I6465" s="52">
        <v>0</v>
      </c>
      <c r="J6465" s="52">
        <v>0</v>
      </c>
      <c r="K6465" s="52">
        <v>0</v>
      </c>
      <c r="L6465" s="52">
        <v>0</v>
      </c>
      <c r="M6465" s="52">
        <v>0</v>
      </c>
      <c r="N6465" s="52">
        <v>0</v>
      </c>
      <c r="O6465" s="52">
        <v>0</v>
      </c>
      <c r="P6465" s="52">
        <v>0</v>
      </c>
      <c r="Q6465" s="52">
        <v>0</v>
      </c>
      <c r="R6465" s="52">
        <v>0</v>
      </c>
      <c r="S6465" s="52">
        <v>0</v>
      </c>
      <c r="T6465" s="52">
        <v>0</v>
      </c>
      <c r="U6465" s="52">
        <v>0</v>
      </c>
      <c r="V6465" s="52">
        <v>0</v>
      </c>
      <c r="W6465" s="52">
        <v>0</v>
      </c>
      <c r="X6465" s="52">
        <v>0</v>
      </c>
      <c r="Y6465" s="52">
        <v>0</v>
      </c>
      <c r="Z6465" s="52">
        <v>0</v>
      </c>
    </row>
    <row r="6466" spans="1:26">
      <c r="A6466" s="52" t="s">
        <v>357</v>
      </c>
      <c r="B6466" s="52" t="s">
        <v>337</v>
      </c>
      <c r="C6466" s="52" t="s">
        <v>244</v>
      </c>
      <c r="D6466" s="52" t="s">
        <v>93</v>
      </c>
      <c r="E6466" s="52" t="s">
        <v>95</v>
      </c>
      <c r="F6466" s="52" t="s">
        <v>70</v>
      </c>
      <c r="G6466" s="52">
        <v>0</v>
      </c>
      <c r="H6466" s="52">
        <v>0</v>
      </c>
      <c r="I6466" s="52">
        <v>0</v>
      </c>
      <c r="J6466" s="52">
        <v>0</v>
      </c>
      <c r="K6466" s="52">
        <v>0</v>
      </c>
      <c r="L6466" s="52">
        <v>0</v>
      </c>
      <c r="M6466" s="52">
        <v>0</v>
      </c>
      <c r="N6466" s="52">
        <v>0</v>
      </c>
      <c r="O6466" s="52">
        <v>0</v>
      </c>
      <c r="P6466" s="52">
        <v>0</v>
      </c>
      <c r="Q6466" s="52">
        <v>0</v>
      </c>
      <c r="R6466" s="52">
        <v>0</v>
      </c>
      <c r="S6466" s="52">
        <v>0</v>
      </c>
      <c r="T6466" s="52">
        <v>0</v>
      </c>
      <c r="U6466" s="52">
        <v>0</v>
      </c>
      <c r="V6466" s="52">
        <v>0</v>
      </c>
      <c r="W6466" s="52">
        <v>0</v>
      </c>
      <c r="X6466" s="52">
        <v>0</v>
      </c>
      <c r="Y6466" s="52">
        <v>0</v>
      </c>
      <c r="Z6466" s="52">
        <v>0</v>
      </c>
    </row>
    <row r="6467" spans="1:26">
      <c r="A6467" s="52" t="s">
        <v>357</v>
      </c>
      <c r="B6467" s="52" t="s">
        <v>342</v>
      </c>
      <c r="C6467" s="52" t="s">
        <v>244</v>
      </c>
      <c r="D6467" s="52" t="s">
        <v>93</v>
      </c>
      <c r="E6467" s="52" t="s">
        <v>95</v>
      </c>
      <c r="F6467" s="52" t="s">
        <v>71</v>
      </c>
      <c r="G6467" s="52">
        <v>0</v>
      </c>
      <c r="H6467" s="52">
        <v>0</v>
      </c>
      <c r="I6467" s="52">
        <v>0</v>
      </c>
      <c r="J6467" s="52">
        <v>0</v>
      </c>
      <c r="K6467" s="52">
        <v>0</v>
      </c>
      <c r="L6467" s="52">
        <v>0</v>
      </c>
      <c r="M6467" s="52">
        <v>0</v>
      </c>
      <c r="N6467" s="52">
        <v>0</v>
      </c>
      <c r="O6467" s="52">
        <v>0</v>
      </c>
      <c r="P6467" s="52">
        <v>0</v>
      </c>
      <c r="Q6467" s="52">
        <v>0</v>
      </c>
      <c r="R6467" s="52">
        <v>0</v>
      </c>
      <c r="S6467" s="52">
        <v>0</v>
      </c>
      <c r="T6467" s="52">
        <v>0</v>
      </c>
      <c r="U6467" s="52">
        <v>0</v>
      </c>
      <c r="V6467" s="52">
        <v>0</v>
      </c>
      <c r="W6467" s="52">
        <v>0</v>
      </c>
      <c r="X6467" s="52">
        <v>0</v>
      </c>
      <c r="Y6467" s="52">
        <v>0</v>
      </c>
      <c r="Z6467" s="52">
        <v>0</v>
      </c>
    </row>
    <row r="6468" spans="1:26">
      <c r="A6468" s="52" t="s">
        <v>357</v>
      </c>
      <c r="B6468" s="52" t="s">
        <v>342</v>
      </c>
      <c r="C6468" s="52" t="s">
        <v>244</v>
      </c>
      <c r="D6468" s="52" t="s">
        <v>93</v>
      </c>
      <c r="E6468" s="52" t="s">
        <v>95</v>
      </c>
      <c r="F6468" s="52" t="s">
        <v>72</v>
      </c>
      <c r="G6468" s="52">
        <v>162.34799738039999</v>
      </c>
      <c r="H6468" s="52">
        <v>184.38480468720002</v>
      </c>
      <c r="I6468" s="52">
        <v>180.38459780279999</v>
      </c>
      <c r="J6468" s="52">
        <v>158.168700126</v>
      </c>
      <c r="K6468" s="52">
        <v>140.5826998668</v>
      </c>
      <c r="L6468" s="52">
        <v>133.16939687520002</v>
      </c>
      <c r="M6468" s="52">
        <v>144.38999994119999</v>
      </c>
      <c r="N6468" s="52">
        <v>129.9917998944</v>
      </c>
      <c r="O6468" s="52">
        <v>131.87730015359998</v>
      </c>
      <c r="P6468" s="52">
        <v>122.76780306479999</v>
      </c>
      <c r="Q6468" s="52">
        <v>124.8161991516</v>
      </c>
      <c r="R6468" s="52">
        <v>134.20650072960001</v>
      </c>
      <c r="S6468" s="52">
        <v>121.52940205320002</v>
      </c>
      <c r="T6468" s="52">
        <v>123.575997816</v>
      </c>
      <c r="U6468" s="52">
        <v>118.83569448240002</v>
      </c>
      <c r="V6468" s="52">
        <v>127.0323016992</v>
      </c>
      <c r="W6468" s="52">
        <v>148.08150150119999</v>
      </c>
      <c r="X6468" s="52">
        <v>153.4977008928</v>
      </c>
      <c r="Y6468" s="52">
        <v>141.82230248999997</v>
      </c>
      <c r="Z6468" s="52">
        <v>129.754500444</v>
      </c>
    </row>
    <row r="6469" spans="1:26">
      <c r="A6469" s="52" t="s">
        <v>357</v>
      </c>
      <c r="B6469" s="52" t="s">
        <v>343</v>
      </c>
      <c r="C6469" s="52" t="s">
        <v>244</v>
      </c>
      <c r="D6469" s="52" t="s">
        <v>93</v>
      </c>
      <c r="E6469" s="52" t="s">
        <v>95</v>
      </c>
      <c r="F6469" s="52" t="s">
        <v>73</v>
      </c>
      <c r="G6469" s="52">
        <v>260.81910084960003</v>
      </c>
      <c r="H6469" s="52">
        <v>266.23890088920001</v>
      </c>
      <c r="I6469" s="52">
        <v>329.94810090000004</v>
      </c>
      <c r="J6469" s="52">
        <v>354.71880068400003</v>
      </c>
      <c r="K6469" s="52">
        <v>323.63549925480004</v>
      </c>
      <c r="L6469" s="52">
        <v>350.58420170640005</v>
      </c>
      <c r="M6469" s="52">
        <v>346.37849830440001</v>
      </c>
      <c r="N6469" s="52">
        <v>344.45609977680004</v>
      </c>
      <c r="O6469" s="52">
        <v>344.84849923320002</v>
      </c>
      <c r="P6469" s="52">
        <v>346.12379851320003</v>
      </c>
      <c r="Q6469" s="52">
        <v>374.3198994096</v>
      </c>
      <c r="R6469" s="52">
        <v>372.88710108719999</v>
      </c>
      <c r="S6469" s="52">
        <v>381.2453983332</v>
      </c>
      <c r="T6469" s="52">
        <v>376.12799829720001</v>
      </c>
      <c r="U6469" s="52">
        <v>348.33779928720003</v>
      </c>
      <c r="V6469" s="52">
        <v>342.11880192960001</v>
      </c>
      <c r="W6469" s="52">
        <v>370.78199898119999</v>
      </c>
      <c r="X6469" s="52">
        <v>393.49366401960003</v>
      </c>
      <c r="Y6469" s="52">
        <v>399.81245794200004</v>
      </c>
      <c r="Z6469" s="52">
        <v>384.48841825080001</v>
      </c>
    </row>
    <row r="6470" spans="1:26">
      <c r="A6470" s="52" t="s">
        <v>356</v>
      </c>
      <c r="B6470" s="52" t="s">
        <v>337</v>
      </c>
      <c r="C6470" s="52" t="s">
        <v>245</v>
      </c>
      <c r="D6470" s="52" t="s">
        <v>93</v>
      </c>
      <c r="E6470" s="52" t="s">
        <v>94</v>
      </c>
      <c r="F6470" s="52" t="s">
        <v>63</v>
      </c>
      <c r="G6470" s="52">
        <v>0</v>
      </c>
      <c r="H6470" s="52">
        <v>0</v>
      </c>
      <c r="I6470" s="52">
        <v>0</v>
      </c>
      <c r="J6470" s="52">
        <v>0</v>
      </c>
      <c r="K6470" s="52">
        <v>0</v>
      </c>
      <c r="L6470" s="52">
        <v>0</v>
      </c>
      <c r="M6470" s="52">
        <v>0</v>
      </c>
      <c r="N6470" s="52">
        <v>0</v>
      </c>
      <c r="O6470" s="52">
        <v>0</v>
      </c>
      <c r="P6470" s="52">
        <v>0</v>
      </c>
      <c r="Q6470" s="52">
        <v>0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2">
        <v>0</v>
      </c>
      <c r="X6470" s="52">
        <v>0</v>
      </c>
      <c r="Y6470" s="52">
        <v>0</v>
      </c>
      <c r="Z6470" s="52">
        <v>0</v>
      </c>
    </row>
    <row r="6471" spans="1:26">
      <c r="A6471" s="52" t="s">
        <v>356</v>
      </c>
      <c r="B6471" s="52" t="s">
        <v>338</v>
      </c>
      <c r="C6471" s="52" t="s">
        <v>245</v>
      </c>
      <c r="D6471" s="52" t="s">
        <v>93</v>
      </c>
      <c r="E6471" s="52" t="s">
        <v>94</v>
      </c>
      <c r="F6471" s="52" t="s">
        <v>64</v>
      </c>
      <c r="G6471" s="52">
        <v>0</v>
      </c>
      <c r="H6471" s="52">
        <v>0</v>
      </c>
      <c r="I6471" s="52">
        <v>0</v>
      </c>
      <c r="J6471" s="52">
        <v>0</v>
      </c>
      <c r="K6471" s="52">
        <v>0</v>
      </c>
      <c r="L6471" s="52">
        <v>0</v>
      </c>
      <c r="M6471" s="52">
        <v>0</v>
      </c>
      <c r="N6471" s="52">
        <v>0</v>
      </c>
      <c r="O6471" s="52">
        <v>0</v>
      </c>
      <c r="P6471" s="52">
        <v>0</v>
      </c>
      <c r="Q6471" s="52">
        <v>0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2">
        <v>0</v>
      </c>
      <c r="X6471" s="52">
        <v>0</v>
      </c>
      <c r="Y6471" s="52">
        <v>0</v>
      </c>
      <c r="Z6471" s="52">
        <v>0</v>
      </c>
    </row>
    <row r="6472" spans="1:26">
      <c r="A6472" s="52" t="s">
        <v>356</v>
      </c>
      <c r="B6472" s="52" t="s">
        <v>339</v>
      </c>
      <c r="C6472" s="52" t="s">
        <v>245</v>
      </c>
      <c r="D6472" s="52" t="s">
        <v>93</v>
      </c>
      <c r="E6472" s="52" t="s">
        <v>94</v>
      </c>
      <c r="F6472" s="52" t="s">
        <v>65</v>
      </c>
      <c r="G6472" s="52">
        <v>0</v>
      </c>
      <c r="H6472" s="52">
        <v>0</v>
      </c>
      <c r="I6472" s="52">
        <v>0</v>
      </c>
      <c r="J6472" s="52">
        <v>0</v>
      </c>
      <c r="K6472" s="52">
        <v>0</v>
      </c>
      <c r="L6472" s="52">
        <v>0</v>
      </c>
      <c r="M6472" s="52">
        <v>0</v>
      </c>
      <c r="N6472" s="52">
        <v>0</v>
      </c>
      <c r="O6472" s="52">
        <v>0</v>
      </c>
      <c r="P6472" s="52">
        <v>0</v>
      </c>
      <c r="Q6472" s="52">
        <v>0</v>
      </c>
      <c r="R6472" s="52">
        <v>0</v>
      </c>
      <c r="S6472" s="52">
        <v>0</v>
      </c>
      <c r="T6472" s="52">
        <v>0</v>
      </c>
      <c r="U6472" s="52">
        <v>0</v>
      </c>
      <c r="V6472" s="52">
        <v>0</v>
      </c>
      <c r="W6472" s="52">
        <v>0</v>
      </c>
      <c r="X6472" s="52">
        <v>0</v>
      </c>
      <c r="Y6472" s="52">
        <v>0</v>
      </c>
      <c r="Z6472" s="52">
        <v>0</v>
      </c>
    </row>
    <row r="6473" spans="1:26">
      <c r="A6473" s="52" t="s">
        <v>356</v>
      </c>
      <c r="B6473" s="52" t="s">
        <v>340</v>
      </c>
      <c r="C6473" s="52" t="s">
        <v>245</v>
      </c>
      <c r="D6473" s="52" t="s">
        <v>93</v>
      </c>
      <c r="E6473" s="52" t="s">
        <v>94</v>
      </c>
      <c r="F6473" s="52" t="s">
        <v>66</v>
      </c>
      <c r="G6473" s="52">
        <v>61.893464399999999</v>
      </c>
      <c r="H6473" s="52">
        <v>66.118347415121306</v>
      </c>
      <c r="I6473" s="52">
        <v>71.112071248371393</v>
      </c>
      <c r="J6473" s="52">
        <v>76.10907936204481</v>
      </c>
      <c r="K6473" s="52">
        <v>82.844056577125585</v>
      </c>
      <c r="L6473" s="52">
        <v>90.948762674951126</v>
      </c>
      <c r="M6473" s="52">
        <v>95.124096000000009</v>
      </c>
      <c r="N6473" s="52">
        <v>103.83264000000001</v>
      </c>
      <c r="O6473" s="52">
        <v>108.75632717275849</v>
      </c>
      <c r="P6473" s="52">
        <v>114.82692310081399</v>
      </c>
      <c r="Q6473" s="52">
        <v>126.45695228562964</v>
      </c>
      <c r="R6473" s="52">
        <v>132.78461386680459</v>
      </c>
      <c r="S6473" s="52">
        <v>139.21433167123996</v>
      </c>
      <c r="T6473" s="52">
        <v>145.12571215818755</v>
      </c>
      <c r="U6473" s="52">
        <v>149.28603531508463</v>
      </c>
      <c r="V6473" s="52">
        <v>153.37418907243588</v>
      </c>
      <c r="W6473" s="52">
        <v>159.80843408003417</v>
      </c>
      <c r="X6473" s="52">
        <v>157.51118664373982</v>
      </c>
      <c r="Y6473" s="52">
        <v>165.73194163405111</v>
      </c>
      <c r="Z6473" s="52">
        <v>171.07264800000002</v>
      </c>
    </row>
    <row r="6474" spans="1:26">
      <c r="A6474" s="52" t="s">
        <v>356</v>
      </c>
      <c r="B6474" s="52" t="s">
        <v>341</v>
      </c>
      <c r="C6474" s="52" t="s">
        <v>245</v>
      </c>
      <c r="D6474" s="52" t="s">
        <v>93</v>
      </c>
      <c r="E6474" s="52" t="s">
        <v>94</v>
      </c>
      <c r="F6474" s="52" t="s">
        <v>67</v>
      </c>
      <c r="G6474" s="52">
        <v>0</v>
      </c>
      <c r="H6474" s="52">
        <v>0</v>
      </c>
      <c r="I6474" s="52">
        <v>0</v>
      </c>
      <c r="J6474" s="52">
        <v>0</v>
      </c>
      <c r="K6474" s="52">
        <v>0</v>
      </c>
      <c r="L6474" s="52">
        <v>0</v>
      </c>
      <c r="M6474" s="52">
        <v>0</v>
      </c>
      <c r="N6474" s="52">
        <v>0</v>
      </c>
      <c r="O6474" s="52">
        <v>0</v>
      </c>
      <c r="P6474" s="52">
        <v>0</v>
      </c>
      <c r="Q6474" s="52">
        <v>0</v>
      </c>
      <c r="R6474" s="52">
        <v>0</v>
      </c>
      <c r="S6474" s="52">
        <v>0</v>
      </c>
      <c r="T6474" s="52">
        <v>0</v>
      </c>
      <c r="U6474" s="52">
        <v>0</v>
      </c>
      <c r="V6474" s="52">
        <v>0</v>
      </c>
      <c r="W6474" s="52">
        <v>0</v>
      </c>
      <c r="X6474" s="52">
        <v>0</v>
      </c>
      <c r="Y6474" s="52">
        <v>0</v>
      </c>
      <c r="Z6474" s="52">
        <v>0</v>
      </c>
    </row>
    <row r="6475" spans="1:26">
      <c r="A6475" s="52" t="s">
        <v>356</v>
      </c>
      <c r="B6475" s="52" t="s">
        <v>337</v>
      </c>
      <c r="C6475" s="52" t="s">
        <v>245</v>
      </c>
      <c r="D6475" s="52" t="s">
        <v>93</v>
      </c>
      <c r="E6475" s="52" t="s">
        <v>94</v>
      </c>
      <c r="F6475" s="52" t="s">
        <v>68</v>
      </c>
      <c r="G6475" s="52">
        <v>0</v>
      </c>
      <c r="H6475" s="52">
        <v>0</v>
      </c>
      <c r="I6475" s="52">
        <v>0</v>
      </c>
      <c r="J6475" s="52">
        <v>0</v>
      </c>
      <c r="K6475" s="52">
        <v>0</v>
      </c>
      <c r="L6475" s="52">
        <v>0</v>
      </c>
      <c r="M6475" s="52">
        <v>0</v>
      </c>
      <c r="N6475" s="52">
        <v>0</v>
      </c>
      <c r="O6475" s="52">
        <v>0</v>
      </c>
      <c r="P6475" s="52">
        <v>0</v>
      </c>
      <c r="Q6475" s="52">
        <v>0</v>
      </c>
      <c r="R6475" s="52">
        <v>0</v>
      </c>
      <c r="S6475" s="52">
        <v>0</v>
      </c>
      <c r="T6475" s="52">
        <v>0</v>
      </c>
      <c r="U6475" s="52">
        <v>0</v>
      </c>
      <c r="V6475" s="52">
        <v>0</v>
      </c>
      <c r="W6475" s="52">
        <v>0</v>
      </c>
      <c r="X6475" s="52">
        <v>0</v>
      </c>
      <c r="Y6475" s="52">
        <v>0</v>
      </c>
      <c r="Z6475" s="52">
        <v>0</v>
      </c>
    </row>
    <row r="6476" spans="1:26">
      <c r="A6476" s="52" t="s">
        <v>356</v>
      </c>
      <c r="B6476" s="52" t="s">
        <v>337</v>
      </c>
      <c r="C6476" s="52" t="s">
        <v>245</v>
      </c>
      <c r="D6476" s="52" t="s">
        <v>93</v>
      </c>
      <c r="E6476" s="52" t="s">
        <v>94</v>
      </c>
      <c r="F6476" s="52" t="s">
        <v>69</v>
      </c>
      <c r="G6476" s="52">
        <v>0</v>
      </c>
      <c r="H6476" s="52">
        <v>0</v>
      </c>
      <c r="I6476" s="52">
        <v>0</v>
      </c>
      <c r="J6476" s="52">
        <v>0</v>
      </c>
      <c r="K6476" s="52">
        <v>0</v>
      </c>
      <c r="L6476" s="52">
        <v>0</v>
      </c>
      <c r="M6476" s="52">
        <v>0</v>
      </c>
      <c r="N6476" s="52">
        <v>0</v>
      </c>
      <c r="O6476" s="52">
        <v>0</v>
      </c>
      <c r="P6476" s="52">
        <v>0</v>
      </c>
      <c r="Q6476" s="52">
        <v>0</v>
      </c>
      <c r="R6476" s="52">
        <v>0</v>
      </c>
      <c r="S6476" s="52">
        <v>0</v>
      </c>
      <c r="T6476" s="52">
        <v>0</v>
      </c>
      <c r="U6476" s="52">
        <v>0</v>
      </c>
      <c r="V6476" s="52">
        <v>0</v>
      </c>
      <c r="W6476" s="52">
        <v>0</v>
      </c>
      <c r="X6476" s="52">
        <v>0</v>
      </c>
      <c r="Y6476" s="52">
        <v>0</v>
      </c>
      <c r="Z6476" s="52">
        <v>0</v>
      </c>
    </row>
    <row r="6477" spans="1:26">
      <c r="A6477" s="52" t="s">
        <v>356</v>
      </c>
      <c r="B6477" s="52" t="s">
        <v>337</v>
      </c>
      <c r="C6477" s="52" t="s">
        <v>245</v>
      </c>
      <c r="D6477" s="52" t="s">
        <v>93</v>
      </c>
      <c r="E6477" s="52" t="s">
        <v>94</v>
      </c>
      <c r="F6477" s="52" t="s">
        <v>70</v>
      </c>
      <c r="G6477" s="52">
        <v>0</v>
      </c>
      <c r="H6477" s="52">
        <v>0</v>
      </c>
      <c r="I6477" s="52">
        <v>0</v>
      </c>
      <c r="J6477" s="52">
        <v>0</v>
      </c>
      <c r="K6477" s="52">
        <v>0</v>
      </c>
      <c r="L6477" s="52">
        <v>0</v>
      </c>
      <c r="M6477" s="52">
        <v>0</v>
      </c>
      <c r="N6477" s="52">
        <v>0</v>
      </c>
      <c r="O6477" s="52">
        <v>0</v>
      </c>
      <c r="P6477" s="52">
        <v>0</v>
      </c>
      <c r="Q6477" s="52">
        <v>0</v>
      </c>
      <c r="R6477" s="52">
        <v>0</v>
      </c>
      <c r="S6477" s="52">
        <v>0</v>
      </c>
      <c r="T6477" s="52">
        <v>0</v>
      </c>
      <c r="U6477" s="52">
        <v>0</v>
      </c>
      <c r="V6477" s="52">
        <v>0</v>
      </c>
      <c r="W6477" s="52">
        <v>0</v>
      </c>
      <c r="X6477" s="52">
        <v>0</v>
      </c>
      <c r="Y6477" s="52">
        <v>0</v>
      </c>
      <c r="Z6477" s="52">
        <v>0</v>
      </c>
    </row>
    <row r="6478" spans="1:26">
      <c r="A6478" s="52" t="s">
        <v>356</v>
      </c>
      <c r="B6478" s="52" t="s">
        <v>342</v>
      </c>
      <c r="C6478" s="52" t="s">
        <v>245</v>
      </c>
      <c r="D6478" s="52" t="s">
        <v>93</v>
      </c>
      <c r="E6478" s="52" t="s">
        <v>94</v>
      </c>
      <c r="F6478" s="52" t="s">
        <v>71</v>
      </c>
      <c r="G6478" s="52">
        <v>0</v>
      </c>
      <c r="H6478" s="52">
        <v>0</v>
      </c>
      <c r="I6478" s="52">
        <v>0</v>
      </c>
      <c r="J6478" s="52">
        <v>0</v>
      </c>
      <c r="K6478" s="52">
        <v>0</v>
      </c>
      <c r="L6478" s="52">
        <v>0</v>
      </c>
      <c r="M6478" s="52">
        <v>0</v>
      </c>
      <c r="N6478" s="52">
        <v>0</v>
      </c>
      <c r="O6478" s="52">
        <v>0</v>
      </c>
      <c r="P6478" s="52">
        <v>0</v>
      </c>
      <c r="Q6478" s="52">
        <v>0</v>
      </c>
      <c r="R6478" s="52">
        <v>0</v>
      </c>
      <c r="S6478" s="52">
        <v>0</v>
      </c>
      <c r="T6478" s="52">
        <v>0</v>
      </c>
      <c r="U6478" s="52">
        <v>0</v>
      </c>
      <c r="V6478" s="52">
        <v>0</v>
      </c>
      <c r="W6478" s="52">
        <v>0</v>
      </c>
      <c r="X6478" s="52">
        <v>0</v>
      </c>
      <c r="Y6478" s="52">
        <v>0</v>
      </c>
      <c r="Z6478" s="52">
        <v>0</v>
      </c>
    </row>
    <row r="6479" spans="1:26">
      <c r="A6479" s="52" t="s">
        <v>356</v>
      </c>
      <c r="B6479" s="52" t="s">
        <v>342</v>
      </c>
      <c r="C6479" s="52" t="s">
        <v>245</v>
      </c>
      <c r="D6479" s="52" t="s">
        <v>93</v>
      </c>
      <c r="E6479" s="52" t="s">
        <v>94</v>
      </c>
      <c r="F6479" s="52" t="s">
        <v>72</v>
      </c>
      <c r="G6479" s="52">
        <v>30.270564</v>
      </c>
      <c r="H6479" s="52">
        <v>30.516189911632758</v>
      </c>
      <c r="I6479" s="52">
        <v>33.922994935144899</v>
      </c>
      <c r="J6479" s="52">
        <v>28.192091124272242</v>
      </c>
      <c r="K6479" s="52">
        <v>29.683615414029699</v>
      </c>
      <c r="L6479" s="52">
        <v>31.640257297334188</v>
      </c>
      <c r="M6479" s="52">
        <v>32.011321625759031</v>
      </c>
      <c r="N6479" s="52">
        <v>52.99530874599202</v>
      </c>
      <c r="O6479" s="52">
        <v>37.404843517546553</v>
      </c>
      <c r="P6479" s="52">
        <v>42.942137496228469</v>
      </c>
      <c r="Q6479" s="52">
        <v>52.148453008645497</v>
      </c>
      <c r="R6479" s="52">
        <v>42.66442777655687</v>
      </c>
      <c r="S6479" s="52">
        <v>36.68056561643764</v>
      </c>
      <c r="T6479" s="52">
        <v>38.357748858614244</v>
      </c>
      <c r="U6479" s="52">
        <v>36.735896649937672</v>
      </c>
      <c r="V6479" s="52">
        <v>32.113568867371306</v>
      </c>
      <c r="W6479" s="52">
        <v>38.754925402064217</v>
      </c>
      <c r="X6479" s="52">
        <v>11.324608329806658</v>
      </c>
      <c r="Y6479" s="52">
        <v>18.772046745590774</v>
      </c>
      <c r="Z6479" s="52">
        <v>23.153004000000003</v>
      </c>
    </row>
    <row r="6480" spans="1:26">
      <c r="A6480" s="52" t="s">
        <v>356</v>
      </c>
      <c r="B6480" s="52" t="s">
        <v>343</v>
      </c>
      <c r="C6480" s="52" t="s">
        <v>245</v>
      </c>
      <c r="D6480" s="52" t="s">
        <v>93</v>
      </c>
      <c r="E6480" s="52" t="s">
        <v>94</v>
      </c>
      <c r="F6480" s="52" t="s">
        <v>73</v>
      </c>
      <c r="G6480" s="52">
        <v>0.51916320000000893</v>
      </c>
      <c r="H6480" s="52">
        <v>0.43250072141027018</v>
      </c>
      <c r="I6480" s="52">
        <v>0.47988226663867734</v>
      </c>
      <c r="J6480" s="52">
        <v>0.76466131350838729</v>
      </c>
      <c r="K6480" s="52">
        <v>0.77419853825167817</v>
      </c>
      <c r="L6480" s="52">
        <v>0.96309593754329736</v>
      </c>
      <c r="M6480" s="52">
        <v>1.0063044905967038</v>
      </c>
      <c r="N6480" s="52">
        <v>1.1646548125318914</v>
      </c>
      <c r="O6480" s="52">
        <v>1.2957589104651679</v>
      </c>
      <c r="P6480" s="52">
        <v>1.025951875514642</v>
      </c>
      <c r="Q6480" s="52">
        <v>1.2620506708820818</v>
      </c>
      <c r="R6480" s="52">
        <v>1.316843238188474</v>
      </c>
      <c r="S6480" s="52">
        <v>0.94145625974827651</v>
      </c>
      <c r="T6480" s="52">
        <v>0.91328740260842978</v>
      </c>
      <c r="U6480" s="52">
        <v>0.93305823869258619</v>
      </c>
      <c r="V6480" s="52">
        <v>0.98785202444920051</v>
      </c>
      <c r="W6480" s="52">
        <v>0.9890887036047179</v>
      </c>
      <c r="X6480" s="52">
        <v>1.0326700422082138</v>
      </c>
      <c r="Y6480" s="52">
        <v>0.99637986851620985</v>
      </c>
      <c r="Z6480" s="52">
        <v>0.96296400000001647</v>
      </c>
    </row>
    <row r="6481" spans="1:26">
      <c r="A6481" s="52" t="s">
        <v>357</v>
      </c>
      <c r="B6481" s="52" t="s">
        <v>337</v>
      </c>
      <c r="C6481" s="52" t="s">
        <v>245</v>
      </c>
      <c r="D6481" s="52" t="s">
        <v>93</v>
      </c>
      <c r="E6481" s="52" t="s">
        <v>95</v>
      </c>
      <c r="F6481" s="52" t="s">
        <v>63</v>
      </c>
      <c r="G6481" s="52">
        <v>0</v>
      </c>
      <c r="H6481" s="52">
        <v>0</v>
      </c>
      <c r="I6481" s="52">
        <v>0</v>
      </c>
      <c r="J6481" s="52">
        <v>0</v>
      </c>
      <c r="K6481" s="52">
        <v>0</v>
      </c>
      <c r="L6481" s="52">
        <v>0</v>
      </c>
      <c r="M6481" s="52">
        <v>0</v>
      </c>
      <c r="N6481" s="52">
        <v>0</v>
      </c>
      <c r="O6481" s="52">
        <v>0</v>
      </c>
      <c r="P6481" s="52">
        <v>0</v>
      </c>
      <c r="Q6481" s="52">
        <v>0</v>
      </c>
      <c r="R6481" s="52">
        <v>0</v>
      </c>
      <c r="S6481" s="52">
        <v>0</v>
      </c>
      <c r="T6481" s="52">
        <v>0</v>
      </c>
      <c r="U6481" s="52">
        <v>0</v>
      </c>
      <c r="V6481" s="52">
        <v>0</v>
      </c>
      <c r="W6481" s="52">
        <v>0</v>
      </c>
      <c r="X6481" s="52">
        <v>0</v>
      </c>
      <c r="Y6481" s="52">
        <v>0</v>
      </c>
      <c r="Z6481" s="52">
        <v>0</v>
      </c>
    </row>
    <row r="6482" spans="1:26">
      <c r="A6482" s="52" t="s">
        <v>357</v>
      </c>
      <c r="B6482" s="52" t="s">
        <v>338</v>
      </c>
      <c r="C6482" s="52" t="s">
        <v>245</v>
      </c>
      <c r="D6482" s="52" t="s">
        <v>93</v>
      </c>
      <c r="E6482" s="52" t="s">
        <v>95</v>
      </c>
      <c r="F6482" s="52" t="s">
        <v>64</v>
      </c>
      <c r="G6482" s="52">
        <v>0</v>
      </c>
      <c r="H6482" s="52">
        <v>0</v>
      </c>
      <c r="I6482" s="52">
        <v>0</v>
      </c>
      <c r="J6482" s="52">
        <v>0</v>
      </c>
      <c r="K6482" s="52">
        <v>0</v>
      </c>
      <c r="L6482" s="52">
        <v>0</v>
      </c>
      <c r="M6482" s="52">
        <v>0</v>
      </c>
      <c r="N6482" s="52">
        <v>0</v>
      </c>
      <c r="O6482" s="52">
        <v>0</v>
      </c>
      <c r="P6482" s="52">
        <v>0</v>
      </c>
      <c r="Q6482" s="52">
        <v>0</v>
      </c>
      <c r="R6482" s="52">
        <v>0</v>
      </c>
      <c r="S6482" s="52">
        <v>0</v>
      </c>
      <c r="T6482" s="52">
        <v>0</v>
      </c>
      <c r="U6482" s="52">
        <v>0</v>
      </c>
      <c r="V6482" s="52">
        <v>0</v>
      </c>
      <c r="W6482" s="52">
        <v>0</v>
      </c>
      <c r="X6482" s="52">
        <v>0</v>
      </c>
      <c r="Y6482" s="52">
        <v>0</v>
      </c>
      <c r="Z6482" s="52">
        <v>0</v>
      </c>
    </row>
    <row r="6483" spans="1:26">
      <c r="A6483" s="52" t="s">
        <v>357</v>
      </c>
      <c r="B6483" s="52" t="s">
        <v>339</v>
      </c>
      <c r="C6483" s="52" t="s">
        <v>245</v>
      </c>
      <c r="D6483" s="52" t="s">
        <v>93</v>
      </c>
      <c r="E6483" s="52" t="s">
        <v>95</v>
      </c>
      <c r="F6483" s="52" t="s">
        <v>65</v>
      </c>
      <c r="G6483" s="52">
        <v>0</v>
      </c>
      <c r="H6483" s="52">
        <v>0</v>
      </c>
      <c r="I6483" s="52">
        <v>0</v>
      </c>
      <c r="J6483" s="52">
        <v>0</v>
      </c>
      <c r="K6483" s="52">
        <v>0</v>
      </c>
      <c r="L6483" s="52">
        <v>0</v>
      </c>
      <c r="M6483" s="52">
        <v>0</v>
      </c>
      <c r="N6483" s="52">
        <v>0</v>
      </c>
      <c r="O6483" s="52">
        <v>0</v>
      </c>
      <c r="P6483" s="52">
        <v>0</v>
      </c>
      <c r="Q6483" s="52">
        <v>0</v>
      </c>
      <c r="R6483" s="52">
        <v>0</v>
      </c>
      <c r="S6483" s="52">
        <v>0</v>
      </c>
      <c r="T6483" s="52">
        <v>0</v>
      </c>
      <c r="U6483" s="52">
        <v>0</v>
      </c>
      <c r="V6483" s="52">
        <v>0</v>
      </c>
      <c r="W6483" s="52">
        <v>0</v>
      </c>
      <c r="X6483" s="52">
        <v>0</v>
      </c>
      <c r="Y6483" s="52">
        <v>0</v>
      </c>
      <c r="Z6483" s="52">
        <v>0</v>
      </c>
    </row>
    <row r="6484" spans="1:26">
      <c r="A6484" s="52" t="s">
        <v>357</v>
      </c>
      <c r="B6484" s="52" t="s">
        <v>340</v>
      </c>
      <c r="C6484" s="52" t="s">
        <v>245</v>
      </c>
      <c r="D6484" s="52" t="s">
        <v>93</v>
      </c>
      <c r="E6484" s="52" t="s">
        <v>95</v>
      </c>
      <c r="F6484" s="52" t="s">
        <v>66</v>
      </c>
      <c r="G6484" s="52">
        <v>40.821300000000001</v>
      </c>
      <c r="H6484" s="52">
        <v>45.277079512227772</v>
      </c>
      <c r="I6484" s="52">
        <v>48.599895121233445</v>
      </c>
      <c r="J6484" s="52">
        <v>52.263744851600528</v>
      </c>
      <c r="K6484" s="52">
        <v>55.222758995081989</v>
      </c>
      <c r="L6484" s="52">
        <v>58.40649265870222</v>
      </c>
      <c r="M6484" s="52">
        <v>63.396953874016184</v>
      </c>
      <c r="N6484" s="52">
        <v>66.892876534206664</v>
      </c>
      <c r="O6484" s="52">
        <v>69.81498869914688</v>
      </c>
      <c r="P6484" s="52">
        <v>75.009146417007443</v>
      </c>
      <c r="Q6484" s="52">
        <v>81.094129509006663</v>
      </c>
      <c r="R6484" s="52">
        <v>82.653610939880423</v>
      </c>
      <c r="S6484" s="52">
        <v>89.012545561115772</v>
      </c>
      <c r="T6484" s="52">
        <v>94.699862109332813</v>
      </c>
      <c r="U6484" s="52">
        <v>98.215093784784656</v>
      </c>
      <c r="V6484" s="52">
        <v>103.45514388768721</v>
      </c>
      <c r="W6484" s="52">
        <v>112.15114093708176</v>
      </c>
      <c r="X6484" s="52">
        <v>109.28308395027051</v>
      </c>
      <c r="Y6484" s="52">
        <v>106.89391857831521</v>
      </c>
      <c r="Z6484" s="52">
        <v>113.67162</v>
      </c>
    </row>
    <row r="6485" spans="1:26">
      <c r="A6485" s="52" t="s">
        <v>357</v>
      </c>
      <c r="B6485" s="52" t="s">
        <v>341</v>
      </c>
      <c r="C6485" s="52" t="s">
        <v>245</v>
      </c>
      <c r="D6485" s="52" t="s">
        <v>93</v>
      </c>
      <c r="E6485" s="52" t="s">
        <v>95</v>
      </c>
      <c r="F6485" s="52" t="s">
        <v>67</v>
      </c>
      <c r="G6485" s="52">
        <v>0</v>
      </c>
      <c r="H6485" s="52">
        <v>0</v>
      </c>
      <c r="I6485" s="52">
        <v>0</v>
      </c>
      <c r="J6485" s="52">
        <v>0</v>
      </c>
      <c r="K6485" s="52">
        <v>0</v>
      </c>
      <c r="L6485" s="52">
        <v>0</v>
      </c>
      <c r="M6485" s="52">
        <v>0</v>
      </c>
      <c r="N6485" s="52">
        <v>0</v>
      </c>
      <c r="O6485" s="52">
        <v>0</v>
      </c>
      <c r="P6485" s="52">
        <v>0</v>
      </c>
      <c r="Q6485" s="52">
        <v>0</v>
      </c>
      <c r="R6485" s="52">
        <v>0</v>
      </c>
      <c r="S6485" s="52">
        <v>0</v>
      </c>
      <c r="T6485" s="52">
        <v>0</v>
      </c>
      <c r="U6485" s="52">
        <v>0</v>
      </c>
      <c r="V6485" s="52">
        <v>0</v>
      </c>
      <c r="W6485" s="52">
        <v>0</v>
      </c>
      <c r="X6485" s="52">
        <v>0</v>
      </c>
      <c r="Y6485" s="52">
        <v>0</v>
      </c>
      <c r="Z6485" s="52">
        <v>0</v>
      </c>
    </row>
    <row r="6486" spans="1:26">
      <c r="A6486" s="52" t="s">
        <v>357</v>
      </c>
      <c r="B6486" s="52" t="s">
        <v>337</v>
      </c>
      <c r="C6486" s="52" t="s">
        <v>245</v>
      </c>
      <c r="D6486" s="52" t="s">
        <v>93</v>
      </c>
      <c r="E6486" s="52" t="s">
        <v>95</v>
      </c>
      <c r="F6486" s="52" t="s">
        <v>68</v>
      </c>
      <c r="G6486" s="52">
        <v>0</v>
      </c>
      <c r="H6486" s="52">
        <v>0</v>
      </c>
      <c r="I6486" s="52">
        <v>0</v>
      </c>
      <c r="J6486" s="52">
        <v>0</v>
      </c>
      <c r="K6486" s="52">
        <v>0</v>
      </c>
      <c r="L6486" s="52">
        <v>0</v>
      </c>
      <c r="M6486" s="52">
        <v>0</v>
      </c>
      <c r="N6486" s="52">
        <v>0</v>
      </c>
      <c r="O6486" s="52">
        <v>0</v>
      </c>
      <c r="P6486" s="52">
        <v>0</v>
      </c>
      <c r="Q6486" s="52">
        <v>0</v>
      </c>
      <c r="R6486" s="52">
        <v>0</v>
      </c>
      <c r="S6486" s="52">
        <v>0</v>
      </c>
      <c r="T6486" s="52">
        <v>0</v>
      </c>
      <c r="U6486" s="52">
        <v>0</v>
      </c>
      <c r="V6486" s="52">
        <v>0</v>
      </c>
      <c r="W6486" s="52">
        <v>0</v>
      </c>
      <c r="X6486" s="52">
        <v>0</v>
      </c>
      <c r="Y6486" s="52">
        <v>0</v>
      </c>
      <c r="Z6486" s="52">
        <v>0</v>
      </c>
    </row>
    <row r="6487" spans="1:26">
      <c r="A6487" s="52" t="s">
        <v>357</v>
      </c>
      <c r="B6487" s="52" t="s">
        <v>337</v>
      </c>
      <c r="C6487" s="52" t="s">
        <v>245</v>
      </c>
      <c r="D6487" s="52" t="s">
        <v>93</v>
      </c>
      <c r="E6487" s="52" t="s">
        <v>95</v>
      </c>
      <c r="F6487" s="52" t="s">
        <v>69</v>
      </c>
      <c r="G6487" s="52">
        <v>0</v>
      </c>
      <c r="H6487" s="52">
        <v>0</v>
      </c>
      <c r="I6487" s="52">
        <v>0</v>
      </c>
      <c r="J6487" s="52">
        <v>0</v>
      </c>
      <c r="K6487" s="52">
        <v>0</v>
      </c>
      <c r="L6487" s="52">
        <v>0</v>
      </c>
      <c r="M6487" s="52">
        <v>0</v>
      </c>
      <c r="N6487" s="52">
        <v>0</v>
      </c>
      <c r="O6487" s="52">
        <v>0</v>
      </c>
      <c r="P6487" s="52">
        <v>0</v>
      </c>
      <c r="Q6487" s="52">
        <v>0</v>
      </c>
      <c r="R6487" s="52">
        <v>0</v>
      </c>
      <c r="S6487" s="52">
        <v>0</v>
      </c>
      <c r="T6487" s="52">
        <v>0</v>
      </c>
      <c r="U6487" s="52">
        <v>0</v>
      </c>
      <c r="V6487" s="52">
        <v>0</v>
      </c>
      <c r="W6487" s="52">
        <v>0</v>
      </c>
      <c r="X6487" s="52">
        <v>0</v>
      </c>
      <c r="Y6487" s="52">
        <v>0</v>
      </c>
      <c r="Z6487" s="52">
        <v>0</v>
      </c>
    </row>
    <row r="6488" spans="1:26">
      <c r="A6488" s="52" t="s">
        <v>357</v>
      </c>
      <c r="B6488" s="52" t="s">
        <v>337</v>
      </c>
      <c r="C6488" s="52" t="s">
        <v>245</v>
      </c>
      <c r="D6488" s="52" t="s">
        <v>93</v>
      </c>
      <c r="E6488" s="52" t="s">
        <v>95</v>
      </c>
      <c r="F6488" s="52" t="s">
        <v>70</v>
      </c>
      <c r="G6488" s="52">
        <v>0</v>
      </c>
      <c r="H6488" s="52">
        <v>0</v>
      </c>
      <c r="I6488" s="52">
        <v>0</v>
      </c>
      <c r="J6488" s="52">
        <v>0</v>
      </c>
      <c r="K6488" s="52">
        <v>0</v>
      </c>
      <c r="L6488" s="52">
        <v>0</v>
      </c>
      <c r="M6488" s="52">
        <v>0</v>
      </c>
      <c r="N6488" s="52">
        <v>0</v>
      </c>
      <c r="O6488" s="52">
        <v>0</v>
      </c>
      <c r="P6488" s="52">
        <v>0</v>
      </c>
      <c r="Q6488" s="52">
        <v>0</v>
      </c>
      <c r="R6488" s="52">
        <v>0</v>
      </c>
      <c r="S6488" s="52">
        <v>0</v>
      </c>
      <c r="T6488" s="52">
        <v>0</v>
      </c>
      <c r="U6488" s="52">
        <v>0</v>
      </c>
      <c r="V6488" s="52">
        <v>0</v>
      </c>
      <c r="W6488" s="52">
        <v>0</v>
      </c>
      <c r="X6488" s="52">
        <v>0</v>
      </c>
      <c r="Y6488" s="52">
        <v>0</v>
      </c>
      <c r="Z6488" s="52">
        <v>0</v>
      </c>
    </row>
    <row r="6489" spans="1:26">
      <c r="A6489" s="52" t="s">
        <v>357</v>
      </c>
      <c r="B6489" s="52" t="s">
        <v>342</v>
      </c>
      <c r="C6489" s="52" t="s">
        <v>245</v>
      </c>
      <c r="D6489" s="52" t="s">
        <v>93</v>
      </c>
      <c r="E6489" s="52" t="s">
        <v>95</v>
      </c>
      <c r="F6489" s="52" t="s">
        <v>71</v>
      </c>
      <c r="G6489" s="52">
        <v>0</v>
      </c>
      <c r="H6489" s="52">
        <v>0</v>
      </c>
      <c r="I6489" s="52">
        <v>0</v>
      </c>
      <c r="J6489" s="52">
        <v>0</v>
      </c>
      <c r="K6489" s="52">
        <v>0</v>
      </c>
      <c r="L6489" s="52">
        <v>0</v>
      </c>
      <c r="M6489" s="52">
        <v>0</v>
      </c>
      <c r="N6489" s="52">
        <v>0</v>
      </c>
      <c r="O6489" s="52">
        <v>0</v>
      </c>
      <c r="P6489" s="52">
        <v>0</v>
      </c>
      <c r="Q6489" s="52">
        <v>0</v>
      </c>
      <c r="R6489" s="52">
        <v>0</v>
      </c>
      <c r="S6489" s="52">
        <v>0</v>
      </c>
      <c r="T6489" s="52">
        <v>0</v>
      </c>
      <c r="U6489" s="52">
        <v>0</v>
      </c>
      <c r="V6489" s="52">
        <v>0</v>
      </c>
      <c r="W6489" s="52">
        <v>0</v>
      </c>
      <c r="X6489" s="52">
        <v>0</v>
      </c>
      <c r="Y6489" s="52">
        <v>0</v>
      </c>
      <c r="Z6489" s="52">
        <v>0</v>
      </c>
    </row>
    <row r="6490" spans="1:26">
      <c r="A6490" s="52" t="s">
        <v>357</v>
      </c>
      <c r="B6490" s="52" t="s">
        <v>342</v>
      </c>
      <c r="C6490" s="52" t="s">
        <v>245</v>
      </c>
      <c r="D6490" s="52" t="s">
        <v>93</v>
      </c>
      <c r="E6490" s="52" t="s">
        <v>95</v>
      </c>
      <c r="F6490" s="52" t="s">
        <v>72</v>
      </c>
      <c r="G6490" s="52">
        <v>28.260900000000003</v>
      </c>
      <c r="H6490" s="52">
        <v>26.982448227002269</v>
      </c>
      <c r="I6490" s="52">
        <v>29.395818048463433</v>
      </c>
      <c r="J6490" s="52">
        <v>26.665866680146593</v>
      </c>
      <c r="K6490" s="52">
        <v>30.314175891079699</v>
      </c>
      <c r="L6490" s="52">
        <v>32.784198429901572</v>
      </c>
      <c r="M6490" s="52">
        <v>35.34609594426302</v>
      </c>
      <c r="N6490" s="52">
        <v>34.325548525323534</v>
      </c>
      <c r="O6490" s="52">
        <v>42.263092335367041</v>
      </c>
      <c r="P6490" s="52">
        <v>31.381501549884788</v>
      </c>
      <c r="Q6490" s="52">
        <v>29.819758034283613</v>
      </c>
      <c r="R6490" s="52">
        <v>33.098746936102643</v>
      </c>
      <c r="S6490" s="52">
        <v>29.917945361497125</v>
      </c>
      <c r="T6490" s="52">
        <v>30.82350745725671</v>
      </c>
      <c r="U6490" s="52">
        <v>27.07224548842521</v>
      </c>
      <c r="V6490" s="52">
        <v>28.240789527769238</v>
      </c>
      <c r="W6490" s="52">
        <v>25.351569266701151</v>
      </c>
      <c r="X6490" s="52">
        <v>47.239144252726256</v>
      </c>
      <c r="Y6490" s="52">
        <v>33.036475745311094</v>
      </c>
      <c r="Z6490" s="52">
        <v>26.083764000000002</v>
      </c>
    </row>
    <row r="6491" spans="1:26">
      <c r="A6491" s="52" t="s">
        <v>357</v>
      </c>
      <c r="B6491" s="52" t="s">
        <v>343</v>
      </c>
      <c r="C6491" s="52" t="s">
        <v>245</v>
      </c>
      <c r="D6491" s="52" t="s">
        <v>93</v>
      </c>
      <c r="E6491" s="52" t="s">
        <v>95</v>
      </c>
      <c r="F6491" s="52" t="s">
        <v>73</v>
      </c>
      <c r="G6491" s="52">
        <v>0.16747200000000284</v>
      </c>
      <c r="H6491" s="52">
        <v>0.18089538344830206</v>
      </c>
      <c r="I6491" s="52">
        <v>0.1817859572408683</v>
      </c>
      <c r="J6491" s="52">
        <v>0.20696559860098759</v>
      </c>
      <c r="K6491" s="52">
        <v>0.20653801368050406</v>
      </c>
      <c r="L6491" s="52">
        <v>0.20170296818525746</v>
      </c>
      <c r="M6491" s="52">
        <v>0.21587929860570212</v>
      </c>
      <c r="N6491" s="52">
        <v>0.23101360545905844</v>
      </c>
      <c r="O6491" s="52">
        <v>0.25517943451311503</v>
      </c>
      <c r="P6491" s="52">
        <v>7.5464949771413048E-2</v>
      </c>
      <c r="Q6491" s="52">
        <v>0.25455154227735688</v>
      </c>
      <c r="R6491" s="52">
        <v>0.27212131235852699</v>
      </c>
      <c r="S6491" s="52">
        <v>2.3318546302727193E-2</v>
      </c>
      <c r="T6491" s="52">
        <v>3.4799673855273959E-2</v>
      </c>
      <c r="U6491" s="52">
        <v>3.4718914517143658E-2</v>
      </c>
      <c r="V6491" s="52">
        <v>2.7278604200692676E-2</v>
      </c>
      <c r="W6491" s="52">
        <v>2.3562338501805898E-2</v>
      </c>
      <c r="X6491" s="52">
        <v>2.4618281590797809E-2</v>
      </c>
      <c r="Y6491" s="52">
        <v>2.4798817465162465E-2</v>
      </c>
      <c r="Z6491" s="52">
        <v>4.186800000000071E-2</v>
      </c>
    </row>
    <row r="6492" spans="1:26">
      <c r="A6492" s="52" t="s">
        <v>356</v>
      </c>
      <c r="B6492" s="52" t="s">
        <v>337</v>
      </c>
      <c r="C6492" s="52" t="s">
        <v>246</v>
      </c>
      <c r="D6492" s="52" t="s">
        <v>93</v>
      </c>
      <c r="E6492" s="52" t="s">
        <v>94</v>
      </c>
      <c r="F6492" s="52" t="s">
        <v>63</v>
      </c>
      <c r="G6492" s="52">
        <v>0</v>
      </c>
      <c r="H6492" s="52">
        <v>0</v>
      </c>
      <c r="I6492" s="52">
        <v>0</v>
      </c>
      <c r="J6492" s="52">
        <v>0</v>
      </c>
      <c r="K6492" s="52">
        <v>0</v>
      </c>
      <c r="L6492" s="52">
        <v>0</v>
      </c>
      <c r="M6492" s="52">
        <v>0</v>
      </c>
      <c r="N6492" s="52">
        <v>0</v>
      </c>
      <c r="O6492" s="52">
        <v>0</v>
      </c>
      <c r="P6492" s="52">
        <v>0</v>
      </c>
      <c r="Q6492" s="52">
        <v>0</v>
      </c>
      <c r="R6492" s="52">
        <v>0</v>
      </c>
      <c r="S6492" s="52">
        <v>0</v>
      </c>
      <c r="T6492" s="52">
        <v>0</v>
      </c>
      <c r="U6492" s="52">
        <v>0</v>
      </c>
      <c r="V6492" s="52">
        <v>0</v>
      </c>
      <c r="W6492" s="52">
        <v>0</v>
      </c>
      <c r="X6492" s="52">
        <v>0</v>
      </c>
      <c r="Y6492" s="52">
        <v>0</v>
      </c>
      <c r="Z6492" s="52">
        <v>0</v>
      </c>
    </row>
    <row r="6493" spans="1:26">
      <c r="A6493" s="52" t="s">
        <v>356</v>
      </c>
      <c r="B6493" s="52" t="s">
        <v>338</v>
      </c>
      <c r="C6493" s="52" t="s">
        <v>246</v>
      </c>
      <c r="D6493" s="52" t="s">
        <v>93</v>
      </c>
      <c r="E6493" s="52" t="s">
        <v>94</v>
      </c>
      <c r="F6493" s="52" t="s">
        <v>64</v>
      </c>
      <c r="G6493" s="52">
        <v>0</v>
      </c>
      <c r="H6493" s="52">
        <v>0</v>
      </c>
      <c r="I6493" s="52">
        <v>0</v>
      </c>
      <c r="J6493" s="52">
        <v>0</v>
      </c>
      <c r="K6493" s="52">
        <v>0</v>
      </c>
      <c r="L6493" s="52">
        <v>0</v>
      </c>
      <c r="M6493" s="52">
        <v>0</v>
      </c>
      <c r="N6493" s="52">
        <v>0</v>
      </c>
      <c r="O6493" s="52">
        <v>0</v>
      </c>
      <c r="P6493" s="52">
        <v>0</v>
      </c>
      <c r="Q6493" s="52">
        <v>0</v>
      </c>
      <c r="R6493" s="52">
        <v>0</v>
      </c>
      <c r="S6493" s="52">
        <v>0</v>
      </c>
      <c r="T6493" s="52">
        <v>0</v>
      </c>
      <c r="U6493" s="52">
        <v>0</v>
      </c>
      <c r="V6493" s="52">
        <v>0</v>
      </c>
      <c r="W6493" s="52">
        <v>0</v>
      </c>
      <c r="X6493" s="52">
        <v>0</v>
      </c>
      <c r="Y6493" s="52">
        <v>0</v>
      </c>
      <c r="Z6493" s="52">
        <v>0</v>
      </c>
    </row>
    <row r="6494" spans="1:26">
      <c r="A6494" s="52" t="s">
        <v>356</v>
      </c>
      <c r="B6494" s="52" t="s">
        <v>339</v>
      </c>
      <c r="C6494" s="52" t="s">
        <v>246</v>
      </c>
      <c r="D6494" s="52" t="s">
        <v>93</v>
      </c>
      <c r="E6494" s="52" t="s">
        <v>94</v>
      </c>
      <c r="F6494" s="52" t="s">
        <v>65</v>
      </c>
      <c r="G6494" s="52">
        <v>0</v>
      </c>
      <c r="H6494" s="52">
        <v>0</v>
      </c>
      <c r="I6494" s="52">
        <v>0</v>
      </c>
      <c r="J6494" s="52">
        <v>0</v>
      </c>
      <c r="K6494" s="52">
        <v>0</v>
      </c>
      <c r="L6494" s="52">
        <v>0</v>
      </c>
      <c r="M6494" s="52">
        <v>0</v>
      </c>
      <c r="N6494" s="52">
        <v>0</v>
      </c>
      <c r="O6494" s="52">
        <v>0</v>
      </c>
      <c r="P6494" s="52">
        <v>0</v>
      </c>
      <c r="Q6494" s="52">
        <v>0</v>
      </c>
      <c r="R6494" s="52">
        <v>0</v>
      </c>
      <c r="S6494" s="52">
        <v>0</v>
      </c>
      <c r="T6494" s="52">
        <v>0</v>
      </c>
      <c r="U6494" s="52">
        <v>0</v>
      </c>
      <c r="V6494" s="52">
        <v>0</v>
      </c>
      <c r="W6494" s="52">
        <v>0</v>
      </c>
      <c r="X6494" s="52">
        <v>0</v>
      </c>
      <c r="Y6494" s="52">
        <v>0</v>
      </c>
      <c r="Z6494" s="52">
        <v>0</v>
      </c>
    </row>
    <row r="6495" spans="1:26">
      <c r="A6495" s="52" t="s">
        <v>356</v>
      </c>
      <c r="B6495" s="52" t="s">
        <v>340</v>
      </c>
      <c r="C6495" s="52" t="s">
        <v>246</v>
      </c>
      <c r="D6495" s="52" t="s">
        <v>93</v>
      </c>
      <c r="E6495" s="52" t="s">
        <v>94</v>
      </c>
      <c r="F6495" s="52" t="s">
        <v>66</v>
      </c>
      <c r="G6495" s="52">
        <v>63.230401749599999</v>
      </c>
      <c r="H6495" s="52">
        <v>65.303998185600008</v>
      </c>
      <c r="I6495" s="52">
        <v>66.9744015948</v>
      </c>
      <c r="J6495" s="52">
        <v>68.245200064800002</v>
      </c>
      <c r="K6495" s="52">
        <v>69.105600025200005</v>
      </c>
      <c r="L6495" s="52">
        <v>69.980398390800005</v>
      </c>
      <c r="M6495" s="52">
        <v>69.980398390800005</v>
      </c>
      <c r="N6495" s="52">
        <v>72.709199719200001</v>
      </c>
      <c r="O6495" s="52">
        <v>74.527200388800011</v>
      </c>
      <c r="P6495" s="52">
        <v>76.330798466399997</v>
      </c>
      <c r="Q6495" s="52">
        <v>74.512801983599999</v>
      </c>
      <c r="R6495" s="52">
        <v>77.972400878400009</v>
      </c>
      <c r="S6495" s="52">
        <v>80.251200756000003</v>
      </c>
      <c r="T6495" s="52">
        <v>82.814401584000009</v>
      </c>
      <c r="U6495" s="52">
        <v>82.598400385200009</v>
      </c>
      <c r="V6495" s="52">
        <v>85.604401367999998</v>
      </c>
      <c r="W6495" s="52">
        <v>86.381998984800006</v>
      </c>
      <c r="X6495" s="52">
        <v>85.20840126360001</v>
      </c>
      <c r="Y6495" s="52">
        <v>103.04280018000001</v>
      </c>
      <c r="Z6495" s="52">
        <v>103.37939796600001</v>
      </c>
    </row>
    <row r="6496" spans="1:26">
      <c r="A6496" s="52" t="s">
        <v>356</v>
      </c>
      <c r="B6496" s="52" t="s">
        <v>341</v>
      </c>
      <c r="C6496" s="52" t="s">
        <v>246</v>
      </c>
      <c r="D6496" s="52" t="s">
        <v>93</v>
      </c>
      <c r="E6496" s="52" t="s">
        <v>94</v>
      </c>
      <c r="F6496" s="52" t="s">
        <v>67</v>
      </c>
      <c r="G6496" s="52">
        <v>0</v>
      </c>
      <c r="H6496" s="52">
        <v>0</v>
      </c>
      <c r="I6496" s="52">
        <v>0</v>
      </c>
      <c r="J6496" s="52">
        <v>0</v>
      </c>
      <c r="K6496" s="52">
        <v>0</v>
      </c>
      <c r="L6496" s="52">
        <v>0</v>
      </c>
      <c r="M6496" s="52">
        <v>0</v>
      </c>
      <c r="N6496" s="52">
        <v>0</v>
      </c>
      <c r="O6496" s="52">
        <v>0</v>
      </c>
      <c r="P6496" s="52">
        <v>0</v>
      </c>
      <c r="Q6496" s="52">
        <v>0</v>
      </c>
      <c r="R6496" s="52">
        <v>0</v>
      </c>
      <c r="S6496" s="52">
        <v>0</v>
      </c>
      <c r="T6496" s="52">
        <v>0</v>
      </c>
      <c r="U6496" s="52">
        <v>0</v>
      </c>
      <c r="V6496" s="52">
        <v>0</v>
      </c>
      <c r="W6496" s="52">
        <v>0</v>
      </c>
      <c r="X6496" s="52">
        <v>0</v>
      </c>
      <c r="Y6496" s="52">
        <v>0</v>
      </c>
      <c r="Z6496" s="52">
        <v>0</v>
      </c>
    </row>
    <row r="6497" spans="1:26">
      <c r="A6497" s="52" t="s">
        <v>356</v>
      </c>
      <c r="B6497" s="52" t="s">
        <v>337</v>
      </c>
      <c r="C6497" s="52" t="s">
        <v>246</v>
      </c>
      <c r="D6497" s="52" t="s">
        <v>93</v>
      </c>
      <c r="E6497" s="52" t="s">
        <v>94</v>
      </c>
      <c r="F6497" s="52" t="s">
        <v>68</v>
      </c>
      <c r="G6497" s="52">
        <v>0</v>
      </c>
      <c r="H6497" s="52">
        <v>0</v>
      </c>
      <c r="I6497" s="52">
        <v>0</v>
      </c>
      <c r="J6497" s="52">
        <v>0</v>
      </c>
      <c r="K6497" s="52">
        <v>0</v>
      </c>
      <c r="L6497" s="52">
        <v>0</v>
      </c>
      <c r="M6497" s="52">
        <v>0</v>
      </c>
      <c r="N6497" s="52">
        <v>0</v>
      </c>
      <c r="O6497" s="52">
        <v>0</v>
      </c>
      <c r="P6497" s="52">
        <v>0</v>
      </c>
      <c r="Q6497" s="52">
        <v>0</v>
      </c>
      <c r="R6497" s="52">
        <v>0</v>
      </c>
      <c r="S6497" s="52">
        <v>0</v>
      </c>
      <c r="T6497" s="52">
        <v>0</v>
      </c>
      <c r="U6497" s="52">
        <v>0</v>
      </c>
      <c r="V6497" s="52">
        <v>0</v>
      </c>
      <c r="W6497" s="52">
        <v>0</v>
      </c>
      <c r="X6497" s="52">
        <v>0</v>
      </c>
      <c r="Y6497" s="52">
        <v>0</v>
      </c>
      <c r="Z6497" s="52">
        <v>0</v>
      </c>
    </row>
    <row r="6498" spans="1:26">
      <c r="A6498" s="52" t="s">
        <v>356</v>
      </c>
      <c r="B6498" s="52" t="s">
        <v>337</v>
      </c>
      <c r="C6498" s="52" t="s">
        <v>246</v>
      </c>
      <c r="D6498" s="52" t="s">
        <v>93</v>
      </c>
      <c r="E6498" s="52" t="s">
        <v>94</v>
      </c>
      <c r="F6498" s="52" t="s">
        <v>69</v>
      </c>
      <c r="G6498" s="52">
        <v>0</v>
      </c>
      <c r="H6498" s="52">
        <v>0</v>
      </c>
      <c r="I6498" s="52">
        <v>0</v>
      </c>
      <c r="J6498" s="52">
        <v>0</v>
      </c>
      <c r="K6498" s="52">
        <v>0</v>
      </c>
      <c r="L6498" s="52">
        <v>0</v>
      </c>
      <c r="M6498" s="52">
        <v>0</v>
      </c>
      <c r="N6498" s="52">
        <v>0</v>
      </c>
      <c r="O6498" s="52">
        <v>0</v>
      </c>
      <c r="P6498" s="52">
        <v>0</v>
      </c>
      <c r="Q6498" s="52">
        <v>0</v>
      </c>
      <c r="R6498" s="52">
        <v>0</v>
      </c>
      <c r="S6498" s="52">
        <v>0</v>
      </c>
      <c r="T6498" s="52">
        <v>0</v>
      </c>
      <c r="U6498" s="52">
        <v>0</v>
      </c>
      <c r="V6498" s="52">
        <v>0</v>
      </c>
      <c r="W6498" s="52">
        <v>0</v>
      </c>
      <c r="X6498" s="52">
        <v>0</v>
      </c>
      <c r="Y6498" s="52">
        <v>0</v>
      </c>
      <c r="Z6498" s="52">
        <v>0</v>
      </c>
    </row>
    <row r="6499" spans="1:26">
      <c r="A6499" s="52" t="s">
        <v>356</v>
      </c>
      <c r="B6499" s="52" t="s">
        <v>337</v>
      </c>
      <c r="C6499" s="52" t="s">
        <v>246</v>
      </c>
      <c r="D6499" s="52" t="s">
        <v>93</v>
      </c>
      <c r="E6499" s="52" t="s">
        <v>94</v>
      </c>
      <c r="F6499" s="52" t="s">
        <v>70</v>
      </c>
      <c r="G6499" s="52">
        <v>0</v>
      </c>
      <c r="H6499" s="52">
        <v>0</v>
      </c>
      <c r="I6499" s="52">
        <v>0</v>
      </c>
      <c r="J6499" s="52">
        <v>0</v>
      </c>
      <c r="K6499" s="52">
        <v>0</v>
      </c>
      <c r="L6499" s="52">
        <v>0</v>
      </c>
      <c r="M6499" s="52">
        <v>0</v>
      </c>
      <c r="N6499" s="52">
        <v>0</v>
      </c>
      <c r="O6499" s="52">
        <v>0</v>
      </c>
      <c r="P6499" s="52">
        <v>0</v>
      </c>
      <c r="Q6499" s="52">
        <v>0</v>
      </c>
      <c r="R6499" s="52">
        <v>0</v>
      </c>
      <c r="S6499" s="52">
        <v>0</v>
      </c>
      <c r="T6499" s="52">
        <v>0</v>
      </c>
      <c r="U6499" s="52">
        <v>0</v>
      </c>
      <c r="V6499" s="52">
        <v>0</v>
      </c>
      <c r="W6499" s="52">
        <v>0</v>
      </c>
      <c r="X6499" s="52">
        <v>0</v>
      </c>
      <c r="Y6499" s="52">
        <v>0</v>
      </c>
      <c r="Z6499" s="52">
        <v>0</v>
      </c>
    </row>
    <row r="6500" spans="1:26">
      <c r="A6500" s="52" t="s">
        <v>356</v>
      </c>
      <c r="B6500" s="52" t="s">
        <v>342</v>
      </c>
      <c r="C6500" s="52" t="s">
        <v>246</v>
      </c>
      <c r="D6500" s="52" t="s">
        <v>93</v>
      </c>
      <c r="E6500" s="52" t="s">
        <v>94</v>
      </c>
      <c r="F6500" s="52" t="s">
        <v>71</v>
      </c>
      <c r="G6500" s="52">
        <v>0</v>
      </c>
      <c r="H6500" s="52">
        <v>0</v>
      </c>
      <c r="I6500" s="52">
        <v>0</v>
      </c>
      <c r="J6500" s="52">
        <v>0</v>
      </c>
      <c r="K6500" s="52">
        <v>0</v>
      </c>
      <c r="L6500" s="52">
        <v>0</v>
      </c>
      <c r="M6500" s="52">
        <v>0</v>
      </c>
      <c r="N6500" s="52">
        <v>0</v>
      </c>
      <c r="O6500" s="52">
        <v>0</v>
      </c>
      <c r="P6500" s="52">
        <v>0</v>
      </c>
      <c r="Q6500" s="52">
        <v>0</v>
      </c>
      <c r="R6500" s="52">
        <v>0</v>
      </c>
      <c r="S6500" s="52">
        <v>0</v>
      </c>
      <c r="T6500" s="52">
        <v>0</v>
      </c>
      <c r="U6500" s="52">
        <v>0</v>
      </c>
      <c r="V6500" s="52">
        <v>0</v>
      </c>
      <c r="W6500" s="52">
        <v>0</v>
      </c>
      <c r="X6500" s="52">
        <v>0</v>
      </c>
      <c r="Y6500" s="52">
        <v>0</v>
      </c>
      <c r="Z6500" s="52">
        <v>0</v>
      </c>
    </row>
    <row r="6501" spans="1:26">
      <c r="A6501" s="52" t="s">
        <v>356</v>
      </c>
      <c r="B6501" s="52" t="s">
        <v>342</v>
      </c>
      <c r="C6501" s="52" t="s">
        <v>246</v>
      </c>
      <c r="D6501" s="52" t="s">
        <v>93</v>
      </c>
      <c r="E6501" s="52" t="s">
        <v>94</v>
      </c>
      <c r="F6501" s="52" t="s">
        <v>72</v>
      </c>
      <c r="G6501" s="52">
        <v>72.532399528799999</v>
      </c>
      <c r="H6501" s="52">
        <v>73.856495962800011</v>
      </c>
      <c r="I6501" s="52">
        <v>74.949100038000012</v>
      </c>
      <c r="J6501" s="52">
        <v>46.361102101200004</v>
      </c>
      <c r="K6501" s="52">
        <v>66.960400935600006</v>
      </c>
      <c r="L6501" s="52">
        <v>64.288100473200004</v>
      </c>
      <c r="M6501" s="52">
        <v>70.404198847200007</v>
      </c>
      <c r="N6501" s="52">
        <v>65.702702962800004</v>
      </c>
      <c r="O6501" s="52">
        <v>62.855297964000009</v>
      </c>
      <c r="P6501" s="52">
        <v>60.8308001316</v>
      </c>
      <c r="Q6501" s="52">
        <v>63.049502682000011</v>
      </c>
      <c r="R6501" s="52">
        <v>62.884098961200003</v>
      </c>
      <c r="S6501" s="52">
        <v>63.139698914400007</v>
      </c>
      <c r="T6501" s="52">
        <v>68.474599023600007</v>
      </c>
      <c r="U6501" s="52">
        <v>66.771802342800001</v>
      </c>
      <c r="V6501" s="52">
        <v>66.970700463600011</v>
      </c>
      <c r="W6501" s="52">
        <v>65.4929024148</v>
      </c>
      <c r="X6501" s="52">
        <v>64.8779996592</v>
      </c>
      <c r="Y6501" s="52">
        <v>64.182036268800005</v>
      </c>
      <c r="Z6501" s="52">
        <v>61.850524579200005</v>
      </c>
    </row>
    <row r="6502" spans="1:26">
      <c r="A6502" s="52" t="s">
        <v>356</v>
      </c>
      <c r="B6502" s="52" t="s">
        <v>343</v>
      </c>
      <c r="C6502" s="52" t="s">
        <v>246</v>
      </c>
      <c r="D6502" s="52" t="s">
        <v>93</v>
      </c>
      <c r="E6502" s="52" t="s">
        <v>94</v>
      </c>
      <c r="F6502" s="52" t="s">
        <v>73</v>
      </c>
      <c r="G6502" s="52">
        <v>6.1695010080000001</v>
      </c>
      <c r="H6502" s="52">
        <v>6.5421010872000007</v>
      </c>
      <c r="I6502" s="52">
        <v>7.0847982900000002</v>
      </c>
      <c r="J6502" s="52">
        <v>5.9184018647999999</v>
      </c>
      <c r="K6502" s="52">
        <v>5.9489989992000005</v>
      </c>
      <c r="L6502" s="52">
        <v>7.2503987904000002</v>
      </c>
      <c r="M6502" s="52">
        <v>8.2638011700000007</v>
      </c>
      <c r="N6502" s="52">
        <v>7.5681015480000005</v>
      </c>
      <c r="O6502" s="52">
        <v>9.5850003384000004</v>
      </c>
      <c r="P6502" s="52">
        <v>8.3735999999999997</v>
      </c>
      <c r="Q6502" s="52">
        <v>9.0810017280000004</v>
      </c>
      <c r="R6502" s="52">
        <v>8.3529004608000008</v>
      </c>
      <c r="S6502" s="52">
        <v>9.0143981136000004</v>
      </c>
      <c r="T6502" s="52">
        <v>9.304200036000001</v>
      </c>
      <c r="U6502" s="52">
        <v>10.93320018</v>
      </c>
      <c r="V6502" s="52">
        <v>10.919701936799999</v>
      </c>
      <c r="W6502" s="52">
        <v>10.521901508400001</v>
      </c>
      <c r="X6502" s="52">
        <v>10.861199780400002</v>
      </c>
      <c r="Y6502" s="52">
        <v>11.001599931600001</v>
      </c>
      <c r="Z6502" s="52">
        <v>9.8658006408000016</v>
      </c>
    </row>
    <row r="6503" spans="1:26">
      <c r="A6503" s="52" t="s">
        <v>357</v>
      </c>
      <c r="B6503" s="52" t="s">
        <v>337</v>
      </c>
      <c r="C6503" s="52" t="s">
        <v>246</v>
      </c>
      <c r="D6503" s="52" t="s">
        <v>93</v>
      </c>
      <c r="E6503" s="52" t="s">
        <v>95</v>
      </c>
      <c r="F6503" s="52" t="s">
        <v>63</v>
      </c>
      <c r="G6503" s="52">
        <v>0</v>
      </c>
      <c r="H6503" s="52">
        <v>0</v>
      </c>
      <c r="I6503" s="52">
        <v>0</v>
      </c>
      <c r="J6503" s="52">
        <v>0</v>
      </c>
      <c r="K6503" s="52">
        <v>0</v>
      </c>
      <c r="L6503" s="52">
        <v>0</v>
      </c>
      <c r="M6503" s="52">
        <v>0</v>
      </c>
      <c r="N6503" s="52">
        <v>0</v>
      </c>
      <c r="O6503" s="52">
        <v>0</v>
      </c>
      <c r="P6503" s="52">
        <v>0</v>
      </c>
      <c r="Q6503" s="52">
        <v>0</v>
      </c>
      <c r="R6503" s="52">
        <v>0</v>
      </c>
      <c r="S6503" s="52">
        <v>0</v>
      </c>
      <c r="T6503" s="52">
        <v>0</v>
      </c>
      <c r="U6503" s="52">
        <v>0</v>
      </c>
      <c r="V6503" s="52">
        <v>0</v>
      </c>
      <c r="W6503" s="52">
        <v>0</v>
      </c>
      <c r="X6503" s="52">
        <v>0</v>
      </c>
      <c r="Y6503" s="52">
        <v>0</v>
      </c>
      <c r="Z6503" s="52">
        <v>0</v>
      </c>
    </row>
    <row r="6504" spans="1:26">
      <c r="A6504" s="52" t="s">
        <v>357</v>
      </c>
      <c r="B6504" s="52" t="s">
        <v>338</v>
      </c>
      <c r="C6504" s="52" t="s">
        <v>246</v>
      </c>
      <c r="D6504" s="52" t="s">
        <v>93</v>
      </c>
      <c r="E6504" s="52" t="s">
        <v>95</v>
      </c>
      <c r="F6504" s="52" t="s">
        <v>64</v>
      </c>
      <c r="G6504" s="52">
        <v>284.97599900640006</v>
      </c>
      <c r="H6504" s="52">
        <v>267.09400036080001</v>
      </c>
      <c r="I6504" s="52">
        <v>266.23900137240003</v>
      </c>
      <c r="J6504" s="52">
        <v>267.0279996456</v>
      </c>
      <c r="K6504" s="52">
        <v>266.65199988480003</v>
      </c>
      <c r="L6504" s="52">
        <v>266.43400158240001</v>
      </c>
      <c r="M6504" s="52">
        <v>264.59999896319999</v>
      </c>
      <c r="N6504" s="52">
        <v>263.23799942880004</v>
      </c>
      <c r="O6504" s="52">
        <v>262.04899847040002</v>
      </c>
      <c r="P6504" s="52">
        <v>260.67800150280004</v>
      </c>
      <c r="Q6504" s="52">
        <v>259.31099874239999</v>
      </c>
      <c r="R6504" s="52">
        <v>258.0859996776</v>
      </c>
      <c r="S6504" s="52">
        <v>256.74299984160001</v>
      </c>
      <c r="T6504" s="52">
        <v>255.42200163960001</v>
      </c>
      <c r="U6504" s="52">
        <v>254.11700120040001</v>
      </c>
      <c r="V6504" s="52">
        <v>252.8400020796</v>
      </c>
      <c r="W6504" s="52">
        <v>251.5579997328</v>
      </c>
      <c r="X6504" s="52">
        <v>250.30800128519999</v>
      </c>
      <c r="Y6504" s="52">
        <v>249.02800022880001</v>
      </c>
      <c r="Z6504" s="52">
        <v>247.75800143760003</v>
      </c>
    </row>
    <row r="6505" spans="1:26">
      <c r="A6505" s="52" t="s">
        <v>357</v>
      </c>
      <c r="B6505" s="52" t="s">
        <v>339</v>
      </c>
      <c r="C6505" s="52" t="s">
        <v>246</v>
      </c>
      <c r="D6505" s="52" t="s">
        <v>93</v>
      </c>
      <c r="E6505" s="52" t="s">
        <v>95</v>
      </c>
      <c r="F6505" s="52" t="s">
        <v>65</v>
      </c>
      <c r="G6505" s="52">
        <v>0</v>
      </c>
      <c r="H6505" s="52">
        <v>0</v>
      </c>
      <c r="I6505" s="52">
        <v>0</v>
      </c>
      <c r="J6505" s="52">
        <v>0</v>
      </c>
      <c r="K6505" s="52">
        <v>0</v>
      </c>
      <c r="L6505" s="52">
        <v>0</v>
      </c>
      <c r="M6505" s="52">
        <v>0</v>
      </c>
      <c r="N6505" s="52">
        <v>0</v>
      </c>
      <c r="O6505" s="52">
        <v>0</v>
      </c>
      <c r="P6505" s="52">
        <v>0</v>
      </c>
      <c r="Q6505" s="52">
        <v>0</v>
      </c>
      <c r="R6505" s="52">
        <v>0</v>
      </c>
      <c r="S6505" s="52">
        <v>0</v>
      </c>
      <c r="T6505" s="52">
        <v>0</v>
      </c>
      <c r="U6505" s="52">
        <v>0</v>
      </c>
      <c r="V6505" s="52">
        <v>0</v>
      </c>
      <c r="W6505" s="52">
        <v>0</v>
      </c>
      <c r="X6505" s="52">
        <v>0</v>
      </c>
      <c r="Y6505" s="52">
        <v>0</v>
      </c>
      <c r="Z6505" s="52">
        <v>0</v>
      </c>
    </row>
    <row r="6506" spans="1:26">
      <c r="A6506" s="52" t="s">
        <v>357</v>
      </c>
      <c r="B6506" s="52" t="s">
        <v>340</v>
      </c>
      <c r="C6506" s="52" t="s">
        <v>246</v>
      </c>
      <c r="D6506" s="52" t="s">
        <v>93</v>
      </c>
      <c r="E6506" s="52" t="s">
        <v>95</v>
      </c>
      <c r="F6506" s="52" t="s">
        <v>66</v>
      </c>
      <c r="G6506" s="52">
        <v>130.06079835840001</v>
      </c>
      <c r="H6506" s="52">
        <v>138.03839825400001</v>
      </c>
      <c r="I6506" s="52">
        <v>140.51520027719999</v>
      </c>
      <c r="J6506" s="52">
        <v>143.49960155880001</v>
      </c>
      <c r="K6506" s="52">
        <v>146.63880139680001</v>
      </c>
      <c r="L6506" s="52">
        <v>153.11159838360001</v>
      </c>
      <c r="M6506" s="52">
        <v>153.11159838360001</v>
      </c>
      <c r="N6506" s="52">
        <v>165.00599992080001</v>
      </c>
      <c r="O6506" s="52">
        <v>170.8236003888</v>
      </c>
      <c r="P6506" s="52">
        <v>174.7439984916</v>
      </c>
      <c r="Q6506" s="52">
        <v>175.3200016884</v>
      </c>
      <c r="R6506" s="52">
        <v>186.37559877960004</v>
      </c>
      <c r="S6506" s="52">
        <v>187.30799913960001</v>
      </c>
      <c r="T6506" s="52">
        <v>188.53200174600002</v>
      </c>
      <c r="U6506" s="52">
        <v>194.09040161280001</v>
      </c>
      <c r="V6506" s="52">
        <v>201.54960030600003</v>
      </c>
      <c r="W6506" s="52">
        <v>212.27760123120004</v>
      </c>
      <c r="X6506" s="52">
        <v>212.95080099000003</v>
      </c>
      <c r="Y6506" s="52">
        <v>227.80079862480002</v>
      </c>
      <c r="Z6506" s="52">
        <v>232.14959847719999</v>
      </c>
    </row>
    <row r="6507" spans="1:26">
      <c r="A6507" s="52" t="s">
        <v>357</v>
      </c>
      <c r="B6507" s="52" t="s">
        <v>341</v>
      </c>
      <c r="C6507" s="52" t="s">
        <v>246</v>
      </c>
      <c r="D6507" s="52" t="s">
        <v>93</v>
      </c>
      <c r="E6507" s="52" t="s">
        <v>95</v>
      </c>
      <c r="F6507" s="52" t="s">
        <v>67</v>
      </c>
      <c r="G6507" s="52">
        <v>0</v>
      </c>
      <c r="H6507" s="52">
        <v>0</v>
      </c>
      <c r="I6507" s="52">
        <v>0</v>
      </c>
      <c r="J6507" s="52">
        <v>0</v>
      </c>
      <c r="K6507" s="52">
        <v>0</v>
      </c>
      <c r="L6507" s="52">
        <v>0</v>
      </c>
      <c r="M6507" s="52">
        <v>0</v>
      </c>
      <c r="N6507" s="52">
        <v>0</v>
      </c>
      <c r="O6507" s="52">
        <v>0</v>
      </c>
      <c r="P6507" s="52">
        <v>0</v>
      </c>
      <c r="Q6507" s="52">
        <v>0</v>
      </c>
      <c r="R6507" s="52">
        <v>0</v>
      </c>
      <c r="S6507" s="52">
        <v>0</v>
      </c>
      <c r="T6507" s="52">
        <v>0</v>
      </c>
      <c r="U6507" s="52">
        <v>0</v>
      </c>
      <c r="V6507" s="52">
        <v>0</v>
      </c>
      <c r="W6507" s="52">
        <v>0</v>
      </c>
      <c r="X6507" s="52">
        <v>0</v>
      </c>
      <c r="Y6507" s="52">
        <v>0</v>
      </c>
      <c r="Z6507" s="52">
        <v>0</v>
      </c>
    </row>
    <row r="6508" spans="1:26">
      <c r="A6508" s="52" t="s">
        <v>357</v>
      </c>
      <c r="B6508" s="52" t="s">
        <v>337</v>
      </c>
      <c r="C6508" s="52" t="s">
        <v>246</v>
      </c>
      <c r="D6508" s="52" t="s">
        <v>93</v>
      </c>
      <c r="E6508" s="52" t="s">
        <v>95</v>
      </c>
      <c r="F6508" s="52" t="s">
        <v>68</v>
      </c>
      <c r="G6508" s="52">
        <v>0</v>
      </c>
      <c r="H6508" s="52">
        <v>0</v>
      </c>
      <c r="I6508" s="52">
        <v>0</v>
      </c>
      <c r="J6508" s="52">
        <v>0</v>
      </c>
      <c r="K6508" s="52">
        <v>0</v>
      </c>
      <c r="L6508" s="52">
        <v>0</v>
      </c>
      <c r="M6508" s="52">
        <v>0</v>
      </c>
      <c r="N6508" s="52">
        <v>0</v>
      </c>
      <c r="O6508" s="52">
        <v>0</v>
      </c>
      <c r="P6508" s="52">
        <v>0</v>
      </c>
      <c r="Q6508" s="52">
        <v>0</v>
      </c>
      <c r="R6508" s="52">
        <v>0</v>
      </c>
      <c r="S6508" s="52">
        <v>0</v>
      </c>
      <c r="T6508" s="52">
        <v>0</v>
      </c>
      <c r="U6508" s="52">
        <v>0</v>
      </c>
      <c r="V6508" s="52">
        <v>0</v>
      </c>
      <c r="W6508" s="52">
        <v>0</v>
      </c>
      <c r="X6508" s="52">
        <v>0</v>
      </c>
      <c r="Y6508" s="52">
        <v>0</v>
      </c>
      <c r="Z6508" s="52">
        <v>0</v>
      </c>
    </row>
    <row r="6509" spans="1:26">
      <c r="A6509" s="52" t="s">
        <v>357</v>
      </c>
      <c r="B6509" s="52" t="s">
        <v>337</v>
      </c>
      <c r="C6509" s="52" t="s">
        <v>246</v>
      </c>
      <c r="D6509" s="52" t="s">
        <v>93</v>
      </c>
      <c r="E6509" s="52" t="s">
        <v>95</v>
      </c>
      <c r="F6509" s="52" t="s">
        <v>69</v>
      </c>
      <c r="G6509" s="52">
        <v>0</v>
      </c>
      <c r="H6509" s="52">
        <v>0</v>
      </c>
      <c r="I6509" s="52">
        <v>0</v>
      </c>
      <c r="J6509" s="52">
        <v>0</v>
      </c>
      <c r="K6509" s="52">
        <v>0</v>
      </c>
      <c r="L6509" s="52">
        <v>0</v>
      </c>
      <c r="M6509" s="52">
        <v>0</v>
      </c>
      <c r="N6509" s="52">
        <v>0</v>
      </c>
      <c r="O6509" s="52">
        <v>0</v>
      </c>
      <c r="P6509" s="52">
        <v>0</v>
      </c>
      <c r="Q6509" s="52">
        <v>0</v>
      </c>
      <c r="R6509" s="52">
        <v>0</v>
      </c>
      <c r="S6509" s="52">
        <v>0</v>
      </c>
      <c r="T6509" s="52">
        <v>0</v>
      </c>
      <c r="U6509" s="52">
        <v>0</v>
      </c>
      <c r="V6509" s="52">
        <v>0</v>
      </c>
      <c r="W6509" s="52">
        <v>0</v>
      </c>
      <c r="X6509" s="52">
        <v>0</v>
      </c>
      <c r="Y6509" s="52">
        <v>0</v>
      </c>
      <c r="Z6509" s="52">
        <v>0</v>
      </c>
    </row>
    <row r="6510" spans="1:26">
      <c r="A6510" s="52" t="s">
        <v>357</v>
      </c>
      <c r="B6510" s="52" t="s">
        <v>337</v>
      </c>
      <c r="C6510" s="52" t="s">
        <v>246</v>
      </c>
      <c r="D6510" s="52" t="s">
        <v>93</v>
      </c>
      <c r="E6510" s="52" t="s">
        <v>95</v>
      </c>
      <c r="F6510" s="52" t="s">
        <v>70</v>
      </c>
      <c r="G6510" s="52">
        <v>0</v>
      </c>
      <c r="H6510" s="52">
        <v>0</v>
      </c>
      <c r="I6510" s="52">
        <v>0</v>
      </c>
      <c r="J6510" s="52">
        <v>0</v>
      </c>
      <c r="K6510" s="52">
        <v>0</v>
      </c>
      <c r="L6510" s="52">
        <v>0</v>
      </c>
      <c r="M6510" s="52">
        <v>0</v>
      </c>
      <c r="N6510" s="52">
        <v>0</v>
      </c>
      <c r="O6510" s="52">
        <v>0</v>
      </c>
      <c r="P6510" s="52">
        <v>0</v>
      </c>
      <c r="Q6510" s="52">
        <v>0</v>
      </c>
      <c r="R6510" s="52">
        <v>0</v>
      </c>
      <c r="S6510" s="52">
        <v>0</v>
      </c>
      <c r="T6510" s="52">
        <v>0</v>
      </c>
      <c r="U6510" s="52">
        <v>0</v>
      </c>
      <c r="V6510" s="52">
        <v>0</v>
      </c>
      <c r="W6510" s="52">
        <v>0</v>
      </c>
      <c r="X6510" s="52">
        <v>0</v>
      </c>
      <c r="Y6510" s="52">
        <v>0</v>
      </c>
      <c r="Z6510" s="52">
        <v>0</v>
      </c>
    </row>
    <row r="6511" spans="1:26">
      <c r="A6511" s="52" t="s">
        <v>357</v>
      </c>
      <c r="B6511" s="52" t="s">
        <v>342</v>
      </c>
      <c r="C6511" s="52" t="s">
        <v>246</v>
      </c>
      <c r="D6511" s="52" t="s">
        <v>93</v>
      </c>
      <c r="E6511" s="52" t="s">
        <v>95</v>
      </c>
      <c r="F6511" s="52" t="s">
        <v>71</v>
      </c>
      <c r="G6511" s="52">
        <v>0</v>
      </c>
      <c r="H6511" s="52">
        <v>0</v>
      </c>
      <c r="I6511" s="52">
        <v>0</v>
      </c>
      <c r="J6511" s="52">
        <v>0</v>
      </c>
      <c r="K6511" s="52">
        <v>0</v>
      </c>
      <c r="L6511" s="52">
        <v>0</v>
      </c>
      <c r="M6511" s="52">
        <v>0</v>
      </c>
      <c r="N6511" s="52">
        <v>0</v>
      </c>
      <c r="O6511" s="52">
        <v>0</v>
      </c>
      <c r="P6511" s="52">
        <v>0</v>
      </c>
      <c r="Q6511" s="52">
        <v>0</v>
      </c>
      <c r="R6511" s="52">
        <v>0</v>
      </c>
      <c r="S6511" s="52">
        <v>0</v>
      </c>
      <c r="T6511" s="52">
        <v>0</v>
      </c>
      <c r="U6511" s="52">
        <v>0</v>
      </c>
      <c r="V6511" s="52">
        <v>0</v>
      </c>
      <c r="W6511" s="52">
        <v>0</v>
      </c>
      <c r="X6511" s="52">
        <v>0</v>
      </c>
      <c r="Y6511" s="52">
        <v>0</v>
      </c>
      <c r="Z6511" s="52">
        <v>0</v>
      </c>
    </row>
    <row r="6512" spans="1:26">
      <c r="A6512" s="52" t="s">
        <v>357</v>
      </c>
      <c r="B6512" s="52" t="s">
        <v>342</v>
      </c>
      <c r="C6512" s="52" t="s">
        <v>246</v>
      </c>
      <c r="D6512" s="52" t="s">
        <v>93</v>
      </c>
      <c r="E6512" s="52" t="s">
        <v>95</v>
      </c>
      <c r="F6512" s="52" t="s">
        <v>72</v>
      </c>
      <c r="G6512" s="52">
        <v>319.69030273560003</v>
      </c>
      <c r="H6512" s="52">
        <v>309.21950112120004</v>
      </c>
      <c r="I6512" s="52">
        <v>308.97950118479997</v>
      </c>
      <c r="J6512" s="52">
        <v>317.65990151520003</v>
      </c>
      <c r="K6512" s="52">
        <v>305.30409787080004</v>
      </c>
      <c r="L6512" s="52">
        <v>288.12370223520003</v>
      </c>
      <c r="M6512" s="52">
        <v>288.65980104120001</v>
      </c>
      <c r="N6512" s="52">
        <v>285.45389710559999</v>
      </c>
      <c r="O6512" s="52">
        <v>281.22660237600002</v>
      </c>
      <c r="P6512" s="52">
        <v>270.06380227080001</v>
      </c>
      <c r="Q6512" s="52">
        <v>275.71529982240003</v>
      </c>
      <c r="R6512" s="52">
        <v>272.77570148760003</v>
      </c>
      <c r="S6512" s="52">
        <v>275.89750098479999</v>
      </c>
      <c r="T6512" s="52">
        <v>254.41279862040005</v>
      </c>
      <c r="U6512" s="52">
        <v>255.12410244599999</v>
      </c>
      <c r="V6512" s="52">
        <v>252.00759925080001</v>
      </c>
      <c r="W6512" s="52">
        <v>243.40070238120003</v>
      </c>
      <c r="X6512" s="52">
        <v>240.9935017212</v>
      </c>
      <c r="Y6512" s="52">
        <v>240.9935017212</v>
      </c>
      <c r="Z6512" s="52">
        <v>225.92755312919999</v>
      </c>
    </row>
    <row r="6513" spans="1:26">
      <c r="A6513" s="52" t="s">
        <v>357</v>
      </c>
      <c r="B6513" s="52" t="s">
        <v>343</v>
      </c>
      <c r="C6513" s="52" t="s">
        <v>246</v>
      </c>
      <c r="D6513" s="52" t="s">
        <v>93</v>
      </c>
      <c r="E6513" s="52" t="s">
        <v>95</v>
      </c>
      <c r="F6513" s="52" t="s">
        <v>73</v>
      </c>
      <c r="G6513" s="52">
        <v>18.8774982684</v>
      </c>
      <c r="H6513" s="52">
        <v>20.382301177200002</v>
      </c>
      <c r="I6513" s="52">
        <v>22.449600665999998</v>
      </c>
      <c r="J6513" s="52">
        <v>25.786798462800004</v>
      </c>
      <c r="K6513" s="52">
        <v>26.291701422000003</v>
      </c>
      <c r="L6513" s="52">
        <v>30.6053991432</v>
      </c>
      <c r="M6513" s="52">
        <v>30.015901890000002</v>
      </c>
      <c r="N6513" s="52">
        <v>27.661500964799998</v>
      </c>
      <c r="O6513" s="52">
        <v>33.38010036</v>
      </c>
      <c r="P6513" s="52">
        <v>30.940200792000002</v>
      </c>
      <c r="Q6513" s="52">
        <v>32.151601130400003</v>
      </c>
      <c r="R6513" s="52">
        <v>30.505497908400002</v>
      </c>
      <c r="S6513" s="52">
        <v>31.157998128000003</v>
      </c>
      <c r="T6513" s="52">
        <v>32.159698401600004</v>
      </c>
      <c r="U6513" s="52">
        <v>34.926298160400002</v>
      </c>
      <c r="V6513" s="52">
        <v>32.506197969600002</v>
      </c>
      <c r="W6513" s="52">
        <v>30.681000190799999</v>
      </c>
      <c r="X6513" s="52">
        <v>29.683800727200001</v>
      </c>
      <c r="Y6513" s="52">
        <v>27.141299438400001</v>
      </c>
      <c r="Z6513" s="52">
        <v>26.946001965600001</v>
      </c>
    </row>
    <row r="6514" spans="1:26">
      <c r="A6514" s="52" t="s">
        <v>356</v>
      </c>
      <c r="B6514" s="52" t="s">
        <v>337</v>
      </c>
      <c r="C6514" s="52" t="s">
        <v>247</v>
      </c>
      <c r="D6514" s="52" t="s">
        <v>93</v>
      </c>
      <c r="E6514" s="52" t="s">
        <v>94</v>
      </c>
      <c r="F6514" s="52" t="s">
        <v>63</v>
      </c>
      <c r="G6514" s="52">
        <v>1.1849313888000002</v>
      </c>
      <c r="H6514" s="52">
        <v>1.4822946719999999</v>
      </c>
      <c r="I6514" s="52">
        <v>1.43104824</v>
      </c>
      <c r="J6514" s="52">
        <v>1.7273941308</v>
      </c>
      <c r="K6514" s="52">
        <v>1.3509840636000003</v>
      </c>
      <c r="L6514" s="52">
        <v>1.2590586828000001</v>
      </c>
      <c r="M6514" s="52">
        <v>1.3235270292000001</v>
      </c>
      <c r="N6514" s="52">
        <v>1.3871747628000002</v>
      </c>
      <c r="O6514" s="52">
        <v>1.5048615240000001</v>
      </c>
      <c r="P6514" s="52">
        <v>1.2242705616000003</v>
      </c>
      <c r="Q6514" s="52">
        <v>1.373102928</v>
      </c>
      <c r="R6514" s="52">
        <v>1.2266695980000002</v>
      </c>
      <c r="S6514" s="52">
        <v>1.3457840580000002</v>
      </c>
      <c r="T6514" s="52">
        <v>1.3908423996000001</v>
      </c>
      <c r="U6514" s="52">
        <v>0.95220811080000012</v>
      </c>
      <c r="V6514" s="52">
        <v>0.94365029160000002</v>
      </c>
      <c r="W6514" s="52">
        <v>1.0282403988000002</v>
      </c>
      <c r="X6514" s="52">
        <v>0.94531245120000018</v>
      </c>
      <c r="Y6514" s="52">
        <v>0.73442333520000003</v>
      </c>
      <c r="Z6514" s="52">
        <v>0.83339928720000001</v>
      </c>
    </row>
    <row r="6515" spans="1:26">
      <c r="A6515" s="52" t="s">
        <v>356</v>
      </c>
      <c r="B6515" s="52" t="s">
        <v>338</v>
      </c>
      <c r="C6515" s="52" t="s">
        <v>247</v>
      </c>
      <c r="D6515" s="52" t="s">
        <v>93</v>
      </c>
      <c r="E6515" s="52" t="s">
        <v>94</v>
      </c>
      <c r="F6515" s="52" t="s">
        <v>64</v>
      </c>
      <c r="G6515" s="52">
        <v>0</v>
      </c>
      <c r="H6515" s="52">
        <v>0</v>
      </c>
      <c r="I6515" s="52">
        <v>0</v>
      </c>
      <c r="J6515" s="52">
        <v>0</v>
      </c>
      <c r="K6515" s="52">
        <v>0</v>
      </c>
      <c r="L6515" s="52">
        <v>0</v>
      </c>
      <c r="M6515" s="52">
        <v>0</v>
      </c>
      <c r="N6515" s="52">
        <v>0</v>
      </c>
      <c r="O6515" s="52">
        <v>0</v>
      </c>
      <c r="P6515" s="52">
        <v>0</v>
      </c>
      <c r="Q6515" s="52">
        <v>0</v>
      </c>
      <c r="R6515" s="52">
        <v>0</v>
      </c>
      <c r="S6515" s="52">
        <v>0</v>
      </c>
      <c r="T6515" s="52">
        <v>0</v>
      </c>
      <c r="U6515" s="52">
        <v>0</v>
      </c>
      <c r="V6515" s="52">
        <v>0</v>
      </c>
      <c r="W6515" s="52">
        <v>0</v>
      </c>
      <c r="X6515" s="52">
        <v>0</v>
      </c>
      <c r="Y6515" s="52">
        <v>0</v>
      </c>
      <c r="Z6515" s="52">
        <v>0</v>
      </c>
    </row>
    <row r="6516" spans="1:26">
      <c r="A6516" s="52" t="s">
        <v>356</v>
      </c>
      <c r="B6516" s="52" t="s">
        <v>339</v>
      </c>
      <c r="C6516" s="52" t="s">
        <v>247</v>
      </c>
      <c r="D6516" s="52" t="s">
        <v>93</v>
      </c>
      <c r="E6516" s="52" t="s">
        <v>94</v>
      </c>
      <c r="F6516" s="52" t="s">
        <v>65</v>
      </c>
      <c r="G6516" s="52">
        <v>0.13557695760000002</v>
      </c>
      <c r="H6516" s="52">
        <v>0.16269067440000001</v>
      </c>
      <c r="I6516" s="52">
        <v>0.17172997560000003</v>
      </c>
      <c r="J6516" s="52">
        <v>0.16269067440000001</v>
      </c>
      <c r="K6516" s="52">
        <v>9.9423939599999997E-2</v>
      </c>
      <c r="L6516" s="52">
        <v>0.19884787919999999</v>
      </c>
      <c r="M6516" s="52">
        <v>0.2350008972</v>
      </c>
      <c r="N6516" s="52">
        <v>0.25307531280000001</v>
      </c>
      <c r="O6516" s="52">
        <v>0.25307531280000001</v>
      </c>
      <c r="P6516" s="52">
        <v>0.25307531280000001</v>
      </c>
      <c r="Q6516" s="52">
        <v>0.25307531280000001</v>
      </c>
      <c r="R6516" s="52">
        <v>0.25307531280000001</v>
      </c>
      <c r="S6516" s="52">
        <v>0.25307531280000001</v>
      </c>
      <c r="T6516" s="52">
        <v>0.25307531280000001</v>
      </c>
      <c r="U6516" s="52">
        <v>0.25307531280000001</v>
      </c>
      <c r="V6516" s="52">
        <v>0.25307531280000001</v>
      </c>
      <c r="W6516" s="52">
        <v>0.25307531280000001</v>
      </c>
      <c r="X6516" s="52">
        <v>0.25307531280000001</v>
      </c>
      <c r="Y6516" s="52">
        <v>0.25307531280000001</v>
      </c>
      <c r="Z6516" s="52">
        <v>0.25307531280000001</v>
      </c>
    </row>
    <row r="6517" spans="1:26">
      <c r="A6517" s="52" t="s">
        <v>356</v>
      </c>
      <c r="B6517" s="52" t="s">
        <v>340</v>
      </c>
      <c r="C6517" s="52" t="s">
        <v>247</v>
      </c>
      <c r="D6517" s="52" t="s">
        <v>93</v>
      </c>
      <c r="E6517" s="52" t="s">
        <v>94</v>
      </c>
      <c r="F6517" s="52" t="s">
        <v>66</v>
      </c>
      <c r="G6517" s="52">
        <v>24.854335300799999</v>
      </c>
      <c r="H6517" s="52">
        <v>24.680331892800002</v>
      </c>
      <c r="I6517" s="52">
        <v>25.4464618644</v>
      </c>
      <c r="J6517" s="52">
        <v>25.980881763599999</v>
      </c>
      <c r="K6517" s="52">
        <v>28.038786073200001</v>
      </c>
      <c r="L6517" s="52">
        <v>29.642673790800004</v>
      </c>
      <c r="M6517" s="52">
        <v>31.7322093744</v>
      </c>
      <c r="N6517" s="52">
        <v>32.878777114800002</v>
      </c>
      <c r="O6517" s="52">
        <v>32.489898757200002</v>
      </c>
      <c r="P6517" s="52">
        <v>32.160091960800003</v>
      </c>
      <c r="Q6517" s="52">
        <v>32.418019774800001</v>
      </c>
      <c r="R6517" s="52">
        <v>32.299290500399998</v>
      </c>
      <c r="S6517" s="52">
        <v>33.709287510000003</v>
      </c>
      <c r="T6517" s="52">
        <v>33.6100896576</v>
      </c>
      <c r="U6517" s="52">
        <v>33.623202715200001</v>
      </c>
      <c r="V6517" s="52">
        <v>34.040187061200001</v>
      </c>
      <c r="W6517" s="52">
        <v>34.056766789200005</v>
      </c>
      <c r="X6517" s="52">
        <v>33.966838512000002</v>
      </c>
      <c r="Y6517" s="52">
        <v>34.171979151600006</v>
      </c>
      <c r="Z6517" s="52">
        <v>34.270796005200005</v>
      </c>
    </row>
    <row r="6518" spans="1:26">
      <c r="A6518" s="52" t="s">
        <v>356</v>
      </c>
      <c r="B6518" s="52" t="s">
        <v>341</v>
      </c>
      <c r="C6518" s="52" t="s">
        <v>247</v>
      </c>
      <c r="D6518" s="52" t="s">
        <v>93</v>
      </c>
      <c r="E6518" s="52" t="s">
        <v>94</v>
      </c>
      <c r="F6518" s="52" t="s">
        <v>67</v>
      </c>
      <c r="G6518" s="52">
        <v>0</v>
      </c>
      <c r="H6518" s="52">
        <v>0</v>
      </c>
      <c r="I6518" s="52">
        <v>0</v>
      </c>
      <c r="J6518" s="52">
        <v>0</v>
      </c>
      <c r="K6518" s="52">
        <v>0</v>
      </c>
      <c r="L6518" s="52">
        <v>0</v>
      </c>
      <c r="M6518" s="52">
        <v>0</v>
      </c>
      <c r="N6518" s="52">
        <v>0</v>
      </c>
      <c r="O6518" s="52">
        <v>0</v>
      </c>
      <c r="P6518" s="52">
        <v>0</v>
      </c>
      <c r="Q6518" s="52">
        <v>0</v>
      </c>
      <c r="R6518" s="52">
        <v>0</v>
      </c>
      <c r="S6518" s="52">
        <v>0</v>
      </c>
      <c r="T6518" s="52">
        <v>0</v>
      </c>
      <c r="U6518" s="52">
        <v>0</v>
      </c>
      <c r="V6518" s="52">
        <v>0</v>
      </c>
      <c r="W6518" s="52">
        <v>0</v>
      </c>
      <c r="X6518" s="52">
        <v>0</v>
      </c>
      <c r="Y6518" s="52">
        <v>0</v>
      </c>
      <c r="Z6518" s="52">
        <v>0</v>
      </c>
    </row>
    <row r="6519" spans="1:26">
      <c r="A6519" s="52" t="s">
        <v>356</v>
      </c>
      <c r="B6519" s="52" t="s">
        <v>337</v>
      </c>
      <c r="C6519" s="52" t="s">
        <v>247</v>
      </c>
      <c r="D6519" s="52" t="s">
        <v>93</v>
      </c>
      <c r="E6519" s="52" t="s">
        <v>94</v>
      </c>
      <c r="F6519" s="52" t="s">
        <v>68</v>
      </c>
      <c r="G6519" s="52">
        <v>0</v>
      </c>
      <c r="H6519" s="52">
        <v>0</v>
      </c>
      <c r="I6519" s="52">
        <v>0</v>
      </c>
      <c r="J6519" s="52">
        <v>0</v>
      </c>
      <c r="K6519" s="52">
        <v>0</v>
      </c>
      <c r="L6519" s="52">
        <v>0</v>
      </c>
      <c r="M6519" s="52">
        <v>0</v>
      </c>
      <c r="N6519" s="52">
        <v>0</v>
      </c>
      <c r="O6519" s="52">
        <v>0</v>
      </c>
      <c r="P6519" s="52">
        <v>0</v>
      </c>
      <c r="Q6519" s="52">
        <v>0</v>
      </c>
      <c r="R6519" s="52">
        <v>0</v>
      </c>
      <c r="S6519" s="52">
        <v>0</v>
      </c>
      <c r="T6519" s="52">
        <v>0</v>
      </c>
      <c r="U6519" s="52">
        <v>0</v>
      </c>
      <c r="V6519" s="52">
        <v>0</v>
      </c>
      <c r="W6519" s="52">
        <v>0</v>
      </c>
      <c r="X6519" s="52">
        <v>0</v>
      </c>
      <c r="Y6519" s="52">
        <v>0</v>
      </c>
      <c r="Z6519" s="52">
        <v>0</v>
      </c>
    </row>
    <row r="6520" spans="1:26">
      <c r="A6520" s="52" t="s">
        <v>356</v>
      </c>
      <c r="B6520" s="52" t="s">
        <v>337</v>
      </c>
      <c r="C6520" s="52" t="s">
        <v>247</v>
      </c>
      <c r="D6520" s="52" t="s">
        <v>93</v>
      </c>
      <c r="E6520" s="52" t="s">
        <v>94</v>
      </c>
      <c r="F6520" s="52" t="s">
        <v>69</v>
      </c>
      <c r="G6520" s="52">
        <v>0</v>
      </c>
      <c r="H6520" s="52">
        <v>0</v>
      </c>
      <c r="I6520" s="52">
        <v>0</v>
      </c>
      <c r="J6520" s="52">
        <v>0</v>
      </c>
      <c r="K6520" s="52">
        <v>0</v>
      </c>
      <c r="L6520" s="52">
        <v>0</v>
      </c>
      <c r="M6520" s="52">
        <v>0</v>
      </c>
      <c r="N6520" s="52">
        <v>0</v>
      </c>
      <c r="O6520" s="52">
        <v>0</v>
      </c>
      <c r="P6520" s="52">
        <v>0</v>
      </c>
      <c r="Q6520" s="52">
        <v>0</v>
      </c>
      <c r="R6520" s="52">
        <v>0</v>
      </c>
      <c r="S6520" s="52">
        <v>0</v>
      </c>
      <c r="T6520" s="52">
        <v>0</v>
      </c>
      <c r="U6520" s="52">
        <v>0</v>
      </c>
      <c r="V6520" s="52">
        <v>0</v>
      </c>
      <c r="W6520" s="52">
        <v>0</v>
      </c>
      <c r="X6520" s="52">
        <v>0</v>
      </c>
      <c r="Y6520" s="52">
        <v>0</v>
      </c>
      <c r="Z6520" s="52">
        <v>0</v>
      </c>
    </row>
    <row r="6521" spans="1:26">
      <c r="A6521" s="52" t="s">
        <v>356</v>
      </c>
      <c r="B6521" s="52" t="s">
        <v>337</v>
      </c>
      <c r="C6521" s="52" t="s">
        <v>247</v>
      </c>
      <c r="D6521" s="52" t="s">
        <v>93</v>
      </c>
      <c r="E6521" s="52" t="s">
        <v>94</v>
      </c>
      <c r="F6521" s="52" t="s">
        <v>70</v>
      </c>
      <c r="G6521" s="52">
        <v>0</v>
      </c>
      <c r="H6521" s="52">
        <v>0</v>
      </c>
      <c r="I6521" s="52">
        <v>0</v>
      </c>
      <c r="J6521" s="52">
        <v>0</v>
      </c>
      <c r="K6521" s="52">
        <v>0</v>
      </c>
      <c r="L6521" s="52">
        <v>0</v>
      </c>
      <c r="M6521" s="52">
        <v>0</v>
      </c>
      <c r="N6521" s="52">
        <v>0</v>
      </c>
      <c r="O6521" s="52">
        <v>0</v>
      </c>
      <c r="P6521" s="52">
        <v>0</v>
      </c>
      <c r="Q6521" s="52">
        <v>0</v>
      </c>
      <c r="R6521" s="52">
        <v>0</v>
      </c>
      <c r="S6521" s="52">
        <v>0</v>
      </c>
      <c r="T6521" s="52">
        <v>0</v>
      </c>
      <c r="U6521" s="52">
        <v>0</v>
      </c>
      <c r="V6521" s="52">
        <v>0</v>
      </c>
      <c r="W6521" s="52">
        <v>0</v>
      </c>
      <c r="X6521" s="52">
        <v>0</v>
      </c>
      <c r="Y6521" s="52">
        <v>0</v>
      </c>
      <c r="Z6521" s="52">
        <v>0</v>
      </c>
    </row>
    <row r="6522" spans="1:26">
      <c r="A6522" s="52" t="s">
        <v>356</v>
      </c>
      <c r="B6522" s="52" t="s">
        <v>342</v>
      </c>
      <c r="C6522" s="52" t="s">
        <v>247</v>
      </c>
      <c r="D6522" s="52" t="s">
        <v>93</v>
      </c>
      <c r="E6522" s="52" t="s">
        <v>94</v>
      </c>
      <c r="F6522" s="52" t="s">
        <v>71</v>
      </c>
      <c r="G6522" s="52">
        <v>0</v>
      </c>
      <c r="H6522" s="52">
        <v>0</v>
      </c>
      <c r="I6522" s="52">
        <v>0</v>
      </c>
      <c r="J6522" s="52">
        <v>0</v>
      </c>
      <c r="K6522" s="52">
        <v>0</v>
      </c>
      <c r="L6522" s="52">
        <v>0</v>
      </c>
      <c r="M6522" s="52">
        <v>0</v>
      </c>
      <c r="N6522" s="52">
        <v>0</v>
      </c>
      <c r="O6522" s="52">
        <v>0</v>
      </c>
      <c r="P6522" s="52">
        <v>0</v>
      </c>
      <c r="Q6522" s="52">
        <v>0</v>
      </c>
      <c r="R6522" s="52">
        <v>0</v>
      </c>
      <c r="S6522" s="52">
        <v>0</v>
      </c>
      <c r="T6522" s="52">
        <v>0</v>
      </c>
      <c r="U6522" s="52">
        <v>0</v>
      </c>
      <c r="V6522" s="52">
        <v>0</v>
      </c>
      <c r="W6522" s="52">
        <v>0</v>
      </c>
      <c r="X6522" s="52">
        <v>0</v>
      </c>
      <c r="Y6522" s="52">
        <v>0</v>
      </c>
      <c r="Z6522" s="52">
        <v>0</v>
      </c>
    </row>
    <row r="6523" spans="1:26">
      <c r="A6523" s="52" t="s">
        <v>356</v>
      </c>
      <c r="B6523" s="52" t="s">
        <v>342</v>
      </c>
      <c r="C6523" s="52" t="s">
        <v>247</v>
      </c>
      <c r="D6523" s="52" t="s">
        <v>93</v>
      </c>
      <c r="E6523" s="52" t="s">
        <v>94</v>
      </c>
      <c r="F6523" s="52" t="s">
        <v>72</v>
      </c>
      <c r="G6523" s="52">
        <v>4.9916997396000005</v>
      </c>
      <c r="H6523" s="52">
        <v>4.4551990007999995</v>
      </c>
      <c r="I6523" s="52">
        <v>4.1569983576</v>
      </c>
      <c r="J6523" s="52">
        <v>5.3529033492000009</v>
      </c>
      <c r="K6523" s="52">
        <v>6.5923050060000001</v>
      </c>
      <c r="L6523" s="52">
        <v>6.285203226000001</v>
      </c>
      <c r="M6523" s="52">
        <v>4.797302428800001</v>
      </c>
      <c r="N6523" s="52">
        <v>5.1156960084000005</v>
      </c>
      <c r="O6523" s="52">
        <v>4.7446994735999999</v>
      </c>
      <c r="P6523" s="52">
        <v>4.0528977624000007</v>
      </c>
      <c r="Q6523" s="52">
        <v>5.3489007684000001</v>
      </c>
      <c r="R6523" s="52">
        <v>5.9100994404000007</v>
      </c>
      <c r="S6523" s="52">
        <v>5.0719983767999999</v>
      </c>
      <c r="T6523" s="52">
        <v>4.8184039007999999</v>
      </c>
      <c r="U6523" s="52">
        <v>5.5872008639999997</v>
      </c>
      <c r="V6523" s="52">
        <v>5.9027013648000004</v>
      </c>
      <c r="W6523" s="52">
        <v>6.4351953360000005</v>
      </c>
      <c r="X6523" s="52">
        <v>7.3084990139999997</v>
      </c>
      <c r="Y6523" s="52">
        <v>6.5447973864</v>
      </c>
      <c r="Z6523" s="52">
        <v>7.0039511820000016</v>
      </c>
    </row>
    <row r="6524" spans="1:26">
      <c r="A6524" s="52" t="s">
        <v>356</v>
      </c>
      <c r="B6524" s="52" t="s">
        <v>343</v>
      </c>
      <c r="C6524" s="52" t="s">
        <v>247</v>
      </c>
      <c r="D6524" s="52" t="s">
        <v>93</v>
      </c>
      <c r="E6524" s="52" t="s">
        <v>94</v>
      </c>
      <c r="F6524" s="52" t="s">
        <v>73</v>
      </c>
      <c r="G6524" s="52">
        <v>5.6879980740000002</v>
      </c>
      <c r="H6524" s="52">
        <v>5.9427020520000005</v>
      </c>
      <c r="I6524" s="52">
        <v>6.1136993376000008</v>
      </c>
      <c r="J6524" s="52">
        <v>6.4278014472000002</v>
      </c>
      <c r="K6524" s="52">
        <v>7.078501342800001</v>
      </c>
      <c r="L6524" s="52">
        <v>6.9624013788000001</v>
      </c>
      <c r="M6524" s="52">
        <v>6.6609015372</v>
      </c>
      <c r="N6524" s="52">
        <v>5.9112005688</v>
      </c>
      <c r="O6524" s="52">
        <v>5.8796990856000004</v>
      </c>
      <c r="P6524" s="52">
        <v>6.5673014364000011</v>
      </c>
      <c r="Q6524" s="52">
        <v>6.1802987652000008</v>
      </c>
      <c r="R6524" s="52">
        <v>5.0003999100000005</v>
      </c>
      <c r="S6524" s="52">
        <v>7.0812018288000003</v>
      </c>
      <c r="T6524" s="52">
        <v>6.8868003312000008</v>
      </c>
      <c r="U6524" s="52">
        <v>7.8408003924000012</v>
      </c>
      <c r="V6524" s="52">
        <v>7.9560001944000005</v>
      </c>
      <c r="W6524" s="52">
        <v>7.3053002988000006</v>
      </c>
      <c r="X6524" s="52">
        <v>7.1273487384000003</v>
      </c>
      <c r="Y6524" s="52">
        <v>6.3380155212</v>
      </c>
      <c r="Z6524" s="52">
        <v>7.6572301464000008</v>
      </c>
    </row>
    <row r="6525" spans="1:26">
      <c r="A6525" s="52" t="s">
        <v>357</v>
      </c>
      <c r="B6525" s="52" t="s">
        <v>337</v>
      </c>
      <c r="C6525" s="52" t="s">
        <v>247</v>
      </c>
      <c r="D6525" s="52" t="s">
        <v>93</v>
      </c>
      <c r="E6525" s="52" t="s">
        <v>95</v>
      </c>
      <c r="F6525" s="52" t="s">
        <v>63</v>
      </c>
      <c r="G6525" s="52">
        <v>1.0265531184000001</v>
      </c>
      <c r="H6525" s="52">
        <v>0.68482231560000006</v>
      </c>
      <c r="I6525" s="52">
        <v>0.57464248680000007</v>
      </c>
      <c r="J6525" s="52">
        <v>0.78261758999999997</v>
      </c>
      <c r="K6525" s="52">
        <v>0.8236984716000002</v>
      </c>
      <c r="L6525" s="52">
        <v>0.83622119039999998</v>
      </c>
      <c r="M6525" s="52">
        <v>0.6514744536</v>
      </c>
      <c r="N6525" s="52">
        <v>0.52238703600000003</v>
      </c>
      <c r="O6525" s="52">
        <v>0.34510117680000002</v>
      </c>
      <c r="P6525" s="52">
        <v>0.8126662536</v>
      </c>
      <c r="Q6525" s="52">
        <v>0.50478572880000006</v>
      </c>
      <c r="R6525" s="52">
        <v>0.68882489640000011</v>
      </c>
      <c r="S6525" s="52">
        <v>0.45062528400000001</v>
      </c>
      <c r="T6525" s="52">
        <v>0.3153874572</v>
      </c>
      <c r="U6525" s="52">
        <v>0.32886895320000004</v>
      </c>
      <c r="V6525" s="52">
        <v>0.37092535920000008</v>
      </c>
      <c r="W6525" s="52">
        <v>0.32624382959999998</v>
      </c>
      <c r="X6525" s="52">
        <v>0.28144506960000004</v>
      </c>
      <c r="Y6525" s="52">
        <v>0.29830531320000003</v>
      </c>
      <c r="Z6525" s="52">
        <v>0.25386661800000004</v>
      </c>
    </row>
    <row r="6526" spans="1:26">
      <c r="A6526" s="52" t="s">
        <v>357</v>
      </c>
      <c r="B6526" s="52" t="s">
        <v>338</v>
      </c>
      <c r="C6526" s="52" t="s">
        <v>247</v>
      </c>
      <c r="D6526" s="52" t="s">
        <v>93</v>
      </c>
      <c r="E6526" s="52" t="s">
        <v>95</v>
      </c>
      <c r="F6526" s="52" t="s">
        <v>64</v>
      </c>
      <c r="G6526" s="52">
        <v>7.4120092704000005</v>
      </c>
      <c r="H6526" s="52">
        <v>7.5248812116000003</v>
      </c>
      <c r="I6526" s="52">
        <v>7.5016654055999998</v>
      </c>
      <c r="J6526" s="52">
        <v>7.5161266127999999</v>
      </c>
      <c r="K6526" s="52">
        <v>7.390685898000001</v>
      </c>
      <c r="L6526" s="52">
        <v>7.5658951044000009</v>
      </c>
      <c r="M6526" s="52">
        <v>7.2615021840000002</v>
      </c>
      <c r="N6526" s="52">
        <v>7.6939190748000001</v>
      </c>
      <c r="O6526" s="52">
        <v>7.3425837527999995</v>
      </c>
      <c r="P6526" s="52">
        <v>7.4578212360000009</v>
      </c>
      <c r="Q6526" s="52">
        <v>7.4130141024000009</v>
      </c>
      <c r="R6526" s="52">
        <v>7.4978763516000004</v>
      </c>
      <c r="S6526" s="52">
        <v>7.6070932164</v>
      </c>
      <c r="T6526" s="52">
        <v>7.8964178436000019</v>
      </c>
      <c r="U6526" s="52">
        <v>8.1791733816000001</v>
      </c>
      <c r="V6526" s="52">
        <v>7.4516038380000005</v>
      </c>
      <c r="W6526" s="52">
        <v>7.9984752804000001</v>
      </c>
      <c r="X6526" s="52">
        <v>7.8760616220000008</v>
      </c>
      <c r="Y6526" s="52">
        <v>7.8273816984000009</v>
      </c>
      <c r="Z6526" s="52">
        <v>8.5640533452000014</v>
      </c>
    </row>
    <row r="6527" spans="1:26">
      <c r="A6527" s="52" t="s">
        <v>357</v>
      </c>
      <c r="B6527" s="52" t="s">
        <v>339</v>
      </c>
      <c r="C6527" s="52" t="s">
        <v>247</v>
      </c>
      <c r="D6527" s="52" t="s">
        <v>93</v>
      </c>
      <c r="E6527" s="52" t="s">
        <v>95</v>
      </c>
      <c r="F6527" s="52" t="s">
        <v>65</v>
      </c>
      <c r="G6527" s="52">
        <v>0</v>
      </c>
      <c r="H6527" s="52">
        <v>0</v>
      </c>
      <c r="I6527" s="52">
        <v>0</v>
      </c>
      <c r="J6527" s="52">
        <v>0</v>
      </c>
      <c r="K6527" s="52">
        <v>0</v>
      </c>
      <c r="L6527" s="52">
        <v>0</v>
      </c>
      <c r="M6527" s="52">
        <v>0</v>
      </c>
      <c r="N6527" s="52">
        <v>0</v>
      </c>
      <c r="O6527" s="52">
        <v>0</v>
      </c>
      <c r="P6527" s="52">
        <v>0</v>
      </c>
      <c r="Q6527" s="52">
        <v>0</v>
      </c>
      <c r="R6527" s="52">
        <v>0</v>
      </c>
      <c r="S6527" s="52">
        <v>0</v>
      </c>
      <c r="T6527" s="52">
        <v>0</v>
      </c>
      <c r="U6527" s="52">
        <v>0</v>
      </c>
      <c r="V6527" s="52">
        <v>0</v>
      </c>
      <c r="W6527" s="52">
        <v>0</v>
      </c>
      <c r="X6527" s="52">
        <v>0</v>
      </c>
      <c r="Y6527" s="52">
        <v>0</v>
      </c>
      <c r="Z6527" s="52">
        <v>0</v>
      </c>
    </row>
    <row r="6528" spans="1:26">
      <c r="A6528" s="52" t="s">
        <v>357</v>
      </c>
      <c r="B6528" s="52" t="s">
        <v>340</v>
      </c>
      <c r="C6528" s="52" t="s">
        <v>247</v>
      </c>
      <c r="D6528" s="52" t="s">
        <v>93</v>
      </c>
      <c r="E6528" s="52" t="s">
        <v>95</v>
      </c>
      <c r="F6528" s="52" t="s">
        <v>66</v>
      </c>
      <c r="G6528" s="52">
        <v>40.357733317200001</v>
      </c>
      <c r="H6528" s="52">
        <v>42.210605844</v>
      </c>
      <c r="I6528" s="52">
        <v>41.935026481200005</v>
      </c>
      <c r="J6528" s="52">
        <v>43.734810383999999</v>
      </c>
      <c r="K6528" s="52">
        <v>44.1346414104</v>
      </c>
      <c r="L6528" s="52">
        <v>43.549075562400006</v>
      </c>
      <c r="M6528" s="52">
        <v>45.432930409200004</v>
      </c>
      <c r="N6528" s="52">
        <v>45.241371748799999</v>
      </c>
      <c r="O6528" s="52">
        <v>44.815754221200002</v>
      </c>
      <c r="P6528" s="52">
        <v>46.633478562000001</v>
      </c>
      <c r="Q6528" s="52">
        <v>45.143919791999998</v>
      </c>
      <c r="R6528" s="52">
        <v>45.332225308800005</v>
      </c>
      <c r="S6528" s="52">
        <v>45.507007461599997</v>
      </c>
      <c r="T6528" s="52">
        <v>44.285583924000001</v>
      </c>
      <c r="U6528" s="52">
        <v>44.787062080800006</v>
      </c>
      <c r="V6528" s="52">
        <v>44.887101479999998</v>
      </c>
      <c r="W6528" s="52">
        <v>44.556608048400001</v>
      </c>
      <c r="X6528" s="52">
        <v>44.572476020400003</v>
      </c>
      <c r="Y6528" s="52">
        <v>45.727572272399996</v>
      </c>
      <c r="Z6528" s="52">
        <v>45.539735677199999</v>
      </c>
    </row>
    <row r="6529" spans="1:26">
      <c r="A6529" s="52" t="s">
        <v>357</v>
      </c>
      <c r="B6529" s="52" t="s">
        <v>341</v>
      </c>
      <c r="C6529" s="52" t="s">
        <v>247</v>
      </c>
      <c r="D6529" s="52" t="s">
        <v>93</v>
      </c>
      <c r="E6529" s="52" t="s">
        <v>95</v>
      </c>
      <c r="F6529" s="52" t="s">
        <v>67</v>
      </c>
      <c r="G6529" s="52">
        <v>0</v>
      </c>
      <c r="H6529" s="52">
        <v>0</v>
      </c>
      <c r="I6529" s="52">
        <v>0</v>
      </c>
      <c r="J6529" s="52">
        <v>0</v>
      </c>
      <c r="K6529" s="52">
        <v>0</v>
      </c>
      <c r="L6529" s="52">
        <v>0</v>
      </c>
      <c r="M6529" s="52">
        <v>0</v>
      </c>
      <c r="N6529" s="52">
        <v>0</v>
      </c>
      <c r="O6529" s="52">
        <v>0</v>
      </c>
      <c r="P6529" s="52">
        <v>0</v>
      </c>
      <c r="Q6529" s="52">
        <v>0</v>
      </c>
      <c r="R6529" s="52">
        <v>0</v>
      </c>
      <c r="S6529" s="52">
        <v>0</v>
      </c>
      <c r="T6529" s="52">
        <v>0</v>
      </c>
      <c r="U6529" s="52">
        <v>0</v>
      </c>
      <c r="V6529" s="52">
        <v>0</v>
      </c>
      <c r="W6529" s="52">
        <v>0</v>
      </c>
      <c r="X6529" s="52">
        <v>0</v>
      </c>
      <c r="Y6529" s="52">
        <v>0</v>
      </c>
      <c r="Z6529" s="52">
        <v>0</v>
      </c>
    </row>
    <row r="6530" spans="1:26">
      <c r="A6530" s="52" t="s">
        <v>357</v>
      </c>
      <c r="B6530" s="52" t="s">
        <v>337</v>
      </c>
      <c r="C6530" s="52" t="s">
        <v>247</v>
      </c>
      <c r="D6530" s="52" t="s">
        <v>93</v>
      </c>
      <c r="E6530" s="52" t="s">
        <v>95</v>
      </c>
      <c r="F6530" s="52" t="s">
        <v>68</v>
      </c>
      <c r="G6530" s="52">
        <v>0</v>
      </c>
      <c r="H6530" s="52">
        <v>0</v>
      </c>
      <c r="I6530" s="52">
        <v>0</v>
      </c>
      <c r="J6530" s="52">
        <v>0</v>
      </c>
      <c r="K6530" s="52">
        <v>0</v>
      </c>
      <c r="L6530" s="52">
        <v>0</v>
      </c>
      <c r="M6530" s="52">
        <v>0</v>
      </c>
      <c r="N6530" s="52">
        <v>0</v>
      </c>
      <c r="O6530" s="52">
        <v>0</v>
      </c>
      <c r="P6530" s="52">
        <v>0</v>
      </c>
      <c r="Q6530" s="52">
        <v>0</v>
      </c>
      <c r="R6530" s="52">
        <v>0</v>
      </c>
      <c r="S6530" s="52">
        <v>0</v>
      </c>
      <c r="T6530" s="52">
        <v>0</v>
      </c>
      <c r="U6530" s="52">
        <v>0</v>
      </c>
      <c r="V6530" s="52">
        <v>0</v>
      </c>
      <c r="W6530" s="52">
        <v>0</v>
      </c>
      <c r="X6530" s="52">
        <v>0</v>
      </c>
      <c r="Y6530" s="52">
        <v>0</v>
      </c>
      <c r="Z6530" s="52">
        <v>0</v>
      </c>
    </row>
    <row r="6531" spans="1:26">
      <c r="A6531" s="52" t="s">
        <v>357</v>
      </c>
      <c r="B6531" s="52" t="s">
        <v>337</v>
      </c>
      <c r="C6531" s="52" t="s">
        <v>247</v>
      </c>
      <c r="D6531" s="52" t="s">
        <v>93</v>
      </c>
      <c r="E6531" s="52" t="s">
        <v>95</v>
      </c>
      <c r="F6531" s="52" t="s">
        <v>69</v>
      </c>
      <c r="G6531" s="52">
        <v>0</v>
      </c>
      <c r="H6531" s="52">
        <v>0</v>
      </c>
      <c r="I6531" s="52">
        <v>0</v>
      </c>
      <c r="J6531" s="52">
        <v>0</v>
      </c>
      <c r="K6531" s="52">
        <v>0</v>
      </c>
      <c r="L6531" s="52">
        <v>0</v>
      </c>
      <c r="M6531" s="52">
        <v>0</v>
      </c>
      <c r="N6531" s="52">
        <v>0</v>
      </c>
      <c r="O6531" s="52">
        <v>0</v>
      </c>
      <c r="P6531" s="52">
        <v>0</v>
      </c>
      <c r="Q6531" s="52">
        <v>0</v>
      </c>
      <c r="R6531" s="52">
        <v>0</v>
      </c>
      <c r="S6531" s="52">
        <v>0</v>
      </c>
      <c r="T6531" s="52">
        <v>0</v>
      </c>
      <c r="U6531" s="52">
        <v>0</v>
      </c>
      <c r="V6531" s="52">
        <v>0</v>
      </c>
      <c r="W6531" s="52">
        <v>0</v>
      </c>
      <c r="X6531" s="52">
        <v>0</v>
      </c>
      <c r="Y6531" s="52">
        <v>0</v>
      </c>
      <c r="Z6531" s="52">
        <v>0</v>
      </c>
    </row>
    <row r="6532" spans="1:26">
      <c r="A6532" s="52" t="s">
        <v>357</v>
      </c>
      <c r="B6532" s="52" t="s">
        <v>337</v>
      </c>
      <c r="C6532" s="52" t="s">
        <v>247</v>
      </c>
      <c r="D6532" s="52" t="s">
        <v>93</v>
      </c>
      <c r="E6532" s="52" t="s">
        <v>95</v>
      </c>
      <c r="F6532" s="52" t="s">
        <v>70</v>
      </c>
      <c r="G6532" s="52">
        <v>0</v>
      </c>
      <c r="H6532" s="52">
        <v>0</v>
      </c>
      <c r="I6532" s="52">
        <v>0</v>
      </c>
      <c r="J6532" s="52">
        <v>0</v>
      </c>
      <c r="K6532" s="52">
        <v>0</v>
      </c>
      <c r="L6532" s="52">
        <v>0</v>
      </c>
      <c r="M6532" s="52">
        <v>0</v>
      </c>
      <c r="N6532" s="52">
        <v>0</v>
      </c>
      <c r="O6532" s="52">
        <v>0</v>
      </c>
      <c r="P6532" s="52">
        <v>0</v>
      </c>
      <c r="Q6532" s="52">
        <v>0</v>
      </c>
      <c r="R6532" s="52">
        <v>0</v>
      </c>
      <c r="S6532" s="52">
        <v>0</v>
      </c>
      <c r="T6532" s="52">
        <v>0</v>
      </c>
      <c r="U6532" s="52">
        <v>0</v>
      </c>
      <c r="V6532" s="52">
        <v>0</v>
      </c>
      <c r="W6532" s="52">
        <v>0</v>
      </c>
      <c r="X6532" s="52">
        <v>0</v>
      </c>
      <c r="Y6532" s="52">
        <v>0</v>
      </c>
      <c r="Z6532" s="52">
        <v>0</v>
      </c>
    </row>
    <row r="6533" spans="1:26">
      <c r="A6533" s="52" t="s">
        <v>357</v>
      </c>
      <c r="B6533" s="52" t="s">
        <v>342</v>
      </c>
      <c r="C6533" s="52" t="s">
        <v>247</v>
      </c>
      <c r="D6533" s="52" t="s">
        <v>93</v>
      </c>
      <c r="E6533" s="52" t="s">
        <v>95</v>
      </c>
      <c r="F6533" s="52" t="s">
        <v>71</v>
      </c>
      <c r="G6533" s="52">
        <v>0</v>
      </c>
      <c r="H6533" s="52">
        <v>0</v>
      </c>
      <c r="I6533" s="52">
        <v>0</v>
      </c>
      <c r="J6533" s="52">
        <v>0</v>
      </c>
      <c r="K6533" s="52">
        <v>0</v>
      </c>
      <c r="L6533" s="52">
        <v>0</v>
      </c>
      <c r="M6533" s="52">
        <v>0</v>
      </c>
      <c r="N6533" s="52">
        <v>0</v>
      </c>
      <c r="O6533" s="52">
        <v>0</v>
      </c>
      <c r="P6533" s="52">
        <v>0</v>
      </c>
      <c r="Q6533" s="52">
        <v>0</v>
      </c>
      <c r="R6533" s="52">
        <v>0</v>
      </c>
      <c r="S6533" s="52">
        <v>0</v>
      </c>
      <c r="T6533" s="52">
        <v>0</v>
      </c>
      <c r="U6533" s="52">
        <v>0</v>
      </c>
      <c r="V6533" s="52">
        <v>0</v>
      </c>
      <c r="W6533" s="52">
        <v>0</v>
      </c>
      <c r="X6533" s="52">
        <v>0</v>
      </c>
      <c r="Y6533" s="52">
        <v>0</v>
      </c>
      <c r="Z6533" s="52">
        <v>0</v>
      </c>
    </row>
    <row r="6534" spans="1:26">
      <c r="A6534" s="52" t="s">
        <v>357</v>
      </c>
      <c r="B6534" s="52" t="s">
        <v>342</v>
      </c>
      <c r="C6534" s="52" t="s">
        <v>247</v>
      </c>
      <c r="D6534" s="52" t="s">
        <v>93</v>
      </c>
      <c r="E6534" s="52" t="s">
        <v>95</v>
      </c>
      <c r="F6534" s="52" t="s">
        <v>72</v>
      </c>
      <c r="G6534" s="52">
        <v>2.0529010836000006</v>
      </c>
      <c r="H6534" s="52">
        <v>2.3339986488000002</v>
      </c>
      <c r="I6534" s="52">
        <v>2.1908980115999999</v>
      </c>
      <c r="J6534" s="52">
        <v>2.3288991264000001</v>
      </c>
      <c r="K6534" s="52">
        <v>2.6577010908000003</v>
      </c>
      <c r="L6534" s="52">
        <v>2.7957022056000005</v>
      </c>
      <c r="M6534" s="52">
        <v>3.0341990807999997</v>
      </c>
      <c r="N6534" s="52">
        <v>3.1722001956000003</v>
      </c>
      <c r="O6534" s="52">
        <v>2.6882982252000001</v>
      </c>
      <c r="P6534" s="52">
        <v>2.6355026771999999</v>
      </c>
      <c r="Q6534" s="52">
        <v>2.8739995524000004</v>
      </c>
      <c r="R6534" s="52">
        <v>3.0120006672000001</v>
      </c>
      <c r="S6534" s="52">
        <v>3.0698999244000005</v>
      </c>
      <c r="T6534" s="52">
        <v>3.0971978604000006</v>
      </c>
      <c r="U6534" s="52">
        <v>2.8518011388</v>
      </c>
      <c r="V6534" s="52">
        <v>2.9949017759999998</v>
      </c>
      <c r="W6534" s="52">
        <v>3.2729052960000002</v>
      </c>
      <c r="X6534" s="52">
        <v>3.5591023836000004</v>
      </c>
      <c r="Y6534" s="52">
        <v>3.6099008279999998</v>
      </c>
      <c r="Z6534" s="52">
        <v>3.7230407244000001</v>
      </c>
    </row>
    <row r="6535" spans="1:26">
      <c r="A6535" s="52" t="s">
        <v>357</v>
      </c>
      <c r="B6535" s="52" t="s">
        <v>343</v>
      </c>
      <c r="C6535" s="52" t="s">
        <v>247</v>
      </c>
      <c r="D6535" s="52" t="s">
        <v>93</v>
      </c>
      <c r="E6535" s="52" t="s">
        <v>95</v>
      </c>
      <c r="F6535" s="52" t="s">
        <v>73</v>
      </c>
      <c r="G6535" s="52">
        <v>6.5312991432</v>
      </c>
      <c r="H6535" s="52">
        <v>6.5628006264000005</v>
      </c>
      <c r="I6535" s="52">
        <v>6.1847995751999996</v>
      </c>
      <c r="J6535" s="52">
        <v>6.2604006227999998</v>
      </c>
      <c r="K6535" s="52">
        <v>6.5573996544000002</v>
      </c>
      <c r="L6535" s="52">
        <v>5.9130008928000004</v>
      </c>
      <c r="M6535" s="52">
        <v>5.9796003204000003</v>
      </c>
      <c r="N6535" s="52">
        <v>5.0894992007999997</v>
      </c>
      <c r="O6535" s="52">
        <v>4.9194020772</v>
      </c>
      <c r="P6535" s="52">
        <v>5.7392989344000007</v>
      </c>
      <c r="Q6535" s="52">
        <v>5.3927993664000002</v>
      </c>
      <c r="R6535" s="52">
        <v>5.1569987904000003</v>
      </c>
      <c r="S6535" s="52">
        <v>5.6483993196000002</v>
      </c>
      <c r="T6535" s="52">
        <v>5.5422011376000002</v>
      </c>
      <c r="U6535" s="52">
        <v>5.9012987868</v>
      </c>
      <c r="V6535" s="52">
        <v>6.1047019044000006</v>
      </c>
      <c r="W6535" s="52">
        <v>5.7240003671999995</v>
      </c>
      <c r="X6535" s="52">
        <v>6.0778017143999996</v>
      </c>
      <c r="Y6535" s="52">
        <v>5.4046982520000002</v>
      </c>
      <c r="Z6535" s="52">
        <v>6.1506980892000005</v>
      </c>
    </row>
    <row r="6536" spans="1:26">
      <c r="A6536" s="52" t="s">
        <v>356</v>
      </c>
      <c r="B6536" s="52" t="s">
        <v>337</v>
      </c>
      <c r="C6536" s="52" t="s">
        <v>248</v>
      </c>
      <c r="D6536" s="52" t="s">
        <v>93</v>
      </c>
      <c r="E6536" s="52" t="s">
        <v>94</v>
      </c>
      <c r="F6536" s="52" t="s">
        <v>63</v>
      </c>
      <c r="G6536" s="52">
        <v>0</v>
      </c>
      <c r="H6536" s="52">
        <v>0</v>
      </c>
      <c r="I6536" s="52">
        <v>0</v>
      </c>
      <c r="J6536" s="52">
        <v>0</v>
      </c>
      <c r="K6536" s="52">
        <v>0</v>
      </c>
      <c r="L6536" s="52">
        <v>0</v>
      </c>
      <c r="M6536" s="52">
        <v>0</v>
      </c>
      <c r="N6536" s="52">
        <v>0</v>
      </c>
      <c r="O6536" s="52">
        <v>0</v>
      </c>
      <c r="P6536" s="52">
        <v>0</v>
      </c>
      <c r="Q6536" s="52">
        <v>0</v>
      </c>
      <c r="R6536" s="52">
        <v>0</v>
      </c>
      <c r="S6536" s="52">
        <v>0</v>
      </c>
      <c r="T6536" s="52">
        <v>0</v>
      </c>
      <c r="U6536" s="52">
        <v>0</v>
      </c>
      <c r="V6536" s="52">
        <v>0</v>
      </c>
      <c r="W6536" s="52">
        <v>0</v>
      </c>
      <c r="X6536" s="52">
        <v>0</v>
      </c>
      <c r="Y6536" s="52">
        <v>0</v>
      </c>
      <c r="Z6536" s="52">
        <v>0</v>
      </c>
    </row>
    <row r="6537" spans="1:26">
      <c r="A6537" s="52" t="s">
        <v>356</v>
      </c>
      <c r="B6537" s="52" t="s">
        <v>338</v>
      </c>
      <c r="C6537" s="52" t="s">
        <v>248</v>
      </c>
      <c r="D6537" s="52" t="s">
        <v>93</v>
      </c>
      <c r="E6537" s="52" t="s">
        <v>94</v>
      </c>
      <c r="F6537" s="52" t="s">
        <v>64</v>
      </c>
      <c r="G6537" s="52">
        <v>8.5749875147666117</v>
      </c>
      <c r="H6537" s="52">
        <v>8.6869742849224547</v>
      </c>
      <c r="I6537" s="52">
        <v>8.7975327629446891</v>
      </c>
      <c r="J6537" s="52">
        <v>8.9053195188985619</v>
      </c>
      <c r="K6537" s="52">
        <v>9.0093274452930086</v>
      </c>
      <c r="L6537" s="52">
        <v>9.1137918989743731</v>
      </c>
      <c r="M6537" s="52">
        <v>9.2215622779958579</v>
      </c>
      <c r="N6537" s="52">
        <v>9.3290522992065483</v>
      </c>
      <c r="O6537" s="52">
        <v>9.4243932187180057</v>
      </c>
      <c r="P6537" s="52">
        <v>9.5050990974266423</v>
      </c>
      <c r="Q6537" s="52">
        <v>9.604668675357221</v>
      </c>
      <c r="R6537" s="52">
        <v>9.7198555251023695</v>
      </c>
      <c r="S6537" s="52">
        <v>9.8156419102861587</v>
      </c>
      <c r="T6537" s="52">
        <v>9.8154894863581372</v>
      </c>
      <c r="U6537" s="52">
        <v>9.8156900449219684</v>
      </c>
      <c r="V6537" s="52">
        <v>9.8151822031792033</v>
      </c>
      <c r="W6537" s="52">
        <v>9.8150804440298121</v>
      </c>
      <c r="X6537" s="52">
        <v>9.8267592840920894</v>
      </c>
      <c r="Y6537" s="52">
        <v>9.83180704834772</v>
      </c>
      <c r="Z6537" s="52">
        <v>9.8656210674360274</v>
      </c>
    </row>
    <row r="6538" spans="1:26">
      <c r="A6538" s="52" t="s">
        <v>356</v>
      </c>
      <c r="B6538" s="52" t="s">
        <v>339</v>
      </c>
      <c r="C6538" s="52" t="s">
        <v>248</v>
      </c>
      <c r="D6538" s="52" t="s">
        <v>93</v>
      </c>
      <c r="E6538" s="52" t="s">
        <v>94</v>
      </c>
      <c r="F6538" s="52" t="s">
        <v>65</v>
      </c>
      <c r="G6538" s="52">
        <v>0</v>
      </c>
      <c r="H6538" s="52">
        <v>0</v>
      </c>
      <c r="I6538" s="52">
        <v>0</v>
      </c>
      <c r="J6538" s="52">
        <v>0</v>
      </c>
      <c r="K6538" s="52">
        <v>0</v>
      </c>
      <c r="L6538" s="52">
        <v>0</v>
      </c>
      <c r="M6538" s="52">
        <v>0</v>
      </c>
      <c r="N6538" s="52">
        <v>0</v>
      </c>
      <c r="O6538" s="52">
        <v>0</v>
      </c>
      <c r="P6538" s="52">
        <v>0</v>
      </c>
      <c r="Q6538" s="52">
        <v>0</v>
      </c>
      <c r="R6538" s="52">
        <v>0</v>
      </c>
      <c r="S6538" s="52">
        <v>0</v>
      </c>
      <c r="T6538" s="52">
        <v>0</v>
      </c>
      <c r="U6538" s="52">
        <v>0</v>
      </c>
      <c r="V6538" s="52">
        <v>0</v>
      </c>
      <c r="W6538" s="52">
        <v>0</v>
      </c>
      <c r="X6538" s="52">
        <v>0</v>
      </c>
      <c r="Y6538" s="52">
        <v>0</v>
      </c>
      <c r="Z6538" s="52">
        <v>0</v>
      </c>
    </row>
    <row r="6539" spans="1:26">
      <c r="A6539" s="52" t="s">
        <v>356</v>
      </c>
      <c r="B6539" s="52" t="s">
        <v>340</v>
      </c>
      <c r="C6539" s="52" t="s">
        <v>248</v>
      </c>
      <c r="D6539" s="52" t="s">
        <v>93</v>
      </c>
      <c r="E6539" s="52" t="s">
        <v>94</v>
      </c>
      <c r="F6539" s="52" t="s">
        <v>66</v>
      </c>
      <c r="G6539" s="52">
        <v>1.7887726802933588</v>
      </c>
      <c r="H6539" s="52">
        <v>1.7331480002842365</v>
      </c>
      <c r="I6539" s="52">
        <v>1.7652600002895029</v>
      </c>
      <c r="J6539" s="52">
        <v>1.834272000300821</v>
      </c>
      <c r="K6539" s="52">
        <v>1.8012045494983064</v>
      </c>
      <c r="L6539" s="52">
        <v>1.8367087767373602</v>
      </c>
      <c r="M6539" s="52">
        <v>1.8915369037910952</v>
      </c>
      <c r="N6539" s="52">
        <v>1.9597747221910198</v>
      </c>
      <c r="O6539" s="52">
        <v>1.9508557363230752</v>
      </c>
      <c r="P6539" s="52">
        <v>2.0309221448841837</v>
      </c>
      <c r="Q6539" s="52">
        <v>2.1232814592322358</v>
      </c>
      <c r="R6539" s="52">
        <v>2.1371883287964426</v>
      </c>
      <c r="S6539" s="52">
        <v>2.1502983126664739</v>
      </c>
      <c r="T6539" s="52">
        <v>2.2059078008420023</v>
      </c>
      <c r="U6539" s="52">
        <v>2.2668244862257469</v>
      </c>
      <c r="V6539" s="52">
        <v>2.3370140766894409</v>
      </c>
      <c r="W6539" s="52">
        <v>2.3620489061998642</v>
      </c>
      <c r="X6539" s="52">
        <v>2.4654954197884216</v>
      </c>
      <c r="Y6539" s="52">
        <v>2.4814713030253017</v>
      </c>
      <c r="Z6539" s="52">
        <v>2.5556416132725737</v>
      </c>
    </row>
    <row r="6540" spans="1:26">
      <c r="A6540" s="52" t="s">
        <v>356</v>
      </c>
      <c r="B6540" s="52" t="s">
        <v>341</v>
      </c>
      <c r="C6540" s="52" t="s">
        <v>248</v>
      </c>
      <c r="D6540" s="52" t="s">
        <v>93</v>
      </c>
      <c r="E6540" s="52" t="s">
        <v>94</v>
      </c>
      <c r="F6540" s="52" t="s">
        <v>67</v>
      </c>
      <c r="G6540" s="52">
        <v>0</v>
      </c>
      <c r="H6540" s="52">
        <v>0</v>
      </c>
      <c r="I6540" s="52">
        <v>0</v>
      </c>
      <c r="J6540" s="52">
        <v>0</v>
      </c>
      <c r="K6540" s="52">
        <v>0</v>
      </c>
      <c r="L6540" s="52">
        <v>0</v>
      </c>
      <c r="M6540" s="52">
        <v>0</v>
      </c>
      <c r="N6540" s="52">
        <v>0</v>
      </c>
      <c r="O6540" s="52">
        <v>0</v>
      </c>
      <c r="P6540" s="52">
        <v>0</v>
      </c>
      <c r="Q6540" s="52">
        <v>0</v>
      </c>
      <c r="R6540" s="52">
        <v>0</v>
      </c>
      <c r="S6540" s="52">
        <v>0</v>
      </c>
      <c r="T6540" s="52">
        <v>0</v>
      </c>
      <c r="U6540" s="52">
        <v>0</v>
      </c>
      <c r="V6540" s="52">
        <v>0</v>
      </c>
      <c r="W6540" s="52">
        <v>0</v>
      </c>
      <c r="X6540" s="52">
        <v>0</v>
      </c>
      <c r="Y6540" s="52">
        <v>0</v>
      </c>
      <c r="Z6540" s="52">
        <v>0</v>
      </c>
    </row>
    <row r="6541" spans="1:26">
      <c r="A6541" s="52" t="s">
        <v>356</v>
      </c>
      <c r="B6541" s="52" t="s">
        <v>337</v>
      </c>
      <c r="C6541" s="52" t="s">
        <v>248</v>
      </c>
      <c r="D6541" s="52" t="s">
        <v>93</v>
      </c>
      <c r="E6541" s="52" t="s">
        <v>94</v>
      </c>
      <c r="F6541" s="52" t="s">
        <v>68</v>
      </c>
      <c r="G6541" s="52">
        <v>0</v>
      </c>
      <c r="H6541" s="52">
        <v>0</v>
      </c>
      <c r="I6541" s="52">
        <v>0</v>
      </c>
      <c r="J6541" s="52">
        <v>0</v>
      </c>
      <c r="K6541" s="52">
        <v>0</v>
      </c>
      <c r="L6541" s="52">
        <v>0</v>
      </c>
      <c r="M6541" s="52">
        <v>0</v>
      </c>
      <c r="N6541" s="52">
        <v>0</v>
      </c>
      <c r="O6541" s="52">
        <v>0</v>
      </c>
      <c r="P6541" s="52">
        <v>0</v>
      </c>
      <c r="Q6541" s="52">
        <v>0</v>
      </c>
      <c r="R6541" s="52">
        <v>0</v>
      </c>
      <c r="S6541" s="52">
        <v>0</v>
      </c>
      <c r="T6541" s="52">
        <v>0</v>
      </c>
      <c r="U6541" s="52">
        <v>0</v>
      </c>
      <c r="V6541" s="52">
        <v>0</v>
      </c>
      <c r="W6541" s="52">
        <v>0</v>
      </c>
      <c r="X6541" s="52">
        <v>0</v>
      </c>
      <c r="Y6541" s="52">
        <v>0</v>
      </c>
      <c r="Z6541" s="52">
        <v>0</v>
      </c>
    </row>
    <row r="6542" spans="1:26">
      <c r="A6542" s="52" t="s">
        <v>356</v>
      </c>
      <c r="B6542" s="52" t="s">
        <v>337</v>
      </c>
      <c r="C6542" s="52" t="s">
        <v>248</v>
      </c>
      <c r="D6542" s="52" t="s">
        <v>93</v>
      </c>
      <c r="E6542" s="52" t="s">
        <v>94</v>
      </c>
      <c r="F6542" s="52" t="s">
        <v>69</v>
      </c>
      <c r="G6542" s="52">
        <v>0</v>
      </c>
      <c r="H6542" s="52">
        <v>0</v>
      </c>
      <c r="I6542" s="52">
        <v>0</v>
      </c>
      <c r="J6542" s="52">
        <v>0</v>
      </c>
      <c r="K6542" s="52">
        <v>0</v>
      </c>
      <c r="L6542" s="52">
        <v>0</v>
      </c>
      <c r="M6542" s="52">
        <v>0</v>
      </c>
      <c r="N6542" s="52">
        <v>0</v>
      </c>
      <c r="O6542" s="52">
        <v>0</v>
      </c>
      <c r="P6542" s="52">
        <v>0</v>
      </c>
      <c r="Q6542" s="52">
        <v>0</v>
      </c>
      <c r="R6542" s="52">
        <v>0</v>
      </c>
      <c r="S6542" s="52">
        <v>0</v>
      </c>
      <c r="T6542" s="52">
        <v>0</v>
      </c>
      <c r="U6542" s="52">
        <v>0</v>
      </c>
      <c r="V6542" s="52">
        <v>0</v>
      </c>
      <c r="W6542" s="52">
        <v>0</v>
      </c>
      <c r="X6542" s="52">
        <v>0</v>
      </c>
      <c r="Y6542" s="52">
        <v>0</v>
      </c>
      <c r="Z6542" s="52">
        <v>0</v>
      </c>
    </row>
    <row r="6543" spans="1:26">
      <c r="A6543" s="52" t="s">
        <v>356</v>
      </c>
      <c r="B6543" s="52" t="s">
        <v>337</v>
      </c>
      <c r="C6543" s="52" t="s">
        <v>248</v>
      </c>
      <c r="D6543" s="52" t="s">
        <v>93</v>
      </c>
      <c r="E6543" s="52" t="s">
        <v>94</v>
      </c>
      <c r="F6543" s="52" t="s">
        <v>70</v>
      </c>
      <c r="G6543" s="52">
        <v>0</v>
      </c>
      <c r="H6543" s="52">
        <v>0</v>
      </c>
      <c r="I6543" s="52">
        <v>0</v>
      </c>
      <c r="J6543" s="52">
        <v>0</v>
      </c>
      <c r="K6543" s="52">
        <v>0</v>
      </c>
      <c r="L6543" s="52">
        <v>0</v>
      </c>
      <c r="M6543" s="52">
        <v>0</v>
      </c>
      <c r="N6543" s="52">
        <v>0</v>
      </c>
      <c r="O6543" s="52">
        <v>0</v>
      </c>
      <c r="P6543" s="52">
        <v>0</v>
      </c>
      <c r="Q6543" s="52">
        <v>0</v>
      </c>
      <c r="R6543" s="52">
        <v>0</v>
      </c>
      <c r="S6543" s="52">
        <v>0</v>
      </c>
      <c r="T6543" s="52">
        <v>0</v>
      </c>
      <c r="U6543" s="52">
        <v>0</v>
      </c>
      <c r="V6543" s="52">
        <v>0</v>
      </c>
      <c r="W6543" s="52">
        <v>0</v>
      </c>
      <c r="X6543" s="52">
        <v>0</v>
      </c>
      <c r="Y6543" s="52">
        <v>0</v>
      </c>
      <c r="Z6543" s="52">
        <v>0</v>
      </c>
    </row>
    <row r="6544" spans="1:26">
      <c r="A6544" s="52" t="s">
        <v>356</v>
      </c>
      <c r="B6544" s="52" t="s">
        <v>342</v>
      </c>
      <c r="C6544" s="52" t="s">
        <v>248</v>
      </c>
      <c r="D6544" s="52" t="s">
        <v>93</v>
      </c>
      <c r="E6544" s="52" t="s">
        <v>94</v>
      </c>
      <c r="F6544" s="52" t="s">
        <v>71</v>
      </c>
      <c r="G6544" s="52">
        <v>0</v>
      </c>
      <c r="H6544" s="52">
        <v>0</v>
      </c>
      <c r="I6544" s="52">
        <v>0</v>
      </c>
      <c r="J6544" s="52">
        <v>0</v>
      </c>
      <c r="K6544" s="52">
        <v>0</v>
      </c>
      <c r="L6544" s="52">
        <v>0</v>
      </c>
      <c r="M6544" s="52">
        <v>0</v>
      </c>
      <c r="N6544" s="52">
        <v>0</v>
      </c>
      <c r="O6544" s="52">
        <v>0</v>
      </c>
      <c r="P6544" s="52">
        <v>0</v>
      </c>
      <c r="Q6544" s="52">
        <v>0</v>
      </c>
      <c r="R6544" s="52">
        <v>0</v>
      </c>
      <c r="S6544" s="52">
        <v>0</v>
      </c>
      <c r="T6544" s="52">
        <v>0</v>
      </c>
      <c r="U6544" s="52">
        <v>0</v>
      </c>
      <c r="V6544" s="52">
        <v>0</v>
      </c>
      <c r="W6544" s="52">
        <v>0</v>
      </c>
      <c r="X6544" s="52">
        <v>0</v>
      </c>
      <c r="Y6544" s="52">
        <v>0</v>
      </c>
      <c r="Z6544" s="52">
        <v>0</v>
      </c>
    </row>
    <row r="6545" spans="1:26">
      <c r="A6545" s="52" t="s">
        <v>356</v>
      </c>
      <c r="B6545" s="52" t="s">
        <v>342</v>
      </c>
      <c r="C6545" s="52" t="s">
        <v>248</v>
      </c>
      <c r="D6545" s="52" t="s">
        <v>93</v>
      </c>
      <c r="E6545" s="52" t="s">
        <v>94</v>
      </c>
      <c r="F6545" s="52" t="s">
        <v>72</v>
      </c>
      <c r="G6545" s="52">
        <v>0.59080019608478451</v>
      </c>
      <c r="H6545" s="52">
        <v>0.60648699478547052</v>
      </c>
      <c r="I6545" s="52">
        <v>0.60648699478547052</v>
      </c>
      <c r="J6545" s="52">
        <v>0.650681681497709</v>
      </c>
      <c r="K6545" s="52">
        <v>0.66742407481718402</v>
      </c>
      <c r="L6545" s="52">
        <v>0.68459802016385252</v>
      </c>
      <c r="M6545" s="52">
        <v>0.70221880839046658</v>
      </c>
      <c r="N6545" s="52">
        <v>0.72029650810083223</v>
      </c>
      <c r="O6545" s="52">
        <v>0.73884379098541719</v>
      </c>
      <c r="P6545" s="52">
        <v>0.75787403131066999</v>
      </c>
      <c r="Q6545" s="52">
        <v>0.77739854770655104</v>
      </c>
      <c r="R6545" s="52">
        <v>0.7974325656729816</v>
      </c>
      <c r="S6545" s="52">
        <v>0.81798607961391412</v>
      </c>
      <c r="T6545" s="52">
        <v>0.8390429459625367</v>
      </c>
      <c r="U6545" s="52">
        <v>0.86061744408297169</v>
      </c>
      <c r="V6545" s="52">
        <v>0.88272385954651333</v>
      </c>
      <c r="W6545" s="52">
        <v>0.9053774051536142</v>
      </c>
      <c r="X6545" s="52">
        <v>0.92859600032953182</v>
      </c>
      <c r="Y6545" s="52">
        <v>0.95248019558330632</v>
      </c>
      <c r="Z6545" s="52">
        <v>0.97687875699340332</v>
      </c>
    </row>
    <row r="6546" spans="1:26">
      <c r="A6546" s="52" t="s">
        <v>356</v>
      </c>
      <c r="B6546" s="52" t="s">
        <v>343</v>
      </c>
      <c r="C6546" s="52" t="s">
        <v>248</v>
      </c>
      <c r="D6546" s="52" t="s">
        <v>93</v>
      </c>
      <c r="E6546" s="52" t="s">
        <v>94</v>
      </c>
      <c r="F6546" s="52" t="s">
        <v>73</v>
      </c>
      <c r="G6546" s="52">
        <v>0</v>
      </c>
      <c r="H6546" s="52">
        <v>0</v>
      </c>
      <c r="I6546" s="52">
        <v>0</v>
      </c>
      <c r="J6546" s="52">
        <v>0</v>
      </c>
      <c r="K6546" s="52">
        <v>0</v>
      </c>
      <c r="L6546" s="52">
        <v>0</v>
      </c>
      <c r="M6546" s="52">
        <v>0</v>
      </c>
      <c r="N6546" s="52">
        <v>0</v>
      </c>
      <c r="O6546" s="52">
        <v>0</v>
      </c>
      <c r="P6546" s="52">
        <v>0</v>
      </c>
      <c r="Q6546" s="52">
        <v>0</v>
      </c>
      <c r="R6546" s="52">
        <v>0</v>
      </c>
      <c r="S6546" s="52">
        <v>0</v>
      </c>
      <c r="T6546" s="52">
        <v>0</v>
      </c>
      <c r="U6546" s="52">
        <v>0</v>
      </c>
      <c r="V6546" s="52">
        <v>0</v>
      </c>
      <c r="W6546" s="52">
        <v>0</v>
      </c>
      <c r="X6546" s="52">
        <v>0</v>
      </c>
      <c r="Y6546" s="52">
        <v>0</v>
      </c>
      <c r="Z6546" s="52">
        <v>0</v>
      </c>
    </row>
    <row r="6547" spans="1:26">
      <c r="A6547" s="52" t="s">
        <v>357</v>
      </c>
      <c r="B6547" s="52" t="s">
        <v>337</v>
      </c>
      <c r="C6547" s="52" t="s">
        <v>248</v>
      </c>
      <c r="D6547" s="52" t="s">
        <v>93</v>
      </c>
      <c r="E6547" s="52" t="s">
        <v>95</v>
      </c>
      <c r="F6547" s="52" t="s">
        <v>63</v>
      </c>
      <c r="G6547" s="52">
        <v>0</v>
      </c>
      <c r="H6547" s="52">
        <v>0</v>
      </c>
      <c r="I6547" s="52">
        <v>0</v>
      </c>
      <c r="J6547" s="52">
        <v>0</v>
      </c>
      <c r="K6547" s="52">
        <v>0</v>
      </c>
      <c r="L6547" s="52">
        <v>0</v>
      </c>
      <c r="M6547" s="52">
        <v>0</v>
      </c>
      <c r="N6547" s="52">
        <v>0</v>
      </c>
      <c r="O6547" s="52">
        <v>0</v>
      </c>
      <c r="P6547" s="52">
        <v>0</v>
      </c>
      <c r="Q6547" s="52">
        <v>0</v>
      </c>
      <c r="R6547" s="52">
        <v>0</v>
      </c>
      <c r="S6547" s="52">
        <v>0</v>
      </c>
      <c r="T6547" s="52">
        <v>0</v>
      </c>
      <c r="U6547" s="52">
        <v>0</v>
      </c>
      <c r="V6547" s="52">
        <v>0</v>
      </c>
      <c r="W6547" s="52">
        <v>0</v>
      </c>
      <c r="X6547" s="52">
        <v>0</v>
      </c>
      <c r="Y6547" s="52">
        <v>0</v>
      </c>
      <c r="Z6547" s="52">
        <v>0</v>
      </c>
    </row>
    <row r="6548" spans="1:26">
      <c r="A6548" s="52" t="s">
        <v>357</v>
      </c>
      <c r="B6548" s="52" t="s">
        <v>338</v>
      </c>
      <c r="C6548" s="52" t="s">
        <v>248</v>
      </c>
      <c r="D6548" s="52" t="s">
        <v>93</v>
      </c>
      <c r="E6548" s="52" t="s">
        <v>95</v>
      </c>
      <c r="F6548" s="52" t="s">
        <v>64</v>
      </c>
      <c r="G6548" s="52">
        <v>48.591553091508317</v>
      </c>
      <c r="H6548" s="52">
        <v>49.226142226246623</v>
      </c>
      <c r="I6548" s="52">
        <v>49.852637529677104</v>
      </c>
      <c r="J6548" s="52">
        <v>50.463426140398582</v>
      </c>
      <c r="K6548" s="52">
        <v>51.052801170061286</v>
      </c>
      <c r="L6548" s="52">
        <v>51.64476300199518</v>
      </c>
      <c r="M6548" s="52">
        <v>52.255458250229481</v>
      </c>
      <c r="N6548" s="52">
        <v>52.864564577430755</v>
      </c>
      <c r="O6548" s="52">
        <v>53.404825051701472</v>
      </c>
      <c r="P6548" s="52">
        <v>53.862153897276173</v>
      </c>
      <c r="Q6548" s="52">
        <v>54.426377149622603</v>
      </c>
      <c r="R6548" s="52">
        <v>55.079098357937646</v>
      </c>
      <c r="S6548" s="52">
        <v>55.621882881771889</v>
      </c>
      <c r="T6548" s="52">
        <v>55.621023873628175</v>
      </c>
      <c r="U6548" s="52">
        <v>55.622301001652275</v>
      </c>
      <c r="V6548" s="52">
        <v>55.61946429846104</v>
      </c>
      <c r="W6548" s="52">
        <v>55.618768649493376</v>
      </c>
      <c r="X6548" s="52">
        <v>55.685061405970401</v>
      </c>
      <c r="Y6548" s="52">
        <v>55.68187236730526</v>
      </c>
      <c r="Z6548" s="52">
        <v>55.844247682970177</v>
      </c>
    </row>
    <row r="6549" spans="1:26">
      <c r="A6549" s="52" t="s">
        <v>357</v>
      </c>
      <c r="B6549" s="52" t="s">
        <v>339</v>
      </c>
      <c r="C6549" s="52" t="s">
        <v>248</v>
      </c>
      <c r="D6549" s="52" t="s">
        <v>93</v>
      </c>
      <c r="E6549" s="52" t="s">
        <v>95</v>
      </c>
      <c r="F6549" s="52" t="s">
        <v>65</v>
      </c>
      <c r="G6549" s="52">
        <v>0</v>
      </c>
      <c r="H6549" s="52">
        <v>0</v>
      </c>
      <c r="I6549" s="52">
        <v>0</v>
      </c>
      <c r="J6549" s="52">
        <v>0</v>
      </c>
      <c r="K6549" s="52">
        <v>0</v>
      </c>
      <c r="L6549" s="52">
        <v>0</v>
      </c>
      <c r="M6549" s="52">
        <v>0</v>
      </c>
      <c r="N6549" s="52">
        <v>0</v>
      </c>
      <c r="O6549" s="52">
        <v>0</v>
      </c>
      <c r="P6549" s="52">
        <v>0</v>
      </c>
      <c r="Q6549" s="52">
        <v>0</v>
      </c>
      <c r="R6549" s="52">
        <v>0</v>
      </c>
      <c r="S6549" s="52">
        <v>0</v>
      </c>
      <c r="T6549" s="52">
        <v>0</v>
      </c>
      <c r="U6549" s="52">
        <v>0</v>
      </c>
      <c r="V6549" s="52">
        <v>0</v>
      </c>
      <c r="W6549" s="52">
        <v>0</v>
      </c>
      <c r="X6549" s="52">
        <v>0</v>
      </c>
      <c r="Y6549" s="52">
        <v>0</v>
      </c>
      <c r="Z6549" s="52">
        <v>0</v>
      </c>
    </row>
    <row r="6550" spans="1:26">
      <c r="A6550" s="52" t="s">
        <v>357</v>
      </c>
      <c r="B6550" s="52" t="s">
        <v>340</v>
      </c>
      <c r="C6550" s="52" t="s">
        <v>248</v>
      </c>
      <c r="D6550" s="52" t="s">
        <v>93</v>
      </c>
      <c r="E6550" s="52" t="s">
        <v>95</v>
      </c>
      <c r="F6550" s="52" t="s">
        <v>66</v>
      </c>
      <c r="G6550" s="52">
        <v>0.58640292009617012</v>
      </c>
      <c r="H6550" s="52">
        <v>0.69685200011428394</v>
      </c>
      <c r="I6550" s="52">
        <v>0.8303400001361757</v>
      </c>
      <c r="J6550" s="52">
        <v>0.96652800015851059</v>
      </c>
      <c r="K6550" s="52">
        <v>1.0451698639633804</v>
      </c>
      <c r="L6550" s="52">
        <v>1.0657716042620613</v>
      </c>
      <c r="M6550" s="52">
        <v>1.0975862619088455</v>
      </c>
      <c r="N6550" s="52">
        <v>1.1371820487360951</v>
      </c>
      <c r="O6550" s="52">
        <v>1.1603724337894246</v>
      </c>
      <c r="P6550" s="52">
        <v>1.1802910426779307</v>
      </c>
      <c r="Q6550" s="52">
        <v>1.2325816592112273</v>
      </c>
      <c r="R6550" s="52">
        <v>1.2522446378505494</v>
      </c>
      <c r="S6550" s="52">
        <v>1.3198675001739852</v>
      </c>
      <c r="T6550" s="52">
        <v>1.3380233549388687</v>
      </c>
      <c r="U6550" s="52">
        <v>1.4884125163110224</v>
      </c>
      <c r="V6550" s="52">
        <v>1.5854854398260705</v>
      </c>
      <c r="W6550" s="52">
        <v>1.6555121483512987</v>
      </c>
      <c r="X6550" s="52">
        <v>1.6436636131922813</v>
      </c>
      <c r="Y6550" s="52">
        <v>1.654314202016868</v>
      </c>
      <c r="Z6550" s="52">
        <v>1.7037610755150494</v>
      </c>
    </row>
    <row r="6551" spans="1:26">
      <c r="A6551" s="52" t="s">
        <v>357</v>
      </c>
      <c r="B6551" s="52" t="s">
        <v>341</v>
      </c>
      <c r="C6551" s="52" t="s">
        <v>248</v>
      </c>
      <c r="D6551" s="52" t="s">
        <v>93</v>
      </c>
      <c r="E6551" s="52" t="s">
        <v>95</v>
      </c>
      <c r="F6551" s="52" t="s">
        <v>67</v>
      </c>
      <c r="G6551" s="52">
        <v>0</v>
      </c>
      <c r="H6551" s="52">
        <v>0</v>
      </c>
      <c r="I6551" s="52">
        <v>0</v>
      </c>
      <c r="J6551" s="52">
        <v>0</v>
      </c>
      <c r="K6551" s="52">
        <v>0</v>
      </c>
      <c r="L6551" s="52">
        <v>0</v>
      </c>
      <c r="M6551" s="52">
        <v>0</v>
      </c>
      <c r="N6551" s="52">
        <v>0</v>
      </c>
      <c r="O6551" s="52">
        <v>0</v>
      </c>
      <c r="P6551" s="52">
        <v>0</v>
      </c>
      <c r="Q6551" s="52">
        <v>0</v>
      </c>
      <c r="R6551" s="52">
        <v>0</v>
      </c>
      <c r="S6551" s="52">
        <v>0</v>
      </c>
      <c r="T6551" s="52">
        <v>0</v>
      </c>
      <c r="U6551" s="52">
        <v>0</v>
      </c>
      <c r="V6551" s="52">
        <v>0</v>
      </c>
      <c r="W6551" s="52">
        <v>0</v>
      </c>
      <c r="X6551" s="52">
        <v>0</v>
      </c>
      <c r="Y6551" s="52">
        <v>0</v>
      </c>
      <c r="Z6551" s="52">
        <v>0</v>
      </c>
    </row>
    <row r="6552" spans="1:26">
      <c r="A6552" s="52" t="s">
        <v>357</v>
      </c>
      <c r="B6552" s="52" t="s">
        <v>337</v>
      </c>
      <c r="C6552" s="52" t="s">
        <v>248</v>
      </c>
      <c r="D6552" s="52" t="s">
        <v>93</v>
      </c>
      <c r="E6552" s="52" t="s">
        <v>95</v>
      </c>
      <c r="F6552" s="52" t="s">
        <v>68</v>
      </c>
      <c r="G6552" s="52">
        <v>0</v>
      </c>
      <c r="H6552" s="52">
        <v>0</v>
      </c>
      <c r="I6552" s="52">
        <v>0</v>
      </c>
      <c r="J6552" s="52">
        <v>0</v>
      </c>
      <c r="K6552" s="52">
        <v>0</v>
      </c>
      <c r="L6552" s="52">
        <v>0</v>
      </c>
      <c r="M6552" s="52">
        <v>0</v>
      </c>
      <c r="N6552" s="52">
        <v>0</v>
      </c>
      <c r="O6552" s="52">
        <v>0</v>
      </c>
      <c r="P6552" s="52">
        <v>0</v>
      </c>
      <c r="Q6552" s="52">
        <v>0</v>
      </c>
      <c r="R6552" s="52">
        <v>0</v>
      </c>
      <c r="S6552" s="52">
        <v>0</v>
      </c>
      <c r="T6552" s="52">
        <v>0</v>
      </c>
      <c r="U6552" s="52">
        <v>0</v>
      </c>
      <c r="V6552" s="52">
        <v>0</v>
      </c>
      <c r="W6552" s="52">
        <v>0</v>
      </c>
      <c r="X6552" s="52">
        <v>0</v>
      </c>
      <c r="Y6552" s="52">
        <v>0</v>
      </c>
      <c r="Z6552" s="52">
        <v>0</v>
      </c>
    </row>
    <row r="6553" spans="1:26">
      <c r="A6553" s="52" t="s">
        <v>357</v>
      </c>
      <c r="B6553" s="52" t="s">
        <v>337</v>
      </c>
      <c r="C6553" s="52" t="s">
        <v>248</v>
      </c>
      <c r="D6553" s="52" t="s">
        <v>93</v>
      </c>
      <c r="E6553" s="52" t="s">
        <v>95</v>
      </c>
      <c r="F6553" s="52" t="s">
        <v>69</v>
      </c>
      <c r="G6553" s="52">
        <v>0</v>
      </c>
      <c r="H6553" s="52">
        <v>0</v>
      </c>
      <c r="I6553" s="52">
        <v>0</v>
      </c>
      <c r="J6553" s="52">
        <v>0</v>
      </c>
      <c r="K6553" s="52">
        <v>0</v>
      </c>
      <c r="L6553" s="52">
        <v>0</v>
      </c>
      <c r="M6553" s="52">
        <v>0</v>
      </c>
      <c r="N6553" s="52">
        <v>0</v>
      </c>
      <c r="O6553" s="52">
        <v>0</v>
      </c>
      <c r="P6553" s="52">
        <v>0</v>
      </c>
      <c r="Q6553" s="52">
        <v>0</v>
      </c>
      <c r="R6553" s="52">
        <v>0</v>
      </c>
      <c r="S6553" s="52">
        <v>0</v>
      </c>
      <c r="T6553" s="52">
        <v>0</v>
      </c>
      <c r="U6553" s="52">
        <v>0</v>
      </c>
      <c r="V6553" s="52">
        <v>0</v>
      </c>
      <c r="W6553" s="52">
        <v>0</v>
      </c>
      <c r="X6553" s="52">
        <v>0</v>
      </c>
      <c r="Y6553" s="52">
        <v>0</v>
      </c>
      <c r="Z6553" s="52">
        <v>0</v>
      </c>
    </row>
    <row r="6554" spans="1:26">
      <c r="A6554" s="52" t="s">
        <v>357</v>
      </c>
      <c r="B6554" s="52" t="s">
        <v>337</v>
      </c>
      <c r="C6554" s="52" t="s">
        <v>248</v>
      </c>
      <c r="D6554" s="52" t="s">
        <v>93</v>
      </c>
      <c r="E6554" s="52" t="s">
        <v>95</v>
      </c>
      <c r="F6554" s="52" t="s">
        <v>70</v>
      </c>
      <c r="G6554" s="52">
        <v>0</v>
      </c>
      <c r="H6554" s="52">
        <v>0</v>
      </c>
      <c r="I6554" s="52">
        <v>0</v>
      </c>
      <c r="J6554" s="52">
        <v>0</v>
      </c>
      <c r="K6554" s="52">
        <v>0</v>
      </c>
      <c r="L6554" s="52">
        <v>0</v>
      </c>
      <c r="M6554" s="52">
        <v>0</v>
      </c>
      <c r="N6554" s="52">
        <v>0</v>
      </c>
      <c r="O6554" s="52">
        <v>0</v>
      </c>
      <c r="P6554" s="52">
        <v>0</v>
      </c>
      <c r="Q6554" s="52">
        <v>0</v>
      </c>
      <c r="R6554" s="52">
        <v>0</v>
      </c>
      <c r="S6554" s="52">
        <v>0</v>
      </c>
      <c r="T6554" s="52">
        <v>0</v>
      </c>
      <c r="U6554" s="52">
        <v>0</v>
      </c>
      <c r="V6554" s="52">
        <v>0</v>
      </c>
      <c r="W6554" s="52">
        <v>0</v>
      </c>
      <c r="X6554" s="52">
        <v>0</v>
      </c>
      <c r="Y6554" s="52">
        <v>0</v>
      </c>
      <c r="Z6554" s="52">
        <v>0</v>
      </c>
    </row>
    <row r="6555" spans="1:26">
      <c r="A6555" s="52" t="s">
        <v>357</v>
      </c>
      <c r="B6555" s="52" t="s">
        <v>342</v>
      </c>
      <c r="C6555" s="52" t="s">
        <v>248</v>
      </c>
      <c r="D6555" s="52" t="s">
        <v>93</v>
      </c>
      <c r="E6555" s="52" t="s">
        <v>95</v>
      </c>
      <c r="F6555" s="52" t="s">
        <v>71</v>
      </c>
      <c r="G6555" s="52">
        <v>0</v>
      </c>
      <c r="H6555" s="52">
        <v>0</v>
      </c>
      <c r="I6555" s="52">
        <v>0</v>
      </c>
      <c r="J6555" s="52">
        <v>0</v>
      </c>
      <c r="K6555" s="52">
        <v>0</v>
      </c>
      <c r="L6555" s="52">
        <v>0</v>
      </c>
      <c r="M6555" s="52">
        <v>0</v>
      </c>
      <c r="N6555" s="52">
        <v>0</v>
      </c>
      <c r="O6555" s="52">
        <v>0</v>
      </c>
      <c r="P6555" s="52">
        <v>0</v>
      </c>
      <c r="Q6555" s="52">
        <v>0</v>
      </c>
      <c r="R6555" s="52">
        <v>0</v>
      </c>
      <c r="S6555" s="52">
        <v>0</v>
      </c>
      <c r="T6555" s="52">
        <v>0</v>
      </c>
      <c r="U6555" s="52">
        <v>0</v>
      </c>
      <c r="V6555" s="52">
        <v>0</v>
      </c>
      <c r="W6555" s="52">
        <v>0</v>
      </c>
      <c r="X6555" s="52">
        <v>0</v>
      </c>
      <c r="Y6555" s="52">
        <v>0</v>
      </c>
      <c r="Z6555" s="52">
        <v>0</v>
      </c>
    </row>
    <row r="6556" spans="1:26">
      <c r="A6556" s="52" t="s">
        <v>357</v>
      </c>
      <c r="B6556" s="52" t="s">
        <v>342</v>
      </c>
      <c r="C6556" s="52" t="s">
        <v>248</v>
      </c>
      <c r="D6556" s="52" t="s">
        <v>93</v>
      </c>
      <c r="E6556" s="52" t="s">
        <v>95</v>
      </c>
      <c r="F6556" s="52" t="s">
        <v>72</v>
      </c>
      <c r="G6556" s="52">
        <v>0.88620029412717671</v>
      </c>
      <c r="H6556" s="52">
        <v>0.90973049217820567</v>
      </c>
      <c r="I6556" s="52">
        <v>0.90973049217820567</v>
      </c>
      <c r="J6556" s="52">
        <v>0.97602252224656338</v>
      </c>
      <c r="K6556" s="52">
        <v>1.0011361122257758</v>
      </c>
      <c r="L6556" s="52">
        <v>1.0268970302457787</v>
      </c>
      <c r="M6556" s="52">
        <v>1.0533282125857</v>
      </c>
      <c r="N6556" s="52">
        <v>1.0804447621512483</v>
      </c>
      <c r="O6556" s="52">
        <v>1.1082656864781257</v>
      </c>
      <c r="P6556" s="52">
        <v>1.1368110469660049</v>
      </c>
      <c r="Q6556" s="52">
        <v>1.1660978215598266</v>
      </c>
      <c r="R6556" s="52">
        <v>1.1961488485094725</v>
      </c>
      <c r="S6556" s="52">
        <v>1.2269791194208712</v>
      </c>
      <c r="T6556" s="52">
        <v>1.258564418943805</v>
      </c>
      <c r="U6556" s="52">
        <v>1.2909261661244575</v>
      </c>
      <c r="V6556" s="52">
        <v>1.3240857893197699</v>
      </c>
      <c r="W6556" s="52">
        <v>1.3580661077304212</v>
      </c>
      <c r="X6556" s="52">
        <v>1.3928940004942978</v>
      </c>
      <c r="Y6556" s="52">
        <v>1.4287202933749592</v>
      </c>
      <c r="Z6556" s="52">
        <v>1.465318135490105</v>
      </c>
    </row>
    <row r="6557" spans="1:26">
      <c r="A6557" s="52" t="s">
        <v>357</v>
      </c>
      <c r="B6557" s="52" t="s">
        <v>343</v>
      </c>
      <c r="C6557" s="52" t="s">
        <v>248</v>
      </c>
      <c r="D6557" s="52" t="s">
        <v>93</v>
      </c>
      <c r="E6557" s="52" t="s">
        <v>95</v>
      </c>
      <c r="F6557" s="52" t="s">
        <v>73</v>
      </c>
      <c r="G6557" s="52">
        <v>0</v>
      </c>
      <c r="H6557" s="52">
        <v>0</v>
      </c>
      <c r="I6557" s="52">
        <v>0</v>
      </c>
      <c r="J6557" s="52">
        <v>0</v>
      </c>
      <c r="K6557" s="52">
        <v>0</v>
      </c>
      <c r="L6557" s="52">
        <v>0</v>
      </c>
      <c r="M6557" s="52">
        <v>0</v>
      </c>
      <c r="N6557" s="52">
        <v>0</v>
      </c>
      <c r="O6557" s="52">
        <v>0</v>
      </c>
      <c r="P6557" s="52">
        <v>0</v>
      </c>
      <c r="Q6557" s="52">
        <v>0</v>
      </c>
      <c r="R6557" s="52">
        <v>0</v>
      </c>
      <c r="S6557" s="52">
        <v>0</v>
      </c>
      <c r="T6557" s="52">
        <v>0</v>
      </c>
      <c r="U6557" s="52">
        <v>0</v>
      </c>
      <c r="V6557" s="52">
        <v>0</v>
      </c>
      <c r="W6557" s="52">
        <v>0</v>
      </c>
      <c r="X6557" s="52">
        <v>0</v>
      </c>
      <c r="Y6557" s="52">
        <v>0</v>
      </c>
      <c r="Z6557" s="52">
        <v>0</v>
      </c>
    </row>
    <row r="6558" spans="1:26">
      <c r="A6558" s="52" t="s">
        <v>356</v>
      </c>
      <c r="B6558" s="52" t="s">
        <v>337</v>
      </c>
      <c r="C6558" s="52" t="s">
        <v>249</v>
      </c>
      <c r="D6558" s="52" t="s">
        <v>93</v>
      </c>
      <c r="E6558" s="52" t="s">
        <v>94</v>
      </c>
      <c r="F6558" s="52" t="s">
        <v>63</v>
      </c>
      <c r="G6558" s="52">
        <v>0</v>
      </c>
      <c r="H6558" s="52">
        <v>0</v>
      </c>
      <c r="I6558" s="52">
        <v>0</v>
      </c>
      <c r="J6558" s="52">
        <v>0</v>
      </c>
      <c r="K6558" s="52">
        <v>0</v>
      </c>
      <c r="L6558" s="52">
        <v>0</v>
      </c>
      <c r="M6558" s="52">
        <v>0</v>
      </c>
      <c r="N6558" s="52">
        <v>0</v>
      </c>
      <c r="O6558" s="52">
        <v>0</v>
      </c>
      <c r="P6558" s="52">
        <v>0</v>
      </c>
      <c r="Q6558" s="52">
        <v>0</v>
      </c>
      <c r="R6558" s="52">
        <v>8.7395333340277645E-3</v>
      </c>
      <c r="S6558" s="52">
        <v>7.837463539496747E-3</v>
      </c>
      <c r="T6558" s="52">
        <v>7.0000030295999998E-3</v>
      </c>
      <c r="U6558" s="52">
        <v>7.0000030295999998E-3</v>
      </c>
      <c r="V6558" s="52">
        <v>5.2000022505599999E-2</v>
      </c>
      <c r="W6558" s="52">
        <v>0</v>
      </c>
      <c r="X6558" s="52">
        <v>3.9622256256091799E-4</v>
      </c>
      <c r="Y6558" s="52">
        <v>3.9622256256091799E-4</v>
      </c>
      <c r="Z6558" s="52">
        <v>4.0000017312000007E-4</v>
      </c>
    </row>
    <row r="6559" spans="1:26">
      <c r="A6559" s="52" t="s">
        <v>356</v>
      </c>
      <c r="B6559" s="52" t="s">
        <v>338</v>
      </c>
      <c r="C6559" s="52" t="s">
        <v>249</v>
      </c>
      <c r="D6559" s="52" t="s">
        <v>93</v>
      </c>
      <c r="E6559" s="52" t="s">
        <v>94</v>
      </c>
      <c r="F6559" s="52" t="s">
        <v>64</v>
      </c>
      <c r="G6559" s="52">
        <v>0</v>
      </c>
      <c r="H6559" s="52">
        <v>0</v>
      </c>
      <c r="I6559" s="52">
        <v>0</v>
      </c>
      <c r="J6559" s="52">
        <v>0</v>
      </c>
      <c r="K6559" s="52">
        <v>0</v>
      </c>
      <c r="L6559" s="52">
        <v>0.24100010430480001</v>
      </c>
      <c r="M6559" s="52">
        <v>0.22500009738000001</v>
      </c>
      <c r="N6559" s="52">
        <v>0.23900010343920003</v>
      </c>
      <c r="O6559" s="52">
        <v>0.20597764127860946</v>
      </c>
      <c r="P6559" s="52">
        <v>0.19685351996109363</v>
      </c>
      <c r="Q6559" s="52">
        <v>0.16335961570309918</v>
      </c>
      <c r="R6559" s="52">
        <v>0.14137406138476433</v>
      </c>
      <c r="S6559" s="52">
        <v>0.13799963230468246</v>
      </c>
      <c r="T6559" s="52">
        <v>0.13824060921241851</v>
      </c>
      <c r="U6559" s="52">
        <v>0.1260000545328</v>
      </c>
      <c r="V6559" s="52">
        <v>0.12300005323440001</v>
      </c>
      <c r="W6559" s="52">
        <v>0.120000051936</v>
      </c>
      <c r="X6559" s="52">
        <v>4.6834884434064117</v>
      </c>
      <c r="Y6559" s="52">
        <v>4.8634706468318356</v>
      </c>
      <c r="Z6559" s="52">
        <v>5.0259021752095201</v>
      </c>
    </row>
    <row r="6560" spans="1:26">
      <c r="A6560" s="52" t="s">
        <v>356</v>
      </c>
      <c r="B6560" s="52" t="s">
        <v>339</v>
      </c>
      <c r="C6560" s="52" t="s">
        <v>249</v>
      </c>
      <c r="D6560" s="52" t="s">
        <v>93</v>
      </c>
      <c r="E6560" s="52" t="s">
        <v>94</v>
      </c>
      <c r="F6560" s="52" t="s">
        <v>65</v>
      </c>
      <c r="G6560" s="52">
        <v>0</v>
      </c>
      <c r="H6560" s="52">
        <v>0</v>
      </c>
      <c r="I6560" s="52">
        <v>0</v>
      </c>
      <c r="J6560" s="52">
        <v>0</v>
      </c>
      <c r="K6560" s="52">
        <v>0</v>
      </c>
      <c r="L6560" s="52">
        <v>0</v>
      </c>
      <c r="M6560" s="52">
        <v>0</v>
      </c>
      <c r="N6560" s="52">
        <v>0</v>
      </c>
      <c r="O6560" s="52">
        <v>0</v>
      </c>
      <c r="P6560" s="52">
        <v>2.873387324995259E-2</v>
      </c>
      <c r="Q6560" s="52">
        <v>3.8659931207537114E-2</v>
      </c>
      <c r="R6560" s="52">
        <v>0.23766005956973141</v>
      </c>
      <c r="S6560" s="52">
        <v>0.35922361297365057</v>
      </c>
      <c r="T6560" s="52">
        <v>0.24990378088430637</v>
      </c>
      <c r="U6560" s="52">
        <v>0.2036743980585522</v>
      </c>
      <c r="V6560" s="52">
        <v>0.25907210590277091</v>
      </c>
      <c r="W6560" s="52">
        <v>0.60749860441224968</v>
      </c>
      <c r="X6560" s="52">
        <v>0.66537043795873052</v>
      </c>
      <c r="Y6560" s="52">
        <v>0.44555966786905149</v>
      </c>
      <c r="Z6560" s="52">
        <v>0.48248746572348938</v>
      </c>
    </row>
    <row r="6561" spans="1:26">
      <c r="A6561" s="52" t="s">
        <v>356</v>
      </c>
      <c r="B6561" s="52" t="s">
        <v>340</v>
      </c>
      <c r="C6561" s="52" t="s">
        <v>249</v>
      </c>
      <c r="D6561" s="52" t="s">
        <v>93</v>
      </c>
      <c r="E6561" s="52" t="s">
        <v>94</v>
      </c>
      <c r="F6561" s="52" t="s">
        <v>66</v>
      </c>
      <c r="G6561" s="52">
        <v>1.064000000174496</v>
      </c>
      <c r="H6561" s="52">
        <v>1.1160000001830241</v>
      </c>
      <c r="I6561" s="52">
        <v>1.1860000001945041</v>
      </c>
      <c r="J6561" s="52">
        <v>1.1730000001923719</v>
      </c>
      <c r="K6561" s="52">
        <v>1.1610000001904042</v>
      </c>
      <c r="L6561" s="52">
        <v>7.3960000012129452</v>
      </c>
      <c r="M6561" s="52">
        <v>8.3190000013643175</v>
      </c>
      <c r="N6561" s="52">
        <v>18.574000003046137</v>
      </c>
      <c r="O6561" s="52">
        <v>20.404007238391099</v>
      </c>
      <c r="P6561" s="52">
        <v>22.0230058753266</v>
      </c>
      <c r="Q6561" s="52">
        <v>23.067622587522738</v>
      </c>
      <c r="R6561" s="52">
        <v>25.476669364103465</v>
      </c>
      <c r="S6561" s="52">
        <v>26.3051614437307</v>
      </c>
      <c r="T6561" s="52">
        <v>27.856000004568383</v>
      </c>
      <c r="U6561" s="52">
        <v>28.126000004612667</v>
      </c>
      <c r="V6561" s="52">
        <v>30.240000004959366</v>
      </c>
      <c r="W6561" s="52">
        <v>31.089000005098605</v>
      </c>
      <c r="X6561" s="52">
        <v>31.83624611168581</v>
      </c>
      <c r="Y6561" s="52">
        <v>32.005246780953549</v>
      </c>
      <c r="Z6561" s="52">
        <v>33.274500005457021</v>
      </c>
    </row>
    <row r="6562" spans="1:26">
      <c r="A6562" s="52" t="s">
        <v>356</v>
      </c>
      <c r="B6562" s="52" t="s">
        <v>341</v>
      </c>
      <c r="C6562" s="52" t="s">
        <v>249</v>
      </c>
      <c r="D6562" s="52" t="s">
        <v>93</v>
      </c>
      <c r="E6562" s="52" t="s">
        <v>94</v>
      </c>
      <c r="F6562" s="52" t="s">
        <v>67</v>
      </c>
      <c r="G6562" s="52">
        <v>0</v>
      </c>
      <c r="H6562" s="52">
        <v>0</v>
      </c>
      <c r="I6562" s="52">
        <v>0</v>
      </c>
      <c r="J6562" s="52">
        <v>0</v>
      </c>
      <c r="K6562" s="52">
        <v>0</v>
      </c>
      <c r="L6562" s="52">
        <v>0</v>
      </c>
      <c r="M6562" s="52">
        <v>0</v>
      </c>
      <c r="N6562" s="52">
        <v>0</v>
      </c>
      <c r="O6562" s="52">
        <v>0</v>
      </c>
      <c r="P6562" s="52">
        <v>0</v>
      </c>
      <c r="Q6562" s="52">
        <v>0</v>
      </c>
      <c r="R6562" s="52">
        <v>0</v>
      </c>
      <c r="S6562" s="52">
        <v>0</v>
      </c>
      <c r="T6562" s="52">
        <v>0</v>
      </c>
      <c r="U6562" s="52">
        <v>0</v>
      </c>
      <c r="V6562" s="52">
        <v>0</v>
      </c>
      <c r="W6562" s="52">
        <v>0</v>
      </c>
      <c r="X6562" s="52">
        <v>0</v>
      </c>
      <c r="Y6562" s="52">
        <v>0</v>
      </c>
      <c r="Z6562" s="52">
        <v>0</v>
      </c>
    </row>
    <row r="6563" spans="1:26">
      <c r="A6563" s="52" t="s">
        <v>356</v>
      </c>
      <c r="B6563" s="52" t="s">
        <v>337</v>
      </c>
      <c r="C6563" s="52" t="s">
        <v>249</v>
      </c>
      <c r="D6563" s="52" t="s">
        <v>93</v>
      </c>
      <c r="E6563" s="52" t="s">
        <v>94</v>
      </c>
      <c r="F6563" s="52" t="s">
        <v>68</v>
      </c>
      <c r="G6563" s="52">
        <v>0</v>
      </c>
      <c r="H6563" s="52">
        <v>0</v>
      </c>
      <c r="I6563" s="52">
        <v>0</v>
      </c>
      <c r="J6563" s="52">
        <v>0</v>
      </c>
      <c r="K6563" s="52">
        <v>0</v>
      </c>
      <c r="L6563" s="52">
        <v>0</v>
      </c>
      <c r="M6563" s="52">
        <v>0</v>
      </c>
      <c r="N6563" s="52">
        <v>0</v>
      </c>
      <c r="O6563" s="52">
        <v>0</v>
      </c>
      <c r="P6563" s="52">
        <v>0</v>
      </c>
      <c r="Q6563" s="52">
        <v>0</v>
      </c>
      <c r="R6563" s="52">
        <v>0</v>
      </c>
      <c r="S6563" s="52">
        <v>0</v>
      </c>
      <c r="T6563" s="52">
        <v>0</v>
      </c>
      <c r="U6563" s="52">
        <v>0</v>
      </c>
      <c r="V6563" s="52">
        <v>0</v>
      </c>
      <c r="W6563" s="52">
        <v>0</v>
      </c>
      <c r="X6563" s="52">
        <v>0</v>
      </c>
      <c r="Y6563" s="52">
        <v>0</v>
      </c>
      <c r="Z6563" s="52">
        <v>0</v>
      </c>
    </row>
    <row r="6564" spans="1:26">
      <c r="A6564" s="52" t="s">
        <v>356</v>
      </c>
      <c r="B6564" s="52" t="s">
        <v>337</v>
      </c>
      <c r="C6564" s="52" t="s">
        <v>249</v>
      </c>
      <c r="D6564" s="52" t="s">
        <v>93</v>
      </c>
      <c r="E6564" s="52" t="s">
        <v>94</v>
      </c>
      <c r="F6564" s="52" t="s">
        <v>69</v>
      </c>
      <c r="G6564" s="52">
        <v>0</v>
      </c>
      <c r="H6564" s="52">
        <v>0</v>
      </c>
      <c r="I6564" s="52">
        <v>0</v>
      </c>
      <c r="J6564" s="52">
        <v>0</v>
      </c>
      <c r="K6564" s="52">
        <v>0</v>
      </c>
      <c r="L6564" s="52">
        <v>0</v>
      </c>
      <c r="M6564" s="52">
        <v>0</v>
      </c>
      <c r="N6564" s="52">
        <v>0</v>
      </c>
      <c r="O6564" s="52">
        <v>0</v>
      </c>
      <c r="P6564" s="52">
        <v>0</v>
      </c>
      <c r="Q6564" s="52">
        <v>0</v>
      </c>
      <c r="R6564" s="52">
        <v>0</v>
      </c>
      <c r="S6564" s="52">
        <v>0</v>
      </c>
      <c r="T6564" s="52">
        <v>0</v>
      </c>
      <c r="U6564" s="52">
        <v>0</v>
      </c>
      <c r="V6564" s="52">
        <v>0</v>
      </c>
      <c r="W6564" s="52">
        <v>0</v>
      </c>
      <c r="X6564" s="52">
        <v>0</v>
      </c>
      <c r="Y6564" s="52">
        <v>0</v>
      </c>
      <c r="Z6564" s="52">
        <v>0</v>
      </c>
    </row>
    <row r="6565" spans="1:26">
      <c r="A6565" s="52" t="s">
        <v>356</v>
      </c>
      <c r="B6565" s="52" t="s">
        <v>337</v>
      </c>
      <c r="C6565" s="52" t="s">
        <v>249</v>
      </c>
      <c r="D6565" s="52" t="s">
        <v>93</v>
      </c>
      <c r="E6565" s="52" t="s">
        <v>94</v>
      </c>
      <c r="F6565" s="52" t="s">
        <v>70</v>
      </c>
      <c r="G6565" s="52">
        <v>0</v>
      </c>
      <c r="H6565" s="52">
        <v>0</v>
      </c>
      <c r="I6565" s="52">
        <v>0</v>
      </c>
      <c r="J6565" s="52">
        <v>0</v>
      </c>
      <c r="K6565" s="52">
        <v>0</v>
      </c>
      <c r="L6565" s="52">
        <v>0</v>
      </c>
      <c r="M6565" s="52">
        <v>0</v>
      </c>
      <c r="N6565" s="52">
        <v>0</v>
      </c>
      <c r="O6565" s="52">
        <v>0</v>
      </c>
      <c r="P6565" s="52">
        <v>0</v>
      </c>
      <c r="Q6565" s="52">
        <v>0</v>
      </c>
      <c r="R6565" s="52">
        <v>0</v>
      </c>
      <c r="S6565" s="52">
        <v>0</v>
      </c>
      <c r="T6565" s="52">
        <v>0</v>
      </c>
      <c r="U6565" s="52">
        <v>0</v>
      </c>
      <c r="V6565" s="52">
        <v>0</v>
      </c>
      <c r="W6565" s="52">
        <v>0</v>
      </c>
      <c r="X6565" s="52">
        <v>0</v>
      </c>
      <c r="Y6565" s="52">
        <v>0</v>
      </c>
      <c r="Z6565" s="52">
        <v>0</v>
      </c>
    </row>
    <row r="6566" spans="1:26">
      <c r="A6566" s="52" t="s">
        <v>356</v>
      </c>
      <c r="B6566" s="52" t="s">
        <v>342</v>
      </c>
      <c r="C6566" s="52" t="s">
        <v>249</v>
      </c>
      <c r="D6566" s="52" t="s">
        <v>93</v>
      </c>
      <c r="E6566" s="52" t="s">
        <v>94</v>
      </c>
      <c r="F6566" s="52" t="s">
        <v>71</v>
      </c>
      <c r="G6566" s="52">
        <v>0</v>
      </c>
      <c r="H6566" s="52">
        <v>0</v>
      </c>
      <c r="I6566" s="52">
        <v>0</v>
      </c>
      <c r="J6566" s="52">
        <v>0</v>
      </c>
      <c r="K6566" s="52">
        <v>0</v>
      </c>
      <c r="L6566" s="52">
        <v>0</v>
      </c>
      <c r="M6566" s="52">
        <v>0</v>
      </c>
      <c r="N6566" s="52">
        <v>0</v>
      </c>
      <c r="O6566" s="52">
        <v>0</v>
      </c>
      <c r="P6566" s="52">
        <v>0</v>
      </c>
      <c r="Q6566" s="52">
        <v>0</v>
      </c>
      <c r="R6566" s="52">
        <v>0</v>
      </c>
      <c r="S6566" s="52">
        <v>0</v>
      </c>
      <c r="T6566" s="52">
        <v>0</v>
      </c>
      <c r="U6566" s="52">
        <v>0</v>
      </c>
      <c r="V6566" s="52">
        <v>0</v>
      </c>
      <c r="W6566" s="52">
        <v>0</v>
      </c>
      <c r="X6566" s="52">
        <v>0</v>
      </c>
      <c r="Y6566" s="52">
        <v>0</v>
      </c>
      <c r="Z6566" s="52">
        <v>0</v>
      </c>
    </row>
    <row r="6567" spans="1:26">
      <c r="A6567" s="52" t="s">
        <v>356</v>
      </c>
      <c r="B6567" s="52" t="s">
        <v>342</v>
      </c>
      <c r="C6567" s="52" t="s">
        <v>249</v>
      </c>
      <c r="D6567" s="52" t="s">
        <v>93</v>
      </c>
      <c r="E6567" s="52" t="s">
        <v>94</v>
      </c>
      <c r="F6567" s="52" t="s">
        <v>72</v>
      </c>
      <c r="G6567" s="52">
        <v>10.3220044673616</v>
      </c>
      <c r="H6567" s="52">
        <v>9.1760039713728005</v>
      </c>
      <c r="I6567" s="52">
        <v>13.796005970908801</v>
      </c>
      <c r="J6567" s="52">
        <v>12.975005615580002</v>
      </c>
      <c r="K6567" s="52">
        <v>10.394004498523199</v>
      </c>
      <c r="L6567" s="52">
        <v>11.106004806676799</v>
      </c>
      <c r="M6567" s="52">
        <v>8.4110036402807999</v>
      </c>
      <c r="N6567" s="52">
        <v>8.4280036476384002</v>
      </c>
      <c r="O6567" s="52">
        <v>9.8498511385268124</v>
      </c>
      <c r="P6567" s="52">
        <v>12.185368318304786</v>
      </c>
      <c r="Q6567" s="52">
        <v>13.335425864031507</v>
      </c>
      <c r="R6567" s="52">
        <v>14.916199368060569</v>
      </c>
      <c r="S6567" s="52">
        <v>15.415502789663847</v>
      </c>
      <c r="T6567" s="52">
        <v>16.632808141220728</v>
      </c>
      <c r="U6567" s="52">
        <v>17.276854652292727</v>
      </c>
      <c r="V6567" s="52">
        <v>18.625550535124152</v>
      </c>
      <c r="W6567" s="52">
        <v>18.57878950600178</v>
      </c>
      <c r="X6567" s="52">
        <v>16.514358766961511</v>
      </c>
      <c r="Y6567" s="52">
        <v>11.17776685463318</v>
      </c>
      <c r="Z6567" s="52">
        <v>10.85120939517221</v>
      </c>
    </row>
    <row r="6568" spans="1:26">
      <c r="A6568" s="52" t="s">
        <v>356</v>
      </c>
      <c r="B6568" s="52" t="s">
        <v>343</v>
      </c>
      <c r="C6568" s="52" t="s">
        <v>249</v>
      </c>
      <c r="D6568" s="52" t="s">
        <v>93</v>
      </c>
      <c r="E6568" s="52" t="s">
        <v>94</v>
      </c>
      <c r="F6568" s="52" t="s">
        <v>73</v>
      </c>
      <c r="G6568" s="52">
        <v>3.2000000000000542E-2</v>
      </c>
      <c r="H6568" s="52">
        <v>4.0000000000000677E-3</v>
      </c>
      <c r="I6568" s="52">
        <v>3.0000000000000508E-3</v>
      </c>
      <c r="J6568" s="52">
        <v>3.0000000000000508E-3</v>
      </c>
      <c r="K6568" s="52">
        <v>3.0000000000000508E-3</v>
      </c>
      <c r="L6568" s="52">
        <v>3.0000000000000508E-3</v>
      </c>
      <c r="M6568" s="52">
        <v>2.5000000000000425E-2</v>
      </c>
      <c r="N6568" s="52">
        <v>5.7000000000000967E-2</v>
      </c>
      <c r="O6568" s="52">
        <v>0.19678020372320329</v>
      </c>
      <c r="P6568" s="52">
        <v>0.15058544964409945</v>
      </c>
      <c r="Q6568" s="52">
        <v>0.25728208029776078</v>
      </c>
      <c r="R6568" s="52">
        <v>0.42363854270155066</v>
      </c>
      <c r="S6568" s="52">
        <v>0.74950304801208023</v>
      </c>
      <c r="T6568" s="52">
        <v>1.0890000000000186</v>
      </c>
      <c r="U6568" s="52">
        <v>1.645000000000028</v>
      </c>
      <c r="V6568" s="52">
        <v>2.4920000000000422</v>
      </c>
      <c r="W6568" s="52">
        <v>3.1970000000000542</v>
      </c>
      <c r="X6568" s="52">
        <v>4.0249764513324893</v>
      </c>
      <c r="Y6568" s="52">
        <v>5.0142194101809121</v>
      </c>
      <c r="Z6568" s="52">
        <v>6.5165000000001108</v>
      </c>
    </row>
    <row r="6569" spans="1:26">
      <c r="A6569" s="52" t="s">
        <v>357</v>
      </c>
      <c r="B6569" s="52" t="s">
        <v>337</v>
      </c>
      <c r="C6569" s="52" t="s">
        <v>249</v>
      </c>
      <c r="D6569" s="52" t="s">
        <v>93</v>
      </c>
      <c r="E6569" s="52" t="s">
        <v>95</v>
      </c>
      <c r="F6569" s="52" t="s">
        <v>63</v>
      </c>
      <c r="G6569" s="52">
        <v>0</v>
      </c>
      <c r="H6569" s="52">
        <v>0</v>
      </c>
      <c r="I6569" s="52">
        <v>0</v>
      </c>
      <c r="J6569" s="52">
        <v>0</v>
      </c>
      <c r="K6569" s="52">
        <v>0</v>
      </c>
      <c r="L6569" s="52">
        <v>0</v>
      </c>
      <c r="M6569" s="52">
        <v>0</v>
      </c>
      <c r="N6569" s="52">
        <v>0</v>
      </c>
      <c r="O6569" s="52">
        <v>0</v>
      </c>
      <c r="P6569" s="52">
        <v>0</v>
      </c>
      <c r="Q6569" s="52">
        <v>0</v>
      </c>
      <c r="R6569" s="52">
        <v>0</v>
      </c>
      <c r="S6569" s="52">
        <v>0</v>
      </c>
      <c r="T6569" s="52">
        <v>0</v>
      </c>
      <c r="U6569" s="52">
        <v>0</v>
      </c>
      <c r="V6569" s="52">
        <v>0</v>
      </c>
      <c r="W6569" s="52">
        <v>0</v>
      </c>
      <c r="X6569" s="52">
        <v>0</v>
      </c>
      <c r="Y6569" s="52">
        <v>0</v>
      </c>
      <c r="Z6569" s="52">
        <v>0</v>
      </c>
    </row>
    <row r="6570" spans="1:26">
      <c r="A6570" s="52" t="s">
        <v>357</v>
      </c>
      <c r="B6570" s="52" t="s">
        <v>338</v>
      </c>
      <c r="C6570" s="52" t="s">
        <v>249</v>
      </c>
      <c r="D6570" s="52" t="s">
        <v>93</v>
      </c>
      <c r="E6570" s="52" t="s">
        <v>95</v>
      </c>
      <c r="F6570" s="52" t="s">
        <v>64</v>
      </c>
      <c r="G6570" s="52">
        <v>81.314035192699194</v>
      </c>
      <c r="H6570" s="52">
        <v>80.610034888008002</v>
      </c>
      <c r="I6570" s="52">
        <v>81.124035110467204</v>
      </c>
      <c r="J6570" s="52">
        <v>79.813034543066394</v>
      </c>
      <c r="K6570" s="52">
        <v>85.80503713640401</v>
      </c>
      <c r="L6570" s="52">
        <v>83.788036263446401</v>
      </c>
      <c r="M6570" s="52">
        <v>86.617037487837592</v>
      </c>
      <c r="N6570" s="52">
        <v>93.545040486276008</v>
      </c>
      <c r="O6570" s="52">
        <v>83.830920862310265</v>
      </c>
      <c r="P6570" s="52">
        <v>112.60463604020211</v>
      </c>
      <c r="Q6570" s="52">
        <v>107.97005784356774</v>
      </c>
      <c r="R6570" s="52">
        <v>91.536058680553737</v>
      </c>
      <c r="S6570" s="52">
        <v>88.724931793533045</v>
      </c>
      <c r="T6570" s="52">
        <v>86.125037274899995</v>
      </c>
      <c r="U6570" s="52">
        <v>86.237037323373613</v>
      </c>
      <c r="V6570" s="52">
        <v>84.898036743854391</v>
      </c>
      <c r="W6570" s="52">
        <v>83.333036066522396</v>
      </c>
      <c r="X6570" s="52">
        <v>81.590131159644713</v>
      </c>
      <c r="Y6570" s="52">
        <v>83.884264290194395</v>
      </c>
      <c r="Z6570" s="52">
        <v>78.678734052141351</v>
      </c>
    </row>
    <row r="6571" spans="1:26">
      <c r="A6571" s="52" t="s">
        <v>357</v>
      </c>
      <c r="B6571" s="52" t="s">
        <v>339</v>
      </c>
      <c r="C6571" s="52" t="s">
        <v>249</v>
      </c>
      <c r="D6571" s="52" t="s">
        <v>93</v>
      </c>
      <c r="E6571" s="52" t="s">
        <v>95</v>
      </c>
      <c r="F6571" s="52" t="s">
        <v>65</v>
      </c>
      <c r="G6571" s="52">
        <v>0</v>
      </c>
      <c r="H6571" s="52">
        <v>0</v>
      </c>
      <c r="I6571" s="52">
        <v>0</v>
      </c>
      <c r="J6571" s="52">
        <v>0</v>
      </c>
      <c r="K6571" s="52">
        <v>0</v>
      </c>
      <c r="L6571" s="52">
        <v>0</v>
      </c>
      <c r="M6571" s="52">
        <v>0</v>
      </c>
      <c r="N6571" s="52">
        <v>0</v>
      </c>
      <c r="O6571" s="52">
        <v>0</v>
      </c>
      <c r="P6571" s="52">
        <v>0</v>
      </c>
      <c r="Q6571" s="52">
        <v>0</v>
      </c>
      <c r="R6571" s="52">
        <v>0</v>
      </c>
      <c r="S6571" s="52">
        <v>0</v>
      </c>
      <c r="T6571" s="52">
        <v>0</v>
      </c>
      <c r="U6571" s="52">
        <v>0</v>
      </c>
      <c r="V6571" s="52">
        <v>0</v>
      </c>
      <c r="W6571" s="52">
        <v>0</v>
      </c>
      <c r="X6571" s="52">
        <v>0</v>
      </c>
      <c r="Y6571" s="52">
        <v>0</v>
      </c>
      <c r="Z6571" s="52">
        <v>0</v>
      </c>
    </row>
    <row r="6572" spans="1:26">
      <c r="A6572" s="52" t="s">
        <v>357</v>
      </c>
      <c r="B6572" s="52" t="s">
        <v>340</v>
      </c>
      <c r="C6572" s="52" t="s">
        <v>249</v>
      </c>
      <c r="D6572" s="52" t="s">
        <v>93</v>
      </c>
      <c r="E6572" s="52" t="s">
        <v>95</v>
      </c>
      <c r="F6572" s="52" t="s">
        <v>66</v>
      </c>
      <c r="G6572" s="52">
        <v>22.526000003694264</v>
      </c>
      <c r="H6572" s="52">
        <v>23.619000003873516</v>
      </c>
      <c r="I6572" s="52">
        <v>25.095000004115583</v>
      </c>
      <c r="J6572" s="52">
        <v>26.386000004327308</v>
      </c>
      <c r="K6572" s="52">
        <v>28.693000004705656</v>
      </c>
      <c r="L6572" s="52">
        <v>25.213000004134937</v>
      </c>
      <c r="M6572" s="52">
        <v>28.363000004651536</v>
      </c>
      <c r="N6572" s="52">
        <v>23.018000003774954</v>
      </c>
      <c r="O6572" s="52">
        <v>24.815113739876324</v>
      </c>
      <c r="P6572" s="52">
        <v>26.211483122858997</v>
      </c>
      <c r="Q6572" s="52">
        <v>27.376670507962366</v>
      </c>
      <c r="R6572" s="52">
        <v>30.418257803651692</v>
      </c>
      <c r="S6572" s="52">
        <v>31.406971379632704</v>
      </c>
      <c r="T6572" s="52">
        <v>31.522000005169609</v>
      </c>
      <c r="U6572" s="52">
        <v>32.108000005265716</v>
      </c>
      <c r="V6572" s="52">
        <v>33.130000005433324</v>
      </c>
      <c r="W6572" s="52">
        <v>33.819000005546314</v>
      </c>
      <c r="X6572" s="52">
        <v>34.447429602060964</v>
      </c>
      <c r="Y6572" s="52">
        <v>35.775890788289168</v>
      </c>
      <c r="Z6572" s="52">
        <v>36.894100006050635</v>
      </c>
    </row>
    <row r="6573" spans="1:26">
      <c r="A6573" s="52" t="s">
        <v>357</v>
      </c>
      <c r="B6573" s="52" t="s">
        <v>341</v>
      </c>
      <c r="C6573" s="52" t="s">
        <v>249</v>
      </c>
      <c r="D6573" s="52" t="s">
        <v>93</v>
      </c>
      <c r="E6573" s="52" t="s">
        <v>95</v>
      </c>
      <c r="F6573" s="52" t="s">
        <v>67</v>
      </c>
      <c r="G6573" s="52">
        <v>0</v>
      </c>
      <c r="H6573" s="52">
        <v>0</v>
      </c>
      <c r="I6573" s="52">
        <v>0</v>
      </c>
      <c r="J6573" s="52">
        <v>0</v>
      </c>
      <c r="K6573" s="52">
        <v>0</v>
      </c>
      <c r="L6573" s="52">
        <v>0</v>
      </c>
      <c r="M6573" s="52">
        <v>0</v>
      </c>
      <c r="N6573" s="52">
        <v>0</v>
      </c>
      <c r="O6573" s="52">
        <v>0</v>
      </c>
      <c r="P6573" s="52">
        <v>0</v>
      </c>
      <c r="Q6573" s="52">
        <v>0</v>
      </c>
      <c r="R6573" s="52">
        <v>0</v>
      </c>
      <c r="S6573" s="52">
        <v>0</v>
      </c>
      <c r="T6573" s="52">
        <v>0</v>
      </c>
      <c r="U6573" s="52">
        <v>0</v>
      </c>
      <c r="V6573" s="52">
        <v>0</v>
      </c>
      <c r="W6573" s="52">
        <v>0</v>
      </c>
      <c r="X6573" s="52">
        <v>0</v>
      </c>
      <c r="Y6573" s="52">
        <v>0</v>
      </c>
      <c r="Z6573" s="52">
        <v>0</v>
      </c>
    </row>
    <row r="6574" spans="1:26">
      <c r="A6574" s="52" t="s">
        <v>357</v>
      </c>
      <c r="B6574" s="52" t="s">
        <v>337</v>
      </c>
      <c r="C6574" s="52" t="s">
        <v>249</v>
      </c>
      <c r="D6574" s="52" t="s">
        <v>93</v>
      </c>
      <c r="E6574" s="52" t="s">
        <v>95</v>
      </c>
      <c r="F6574" s="52" t="s">
        <v>68</v>
      </c>
      <c r="G6574" s="52">
        <v>0</v>
      </c>
      <c r="H6574" s="52">
        <v>0</v>
      </c>
      <c r="I6574" s="52">
        <v>0</v>
      </c>
      <c r="J6574" s="52">
        <v>0</v>
      </c>
      <c r="K6574" s="52">
        <v>0</v>
      </c>
      <c r="L6574" s="52">
        <v>0</v>
      </c>
      <c r="M6574" s="52">
        <v>0</v>
      </c>
      <c r="N6574" s="52">
        <v>0</v>
      </c>
      <c r="O6574" s="52">
        <v>0</v>
      </c>
      <c r="P6574" s="52">
        <v>0</v>
      </c>
      <c r="Q6574" s="52">
        <v>0</v>
      </c>
      <c r="R6574" s="52">
        <v>0</v>
      </c>
      <c r="S6574" s="52">
        <v>0</v>
      </c>
      <c r="T6574" s="52">
        <v>0</v>
      </c>
      <c r="U6574" s="52">
        <v>0</v>
      </c>
      <c r="V6574" s="52">
        <v>0</v>
      </c>
      <c r="W6574" s="52">
        <v>0</v>
      </c>
      <c r="X6574" s="52">
        <v>0</v>
      </c>
      <c r="Y6574" s="52">
        <v>0</v>
      </c>
      <c r="Z6574" s="52">
        <v>0</v>
      </c>
    </row>
    <row r="6575" spans="1:26">
      <c r="A6575" s="52" t="s">
        <v>357</v>
      </c>
      <c r="B6575" s="52" t="s">
        <v>337</v>
      </c>
      <c r="C6575" s="52" t="s">
        <v>249</v>
      </c>
      <c r="D6575" s="52" t="s">
        <v>93</v>
      </c>
      <c r="E6575" s="52" t="s">
        <v>95</v>
      </c>
      <c r="F6575" s="52" t="s">
        <v>69</v>
      </c>
      <c r="G6575" s="52">
        <v>0</v>
      </c>
      <c r="H6575" s="52">
        <v>0</v>
      </c>
      <c r="I6575" s="52">
        <v>0</v>
      </c>
      <c r="J6575" s="52">
        <v>0</v>
      </c>
      <c r="K6575" s="52">
        <v>0</v>
      </c>
      <c r="L6575" s="52">
        <v>0</v>
      </c>
      <c r="M6575" s="52">
        <v>0</v>
      </c>
      <c r="N6575" s="52">
        <v>0</v>
      </c>
      <c r="O6575" s="52">
        <v>0</v>
      </c>
      <c r="P6575" s="52">
        <v>0</v>
      </c>
      <c r="Q6575" s="52">
        <v>0</v>
      </c>
      <c r="R6575" s="52">
        <v>0</v>
      </c>
      <c r="S6575" s="52">
        <v>0</v>
      </c>
      <c r="T6575" s="52">
        <v>0</v>
      </c>
      <c r="U6575" s="52">
        <v>0</v>
      </c>
      <c r="V6575" s="52">
        <v>0</v>
      </c>
      <c r="W6575" s="52">
        <v>0</v>
      </c>
      <c r="X6575" s="52">
        <v>0</v>
      </c>
      <c r="Y6575" s="52">
        <v>0</v>
      </c>
      <c r="Z6575" s="52">
        <v>0</v>
      </c>
    </row>
    <row r="6576" spans="1:26">
      <c r="A6576" s="52" t="s">
        <v>357</v>
      </c>
      <c r="B6576" s="52" t="s">
        <v>337</v>
      </c>
      <c r="C6576" s="52" t="s">
        <v>249</v>
      </c>
      <c r="D6576" s="52" t="s">
        <v>93</v>
      </c>
      <c r="E6576" s="52" t="s">
        <v>95</v>
      </c>
      <c r="F6576" s="52" t="s">
        <v>70</v>
      </c>
      <c r="G6576" s="52">
        <v>0</v>
      </c>
      <c r="H6576" s="52">
        <v>0</v>
      </c>
      <c r="I6576" s="52">
        <v>0</v>
      </c>
      <c r="J6576" s="52">
        <v>0</v>
      </c>
      <c r="K6576" s="52">
        <v>0</v>
      </c>
      <c r="L6576" s="52">
        <v>0</v>
      </c>
      <c r="M6576" s="52">
        <v>0</v>
      </c>
      <c r="N6576" s="52">
        <v>0</v>
      </c>
      <c r="O6576" s="52">
        <v>0</v>
      </c>
      <c r="P6576" s="52">
        <v>0</v>
      </c>
      <c r="Q6576" s="52">
        <v>0</v>
      </c>
      <c r="R6576" s="52">
        <v>0</v>
      </c>
      <c r="S6576" s="52">
        <v>0</v>
      </c>
      <c r="T6576" s="52">
        <v>0</v>
      </c>
      <c r="U6576" s="52">
        <v>0</v>
      </c>
      <c r="V6576" s="52">
        <v>0</v>
      </c>
      <c r="W6576" s="52">
        <v>0</v>
      </c>
      <c r="X6576" s="52">
        <v>0</v>
      </c>
      <c r="Y6576" s="52">
        <v>0</v>
      </c>
      <c r="Z6576" s="52">
        <v>0</v>
      </c>
    </row>
    <row r="6577" spans="1:26">
      <c r="A6577" s="52" t="s">
        <v>357</v>
      </c>
      <c r="B6577" s="52" t="s">
        <v>342</v>
      </c>
      <c r="C6577" s="52" t="s">
        <v>249</v>
      </c>
      <c r="D6577" s="52" t="s">
        <v>93</v>
      </c>
      <c r="E6577" s="52" t="s">
        <v>95</v>
      </c>
      <c r="F6577" s="52" t="s">
        <v>71</v>
      </c>
      <c r="G6577" s="52">
        <v>0</v>
      </c>
      <c r="H6577" s="52">
        <v>0</v>
      </c>
      <c r="I6577" s="52">
        <v>0</v>
      </c>
      <c r="J6577" s="52">
        <v>0</v>
      </c>
      <c r="K6577" s="52">
        <v>0</v>
      </c>
      <c r="L6577" s="52">
        <v>0</v>
      </c>
      <c r="M6577" s="52">
        <v>0</v>
      </c>
      <c r="N6577" s="52">
        <v>0</v>
      </c>
      <c r="O6577" s="52">
        <v>0</v>
      </c>
      <c r="P6577" s="52">
        <v>0</v>
      </c>
      <c r="Q6577" s="52">
        <v>0</v>
      </c>
      <c r="R6577" s="52">
        <v>0</v>
      </c>
      <c r="S6577" s="52">
        <v>0</v>
      </c>
      <c r="T6577" s="52">
        <v>0</v>
      </c>
      <c r="U6577" s="52">
        <v>0</v>
      </c>
      <c r="V6577" s="52">
        <v>0</v>
      </c>
      <c r="W6577" s="52">
        <v>0</v>
      </c>
      <c r="X6577" s="52">
        <v>0</v>
      </c>
      <c r="Y6577" s="52">
        <v>0</v>
      </c>
      <c r="Z6577" s="52">
        <v>0</v>
      </c>
    </row>
    <row r="6578" spans="1:26">
      <c r="A6578" s="52" t="s">
        <v>357</v>
      </c>
      <c r="B6578" s="52" t="s">
        <v>342</v>
      </c>
      <c r="C6578" s="52" t="s">
        <v>249</v>
      </c>
      <c r="D6578" s="52" t="s">
        <v>93</v>
      </c>
      <c r="E6578" s="52" t="s">
        <v>95</v>
      </c>
      <c r="F6578" s="52" t="s">
        <v>72</v>
      </c>
      <c r="G6578" s="52">
        <v>42.963018594386398</v>
      </c>
      <c r="H6578" s="52">
        <v>44.343019191650399</v>
      </c>
      <c r="I6578" s="52">
        <v>43.526018838052799</v>
      </c>
      <c r="J6578" s="52">
        <v>41.522017970721606</v>
      </c>
      <c r="K6578" s="52">
        <v>28.820012473296003</v>
      </c>
      <c r="L6578" s="52">
        <v>25.3080109533024</v>
      </c>
      <c r="M6578" s="52">
        <v>24.3410105347848</v>
      </c>
      <c r="N6578" s="52">
        <v>24.667010675877599</v>
      </c>
      <c r="O6578" s="52">
        <v>25.729596404737237</v>
      </c>
      <c r="P6578" s="52">
        <v>26.088355616379271</v>
      </c>
      <c r="Q6578" s="52">
        <v>27.288876480227017</v>
      </c>
      <c r="R6578" s="52">
        <v>28.625166807393914</v>
      </c>
      <c r="S6578" s="52">
        <v>29.792719725470011</v>
      </c>
      <c r="T6578" s="52">
        <v>33.0220142919216</v>
      </c>
      <c r="U6578" s="52">
        <v>33.542014516977602</v>
      </c>
      <c r="V6578" s="52">
        <v>34.695015015995999</v>
      </c>
      <c r="W6578" s="52">
        <v>36.1860156613008</v>
      </c>
      <c r="X6578" s="52">
        <v>37.302238108681173</v>
      </c>
      <c r="Y6578" s="52">
        <v>39.508458118149669</v>
      </c>
      <c r="Z6578" s="52">
        <v>38.035816461894242</v>
      </c>
    </row>
    <row r="6579" spans="1:26">
      <c r="A6579" s="52" t="s">
        <v>357</v>
      </c>
      <c r="B6579" s="52" t="s">
        <v>343</v>
      </c>
      <c r="C6579" s="52" t="s">
        <v>249</v>
      </c>
      <c r="D6579" s="52" t="s">
        <v>93</v>
      </c>
      <c r="E6579" s="52" t="s">
        <v>95</v>
      </c>
      <c r="F6579" s="52" t="s">
        <v>73</v>
      </c>
      <c r="G6579" s="52">
        <v>0</v>
      </c>
      <c r="H6579" s="52">
        <v>0</v>
      </c>
      <c r="I6579" s="52">
        <v>0</v>
      </c>
      <c r="J6579" s="52">
        <v>0</v>
      </c>
      <c r="K6579" s="52">
        <v>0</v>
      </c>
      <c r="L6579" s="52">
        <v>3.8000000000000644E-2</v>
      </c>
      <c r="M6579" s="52">
        <v>0.24400000000000416</v>
      </c>
      <c r="N6579" s="52">
        <v>0.52900000000000891</v>
      </c>
      <c r="O6579" s="52">
        <v>0.85666092201255217</v>
      </c>
      <c r="P6579" s="52">
        <v>1.5960805087086043</v>
      </c>
      <c r="Q6579" s="52">
        <v>2.1053398948009963</v>
      </c>
      <c r="R6579" s="52">
        <v>6.6688869570012237</v>
      </c>
      <c r="S6579" s="52">
        <v>3.834799556142257</v>
      </c>
      <c r="T6579" s="52">
        <v>7.3830000000001261</v>
      </c>
      <c r="U6579" s="52">
        <v>8.3940000000001422</v>
      </c>
      <c r="V6579" s="52">
        <v>4.6210000000000786</v>
      </c>
      <c r="W6579" s="52">
        <v>0.90200000000001535</v>
      </c>
      <c r="X6579" s="52">
        <v>1.0493990275931617</v>
      </c>
      <c r="Y6579" s="52">
        <v>8.8798946306931494</v>
      </c>
      <c r="Z6579" s="52">
        <v>8.7804000000001494</v>
      </c>
    </row>
    <row r="6580" spans="1:26">
      <c r="A6580" s="52" t="s">
        <v>356</v>
      </c>
      <c r="B6580" s="52" t="s">
        <v>337</v>
      </c>
      <c r="C6580" s="52" t="s">
        <v>250</v>
      </c>
      <c r="D6580" s="52" t="s">
        <v>93</v>
      </c>
      <c r="E6580" s="52" t="s">
        <v>94</v>
      </c>
      <c r="F6580" s="52" t="s">
        <v>63</v>
      </c>
      <c r="G6580" s="52">
        <v>0</v>
      </c>
      <c r="H6580" s="52">
        <v>0</v>
      </c>
      <c r="I6580" s="52">
        <v>0</v>
      </c>
      <c r="J6580" s="52">
        <v>0</v>
      </c>
      <c r="K6580" s="52">
        <v>0</v>
      </c>
      <c r="L6580" s="52">
        <v>0</v>
      </c>
      <c r="M6580" s="52">
        <v>0</v>
      </c>
      <c r="N6580" s="52">
        <v>0</v>
      </c>
      <c r="O6580" s="52">
        <v>0</v>
      </c>
      <c r="P6580" s="52">
        <v>0</v>
      </c>
      <c r="Q6580" s="52">
        <v>0</v>
      </c>
      <c r="R6580" s="52">
        <v>0</v>
      </c>
      <c r="S6580" s="52">
        <v>0</v>
      </c>
      <c r="T6580" s="52">
        <v>0</v>
      </c>
      <c r="U6580" s="52">
        <v>0</v>
      </c>
      <c r="V6580" s="52">
        <v>0</v>
      </c>
      <c r="W6580" s="52">
        <v>0</v>
      </c>
      <c r="X6580" s="52">
        <v>0</v>
      </c>
      <c r="Y6580" s="52">
        <v>0</v>
      </c>
      <c r="Z6580" s="52">
        <v>0</v>
      </c>
    </row>
    <row r="6581" spans="1:26">
      <c r="A6581" s="52" t="s">
        <v>356</v>
      </c>
      <c r="B6581" s="52" t="s">
        <v>338</v>
      </c>
      <c r="C6581" s="52" t="s">
        <v>250</v>
      </c>
      <c r="D6581" s="52" t="s">
        <v>93</v>
      </c>
      <c r="E6581" s="52" t="s">
        <v>94</v>
      </c>
      <c r="F6581" s="52" t="s">
        <v>64</v>
      </c>
      <c r="G6581" s="52">
        <v>12.123952739527249</v>
      </c>
      <c r="H6581" s="52">
        <v>12.174008464592237</v>
      </c>
      <c r="I6581" s="52">
        <v>12.235939544183793</v>
      </c>
      <c r="J6581" s="52">
        <v>12.308738341970118</v>
      </c>
      <c r="K6581" s="52">
        <v>12.391505930314471</v>
      </c>
      <c r="L6581" s="52">
        <v>12.483440773223965</v>
      </c>
      <c r="M6581" s="52">
        <v>12.58382859337631</v>
      </c>
      <c r="N6581" s="52">
        <v>12.692033299427894</v>
      </c>
      <c r="O6581" s="52">
        <v>12.807488862859669</v>
      </c>
      <c r="P6581" s="52">
        <v>12.929692044519381</v>
      </c>
      <c r="Q6581" s="52">
        <v>13.086550192976691</v>
      </c>
      <c r="R6581" s="52">
        <v>13.30982465558772</v>
      </c>
      <c r="S6581" s="52">
        <v>13.537422088876282</v>
      </c>
      <c r="T6581" s="52">
        <v>13.711652849220735</v>
      </c>
      <c r="U6581" s="52">
        <v>13.895811198344498</v>
      </c>
      <c r="V6581" s="52">
        <v>14.090619834291907</v>
      </c>
      <c r="W6581" s="52">
        <v>14.231526032634829</v>
      </c>
      <c r="X6581" s="52">
        <v>14.444998923124349</v>
      </c>
      <c r="Y6581" s="52">
        <v>14.661673906971213</v>
      </c>
      <c r="Z6581" s="52">
        <v>14.764305624320013</v>
      </c>
    </row>
    <row r="6582" spans="1:26">
      <c r="A6582" s="52" t="s">
        <v>356</v>
      </c>
      <c r="B6582" s="52" t="s">
        <v>339</v>
      </c>
      <c r="C6582" s="52" t="s">
        <v>250</v>
      </c>
      <c r="D6582" s="52" t="s">
        <v>93</v>
      </c>
      <c r="E6582" s="52" t="s">
        <v>94</v>
      </c>
      <c r="F6582" s="52" t="s">
        <v>65</v>
      </c>
      <c r="G6582" s="52">
        <v>0</v>
      </c>
      <c r="H6582" s="52">
        <v>0</v>
      </c>
      <c r="I6582" s="52">
        <v>0</v>
      </c>
      <c r="J6582" s="52">
        <v>0</v>
      </c>
      <c r="K6582" s="52">
        <v>0</v>
      </c>
      <c r="L6582" s="52">
        <v>0</v>
      </c>
      <c r="M6582" s="52">
        <v>0</v>
      </c>
      <c r="N6582" s="52">
        <v>4.8697079049597636E-2</v>
      </c>
      <c r="O6582" s="52">
        <v>0.12138487158900885</v>
      </c>
      <c r="P6582" s="52">
        <v>0.37188382766775152</v>
      </c>
      <c r="Q6582" s="52">
        <v>0.4540662771187759</v>
      </c>
      <c r="R6582" s="52">
        <v>0.53069737964943153</v>
      </c>
      <c r="S6582" s="52">
        <v>0.52412829327656929</v>
      </c>
      <c r="T6582" s="52">
        <v>0.64141908227711353</v>
      </c>
      <c r="U6582" s="52">
        <v>0.82245924000055903</v>
      </c>
      <c r="V6582" s="52">
        <v>0.60665277878784596</v>
      </c>
      <c r="W6582" s="52">
        <v>0.86385229205558811</v>
      </c>
      <c r="X6582" s="52">
        <v>1.1538153075312725</v>
      </c>
      <c r="Y6582" s="52">
        <v>1.2716483126355387</v>
      </c>
      <c r="Z6582" s="52">
        <v>1.377255262958146</v>
      </c>
    </row>
    <row r="6583" spans="1:26">
      <c r="A6583" s="52" t="s">
        <v>356</v>
      </c>
      <c r="B6583" s="52" t="s">
        <v>340</v>
      </c>
      <c r="C6583" s="52" t="s">
        <v>250</v>
      </c>
      <c r="D6583" s="52" t="s">
        <v>93</v>
      </c>
      <c r="E6583" s="52" t="s">
        <v>94</v>
      </c>
      <c r="F6583" s="52" t="s">
        <v>66</v>
      </c>
      <c r="G6583" s="52">
        <v>34.244557205616111</v>
      </c>
      <c r="H6583" s="52">
        <v>36.354074405962074</v>
      </c>
      <c r="I6583" s="52">
        <v>36.618253192064287</v>
      </c>
      <c r="J6583" s="52">
        <v>39.981767154845009</v>
      </c>
      <c r="K6583" s="52">
        <v>42.426000006957871</v>
      </c>
      <c r="L6583" s="52">
        <v>44.083608975433421</v>
      </c>
      <c r="M6583" s="52">
        <v>45.644572526160211</v>
      </c>
      <c r="N6583" s="52">
        <v>48.493491241377164</v>
      </c>
      <c r="O6583" s="52">
        <v>50.889615688970423</v>
      </c>
      <c r="P6583" s="52">
        <v>53.122336132228256</v>
      </c>
      <c r="Q6583" s="52">
        <v>58.538023943830105</v>
      </c>
      <c r="R6583" s="52">
        <v>59.845802755947766</v>
      </c>
      <c r="S6583" s="52">
        <v>63.997999282913128</v>
      </c>
      <c r="T6583" s="52">
        <v>65.893488517773889</v>
      </c>
      <c r="U6583" s="52">
        <v>67.538833572093139</v>
      </c>
      <c r="V6583" s="52">
        <v>72.305224578659562</v>
      </c>
      <c r="W6583" s="52">
        <v>78.372601212853127</v>
      </c>
      <c r="X6583" s="52">
        <v>81.964730860038301</v>
      </c>
      <c r="Y6583" s="52">
        <v>86.45857332959477</v>
      </c>
      <c r="Z6583" s="52">
        <v>91.713060015040952</v>
      </c>
    </row>
    <row r="6584" spans="1:26">
      <c r="A6584" s="52" t="s">
        <v>356</v>
      </c>
      <c r="B6584" s="52" t="s">
        <v>341</v>
      </c>
      <c r="C6584" s="52" t="s">
        <v>250</v>
      </c>
      <c r="D6584" s="52" t="s">
        <v>93</v>
      </c>
      <c r="E6584" s="52" t="s">
        <v>94</v>
      </c>
      <c r="F6584" s="52" t="s">
        <v>67</v>
      </c>
      <c r="G6584" s="52">
        <v>0</v>
      </c>
      <c r="H6584" s="52">
        <v>0</v>
      </c>
      <c r="I6584" s="52">
        <v>0</v>
      </c>
      <c r="J6584" s="52">
        <v>0</v>
      </c>
      <c r="K6584" s="52">
        <v>0</v>
      </c>
      <c r="L6584" s="52">
        <v>0</v>
      </c>
      <c r="M6584" s="52">
        <v>0</v>
      </c>
      <c r="N6584" s="52">
        <v>0</v>
      </c>
      <c r="O6584" s="52">
        <v>0</v>
      </c>
      <c r="P6584" s="52">
        <v>0</v>
      </c>
      <c r="Q6584" s="52">
        <v>0</v>
      </c>
      <c r="R6584" s="52">
        <v>0</v>
      </c>
      <c r="S6584" s="52">
        <v>0</v>
      </c>
      <c r="T6584" s="52">
        <v>0</v>
      </c>
      <c r="U6584" s="52">
        <v>0</v>
      </c>
      <c r="V6584" s="52">
        <v>0</v>
      </c>
      <c r="W6584" s="52">
        <v>0</v>
      </c>
      <c r="X6584" s="52">
        <v>0</v>
      </c>
      <c r="Y6584" s="52">
        <v>0</v>
      </c>
      <c r="Z6584" s="52">
        <v>0</v>
      </c>
    </row>
    <row r="6585" spans="1:26">
      <c r="A6585" s="52" t="s">
        <v>356</v>
      </c>
      <c r="B6585" s="52" t="s">
        <v>337</v>
      </c>
      <c r="C6585" s="52" t="s">
        <v>250</v>
      </c>
      <c r="D6585" s="52" t="s">
        <v>93</v>
      </c>
      <c r="E6585" s="52" t="s">
        <v>94</v>
      </c>
      <c r="F6585" s="52" t="s">
        <v>68</v>
      </c>
      <c r="G6585" s="52">
        <v>0</v>
      </c>
      <c r="H6585" s="52">
        <v>0</v>
      </c>
      <c r="I6585" s="52">
        <v>0</v>
      </c>
      <c r="J6585" s="52">
        <v>0</v>
      </c>
      <c r="K6585" s="52">
        <v>0</v>
      </c>
      <c r="L6585" s="52">
        <v>0</v>
      </c>
      <c r="M6585" s="52">
        <v>0</v>
      </c>
      <c r="N6585" s="52">
        <v>0</v>
      </c>
      <c r="O6585" s="52">
        <v>0</v>
      </c>
      <c r="P6585" s="52">
        <v>0</v>
      </c>
      <c r="Q6585" s="52">
        <v>0</v>
      </c>
      <c r="R6585" s="52">
        <v>0</v>
      </c>
      <c r="S6585" s="52">
        <v>0</v>
      </c>
      <c r="T6585" s="52">
        <v>0</v>
      </c>
      <c r="U6585" s="52">
        <v>0</v>
      </c>
      <c r="V6585" s="52">
        <v>0</v>
      </c>
      <c r="W6585" s="52">
        <v>0</v>
      </c>
      <c r="X6585" s="52">
        <v>0</v>
      </c>
      <c r="Y6585" s="52">
        <v>0</v>
      </c>
      <c r="Z6585" s="52">
        <v>0</v>
      </c>
    </row>
    <row r="6586" spans="1:26">
      <c r="A6586" s="52" t="s">
        <v>356</v>
      </c>
      <c r="B6586" s="52" t="s">
        <v>337</v>
      </c>
      <c r="C6586" s="52" t="s">
        <v>250</v>
      </c>
      <c r="D6586" s="52" t="s">
        <v>93</v>
      </c>
      <c r="E6586" s="52" t="s">
        <v>94</v>
      </c>
      <c r="F6586" s="52" t="s">
        <v>69</v>
      </c>
      <c r="G6586" s="52">
        <v>0</v>
      </c>
      <c r="H6586" s="52">
        <v>0</v>
      </c>
      <c r="I6586" s="52">
        <v>0</v>
      </c>
      <c r="J6586" s="52">
        <v>0</v>
      </c>
      <c r="K6586" s="52">
        <v>0</v>
      </c>
      <c r="L6586" s="52">
        <v>0</v>
      </c>
      <c r="M6586" s="52">
        <v>0</v>
      </c>
      <c r="N6586" s="52">
        <v>0</v>
      </c>
      <c r="O6586" s="52">
        <v>0</v>
      </c>
      <c r="P6586" s="52">
        <v>0</v>
      </c>
      <c r="Q6586" s="52">
        <v>0</v>
      </c>
      <c r="R6586" s="52">
        <v>0</v>
      </c>
      <c r="S6586" s="52">
        <v>0</v>
      </c>
      <c r="T6586" s="52">
        <v>0</v>
      </c>
      <c r="U6586" s="52">
        <v>0</v>
      </c>
      <c r="V6586" s="52">
        <v>0</v>
      </c>
      <c r="W6586" s="52">
        <v>0</v>
      </c>
      <c r="X6586" s="52">
        <v>0</v>
      </c>
      <c r="Y6586" s="52">
        <v>0</v>
      </c>
      <c r="Z6586" s="52">
        <v>0</v>
      </c>
    </row>
    <row r="6587" spans="1:26">
      <c r="A6587" s="52" t="s">
        <v>356</v>
      </c>
      <c r="B6587" s="52" t="s">
        <v>337</v>
      </c>
      <c r="C6587" s="52" t="s">
        <v>250</v>
      </c>
      <c r="D6587" s="52" t="s">
        <v>93</v>
      </c>
      <c r="E6587" s="52" t="s">
        <v>94</v>
      </c>
      <c r="F6587" s="52" t="s">
        <v>70</v>
      </c>
      <c r="G6587" s="52">
        <v>0</v>
      </c>
      <c r="H6587" s="52">
        <v>0</v>
      </c>
      <c r="I6587" s="52">
        <v>0</v>
      </c>
      <c r="J6587" s="52">
        <v>0</v>
      </c>
      <c r="K6587" s="52">
        <v>0</v>
      </c>
      <c r="L6587" s="52">
        <v>0</v>
      </c>
      <c r="M6587" s="52">
        <v>0</v>
      </c>
      <c r="N6587" s="52">
        <v>0</v>
      </c>
      <c r="O6587" s="52">
        <v>0</v>
      </c>
      <c r="P6587" s="52">
        <v>0</v>
      </c>
      <c r="Q6587" s="52">
        <v>0</v>
      </c>
      <c r="R6587" s="52">
        <v>0</v>
      </c>
      <c r="S6587" s="52">
        <v>0</v>
      </c>
      <c r="T6587" s="52">
        <v>0</v>
      </c>
      <c r="U6587" s="52">
        <v>0</v>
      </c>
      <c r="V6587" s="52">
        <v>0</v>
      </c>
      <c r="W6587" s="52">
        <v>0</v>
      </c>
      <c r="X6587" s="52">
        <v>0</v>
      </c>
      <c r="Y6587" s="52">
        <v>0</v>
      </c>
      <c r="Z6587" s="52">
        <v>0</v>
      </c>
    </row>
    <row r="6588" spans="1:26">
      <c r="A6588" s="52" t="s">
        <v>356</v>
      </c>
      <c r="B6588" s="52" t="s">
        <v>342</v>
      </c>
      <c r="C6588" s="52" t="s">
        <v>250</v>
      </c>
      <c r="D6588" s="52" t="s">
        <v>93</v>
      </c>
      <c r="E6588" s="52" t="s">
        <v>94</v>
      </c>
      <c r="F6588" s="52" t="s">
        <v>71</v>
      </c>
      <c r="G6588" s="52">
        <v>0</v>
      </c>
      <c r="H6588" s="52">
        <v>0</v>
      </c>
      <c r="I6588" s="52">
        <v>0</v>
      </c>
      <c r="J6588" s="52">
        <v>0</v>
      </c>
      <c r="K6588" s="52">
        <v>0</v>
      </c>
      <c r="L6588" s="52">
        <v>0</v>
      </c>
      <c r="M6588" s="52">
        <v>0</v>
      </c>
      <c r="N6588" s="52">
        <v>0</v>
      </c>
      <c r="O6588" s="52">
        <v>0</v>
      </c>
      <c r="P6588" s="52">
        <v>0</v>
      </c>
      <c r="Q6588" s="52">
        <v>0</v>
      </c>
      <c r="R6588" s="52">
        <v>0</v>
      </c>
      <c r="S6588" s="52">
        <v>0</v>
      </c>
      <c r="T6588" s="52">
        <v>0</v>
      </c>
      <c r="U6588" s="52">
        <v>0</v>
      </c>
      <c r="V6588" s="52">
        <v>0</v>
      </c>
      <c r="W6588" s="52">
        <v>0</v>
      </c>
      <c r="X6588" s="52">
        <v>0</v>
      </c>
      <c r="Y6588" s="52">
        <v>0</v>
      </c>
      <c r="Z6588" s="52">
        <v>0</v>
      </c>
    </row>
    <row r="6589" spans="1:26">
      <c r="A6589" s="52" t="s">
        <v>356</v>
      </c>
      <c r="B6589" s="52" t="s">
        <v>342</v>
      </c>
      <c r="C6589" s="52" t="s">
        <v>250</v>
      </c>
      <c r="D6589" s="52" t="s">
        <v>93</v>
      </c>
      <c r="E6589" s="52" t="s">
        <v>94</v>
      </c>
      <c r="F6589" s="52" t="s">
        <v>72</v>
      </c>
      <c r="G6589" s="52">
        <v>24.15423217256081</v>
      </c>
      <c r="H6589" s="52">
        <v>29.007116025046972</v>
      </c>
      <c r="I6589" s="52">
        <v>29.322617455219685</v>
      </c>
      <c r="J6589" s="52">
        <v>27.421588022989656</v>
      </c>
      <c r="K6589" s="52">
        <v>23.413646714421851</v>
      </c>
      <c r="L6589" s="52">
        <v>21.013743330667179</v>
      </c>
      <c r="M6589" s="52">
        <v>22.459433263382152</v>
      </c>
      <c r="N6589" s="52">
        <v>22.04789642197353</v>
      </c>
      <c r="O6589" s="52">
        <v>21.740521851690971</v>
      </c>
      <c r="P6589" s="52">
        <v>34.601675205172796</v>
      </c>
      <c r="Q6589" s="52">
        <v>39.408528881674762</v>
      </c>
      <c r="R6589" s="52">
        <v>40.987576063294632</v>
      </c>
      <c r="S6589" s="52">
        <v>40.408318437282922</v>
      </c>
      <c r="T6589" s="52">
        <v>46.930534236379515</v>
      </c>
      <c r="U6589" s="52">
        <v>59.971413370326978</v>
      </c>
      <c r="V6589" s="52">
        <v>54.08121751332591</v>
      </c>
      <c r="W6589" s="52">
        <v>68.342307751301661</v>
      </c>
      <c r="X6589" s="52">
        <v>86.842344540645186</v>
      </c>
      <c r="Y6589" s="52">
        <v>93.053529830748417</v>
      </c>
      <c r="Z6589" s="52">
        <v>97.921070148935385</v>
      </c>
    </row>
    <row r="6590" spans="1:26">
      <c r="A6590" s="52" t="s">
        <v>356</v>
      </c>
      <c r="B6590" s="52" t="s">
        <v>343</v>
      </c>
      <c r="C6590" s="52" t="s">
        <v>250</v>
      </c>
      <c r="D6590" s="52" t="s">
        <v>93</v>
      </c>
      <c r="E6590" s="52" t="s">
        <v>94</v>
      </c>
      <c r="F6590" s="52" t="s">
        <v>73</v>
      </c>
      <c r="G6590" s="52">
        <v>0</v>
      </c>
      <c r="H6590" s="52">
        <v>0</v>
      </c>
      <c r="I6590" s="52">
        <v>0</v>
      </c>
      <c r="J6590" s="52">
        <v>0</v>
      </c>
      <c r="K6590" s="52">
        <v>0</v>
      </c>
      <c r="L6590" s="52">
        <v>0</v>
      </c>
      <c r="M6590" s="52">
        <v>0</v>
      </c>
      <c r="N6590" s="52">
        <v>0</v>
      </c>
      <c r="O6590" s="52">
        <v>0</v>
      </c>
      <c r="P6590" s="52">
        <v>0</v>
      </c>
      <c r="Q6590" s="52">
        <v>0</v>
      </c>
      <c r="R6590" s="52">
        <v>0</v>
      </c>
      <c r="S6590" s="52">
        <v>0</v>
      </c>
      <c r="T6590" s="52">
        <v>0</v>
      </c>
      <c r="U6590" s="52">
        <v>0</v>
      </c>
      <c r="V6590" s="52">
        <v>0</v>
      </c>
      <c r="W6590" s="52">
        <v>0</v>
      </c>
      <c r="X6590" s="52">
        <v>0</v>
      </c>
      <c r="Y6590" s="52">
        <v>0</v>
      </c>
      <c r="Z6590" s="52">
        <v>0</v>
      </c>
    </row>
    <row r="6591" spans="1:26">
      <c r="A6591" s="52" t="s">
        <v>357</v>
      </c>
      <c r="B6591" s="52" t="s">
        <v>337</v>
      </c>
      <c r="C6591" s="52" t="s">
        <v>250</v>
      </c>
      <c r="D6591" s="52" t="s">
        <v>93</v>
      </c>
      <c r="E6591" s="52" t="s">
        <v>95</v>
      </c>
      <c r="F6591" s="52" t="s">
        <v>63</v>
      </c>
      <c r="G6591" s="52">
        <v>0</v>
      </c>
      <c r="H6591" s="52">
        <v>0</v>
      </c>
      <c r="I6591" s="52">
        <v>0</v>
      </c>
      <c r="J6591" s="52">
        <v>0</v>
      </c>
      <c r="K6591" s="52">
        <v>0</v>
      </c>
      <c r="L6591" s="52">
        <v>0</v>
      </c>
      <c r="M6591" s="52">
        <v>0</v>
      </c>
      <c r="N6591" s="52">
        <v>0</v>
      </c>
      <c r="O6591" s="52">
        <v>0</v>
      </c>
      <c r="P6591" s="52">
        <v>0</v>
      </c>
      <c r="Q6591" s="52">
        <v>0</v>
      </c>
      <c r="R6591" s="52">
        <v>0</v>
      </c>
      <c r="S6591" s="52">
        <v>0</v>
      </c>
      <c r="T6591" s="52">
        <v>0</v>
      </c>
      <c r="U6591" s="52">
        <v>0</v>
      </c>
      <c r="V6591" s="52">
        <v>0</v>
      </c>
      <c r="W6591" s="52">
        <v>0</v>
      </c>
      <c r="X6591" s="52">
        <v>0</v>
      </c>
      <c r="Y6591" s="52">
        <v>0</v>
      </c>
      <c r="Z6591" s="52">
        <v>0</v>
      </c>
    </row>
    <row r="6592" spans="1:26">
      <c r="A6592" s="52" t="s">
        <v>357</v>
      </c>
      <c r="B6592" s="52" t="s">
        <v>338</v>
      </c>
      <c r="C6592" s="52" t="s">
        <v>250</v>
      </c>
      <c r="D6592" s="52" t="s">
        <v>93</v>
      </c>
      <c r="E6592" s="52" t="s">
        <v>95</v>
      </c>
      <c r="F6592" s="52" t="s">
        <v>64</v>
      </c>
      <c r="G6592" s="52">
        <v>224.76848215159075</v>
      </c>
      <c r="H6592" s="52">
        <v>215.63865975297787</v>
      </c>
      <c r="I6592" s="52">
        <v>206.50883735436497</v>
      </c>
      <c r="J6592" s="52">
        <v>197.37901495575207</v>
      </c>
      <c r="K6592" s="52">
        <v>188.24919255713903</v>
      </c>
      <c r="L6592" s="52">
        <v>194.05890914702769</v>
      </c>
      <c r="M6592" s="52">
        <v>199.8686257369163</v>
      </c>
      <c r="N6592" s="52">
        <v>205.67834232680502</v>
      </c>
      <c r="O6592" s="52">
        <v>211.48805891669372</v>
      </c>
      <c r="P6592" s="52">
        <v>217.29777550658233</v>
      </c>
      <c r="Q6592" s="52">
        <v>223.10749209647099</v>
      </c>
      <c r="R6592" s="52">
        <v>228.91720868635963</v>
      </c>
      <c r="S6592" s="52">
        <v>233.49217841015491</v>
      </c>
      <c r="T6592" s="52">
        <v>240.04727570590418</v>
      </c>
      <c r="U6592" s="52">
        <v>243.80986416823717</v>
      </c>
      <c r="V6592" s="52">
        <v>242.93474008826195</v>
      </c>
      <c r="W6592" s="52">
        <v>239.00731583084701</v>
      </c>
      <c r="X6592" s="52">
        <v>239.94708173915083</v>
      </c>
      <c r="Y6592" s="52">
        <v>240.57666616108045</v>
      </c>
      <c r="Z6592" s="52">
        <v>241.65786981020582</v>
      </c>
    </row>
    <row r="6593" spans="1:26">
      <c r="A6593" s="52" t="s">
        <v>357</v>
      </c>
      <c r="B6593" s="52" t="s">
        <v>339</v>
      </c>
      <c r="C6593" s="52" t="s">
        <v>250</v>
      </c>
      <c r="D6593" s="52" t="s">
        <v>93</v>
      </c>
      <c r="E6593" s="52" t="s">
        <v>95</v>
      </c>
      <c r="F6593" s="52" t="s">
        <v>65</v>
      </c>
      <c r="G6593" s="52">
        <v>0</v>
      </c>
      <c r="H6593" s="52">
        <v>0</v>
      </c>
      <c r="I6593" s="52">
        <v>0</v>
      </c>
      <c r="J6593" s="52">
        <v>0</v>
      </c>
      <c r="K6593" s="52">
        <v>0</v>
      </c>
      <c r="L6593" s="52">
        <v>0</v>
      </c>
      <c r="M6593" s="52">
        <v>0</v>
      </c>
      <c r="N6593" s="52">
        <v>0</v>
      </c>
      <c r="O6593" s="52">
        <v>0</v>
      </c>
      <c r="P6593" s="52">
        <v>0</v>
      </c>
      <c r="Q6593" s="52">
        <v>0</v>
      </c>
      <c r="R6593" s="52">
        <v>0</v>
      </c>
      <c r="S6593" s="52">
        <v>0</v>
      </c>
      <c r="T6593" s="52">
        <v>0</v>
      </c>
      <c r="U6593" s="52">
        <v>0</v>
      </c>
      <c r="V6593" s="52">
        <v>0</v>
      </c>
      <c r="W6593" s="52">
        <v>0</v>
      </c>
      <c r="X6593" s="52">
        <v>0</v>
      </c>
      <c r="Y6593" s="52">
        <v>0</v>
      </c>
      <c r="Z6593" s="52">
        <v>0</v>
      </c>
    </row>
    <row r="6594" spans="1:26">
      <c r="A6594" s="52" t="s">
        <v>357</v>
      </c>
      <c r="B6594" s="52" t="s">
        <v>340</v>
      </c>
      <c r="C6594" s="52" t="s">
        <v>250</v>
      </c>
      <c r="D6594" s="52" t="s">
        <v>93</v>
      </c>
      <c r="E6594" s="52" t="s">
        <v>95</v>
      </c>
      <c r="F6594" s="52" t="s">
        <v>66</v>
      </c>
      <c r="G6594" s="52">
        <v>46.418187607612595</v>
      </c>
      <c r="H6594" s="52">
        <v>48.770877607998429</v>
      </c>
      <c r="I6594" s="52">
        <v>49.375225875314165</v>
      </c>
      <c r="J6594" s="52">
        <v>55.283694441618529</v>
      </c>
      <c r="K6594" s="52">
        <v>57.312000009399171</v>
      </c>
      <c r="L6594" s="52">
        <v>57.712888001870581</v>
      </c>
      <c r="M6594" s="52">
        <v>56.988723671300619</v>
      </c>
      <c r="N6594" s="52">
        <v>58.952121658719982</v>
      </c>
      <c r="O6594" s="52">
        <v>59.919227218559769</v>
      </c>
      <c r="P6594" s="52">
        <v>63.013477732578004</v>
      </c>
      <c r="Q6594" s="52">
        <v>67.798826487091873</v>
      </c>
      <c r="R6594" s="52">
        <v>67.296765098703133</v>
      </c>
      <c r="S6594" s="52">
        <v>70.901626359178834</v>
      </c>
      <c r="T6594" s="52">
        <v>74.209380861470876</v>
      </c>
      <c r="U6594" s="52">
        <v>75.487937454661065</v>
      </c>
      <c r="V6594" s="52">
        <v>81.889374842700931</v>
      </c>
      <c r="W6594" s="52">
        <v>92.272514415132704</v>
      </c>
      <c r="X6594" s="52">
        <v>96.415319951587222</v>
      </c>
      <c r="Y6594" s="52">
        <v>101.73875191916068</v>
      </c>
      <c r="Z6594" s="52">
        <v>109.98577441803768</v>
      </c>
    </row>
    <row r="6595" spans="1:26">
      <c r="A6595" s="52" t="s">
        <v>357</v>
      </c>
      <c r="B6595" s="52" t="s">
        <v>341</v>
      </c>
      <c r="C6595" s="52" t="s">
        <v>250</v>
      </c>
      <c r="D6595" s="52" t="s">
        <v>93</v>
      </c>
      <c r="E6595" s="52" t="s">
        <v>95</v>
      </c>
      <c r="F6595" s="52" t="s">
        <v>67</v>
      </c>
      <c r="G6595" s="52">
        <v>0</v>
      </c>
      <c r="H6595" s="52">
        <v>0</v>
      </c>
      <c r="I6595" s="52">
        <v>0</v>
      </c>
      <c r="J6595" s="52">
        <v>0</v>
      </c>
      <c r="K6595" s="52">
        <v>0</v>
      </c>
      <c r="L6595" s="52">
        <v>0</v>
      </c>
      <c r="M6595" s="52">
        <v>0</v>
      </c>
      <c r="N6595" s="52">
        <v>0</v>
      </c>
      <c r="O6595" s="52">
        <v>0</v>
      </c>
      <c r="P6595" s="52">
        <v>0</v>
      </c>
      <c r="Q6595" s="52">
        <v>0</v>
      </c>
      <c r="R6595" s="52">
        <v>0</v>
      </c>
      <c r="S6595" s="52">
        <v>0</v>
      </c>
      <c r="T6595" s="52">
        <v>0</v>
      </c>
      <c r="U6595" s="52">
        <v>0</v>
      </c>
      <c r="V6595" s="52">
        <v>0</v>
      </c>
      <c r="W6595" s="52">
        <v>0</v>
      </c>
      <c r="X6595" s="52">
        <v>0</v>
      </c>
      <c r="Y6595" s="52">
        <v>0</v>
      </c>
      <c r="Z6595" s="52">
        <v>0</v>
      </c>
    </row>
    <row r="6596" spans="1:26">
      <c r="A6596" s="52" t="s">
        <v>357</v>
      </c>
      <c r="B6596" s="52" t="s">
        <v>337</v>
      </c>
      <c r="C6596" s="52" t="s">
        <v>250</v>
      </c>
      <c r="D6596" s="52" t="s">
        <v>93</v>
      </c>
      <c r="E6596" s="52" t="s">
        <v>95</v>
      </c>
      <c r="F6596" s="52" t="s">
        <v>68</v>
      </c>
      <c r="G6596" s="52">
        <v>0</v>
      </c>
      <c r="H6596" s="52">
        <v>0</v>
      </c>
      <c r="I6596" s="52">
        <v>0</v>
      </c>
      <c r="J6596" s="52">
        <v>0</v>
      </c>
      <c r="K6596" s="52">
        <v>0</v>
      </c>
      <c r="L6596" s="52">
        <v>0</v>
      </c>
      <c r="M6596" s="52">
        <v>0</v>
      </c>
      <c r="N6596" s="52">
        <v>0</v>
      </c>
      <c r="O6596" s="52">
        <v>0</v>
      </c>
      <c r="P6596" s="52">
        <v>0</v>
      </c>
      <c r="Q6596" s="52">
        <v>0</v>
      </c>
      <c r="R6596" s="52">
        <v>0</v>
      </c>
      <c r="S6596" s="52">
        <v>0</v>
      </c>
      <c r="T6596" s="52">
        <v>0</v>
      </c>
      <c r="U6596" s="52">
        <v>0</v>
      </c>
      <c r="V6596" s="52">
        <v>0</v>
      </c>
      <c r="W6596" s="52">
        <v>0</v>
      </c>
      <c r="X6596" s="52">
        <v>0</v>
      </c>
      <c r="Y6596" s="52">
        <v>0</v>
      </c>
      <c r="Z6596" s="52">
        <v>0</v>
      </c>
    </row>
    <row r="6597" spans="1:26">
      <c r="A6597" s="52" t="s">
        <v>357</v>
      </c>
      <c r="B6597" s="52" t="s">
        <v>337</v>
      </c>
      <c r="C6597" s="52" t="s">
        <v>250</v>
      </c>
      <c r="D6597" s="52" t="s">
        <v>93</v>
      </c>
      <c r="E6597" s="52" t="s">
        <v>95</v>
      </c>
      <c r="F6597" s="52" t="s">
        <v>69</v>
      </c>
      <c r="G6597" s="52">
        <v>0</v>
      </c>
      <c r="H6597" s="52">
        <v>0</v>
      </c>
      <c r="I6597" s="52">
        <v>0</v>
      </c>
      <c r="J6597" s="52">
        <v>0</v>
      </c>
      <c r="K6597" s="52">
        <v>0</v>
      </c>
      <c r="L6597" s="52">
        <v>0</v>
      </c>
      <c r="M6597" s="52">
        <v>0</v>
      </c>
      <c r="N6597" s="52">
        <v>0</v>
      </c>
      <c r="O6597" s="52">
        <v>0</v>
      </c>
      <c r="P6597" s="52">
        <v>0</v>
      </c>
      <c r="Q6597" s="52">
        <v>0</v>
      </c>
      <c r="R6597" s="52">
        <v>0</v>
      </c>
      <c r="S6597" s="52">
        <v>0</v>
      </c>
      <c r="T6597" s="52">
        <v>0</v>
      </c>
      <c r="U6597" s="52">
        <v>0</v>
      </c>
      <c r="V6597" s="52">
        <v>0</v>
      </c>
      <c r="W6597" s="52">
        <v>0</v>
      </c>
      <c r="X6597" s="52">
        <v>0</v>
      </c>
      <c r="Y6597" s="52">
        <v>0</v>
      </c>
      <c r="Z6597" s="52">
        <v>0</v>
      </c>
    </row>
    <row r="6598" spans="1:26">
      <c r="A6598" s="52" t="s">
        <v>357</v>
      </c>
      <c r="B6598" s="52" t="s">
        <v>337</v>
      </c>
      <c r="C6598" s="52" t="s">
        <v>250</v>
      </c>
      <c r="D6598" s="52" t="s">
        <v>93</v>
      </c>
      <c r="E6598" s="52" t="s">
        <v>95</v>
      </c>
      <c r="F6598" s="52" t="s">
        <v>70</v>
      </c>
      <c r="G6598" s="52">
        <v>0</v>
      </c>
      <c r="H6598" s="52">
        <v>0</v>
      </c>
      <c r="I6598" s="52">
        <v>0</v>
      </c>
      <c r="J6598" s="52">
        <v>0</v>
      </c>
      <c r="K6598" s="52">
        <v>0</v>
      </c>
      <c r="L6598" s="52">
        <v>0</v>
      </c>
      <c r="M6598" s="52">
        <v>0</v>
      </c>
      <c r="N6598" s="52">
        <v>0</v>
      </c>
      <c r="O6598" s="52">
        <v>0</v>
      </c>
      <c r="P6598" s="52">
        <v>0</v>
      </c>
      <c r="Q6598" s="52">
        <v>0</v>
      </c>
      <c r="R6598" s="52">
        <v>0</v>
      </c>
      <c r="S6598" s="52">
        <v>0</v>
      </c>
      <c r="T6598" s="52">
        <v>0</v>
      </c>
      <c r="U6598" s="52">
        <v>0</v>
      </c>
      <c r="V6598" s="52">
        <v>0</v>
      </c>
      <c r="W6598" s="52">
        <v>0</v>
      </c>
      <c r="X6598" s="52">
        <v>0</v>
      </c>
      <c r="Y6598" s="52">
        <v>0</v>
      </c>
      <c r="Z6598" s="52">
        <v>0</v>
      </c>
    </row>
    <row r="6599" spans="1:26">
      <c r="A6599" s="52" t="s">
        <v>357</v>
      </c>
      <c r="B6599" s="52" t="s">
        <v>342</v>
      </c>
      <c r="C6599" s="52" t="s">
        <v>250</v>
      </c>
      <c r="D6599" s="52" t="s">
        <v>93</v>
      </c>
      <c r="E6599" s="52" t="s">
        <v>95</v>
      </c>
      <c r="F6599" s="52" t="s">
        <v>71</v>
      </c>
      <c r="G6599" s="52">
        <v>0</v>
      </c>
      <c r="H6599" s="52">
        <v>0</v>
      </c>
      <c r="I6599" s="52">
        <v>0</v>
      </c>
      <c r="J6599" s="52">
        <v>0</v>
      </c>
      <c r="K6599" s="52">
        <v>0</v>
      </c>
      <c r="L6599" s="52">
        <v>0</v>
      </c>
      <c r="M6599" s="52">
        <v>0</v>
      </c>
      <c r="N6599" s="52">
        <v>0</v>
      </c>
      <c r="O6599" s="52">
        <v>0</v>
      </c>
      <c r="P6599" s="52">
        <v>0</v>
      </c>
      <c r="Q6599" s="52">
        <v>0</v>
      </c>
      <c r="R6599" s="52">
        <v>0</v>
      </c>
      <c r="S6599" s="52">
        <v>0</v>
      </c>
      <c r="T6599" s="52">
        <v>0</v>
      </c>
      <c r="U6599" s="52">
        <v>0</v>
      </c>
      <c r="V6599" s="52">
        <v>0</v>
      </c>
      <c r="W6599" s="52">
        <v>0</v>
      </c>
      <c r="X6599" s="52">
        <v>0</v>
      </c>
      <c r="Y6599" s="52">
        <v>0</v>
      </c>
      <c r="Z6599" s="52">
        <v>0</v>
      </c>
    </row>
    <row r="6600" spans="1:26">
      <c r="A6600" s="52" t="s">
        <v>357</v>
      </c>
      <c r="B6600" s="52" t="s">
        <v>342</v>
      </c>
      <c r="C6600" s="52" t="s">
        <v>250</v>
      </c>
      <c r="D6600" s="52" t="s">
        <v>93</v>
      </c>
      <c r="E6600" s="52" t="s">
        <v>95</v>
      </c>
      <c r="F6600" s="52" t="s">
        <v>72</v>
      </c>
      <c r="G6600" s="52">
        <v>59.80881163409547</v>
      </c>
      <c r="H6600" s="52">
        <v>56.067945895418276</v>
      </c>
      <c r="I6600" s="52">
        <v>56.063293454405894</v>
      </c>
      <c r="J6600" s="52">
        <v>51.182776082051113</v>
      </c>
      <c r="K6600" s="52">
        <v>53.851452765632359</v>
      </c>
      <c r="L6600" s="52">
        <v>44.331898237518864</v>
      </c>
      <c r="M6600" s="52">
        <v>40.197166176506322</v>
      </c>
      <c r="N6600" s="52">
        <v>38.955179972432077</v>
      </c>
      <c r="O6600" s="52">
        <v>37.44167474827114</v>
      </c>
      <c r="P6600" s="52">
        <v>39.254088071034111</v>
      </c>
      <c r="Q6600" s="52">
        <v>38.948052804759598</v>
      </c>
      <c r="R6600" s="52">
        <v>38.360853594762553</v>
      </c>
      <c r="S6600" s="52">
        <v>37.723360619563771</v>
      </c>
      <c r="T6600" s="52">
        <v>36.835342381508895</v>
      </c>
      <c r="U6600" s="52">
        <v>36.094564966609241</v>
      </c>
      <c r="V6600" s="52">
        <v>40.739696463968343</v>
      </c>
      <c r="W6600" s="52">
        <v>46.993547496612415</v>
      </c>
      <c r="X6600" s="52">
        <v>48.508759037583729</v>
      </c>
      <c r="Y6600" s="52">
        <v>52.527364685436872</v>
      </c>
      <c r="Z6600" s="52">
        <v>54.928723156324835</v>
      </c>
    </row>
    <row r="6601" spans="1:26">
      <c r="A6601" s="52" t="s">
        <v>357</v>
      </c>
      <c r="B6601" s="52" t="s">
        <v>343</v>
      </c>
      <c r="C6601" s="52" t="s">
        <v>250</v>
      </c>
      <c r="D6601" s="52" t="s">
        <v>93</v>
      </c>
      <c r="E6601" s="52" t="s">
        <v>95</v>
      </c>
      <c r="F6601" s="52" t="s">
        <v>73</v>
      </c>
      <c r="G6601" s="52">
        <v>0</v>
      </c>
      <c r="H6601" s="52">
        <v>0</v>
      </c>
      <c r="I6601" s="52">
        <v>0</v>
      </c>
      <c r="J6601" s="52">
        <v>0</v>
      </c>
      <c r="K6601" s="52">
        <v>0</v>
      </c>
      <c r="L6601" s="52">
        <v>0</v>
      </c>
      <c r="M6601" s="52">
        <v>0</v>
      </c>
      <c r="N6601" s="52">
        <v>0</v>
      </c>
      <c r="O6601" s="52">
        <v>0</v>
      </c>
      <c r="P6601" s="52">
        <v>0</v>
      </c>
      <c r="Q6601" s="52">
        <v>0</v>
      </c>
      <c r="R6601" s="52">
        <v>0</v>
      </c>
      <c r="S6601" s="52">
        <v>0</v>
      </c>
      <c r="T6601" s="52">
        <v>0</v>
      </c>
      <c r="U6601" s="52">
        <v>0</v>
      </c>
      <c r="V6601" s="52">
        <v>0</v>
      </c>
      <c r="W6601" s="52">
        <v>0</v>
      </c>
      <c r="X6601" s="52">
        <v>0</v>
      </c>
      <c r="Y6601" s="52">
        <v>0</v>
      </c>
      <c r="Z6601" s="52">
        <v>0</v>
      </c>
    </row>
    <row r="6602" spans="1:26">
      <c r="A6602" s="52" t="s">
        <v>356</v>
      </c>
      <c r="B6602" s="52" t="s">
        <v>337</v>
      </c>
      <c r="C6602" s="52" t="s">
        <v>251</v>
      </c>
      <c r="D6602" s="52" t="s">
        <v>93</v>
      </c>
      <c r="E6602" s="52" t="s">
        <v>94</v>
      </c>
      <c r="F6602" s="52" t="s">
        <v>63</v>
      </c>
      <c r="G6602" s="52">
        <v>15.769439848799999</v>
      </c>
      <c r="H6602" s="52">
        <v>14.7444149124</v>
      </c>
      <c r="I6602" s="52">
        <v>15.2187709788</v>
      </c>
      <c r="J6602" s="52">
        <v>13.914658141200002</v>
      </c>
      <c r="K6602" s="52">
        <v>13.516522768800002</v>
      </c>
      <c r="L6602" s="52">
        <v>111.20737419000001</v>
      </c>
      <c r="M6602" s="52">
        <v>94.778584516799995</v>
      </c>
      <c r="N6602" s="52">
        <v>82.551097918800011</v>
      </c>
      <c r="O6602" s="52">
        <v>130.11835429800001</v>
      </c>
      <c r="P6602" s="52">
        <v>104.90467014000001</v>
      </c>
      <c r="Q6602" s="52">
        <v>102.54591912959999</v>
      </c>
      <c r="R6602" s="52">
        <v>101.1200374008</v>
      </c>
      <c r="S6602" s="52">
        <v>107.31759834240002</v>
      </c>
      <c r="T6602" s="52">
        <v>79.718309038800001</v>
      </c>
      <c r="U6602" s="52">
        <v>45.123777097200012</v>
      </c>
      <c r="V6602" s="52">
        <v>57.9588228036</v>
      </c>
      <c r="W6602" s="52">
        <v>51.757753323600006</v>
      </c>
      <c r="X6602" s="52">
        <v>40.370151366000002</v>
      </c>
      <c r="Y6602" s="52">
        <v>22.841966628000002</v>
      </c>
      <c r="Z6602" s="52">
        <v>30.837603258000001</v>
      </c>
    </row>
    <row r="6603" spans="1:26">
      <c r="A6603" s="52" t="s">
        <v>356</v>
      </c>
      <c r="B6603" s="52" t="s">
        <v>338</v>
      </c>
      <c r="C6603" s="52" t="s">
        <v>251</v>
      </c>
      <c r="D6603" s="52" t="s">
        <v>93</v>
      </c>
      <c r="E6603" s="52" t="s">
        <v>94</v>
      </c>
      <c r="F6603" s="52" t="s">
        <v>64</v>
      </c>
      <c r="G6603" s="52">
        <v>0.50399861040000005</v>
      </c>
      <c r="H6603" s="52">
        <v>0.45199855440000003</v>
      </c>
      <c r="I6603" s="52">
        <v>0.44499822480000006</v>
      </c>
      <c r="J6603" s="52">
        <v>0.39499945920000001</v>
      </c>
      <c r="K6603" s="52">
        <v>0.39000042000000001</v>
      </c>
      <c r="L6603" s="52">
        <v>25.583001786000001</v>
      </c>
      <c r="M6603" s="52">
        <v>23.654000674799999</v>
      </c>
      <c r="N6603" s="52">
        <v>25.65200025</v>
      </c>
      <c r="O6603" s="52">
        <v>22.740001300799999</v>
      </c>
      <c r="P6603" s="52">
        <v>26.071999092000002</v>
      </c>
      <c r="Q6603" s="52">
        <v>31.080998689200001</v>
      </c>
      <c r="R6603" s="52">
        <v>35.361001043999998</v>
      </c>
      <c r="S6603" s="52">
        <v>32.992000747200002</v>
      </c>
      <c r="T6603" s="52">
        <v>30.898998493200004</v>
      </c>
      <c r="U6603" s="52">
        <v>33.7570002828</v>
      </c>
      <c r="V6603" s="52">
        <v>34.231000471199998</v>
      </c>
      <c r="W6603" s="52">
        <v>42.9829992684</v>
      </c>
      <c r="X6603" s="52">
        <v>42.931589551199998</v>
      </c>
      <c r="Y6603" s="52">
        <v>43.313936500799997</v>
      </c>
      <c r="Z6603" s="52">
        <v>43.1964004644</v>
      </c>
    </row>
    <row r="6604" spans="1:26">
      <c r="A6604" s="52" t="s">
        <v>356</v>
      </c>
      <c r="B6604" s="52" t="s">
        <v>339</v>
      </c>
      <c r="C6604" s="52" t="s">
        <v>251</v>
      </c>
      <c r="D6604" s="52" t="s">
        <v>93</v>
      </c>
      <c r="E6604" s="52" t="s">
        <v>94</v>
      </c>
      <c r="F6604" s="52" t="s">
        <v>65</v>
      </c>
      <c r="G6604" s="52">
        <v>0.23999993640000003</v>
      </c>
      <c r="H6604" s="52">
        <v>0.11499883560000002</v>
      </c>
      <c r="I6604" s="52">
        <v>0.66400135920000003</v>
      </c>
      <c r="J6604" s="52">
        <v>0.44599887000000005</v>
      </c>
      <c r="K6604" s="52">
        <v>0.21399990840000002</v>
      </c>
      <c r="L6604" s="52">
        <v>0.28399901760000001</v>
      </c>
      <c r="M6604" s="52">
        <v>0.55699931160000005</v>
      </c>
      <c r="N6604" s="52">
        <v>0.14699854800000001</v>
      </c>
      <c r="O6604" s="52">
        <v>1.2100019472000001</v>
      </c>
      <c r="P6604" s="52">
        <v>4.0469985612000006</v>
      </c>
      <c r="Q6604" s="52">
        <v>4.1899987152000007</v>
      </c>
      <c r="R6604" s="52">
        <v>4.0999992623999999</v>
      </c>
      <c r="S6604" s="52">
        <v>4.1379986592</v>
      </c>
      <c r="T6604" s="52">
        <v>4.2219984276</v>
      </c>
      <c r="U6604" s="52">
        <v>4.1639986872000003</v>
      </c>
      <c r="V6604" s="52">
        <v>4.9359985524000001</v>
      </c>
      <c r="W6604" s="52">
        <v>5.2619995476000003</v>
      </c>
      <c r="X6604" s="52">
        <v>5.1248064851999997</v>
      </c>
      <c r="Y6604" s="52">
        <v>5.6324350512000008</v>
      </c>
      <c r="Z6604" s="52">
        <v>4.7833896924000001</v>
      </c>
    </row>
    <row r="6605" spans="1:26">
      <c r="A6605" s="52" t="s">
        <v>356</v>
      </c>
      <c r="B6605" s="52" t="s">
        <v>340</v>
      </c>
      <c r="C6605" s="52" t="s">
        <v>251</v>
      </c>
      <c r="D6605" s="52" t="s">
        <v>93</v>
      </c>
      <c r="E6605" s="52" t="s">
        <v>94</v>
      </c>
      <c r="F6605" s="52" t="s">
        <v>66</v>
      </c>
      <c r="G6605" s="52">
        <v>231.37560150840002</v>
      </c>
      <c r="H6605" s="52">
        <v>238.8168011484</v>
      </c>
      <c r="I6605" s="52">
        <v>235.34640030960003</v>
      </c>
      <c r="J6605" s="52">
        <v>238.13640009360003</v>
      </c>
      <c r="K6605" s="52">
        <v>251.315998506</v>
      </c>
      <c r="L6605" s="52">
        <v>399.4091979264</v>
      </c>
      <c r="M6605" s="52">
        <v>404.60759998200007</v>
      </c>
      <c r="N6605" s="52">
        <v>464.89679985240002</v>
      </c>
      <c r="O6605" s="52">
        <v>537.66719802720002</v>
      </c>
      <c r="P6605" s="52">
        <v>555.95879969040004</v>
      </c>
      <c r="Q6605" s="52">
        <v>607.98959936280005</v>
      </c>
      <c r="R6605" s="52">
        <v>574.67160180720009</v>
      </c>
      <c r="S6605" s="52">
        <v>582.72839921160005</v>
      </c>
      <c r="T6605" s="52">
        <v>582.32520199800001</v>
      </c>
      <c r="U6605" s="52">
        <v>546.38640162000002</v>
      </c>
      <c r="V6605" s="52">
        <v>558.6955894332001</v>
      </c>
      <c r="W6605" s="52">
        <v>565.93799980920005</v>
      </c>
      <c r="X6605" s="52">
        <v>575.52876118439997</v>
      </c>
      <c r="Y6605" s="52">
        <v>547.82480606760009</v>
      </c>
      <c r="Z6605" s="52">
        <v>550.32803935920003</v>
      </c>
    </row>
    <row r="6606" spans="1:26">
      <c r="A6606" s="52" t="s">
        <v>356</v>
      </c>
      <c r="B6606" s="52" t="s">
        <v>341</v>
      </c>
      <c r="C6606" s="52" t="s">
        <v>251</v>
      </c>
      <c r="D6606" s="52" t="s">
        <v>93</v>
      </c>
      <c r="E6606" s="52" t="s">
        <v>94</v>
      </c>
      <c r="F6606" s="52" t="s">
        <v>67</v>
      </c>
      <c r="G6606" s="52">
        <v>555.34300095959998</v>
      </c>
      <c r="H6606" s="52">
        <v>427.16099979360001</v>
      </c>
      <c r="I6606" s="52">
        <v>426.43999933920003</v>
      </c>
      <c r="J6606" s="52">
        <v>433.51399987200006</v>
      </c>
      <c r="K6606" s="52">
        <v>441.9029989224</v>
      </c>
      <c r="L6606" s="52">
        <v>730.99100074680007</v>
      </c>
      <c r="M6606" s="52">
        <v>730.18100148480005</v>
      </c>
      <c r="N6606" s="52">
        <v>754.77699866520004</v>
      </c>
      <c r="O6606" s="52">
        <v>754.97899920480006</v>
      </c>
      <c r="P6606" s="52">
        <v>721.00500126479994</v>
      </c>
      <c r="Q6606" s="52">
        <v>607.16999976839998</v>
      </c>
      <c r="R6606" s="52">
        <v>577.9019985228</v>
      </c>
      <c r="S6606" s="52">
        <v>582.32799878040009</v>
      </c>
      <c r="T6606" s="52">
        <v>655.24300065360001</v>
      </c>
      <c r="U6606" s="52">
        <v>713.48599832039997</v>
      </c>
      <c r="V6606" s="52">
        <v>677.98900163880012</v>
      </c>
      <c r="W6606" s="52">
        <v>707.11000014960007</v>
      </c>
      <c r="X6606" s="52">
        <v>773.8527377268</v>
      </c>
      <c r="Y6606" s="52">
        <v>736.95425579999994</v>
      </c>
      <c r="Z6606" s="52">
        <v>791.34960101399997</v>
      </c>
    </row>
    <row r="6607" spans="1:26">
      <c r="A6607" s="52" t="s">
        <v>356</v>
      </c>
      <c r="B6607" s="52" t="s">
        <v>337</v>
      </c>
      <c r="C6607" s="52" t="s">
        <v>251</v>
      </c>
      <c r="D6607" s="52" t="s">
        <v>93</v>
      </c>
      <c r="E6607" s="52" t="s">
        <v>94</v>
      </c>
      <c r="F6607" s="52" t="s">
        <v>68</v>
      </c>
      <c r="G6607" s="52">
        <v>0.19167589080000003</v>
      </c>
      <c r="H6607" s="52">
        <v>0.20310585480000001</v>
      </c>
      <c r="I6607" s="52">
        <v>0.17409133080000003</v>
      </c>
      <c r="J6607" s="52">
        <v>0.20310585480000001</v>
      </c>
      <c r="K6607" s="52">
        <v>0.14507680680000001</v>
      </c>
      <c r="L6607" s="52">
        <v>0.29014942680000005</v>
      </c>
      <c r="M6607" s="52">
        <v>2.9014524E-2</v>
      </c>
      <c r="N6607" s="52">
        <v>0</v>
      </c>
      <c r="O6607" s="52">
        <v>1.6828716995999999</v>
      </c>
      <c r="P6607" s="52">
        <v>1.7409007476</v>
      </c>
      <c r="Q6607" s="52">
        <v>0.89946699120000007</v>
      </c>
      <c r="R6607" s="52">
        <v>0</v>
      </c>
      <c r="S6607" s="52">
        <v>0</v>
      </c>
      <c r="T6607" s="52">
        <v>0</v>
      </c>
      <c r="U6607" s="52">
        <v>0</v>
      </c>
      <c r="V6607" s="52">
        <v>0</v>
      </c>
      <c r="W6607" s="52">
        <v>0</v>
      </c>
      <c r="X6607" s="52">
        <v>0</v>
      </c>
      <c r="Y6607" s="52">
        <v>0</v>
      </c>
      <c r="Z6607" s="52">
        <v>0</v>
      </c>
    </row>
    <row r="6608" spans="1:26">
      <c r="A6608" s="52" t="s">
        <v>356</v>
      </c>
      <c r="B6608" s="52" t="s">
        <v>337</v>
      </c>
      <c r="C6608" s="52" t="s">
        <v>251</v>
      </c>
      <c r="D6608" s="52" t="s">
        <v>93</v>
      </c>
      <c r="E6608" s="52" t="s">
        <v>94</v>
      </c>
      <c r="F6608" s="52" t="s">
        <v>69</v>
      </c>
      <c r="G6608" s="52">
        <v>0.25909174439999999</v>
      </c>
      <c r="H6608" s="52">
        <v>0</v>
      </c>
      <c r="I6608" s="52">
        <v>0</v>
      </c>
      <c r="J6608" s="52">
        <v>0</v>
      </c>
      <c r="K6608" s="52">
        <v>0</v>
      </c>
      <c r="L6608" s="52">
        <v>0.3687063552</v>
      </c>
      <c r="M6608" s="52">
        <v>2.9893751999999999E-2</v>
      </c>
      <c r="N6608" s="52">
        <v>0</v>
      </c>
      <c r="O6608" s="52">
        <v>6.9756274800000004E-2</v>
      </c>
      <c r="P6608" s="52">
        <v>0</v>
      </c>
      <c r="Q6608" s="52">
        <v>0</v>
      </c>
      <c r="R6608" s="52">
        <v>0</v>
      </c>
      <c r="S6608" s="52">
        <v>0</v>
      </c>
      <c r="T6608" s="52">
        <v>0</v>
      </c>
      <c r="U6608" s="52">
        <v>0</v>
      </c>
      <c r="V6608" s="52">
        <v>0</v>
      </c>
      <c r="W6608" s="52">
        <v>0</v>
      </c>
      <c r="X6608" s="52">
        <v>0</v>
      </c>
      <c r="Y6608" s="52">
        <v>0</v>
      </c>
      <c r="Z6608" s="52">
        <v>0</v>
      </c>
    </row>
    <row r="6609" spans="1:26">
      <c r="A6609" s="52" t="s">
        <v>356</v>
      </c>
      <c r="B6609" s="52" t="s">
        <v>337</v>
      </c>
      <c r="C6609" s="52" t="s">
        <v>251</v>
      </c>
      <c r="D6609" s="52" t="s">
        <v>93</v>
      </c>
      <c r="E6609" s="52" t="s">
        <v>94</v>
      </c>
      <c r="F6609" s="52" t="s">
        <v>70</v>
      </c>
      <c r="G6609" s="52">
        <v>0</v>
      </c>
      <c r="H6609" s="52">
        <v>0</v>
      </c>
      <c r="I6609" s="52">
        <v>0</v>
      </c>
      <c r="J6609" s="52">
        <v>0</v>
      </c>
      <c r="K6609" s="52">
        <v>0</v>
      </c>
      <c r="L6609" s="52">
        <v>8.7926986799999995E-2</v>
      </c>
      <c r="M6609" s="52">
        <v>0.15826522680000002</v>
      </c>
      <c r="N6609" s="52">
        <v>5.2753680000000004E-2</v>
      </c>
      <c r="O6609" s="52">
        <v>7.0338239999999996E-2</v>
      </c>
      <c r="P6609" s="52">
        <v>0.10551154679999999</v>
      </c>
      <c r="Q6609" s="52">
        <v>0.12309610680000001</v>
      </c>
      <c r="R6609" s="52">
        <v>1.7584559999999999E-2</v>
      </c>
      <c r="S6609" s="52">
        <v>0</v>
      </c>
      <c r="T6609" s="52">
        <v>0</v>
      </c>
      <c r="U6609" s="52">
        <v>0</v>
      </c>
      <c r="V6609" s="52">
        <v>0</v>
      </c>
      <c r="W6609" s="52">
        <v>0</v>
      </c>
      <c r="X6609" s="52">
        <v>0</v>
      </c>
      <c r="Y6609" s="52">
        <v>0</v>
      </c>
      <c r="Z6609" s="52">
        <v>0</v>
      </c>
    </row>
    <row r="6610" spans="1:26">
      <c r="A6610" s="52" t="s">
        <v>356</v>
      </c>
      <c r="B6610" s="52" t="s">
        <v>342</v>
      </c>
      <c r="C6610" s="52" t="s">
        <v>251</v>
      </c>
      <c r="D6610" s="52" t="s">
        <v>93</v>
      </c>
      <c r="E6610" s="52" t="s">
        <v>94</v>
      </c>
      <c r="F6610" s="52" t="s">
        <v>71</v>
      </c>
      <c r="G6610" s="52">
        <v>0</v>
      </c>
      <c r="H6610" s="52">
        <v>0</v>
      </c>
      <c r="I6610" s="52">
        <v>0</v>
      </c>
      <c r="J6610" s="52">
        <v>0</v>
      </c>
      <c r="K6610" s="52">
        <v>0</v>
      </c>
      <c r="L6610" s="52">
        <v>1.3043849796</v>
      </c>
      <c r="M6610" s="52">
        <v>1.4306169996</v>
      </c>
      <c r="N6610" s="52">
        <v>0</v>
      </c>
      <c r="O6610" s="52">
        <v>0</v>
      </c>
      <c r="P6610" s="52">
        <v>0</v>
      </c>
      <c r="Q6610" s="52">
        <v>0</v>
      </c>
      <c r="R6610" s="52">
        <v>0</v>
      </c>
      <c r="S6610" s="52">
        <v>0</v>
      </c>
      <c r="T6610" s="52">
        <v>0</v>
      </c>
      <c r="U6610" s="52">
        <v>0</v>
      </c>
      <c r="V6610" s="52">
        <v>0</v>
      </c>
      <c r="W6610" s="52">
        <v>0</v>
      </c>
      <c r="X6610" s="52">
        <v>0</v>
      </c>
      <c r="Y6610" s="52">
        <v>0</v>
      </c>
      <c r="Z6610" s="52">
        <v>0</v>
      </c>
    </row>
    <row r="6611" spans="1:26">
      <c r="A6611" s="52" t="s">
        <v>356</v>
      </c>
      <c r="B6611" s="52" t="s">
        <v>342</v>
      </c>
      <c r="C6611" s="52" t="s">
        <v>251</v>
      </c>
      <c r="D6611" s="52" t="s">
        <v>93</v>
      </c>
      <c r="E6611" s="52" t="s">
        <v>94</v>
      </c>
      <c r="F6611" s="52" t="s">
        <v>72</v>
      </c>
      <c r="G6611" s="52">
        <v>41.353999124400005</v>
      </c>
      <c r="H6611" s="52">
        <v>42.779998083599999</v>
      </c>
      <c r="I6611" s="52">
        <v>36.707999274000002</v>
      </c>
      <c r="J6611" s="52">
        <v>46.368001947600007</v>
      </c>
      <c r="K6611" s="52">
        <v>34.499998184399999</v>
      </c>
      <c r="L6611" s="52">
        <v>35.335993287600004</v>
      </c>
      <c r="M6611" s="52">
        <v>40.002395414400006</v>
      </c>
      <c r="N6611" s="52">
        <v>85.855596807600008</v>
      </c>
      <c r="O6611" s="52">
        <v>87.671596186799988</v>
      </c>
      <c r="P6611" s="52">
        <v>66.934597687200011</v>
      </c>
      <c r="Q6611" s="52">
        <v>69.634999951200015</v>
      </c>
      <c r="R6611" s="52">
        <v>104.98280001479999</v>
      </c>
      <c r="S6611" s="52">
        <v>90.92200161960001</v>
      </c>
      <c r="T6611" s="52">
        <v>91.015400753999998</v>
      </c>
      <c r="U6611" s="52">
        <v>104.3090015436</v>
      </c>
      <c r="V6611" s="52">
        <v>99.652199749199994</v>
      </c>
      <c r="W6611" s="52">
        <v>89.008198592400007</v>
      </c>
      <c r="X6611" s="52">
        <v>104.12479909080001</v>
      </c>
      <c r="Y6611" s="52">
        <v>93.4240626072</v>
      </c>
      <c r="Z6611" s="52">
        <v>61.831311354000007</v>
      </c>
    </row>
    <row r="6612" spans="1:26">
      <c r="A6612" s="52" t="s">
        <v>356</v>
      </c>
      <c r="B6612" s="52" t="s">
        <v>343</v>
      </c>
      <c r="C6612" s="52" t="s">
        <v>251</v>
      </c>
      <c r="D6612" s="52" t="s">
        <v>93</v>
      </c>
      <c r="E6612" s="52" t="s">
        <v>94</v>
      </c>
      <c r="F6612" s="52" t="s">
        <v>73</v>
      </c>
      <c r="G6612" s="52">
        <v>102.813300738</v>
      </c>
      <c r="H6612" s="52">
        <v>99.369000410400005</v>
      </c>
      <c r="I6612" s="52">
        <v>97.357498405200005</v>
      </c>
      <c r="J6612" s="52">
        <v>104.9903990568</v>
      </c>
      <c r="K6612" s="52">
        <v>113.99579973720002</v>
      </c>
      <c r="L6612" s="52">
        <v>149.00039943120001</v>
      </c>
      <c r="M6612" s="52">
        <v>158.10030037440001</v>
      </c>
      <c r="N6612" s="52">
        <v>230.40000174600002</v>
      </c>
      <c r="O6612" s="52">
        <v>164.097899748</v>
      </c>
      <c r="P6612" s="52">
        <v>111.0320979948</v>
      </c>
      <c r="Q6612" s="52">
        <v>126.50039806680002</v>
      </c>
      <c r="R6612" s="52">
        <v>104.08860001800001</v>
      </c>
      <c r="S6612" s="52">
        <v>100.367100036</v>
      </c>
      <c r="T6612" s="52">
        <v>94.192198056000009</v>
      </c>
      <c r="U6612" s="52">
        <v>87.717600745200002</v>
      </c>
      <c r="V6612" s="52">
        <v>90.465301288800006</v>
      </c>
      <c r="W6612" s="52">
        <v>96.473698419599998</v>
      </c>
      <c r="X6612" s="52">
        <v>103.66397894879999</v>
      </c>
      <c r="Y6612" s="52">
        <v>100.46068757640001</v>
      </c>
      <c r="Z6612" s="52">
        <v>236.07468579599998</v>
      </c>
    </row>
    <row r="6613" spans="1:26">
      <c r="A6613" s="52" t="s">
        <v>357</v>
      </c>
      <c r="B6613" s="52" t="s">
        <v>337</v>
      </c>
      <c r="C6613" s="52" t="s">
        <v>251</v>
      </c>
      <c r="D6613" s="52" t="s">
        <v>93</v>
      </c>
      <c r="E6613" s="52" t="s">
        <v>95</v>
      </c>
      <c r="F6613" s="52" t="s">
        <v>63</v>
      </c>
      <c r="G6613" s="52">
        <v>369.77001174000003</v>
      </c>
      <c r="H6613" s="52">
        <v>394.01859244320002</v>
      </c>
      <c r="I6613" s="52">
        <v>276.94163447640005</v>
      </c>
      <c r="J6613" s="52">
        <v>232.44106674600002</v>
      </c>
      <c r="K6613" s="52">
        <v>224.00080870319999</v>
      </c>
      <c r="L6613" s="52">
        <v>118.2152065356</v>
      </c>
      <c r="M6613" s="52">
        <v>134.3275829856</v>
      </c>
      <c r="N6613" s="52">
        <v>107.29537480799999</v>
      </c>
      <c r="O6613" s="52">
        <v>126.1571097744</v>
      </c>
      <c r="P6613" s="52">
        <v>79.906070271600015</v>
      </c>
      <c r="Q6613" s="52">
        <v>64.603249282800007</v>
      </c>
      <c r="R6613" s="52">
        <v>64.747300323600001</v>
      </c>
      <c r="S6613" s="52">
        <v>64.637748514800009</v>
      </c>
      <c r="T6613" s="52">
        <v>40.765552758000005</v>
      </c>
      <c r="U6613" s="52">
        <v>60.025343547600002</v>
      </c>
      <c r="V6613" s="52">
        <v>86.600068462799996</v>
      </c>
      <c r="W6613" s="52">
        <v>77.834701213200006</v>
      </c>
      <c r="X6613" s="52">
        <v>64.482058170000002</v>
      </c>
      <c r="Y6613" s="52">
        <v>71.137512680400008</v>
      </c>
      <c r="Z6613" s="52">
        <v>71.101426651200015</v>
      </c>
    </row>
    <row r="6614" spans="1:26">
      <c r="A6614" s="52" t="s">
        <v>357</v>
      </c>
      <c r="B6614" s="52" t="s">
        <v>338</v>
      </c>
      <c r="C6614" s="52" t="s">
        <v>251</v>
      </c>
      <c r="D6614" s="52" t="s">
        <v>93</v>
      </c>
      <c r="E6614" s="52" t="s">
        <v>95</v>
      </c>
      <c r="F6614" s="52" t="s">
        <v>64</v>
      </c>
      <c r="G6614" s="52">
        <v>87.296999004</v>
      </c>
      <c r="H6614" s="52">
        <v>84.148998512399999</v>
      </c>
      <c r="I6614" s="52">
        <v>72.553999230000002</v>
      </c>
      <c r="J6614" s="52">
        <v>74.395998637199995</v>
      </c>
      <c r="K6614" s="52">
        <v>64.204000221600012</v>
      </c>
      <c r="L6614" s="52">
        <v>47.1429995616</v>
      </c>
      <c r="M6614" s="52">
        <v>52.147000119600008</v>
      </c>
      <c r="N6614" s="52">
        <v>54.096001574399999</v>
      </c>
      <c r="O6614" s="52">
        <v>51.209998466400002</v>
      </c>
      <c r="P6614" s="52">
        <v>37.224001440000002</v>
      </c>
      <c r="Q6614" s="52">
        <v>41.191999272000004</v>
      </c>
      <c r="R6614" s="52">
        <v>41.526001242</v>
      </c>
      <c r="S6614" s="52">
        <v>50.672999498399996</v>
      </c>
      <c r="T6614" s="52">
        <v>50.426999877600004</v>
      </c>
      <c r="U6614" s="52">
        <v>41.301999068400001</v>
      </c>
      <c r="V6614" s="52">
        <v>44.985001424400004</v>
      </c>
      <c r="W6614" s="52">
        <v>46.257997964400005</v>
      </c>
      <c r="X6614" s="52">
        <v>37.340427974400001</v>
      </c>
      <c r="Y6614" s="52">
        <v>42.052231760400005</v>
      </c>
      <c r="Z6614" s="52">
        <v>43.7135749344</v>
      </c>
    </row>
    <row r="6615" spans="1:26">
      <c r="A6615" s="52" t="s">
        <v>357</v>
      </c>
      <c r="B6615" s="52" t="s">
        <v>339</v>
      </c>
      <c r="C6615" s="52" t="s">
        <v>251</v>
      </c>
      <c r="D6615" s="52" t="s">
        <v>93</v>
      </c>
      <c r="E6615" s="52" t="s">
        <v>95</v>
      </c>
      <c r="F6615" s="52" t="s">
        <v>65</v>
      </c>
      <c r="G6615" s="52">
        <v>0.24900155640000002</v>
      </c>
      <c r="H6615" s="52">
        <v>0.12000206160000002</v>
      </c>
      <c r="I6615" s="52">
        <v>0.69299913600000007</v>
      </c>
      <c r="J6615" s="52">
        <v>1.9399998348000003</v>
      </c>
      <c r="K6615" s="52">
        <v>0</v>
      </c>
      <c r="L6615" s="52">
        <v>0</v>
      </c>
      <c r="M6615" s="52">
        <v>0</v>
      </c>
      <c r="N6615" s="52">
        <v>0</v>
      </c>
      <c r="O6615" s="52">
        <v>0</v>
      </c>
      <c r="P6615" s="52">
        <v>0</v>
      </c>
      <c r="Q6615" s="52">
        <v>0</v>
      </c>
      <c r="R6615" s="52">
        <v>0</v>
      </c>
      <c r="S6615" s="52">
        <v>0</v>
      </c>
      <c r="T6615" s="52">
        <v>0</v>
      </c>
      <c r="U6615" s="52">
        <v>0</v>
      </c>
      <c r="V6615" s="52">
        <v>0</v>
      </c>
      <c r="W6615" s="52">
        <v>0</v>
      </c>
      <c r="X6615" s="52">
        <v>0</v>
      </c>
      <c r="Y6615" s="52">
        <v>0</v>
      </c>
      <c r="Z6615" s="52">
        <v>0</v>
      </c>
    </row>
    <row r="6616" spans="1:26">
      <c r="A6616" s="52" t="s">
        <v>357</v>
      </c>
      <c r="B6616" s="52" t="s">
        <v>340</v>
      </c>
      <c r="C6616" s="52" t="s">
        <v>251</v>
      </c>
      <c r="D6616" s="52" t="s">
        <v>93</v>
      </c>
      <c r="E6616" s="52" t="s">
        <v>95</v>
      </c>
      <c r="F6616" s="52" t="s">
        <v>66</v>
      </c>
      <c r="G6616" s="52">
        <v>506.6028</v>
      </c>
      <c r="H6616" s="52">
        <v>513.13679962920003</v>
      </c>
      <c r="I6616" s="52">
        <v>513.69119893800007</v>
      </c>
      <c r="J6616" s="52">
        <v>512.11439981640001</v>
      </c>
      <c r="K6616" s="52">
        <v>515.93400070920006</v>
      </c>
      <c r="L6616" s="52">
        <v>392.09400003240006</v>
      </c>
      <c r="M6616" s="52">
        <v>405.09720018720003</v>
      </c>
      <c r="N6616" s="52">
        <v>417.3479988876</v>
      </c>
      <c r="O6616" s="52">
        <v>421.68240033480004</v>
      </c>
      <c r="P6616" s="52">
        <v>445.70519947440005</v>
      </c>
      <c r="Q6616" s="52">
        <v>466.9020007236</v>
      </c>
      <c r="R6616" s="52">
        <v>471.20039987760003</v>
      </c>
      <c r="S6616" s="52">
        <v>475.92360013320007</v>
      </c>
      <c r="T6616" s="52">
        <v>502.91999861040006</v>
      </c>
      <c r="U6616" s="52">
        <v>525.3084008208001</v>
      </c>
      <c r="V6616" s="52">
        <v>538.33680132480004</v>
      </c>
      <c r="W6616" s="52">
        <v>577.76941094040001</v>
      </c>
      <c r="X6616" s="52">
        <v>599.30262994320003</v>
      </c>
      <c r="Y6616" s="52">
        <v>598.69908178920002</v>
      </c>
      <c r="Z6616" s="52">
        <v>579.16008168120004</v>
      </c>
    </row>
    <row r="6617" spans="1:26">
      <c r="A6617" s="52" t="s">
        <v>357</v>
      </c>
      <c r="B6617" s="52" t="s">
        <v>341</v>
      </c>
      <c r="C6617" s="52" t="s">
        <v>251</v>
      </c>
      <c r="D6617" s="52" t="s">
        <v>93</v>
      </c>
      <c r="E6617" s="52" t="s">
        <v>95</v>
      </c>
      <c r="F6617" s="52" t="s">
        <v>67</v>
      </c>
      <c r="G6617" s="52">
        <v>2885.9400003636001</v>
      </c>
      <c r="H6617" s="52">
        <v>3016.2510018900002</v>
      </c>
      <c r="I6617" s="52">
        <v>2814.0199998840003</v>
      </c>
      <c r="J6617" s="52">
        <v>2929.6260010332003</v>
      </c>
      <c r="K6617" s="52">
        <v>2875.5720014364001</v>
      </c>
      <c r="L6617" s="52">
        <v>2209.2869982312</v>
      </c>
      <c r="M6617" s="52">
        <v>2297.9980010124</v>
      </c>
      <c r="N6617" s="52">
        <v>2218.4759984652001</v>
      </c>
      <c r="O6617" s="52">
        <v>2183.7320019504004</v>
      </c>
      <c r="P6617" s="52">
        <v>2085.4640001492003</v>
      </c>
      <c r="Q6617" s="52">
        <v>2203.5249984672</v>
      </c>
      <c r="R6617" s="52">
        <v>2439.4940010576001</v>
      </c>
      <c r="S6617" s="52">
        <v>2396.0859997212001</v>
      </c>
      <c r="T6617" s="52">
        <v>2198.2889989476002</v>
      </c>
      <c r="U6617" s="52">
        <v>2200.0430001924001</v>
      </c>
      <c r="V6617" s="52">
        <v>2018.1740017571999</v>
      </c>
      <c r="W6617" s="52">
        <v>1800.8229995712002</v>
      </c>
      <c r="X6617" s="52">
        <v>1835.2239129468001</v>
      </c>
      <c r="Y6617" s="52">
        <v>2091.7390964400001</v>
      </c>
      <c r="Z6617" s="52">
        <v>1996.1617625928002</v>
      </c>
    </row>
    <row r="6618" spans="1:26">
      <c r="A6618" s="52" t="s">
        <v>357</v>
      </c>
      <c r="B6618" s="52" t="s">
        <v>337</v>
      </c>
      <c r="C6618" s="52" t="s">
        <v>251</v>
      </c>
      <c r="D6618" s="52" t="s">
        <v>93</v>
      </c>
      <c r="E6618" s="52" t="s">
        <v>95</v>
      </c>
      <c r="F6618" s="52" t="s">
        <v>68</v>
      </c>
      <c r="G6618" s="52">
        <v>0.32092659360000003</v>
      </c>
      <c r="H6618" s="52">
        <v>8.7043572000000013E-2</v>
      </c>
      <c r="I6618" s="52">
        <v>5.8029048E-2</v>
      </c>
      <c r="J6618" s="52">
        <v>0.14507680680000001</v>
      </c>
      <c r="K6618" s="52">
        <v>0.14507680680000001</v>
      </c>
      <c r="L6618" s="52">
        <v>0</v>
      </c>
      <c r="M6618" s="52">
        <v>0</v>
      </c>
      <c r="N6618" s="52">
        <v>0</v>
      </c>
      <c r="O6618" s="52">
        <v>0</v>
      </c>
      <c r="P6618" s="52">
        <v>0</v>
      </c>
      <c r="Q6618" s="52">
        <v>5.8029048E-2</v>
      </c>
      <c r="R6618" s="52">
        <v>5.8029048E-2</v>
      </c>
      <c r="S6618" s="52">
        <v>0</v>
      </c>
      <c r="T6618" s="52">
        <v>0</v>
      </c>
      <c r="U6618" s="52">
        <v>0</v>
      </c>
      <c r="V6618" s="52">
        <v>0</v>
      </c>
      <c r="W6618" s="52">
        <v>0</v>
      </c>
      <c r="X6618" s="52">
        <v>0</v>
      </c>
      <c r="Y6618" s="52">
        <v>0</v>
      </c>
      <c r="Z6618" s="52">
        <v>0</v>
      </c>
    </row>
    <row r="6619" spans="1:26">
      <c r="A6619" s="52" t="s">
        <v>357</v>
      </c>
      <c r="B6619" s="52" t="s">
        <v>337</v>
      </c>
      <c r="C6619" s="52" t="s">
        <v>251</v>
      </c>
      <c r="D6619" s="52" t="s">
        <v>93</v>
      </c>
      <c r="E6619" s="52" t="s">
        <v>95</v>
      </c>
      <c r="F6619" s="52" t="s">
        <v>69</v>
      </c>
      <c r="G6619" s="52">
        <v>3.8863510452000001</v>
      </c>
      <c r="H6619" s="52">
        <v>2.7204444755999999</v>
      </c>
      <c r="I6619" s="52">
        <v>0.74737310760000009</v>
      </c>
      <c r="J6619" s="52">
        <v>0.63775849680000007</v>
      </c>
      <c r="K6619" s="52">
        <v>0.4085646912</v>
      </c>
      <c r="L6619" s="52">
        <v>3.9858336000000001E-2</v>
      </c>
      <c r="M6619" s="52">
        <v>8.9685442800000015E-2</v>
      </c>
      <c r="N6619" s="52">
        <v>7.9720858800000002E-2</v>
      </c>
      <c r="O6619" s="52">
        <v>9.9645840000000003E-3</v>
      </c>
      <c r="P6619" s="52">
        <v>9.9650026800000013E-2</v>
      </c>
      <c r="Q6619" s="52">
        <v>0.14947294680000001</v>
      </c>
      <c r="R6619" s="52">
        <v>0.14947294680000001</v>
      </c>
      <c r="S6619" s="52">
        <v>0.11957919480000001</v>
      </c>
      <c r="T6619" s="52">
        <v>9.9650026800000013E-2</v>
      </c>
      <c r="U6619" s="52">
        <v>1.9929168000000001E-2</v>
      </c>
      <c r="V6619" s="52">
        <v>9.9645840000000003E-3</v>
      </c>
      <c r="W6619" s="52">
        <v>9.9645840000000003E-3</v>
      </c>
      <c r="X6619" s="52">
        <v>6.9919559999999999E-4</v>
      </c>
      <c r="Y6619" s="52">
        <v>7.9549200000000007E-4</v>
      </c>
      <c r="Z6619" s="52">
        <v>9.9645840000000012E-4</v>
      </c>
    </row>
    <row r="6620" spans="1:26">
      <c r="A6620" s="52" t="s">
        <v>357</v>
      </c>
      <c r="B6620" s="52" t="s">
        <v>337</v>
      </c>
      <c r="C6620" s="52" t="s">
        <v>251</v>
      </c>
      <c r="D6620" s="52" t="s">
        <v>93</v>
      </c>
      <c r="E6620" s="52" t="s">
        <v>95</v>
      </c>
      <c r="F6620" s="52" t="s">
        <v>70</v>
      </c>
      <c r="G6620" s="52">
        <v>0.63306090720000008</v>
      </c>
      <c r="H6620" s="52">
        <v>0.65064546720000005</v>
      </c>
      <c r="I6620" s="52">
        <v>0.6858145872000001</v>
      </c>
      <c r="J6620" s="52">
        <v>0.21101890680000002</v>
      </c>
      <c r="K6620" s="52">
        <v>0.22860346680000002</v>
      </c>
      <c r="L6620" s="52">
        <v>0.19343434680000002</v>
      </c>
      <c r="M6620" s="52">
        <v>0.15826522680000002</v>
      </c>
      <c r="N6620" s="52">
        <v>0.14068066680000002</v>
      </c>
      <c r="O6620" s="52">
        <v>3.5169119999999998E-2</v>
      </c>
      <c r="P6620" s="52">
        <v>1.7584559999999999E-2</v>
      </c>
      <c r="Q6620" s="52">
        <v>1.7584559999999999E-2</v>
      </c>
      <c r="R6620" s="52">
        <v>7.0338239999999996E-2</v>
      </c>
      <c r="S6620" s="52">
        <v>0.59789178720000002</v>
      </c>
      <c r="T6620" s="52">
        <v>1.0726832808</v>
      </c>
      <c r="U6620" s="52">
        <v>0.89683349400000012</v>
      </c>
      <c r="V6620" s="52">
        <v>0.6154763472</v>
      </c>
      <c r="W6620" s="52">
        <v>0.54513392040000008</v>
      </c>
      <c r="X6620" s="52">
        <v>0.30082576680000001</v>
      </c>
      <c r="Y6620" s="52">
        <v>0.42110834400000002</v>
      </c>
      <c r="Z6620" s="52">
        <v>0.42212992320000003</v>
      </c>
    </row>
    <row r="6621" spans="1:26">
      <c r="A6621" s="52" t="s">
        <v>357</v>
      </c>
      <c r="B6621" s="52" t="s">
        <v>342</v>
      </c>
      <c r="C6621" s="52" t="s">
        <v>251</v>
      </c>
      <c r="D6621" s="52" t="s">
        <v>93</v>
      </c>
      <c r="E6621" s="52" t="s">
        <v>95</v>
      </c>
      <c r="F6621" s="52" t="s">
        <v>71</v>
      </c>
      <c r="G6621" s="52">
        <v>30.211287285600001</v>
      </c>
      <c r="H6621" s="52">
        <v>21.1647303612</v>
      </c>
      <c r="I6621" s="52">
        <v>3.7027766124000006</v>
      </c>
      <c r="J6621" s="52">
        <v>1.4306169996</v>
      </c>
      <c r="K6621" s="52">
        <v>0</v>
      </c>
      <c r="L6621" s="52">
        <v>0</v>
      </c>
      <c r="M6621" s="52">
        <v>0</v>
      </c>
      <c r="N6621" s="52">
        <v>0</v>
      </c>
      <c r="O6621" s="52">
        <v>0</v>
      </c>
      <c r="P6621" s="52">
        <v>0</v>
      </c>
      <c r="Q6621" s="52">
        <v>0</v>
      </c>
      <c r="R6621" s="52">
        <v>0</v>
      </c>
      <c r="S6621" s="52">
        <v>0</v>
      </c>
      <c r="T6621" s="52">
        <v>0</v>
      </c>
      <c r="U6621" s="52">
        <v>0</v>
      </c>
      <c r="V6621" s="52">
        <v>0</v>
      </c>
      <c r="W6621" s="52">
        <v>0</v>
      </c>
      <c r="X6621" s="52">
        <v>0</v>
      </c>
      <c r="Y6621" s="52">
        <v>0</v>
      </c>
      <c r="Z6621" s="52">
        <v>0</v>
      </c>
    </row>
    <row r="6622" spans="1:26">
      <c r="A6622" s="52" t="s">
        <v>357</v>
      </c>
      <c r="B6622" s="52" t="s">
        <v>342</v>
      </c>
      <c r="C6622" s="52" t="s">
        <v>251</v>
      </c>
      <c r="D6622" s="52" t="s">
        <v>93</v>
      </c>
      <c r="E6622" s="52" t="s">
        <v>95</v>
      </c>
      <c r="F6622" s="52" t="s">
        <v>72</v>
      </c>
      <c r="G6622" s="52">
        <v>182.3318031204</v>
      </c>
      <c r="H6622" s="52">
        <v>192.10340076120002</v>
      </c>
      <c r="I6622" s="52">
        <v>155.478199644</v>
      </c>
      <c r="J6622" s="52">
        <v>156.2595988752</v>
      </c>
      <c r="K6622" s="52">
        <v>180.47959629479999</v>
      </c>
      <c r="L6622" s="52">
        <v>265.07579947560004</v>
      </c>
      <c r="M6622" s="52">
        <v>270.42860234159997</v>
      </c>
      <c r="N6622" s="52">
        <v>285.28899998759999</v>
      </c>
      <c r="O6622" s="52">
        <v>317.70940205160002</v>
      </c>
      <c r="P6622" s="52">
        <v>187.7349983112</v>
      </c>
      <c r="Q6622" s="52">
        <v>197.550201474</v>
      </c>
      <c r="R6622" s="52">
        <v>241.49400016680002</v>
      </c>
      <c r="S6622" s="52">
        <v>263.37800183400003</v>
      </c>
      <c r="T6622" s="52">
        <v>295.42059962640002</v>
      </c>
      <c r="U6622" s="52">
        <v>343.59679675799998</v>
      </c>
      <c r="V6622" s="52">
        <v>341.71099923600002</v>
      </c>
      <c r="W6622" s="52">
        <v>320.83640155440003</v>
      </c>
      <c r="X6622" s="52">
        <v>436.53923920080007</v>
      </c>
      <c r="Y6622" s="52">
        <v>560.36361474</v>
      </c>
      <c r="Z6622" s="52">
        <v>607.87665624600004</v>
      </c>
    </row>
    <row r="6623" spans="1:26">
      <c r="A6623" s="52" t="s">
        <v>357</v>
      </c>
      <c r="B6623" s="52" t="s">
        <v>343</v>
      </c>
      <c r="C6623" s="52" t="s">
        <v>251</v>
      </c>
      <c r="D6623" s="52" t="s">
        <v>93</v>
      </c>
      <c r="E6623" s="52" t="s">
        <v>95</v>
      </c>
      <c r="F6623" s="52" t="s">
        <v>73</v>
      </c>
      <c r="G6623" s="52">
        <v>1805.4998980056</v>
      </c>
      <c r="H6623" s="52">
        <v>1802.6307007128</v>
      </c>
      <c r="I6623" s="52">
        <v>1766.1429019980001</v>
      </c>
      <c r="J6623" s="52">
        <v>1904.6105979768004</v>
      </c>
      <c r="K6623" s="52">
        <v>1788.5996997732</v>
      </c>
      <c r="L6623" s="52">
        <v>1596.9995984268</v>
      </c>
      <c r="M6623" s="52">
        <v>1656.5003987364003</v>
      </c>
      <c r="N6623" s="52">
        <v>1625.3999984160002</v>
      </c>
      <c r="O6623" s="52">
        <v>1670.9975998560001</v>
      </c>
      <c r="P6623" s="52">
        <v>1745.1224990064002</v>
      </c>
      <c r="Q6623" s="52">
        <v>1693.2393007812002</v>
      </c>
      <c r="R6623" s="52">
        <v>1662.2874020700001</v>
      </c>
      <c r="S6623" s="52">
        <v>1350.7730991216001</v>
      </c>
      <c r="T6623" s="52">
        <v>1403.3600984268001</v>
      </c>
      <c r="U6623" s="52">
        <v>1657.5992997588003</v>
      </c>
      <c r="V6623" s="52">
        <v>1772.5545005292001</v>
      </c>
      <c r="W6623" s="52">
        <v>1969.3881018756001</v>
      </c>
      <c r="X6623" s="52">
        <v>2242.8804411720002</v>
      </c>
      <c r="Y6623" s="52">
        <v>2842.5600003456002</v>
      </c>
      <c r="Z6623" s="52">
        <v>2721.2565096468002</v>
      </c>
    </row>
    <row r="6624" spans="1:26">
      <c r="A6624" s="52" t="s">
        <v>356</v>
      </c>
      <c r="B6624" s="52" t="s">
        <v>337</v>
      </c>
      <c r="C6624" s="52" t="s">
        <v>252</v>
      </c>
      <c r="D6624" s="52" t="s">
        <v>93</v>
      </c>
      <c r="E6624" s="52" t="s">
        <v>94</v>
      </c>
      <c r="F6624" s="52" t="s">
        <v>63</v>
      </c>
      <c r="G6624" s="52">
        <v>0</v>
      </c>
      <c r="H6624" s="52">
        <v>0</v>
      </c>
      <c r="I6624" s="52">
        <v>0</v>
      </c>
      <c r="J6624" s="52">
        <v>0</v>
      </c>
      <c r="K6624" s="52">
        <v>0</v>
      </c>
      <c r="L6624" s="52">
        <v>0</v>
      </c>
      <c r="M6624" s="52">
        <v>0</v>
      </c>
      <c r="N6624" s="52">
        <v>0</v>
      </c>
      <c r="O6624" s="52">
        <v>0</v>
      </c>
      <c r="P6624" s="52">
        <v>0</v>
      </c>
      <c r="Q6624" s="52">
        <v>0</v>
      </c>
      <c r="R6624" s="52">
        <v>0</v>
      </c>
      <c r="S6624" s="52">
        <v>0</v>
      </c>
      <c r="T6624" s="52">
        <v>0</v>
      </c>
      <c r="U6624" s="52">
        <v>0</v>
      </c>
      <c r="V6624" s="52">
        <v>0</v>
      </c>
      <c r="W6624" s="52">
        <v>0</v>
      </c>
      <c r="X6624" s="52">
        <v>0</v>
      </c>
      <c r="Y6624" s="52">
        <v>0</v>
      </c>
      <c r="Z6624" s="52">
        <v>0</v>
      </c>
    </row>
    <row r="6625" spans="1:26">
      <c r="A6625" s="52" t="s">
        <v>356</v>
      </c>
      <c r="B6625" s="52" t="s">
        <v>338</v>
      </c>
      <c r="C6625" s="52" t="s">
        <v>252</v>
      </c>
      <c r="D6625" s="52" t="s">
        <v>93</v>
      </c>
      <c r="E6625" s="52" t="s">
        <v>94</v>
      </c>
      <c r="F6625" s="52" t="s">
        <v>64</v>
      </c>
      <c r="G6625" s="52">
        <v>0</v>
      </c>
      <c r="H6625" s="52">
        <v>0</v>
      </c>
      <c r="I6625" s="52">
        <v>0</v>
      </c>
      <c r="J6625" s="52">
        <v>0</v>
      </c>
      <c r="K6625" s="52">
        <v>0</v>
      </c>
      <c r="L6625" s="52">
        <v>0</v>
      </c>
      <c r="M6625" s="52">
        <v>0</v>
      </c>
      <c r="N6625" s="52">
        <v>0</v>
      </c>
      <c r="O6625" s="52">
        <v>0</v>
      </c>
      <c r="P6625" s="52">
        <v>0</v>
      </c>
      <c r="Q6625" s="52">
        <v>0</v>
      </c>
      <c r="R6625" s="52">
        <v>0</v>
      </c>
      <c r="S6625" s="52">
        <v>0</v>
      </c>
      <c r="T6625" s="52">
        <v>0</v>
      </c>
      <c r="U6625" s="52">
        <v>0</v>
      </c>
      <c r="V6625" s="52">
        <v>0</v>
      </c>
      <c r="W6625" s="52">
        <v>0</v>
      </c>
      <c r="X6625" s="52">
        <v>0</v>
      </c>
      <c r="Y6625" s="52">
        <v>0</v>
      </c>
      <c r="Z6625" s="52">
        <v>0</v>
      </c>
    </row>
    <row r="6626" spans="1:26">
      <c r="A6626" s="52" t="s">
        <v>356</v>
      </c>
      <c r="B6626" s="52" t="s">
        <v>339</v>
      </c>
      <c r="C6626" s="52" t="s">
        <v>252</v>
      </c>
      <c r="D6626" s="52" t="s">
        <v>93</v>
      </c>
      <c r="E6626" s="52" t="s">
        <v>94</v>
      </c>
      <c r="F6626" s="52" t="s">
        <v>65</v>
      </c>
      <c r="G6626" s="52">
        <v>0</v>
      </c>
      <c r="H6626" s="52">
        <v>0</v>
      </c>
      <c r="I6626" s="52">
        <v>0</v>
      </c>
      <c r="J6626" s="52">
        <v>0</v>
      </c>
      <c r="K6626" s="52">
        <v>0</v>
      </c>
      <c r="L6626" s="52">
        <v>0</v>
      </c>
      <c r="M6626" s="52">
        <v>0</v>
      </c>
      <c r="N6626" s="52">
        <v>0</v>
      </c>
      <c r="O6626" s="52">
        <v>0</v>
      </c>
      <c r="P6626" s="52">
        <v>0</v>
      </c>
      <c r="Q6626" s="52">
        <v>0</v>
      </c>
      <c r="R6626" s="52">
        <v>0</v>
      </c>
      <c r="S6626" s="52">
        <v>0</v>
      </c>
      <c r="T6626" s="52">
        <v>0</v>
      </c>
      <c r="U6626" s="52">
        <v>0</v>
      </c>
      <c r="V6626" s="52">
        <v>0</v>
      </c>
      <c r="W6626" s="52">
        <v>0</v>
      </c>
      <c r="X6626" s="52">
        <v>0</v>
      </c>
      <c r="Y6626" s="52">
        <v>0</v>
      </c>
      <c r="Z6626" s="52">
        <v>0</v>
      </c>
    </row>
    <row r="6627" spans="1:26">
      <c r="A6627" s="52" t="s">
        <v>356</v>
      </c>
      <c r="B6627" s="52" t="s">
        <v>340</v>
      </c>
      <c r="C6627" s="52" t="s">
        <v>252</v>
      </c>
      <c r="D6627" s="52" t="s">
        <v>93</v>
      </c>
      <c r="E6627" s="52" t="s">
        <v>94</v>
      </c>
      <c r="F6627" s="52" t="s">
        <v>66</v>
      </c>
      <c r="G6627" s="52">
        <v>38.134797912000003</v>
      </c>
      <c r="H6627" s="52">
        <v>39.711601220400006</v>
      </c>
      <c r="I6627" s="52">
        <v>41.932799103600004</v>
      </c>
      <c r="J6627" s="52">
        <v>41.104800788400006</v>
      </c>
      <c r="K6627" s="52">
        <v>42.602398214400004</v>
      </c>
      <c r="L6627" s="52">
        <v>48.553201724399997</v>
      </c>
      <c r="M6627" s="52">
        <v>51.220800410400003</v>
      </c>
      <c r="N6627" s="52">
        <v>54.323997955199999</v>
      </c>
      <c r="O6627" s="52">
        <v>56.422798927199999</v>
      </c>
      <c r="P6627" s="52">
        <v>55.771198869600006</v>
      </c>
      <c r="Q6627" s="52">
        <v>58.726799154000005</v>
      </c>
      <c r="R6627" s="52">
        <v>60.497999773200007</v>
      </c>
      <c r="S6627" s="52">
        <v>62.441998001999998</v>
      </c>
      <c r="T6627" s="52">
        <v>64.054799416800009</v>
      </c>
      <c r="U6627" s="52">
        <v>65.68199923680001</v>
      </c>
      <c r="V6627" s="52">
        <v>67.3848001044</v>
      </c>
      <c r="W6627" s="52">
        <v>68.936398876799998</v>
      </c>
      <c r="X6627" s="52">
        <v>69.144838714800002</v>
      </c>
      <c r="Y6627" s="52">
        <v>72.292320043200007</v>
      </c>
      <c r="Z6627" s="52">
        <v>75.198599823600006</v>
      </c>
    </row>
    <row r="6628" spans="1:26">
      <c r="A6628" s="52" t="s">
        <v>356</v>
      </c>
      <c r="B6628" s="52" t="s">
        <v>341</v>
      </c>
      <c r="C6628" s="52" t="s">
        <v>252</v>
      </c>
      <c r="D6628" s="52" t="s">
        <v>93</v>
      </c>
      <c r="E6628" s="52" t="s">
        <v>94</v>
      </c>
      <c r="F6628" s="52" t="s">
        <v>67</v>
      </c>
      <c r="G6628" s="52">
        <v>0</v>
      </c>
      <c r="H6628" s="52">
        <v>0</v>
      </c>
      <c r="I6628" s="52">
        <v>0</v>
      </c>
      <c r="J6628" s="52">
        <v>0</v>
      </c>
      <c r="K6628" s="52">
        <v>0</v>
      </c>
      <c r="L6628" s="52">
        <v>0</v>
      </c>
      <c r="M6628" s="52">
        <v>0</v>
      </c>
      <c r="N6628" s="52">
        <v>0</v>
      </c>
      <c r="O6628" s="52">
        <v>0</v>
      </c>
      <c r="P6628" s="52">
        <v>0</v>
      </c>
      <c r="Q6628" s="52">
        <v>0</v>
      </c>
      <c r="R6628" s="52">
        <v>0</v>
      </c>
      <c r="S6628" s="52">
        <v>0</v>
      </c>
      <c r="T6628" s="52">
        <v>0</v>
      </c>
      <c r="U6628" s="52">
        <v>0</v>
      </c>
      <c r="V6628" s="52">
        <v>0</v>
      </c>
      <c r="W6628" s="52">
        <v>0</v>
      </c>
      <c r="X6628" s="52">
        <v>0</v>
      </c>
      <c r="Y6628" s="52">
        <v>0</v>
      </c>
      <c r="Z6628" s="52">
        <v>0</v>
      </c>
    </row>
    <row r="6629" spans="1:26">
      <c r="A6629" s="52" t="s">
        <v>356</v>
      </c>
      <c r="B6629" s="52" t="s">
        <v>337</v>
      </c>
      <c r="C6629" s="52" t="s">
        <v>252</v>
      </c>
      <c r="D6629" s="52" t="s">
        <v>93</v>
      </c>
      <c r="E6629" s="52" t="s">
        <v>94</v>
      </c>
      <c r="F6629" s="52" t="s">
        <v>68</v>
      </c>
      <c r="G6629" s="52">
        <v>0</v>
      </c>
      <c r="H6629" s="52">
        <v>0</v>
      </c>
      <c r="I6629" s="52">
        <v>0</v>
      </c>
      <c r="J6629" s="52">
        <v>0</v>
      </c>
      <c r="K6629" s="52">
        <v>0</v>
      </c>
      <c r="L6629" s="52">
        <v>0</v>
      </c>
      <c r="M6629" s="52">
        <v>0</v>
      </c>
      <c r="N6629" s="52">
        <v>0</v>
      </c>
      <c r="O6629" s="52">
        <v>0</v>
      </c>
      <c r="P6629" s="52">
        <v>0</v>
      </c>
      <c r="Q6629" s="52">
        <v>0</v>
      </c>
      <c r="R6629" s="52">
        <v>0</v>
      </c>
      <c r="S6629" s="52">
        <v>0</v>
      </c>
      <c r="T6629" s="52">
        <v>0</v>
      </c>
      <c r="U6629" s="52">
        <v>0</v>
      </c>
      <c r="V6629" s="52">
        <v>0</v>
      </c>
      <c r="W6629" s="52">
        <v>0</v>
      </c>
      <c r="X6629" s="52">
        <v>0</v>
      </c>
      <c r="Y6629" s="52">
        <v>0</v>
      </c>
      <c r="Z6629" s="52">
        <v>0</v>
      </c>
    </row>
    <row r="6630" spans="1:26">
      <c r="A6630" s="52" t="s">
        <v>356</v>
      </c>
      <c r="B6630" s="52" t="s">
        <v>337</v>
      </c>
      <c r="C6630" s="52" t="s">
        <v>252</v>
      </c>
      <c r="D6630" s="52" t="s">
        <v>93</v>
      </c>
      <c r="E6630" s="52" t="s">
        <v>94</v>
      </c>
      <c r="F6630" s="52" t="s">
        <v>69</v>
      </c>
      <c r="G6630" s="52">
        <v>0</v>
      </c>
      <c r="H6630" s="52">
        <v>0</v>
      </c>
      <c r="I6630" s="52">
        <v>0</v>
      </c>
      <c r="J6630" s="52">
        <v>0</v>
      </c>
      <c r="K6630" s="52">
        <v>0</v>
      </c>
      <c r="L6630" s="52">
        <v>0</v>
      </c>
      <c r="M6630" s="52">
        <v>0</v>
      </c>
      <c r="N6630" s="52">
        <v>0</v>
      </c>
      <c r="O6630" s="52">
        <v>0</v>
      </c>
      <c r="P6630" s="52">
        <v>0</v>
      </c>
      <c r="Q6630" s="52">
        <v>0</v>
      </c>
      <c r="R6630" s="52">
        <v>0</v>
      </c>
      <c r="S6630" s="52">
        <v>0</v>
      </c>
      <c r="T6630" s="52">
        <v>0</v>
      </c>
      <c r="U6630" s="52">
        <v>0</v>
      </c>
      <c r="V6630" s="52">
        <v>0</v>
      </c>
      <c r="W6630" s="52">
        <v>0</v>
      </c>
      <c r="X6630" s="52">
        <v>0</v>
      </c>
      <c r="Y6630" s="52">
        <v>0</v>
      </c>
      <c r="Z6630" s="52">
        <v>0</v>
      </c>
    </row>
    <row r="6631" spans="1:26">
      <c r="A6631" s="52" t="s">
        <v>356</v>
      </c>
      <c r="B6631" s="52" t="s">
        <v>337</v>
      </c>
      <c r="C6631" s="52" t="s">
        <v>252</v>
      </c>
      <c r="D6631" s="52" t="s">
        <v>93</v>
      </c>
      <c r="E6631" s="52" t="s">
        <v>94</v>
      </c>
      <c r="F6631" s="52" t="s">
        <v>70</v>
      </c>
      <c r="G6631" s="52">
        <v>0</v>
      </c>
      <c r="H6631" s="52">
        <v>0</v>
      </c>
      <c r="I6631" s="52">
        <v>0</v>
      </c>
      <c r="J6631" s="52">
        <v>0</v>
      </c>
      <c r="K6631" s="52">
        <v>0</v>
      </c>
      <c r="L6631" s="52">
        <v>0</v>
      </c>
      <c r="M6631" s="52">
        <v>0</v>
      </c>
      <c r="N6631" s="52">
        <v>0</v>
      </c>
      <c r="O6631" s="52">
        <v>0</v>
      </c>
      <c r="P6631" s="52">
        <v>0</v>
      </c>
      <c r="Q6631" s="52">
        <v>0</v>
      </c>
      <c r="R6631" s="52">
        <v>0</v>
      </c>
      <c r="S6631" s="52">
        <v>0</v>
      </c>
      <c r="T6631" s="52">
        <v>0</v>
      </c>
      <c r="U6631" s="52">
        <v>0</v>
      </c>
      <c r="V6631" s="52">
        <v>0</v>
      </c>
      <c r="W6631" s="52">
        <v>0</v>
      </c>
      <c r="X6631" s="52">
        <v>0</v>
      </c>
      <c r="Y6631" s="52">
        <v>0</v>
      </c>
      <c r="Z6631" s="52">
        <v>0</v>
      </c>
    </row>
    <row r="6632" spans="1:26">
      <c r="A6632" s="52" t="s">
        <v>356</v>
      </c>
      <c r="B6632" s="52" t="s">
        <v>342</v>
      </c>
      <c r="C6632" s="52" t="s">
        <v>252</v>
      </c>
      <c r="D6632" s="52" t="s">
        <v>93</v>
      </c>
      <c r="E6632" s="52" t="s">
        <v>94</v>
      </c>
      <c r="F6632" s="52" t="s">
        <v>71</v>
      </c>
      <c r="G6632" s="52">
        <v>0</v>
      </c>
      <c r="H6632" s="52">
        <v>0</v>
      </c>
      <c r="I6632" s="52">
        <v>0</v>
      </c>
      <c r="J6632" s="52">
        <v>0</v>
      </c>
      <c r="K6632" s="52">
        <v>0</v>
      </c>
      <c r="L6632" s="52">
        <v>0</v>
      </c>
      <c r="M6632" s="52">
        <v>0</v>
      </c>
      <c r="N6632" s="52">
        <v>0</v>
      </c>
      <c r="O6632" s="52">
        <v>0</v>
      </c>
      <c r="P6632" s="52">
        <v>0</v>
      </c>
      <c r="Q6632" s="52">
        <v>0</v>
      </c>
      <c r="R6632" s="52">
        <v>0</v>
      </c>
      <c r="S6632" s="52">
        <v>0</v>
      </c>
      <c r="T6632" s="52">
        <v>0</v>
      </c>
      <c r="U6632" s="52">
        <v>0</v>
      </c>
      <c r="V6632" s="52">
        <v>0</v>
      </c>
      <c r="W6632" s="52">
        <v>0</v>
      </c>
      <c r="X6632" s="52">
        <v>0</v>
      </c>
      <c r="Y6632" s="52">
        <v>0</v>
      </c>
      <c r="Z6632" s="52">
        <v>0</v>
      </c>
    </row>
    <row r="6633" spans="1:26">
      <c r="A6633" s="52" t="s">
        <v>356</v>
      </c>
      <c r="B6633" s="52" t="s">
        <v>342</v>
      </c>
      <c r="C6633" s="52" t="s">
        <v>252</v>
      </c>
      <c r="D6633" s="52" t="s">
        <v>93</v>
      </c>
      <c r="E6633" s="52" t="s">
        <v>94</v>
      </c>
      <c r="F6633" s="52" t="s">
        <v>72</v>
      </c>
      <c r="G6633" s="52">
        <v>1.9393006392000003</v>
      </c>
      <c r="H6633" s="52">
        <v>2.1284979443999998</v>
      </c>
      <c r="I6633" s="52">
        <v>4.4462015676000002</v>
      </c>
      <c r="J6633" s="52">
        <v>3.4529000148000004</v>
      </c>
      <c r="K6633" s="52">
        <v>3.8312988120000004</v>
      </c>
      <c r="L6633" s="52">
        <v>2.6487999540000002</v>
      </c>
      <c r="M6633" s="52">
        <v>2.4595984620000002</v>
      </c>
      <c r="N6633" s="52">
        <v>3.9732020244000004</v>
      </c>
      <c r="O6633" s="52">
        <v>3.9258995580000002</v>
      </c>
      <c r="P6633" s="52">
        <v>3.9732020244000004</v>
      </c>
      <c r="Q6633" s="52">
        <v>4.0205003040000005</v>
      </c>
      <c r="R6633" s="52">
        <v>3.7366980660000002</v>
      </c>
      <c r="S6633" s="52">
        <v>3.6893997864000001</v>
      </c>
      <c r="T6633" s="52">
        <v>3.7366980660000002</v>
      </c>
      <c r="U6633" s="52">
        <v>3.4056017351999999</v>
      </c>
      <c r="V6633" s="52">
        <v>3.4529000148000004</v>
      </c>
      <c r="W6633" s="52">
        <v>3.3110009892000005</v>
      </c>
      <c r="X6633" s="52">
        <v>3.2324356872000002</v>
      </c>
      <c r="Y6633" s="52">
        <v>3.2005532052000003</v>
      </c>
      <c r="Z6633" s="52">
        <v>3.0271526964000004</v>
      </c>
    </row>
    <row r="6634" spans="1:26">
      <c r="A6634" s="52" t="s">
        <v>356</v>
      </c>
      <c r="B6634" s="52" t="s">
        <v>343</v>
      </c>
      <c r="C6634" s="52" t="s">
        <v>252</v>
      </c>
      <c r="D6634" s="52" t="s">
        <v>93</v>
      </c>
      <c r="E6634" s="52" t="s">
        <v>94</v>
      </c>
      <c r="F6634" s="52" t="s">
        <v>73</v>
      </c>
      <c r="G6634" s="52">
        <v>0</v>
      </c>
      <c r="H6634" s="52">
        <v>0</v>
      </c>
      <c r="I6634" s="52">
        <v>0</v>
      </c>
      <c r="J6634" s="52">
        <v>0</v>
      </c>
      <c r="K6634" s="52">
        <v>0</v>
      </c>
      <c r="L6634" s="52">
        <v>0</v>
      </c>
      <c r="M6634" s="52">
        <v>2.0043007091999998</v>
      </c>
      <c r="N6634" s="52">
        <v>2.333701386</v>
      </c>
      <c r="O6634" s="52">
        <v>2.6720994960000004</v>
      </c>
      <c r="P6634" s="52">
        <v>3.0339018179999999</v>
      </c>
      <c r="Q6634" s="52">
        <v>3.264301422</v>
      </c>
      <c r="R6634" s="52">
        <v>3.4334983836000004</v>
      </c>
      <c r="S6634" s="52">
        <v>3.4056017351999999</v>
      </c>
      <c r="T6634" s="52">
        <v>3.7089019008000004</v>
      </c>
      <c r="U6634" s="52">
        <v>3.3498000648000001</v>
      </c>
      <c r="V6634" s="52">
        <v>3.3920993052000004</v>
      </c>
      <c r="W6634" s="52">
        <v>3.5442015624000001</v>
      </c>
      <c r="X6634" s="52">
        <v>3.3895788516000001</v>
      </c>
      <c r="Y6634" s="52">
        <v>3.2910299532000002</v>
      </c>
      <c r="Z6634" s="52">
        <v>3.2950785888</v>
      </c>
    </row>
    <row r="6635" spans="1:26">
      <c r="A6635" s="52" t="s">
        <v>357</v>
      </c>
      <c r="B6635" s="52" t="s">
        <v>337</v>
      </c>
      <c r="C6635" s="52" t="s">
        <v>252</v>
      </c>
      <c r="D6635" s="52" t="s">
        <v>93</v>
      </c>
      <c r="E6635" s="52" t="s">
        <v>95</v>
      </c>
      <c r="F6635" s="52" t="s">
        <v>63</v>
      </c>
      <c r="G6635" s="52">
        <v>0</v>
      </c>
      <c r="H6635" s="52">
        <v>0</v>
      </c>
      <c r="I6635" s="52">
        <v>0</v>
      </c>
      <c r="J6635" s="52">
        <v>0</v>
      </c>
      <c r="K6635" s="52">
        <v>0</v>
      </c>
      <c r="L6635" s="52">
        <v>0</v>
      </c>
      <c r="M6635" s="52">
        <v>0</v>
      </c>
      <c r="N6635" s="52">
        <v>0</v>
      </c>
      <c r="O6635" s="52">
        <v>0</v>
      </c>
      <c r="P6635" s="52">
        <v>0</v>
      </c>
      <c r="Q6635" s="52">
        <v>0</v>
      </c>
      <c r="R6635" s="52">
        <v>0</v>
      </c>
      <c r="S6635" s="52">
        <v>0</v>
      </c>
      <c r="T6635" s="52">
        <v>0</v>
      </c>
      <c r="U6635" s="52">
        <v>0</v>
      </c>
      <c r="V6635" s="52">
        <v>0</v>
      </c>
      <c r="W6635" s="52">
        <v>0</v>
      </c>
      <c r="X6635" s="52">
        <v>0</v>
      </c>
      <c r="Y6635" s="52">
        <v>0</v>
      </c>
      <c r="Z6635" s="52">
        <v>0</v>
      </c>
    </row>
    <row r="6636" spans="1:26">
      <c r="A6636" s="52" t="s">
        <v>357</v>
      </c>
      <c r="B6636" s="52" t="s">
        <v>338</v>
      </c>
      <c r="C6636" s="52" t="s">
        <v>252</v>
      </c>
      <c r="D6636" s="52" t="s">
        <v>93</v>
      </c>
      <c r="E6636" s="52" t="s">
        <v>95</v>
      </c>
      <c r="F6636" s="52" t="s">
        <v>64</v>
      </c>
      <c r="G6636" s="52">
        <v>0</v>
      </c>
      <c r="H6636" s="52">
        <v>0</v>
      </c>
      <c r="I6636" s="52">
        <v>0</v>
      </c>
      <c r="J6636" s="52">
        <v>0</v>
      </c>
      <c r="K6636" s="52">
        <v>0</v>
      </c>
      <c r="L6636" s="52">
        <v>0</v>
      </c>
      <c r="M6636" s="52">
        <v>0</v>
      </c>
      <c r="N6636" s="52">
        <v>0</v>
      </c>
      <c r="O6636" s="52">
        <v>0</v>
      </c>
      <c r="P6636" s="52">
        <v>0</v>
      </c>
      <c r="Q6636" s="52">
        <v>0</v>
      </c>
      <c r="R6636" s="52">
        <v>0</v>
      </c>
      <c r="S6636" s="52">
        <v>0</v>
      </c>
      <c r="T6636" s="52">
        <v>0</v>
      </c>
      <c r="U6636" s="52">
        <v>0</v>
      </c>
      <c r="V6636" s="52">
        <v>0</v>
      </c>
      <c r="W6636" s="52">
        <v>0</v>
      </c>
      <c r="X6636" s="52">
        <v>0</v>
      </c>
      <c r="Y6636" s="52">
        <v>0</v>
      </c>
      <c r="Z6636" s="52">
        <v>0</v>
      </c>
    </row>
    <row r="6637" spans="1:26">
      <c r="A6637" s="52" t="s">
        <v>357</v>
      </c>
      <c r="B6637" s="52" t="s">
        <v>339</v>
      </c>
      <c r="C6637" s="52" t="s">
        <v>252</v>
      </c>
      <c r="D6637" s="52" t="s">
        <v>93</v>
      </c>
      <c r="E6637" s="52" t="s">
        <v>95</v>
      </c>
      <c r="F6637" s="52" t="s">
        <v>65</v>
      </c>
      <c r="G6637" s="52">
        <v>0</v>
      </c>
      <c r="H6637" s="52">
        <v>0</v>
      </c>
      <c r="I6637" s="52">
        <v>0</v>
      </c>
      <c r="J6637" s="52">
        <v>0</v>
      </c>
      <c r="K6637" s="52">
        <v>0</v>
      </c>
      <c r="L6637" s="52">
        <v>0</v>
      </c>
      <c r="M6637" s="52">
        <v>0</v>
      </c>
      <c r="N6637" s="52">
        <v>0</v>
      </c>
      <c r="O6637" s="52">
        <v>0</v>
      </c>
      <c r="P6637" s="52">
        <v>0</v>
      </c>
      <c r="Q6637" s="52">
        <v>0</v>
      </c>
      <c r="R6637" s="52">
        <v>0</v>
      </c>
      <c r="S6637" s="52">
        <v>0</v>
      </c>
      <c r="T6637" s="52">
        <v>0</v>
      </c>
      <c r="U6637" s="52">
        <v>0</v>
      </c>
      <c r="V6637" s="52">
        <v>0</v>
      </c>
      <c r="W6637" s="52">
        <v>0</v>
      </c>
      <c r="X6637" s="52">
        <v>0</v>
      </c>
      <c r="Y6637" s="52">
        <v>0</v>
      </c>
      <c r="Z6637" s="52">
        <v>0</v>
      </c>
    </row>
    <row r="6638" spans="1:26">
      <c r="A6638" s="52" t="s">
        <v>357</v>
      </c>
      <c r="B6638" s="52" t="s">
        <v>340</v>
      </c>
      <c r="C6638" s="52" t="s">
        <v>252</v>
      </c>
      <c r="D6638" s="52" t="s">
        <v>93</v>
      </c>
      <c r="E6638" s="52" t="s">
        <v>95</v>
      </c>
      <c r="F6638" s="52" t="s">
        <v>66</v>
      </c>
      <c r="G6638" s="52">
        <v>20.613600943200002</v>
      </c>
      <c r="H6638" s="52">
        <v>21.546001303200001</v>
      </c>
      <c r="I6638" s="52">
        <v>22.852802066399999</v>
      </c>
      <c r="J6638" s="52">
        <v>23.425200428400004</v>
      </c>
      <c r="K6638" s="52">
        <v>23.489999531999999</v>
      </c>
      <c r="L6638" s="52">
        <v>21.934800111599998</v>
      </c>
      <c r="M6638" s="52">
        <v>21.992397919200002</v>
      </c>
      <c r="N6638" s="52">
        <v>22.190400064800002</v>
      </c>
      <c r="O6638" s="52">
        <v>21.9384007596</v>
      </c>
      <c r="P6638" s="52">
        <v>23.151601422000002</v>
      </c>
      <c r="Q6638" s="52">
        <v>23.8896002844</v>
      </c>
      <c r="R6638" s="52">
        <v>23.338801623599998</v>
      </c>
      <c r="S6638" s="52">
        <v>23.868000583200001</v>
      </c>
      <c r="T6638" s="52">
        <v>24.318002034000003</v>
      </c>
      <c r="U6638" s="52">
        <v>24.926398502400001</v>
      </c>
      <c r="V6638" s="52">
        <v>25.995598365599999</v>
      </c>
      <c r="W6638" s="52">
        <v>27.320398182000005</v>
      </c>
      <c r="X6638" s="52">
        <v>26.264880781200002</v>
      </c>
      <c r="Y6638" s="52">
        <v>25.997038624799998</v>
      </c>
      <c r="Z6638" s="52">
        <v>27.676799532</v>
      </c>
    </row>
    <row r="6639" spans="1:26">
      <c r="A6639" s="52" t="s">
        <v>357</v>
      </c>
      <c r="B6639" s="52" t="s">
        <v>341</v>
      </c>
      <c r="C6639" s="52" t="s">
        <v>252</v>
      </c>
      <c r="D6639" s="52" t="s">
        <v>93</v>
      </c>
      <c r="E6639" s="52" t="s">
        <v>95</v>
      </c>
      <c r="F6639" s="52" t="s">
        <v>67</v>
      </c>
      <c r="G6639" s="52">
        <v>0</v>
      </c>
      <c r="H6639" s="52">
        <v>0</v>
      </c>
      <c r="I6639" s="52">
        <v>0</v>
      </c>
      <c r="J6639" s="52">
        <v>0</v>
      </c>
      <c r="K6639" s="52">
        <v>0</v>
      </c>
      <c r="L6639" s="52">
        <v>0</v>
      </c>
      <c r="M6639" s="52">
        <v>0</v>
      </c>
      <c r="N6639" s="52">
        <v>0</v>
      </c>
      <c r="O6639" s="52">
        <v>0</v>
      </c>
      <c r="P6639" s="52">
        <v>0</v>
      </c>
      <c r="Q6639" s="52">
        <v>0</v>
      </c>
      <c r="R6639" s="52">
        <v>0</v>
      </c>
      <c r="S6639" s="52">
        <v>0</v>
      </c>
      <c r="T6639" s="52">
        <v>0</v>
      </c>
      <c r="U6639" s="52">
        <v>0</v>
      </c>
      <c r="V6639" s="52">
        <v>0</v>
      </c>
      <c r="W6639" s="52">
        <v>0</v>
      </c>
      <c r="X6639" s="52">
        <v>0</v>
      </c>
      <c r="Y6639" s="52">
        <v>0</v>
      </c>
      <c r="Z6639" s="52">
        <v>0</v>
      </c>
    </row>
    <row r="6640" spans="1:26">
      <c r="A6640" s="52" t="s">
        <v>357</v>
      </c>
      <c r="B6640" s="52" t="s">
        <v>337</v>
      </c>
      <c r="C6640" s="52" t="s">
        <v>252</v>
      </c>
      <c r="D6640" s="52" t="s">
        <v>93</v>
      </c>
      <c r="E6640" s="52" t="s">
        <v>95</v>
      </c>
      <c r="F6640" s="52" t="s">
        <v>68</v>
      </c>
      <c r="G6640" s="52">
        <v>0</v>
      </c>
      <c r="H6640" s="52">
        <v>0</v>
      </c>
      <c r="I6640" s="52">
        <v>0</v>
      </c>
      <c r="J6640" s="52">
        <v>0</v>
      </c>
      <c r="K6640" s="52">
        <v>0</v>
      </c>
      <c r="L6640" s="52">
        <v>0</v>
      </c>
      <c r="M6640" s="52">
        <v>0</v>
      </c>
      <c r="N6640" s="52">
        <v>0</v>
      </c>
      <c r="O6640" s="52">
        <v>0</v>
      </c>
      <c r="P6640" s="52">
        <v>0</v>
      </c>
      <c r="Q6640" s="52">
        <v>0</v>
      </c>
      <c r="R6640" s="52">
        <v>0</v>
      </c>
      <c r="S6640" s="52">
        <v>0</v>
      </c>
      <c r="T6640" s="52">
        <v>0</v>
      </c>
      <c r="U6640" s="52">
        <v>0</v>
      </c>
      <c r="V6640" s="52">
        <v>0</v>
      </c>
      <c r="W6640" s="52">
        <v>0</v>
      </c>
      <c r="X6640" s="52">
        <v>0</v>
      </c>
      <c r="Y6640" s="52">
        <v>0</v>
      </c>
      <c r="Z6640" s="52">
        <v>0</v>
      </c>
    </row>
    <row r="6641" spans="1:26">
      <c r="A6641" s="52" t="s">
        <v>357</v>
      </c>
      <c r="B6641" s="52" t="s">
        <v>337</v>
      </c>
      <c r="C6641" s="52" t="s">
        <v>252</v>
      </c>
      <c r="D6641" s="52" t="s">
        <v>93</v>
      </c>
      <c r="E6641" s="52" t="s">
        <v>95</v>
      </c>
      <c r="F6641" s="52" t="s">
        <v>69</v>
      </c>
      <c r="G6641" s="52">
        <v>0</v>
      </c>
      <c r="H6641" s="52">
        <v>0</v>
      </c>
      <c r="I6641" s="52">
        <v>0</v>
      </c>
      <c r="J6641" s="52">
        <v>0</v>
      </c>
      <c r="K6641" s="52">
        <v>0</v>
      </c>
      <c r="L6641" s="52">
        <v>0</v>
      </c>
      <c r="M6641" s="52">
        <v>0</v>
      </c>
      <c r="N6641" s="52">
        <v>0</v>
      </c>
      <c r="O6641" s="52">
        <v>0</v>
      </c>
      <c r="P6641" s="52">
        <v>0</v>
      </c>
      <c r="Q6641" s="52">
        <v>0</v>
      </c>
      <c r="R6641" s="52">
        <v>0</v>
      </c>
      <c r="S6641" s="52">
        <v>0</v>
      </c>
      <c r="T6641" s="52">
        <v>0</v>
      </c>
      <c r="U6641" s="52">
        <v>0</v>
      </c>
      <c r="V6641" s="52">
        <v>0</v>
      </c>
      <c r="W6641" s="52">
        <v>0</v>
      </c>
      <c r="X6641" s="52">
        <v>0</v>
      </c>
      <c r="Y6641" s="52">
        <v>0</v>
      </c>
      <c r="Z6641" s="52">
        <v>0</v>
      </c>
    </row>
    <row r="6642" spans="1:26">
      <c r="A6642" s="52" t="s">
        <v>357</v>
      </c>
      <c r="B6642" s="52" t="s">
        <v>337</v>
      </c>
      <c r="C6642" s="52" t="s">
        <v>252</v>
      </c>
      <c r="D6642" s="52" t="s">
        <v>93</v>
      </c>
      <c r="E6642" s="52" t="s">
        <v>95</v>
      </c>
      <c r="F6642" s="52" t="s">
        <v>70</v>
      </c>
      <c r="G6642" s="52">
        <v>0</v>
      </c>
      <c r="H6642" s="52">
        <v>0</v>
      </c>
      <c r="I6642" s="52">
        <v>0</v>
      </c>
      <c r="J6642" s="52">
        <v>0</v>
      </c>
      <c r="K6642" s="52">
        <v>0</v>
      </c>
      <c r="L6642" s="52">
        <v>0</v>
      </c>
      <c r="M6642" s="52">
        <v>0</v>
      </c>
      <c r="N6642" s="52">
        <v>0</v>
      </c>
      <c r="O6642" s="52">
        <v>0</v>
      </c>
      <c r="P6642" s="52">
        <v>0</v>
      </c>
      <c r="Q6642" s="52">
        <v>0</v>
      </c>
      <c r="R6642" s="52">
        <v>0</v>
      </c>
      <c r="S6642" s="52">
        <v>0</v>
      </c>
      <c r="T6642" s="52">
        <v>0</v>
      </c>
      <c r="U6642" s="52">
        <v>0</v>
      </c>
      <c r="V6642" s="52">
        <v>0</v>
      </c>
      <c r="W6642" s="52">
        <v>0</v>
      </c>
      <c r="X6642" s="52">
        <v>0</v>
      </c>
      <c r="Y6642" s="52">
        <v>0</v>
      </c>
      <c r="Z6642" s="52">
        <v>0</v>
      </c>
    </row>
    <row r="6643" spans="1:26">
      <c r="A6643" s="52" t="s">
        <v>357</v>
      </c>
      <c r="B6643" s="52" t="s">
        <v>342</v>
      </c>
      <c r="C6643" s="52" t="s">
        <v>252</v>
      </c>
      <c r="D6643" s="52" t="s">
        <v>93</v>
      </c>
      <c r="E6643" s="52" t="s">
        <v>95</v>
      </c>
      <c r="F6643" s="52" t="s">
        <v>71</v>
      </c>
      <c r="G6643" s="52">
        <v>0</v>
      </c>
      <c r="H6643" s="52">
        <v>0</v>
      </c>
      <c r="I6643" s="52">
        <v>0</v>
      </c>
      <c r="J6643" s="52">
        <v>0</v>
      </c>
      <c r="K6643" s="52">
        <v>0</v>
      </c>
      <c r="L6643" s="52">
        <v>0</v>
      </c>
      <c r="M6643" s="52">
        <v>0</v>
      </c>
      <c r="N6643" s="52">
        <v>0</v>
      </c>
      <c r="O6643" s="52">
        <v>0</v>
      </c>
      <c r="P6643" s="52">
        <v>0</v>
      </c>
      <c r="Q6643" s="52">
        <v>0</v>
      </c>
      <c r="R6643" s="52">
        <v>0</v>
      </c>
      <c r="S6643" s="52">
        <v>0</v>
      </c>
      <c r="T6643" s="52">
        <v>0</v>
      </c>
      <c r="U6643" s="52">
        <v>0</v>
      </c>
      <c r="V6643" s="52">
        <v>0</v>
      </c>
      <c r="W6643" s="52">
        <v>0</v>
      </c>
      <c r="X6643" s="52">
        <v>0</v>
      </c>
      <c r="Y6643" s="52">
        <v>0</v>
      </c>
      <c r="Z6643" s="52">
        <v>0</v>
      </c>
    </row>
    <row r="6644" spans="1:26">
      <c r="A6644" s="52" t="s">
        <v>357</v>
      </c>
      <c r="B6644" s="52" t="s">
        <v>342</v>
      </c>
      <c r="C6644" s="52" t="s">
        <v>252</v>
      </c>
      <c r="D6644" s="52" t="s">
        <v>93</v>
      </c>
      <c r="E6644" s="52" t="s">
        <v>95</v>
      </c>
      <c r="F6644" s="52" t="s">
        <v>72</v>
      </c>
      <c r="G6644" s="52">
        <v>3.8786012784000006</v>
      </c>
      <c r="H6644" s="52">
        <v>3.5947990403999999</v>
      </c>
      <c r="I6644" s="52">
        <v>2.4123001824000001</v>
      </c>
      <c r="J6644" s="52">
        <v>2.1758004108</v>
      </c>
      <c r="K6644" s="52">
        <v>1.8919981728000002</v>
      </c>
      <c r="L6644" s="52">
        <v>1.6082001216000001</v>
      </c>
      <c r="M6644" s="52">
        <v>1.466301096</v>
      </c>
      <c r="N6644" s="52">
        <v>1.3244020704000001</v>
      </c>
      <c r="O6644" s="52">
        <v>1.277099604</v>
      </c>
      <c r="P6644" s="52">
        <v>1.3244020704000001</v>
      </c>
      <c r="Q6644" s="52">
        <v>1.3244020704000001</v>
      </c>
      <c r="R6644" s="52">
        <v>1.2298013244000001</v>
      </c>
      <c r="S6644" s="52">
        <v>1.2298013244000001</v>
      </c>
      <c r="T6644" s="52">
        <v>1.2298013244000001</v>
      </c>
      <c r="U6644" s="52">
        <v>1.1352005784000001</v>
      </c>
      <c r="V6644" s="52">
        <v>1.1352005784000001</v>
      </c>
      <c r="W6644" s="52">
        <v>1.0878981120000002</v>
      </c>
      <c r="X6644" s="52">
        <v>1.0682703936</v>
      </c>
      <c r="Y6644" s="52">
        <v>1.0577238444000001</v>
      </c>
      <c r="Z6644" s="52">
        <v>1.000393992</v>
      </c>
    </row>
    <row r="6645" spans="1:26">
      <c r="A6645" s="52" t="s">
        <v>357</v>
      </c>
      <c r="B6645" s="52" t="s">
        <v>343</v>
      </c>
      <c r="C6645" s="52" t="s">
        <v>252</v>
      </c>
      <c r="D6645" s="52" t="s">
        <v>93</v>
      </c>
      <c r="E6645" s="52" t="s">
        <v>95</v>
      </c>
      <c r="F6645" s="52" t="s">
        <v>73</v>
      </c>
      <c r="G6645" s="52">
        <v>1.6524001692000001</v>
      </c>
      <c r="H6645" s="52">
        <v>1.6749000324000001</v>
      </c>
      <c r="I6645" s="52">
        <v>1.8503981279999999</v>
      </c>
      <c r="J6645" s="52">
        <v>1.9277994996000001</v>
      </c>
      <c r="K6645" s="52">
        <v>1.8657008820000003</v>
      </c>
      <c r="L6645" s="52">
        <v>1.8720020160000002</v>
      </c>
      <c r="M6645" s="52">
        <v>1.8980983404</v>
      </c>
      <c r="N6645" s="52">
        <v>1.9430980668000002</v>
      </c>
      <c r="O6645" s="52">
        <v>2.0168987904000004</v>
      </c>
      <c r="P6645" s="52">
        <v>2.0366981676</v>
      </c>
      <c r="Q6645" s="52">
        <v>2.0313013824000001</v>
      </c>
      <c r="R6645" s="52">
        <v>2.0781014328</v>
      </c>
      <c r="S6645" s="52">
        <v>2.1438006984000002</v>
      </c>
      <c r="T6645" s="52">
        <v>2.1681008855999999</v>
      </c>
      <c r="U6645" s="52">
        <v>2.2185015840000002</v>
      </c>
      <c r="V6645" s="52">
        <v>2.2572001764</v>
      </c>
      <c r="W6645" s="52">
        <v>2.2931982828000002</v>
      </c>
      <c r="X6645" s="52">
        <v>2.3438711232</v>
      </c>
      <c r="Y6645" s="52">
        <v>2.4008409107999999</v>
      </c>
      <c r="Z6645" s="52">
        <v>2.3843700396000003</v>
      </c>
    </row>
    <row r="6646" spans="1:26">
      <c r="A6646" s="52" t="s">
        <v>356</v>
      </c>
      <c r="B6646" s="52" t="s">
        <v>337</v>
      </c>
      <c r="C6646" s="52" t="s">
        <v>253</v>
      </c>
      <c r="D6646" s="52" t="s">
        <v>93</v>
      </c>
      <c r="E6646" s="52" t="s">
        <v>94</v>
      </c>
      <c r="F6646" s="52" t="s">
        <v>63</v>
      </c>
      <c r="G6646" s="52">
        <v>1.8327737409259998E-2</v>
      </c>
      <c r="H6646" s="52">
        <v>0</v>
      </c>
      <c r="I6646" s="52">
        <v>0</v>
      </c>
      <c r="J6646" s="52">
        <v>0</v>
      </c>
      <c r="K6646" s="52">
        <v>0</v>
      </c>
      <c r="L6646" s="52">
        <v>0</v>
      </c>
      <c r="M6646" s="52">
        <v>0</v>
      </c>
      <c r="N6646" s="52">
        <v>0</v>
      </c>
      <c r="O6646" s="52">
        <v>0</v>
      </c>
      <c r="P6646" s="52">
        <v>0</v>
      </c>
      <c r="Q6646" s="52">
        <v>0</v>
      </c>
      <c r="R6646" s="52">
        <v>0</v>
      </c>
      <c r="S6646" s="52">
        <v>0</v>
      </c>
      <c r="T6646" s="52">
        <v>0</v>
      </c>
      <c r="U6646" s="52">
        <v>0</v>
      </c>
      <c r="V6646" s="52">
        <v>0</v>
      </c>
      <c r="W6646" s="52">
        <v>0</v>
      </c>
      <c r="X6646" s="52">
        <v>0</v>
      </c>
      <c r="Y6646" s="52">
        <v>0</v>
      </c>
      <c r="Z6646" s="52">
        <v>0</v>
      </c>
    </row>
    <row r="6647" spans="1:26">
      <c r="A6647" s="52" t="s">
        <v>356</v>
      </c>
      <c r="B6647" s="52" t="s">
        <v>338</v>
      </c>
      <c r="C6647" s="52" t="s">
        <v>253</v>
      </c>
      <c r="D6647" s="52" t="s">
        <v>93</v>
      </c>
      <c r="E6647" s="52" t="s">
        <v>94</v>
      </c>
      <c r="F6647" s="52" t="s">
        <v>64</v>
      </c>
      <c r="G6647" s="52">
        <v>0</v>
      </c>
      <c r="H6647" s="52">
        <v>0</v>
      </c>
      <c r="I6647" s="52">
        <v>0</v>
      </c>
      <c r="J6647" s="52">
        <v>0</v>
      </c>
      <c r="K6647" s="52">
        <v>0</v>
      </c>
      <c r="L6647" s="52">
        <v>0</v>
      </c>
      <c r="M6647" s="52">
        <v>0</v>
      </c>
      <c r="N6647" s="52">
        <v>0</v>
      </c>
      <c r="O6647" s="52">
        <v>0</v>
      </c>
      <c r="P6647" s="52">
        <v>0</v>
      </c>
      <c r="Q6647" s="52">
        <v>0</v>
      </c>
      <c r="R6647" s="52">
        <v>0</v>
      </c>
      <c r="S6647" s="52">
        <v>0</v>
      </c>
      <c r="T6647" s="52">
        <v>0</v>
      </c>
      <c r="U6647" s="52">
        <v>0</v>
      </c>
      <c r="V6647" s="52">
        <v>0</v>
      </c>
      <c r="W6647" s="52">
        <v>0</v>
      </c>
      <c r="X6647" s="52">
        <v>0</v>
      </c>
      <c r="Y6647" s="52">
        <v>0</v>
      </c>
      <c r="Z6647" s="52">
        <v>0</v>
      </c>
    </row>
    <row r="6648" spans="1:26">
      <c r="A6648" s="52" t="s">
        <v>356</v>
      </c>
      <c r="B6648" s="52" t="s">
        <v>339</v>
      </c>
      <c r="C6648" s="52" t="s">
        <v>253</v>
      </c>
      <c r="D6648" s="52" t="s">
        <v>93</v>
      </c>
      <c r="E6648" s="52" t="s">
        <v>94</v>
      </c>
      <c r="F6648" s="52" t="s">
        <v>65</v>
      </c>
      <c r="G6648" s="52">
        <v>0</v>
      </c>
      <c r="H6648" s="52">
        <v>0</v>
      </c>
      <c r="I6648" s="52">
        <v>0</v>
      </c>
      <c r="J6648" s="52">
        <v>0</v>
      </c>
      <c r="K6648" s="52">
        <v>0</v>
      </c>
      <c r="L6648" s="52">
        <v>0</v>
      </c>
      <c r="M6648" s="52">
        <v>0</v>
      </c>
      <c r="N6648" s="52">
        <v>0</v>
      </c>
      <c r="O6648" s="52">
        <v>0</v>
      </c>
      <c r="P6648" s="52">
        <v>0</v>
      </c>
      <c r="Q6648" s="52">
        <v>0</v>
      </c>
      <c r="R6648" s="52">
        <v>0</v>
      </c>
      <c r="S6648" s="52">
        <v>0</v>
      </c>
      <c r="T6648" s="52">
        <v>0</v>
      </c>
      <c r="U6648" s="52">
        <v>0</v>
      </c>
      <c r="V6648" s="52">
        <v>0</v>
      </c>
      <c r="W6648" s="52">
        <v>0</v>
      </c>
      <c r="X6648" s="52">
        <v>0</v>
      </c>
      <c r="Y6648" s="52">
        <v>0</v>
      </c>
      <c r="Z6648" s="52">
        <v>0</v>
      </c>
    </row>
    <row r="6649" spans="1:26">
      <c r="A6649" s="52" t="s">
        <v>356</v>
      </c>
      <c r="B6649" s="52" t="s">
        <v>340</v>
      </c>
      <c r="C6649" s="52" t="s">
        <v>253</v>
      </c>
      <c r="D6649" s="52" t="s">
        <v>93</v>
      </c>
      <c r="E6649" s="52" t="s">
        <v>94</v>
      </c>
      <c r="F6649" s="52" t="s">
        <v>66</v>
      </c>
      <c r="G6649" s="52">
        <v>133.32677839946561</v>
      </c>
      <c r="H6649" s="52">
        <v>137.36435193092777</v>
      </c>
      <c r="I6649" s="52">
        <v>144.27749297726152</v>
      </c>
      <c r="J6649" s="52">
        <v>151.23688132640288</v>
      </c>
      <c r="K6649" s="52">
        <v>158.62615397001471</v>
      </c>
      <c r="L6649" s="52">
        <v>166.5045304365068</v>
      </c>
      <c r="M6649" s="52">
        <v>172.40866616827503</v>
      </c>
      <c r="N6649" s="52">
        <v>173.10616105278945</v>
      </c>
      <c r="O6649" s="52">
        <v>172.7089811412043</v>
      </c>
      <c r="P6649" s="52">
        <v>167.35657291352649</v>
      </c>
      <c r="Q6649" s="52">
        <v>173.96413709013015</v>
      </c>
      <c r="R6649" s="52">
        <v>173.78872216098139</v>
      </c>
      <c r="S6649" s="52">
        <v>173.48740506541193</v>
      </c>
      <c r="T6649" s="52">
        <v>174.05768668222547</v>
      </c>
      <c r="U6649" s="52">
        <v>176.14998007424865</v>
      </c>
      <c r="V6649" s="52">
        <v>178.45560022870674</v>
      </c>
      <c r="W6649" s="52">
        <v>181.44896455535763</v>
      </c>
      <c r="X6649" s="52">
        <v>182.80767095470048</v>
      </c>
      <c r="Y6649" s="52">
        <v>177.29740266219679</v>
      </c>
      <c r="Z6649" s="52">
        <v>176.3590705986029</v>
      </c>
    </row>
    <row r="6650" spans="1:26">
      <c r="A6650" s="52" t="s">
        <v>356</v>
      </c>
      <c r="B6650" s="52" t="s">
        <v>341</v>
      </c>
      <c r="C6650" s="52" t="s">
        <v>253</v>
      </c>
      <c r="D6650" s="52" t="s">
        <v>93</v>
      </c>
      <c r="E6650" s="52" t="s">
        <v>94</v>
      </c>
      <c r="F6650" s="52" t="s">
        <v>67</v>
      </c>
      <c r="G6650" s="52">
        <v>0</v>
      </c>
      <c r="H6650" s="52">
        <v>0</v>
      </c>
      <c r="I6650" s="52">
        <v>0</v>
      </c>
      <c r="J6650" s="52">
        <v>0</v>
      </c>
      <c r="K6650" s="52">
        <v>0</v>
      </c>
      <c r="L6650" s="52">
        <v>0</v>
      </c>
      <c r="M6650" s="52">
        <v>0</v>
      </c>
      <c r="N6650" s="52">
        <v>0</v>
      </c>
      <c r="O6650" s="52">
        <v>0</v>
      </c>
      <c r="P6650" s="52">
        <v>0</v>
      </c>
      <c r="Q6650" s="52">
        <v>0</v>
      </c>
      <c r="R6650" s="52">
        <v>0</v>
      </c>
      <c r="S6650" s="52">
        <v>0</v>
      </c>
      <c r="T6650" s="52">
        <v>0</v>
      </c>
      <c r="U6650" s="52">
        <v>0</v>
      </c>
      <c r="V6650" s="52">
        <v>0</v>
      </c>
      <c r="W6650" s="52">
        <v>0</v>
      </c>
      <c r="X6650" s="52">
        <v>0</v>
      </c>
      <c r="Y6650" s="52">
        <v>4.2565671219614395E-2</v>
      </c>
      <c r="Z6650" s="52">
        <v>4.4034384908872806E-2</v>
      </c>
    </row>
    <row r="6651" spans="1:26">
      <c r="A6651" s="52" t="s">
        <v>356</v>
      </c>
      <c r="B6651" s="52" t="s">
        <v>337</v>
      </c>
      <c r="C6651" s="52" t="s">
        <v>253</v>
      </c>
      <c r="D6651" s="52" t="s">
        <v>93</v>
      </c>
      <c r="E6651" s="52" t="s">
        <v>94</v>
      </c>
      <c r="F6651" s="52" t="s">
        <v>68</v>
      </c>
      <c r="G6651" s="52">
        <v>0</v>
      </c>
      <c r="H6651" s="52">
        <v>0</v>
      </c>
      <c r="I6651" s="52">
        <v>0</v>
      </c>
      <c r="J6651" s="52">
        <v>0</v>
      </c>
      <c r="K6651" s="52">
        <v>0</v>
      </c>
      <c r="L6651" s="52">
        <v>0</v>
      </c>
      <c r="M6651" s="52">
        <v>0</v>
      </c>
      <c r="N6651" s="52">
        <v>0</v>
      </c>
      <c r="O6651" s="52">
        <v>0</v>
      </c>
      <c r="P6651" s="52">
        <v>0</v>
      </c>
      <c r="Q6651" s="52">
        <v>0</v>
      </c>
      <c r="R6651" s="52">
        <v>0</v>
      </c>
      <c r="S6651" s="52">
        <v>0</v>
      </c>
      <c r="T6651" s="52">
        <v>0</v>
      </c>
      <c r="U6651" s="52">
        <v>0</v>
      </c>
      <c r="V6651" s="52">
        <v>0</v>
      </c>
      <c r="W6651" s="52">
        <v>0</v>
      </c>
      <c r="X6651" s="52">
        <v>0</v>
      </c>
      <c r="Y6651" s="52">
        <v>0</v>
      </c>
      <c r="Z6651" s="52">
        <v>0</v>
      </c>
    </row>
    <row r="6652" spans="1:26">
      <c r="A6652" s="52" t="s">
        <v>356</v>
      </c>
      <c r="B6652" s="52" t="s">
        <v>337</v>
      </c>
      <c r="C6652" s="52" t="s">
        <v>253</v>
      </c>
      <c r="D6652" s="52" t="s">
        <v>93</v>
      </c>
      <c r="E6652" s="52" t="s">
        <v>94</v>
      </c>
      <c r="F6652" s="52" t="s">
        <v>69</v>
      </c>
      <c r="G6652" s="52">
        <v>0</v>
      </c>
      <c r="H6652" s="52">
        <v>0</v>
      </c>
      <c r="I6652" s="52">
        <v>0</v>
      </c>
      <c r="J6652" s="52">
        <v>0</v>
      </c>
      <c r="K6652" s="52">
        <v>0</v>
      </c>
      <c r="L6652" s="52">
        <v>0</v>
      </c>
      <c r="M6652" s="52">
        <v>0</v>
      </c>
      <c r="N6652" s="52">
        <v>0</v>
      </c>
      <c r="O6652" s="52">
        <v>0</v>
      </c>
      <c r="P6652" s="52">
        <v>0</v>
      </c>
      <c r="Q6652" s="52">
        <v>0</v>
      </c>
      <c r="R6652" s="52">
        <v>0</v>
      </c>
      <c r="S6652" s="52">
        <v>0</v>
      </c>
      <c r="T6652" s="52">
        <v>0</v>
      </c>
      <c r="U6652" s="52">
        <v>0</v>
      </c>
      <c r="V6652" s="52">
        <v>0</v>
      </c>
      <c r="W6652" s="52">
        <v>0</v>
      </c>
      <c r="X6652" s="52">
        <v>0</v>
      </c>
      <c r="Y6652" s="52">
        <v>0</v>
      </c>
      <c r="Z6652" s="52">
        <v>0</v>
      </c>
    </row>
    <row r="6653" spans="1:26">
      <c r="A6653" s="52" t="s">
        <v>356</v>
      </c>
      <c r="B6653" s="52" t="s">
        <v>337</v>
      </c>
      <c r="C6653" s="52" t="s">
        <v>253</v>
      </c>
      <c r="D6653" s="52" t="s">
        <v>93</v>
      </c>
      <c r="E6653" s="52" t="s">
        <v>94</v>
      </c>
      <c r="F6653" s="52" t="s">
        <v>70</v>
      </c>
      <c r="G6653" s="52">
        <v>0</v>
      </c>
      <c r="H6653" s="52">
        <v>0</v>
      </c>
      <c r="I6653" s="52">
        <v>0</v>
      </c>
      <c r="J6653" s="52">
        <v>0</v>
      </c>
      <c r="K6653" s="52">
        <v>0</v>
      </c>
      <c r="L6653" s="52">
        <v>0</v>
      </c>
      <c r="M6653" s="52">
        <v>0</v>
      </c>
      <c r="N6653" s="52">
        <v>0</v>
      </c>
      <c r="O6653" s="52">
        <v>0</v>
      </c>
      <c r="P6653" s="52">
        <v>0</v>
      </c>
      <c r="Q6653" s="52">
        <v>0</v>
      </c>
      <c r="R6653" s="52">
        <v>0</v>
      </c>
      <c r="S6653" s="52">
        <v>0</v>
      </c>
      <c r="T6653" s="52">
        <v>0</v>
      </c>
      <c r="U6653" s="52">
        <v>0</v>
      </c>
      <c r="V6653" s="52">
        <v>0</v>
      </c>
      <c r="W6653" s="52">
        <v>0</v>
      </c>
      <c r="X6653" s="52">
        <v>0</v>
      </c>
      <c r="Y6653" s="52">
        <v>0</v>
      </c>
      <c r="Z6653" s="52">
        <v>0</v>
      </c>
    </row>
    <row r="6654" spans="1:26">
      <c r="A6654" s="52" t="s">
        <v>356</v>
      </c>
      <c r="B6654" s="52" t="s">
        <v>342</v>
      </c>
      <c r="C6654" s="52" t="s">
        <v>253</v>
      </c>
      <c r="D6654" s="52" t="s">
        <v>93</v>
      </c>
      <c r="E6654" s="52" t="s">
        <v>94</v>
      </c>
      <c r="F6654" s="52" t="s">
        <v>71</v>
      </c>
      <c r="G6654" s="52">
        <v>0</v>
      </c>
      <c r="H6654" s="52">
        <v>0</v>
      </c>
      <c r="I6654" s="52">
        <v>0</v>
      </c>
      <c r="J6654" s="52">
        <v>0</v>
      </c>
      <c r="K6654" s="52">
        <v>0</v>
      </c>
      <c r="L6654" s="52">
        <v>0</v>
      </c>
      <c r="M6654" s="52">
        <v>0</v>
      </c>
      <c r="N6654" s="52">
        <v>0</v>
      </c>
      <c r="O6654" s="52">
        <v>0</v>
      </c>
      <c r="P6654" s="52">
        <v>0</v>
      </c>
      <c r="Q6654" s="52">
        <v>0</v>
      </c>
      <c r="R6654" s="52">
        <v>0</v>
      </c>
      <c r="S6654" s="52">
        <v>0</v>
      </c>
      <c r="T6654" s="52">
        <v>0</v>
      </c>
      <c r="U6654" s="52">
        <v>0</v>
      </c>
      <c r="V6654" s="52">
        <v>0</v>
      </c>
      <c r="W6654" s="52">
        <v>0</v>
      </c>
      <c r="X6654" s="52">
        <v>0</v>
      </c>
      <c r="Y6654" s="52">
        <v>0</v>
      </c>
      <c r="Z6654" s="52">
        <v>0</v>
      </c>
    </row>
    <row r="6655" spans="1:26">
      <c r="A6655" s="52" t="s">
        <v>356</v>
      </c>
      <c r="B6655" s="52" t="s">
        <v>342</v>
      </c>
      <c r="C6655" s="52" t="s">
        <v>253</v>
      </c>
      <c r="D6655" s="52" t="s">
        <v>93</v>
      </c>
      <c r="E6655" s="52" t="s">
        <v>94</v>
      </c>
      <c r="F6655" s="52" t="s">
        <v>72</v>
      </c>
      <c r="G6655" s="52">
        <v>37.553116777964895</v>
      </c>
      <c r="H6655" s="52">
        <v>42.503947272445075</v>
      </c>
      <c r="I6655" s="52">
        <v>41.577427617193415</v>
      </c>
      <c r="J6655" s="52">
        <v>46.705583962460274</v>
      </c>
      <c r="K6655" s="52">
        <v>47.799181049426373</v>
      </c>
      <c r="L6655" s="52">
        <v>47.954978096416056</v>
      </c>
      <c r="M6655" s="52">
        <v>47.837819580463083</v>
      </c>
      <c r="N6655" s="52">
        <v>47.199458231397863</v>
      </c>
      <c r="O6655" s="52">
        <v>46.10806231557514</v>
      </c>
      <c r="P6655" s="52">
        <v>46.213659096536865</v>
      </c>
      <c r="Q6655" s="52">
        <v>43.347101621968498</v>
      </c>
      <c r="R6655" s="52">
        <v>40.824794675988848</v>
      </c>
      <c r="S6655" s="52">
        <v>38.785116736127371</v>
      </c>
      <c r="T6655" s="52">
        <v>39.899586717424754</v>
      </c>
      <c r="U6655" s="52">
        <v>40.272173217003001</v>
      </c>
      <c r="V6655" s="52">
        <v>40.328906613910277</v>
      </c>
      <c r="W6655" s="52">
        <v>36.905158714418214</v>
      </c>
      <c r="X6655" s="52">
        <v>37.54952713072867</v>
      </c>
      <c r="Y6655" s="52">
        <v>32.350698815108409</v>
      </c>
      <c r="Z6655" s="52">
        <v>32.868222753193962</v>
      </c>
    </row>
    <row r="6656" spans="1:26">
      <c r="A6656" s="52" t="s">
        <v>356</v>
      </c>
      <c r="B6656" s="52" t="s">
        <v>343</v>
      </c>
      <c r="C6656" s="52" t="s">
        <v>253</v>
      </c>
      <c r="D6656" s="52" t="s">
        <v>93</v>
      </c>
      <c r="E6656" s="52" t="s">
        <v>94</v>
      </c>
      <c r="F6656" s="52" t="s">
        <v>73</v>
      </c>
      <c r="G6656" s="52">
        <v>7.5214706778145271</v>
      </c>
      <c r="H6656" s="52">
        <v>7.7333555488321322</v>
      </c>
      <c r="I6656" s="52">
        <v>7.8030091298017341</v>
      </c>
      <c r="J6656" s="52">
        <v>9.3350430444169579</v>
      </c>
      <c r="K6656" s="52">
        <v>10.852257670235607</v>
      </c>
      <c r="L6656" s="52">
        <v>12.641540313791017</v>
      </c>
      <c r="M6656" s="52">
        <v>13.094875043543023</v>
      </c>
      <c r="N6656" s="52">
        <v>13.328133968174628</v>
      </c>
      <c r="O6656" s="52">
        <v>14.753028813786251</v>
      </c>
      <c r="P6656" s="52">
        <v>15.308205452247861</v>
      </c>
      <c r="Q6656" s="52">
        <v>17.930856030905105</v>
      </c>
      <c r="R6656" s="52">
        <v>15.78346946390907</v>
      </c>
      <c r="S6656" s="52">
        <v>13.92304834604904</v>
      </c>
      <c r="T6656" s="52">
        <v>15.615687125732666</v>
      </c>
      <c r="U6656" s="52">
        <v>17.046401836871087</v>
      </c>
      <c r="V6656" s="52">
        <v>17.337206330399095</v>
      </c>
      <c r="W6656" s="52">
        <v>17.886826888481107</v>
      </c>
      <c r="X6656" s="52">
        <v>18.267414017184311</v>
      </c>
      <c r="Y6656" s="52">
        <v>17.726858852439907</v>
      </c>
      <c r="Z6656" s="52">
        <v>17.976145483865107</v>
      </c>
    </row>
    <row r="6657" spans="1:26">
      <c r="A6657" s="52" t="s">
        <v>357</v>
      </c>
      <c r="B6657" s="52" t="s">
        <v>337</v>
      </c>
      <c r="C6657" s="52" t="s">
        <v>253</v>
      </c>
      <c r="D6657" s="52" t="s">
        <v>93</v>
      </c>
      <c r="E6657" s="52" t="s">
        <v>95</v>
      </c>
      <c r="F6657" s="52" t="s">
        <v>63</v>
      </c>
      <c r="G6657" s="52">
        <v>0</v>
      </c>
      <c r="H6657" s="52">
        <v>0</v>
      </c>
      <c r="I6657" s="52">
        <v>0</v>
      </c>
      <c r="J6657" s="52">
        <v>0</v>
      </c>
      <c r="K6657" s="52">
        <v>0</v>
      </c>
      <c r="L6657" s="52">
        <v>0</v>
      </c>
      <c r="M6657" s="52">
        <v>0</v>
      </c>
      <c r="N6657" s="52">
        <v>0</v>
      </c>
      <c r="O6657" s="52">
        <v>0</v>
      </c>
      <c r="P6657" s="52">
        <v>0</v>
      </c>
      <c r="Q6657" s="52">
        <v>0</v>
      </c>
      <c r="R6657" s="52">
        <v>0</v>
      </c>
      <c r="S6657" s="52">
        <v>0</v>
      </c>
      <c r="T6657" s="52">
        <v>0</v>
      </c>
      <c r="U6657" s="52">
        <v>0</v>
      </c>
      <c r="V6657" s="52">
        <v>0</v>
      </c>
      <c r="W6657" s="52">
        <v>0</v>
      </c>
      <c r="X6657" s="52">
        <v>0</v>
      </c>
      <c r="Y6657" s="52">
        <v>0</v>
      </c>
      <c r="Z6657" s="52">
        <v>0</v>
      </c>
    </row>
    <row r="6658" spans="1:26">
      <c r="A6658" s="52" t="s">
        <v>357</v>
      </c>
      <c r="B6658" s="52" t="s">
        <v>338</v>
      </c>
      <c r="C6658" s="52" t="s">
        <v>253</v>
      </c>
      <c r="D6658" s="52" t="s">
        <v>93</v>
      </c>
      <c r="E6658" s="52" t="s">
        <v>95</v>
      </c>
      <c r="F6658" s="52" t="s">
        <v>64</v>
      </c>
      <c r="G6658" s="52">
        <v>0</v>
      </c>
      <c r="H6658" s="52">
        <v>0</v>
      </c>
      <c r="I6658" s="52">
        <v>0</v>
      </c>
      <c r="J6658" s="52">
        <v>0</v>
      </c>
      <c r="K6658" s="52">
        <v>0</v>
      </c>
      <c r="L6658" s="52">
        <v>0</v>
      </c>
      <c r="M6658" s="52">
        <v>0</v>
      </c>
      <c r="N6658" s="52">
        <v>0</v>
      </c>
      <c r="O6658" s="52">
        <v>0</v>
      </c>
      <c r="P6658" s="52">
        <v>0</v>
      </c>
      <c r="Q6658" s="52">
        <v>0</v>
      </c>
      <c r="R6658" s="52">
        <v>0</v>
      </c>
      <c r="S6658" s="52">
        <v>0</v>
      </c>
      <c r="T6658" s="52">
        <v>0</v>
      </c>
      <c r="U6658" s="52">
        <v>0</v>
      </c>
      <c r="V6658" s="52">
        <v>0</v>
      </c>
      <c r="W6658" s="52">
        <v>0</v>
      </c>
      <c r="X6658" s="52">
        <v>0</v>
      </c>
      <c r="Y6658" s="52">
        <v>0</v>
      </c>
      <c r="Z6658" s="52">
        <v>0</v>
      </c>
    </row>
    <row r="6659" spans="1:26">
      <c r="A6659" s="52" t="s">
        <v>357</v>
      </c>
      <c r="B6659" s="52" t="s">
        <v>339</v>
      </c>
      <c r="C6659" s="52" t="s">
        <v>253</v>
      </c>
      <c r="D6659" s="52" t="s">
        <v>93</v>
      </c>
      <c r="E6659" s="52" t="s">
        <v>95</v>
      </c>
      <c r="F6659" s="52" t="s">
        <v>65</v>
      </c>
      <c r="G6659" s="52">
        <v>0</v>
      </c>
      <c r="H6659" s="52">
        <v>0</v>
      </c>
      <c r="I6659" s="52">
        <v>0</v>
      </c>
      <c r="J6659" s="52">
        <v>0</v>
      </c>
      <c r="K6659" s="52">
        <v>0</v>
      </c>
      <c r="L6659" s="52">
        <v>0</v>
      </c>
      <c r="M6659" s="52">
        <v>0</v>
      </c>
      <c r="N6659" s="52">
        <v>0</v>
      </c>
      <c r="O6659" s="52">
        <v>0</v>
      </c>
      <c r="P6659" s="52">
        <v>0</v>
      </c>
      <c r="Q6659" s="52">
        <v>0</v>
      </c>
      <c r="R6659" s="52">
        <v>0</v>
      </c>
      <c r="S6659" s="52">
        <v>0</v>
      </c>
      <c r="T6659" s="52">
        <v>0</v>
      </c>
      <c r="U6659" s="52">
        <v>0</v>
      </c>
      <c r="V6659" s="52">
        <v>0</v>
      </c>
      <c r="W6659" s="52">
        <v>0</v>
      </c>
      <c r="X6659" s="52">
        <v>0</v>
      </c>
      <c r="Y6659" s="52">
        <v>0</v>
      </c>
      <c r="Z6659" s="52">
        <v>0</v>
      </c>
    </row>
    <row r="6660" spans="1:26">
      <c r="A6660" s="52" t="s">
        <v>357</v>
      </c>
      <c r="B6660" s="52" t="s">
        <v>340</v>
      </c>
      <c r="C6660" s="52" t="s">
        <v>253</v>
      </c>
      <c r="D6660" s="52" t="s">
        <v>93</v>
      </c>
      <c r="E6660" s="52" t="s">
        <v>95</v>
      </c>
      <c r="F6660" s="52" t="s">
        <v>66</v>
      </c>
      <c r="G6660" s="52">
        <v>124.35580944599438</v>
      </c>
      <c r="H6660" s="52">
        <v>128.36243417345145</v>
      </c>
      <c r="I6660" s="52">
        <v>133.88744350115755</v>
      </c>
      <c r="J6660" s="52">
        <v>140.76128343748488</v>
      </c>
      <c r="K6660" s="52">
        <v>142.51712895537281</v>
      </c>
      <c r="L6660" s="52">
        <v>152.2999533381772</v>
      </c>
      <c r="M6660" s="52">
        <v>152.87113276187088</v>
      </c>
      <c r="N6660" s="52">
        <v>155.24330683705992</v>
      </c>
      <c r="O6660" s="52">
        <v>153.67316340312243</v>
      </c>
      <c r="P6660" s="52">
        <v>155.04262306294703</v>
      </c>
      <c r="Q6660" s="52">
        <v>156.3400421860398</v>
      </c>
      <c r="R6660" s="52">
        <v>159.90800471094494</v>
      </c>
      <c r="S6660" s="52">
        <v>155.63715631376451</v>
      </c>
      <c r="T6660" s="52">
        <v>156.86708677324623</v>
      </c>
      <c r="U6660" s="52">
        <v>162.65690217651573</v>
      </c>
      <c r="V6660" s="52">
        <v>161.57660362905861</v>
      </c>
      <c r="W6660" s="52">
        <v>170.39653488274507</v>
      </c>
      <c r="X6660" s="52">
        <v>171.40417697739028</v>
      </c>
      <c r="Y6660" s="52">
        <v>168.76550786935755</v>
      </c>
      <c r="Z6660" s="52">
        <v>169.88214755138068</v>
      </c>
    </row>
    <row r="6661" spans="1:26">
      <c r="A6661" s="52" t="s">
        <v>357</v>
      </c>
      <c r="B6661" s="52" t="s">
        <v>341</v>
      </c>
      <c r="C6661" s="52" t="s">
        <v>253</v>
      </c>
      <c r="D6661" s="52" t="s">
        <v>93</v>
      </c>
      <c r="E6661" s="52" t="s">
        <v>95</v>
      </c>
      <c r="F6661" s="52" t="s">
        <v>67</v>
      </c>
      <c r="G6661" s="52">
        <v>0</v>
      </c>
      <c r="H6661" s="52">
        <v>0</v>
      </c>
      <c r="I6661" s="52">
        <v>0</v>
      </c>
      <c r="J6661" s="52">
        <v>0</v>
      </c>
      <c r="K6661" s="52">
        <v>0</v>
      </c>
      <c r="L6661" s="52">
        <v>0</v>
      </c>
      <c r="M6661" s="52">
        <v>0</v>
      </c>
      <c r="N6661" s="52">
        <v>0</v>
      </c>
      <c r="O6661" s="52">
        <v>0</v>
      </c>
      <c r="P6661" s="52">
        <v>0</v>
      </c>
      <c r="Q6661" s="52">
        <v>0</v>
      </c>
      <c r="R6661" s="52">
        <v>0</v>
      </c>
      <c r="S6661" s="52">
        <v>0</v>
      </c>
      <c r="T6661" s="52">
        <v>0</v>
      </c>
      <c r="U6661" s="52">
        <v>0</v>
      </c>
      <c r="V6661" s="52">
        <v>0</v>
      </c>
      <c r="W6661" s="52">
        <v>0</v>
      </c>
      <c r="X6661" s="52">
        <v>0</v>
      </c>
      <c r="Y6661" s="52">
        <v>0</v>
      </c>
      <c r="Z6661" s="52">
        <v>0</v>
      </c>
    </row>
    <row r="6662" spans="1:26">
      <c r="A6662" s="52" t="s">
        <v>357</v>
      </c>
      <c r="B6662" s="52" t="s">
        <v>337</v>
      </c>
      <c r="C6662" s="52" t="s">
        <v>253</v>
      </c>
      <c r="D6662" s="52" t="s">
        <v>93</v>
      </c>
      <c r="E6662" s="52" t="s">
        <v>95</v>
      </c>
      <c r="F6662" s="52" t="s">
        <v>68</v>
      </c>
      <c r="G6662" s="52">
        <v>0</v>
      </c>
      <c r="H6662" s="52">
        <v>0</v>
      </c>
      <c r="I6662" s="52">
        <v>0</v>
      </c>
      <c r="J6662" s="52">
        <v>0</v>
      </c>
      <c r="K6662" s="52">
        <v>0</v>
      </c>
      <c r="L6662" s="52">
        <v>0</v>
      </c>
      <c r="M6662" s="52">
        <v>0</v>
      </c>
      <c r="N6662" s="52">
        <v>0</v>
      </c>
      <c r="O6662" s="52">
        <v>0</v>
      </c>
      <c r="P6662" s="52">
        <v>0</v>
      </c>
      <c r="Q6662" s="52">
        <v>0</v>
      </c>
      <c r="R6662" s="52">
        <v>0</v>
      </c>
      <c r="S6662" s="52">
        <v>0</v>
      </c>
      <c r="T6662" s="52">
        <v>0</v>
      </c>
      <c r="U6662" s="52">
        <v>0</v>
      </c>
      <c r="V6662" s="52">
        <v>0</v>
      </c>
      <c r="W6662" s="52">
        <v>0</v>
      </c>
      <c r="X6662" s="52">
        <v>0</v>
      </c>
      <c r="Y6662" s="52">
        <v>0</v>
      </c>
      <c r="Z6662" s="52">
        <v>0</v>
      </c>
    </row>
    <row r="6663" spans="1:26">
      <c r="A6663" s="52" t="s">
        <v>357</v>
      </c>
      <c r="B6663" s="52" t="s">
        <v>337</v>
      </c>
      <c r="C6663" s="52" t="s">
        <v>253</v>
      </c>
      <c r="D6663" s="52" t="s">
        <v>93</v>
      </c>
      <c r="E6663" s="52" t="s">
        <v>95</v>
      </c>
      <c r="F6663" s="52" t="s">
        <v>69</v>
      </c>
      <c r="G6663" s="52">
        <v>0</v>
      </c>
      <c r="H6663" s="52">
        <v>0</v>
      </c>
      <c r="I6663" s="52">
        <v>0</v>
      </c>
      <c r="J6663" s="52">
        <v>0</v>
      </c>
      <c r="K6663" s="52">
        <v>0</v>
      </c>
      <c r="L6663" s="52">
        <v>0</v>
      </c>
      <c r="M6663" s="52">
        <v>0</v>
      </c>
      <c r="N6663" s="52">
        <v>0</v>
      </c>
      <c r="O6663" s="52">
        <v>0</v>
      </c>
      <c r="P6663" s="52">
        <v>0</v>
      </c>
      <c r="Q6663" s="52">
        <v>0</v>
      </c>
      <c r="R6663" s="52">
        <v>0</v>
      </c>
      <c r="S6663" s="52">
        <v>0</v>
      </c>
      <c r="T6663" s="52">
        <v>0</v>
      </c>
      <c r="U6663" s="52">
        <v>0</v>
      </c>
      <c r="V6663" s="52">
        <v>0</v>
      </c>
      <c r="W6663" s="52">
        <v>0</v>
      </c>
      <c r="X6663" s="52">
        <v>0</v>
      </c>
      <c r="Y6663" s="52">
        <v>0</v>
      </c>
      <c r="Z6663" s="52">
        <v>0</v>
      </c>
    </row>
    <row r="6664" spans="1:26">
      <c r="A6664" s="52" t="s">
        <v>357</v>
      </c>
      <c r="B6664" s="52" t="s">
        <v>337</v>
      </c>
      <c r="C6664" s="52" t="s">
        <v>253</v>
      </c>
      <c r="D6664" s="52" t="s">
        <v>93</v>
      </c>
      <c r="E6664" s="52" t="s">
        <v>95</v>
      </c>
      <c r="F6664" s="52" t="s">
        <v>70</v>
      </c>
      <c r="G6664" s="52">
        <v>0</v>
      </c>
      <c r="H6664" s="52">
        <v>0</v>
      </c>
      <c r="I6664" s="52">
        <v>0</v>
      </c>
      <c r="J6664" s="52">
        <v>0</v>
      </c>
      <c r="K6664" s="52">
        <v>0</v>
      </c>
      <c r="L6664" s="52">
        <v>0</v>
      </c>
      <c r="M6664" s="52">
        <v>0</v>
      </c>
      <c r="N6664" s="52">
        <v>0</v>
      </c>
      <c r="O6664" s="52">
        <v>0</v>
      </c>
      <c r="P6664" s="52">
        <v>0</v>
      </c>
      <c r="Q6664" s="52">
        <v>0</v>
      </c>
      <c r="R6664" s="52">
        <v>0</v>
      </c>
      <c r="S6664" s="52">
        <v>0</v>
      </c>
      <c r="T6664" s="52">
        <v>0</v>
      </c>
      <c r="U6664" s="52">
        <v>0</v>
      </c>
      <c r="V6664" s="52">
        <v>0</v>
      </c>
      <c r="W6664" s="52">
        <v>0</v>
      </c>
      <c r="X6664" s="52">
        <v>0</v>
      </c>
      <c r="Y6664" s="52">
        <v>0</v>
      </c>
      <c r="Z6664" s="52">
        <v>0</v>
      </c>
    </row>
    <row r="6665" spans="1:26">
      <c r="A6665" s="52" t="s">
        <v>357</v>
      </c>
      <c r="B6665" s="52" t="s">
        <v>342</v>
      </c>
      <c r="C6665" s="52" t="s">
        <v>253</v>
      </c>
      <c r="D6665" s="52" t="s">
        <v>93</v>
      </c>
      <c r="E6665" s="52" t="s">
        <v>95</v>
      </c>
      <c r="F6665" s="52" t="s">
        <v>71</v>
      </c>
      <c r="G6665" s="52">
        <v>0</v>
      </c>
      <c r="H6665" s="52">
        <v>0</v>
      </c>
      <c r="I6665" s="52">
        <v>0</v>
      </c>
      <c r="J6665" s="52">
        <v>0</v>
      </c>
      <c r="K6665" s="52">
        <v>0</v>
      </c>
      <c r="L6665" s="52">
        <v>0</v>
      </c>
      <c r="M6665" s="52">
        <v>0</v>
      </c>
      <c r="N6665" s="52">
        <v>0</v>
      </c>
      <c r="O6665" s="52">
        <v>0</v>
      </c>
      <c r="P6665" s="52">
        <v>0</v>
      </c>
      <c r="Q6665" s="52">
        <v>0</v>
      </c>
      <c r="R6665" s="52">
        <v>0</v>
      </c>
      <c r="S6665" s="52">
        <v>0</v>
      </c>
      <c r="T6665" s="52">
        <v>0</v>
      </c>
      <c r="U6665" s="52">
        <v>0</v>
      </c>
      <c r="V6665" s="52">
        <v>0</v>
      </c>
      <c r="W6665" s="52">
        <v>0</v>
      </c>
      <c r="X6665" s="52">
        <v>0</v>
      </c>
      <c r="Y6665" s="52">
        <v>0</v>
      </c>
      <c r="Z6665" s="52">
        <v>0</v>
      </c>
    </row>
    <row r="6666" spans="1:26">
      <c r="A6666" s="52" t="s">
        <v>357</v>
      </c>
      <c r="B6666" s="52" t="s">
        <v>342</v>
      </c>
      <c r="C6666" s="52" t="s">
        <v>253</v>
      </c>
      <c r="D6666" s="52" t="s">
        <v>93</v>
      </c>
      <c r="E6666" s="52" t="s">
        <v>95</v>
      </c>
      <c r="F6666" s="52" t="s">
        <v>72</v>
      </c>
      <c r="G6666" s="52">
        <v>61.485006852319572</v>
      </c>
      <c r="H6666" s="52">
        <v>58.723554303697192</v>
      </c>
      <c r="I6666" s="52">
        <v>57.296592549434571</v>
      </c>
      <c r="J6666" s="52">
        <v>53.815371502431319</v>
      </c>
      <c r="K6666" s="52">
        <v>54.045311579131301</v>
      </c>
      <c r="L6666" s="52">
        <v>54.5943294956271</v>
      </c>
      <c r="M6666" s="52">
        <v>52.6030474213457</v>
      </c>
      <c r="N6666" s="52">
        <v>52.571533560625127</v>
      </c>
      <c r="O6666" s="52">
        <v>51.736769772403321</v>
      </c>
      <c r="P6666" s="52">
        <v>51.307680295471378</v>
      </c>
      <c r="Q6666" s="52">
        <v>49.656644927786246</v>
      </c>
      <c r="R6666" s="52">
        <v>48.929603354308114</v>
      </c>
      <c r="S6666" s="52">
        <v>47.633316612948335</v>
      </c>
      <c r="T6666" s="52">
        <v>46.658966595254284</v>
      </c>
      <c r="U6666" s="52">
        <v>45.685944552316897</v>
      </c>
      <c r="V6666" s="52">
        <v>47.115183829639236</v>
      </c>
      <c r="W6666" s="52">
        <v>47.579529415191587</v>
      </c>
      <c r="X6666" s="52">
        <v>45.662269907427039</v>
      </c>
      <c r="Y6666" s="52">
        <v>44.802795250631654</v>
      </c>
      <c r="Z6666" s="52">
        <v>44.851981384247004</v>
      </c>
    </row>
    <row r="6667" spans="1:26">
      <c r="A6667" s="52" t="s">
        <v>357</v>
      </c>
      <c r="B6667" s="52" t="s">
        <v>343</v>
      </c>
      <c r="C6667" s="52" t="s">
        <v>253</v>
      </c>
      <c r="D6667" s="52" t="s">
        <v>93</v>
      </c>
      <c r="E6667" s="52" t="s">
        <v>95</v>
      </c>
      <c r="F6667" s="52" t="s">
        <v>73</v>
      </c>
      <c r="G6667" s="52">
        <v>26.288393850000446</v>
      </c>
      <c r="H6667" s="52">
        <v>26.300288548800445</v>
      </c>
      <c r="I6667" s="52">
        <v>26.583362283600458</v>
      </c>
      <c r="J6667" s="52">
        <v>29.3497208157317</v>
      </c>
      <c r="K6667" s="52">
        <v>30.708142097659866</v>
      </c>
      <c r="L6667" s="52">
        <v>31.910592020288949</v>
      </c>
      <c r="M6667" s="52">
        <v>30.546944820990522</v>
      </c>
      <c r="N6667" s="52">
        <v>30.838155676952926</v>
      </c>
      <c r="O6667" s="52">
        <v>31.229984606490536</v>
      </c>
      <c r="P6667" s="52">
        <v>31.950765279011346</v>
      </c>
      <c r="Q6667" s="52">
        <v>30.732349274762928</v>
      </c>
      <c r="R6667" s="52">
        <v>30.284518256896117</v>
      </c>
      <c r="S6667" s="52">
        <v>29.696466433594107</v>
      </c>
      <c r="T6667" s="52">
        <v>27.455414405663266</v>
      </c>
      <c r="U6667" s="52">
        <v>27.237548435450869</v>
      </c>
      <c r="V6667" s="52">
        <v>26.663457940549659</v>
      </c>
      <c r="W6667" s="52">
        <v>27.355521770550464</v>
      </c>
      <c r="X6667" s="52">
        <v>27.110634967696061</v>
      </c>
      <c r="Y6667" s="52">
        <v>29.4642835626173</v>
      </c>
      <c r="Z6667" s="52">
        <v>29.173064956888098</v>
      </c>
    </row>
    <row r="6668" spans="1:26">
      <c r="A6668" s="52" t="s">
        <v>356</v>
      </c>
      <c r="B6668" s="52" t="s">
        <v>337</v>
      </c>
      <c r="C6668" s="52" t="s">
        <v>254</v>
      </c>
      <c r="D6668" s="52" t="s">
        <v>93</v>
      </c>
      <c r="E6668" s="52" t="s">
        <v>94</v>
      </c>
      <c r="F6668" s="52" t="s">
        <v>63</v>
      </c>
      <c r="G6668" s="52">
        <v>0</v>
      </c>
      <c r="H6668" s="52">
        <v>0</v>
      </c>
      <c r="I6668" s="52">
        <v>0</v>
      </c>
      <c r="J6668" s="52">
        <v>0</v>
      </c>
      <c r="K6668" s="52">
        <v>0</v>
      </c>
      <c r="L6668" s="52">
        <v>0</v>
      </c>
      <c r="M6668" s="52">
        <v>0</v>
      </c>
      <c r="N6668" s="52">
        <v>0</v>
      </c>
      <c r="O6668" s="52">
        <v>0</v>
      </c>
      <c r="P6668" s="52">
        <v>0</v>
      </c>
      <c r="Q6668" s="52">
        <v>0</v>
      </c>
      <c r="R6668" s="52">
        <v>0</v>
      </c>
      <c r="S6668" s="52">
        <v>0</v>
      </c>
      <c r="T6668" s="52">
        <v>0</v>
      </c>
      <c r="U6668" s="52">
        <v>0</v>
      </c>
      <c r="V6668" s="52">
        <v>0</v>
      </c>
      <c r="W6668" s="52">
        <v>0</v>
      </c>
      <c r="X6668" s="52">
        <v>0</v>
      </c>
      <c r="Y6668" s="52">
        <v>0</v>
      </c>
      <c r="Z6668" s="52">
        <v>0</v>
      </c>
    </row>
    <row r="6669" spans="1:26">
      <c r="A6669" s="52" t="s">
        <v>356</v>
      </c>
      <c r="B6669" s="52" t="s">
        <v>338</v>
      </c>
      <c r="C6669" s="52" t="s">
        <v>254</v>
      </c>
      <c r="D6669" s="52" t="s">
        <v>93</v>
      </c>
      <c r="E6669" s="52" t="s">
        <v>94</v>
      </c>
      <c r="F6669" s="52" t="s">
        <v>64</v>
      </c>
      <c r="G6669" s="52">
        <v>0</v>
      </c>
      <c r="H6669" s="52">
        <v>0</v>
      </c>
      <c r="I6669" s="52">
        <v>0</v>
      </c>
      <c r="J6669" s="52">
        <v>0</v>
      </c>
      <c r="K6669" s="52">
        <v>0</v>
      </c>
      <c r="L6669" s="52">
        <v>0</v>
      </c>
      <c r="M6669" s="52">
        <v>0</v>
      </c>
      <c r="N6669" s="52">
        <v>0</v>
      </c>
      <c r="O6669" s="52">
        <v>0</v>
      </c>
      <c r="P6669" s="52">
        <v>0</v>
      </c>
      <c r="Q6669" s="52">
        <v>0</v>
      </c>
      <c r="R6669" s="52">
        <v>0</v>
      </c>
      <c r="S6669" s="52">
        <v>0</v>
      </c>
      <c r="T6669" s="52">
        <v>0</v>
      </c>
      <c r="U6669" s="52">
        <v>0</v>
      </c>
      <c r="V6669" s="52">
        <v>0</v>
      </c>
      <c r="W6669" s="52">
        <v>0</v>
      </c>
      <c r="X6669" s="52">
        <v>0</v>
      </c>
      <c r="Y6669" s="52">
        <v>0</v>
      </c>
      <c r="Z6669" s="52">
        <v>0</v>
      </c>
    </row>
    <row r="6670" spans="1:26">
      <c r="A6670" s="52" t="s">
        <v>356</v>
      </c>
      <c r="B6670" s="52" t="s">
        <v>339</v>
      </c>
      <c r="C6670" s="52" t="s">
        <v>254</v>
      </c>
      <c r="D6670" s="52" t="s">
        <v>93</v>
      </c>
      <c r="E6670" s="52" t="s">
        <v>94</v>
      </c>
      <c r="F6670" s="52" t="s">
        <v>65</v>
      </c>
      <c r="G6670" s="52">
        <v>0</v>
      </c>
      <c r="H6670" s="52">
        <v>0</v>
      </c>
      <c r="I6670" s="52">
        <v>0</v>
      </c>
      <c r="J6670" s="52">
        <v>0</v>
      </c>
      <c r="K6670" s="52">
        <v>0</v>
      </c>
      <c r="L6670" s="52">
        <v>0</v>
      </c>
      <c r="M6670" s="52">
        <v>0</v>
      </c>
      <c r="N6670" s="52">
        <v>0</v>
      </c>
      <c r="O6670" s="52">
        <v>0</v>
      </c>
      <c r="P6670" s="52">
        <v>0</v>
      </c>
      <c r="Q6670" s="52">
        <v>0</v>
      </c>
      <c r="R6670" s="52">
        <v>0</v>
      </c>
      <c r="S6670" s="52">
        <v>0</v>
      </c>
      <c r="T6670" s="52">
        <v>0</v>
      </c>
      <c r="U6670" s="52">
        <v>0</v>
      </c>
      <c r="V6670" s="52">
        <v>0</v>
      </c>
      <c r="W6670" s="52">
        <v>0</v>
      </c>
      <c r="X6670" s="52">
        <v>0</v>
      </c>
      <c r="Y6670" s="52">
        <v>0</v>
      </c>
      <c r="Z6670" s="52">
        <v>0</v>
      </c>
    </row>
    <row r="6671" spans="1:26">
      <c r="A6671" s="52" t="s">
        <v>356</v>
      </c>
      <c r="B6671" s="52" t="s">
        <v>340</v>
      </c>
      <c r="C6671" s="52" t="s">
        <v>254</v>
      </c>
      <c r="D6671" s="52" t="s">
        <v>93</v>
      </c>
      <c r="E6671" s="52" t="s">
        <v>94</v>
      </c>
      <c r="F6671" s="52" t="s">
        <v>66</v>
      </c>
      <c r="G6671" s="52">
        <v>65.440097198365066</v>
      </c>
      <c r="H6671" s="52">
        <v>68.97468732225154</v>
      </c>
      <c r="I6671" s="52">
        <v>74.528846832364877</v>
      </c>
      <c r="J6671" s="52">
        <v>79.243008456171481</v>
      </c>
      <c r="K6671" s="52">
        <v>130.69080002143329</v>
      </c>
      <c r="L6671" s="52">
        <v>136.30680002235434</v>
      </c>
      <c r="M6671" s="52">
        <v>145.92600002393189</v>
      </c>
      <c r="N6671" s="52">
        <v>154.31760002530808</v>
      </c>
      <c r="O6671" s="52">
        <v>173.38320002843486</v>
      </c>
      <c r="P6671" s="52">
        <v>169.53120002780315</v>
      </c>
      <c r="Q6671" s="52">
        <v>184.15800003020195</v>
      </c>
      <c r="R6671" s="52">
        <v>184.19040003020726</v>
      </c>
      <c r="S6671" s="52">
        <v>202.78440003325667</v>
      </c>
      <c r="T6671" s="52">
        <v>206.67960003389547</v>
      </c>
      <c r="U6671" s="52">
        <v>213.4548000350066</v>
      </c>
      <c r="V6671" s="52">
        <v>225.1116000369183</v>
      </c>
      <c r="W6671" s="52">
        <v>236.82600003883948</v>
      </c>
      <c r="X6671" s="52">
        <v>239.92560003934781</v>
      </c>
      <c r="Y6671" s="52">
        <v>250.68240004111195</v>
      </c>
      <c r="Z6671" s="52">
        <v>264.47400004337374</v>
      </c>
    </row>
    <row r="6672" spans="1:26">
      <c r="A6672" s="52" t="s">
        <v>356</v>
      </c>
      <c r="B6672" s="52" t="s">
        <v>341</v>
      </c>
      <c r="C6672" s="52" t="s">
        <v>254</v>
      </c>
      <c r="D6672" s="52" t="s">
        <v>93</v>
      </c>
      <c r="E6672" s="52" t="s">
        <v>94</v>
      </c>
      <c r="F6672" s="52" t="s">
        <v>67</v>
      </c>
      <c r="G6672" s="52">
        <v>0</v>
      </c>
      <c r="H6672" s="52">
        <v>0</v>
      </c>
      <c r="I6672" s="52">
        <v>0</v>
      </c>
      <c r="J6672" s="52">
        <v>0</v>
      </c>
      <c r="K6672" s="52">
        <v>0</v>
      </c>
      <c r="L6672" s="52">
        <v>0</v>
      </c>
      <c r="M6672" s="52">
        <v>0</v>
      </c>
      <c r="N6672" s="52">
        <v>0</v>
      </c>
      <c r="O6672" s="52">
        <v>0</v>
      </c>
      <c r="P6672" s="52">
        <v>0</v>
      </c>
      <c r="Q6672" s="52">
        <v>0</v>
      </c>
      <c r="R6672" s="52">
        <v>0</v>
      </c>
      <c r="S6672" s="52">
        <v>0</v>
      </c>
      <c r="T6672" s="52">
        <v>0</v>
      </c>
      <c r="U6672" s="52">
        <v>0</v>
      </c>
      <c r="V6672" s="52">
        <v>0</v>
      </c>
      <c r="W6672" s="52">
        <v>0</v>
      </c>
      <c r="X6672" s="52">
        <v>0</v>
      </c>
      <c r="Y6672" s="52">
        <v>0</v>
      </c>
      <c r="Z6672" s="52">
        <v>0</v>
      </c>
    </row>
    <row r="6673" spans="1:26">
      <c r="A6673" s="52" t="s">
        <v>356</v>
      </c>
      <c r="B6673" s="52" t="s">
        <v>337</v>
      </c>
      <c r="C6673" s="52" t="s">
        <v>254</v>
      </c>
      <c r="D6673" s="52" t="s">
        <v>93</v>
      </c>
      <c r="E6673" s="52" t="s">
        <v>94</v>
      </c>
      <c r="F6673" s="52" t="s">
        <v>68</v>
      </c>
      <c r="G6673" s="52">
        <v>0</v>
      </c>
      <c r="H6673" s="52">
        <v>0</v>
      </c>
      <c r="I6673" s="52">
        <v>0</v>
      </c>
      <c r="J6673" s="52">
        <v>0</v>
      </c>
      <c r="K6673" s="52">
        <v>0</v>
      </c>
      <c r="L6673" s="52">
        <v>0</v>
      </c>
      <c r="M6673" s="52">
        <v>0</v>
      </c>
      <c r="N6673" s="52">
        <v>0</v>
      </c>
      <c r="O6673" s="52">
        <v>0</v>
      </c>
      <c r="P6673" s="52">
        <v>0</v>
      </c>
      <c r="Q6673" s="52">
        <v>0</v>
      </c>
      <c r="R6673" s="52">
        <v>0</v>
      </c>
      <c r="S6673" s="52">
        <v>0</v>
      </c>
      <c r="T6673" s="52">
        <v>0</v>
      </c>
      <c r="U6673" s="52">
        <v>0</v>
      </c>
      <c r="V6673" s="52">
        <v>0</v>
      </c>
      <c r="W6673" s="52">
        <v>0</v>
      </c>
      <c r="X6673" s="52">
        <v>0</v>
      </c>
      <c r="Y6673" s="52">
        <v>0</v>
      </c>
      <c r="Z6673" s="52">
        <v>0</v>
      </c>
    </row>
    <row r="6674" spans="1:26">
      <c r="A6674" s="52" t="s">
        <v>356</v>
      </c>
      <c r="B6674" s="52" t="s">
        <v>337</v>
      </c>
      <c r="C6674" s="52" t="s">
        <v>254</v>
      </c>
      <c r="D6674" s="52" t="s">
        <v>93</v>
      </c>
      <c r="E6674" s="52" t="s">
        <v>94</v>
      </c>
      <c r="F6674" s="52" t="s">
        <v>69</v>
      </c>
      <c r="G6674" s="52">
        <v>0</v>
      </c>
      <c r="H6674" s="52">
        <v>0</v>
      </c>
      <c r="I6674" s="52">
        <v>0</v>
      </c>
      <c r="J6674" s="52">
        <v>0</v>
      </c>
      <c r="K6674" s="52">
        <v>0</v>
      </c>
      <c r="L6674" s="52">
        <v>0</v>
      </c>
      <c r="M6674" s="52">
        <v>0</v>
      </c>
      <c r="N6674" s="52">
        <v>0</v>
      </c>
      <c r="O6674" s="52">
        <v>0</v>
      </c>
      <c r="P6674" s="52">
        <v>0</v>
      </c>
      <c r="Q6674" s="52">
        <v>0</v>
      </c>
      <c r="R6674" s="52">
        <v>0</v>
      </c>
      <c r="S6674" s="52">
        <v>0</v>
      </c>
      <c r="T6674" s="52">
        <v>0</v>
      </c>
      <c r="U6674" s="52">
        <v>0</v>
      </c>
      <c r="V6674" s="52">
        <v>0</v>
      </c>
      <c r="W6674" s="52">
        <v>0</v>
      </c>
      <c r="X6674" s="52">
        <v>0</v>
      </c>
      <c r="Y6674" s="52">
        <v>0</v>
      </c>
      <c r="Z6674" s="52">
        <v>0</v>
      </c>
    </row>
    <row r="6675" spans="1:26">
      <c r="A6675" s="52" t="s">
        <v>356</v>
      </c>
      <c r="B6675" s="52" t="s">
        <v>337</v>
      </c>
      <c r="C6675" s="52" t="s">
        <v>254</v>
      </c>
      <c r="D6675" s="52" t="s">
        <v>93</v>
      </c>
      <c r="E6675" s="52" t="s">
        <v>94</v>
      </c>
      <c r="F6675" s="52" t="s">
        <v>70</v>
      </c>
      <c r="G6675" s="52">
        <v>0</v>
      </c>
      <c r="H6675" s="52">
        <v>0</v>
      </c>
      <c r="I6675" s="52">
        <v>0</v>
      </c>
      <c r="J6675" s="52">
        <v>0</v>
      </c>
      <c r="K6675" s="52">
        <v>0</v>
      </c>
      <c r="L6675" s="52">
        <v>0</v>
      </c>
      <c r="M6675" s="52">
        <v>0</v>
      </c>
      <c r="N6675" s="52">
        <v>0</v>
      </c>
      <c r="O6675" s="52">
        <v>0</v>
      </c>
      <c r="P6675" s="52">
        <v>0</v>
      </c>
      <c r="Q6675" s="52">
        <v>0</v>
      </c>
      <c r="R6675" s="52">
        <v>0</v>
      </c>
      <c r="S6675" s="52">
        <v>0</v>
      </c>
      <c r="T6675" s="52">
        <v>0</v>
      </c>
      <c r="U6675" s="52">
        <v>0</v>
      </c>
      <c r="V6675" s="52">
        <v>0</v>
      </c>
      <c r="W6675" s="52">
        <v>0</v>
      </c>
      <c r="X6675" s="52">
        <v>0</v>
      </c>
      <c r="Y6675" s="52">
        <v>0</v>
      </c>
      <c r="Z6675" s="52">
        <v>0</v>
      </c>
    </row>
    <row r="6676" spans="1:26">
      <c r="A6676" s="52" t="s">
        <v>356</v>
      </c>
      <c r="B6676" s="52" t="s">
        <v>342</v>
      </c>
      <c r="C6676" s="52" t="s">
        <v>254</v>
      </c>
      <c r="D6676" s="52" t="s">
        <v>93</v>
      </c>
      <c r="E6676" s="52" t="s">
        <v>94</v>
      </c>
      <c r="F6676" s="52" t="s">
        <v>71</v>
      </c>
      <c r="G6676" s="52">
        <v>0</v>
      </c>
      <c r="H6676" s="52">
        <v>0</v>
      </c>
      <c r="I6676" s="52">
        <v>0</v>
      </c>
      <c r="J6676" s="52">
        <v>0</v>
      </c>
      <c r="K6676" s="52">
        <v>0</v>
      </c>
      <c r="L6676" s="52">
        <v>0</v>
      </c>
      <c r="M6676" s="52">
        <v>0</v>
      </c>
      <c r="N6676" s="52">
        <v>0</v>
      </c>
      <c r="O6676" s="52">
        <v>0</v>
      </c>
      <c r="P6676" s="52">
        <v>0</v>
      </c>
      <c r="Q6676" s="52">
        <v>0</v>
      </c>
      <c r="R6676" s="52">
        <v>0</v>
      </c>
      <c r="S6676" s="52">
        <v>0</v>
      </c>
      <c r="T6676" s="52">
        <v>0</v>
      </c>
      <c r="U6676" s="52">
        <v>0</v>
      </c>
      <c r="V6676" s="52">
        <v>0</v>
      </c>
      <c r="W6676" s="52">
        <v>0</v>
      </c>
      <c r="X6676" s="52">
        <v>0</v>
      </c>
      <c r="Y6676" s="52">
        <v>0</v>
      </c>
      <c r="Z6676" s="52">
        <v>0</v>
      </c>
    </row>
    <row r="6677" spans="1:26">
      <c r="A6677" s="52" t="s">
        <v>356</v>
      </c>
      <c r="B6677" s="52" t="s">
        <v>342</v>
      </c>
      <c r="C6677" s="52" t="s">
        <v>254</v>
      </c>
      <c r="D6677" s="52" t="s">
        <v>93</v>
      </c>
      <c r="E6677" s="52" t="s">
        <v>94</v>
      </c>
      <c r="F6677" s="52" t="s">
        <v>72</v>
      </c>
      <c r="G6677" s="52">
        <v>27.060628455133095</v>
      </c>
      <c r="H6677" s="52">
        <v>28.223733776524185</v>
      </c>
      <c r="I6677" s="52">
        <v>28.451256526934767</v>
      </c>
      <c r="J6677" s="52">
        <v>29.119452513212934</v>
      </c>
      <c r="K6677" s="52">
        <v>30.774286488693004</v>
      </c>
      <c r="L6677" s="52">
        <v>24.061991728298555</v>
      </c>
      <c r="M6677" s="52">
        <v>29.769583144741585</v>
      </c>
      <c r="N6677" s="52">
        <v>32.510296476128637</v>
      </c>
      <c r="O6677" s="52">
        <v>33.876661866529666</v>
      </c>
      <c r="P6677" s="52">
        <v>36.634140636051711</v>
      </c>
      <c r="Q6677" s="52">
        <v>50.317675870243399</v>
      </c>
      <c r="R6677" s="52">
        <v>45.581524350030655</v>
      </c>
      <c r="S6677" s="52">
        <v>49.462392565596609</v>
      </c>
      <c r="T6677" s="52">
        <v>38.305568567666668</v>
      </c>
      <c r="U6677" s="52">
        <v>17.391673477790803</v>
      </c>
      <c r="V6677" s="52">
        <v>26.068858992000006</v>
      </c>
      <c r="W6677" s="52">
        <v>25.456413888</v>
      </c>
      <c r="X6677" s="52">
        <v>32.140053936000001</v>
      </c>
      <c r="Y6677" s="52">
        <v>25.456413888</v>
      </c>
      <c r="Z6677" s="52">
        <v>24.311407824000003</v>
      </c>
    </row>
    <row r="6678" spans="1:26">
      <c r="A6678" s="52" t="s">
        <v>356</v>
      </c>
      <c r="B6678" s="52" t="s">
        <v>343</v>
      </c>
      <c r="C6678" s="52" t="s">
        <v>254</v>
      </c>
      <c r="D6678" s="52" t="s">
        <v>93</v>
      </c>
      <c r="E6678" s="52" t="s">
        <v>94</v>
      </c>
      <c r="F6678" s="52" t="s">
        <v>73</v>
      </c>
      <c r="G6678" s="52">
        <v>0</v>
      </c>
      <c r="H6678" s="52">
        <v>0</v>
      </c>
      <c r="I6678" s="52">
        <v>0</v>
      </c>
      <c r="J6678" s="52">
        <v>0</v>
      </c>
      <c r="K6678" s="52">
        <v>0</v>
      </c>
      <c r="L6678" s="52">
        <v>0</v>
      </c>
      <c r="M6678" s="52">
        <v>0</v>
      </c>
      <c r="N6678" s="52">
        <v>0</v>
      </c>
      <c r="O6678" s="52">
        <v>0</v>
      </c>
      <c r="P6678" s="52">
        <v>1.5430451400000265E-2</v>
      </c>
      <c r="Q6678" s="52">
        <v>3.3712113600000572E-2</v>
      </c>
      <c r="R6678" s="52">
        <v>9.705002400000165E-2</v>
      </c>
      <c r="S6678" s="52">
        <v>3.8820009600000663E-2</v>
      </c>
      <c r="T6678" s="52">
        <v>3.5755272000000608E-2</v>
      </c>
      <c r="U6678" s="52">
        <v>2.8660148342230272E-2</v>
      </c>
      <c r="V6678" s="52">
        <v>4.6060952692870083E-2</v>
      </c>
      <c r="W6678" s="52">
        <v>5.823001440000098E-2</v>
      </c>
      <c r="X6678" s="52">
        <v>0.10828739520000182</v>
      </c>
      <c r="Y6678" s="52">
        <v>0.11952476640000202</v>
      </c>
      <c r="Z6678" s="52">
        <v>5.6186856000000944E-2</v>
      </c>
    </row>
    <row r="6679" spans="1:26">
      <c r="A6679" s="52" t="s">
        <v>357</v>
      </c>
      <c r="B6679" s="52" t="s">
        <v>337</v>
      </c>
      <c r="C6679" s="52" t="s">
        <v>254</v>
      </c>
      <c r="D6679" s="52" t="s">
        <v>93</v>
      </c>
      <c r="E6679" s="52" t="s">
        <v>95</v>
      </c>
      <c r="F6679" s="52" t="s">
        <v>63</v>
      </c>
      <c r="G6679" s="52">
        <v>0</v>
      </c>
      <c r="H6679" s="52">
        <v>0</v>
      </c>
      <c r="I6679" s="52">
        <v>0</v>
      </c>
      <c r="J6679" s="52">
        <v>0</v>
      </c>
      <c r="K6679" s="52">
        <v>0</v>
      </c>
      <c r="L6679" s="52">
        <v>0</v>
      </c>
      <c r="M6679" s="52">
        <v>0</v>
      </c>
      <c r="N6679" s="52">
        <v>0</v>
      </c>
      <c r="O6679" s="52">
        <v>0</v>
      </c>
      <c r="P6679" s="52">
        <v>0</v>
      </c>
      <c r="Q6679" s="52">
        <v>0</v>
      </c>
      <c r="R6679" s="52">
        <v>0</v>
      </c>
      <c r="S6679" s="52">
        <v>0</v>
      </c>
      <c r="T6679" s="52">
        <v>0</v>
      </c>
      <c r="U6679" s="52">
        <v>0</v>
      </c>
      <c r="V6679" s="52">
        <v>0</v>
      </c>
      <c r="W6679" s="52">
        <v>0</v>
      </c>
      <c r="X6679" s="52">
        <v>0</v>
      </c>
      <c r="Y6679" s="52">
        <v>0</v>
      </c>
      <c r="Z6679" s="52">
        <v>0</v>
      </c>
    </row>
    <row r="6680" spans="1:26">
      <c r="A6680" s="52" t="s">
        <v>357</v>
      </c>
      <c r="B6680" s="52" t="s">
        <v>338</v>
      </c>
      <c r="C6680" s="52" t="s">
        <v>254</v>
      </c>
      <c r="D6680" s="52" t="s">
        <v>93</v>
      </c>
      <c r="E6680" s="52" t="s">
        <v>95</v>
      </c>
      <c r="F6680" s="52" t="s">
        <v>64</v>
      </c>
      <c r="G6680" s="52">
        <v>205.74620331321674</v>
      </c>
      <c r="H6680" s="52">
        <v>208.37623533090587</v>
      </c>
      <c r="I6680" s="52">
        <v>212.60197652196132</v>
      </c>
      <c r="J6680" s="52">
        <v>216.40514721721411</v>
      </c>
      <c r="K6680" s="52">
        <v>238.42473663600003</v>
      </c>
      <c r="L6680" s="52">
        <v>229.78678208400004</v>
      </c>
      <c r="M6680" s="52">
        <v>228.95829810000004</v>
      </c>
      <c r="N6680" s="52">
        <v>241.00949948400003</v>
      </c>
      <c r="O6680" s="52">
        <v>249.036264972</v>
      </c>
      <c r="P6680" s="52">
        <v>243.22318624800005</v>
      </c>
      <c r="Q6680" s="52">
        <v>273.19812030000003</v>
      </c>
      <c r="R6680" s="52">
        <v>262.00914850800001</v>
      </c>
      <c r="S6680" s="52">
        <v>202.73013136800003</v>
      </c>
      <c r="T6680" s="52">
        <v>263.72393618400002</v>
      </c>
      <c r="U6680" s="52">
        <v>252.57866686264182</v>
      </c>
      <c r="V6680" s="52">
        <v>263.39786820000006</v>
      </c>
      <c r="W6680" s="52">
        <v>230.34379395600004</v>
      </c>
      <c r="X6680" s="52">
        <v>224.77153996800001</v>
      </c>
      <c r="Y6680" s="52">
        <v>220.20642072000004</v>
      </c>
      <c r="Z6680" s="52">
        <v>213.69824945999997</v>
      </c>
    </row>
    <row r="6681" spans="1:26">
      <c r="A6681" s="52" t="s">
        <v>357</v>
      </c>
      <c r="B6681" s="52" t="s">
        <v>339</v>
      </c>
      <c r="C6681" s="52" t="s">
        <v>254</v>
      </c>
      <c r="D6681" s="52" t="s">
        <v>93</v>
      </c>
      <c r="E6681" s="52" t="s">
        <v>95</v>
      </c>
      <c r="F6681" s="52" t="s">
        <v>65</v>
      </c>
      <c r="G6681" s="52">
        <v>0</v>
      </c>
      <c r="H6681" s="52">
        <v>0</v>
      </c>
      <c r="I6681" s="52">
        <v>0</v>
      </c>
      <c r="J6681" s="52">
        <v>0</v>
      </c>
      <c r="K6681" s="52">
        <v>0</v>
      </c>
      <c r="L6681" s="52">
        <v>0</v>
      </c>
      <c r="M6681" s="52">
        <v>0</v>
      </c>
      <c r="N6681" s="52">
        <v>0</v>
      </c>
      <c r="O6681" s="52">
        <v>0</v>
      </c>
      <c r="P6681" s="52">
        <v>0</v>
      </c>
      <c r="Q6681" s="52">
        <v>0</v>
      </c>
      <c r="R6681" s="52">
        <v>0</v>
      </c>
      <c r="S6681" s="52">
        <v>0</v>
      </c>
      <c r="T6681" s="52">
        <v>0</v>
      </c>
      <c r="U6681" s="52">
        <v>0</v>
      </c>
      <c r="V6681" s="52">
        <v>0</v>
      </c>
      <c r="W6681" s="52">
        <v>0</v>
      </c>
      <c r="X6681" s="52">
        <v>0</v>
      </c>
      <c r="Y6681" s="52">
        <v>0</v>
      </c>
      <c r="Z6681" s="52">
        <v>0</v>
      </c>
    </row>
    <row r="6682" spans="1:26">
      <c r="A6682" s="52" t="s">
        <v>357</v>
      </c>
      <c r="B6682" s="52" t="s">
        <v>340</v>
      </c>
      <c r="C6682" s="52" t="s">
        <v>254</v>
      </c>
      <c r="D6682" s="52" t="s">
        <v>93</v>
      </c>
      <c r="E6682" s="52" t="s">
        <v>95</v>
      </c>
      <c r="F6682" s="52" t="s">
        <v>66</v>
      </c>
      <c r="G6682" s="52">
        <v>105.91990282973802</v>
      </c>
      <c r="H6682" s="52">
        <v>111.64091270736944</v>
      </c>
      <c r="I6682" s="52">
        <v>120.63075319964132</v>
      </c>
      <c r="J6682" s="52">
        <v>128.26099157785922</v>
      </c>
      <c r="K6682" s="52">
        <v>89.042400014602961</v>
      </c>
      <c r="L6682" s="52">
        <v>92.206800015121928</v>
      </c>
      <c r="M6682" s="52">
        <v>97.218000015943772</v>
      </c>
      <c r="N6682" s="52">
        <v>100.94760001655541</v>
      </c>
      <c r="O6682" s="52">
        <v>103.62600001699468</v>
      </c>
      <c r="P6682" s="52">
        <v>109.33560001793104</v>
      </c>
      <c r="Q6682" s="52">
        <v>120.01320001968219</v>
      </c>
      <c r="R6682" s="52">
        <v>118.51200001943599</v>
      </c>
      <c r="S6682" s="52">
        <v>131.774400021611</v>
      </c>
      <c r="T6682" s="52">
        <v>136.04040002231062</v>
      </c>
      <c r="U6682" s="52">
        <v>140.92200002311122</v>
      </c>
      <c r="V6682" s="52">
        <v>149.19480002446798</v>
      </c>
      <c r="W6682" s="52">
        <v>158.8608000260532</v>
      </c>
      <c r="X6682" s="52">
        <v>160.61040002634013</v>
      </c>
      <c r="Y6682" s="52">
        <v>163.37520002679355</v>
      </c>
      <c r="Z6682" s="52">
        <v>177.81480002916166</v>
      </c>
    </row>
    <row r="6683" spans="1:26">
      <c r="A6683" s="52" t="s">
        <v>357</v>
      </c>
      <c r="B6683" s="52" t="s">
        <v>341</v>
      </c>
      <c r="C6683" s="52" t="s">
        <v>254</v>
      </c>
      <c r="D6683" s="52" t="s">
        <v>93</v>
      </c>
      <c r="E6683" s="52" t="s">
        <v>95</v>
      </c>
      <c r="F6683" s="52" t="s">
        <v>67</v>
      </c>
      <c r="G6683" s="52">
        <v>0</v>
      </c>
      <c r="H6683" s="52">
        <v>0</v>
      </c>
      <c r="I6683" s="52">
        <v>0</v>
      </c>
      <c r="J6683" s="52">
        <v>0</v>
      </c>
      <c r="K6683" s="52">
        <v>0</v>
      </c>
      <c r="L6683" s="52">
        <v>0</v>
      </c>
      <c r="M6683" s="52">
        <v>0</v>
      </c>
      <c r="N6683" s="52">
        <v>0</v>
      </c>
      <c r="O6683" s="52">
        <v>0</v>
      </c>
      <c r="P6683" s="52">
        <v>0</v>
      </c>
      <c r="Q6683" s="52">
        <v>0</v>
      </c>
      <c r="R6683" s="52">
        <v>0</v>
      </c>
      <c r="S6683" s="52">
        <v>0</v>
      </c>
      <c r="T6683" s="52">
        <v>0</v>
      </c>
      <c r="U6683" s="52">
        <v>0</v>
      </c>
      <c r="V6683" s="52">
        <v>0</v>
      </c>
      <c r="W6683" s="52">
        <v>0</v>
      </c>
      <c r="X6683" s="52">
        <v>0</v>
      </c>
      <c r="Y6683" s="52">
        <v>0</v>
      </c>
      <c r="Z6683" s="52">
        <v>0</v>
      </c>
    </row>
    <row r="6684" spans="1:26">
      <c r="A6684" s="52" t="s">
        <v>357</v>
      </c>
      <c r="B6684" s="52" t="s">
        <v>337</v>
      </c>
      <c r="C6684" s="52" t="s">
        <v>254</v>
      </c>
      <c r="D6684" s="52" t="s">
        <v>93</v>
      </c>
      <c r="E6684" s="52" t="s">
        <v>95</v>
      </c>
      <c r="F6684" s="52" t="s">
        <v>68</v>
      </c>
      <c r="G6684" s="52">
        <v>0</v>
      </c>
      <c r="H6684" s="52">
        <v>0</v>
      </c>
      <c r="I6684" s="52">
        <v>0</v>
      </c>
      <c r="J6684" s="52">
        <v>0</v>
      </c>
      <c r="K6684" s="52">
        <v>0</v>
      </c>
      <c r="L6684" s="52">
        <v>0</v>
      </c>
      <c r="M6684" s="52">
        <v>0</v>
      </c>
      <c r="N6684" s="52">
        <v>0</v>
      </c>
      <c r="O6684" s="52">
        <v>0</v>
      </c>
      <c r="P6684" s="52">
        <v>0</v>
      </c>
      <c r="Q6684" s="52">
        <v>0</v>
      </c>
      <c r="R6684" s="52">
        <v>0</v>
      </c>
      <c r="S6684" s="52">
        <v>0</v>
      </c>
      <c r="T6684" s="52">
        <v>0</v>
      </c>
      <c r="U6684" s="52">
        <v>0</v>
      </c>
      <c r="V6684" s="52">
        <v>0</v>
      </c>
      <c r="W6684" s="52">
        <v>0</v>
      </c>
      <c r="X6684" s="52">
        <v>0</v>
      </c>
      <c r="Y6684" s="52">
        <v>0</v>
      </c>
      <c r="Z6684" s="52">
        <v>0</v>
      </c>
    </row>
    <row r="6685" spans="1:26">
      <c r="A6685" s="52" t="s">
        <v>357</v>
      </c>
      <c r="B6685" s="52" t="s">
        <v>337</v>
      </c>
      <c r="C6685" s="52" t="s">
        <v>254</v>
      </c>
      <c r="D6685" s="52" t="s">
        <v>93</v>
      </c>
      <c r="E6685" s="52" t="s">
        <v>95</v>
      </c>
      <c r="F6685" s="52" t="s">
        <v>69</v>
      </c>
      <c r="G6685" s="52">
        <v>0</v>
      </c>
      <c r="H6685" s="52">
        <v>0</v>
      </c>
      <c r="I6685" s="52">
        <v>0</v>
      </c>
      <c r="J6685" s="52">
        <v>0</v>
      </c>
      <c r="K6685" s="52">
        <v>0</v>
      </c>
      <c r="L6685" s="52">
        <v>0</v>
      </c>
      <c r="M6685" s="52">
        <v>0</v>
      </c>
      <c r="N6685" s="52">
        <v>0</v>
      </c>
      <c r="O6685" s="52">
        <v>0</v>
      </c>
      <c r="P6685" s="52">
        <v>0</v>
      </c>
      <c r="Q6685" s="52">
        <v>0</v>
      </c>
      <c r="R6685" s="52">
        <v>0</v>
      </c>
      <c r="S6685" s="52">
        <v>0</v>
      </c>
      <c r="T6685" s="52">
        <v>0</v>
      </c>
      <c r="U6685" s="52">
        <v>0</v>
      </c>
      <c r="V6685" s="52">
        <v>0</v>
      </c>
      <c r="W6685" s="52">
        <v>0</v>
      </c>
      <c r="X6685" s="52">
        <v>0</v>
      </c>
      <c r="Y6685" s="52">
        <v>0</v>
      </c>
      <c r="Z6685" s="52">
        <v>0</v>
      </c>
    </row>
    <row r="6686" spans="1:26">
      <c r="A6686" s="52" t="s">
        <v>357</v>
      </c>
      <c r="B6686" s="52" t="s">
        <v>337</v>
      </c>
      <c r="C6686" s="52" t="s">
        <v>254</v>
      </c>
      <c r="D6686" s="52" t="s">
        <v>93</v>
      </c>
      <c r="E6686" s="52" t="s">
        <v>95</v>
      </c>
      <c r="F6686" s="52" t="s">
        <v>70</v>
      </c>
      <c r="G6686" s="52">
        <v>0</v>
      </c>
      <c r="H6686" s="52">
        <v>0</v>
      </c>
      <c r="I6686" s="52">
        <v>0</v>
      </c>
      <c r="J6686" s="52">
        <v>0</v>
      </c>
      <c r="K6686" s="52">
        <v>0</v>
      </c>
      <c r="L6686" s="52">
        <v>0</v>
      </c>
      <c r="M6686" s="52">
        <v>0</v>
      </c>
      <c r="N6686" s="52">
        <v>0</v>
      </c>
      <c r="O6686" s="52">
        <v>0</v>
      </c>
      <c r="P6686" s="52">
        <v>0</v>
      </c>
      <c r="Q6686" s="52">
        <v>0</v>
      </c>
      <c r="R6686" s="52">
        <v>0</v>
      </c>
      <c r="S6686" s="52">
        <v>0</v>
      </c>
      <c r="T6686" s="52">
        <v>0</v>
      </c>
      <c r="U6686" s="52">
        <v>0</v>
      </c>
      <c r="V6686" s="52">
        <v>0</v>
      </c>
      <c r="W6686" s="52">
        <v>0</v>
      </c>
      <c r="X6686" s="52">
        <v>0</v>
      </c>
      <c r="Y6686" s="52">
        <v>0</v>
      </c>
      <c r="Z6686" s="52">
        <v>0</v>
      </c>
    </row>
    <row r="6687" spans="1:26">
      <c r="A6687" s="52" t="s">
        <v>357</v>
      </c>
      <c r="B6687" s="52" t="s">
        <v>342</v>
      </c>
      <c r="C6687" s="52" t="s">
        <v>254</v>
      </c>
      <c r="D6687" s="52" t="s">
        <v>93</v>
      </c>
      <c r="E6687" s="52" t="s">
        <v>95</v>
      </c>
      <c r="F6687" s="52" t="s">
        <v>71</v>
      </c>
      <c r="G6687" s="52">
        <v>0</v>
      </c>
      <c r="H6687" s="52">
        <v>0</v>
      </c>
      <c r="I6687" s="52">
        <v>0</v>
      </c>
      <c r="J6687" s="52">
        <v>0</v>
      </c>
      <c r="K6687" s="52">
        <v>0</v>
      </c>
      <c r="L6687" s="52">
        <v>0</v>
      </c>
      <c r="M6687" s="52">
        <v>0</v>
      </c>
      <c r="N6687" s="52">
        <v>0</v>
      </c>
      <c r="O6687" s="52">
        <v>0</v>
      </c>
      <c r="P6687" s="52">
        <v>0</v>
      </c>
      <c r="Q6687" s="52">
        <v>0</v>
      </c>
      <c r="R6687" s="52">
        <v>0</v>
      </c>
      <c r="S6687" s="52">
        <v>0</v>
      </c>
      <c r="T6687" s="52">
        <v>0</v>
      </c>
      <c r="U6687" s="52">
        <v>0</v>
      </c>
      <c r="V6687" s="52">
        <v>0</v>
      </c>
      <c r="W6687" s="52">
        <v>0</v>
      </c>
      <c r="X6687" s="52">
        <v>0</v>
      </c>
      <c r="Y6687" s="52">
        <v>0</v>
      </c>
      <c r="Z6687" s="52">
        <v>0</v>
      </c>
    </row>
    <row r="6688" spans="1:26">
      <c r="A6688" s="52" t="s">
        <v>357</v>
      </c>
      <c r="B6688" s="52" t="s">
        <v>342</v>
      </c>
      <c r="C6688" s="52" t="s">
        <v>254</v>
      </c>
      <c r="D6688" s="52" t="s">
        <v>93</v>
      </c>
      <c r="E6688" s="52" t="s">
        <v>95</v>
      </c>
      <c r="F6688" s="52" t="s">
        <v>72</v>
      </c>
      <c r="G6688" s="52">
        <v>42.732976417042728</v>
      </c>
      <c r="H6688" s="52">
        <v>45.224503005804841</v>
      </c>
      <c r="I6688" s="52">
        <v>45.578519792414752</v>
      </c>
      <c r="J6688" s="52">
        <v>46.607194545951273</v>
      </c>
      <c r="K6688" s="52">
        <v>44.196852844380054</v>
      </c>
      <c r="L6688" s="52">
        <v>55.254669129828251</v>
      </c>
      <c r="M6688" s="52">
        <v>55.307831708123672</v>
      </c>
      <c r="N6688" s="52">
        <v>60.511167010088592</v>
      </c>
      <c r="O6688" s="52">
        <v>67.805964295315974</v>
      </c>
      <c r="P6688" s="52">
        <v>73.375515200456789</v>
      </c>
      <c r="Q6688" s="52">
        <v>69.697833146682456</v>
      </c>
      <c r="R6688" s="52">
        <v>85.301049876389399</v>
      </c>
      <c r="S6688" s="52">
        <v>100.59543661926739</v>
      </c>
      <c r="T6688" s="52">
        <v>80.519026459748758</v>
      </c>
      <c r="U6688" s="52">
        <v>90.505285891117282</v>
      </c>
      <c r="V6688" s="52">
        <v>77.168083104000004</v>
      </c>
      <c r="W6688" s="52">
        <v>78.605997696000003</v>
      </c>
      <c r="X6688" s="52">
        <v>73.919461248000005</v>
      </c>
      <c r="Y6688" s="52">
        <v>81.268802496000006</v>
      </c>
      <c r="Z6688" s="52">
        <v>80.496589104000009</v>
      </c>
    </row>
    <row r="6689" spans="1:26">
      <c r="A6689" s="52" t="s">
        <v>357</v>
      </c>
      <c r="B6689" s="52" t="s">
        <v>343</v>
      </c>
      <c r="C6689" s="52" t="s">
        <v>254</v>
      </c>
      <c r="D6689" s="52" t="s">
        <v>93</v>
      </c>
      <c r="E6689" s="52" t="s">
        <v>95</v>
      </c>
      <c r="F6689" s="52" t="s">
        <v>73</v>
      </c>
      <c r="G6689" s="52">
        <v>0</v>
      </c>
      <c r="H6689" s="52">
        <v>0</v>
      </c>
      <c r="I6689" s="52">
        <v>0</v>
      </c>
      <c r="J6689" s="52">
        <v>0</v>
      </c>
      <c r="K6689" s="52">
        <v>0</v>
      </c>
      <c r="L6689" s="52">
        <v>0</v>
      </c>
      <c r="M6689" s="52">
        <v>0</v>
      </c>
      <c r="N6689" s="52">
        <v>0</v>
      </c>
      <c r="O6689" s="52">
        <v>0</v>
      </c>
      <c r="P6689" s="52">
        <v>0</v>
      </c>
      <c r="Q6689" s="52">
        <v>0</v>
      </c>
      <c r="R6689" s="52">
        <v>0</v>
      </c>
      <c r="S6689" s="52">
        <v>0</v>
      </c>
      <c r="T6689" s="52">
        <v>0</v>
      </c>
      <c r="U6689" s="52">
        <v>0</v>
      </c>
      <c r="V6689" s="52">
        <v>0</v>
      </c>
      <c r="W6689" s="52">
        <v>0</v>
      </c>
      <c r="X6689" s="52">
        <v>0</v>
      </c>
      <c r="Y6689" s="52">
        <v>0</v>
      </c>
      <c r="Z6689" s="52">
        <v>0</v>
      </c>
    </row>
    <row r="6690" spans="1:26">
      <c r="A6690" s="52" t="s">
        <v>356</v>
      </c>
      <c r="B6690" s="52" t="s">
        <v>337</v>
      </c>
      <c r="C6690" s="52" t="s">
        <v>255</v>
      </c>
      <c r="D6690" s="52" t="s">
        <v>93</v>
      </c>
      <c r="E6690" s="52" t="s">
        <v>94</v>
      </c>
      <c r="F6690" s="52" t="s">
        <v>63</v>
      </c>
      <c r="G6690" s="52">
        <v>37.240396948799997</v>
      </c>
      <c r="H6690" s="52">
        <v>47.961606884400005</v>
      </c>
      <c r="I6690" s="52">
        <v>91.166389322399993</v>
      </c>
      <c r="J6690" s="52">
        <v>83.116504324800005</v>
      </c>
      <c r="K6690" s="52">
        <v>103.88842492320002</v>
      </c>
      <c r="L6690" s="52">
        <v>87.917357159999995</v>
      </c>
      <c r="M6690" s="52">
        <v>64.126741201200005</v>
      </c>
      <c r="N6690" s="52">
        <v>71.237832595200018</v>
      </c>
      <c r="O6690" s="52">
        <v>72.486964375200003</v>
      </c>
      <c r="P6690" s="52">
        <v>66.438047394000009</v>
      </c>
      <c r="Q6690" s="52">
        <v>63.103357490400008</v>
      </c>
      <c r="R6690" s="52">
        <v>54.347887836000005</v>
      </c>
      <c r="S6690" s="52">
        <v>37.6928476776</v>
      </c>
      <c r="T6690" s="52">
        <v>32.171036256000001</v>
      </c>
      <c r="U6690" s="52">
        <v>35.722384685999998</v>
      </c>
      <c r="V6690" s="52">
        <v>28.141178454000002</v>
      </c>
      <c r="W6690" s="52">
        <v>22.517163057599998</v>
      </c>
      <c r="X6690" s="52">
        <v>19.715034114000002</v>
      </c>
      <c r="Y6690" s="52">
        <v>17.8074610452</v>
      </c>
      <c r="Z6690" s="52">
        <v>15.822402868800001</v>
      </c>
    </row>
    <row r="6691" spans="1:26">
      <c r="A6691" s="52" t="s">
        <v>356</v>
      </c>
      <c r="B6691" s="52" t="s">
        <v>338</v>
      </c>
      <c r="C6691" s="52" t="s">
        <v>255</v>
      </c>
      <c r="D6691" s="52" t="s">
        <v>93</v>
      </c>
      <c r="E6691" s="52" t="s">
        <v>94</v>
      </c>
      <c r="F6691" s="52" t="s">
        <v>64</v>
      </c>
      <c r="G6691" s="52">
        <v>52.029999993600008</v>
      </c>
      <c r="H6691" s="52">
        <v>40.093998411600005</v>
      </c>
      <c r="I6691" s="52">
        <v>42.878999156400006</v>
      </c>
      <c r="J6691" s="52">
        <v>70.081999466400006</v>
      </c>
      <c r="K6691" s="52">
        <v>70.579001934000004</v>
      </c>
      <c r="L6691" s="52">
        <v>70.235998344000009</v>
      </c>
      <c r="M6691" s="52">
        <v>65.155998992400001</v>
      </c>
      <c r="N6691" s="52">
        <v>69.814998856800003</v>
      </c>
      <c r="O6691" s="52">
        <v>73.248999656400002</v>
      </c>
      <c r="P6691" s="52">
        <v>72.658999987200005</v>
      </c>
      <c r="Q6691" s="52">
        <v>50.012000074800007</v>
      </c>
      <c r="R6691" s="52">
        <v>44.478000878400003</v>
      </c>
      <c r="S6691" s="52">
        <v>32.808999906000004</v>
      </c>
      <c r="T6691" s="52">
        <v>41.781998941200001</v>
      </c>
      <c r="U6691" s="52">
        <v>61.546001868000005</v>
      </c>
      <c r="V6691" s="52">
        <v>61.689002022000004</v>
      </c>
      <c r="W6691" s="52">
        <v>54.771998115599999</v>
      </c>
      <c r="X6691" s="52">
        <v>58.574248909200001</v>
      </c>
      <c r="Y6691" s="52">
        <v>67.0910458428</v>
      </c>
      <c r="Z6691" s="52">
        <v>64.170974743200006</v>
      </c>
    </row>
    <row r="6692" spans="1:26">
      <c r="A6692" s="52" t="s">
        <v>356</v>
      </c>
      <c r="B6692" s="52" t="s">
        <v>339</v>
      </c>
      <c r="C6692" s="52" t="s">
        <v>255</v>
      </c>
      <c r="D6692" s="52" t="s">
        <v>93</v>
      </c>
      <c r="E6692" s="52" t="s">
        <v>94</v>
      </c>
      <c r="F6692" s="52" t="s">
        <v>65</v>
      </c>
      <c r="G6692" s="52">
        <v>0</v>
      </c>
      <c r="H6692" s="52">
        <v>0</v>
      </c>
      <c r="I6692" s="52">
        <v>10.305996606000001</v>
      </c>
      <c r="J6692" s="52">
        <v>17.127533098800001</v>
      </c>
      <c r="K6692" s="52">
        <v>19.8929982348</v>
      </c>
      <c r="L6692" s="52">
        <v>15.803001237600002</v>
      </c>
      <c r="M6692" s="52">
        <v>25.380000601199999</v>
      </c>
      <c r="N6692" s="52">
        <v>18.241004185200001</v>
      </c>
      <c r="O6692" s="52">
        <v>23.2430034528</v>
      </c>
      <c r="P6692" s="52">
        <v>22.121996126400003</v>
      </c>
      <c r="Q6692" s="52">
        <v>20.1310010676</v>
      </c>
      <c r="R6692" s="52">
        <v>31.630779957600001</v>
      </c>
      <c r="S6692" s="52">
        <v>29.241900734400005</v>
      </c>
      <c r="T6692" s="52">
        <v>26.688903138000004</v>
      </c>
      <c r="U6692" s="52">
        <v>25.181784928799999</v>
      </c>
      <c r="V6692" s="52">
        <v>28.562014656000002</v>
      </c>
      <c r="W6692" s="52">
        <v>31.332591874799999</v>
      </c>
      <c r="X6692" s="52">
        <v>35.967262244399997</v>
      </c>
      <c r="Y6692" s="52">
        <v>32.288316897599998</v>
      </c>
      <c r="Z6692" s="52">
        <v>26.704695747600002</v>
      </c>
    </row>
    <row r="6693" spans="1:26">
      <c r="A6693" s="52" t="s">
        <v>356</v>
      </c>
      <c r="B6693" s="52" t="s">
        <v>340</v>
      </c>
      <c r="C6693" s="52" t="s">
        <v>255</v>
      </c>
      <c r="D6693" s="52" t="s">
        <v>93</v>
      </c>
      <c r="E6693" s="52" t="s">
        <v>94</v>
      </c>
      <c r="F6693" s="52" t="s">
        <v>66</v>
      </c>
      <c r="G6693" s="52">
        <v>4177.1088014796005</v>
      </c>
      <c r="H6693" s="52">
        <v>4313.9448010152</v>
      </c>
      <c r="I6693" s="52">
        <v>4336.2792018792006</v>
      </c>
      <c r="J6693" s="52">
        <v>4315.4207987399996</v>
      </c>
      <c r="K6693" s="52">
        <v>4429.5516018431999</v>
      </c>
      <c r="L6693" s="52">
        <v>4590.2843987724</v>
      </c>
      <c r="M6693" s="52">
        <v>4679.0820013248003</v>
      </c>
      <c r="N6693" s="52">
        <v>4810.7376020448</v>
      </c>
      <c r="O6693" s="52">
        <v>4809.5351991396001</v>
      </c>
      <c r="P6693" s="52">
        <v>4705.7975994996004</v>
      </c>
      <c r="Q6693" s="52">
        <v>4788.7272008855998</v>
      </c>
      <c r="R6693" s="52">
        <v>4781.0159987003999</v>
      </c>
      <c r="S6693" s="52">
        <v>4765.8420013608002</v>
      </c>
      <c r="T6693" s="52">
        <v>4818.2184004392002</v>
      </c>
      <c r="U6693" s="52">
        <v>4859.7444016812005</v>
      </c>
      <c r="V6693" s="52">
        <v>4894.1279984520006</v>
      </c>
      <c r="W6693" s="52">
        <v>4896.5219981316004</v>
      </c>
      <c r="X6693" s="52">
        <v>4862.0022801191999</v>
      </c>
      <c r="Y6693" s="52">
        <v>4940.5195385892002</v>
      </c>
      <c r="Z6693" s="52">
        <v>4910.4736550244006</v>
      </c>
    </row>
    <row r="6694" spans="1:26">
      <c r="A6694" s="52" t="s">
        <v>356</v>
      </c>
      <c r="B6694" s="52" t="s">
        <v>341</v>
      </c>
      <c r="C6694" s="52" t="s">
        <v>255</v>
      </c>
      <c r="D6694" s="52" t="s">
        <v>93</v>
      </c>
      <c r="E6694" s="52" t="s">
        <v>94</v>
      </c>
      <c r="F6694" s="52" t="s">
        <v>67</v>
      </c>
      <c r="G6694" s="52">
        <v>46.408999093200002</v>
      </c>
      <c r="H6694" s="52">
        <v>42.596000784000005</v>
      </c>
      <c r="I6694" s="52">
        <v>42.544000728</v>
      </c>
      <c r="J6694" s="52">
        <v>42.057000525600003</v>
      </c>
      <c r="K6694" s="52">
        <v>27.073000170000004</v>
      </c>
      <c r="L6694" s="52">
        <v>28.640998637999999</v>
      </c>
      <c r="M6694" s="52">
        <v>62.122000878000001</v>
      </c>
      <c r="N6694" s="52">
        <v>63.261999529200011</v>
      </c>
      <c r="O6694" s="52">
        <v>61.194000844800001</v>
      </c>
      <c r="P6694" s="52">
        <v>59.686999866000008</v>
      </c>
      <c r="Q6694" s="52">
        <v>58.313000962799997</v>
      </c>
      <c r="R6694" s="52">
        <v>58.352001004800002</v>
      </c>
      <c r="S6694" s="52">
        <v>57.425001616800003</v>
      </c>
      <c r="T6694" s="52">
        <v>51.557000450400004</v>
      </c>
      <c r="U6694" s="52">
        <v>49.1469988212</v>
      </c>
      <c r="V6694" s="52">
        <v>47.952998823600005</v>
      </c>
      <c r="W6694" s="52">
        <v>58.251999286800007</v>
      </c>
      <c r="X6694" s="52">
        <v>51.498594590400003</v>
      </c>
      <c r="Y6694" s="52">
        <v>54.628202469600005</v>
      </c>
      <c r="Z6694" s="52">
        <v>53.012240020800007</v>
      </c>
    </row>
    <row r="6695" spans="1:26">
      <c r="A6695" s="52" t="s">
        <v>356</v>
      </c>
      <c r="B6695" s="52" t="s">
        <v>337</v>
      </c>
      <c r="C6695" s="52" t="s">
        <v>255</v>
      </c>
      <c r="D6695" s="52" t="s">
        <v>93</v>
      </c>
      <c r="E6695" s="52" t="s">
        <v>94</v>
      </c>
      <c r="F6695" s="52" t="s">
        <v>68</v>
      </c>
      <c r="G6695" s="52">
        <v>0</v>
      </c>
      <c r="H6695" s="52">
        <v>0</v>
      </c>
      <c r="I6695" s="52">
        <v>0</v>
      </c>
      <c r="J6695" s="52">
        <v>0</v>
      </c>
      <c r="K6695" s="52">
        <v>0</v>
      </c>
      <c r="L6695" s="52">
        <v>0</v>
      </c>
      <c r="M6695" s="52">
        <v>0</v>
      </c>
      <c r="N6695" s="52">
        <v>0</v>
      </c>
      <c r="O6695" s="52">
        <v>0</v>
      </c>
      <c r="P6695" s="52">
        <v>0</v>
      </c>
      <c r="Q6695" s="52">
        <v>0</v>
      </c>
      <c r="R6695" s="52">
        <v>0</v>
      </c>
      <c r="S6695" s="52">
        <v>0</v>
      </c>
      <c r="T6695" s="52">
        <v>0</v>
      </c>
      <c r="U6695" s="52">
        <v>0</v>
      </c>
      <c r="V6695" s="52">
        <v>0</v>
      </c>
      <c r="W6695" s="52">
        <v>0</v>
      </c>
      <c r="X6695" s="52">
        <v>0</v>
      </c>
      <c r="Y6695" s="52">
        <v>0</v>
      </c>
      <c r="Z6695" s="52">
        <v>0</v>
      </c>
    </row>
    <row r="6696" spans="1:26">
      <c r="A6696" s="52" t="s">
        <v>356</v>
      </c>
      <c r="B6696" s="52" t="s">
        <v>337</v>
      </c>
      <c r="C6696" s="52" t="s">
        <v>255</v>
      </c>
      <c r="D6696" s="52" t="s">
        <v>93</v>
      </c>
      <c r="E6696" s="52" t="s">
        <v>94</v>
      </c>
      <c r="F6696" s="52" t="s">
        <v>69</v>
      </c>
      <c r="G6696" s="52">
        <v>0</v>
      </c>
      <c r="H6696" s="52">
        <v>0</v>
      </c>
      <c r="I6696" s="52">
        <v>0</v>
      </c>
      <c r="J6696" s="52">
        <v>0</v>
      </c>
      <c r="K6696" s="52">
        <v>0</v>
      </c>
      <c r="L6696" s="52">
        <v>0</v>
      </c>
      <c r="M6696" s="52">
        <v>0</v>
      </c>
      <c r="N6696" s="52">
        <v>0</v>
      </c>
      <c r="O6696" s="52">
        <v>0</v>
      </c>
      <c r="P6696" s="52">
        <v>0</v>
      </c>
      <c r="Q6696" s="52">
        <v>0</v>
      </c>
      <c r="R6696" s="52">
        <v>0</v>
      </c>
      <c r="S6696" s="52">
        <v>0</v>
      </c>
      <c r="T6696" s="52">
        <v>0</v>
      </c>
      <c r="U6696" s="52">
        <v>0</v>
      </c>
      <c r="V6696" s="52">
        <v>0</v>
      </c>
      <c r="W6696" s="52">
        <v>0</v>
      </c>
      <c r="X6696" s="52">
        <v>0</v>
      </c>
      <c r="Y6696" s="52">
        <v>0</v>
      </c>
      <c r="Z6696" s="52">
        <v>0</v>
      </c>
    </row>
    <row r="6697" spans="1:26">
      <c r="A6697" s="52" t="s">
        <v>356</v>
      </c>
      <c r="B6697" s="52" t="s">
        <v>337</v>
      </c>
      <c r="C6697" s="52" t="s">
        <v>255</v>
      </c>
      <c r="D6697" s="52" t="s">
        <v>93</v>
      </c>
      <c r="E6697" s="52" t="s">
        <v>94</v>
      </c>
      <c r="F6697" s="52" t="s">
        <v>70</v>
      </c>
      <c r="G6697" s="52">
        <v>0</v>
      </c>
      <c r="H6697" s="52">
        <v>0</v>
      </c>
      <c r="I6697" s="52">
        <v>0</v>
      </c>
      <c r="J6697" s="52">
        <v>0</v>
      </c>
      <c r="K6697" s="52">
        <v>0</v>
      </c>
      <c r="L6697" s="52">
        <v>0</v>
      </c>
      <c r="M6697" s="52">
        <v>0</v>
      </c>
      <c r="N6697" s="52">
        <v>0</v>
      </c>
      <c r="O6697" s="52">
        <v>0</v>
      </c>
      <c r="P6697" s="52">
        <v>0</v>
      </c>
      <c r="Q6697" s="52">
        <v>0</v>
      </c>
      <c r="R6697" s="52">
        <v>0</v>
      </c>
      <c r="S6697" s="52">
        <v>0</v>
      </c>
      <c r="T6697" s="52">
        <v>0</v>
      </c>
      <c r="U6697" s="52">
        <v>0</v>
      </c>
      <c r="V6697" s="52">
        <v>0</v>
      </c>
      <c r="W6697" s="52">
        <v>0</v>
      </c>
      <c r="X6697" s="52">
        <v>0</v>
      </c>
      <c r="Y6697" s="52">
        <v>0</v>
      </c>
      <c r="Z6697" s="52">
        <v>0</v>
      </c>
    </row>
    <row r="6698" spans="1:26">
      <c r="A6698" s="52" t="s">
        <v>356</v>
      </c>
      <c r="B6698" s="52" t="s">
        <v>342</v>
      </c>
      <c r="C6698" s="52" t="s">
        <v>255</v>
      </c>
      <c r="D6698" s="52" t="s">
        <v>93</v>
      </c>
      <c r="E6698" s="52" t="s">
        <v>94</v>
      </c>
      <c r="F6698" s="52" t="s">
        <v>71</v>
      </c>
      <c r="G6698" s="52">
        <v>0</v>
      </c>
      <c r="H6698" s="52">
        <v>0</v>
      </c>
      <c r="I6698" s="52">
        <v>0</v>
      </c>
      <c r="J6698" s="52">
        <v>0</v>
      </c>
      <c r="K6698" s="52">
        <v>0</v>
      </c>
      <c r="L6698" s="52">
        <v>0</v>
      </c>
      <c r="M6698" s="52">
        <v>0</v>
      </c>
      <c r="N6698" s="52">
        <v>0</v>
      </c>
      <c r="O6698" s="52">
        <v>0</v>
      </c>
      <c r="P6698" s="52">
        <v>3.3284180772000003</v>
      </c>
      <c r="Q6698" s="52">
        <v>4.0942675332</v>
      </c>
      <c r="R6698" s="52">
        <v>0</v>
      </c>
      <c r="S6698" s="52">
        <v>0</v>
      </c>
      <c r="T6698" s="52">
        <v>0</v>
      </c>
      <c r="U6698" s="52">
        <v>0</v>
      </c>
      <c r="V6698" s="52">
        <v>0</v>
      </c>
      <c r="W6698" s="52">
        <v>0</v>
      </c>
      <c r="X6698" s="52">
        <v>0</v>
      </c>
      <c r="Y6698" s="52">
        <v>0</v>
      </c>
      <c r="Z6698" s="52">
        <v>0</v>
      </c>
    </row>
    <row r="6699" spans="1:26">
      <c r="A6699" s="52" t="s">
        <v>356</v>
      </c>
      <c r="B6699" s="52" t="s">
        <v>342</v>
      </c>
      <c r="C6699" s="52" t="s">
        <v>255</v>
      </c>
      <c r="D6699" s="52" t="s">
        <v>93</v>
      </c>
      <c r="E6699" s="52" t="s">
        <v>94</v>
      </c>
      <c r="F6699" s="52" t="s">
        <v>72</v>
      </c>
      <c r="G6699" s="52">
        <v>697.34319639479997</v>
      </c>
      <c r="H6699" s="52">
        <v>714.86859691079997</v>
      </c>
      <c r="I6699" s="52">
        <v>639.00930748680003</v>
      </c>
      <c r="J6699" s="52">
        <v>719.27560165679995</v>
      </c>
      <c r="K6699" s="52">
        <v>740.92429679040004</v>
      </c>
      <c r="L6699" s="52">
        <v>699.02209900800005</v>
      </c>
      <c r="M6699" s="52">
        <v>624.95029685520012</v>
      </c>
      <c r="N6699" s="52">
        <v>608.50530007920008</v>
      </c>
      <c r="O6699" s="52">
        <v>572.61930362279998</v>
      </c>
      <c r="P6699" s="52">
        <v>659.44509922079999</v>
      </c>
      <c r="Q6699" s="52">
        <v>640.22790074760019</v>
      </c>
      <c r="R6699" s="52">
        <v>544.48090101719993</v>
      </c>
      <c r="S6699" s="52">
        <v>446.42779928639999</v>
      </c>
      <c r="T6699" s="52">
        <v>446.51830115519999</v>
      </c>
      <c r="U6699" s="52">
        <v>412.02109556640011</v>
      </c>
      <c r="V6699" s="52">
        <v>488.32999706879997</v>
      </c>
      <c r="W6699" s="52">
        <v>556.59299940720007</v>
      </c>
      <c r="X6699" s="52">
        <v>473.59249875</v>
      </c>
      <c r="Y6699" s="52">
        <v>465.19934639400003</v>
      </c>
      <c r="Z6699" s="52">
        <v>460.18392843240002</v>
      </c>
    </row>
    <row r="6700" spans="1:26">
      <c r="A6700" s="52" t="s">
        <v>356</v>
      </c>
      <c r="B6700" s="52" t="s">
        <v>343</v>
      </c>
      <c r="C6700" s="52" t="s">
        <v>255</v>
      </c>
      <c r="D6700" s="52" t="s">
        <v>93</v>
      </c>
      <c r="E6700" s="52" t="s">
        <v>94</v>
      </c>
      <c r="F6700" s="52" t="s">
        <v>73</v>
      </c>
      <c r="G6700" s="52">
        <v>3064.5369015552001</v>
      </c>
      <c r="H6700" s="52">
        <v>2924.1737993484003</v>
      </c>
      <c r="I6700" s="52">
        <v>3040.5798016812</v>
      </c>
      <c r="J6700" s="52">
        <v>3081.3218999856003</v>
      </c>
      <c r="K6700" s="52">
        <v>3006.6299992584004</v>
      </c>
      <c r="L6700" s="52">
        <v>2883.6189012456002</v>
      </c>
      <c r="M6700" s="52">
        <v>2730.7682996004</v>
      </c>
      <c r="N6700" s="52">
        <v>2913.6113989236001</v>
      </c>
      <c r="O6700" s="52">
        <v>3041.9253010368002</v>
      </c>
      <c r="P6700" s="52">
        <v>3002.2884007020002</v>
      </c>
      <c r="Q6700" s="52">
        <v>2980.7189993736001</v>
      </c>
      <c r="R6700" s="52">
        <v>3016.3994993124006</v>
      </c>
      <c r="S6700" s="52">
        <v>2756.2850997047999</v>
      </c>
      <c r="T6700" s="52">
        <v>3142.3671019583999</v>
      </c>
      <c r="U6700" s="52">
        <v>3324.9744007056001</v>
      </c>
      <c r="V6700" s="52">
        <v>3077.6508007020002</v>
      </c>
      <c r="W6700" s="52">
        <v>3058.0505979516001</v>
      </c>
      <c r="X6700" s="52">
        <v>3112.7417992008</v>
      </c>
      <c r="Y6700" s="52">
        <v>3458.1104999604004</v>
      </c>
      <c r="Z6700" s="52">
        <v>3462.2868664548</v>
      </c>
    </row>
    <row r="6701" spans="1:26">
      <c r="A6701" s="52" t="s">
        <v>357</v>
      </c>
      <c r="B6701" s="52" t="s">
        <v>337</v>
      </c>
      <c r="C6701" s="52" t="s">
        <v>255</v>
      </c>
      <c r="D6701" s="52" t="s">
        <v>93</v>
      </c>
      <c r="E6701" s="52" t="s">
        <v>95</v>
      </c>
      <c r="F6701" s="52" t="s">
        <v>63</v>
      </c>
      <c r="G6701" s="52">
        <v>55.521309711599997</v>
      </c>
      <c r="H6701" s="52">
        <v>51.664797990000004</v>
      </c>
      <c r="I6701" s="52">
        <v>0</v>
      </c>
      <c r="J6701" s="52">
        <v>0</v>
      </c>
      <c r="K6701" s="52">
        <v>0</v>
      </c>
      <c r="L6701" s="52">
        <v>0</v>
      </c>
      <c r="M6701" s="52">
        <v>0</v>
      </c>
      <c r="N6701" s="52">
        <v>0</v>
      </c>
      <c r="O6701" s="52">
        <v>0</v>
      </c>
      <c r="P6701" s="52">
        <v>0</v>
      </c>
      <c r="Q6701" s="52">
        <v>0</v>
      </c>
      <c r="R6701" s="52">
        <v>0</v>
      </c>
      <c r="S6701" s="52">
        <v>0</v>
      </c>
      <c r="T6701" s="52">
        <v>0</v>
      </c>
      <c r="U6701" s="52">
        <v>0</v>
      </c>
      <c r="V6701" s="52">
        <v>0</v>
      </c>
      <c r="W6701" s="52">
        <v>0</v>
      </c>
      <c r="X6701" s="52">
        <v>0</v>
      </c>
      <c r="Y6701" s="52">
        <v>0</v>
      </c>
      <c r="Z6701" s="52">
        <v>0</v>
      </c>
    </row>
    <row r="6702" spans="1:26">
      <c r="A6702" s="52" t="s">
        <v>357</v>
      </c>
      <c r="B6702" s="52" t="s">
        <v>338</v>
      </c>
      <c r="C6702" s="52" t="s">
        <v>255</v>
      </c>
      <c r="D6702" s="52" t="s">
        <v>93</v>
      </c>
      <c r="E6702" s="52" t="s">
        <v>95</v>
      </c>
      <c r="F6702" s="52" t="s">
        <v>64</v>
      </c>
      <c r="G6702" s="52">
        <v>434.36399982120003</v>
      </c>
      <c r="H6702" s="52">
        <v>370.86800004000003</v>
      </c>
      <c r="I6702" s="52">
        <v>313.73400195720001</v>
      </c>
      <c r="J6702" s="52">
        <v>410.9610019932</v>
      </c>
      <c r="K6702" s="52">
        <v>410.94399939840008</v>
      </c>
      <c r="L6702" s="52">
        <v>491.12899847280005</v>
      </c>
      <c r="M6702" s="52">
        <v>390.89799874440001</v>
      </c>
      <c r="N6702" s="52">
        <v>430.99000005240003</v>
      </c>
      <c r="O6702" s="52">
        <v>451.03600070640005</v>
      </c>
      <c r="P6702" s="52">
        <v>430.99000005240003</v>
      </c>
      <c r="Q6702" s="52">
        <v>544.00700131200006</v>
      </c>
      <c r="R6702" s="52">
        <v>529.77700176839994</v>
      </c>
      <c r="S6702" s="52">
        <v>444.43499971680006</v>
      </c>
      <c r="T6702" s="52">
        <v>583.33499954280001</v>
      </c>
      <c r="U6702" s="52">
        <v>593.68200166800011</v>
      </c>
      <c r="V6702" s="52">
        <v>441.97900190280006</v>
      </c>
      <c r="W6702" s="52">
        <v>374.1980007276</v>
      </c>
      <c r="X6702" s="52">
        <v>330.59463074280006</v>
      </c>
      <c r="Y6702" s="52">
        <v>440.36285104800004</v>
      </c>
      <c r="Z6702" s="52">
        <v>530.01585033480001</v>
      </c>
    </row>
    <row r="6703" spans="1:26">
      <c r="A6703" s="52" t="s">
        <v>357</v>
      </c>
      <c r="B6703" s="52" t="s">
        <v>339</v>
      </c>
      <c r="C6703" s="52" t="s">
        <v>255</v>
      </c>
      <c r="D6703" s="52" t="s">
        <v>93</v>
      </c>
      <c r="E6703" s="52" t="s">
        <v>95</v>
      </c>
      <c r="F6703" s="52" t="s">
        <v>65</v>
      </c>
      <c r="G6703" s="52">
        <v>0</v>
      </c>
      <c r="H6703" s="52">
        <v>0</v>
      </c>
      <c r="I6703" s="52">
        <v>0</v>
      </c>
      <c r="J6703" s="52">
        <v>0</v>
      </c>
      <c r="K6703" s="52">
        <v>0</v>
      </c>
      <c r="L6703" s="52">
        <v>0</v>
      </c>
      <c r="M6703" s="52">
        <v>0</v>
      </c>
      <c r="N6703" s="52">
        <v>0</v>
      </c>
      <c r="O6703" s="52">
        <v>0</v>
      </c>
      <c r="P6703" s="52">
        <v>0</v>
      </c>
      <c r="Q6703" s="52">
        <v>0</v>
      </c>
      <c r="R6703" s="52">
        <v>14.858681058000002</v>
      </c>
      <c r="S6703" s="52">
        <v>9.1812253464000015</v>
      </c>
      <c r="T6703" s="52">
        <v>9.6762893256000009</v>
      </c>
      <c r="U6703" s="52">
        <v>8.7761691935999995</v>
      </c>
      <c r="V6703" s="52">
        <v>11.341513663200001</v>
      </c>
      <c r="W6703" s="52">
        <v>9.4059183419999997</v>
      </c>
      <c r="X6703" s="52">
        <v>17.668321120800002</v>
      </c>
      <c r="Y6703" s="52">
        <v>14.900532310800001</v>
      </c>
      <c r="Z6703" s="52">
        <v>15.521870178</v>
      </c>
    </row>
    <row r="6704" spans="1:26">
      <c r="A6704" s="52" t="s">
        <v>357</v>
      </c>
      <c r="B6704" s="52" t="s">
        <v>340</v>
      </c>
      <c r="C6704" s="52" t="s">
        <v>255</v>
      </c>
      <c r="D6704" s="52" t="s">
        <v>93</v>
      </c>
      <c r="E6704" s="52" t="s">
        <v>95</v>
      </c>
      <c r="F6704" s="52" t="s">
        <v>66</v>
      </c>
      <c r="G6704" s="52">
        <v>4292.8056017604004</v>
      </c>
      <c r="H6704" s="52">
        <v>4329.5292010512003</v>
      </c>
      <c r="I6704" s="52">
        <v>4554.6444019368</v>
      </c>
      <c r="J6704" s="52">
        <v>4592.9555981064004</v>
      </c>
      <c r="K6704" s="52">
        <v>4651.1424005436002</v>
      </c>
      <c r="L6704" s="52">
        <v>4893.21720198</v>
      </c>
      <c r="M6704" s="52">
        <v>4865.4755991576003</v>
      </c>
      <c r="N6704" s="52">
        <v>5012.071201152</v>
      </c>
      <c r="O6704" s="52">
        <v>4967.9244012744002</v>
      </c>
      <c r="P6704" s="52">
        <v>4912.1208007596006</v>
      </c>
      <c r="Q6704" s="52">
        <v>5204.5631997552009</v>
      </c>
      <c r="R6704" s="52">
        <v>5122.0763985240001</v>
      </c>
      <c r="S6704" s="52">
        <v>4948.5383993987998</v>
      </c>
      <c r="T6704" s="52">
        <v>5007.7152000036003</v>
      </c>
      <c r="U6704" s="52">
        <v>5101.1171981748003</v>
      </c>
      <c r="V6704" s="52">
        <v>5045.8176004572006</v>
      </c>
      <c r="W6704" s="52">
        <v>5075.4780011592002</v>
      </c>
      <c r="X6704" s="52">
        <v>4945.2704512740002</v>
      </c>
      <c r="Y6704" s="52">
        <v>5262.3537718140005</v>
      </c>
      <c r="Z6704" s="52">
        <v>5171.5757123784006</v>
      </c>
    </row>
    <row r="6705" spans="1:26">
      <c r="A6705" s="52" t="s">
        <v>357</v>
      </c>
      <c r="B6705" s="52" t="s">
        <v>341</v>
      </c>
      <c r="C6705" s="52" t="s">
        <v>255</v>
      </c>
      <c r="D6705" s="52" t="s">
        <v>93</v>
      </c>
      <c r="E6705" s="52" t="s">
        <v>95</v>
      </c>
      <c r="F6705" s="52" t="s">
        <v>67</v>
      </c>
      <c r="G6705" s="52">
        <v>0</v>
      </c>
      <c r="H6705" s="52">
        <v>0</v>
      </c>
      <c r="I6705" s="52">
        <v>0</v>
      </c>
      <c r="J6705" s="52">
        <v>0</v>
      </c>
      <c r="K6705" s="52">
        <v>0</v>
      </c>
      <c r="L6705" s="52">
        <v>0</v>
      </c>
      <c r="M6705" s="52">
        <v>0</v>
      </c>
      <c r="N6705" s="52">
        <v>0</v>
      </c>
      <c r="O6705" s="52">
        <v>0</v>
      </c>
      <c r="P6705" s="52">
        <v>0</v>
      </c>
      <c r="Q6705" s="52">
        <v>0</v>
      </c>
      <c r="R6705" s="52">
        <v>0</v>
      </c>
      <c r="S6705" s="52">
        <v>0</v>
      </c>
      <c r="T6705" s="52">
        <v>0</v>
      </c>
      <c r="U6705" s="52">
        <v>0</v>
      </c>
      <c r="V6705" s="52">
        <v>0</v>
      </c>
      <c r="W6705" s="52">
        <v>0</v>
      </c>
      <c r="X6705" s="52">
        <v>0</v>
      </c>
      <c r="Y6705" s="52">
        <v>0</v>
      </c>
      <c r="Z6705" s="52">
        <v>0</v>
      </c>
    </row>
    <row r="6706" spans="1:26">
      <c r="A6706" s="52" t="s">
        <v>357</v>
      </c>
      <c r="B6706" s="52" t="s">
        <v>337</v>
      </c>
      <c r="C6706" s="52" t="s">
        <v>255</v>
      </c>
      <c r="D6706" s="52" t="s">
        <v>93</v>
      </c>
      <c r="E6706" s="52" t="s">
        <v>95</v>
      </c>
      <c r="F6706" s="52" t="s">
        <v>68</v>
      </c>
      <c r="G6706" s="52">
        <v>0</v>
      </c>
      <c r="H6706" s="52">
        <v>0</v>
      </c>
      <c r="I6706" s="52">
        <v>0</v>
      </c>
      <c r="J6706" s="52">
        <v>0</v>
      </c>
      <c r="K6706" s="52">
        <v>0</v>
      </c>
      <c r="L6706" s="52">
        <v>0</v>
      </c>
      <c r="M6706" s="52">
        <v>0</v>
      </c>
      <c r="N6706" s="52">
        <v>0</v>
      </c>
      <c r="O6706" s="52">
        <v>0</v>
      </c>
      <c r="P6706" s="52">
        <v>0</v>
      </c>
      <c r="Q6706" s="52">
        <v>0</v>
      </c>
      <c r="R6706" s="52">
        <v>0</v>
      </c>
      <c r="S6706" s="52">
        <v>0</v>
      </c>
      <c r="T6706" s="52">
        <v>0</v>
      </c>
      <c r="U6706" s="52">
        <v>0</v>
      </c>
      <c r="V6706" s="52">
        <v>0</v>
      </c>
      <c r="W6706" s="52">
        <v>0</v>
      </c>
      <c r="X6706" s="52">
        <v>0</v>
      </c>
      <c r="Y6706" s="52">
        <v>0</v>
      </c>
      <c r="Z6706" s="52">
        <v>0</v>
      </c>
    </row>
    <row r="6707" spans="1:26">
      <c r="A6707" s="52" t="s">
        <v>357</v>
      </c>
      <c r="B6707" s="52" t="s">
        <v>337</v>
      </c>
      <c r="C6707" s="52" t="s">
        <v>255</v>
      </c>
      <c r="D6707" s="52" t="s">
        <v>93</v>
      </c>
      <c r="E6707" s="52" t="s">
        <v>95</v>
      </c>
      <c r="F6707" s="52" t="s">
        <v>69</v>
      </c>
      <c r="G6707" s="52">
        <v>0</v>
      </c>
      <c r="H6707" s="52">
        <v>0</v>
      </c>
      <c r="I6707" s="52">
        <v>0</v>
      </c>
      <c r="J6707" s="52">
        <v>0</v>
      </c>
      <c r="K6707" s="52">
        <v>0</v>
      </c>
      <c r="L6707" s="52">
        <v>0</v>
      </c>
      <c r="M6707" s="52">
        <v>0</v>
      </c>
      <c r="N6707" s="52">
        <v>0</v>
      </c>
      <c r="O6707" s="52">
        <v>0</v>
      </c>
      <c r="P6707" s="52">
        <v>0</v>
      </c>
      <c r="Q6707" s="52">
        <v>0</v>
      </c>
      <c r="R6707" s="52">
        <v>0</v>
      </c>
      <c r="S6707" s="52">
        <v>0</v>
      </c>
      <c r="T6707" s="52">
        <v>0</v>
      </c>
      <c r="U6707" s="52">
        <v>0</v>
      </c>
      <c r="V6707" s="52">
        <v>0</v>
      </c>
      <c r="W6707" s="52">
        <v>0</v>
      </c>
      <c r="X6707" s="52">
        <v>0</v>
      </c>
      <c r="Y6707" s="52">
        <v>0</v>
      </c>
      <c r="Z6707" s="52">
        <v>0</v>
      </c>
    </row>
    <row r="6708" spans="1:26">
      <c r="A6708" s="52" t="s">
        <v>357</v>
      </c>
      <c r="B6708" s="52" t="s">
        <v>337</v>
      </c>
      <c r="C6708" s="52" t="s">
        <v>255</v>
      </c>
      <c r="D6708" s="52" t="s">
        <v>93</v>
      </c>
      <c r="E6708" s="52" t="s">
        <v>95</v>
      </c>
      <c r="F6708" s="52" t="s">
        <v>70</v>
      </c>
      <c r="G6708" s="52">
        <v>0</v>
      </c>
      <c r="H6708" s="52">
        <v>0</v>
      </c>
      <c r="I6708" s="52">
        <v>0</v>
      </c>
      <c r="J6708" s="52">
        <v>0</v>
      </c>
      <c r="K6708" s="52">
        <v>0</v>
      </c>
      <c r="L6708" s="52">
        <v>0</v>
      </c>
      <c r="M6708" s="52">
        <v>0</v>
      </c>
      <c r="N6708" s="52">
        <v>0</v>
      </c>
      <c r="O6708" s="52">
        <v>0</v>
      </c>
      <c r="P6708" s="52">
        <v>0</v>
      </c>
      <c r="Q6708" s="52">
        <v>0</v>
      </c>
      <c r="R6708" s="52">
        <v>0</v>
      </c>
      <c r="S6708" s="52">
        <v>0</v>
      </c>
      <c r="T6708" s="52">
        <v>0</v>
      </c>
      <c r="U6708" s="52">
        <v>0</v>
      </c>
      <c r="V6708" s="52">
        <v>0</v>
      </c>
      <c r="W6708" s="52">
        <v>0</v>
      </c>
      <c r="X6708" s="52">
        <v>0</v>
      </c>
      <c r="Y6708" s="52">
        <v>0</v>
      </c>
      <c r="Z6708" s="52">
        <v>0</v>
      </c>
    </row>
    <row r="6709" spans="1:26">
      <c r="A6709" s="52" t="s">
        <v>357</v>
      </c>
      <c r="B6709" s="52" t="s">
        <v>342</v>
      </c>
      <c r="C6709" s="52" t="s">
        <v>255</v>
      </c>
      <c r="D6709" s="52" t="s">
        <v>93</v>
      </c>
      <c r="E6709" s="52" t="s">
        <v>95</v>
      </c>
      <c r="F6709" s="52" t="s">
        <v>71</v>
      </c>
      <c r="G6709" s="52">
        <v>0</v>
      </c>
      <c r="H6709" s="52">
        <v>0</v>
      </c>
      <c r="I6709" s="52">
        <v>0</v>
      </c>
      <c r="J6709" s="52">
        <v>0</v>
      </c>
      <c r="K6709" s="52">
        <v>0</v>
      </c>
      <c r="L6709" s="52">
        <v>0</v>
      </c>
      <c r="M6709" s="52">
        <v>0</v>
      </c>
      <c r="N6709" s="52">
        <v>0</v>
      </c>
      <c r="O6709" s="52">
        <v>0</v>
      </c>
      <c r="P6709" s="52">
        <v>18.907253856000001</v>
      </c>
      <c r="Q6709" s="52">
        <v>23.231514873599998</v>
      </c>
      <c r="R6709" s="52">
        <v>0</v>
      </c>
      <c r="S6709" s="52">
        <v>0</v>
      </c>
      <c r="T6709" s="52">
        <v>0</v>
      </c>
      <c r="U6709" s="52">
        <v>0</v>
      </c>
      <c r="V6709" s="52">
        <v>0</v>
      </c>
      <c r="W6709" s="52">
        <v>0</v>
      </c>
      <c r="X6709" s="52">
        <v>0</v>
      </c>
      <c r="Y6709" s="52">
        <v>0</v>
      </c>
      <c r="Z6709" s="52">
        <v>0</v>
      </c>
    </row>
    <row r="6710" spans="1:26">
      <c r="A6710" s="52" t="s">
        <v>357</v>
      </c>
      <c r="B6710" s="52" t="s">
        <v>342</v>
      </c>
      <c r="C6710" s="52" t="s">
        <v>255</v>
      </c>
      <c r="D6710" s="52" t="s">
        <v>93</v>
      </c>
      <c r="E6710" s="52" t="s">
        <v>95</v>
      </c>
      <c r="F6710" s="52" t="s">
        <v>72</v>
      </c>
      <c r="G6710" s="52">
        <v>1335.8416012380001</v>
      </c>
      <c r="H6710" s="52">
        <v>1323.1030026564001</v>
      </c>
      <c r="I6710" s="52">
        <v>1251.8890013267999</v>
      </c>
      <c r="J6710" s="52">
        <v>1301.3379019224001</v>
      </c>
      <c r="K6710" s="52">
        <v>1272.4454985048003</v>
      </c>
      <c r="L6710" s="52">
        <v>1205.1461007468001</v>
      </c>
      <c r="M6710" s="52">
        <v>1020.3551973936002</v>
      </c>
      <c r="N6710" s="52">
        <v>1052.7446003904001</v>
      </c>
      <c r="O6710" s="52">
        <v>966.32850410640003</v>
      </c>
      <c r="P6710" s="52">
        <v>920.69860150440013</v>
      </c>
      <c r="Q6710" s="52">
        <v>877.50850217400011</v>
      </c>
      <c r="R6710" s="52">
        <v>717.94980119519994</v>
      </c>
      <c r="S6710" s="52">
        <v>596.26409752439997</v>
      </c>
      <c r="T6710" s="52">
        <v>682.54560074879998</v>
      </c>
      <c r="U6710" s="52">
        <v>639.58340150280003</v>
      </c>
      <c r="V6710" s="52">
        <v>654.68630279160004</v>
      </c>
      <c r="W6710" s="52">
        <v>592.25869900800012</v>
      </c>
      <c r="X6710" s="52">
        <v>601.98204796560003</v>
      </c>
      <c r="Y6710" s="52">
        <v>637.48266622920005</v>
      </c>
      <c r="Z6710" s="52">
        <v>621.83338335360008</v>
      </c>
    </row>
    <row r="6711" spans="1:26">
      <c r="A6711" s="52" t="s">
        <v>357</v>
      </c>
      <c r="B6711" s="52" t="s">
        <v>343</v>
      </c>
      <c r="C6711" s="52" t="s">
        <v>255</v>
      </c>
      <c r="D6711" s="52" t="s">
        <v>93</v>
      </c>
      <c r="E6711" s="52" t="s">
        <v>95</v>
      </c>
      <c r="F6711" s="52" t="s">
        <v>73</v>
      </c>
      <c r="G6711" s="52">
        <v>4867.6743013644009</v>
      </c>
      <c r="H6711" s="52">
        <v>4671.2717980668003</v>
      </c>
      <c r="I6711" s="52">
        <v>4776.9993000107997</v>
      </c>
      <c r="J6711" s="52">
        <v>4982.4701985816</v>
      </c>
      <c r="K6711" s="52">
        <v>4748.1920979732004</v>
      </c>
      <c r="L6711" s="52">
        <v>4716.3770988156002</v>
      </c>
      <c r="M6711" s="52">
        <v>4264.4025012851998</v>
      </c>
      <c r="N6711" s="52">
        <v>4618.8333003708003</v>
      </c>
      <c r="O6711" s="52">
        <v>4771.0898997660006</v>
      </c>
      <c r="P6711" s="52">
        <v>4651.0344020376006</v>
      </c>
      <c r="Q6711" s="52">
        <v>4645.7810984736007</v>
      </c>
      <c r="R6711" s="52">
        <v>4574.6306988228007</v>
      </c>
      <c r="S6711" s="52">
        <v>4038.8499012167999</v>
      </c>
      <c r="T6711" s="52">
        <v>4766.7581988047996</v>
      </c>
      <c r="U6711" s="52">
        <v>4970.9573987436006</v>
      </c>
      <c r="V6711" s="52">
        <v>4539.2561995356</v>
      </c>
      <c r="W6711" s="52">
        <v>4278.6603011808002</v>
      </c>
      <c r="X6711" s="52">
        <v>4340.6937009972007</v>
      </c>
      <c r="Y6711" s="52">
        <v>4915.1753979300001</v>
      </c>
      <c r="Z6711" s="52">
        <v>4943.7515765303997</v>
      </c>
    </row>
    <row r="6712" spans="1:26">
      <c r="A6712" s="52" t="s">
        <v>356</v>
      </c>
      <c r="B6712" s="52" t="s">
        <v>337</v>
      </c>
      <c r="C6712" s="52" t="s">
        <v>256</v>
      </c>
      <c r="D6712" s="52" t="s">
        <v>93</v>
      </c>
      <c r="E6712" s="52" t="s">
        <v>94</v>
      </c>
      <c r="F6712" s="52" t="s">
        <v>63</v>
      </c>
      <c r="G6712" s="52">
        <v>6.0871260156398117</v>
      </c>
      <c r="H6712" s="52">
        <v>6.4479914667298575</v>
      </c>
      <c r="I6712" s="52">
        <v>7.4155867421800963</v>
      </c>
      <c r="J6712" s="52">
        <v>8.4981830954502371</v>
      </c>
      <c r="K6712" s="52">
        <v>13.387711680000002</v>
      </c>
      <c r="L6712" s="52">
        <v>13.943747065649198</v>
      </c>
      <c r="M6712" s="52">
        <v>13.692510720000001</v>
      </c>
      <c r="N6712" s="52">
        <v>13.739402880000002</v>
      </c>
      <c r="O6712" s="52">
        <v>14.536569600000004</v>
      </c>
      <c r="P6712" s="52">
        <v>14.653800000000004</v>
      </c>
      <c r="Q6712" s="52">
        <v>15.239952000000002</v>
      </c>
      <c r="R6712" s="52">
        <v>15.826104000000003</v>
      </c>
      <c r="S6712" s="52">
        <v>11.605809600000002</v>
      </c>
      <c r="T6712" s="52">
        <v>16.552932480000003</v>
      </c>
      <c r="U6712" s="52">
        <v>15.943334400000007</v>
      </c>
      <c r="V6712" s="52">
        <v>18.463788000000005</v>
      </c>
      <c r="W6712" s="52">
        <v>0</v>
      </c>
      <c r="X6712" s="52">
        <v>0</v>
      </c>
      <c r="Y6712" s="52">
        <v>0</v>
      </c>
      <c r="Z6712" s="52">
        <v>0</v>
      </c>
    </row>
    <row r="6713" spans="1:26">
      <c r="A6713" s="52" t="s">
        <v>356</v>
      </c>
      <c r="B6713" s="52" t="s">
        <v>338</v>
      </c>
      <c r="C6713" s="52" t="s">
        <v>256</v>
      </c>
      <c r="D6713" s="52" t="s">
        <v>93</v>
      </c>
      <c r="E6713" s="52" t="s">
        <v>94</v>
      </c>
      <c r="F6713" s="52" t="s">
        <v>64</v>
      </c>
      <c r="G6713" s="52">
        <v>0</v>
      </c>
      <c r="H6713" s="52">
        <v>0</v>
      </c>
      <c r="I6713" s="52">
        <v>0</v>
      </c>
      <c r="J6713" s="52">
        <v>0</v>
      </c>
      <c r="K6713" s="52">
        <v>0</v>
      </c>
      <c r="L6713" s="52">
        <v>0</v>
      </c>
      <c r="M6713" s="52">
        <v>0</v>
      </c>
      <c r="N6713" s="52">
        <v>0</v>
      </c>
      <c r="O6713" s="52">
        <v>0</v>
      </c>
      <c r="P6713" s="52">
        <v>0</v>
      </c>
      <c r="Q6713" s="52">
        <v>0</v>
      </c>
      <c r="R6713" s="52">
        <v>0</v>
      </c>
      <c r="S6713" s="52">
        <v>0</v>
      </c>
      <c r="T6713" s="52">
        <v>0</v>
      </c>
      <c r="U6713" s="52">
        <v>0</v>
      </c>
      <c r="V6713" s="52">
        <v>0</v>
      </c>
      <c r="W6713" s="52">
        <v>0.57785459976000009</v>
      </c>
      <c r="X6713" s="52">
        <v>1.3138146394007402</v>
      </c>
      <c r="Y6713" s="52">
        <v>3.5722019697523204</v>
      </c>
      <c r="Z6713" s="52">
        <v>3.9774600000000002</v>
      </c>
    </row>
    <row r="6714" spans="1:26">
      <c r="A6714" s="52" t="s">
        <v>356</v>
      </c>
      <c r="B6714" s="52" t="s">
        <v>339</v>
      </c>
      <c r="C6714" s="52" t="s">
        <v>256</v>
      </c>
      <c r="D6714" s="52" t="s">
        <v>93</v>
      </c>
      <c r="E6714" s="52" t="s">
        <v>94</v>
      </c>
      <c r="F6714" s="52" t="s">
        <v>65</v>
      </c>
      <c r="G6714" s="52">
        <v>0</v>
      </c>
      <c r="H6714" s="52">
        <v>0</v>
      </c>
      <c r="I6714" s="52">
        <v>0</v>
      </c>
      <c r="J6714" s="52">
        <v>0</v>
      </c>
      <c r="K6714" s="52">
        <v>0</v>
      </c>
      <c r="L6714" s="52">
        <v>0</v>
      </c>
      <c r="M6714" s="52">
        <v>0</v>
      </c>
      <c r="N6714" s="52">
        <v>0</v>
      </c>
      <c r="O6714" s="52">
        <v>0</v>
      </c>
      <c r="P6714" s="52">
        <v>0</v>
      </c>
      <c r="Q6714" s="52">
        <v>0</v>
      </c>
      <c r="R6714" s="52">
        <v>0</v>
      </c>
      <c r="S6714" s="52">
        <v>0</v>
      </c>
      <c r="T6714" s="52">
        <v>0</v>
      </c>
      <c r="U6714" s="52">
        <v>0</v>
      </c>
      <c r="V6714" s="52">
        <v>0</v>
      </c>
      <c r="W6714" s="52">
        <v>0</v>
      </c>
      <c r="X6714" s="52">
        <v>0</v>
      </c>
      <c r="Y6714" s="52">
        <v>0</v>
      </c>
      <c r="Z6714" s="52">
        <v>0</v>
      </c>
    </row>
    <row r="6715" spans="1:26">
      <c r="A6715" s="52" t="s">
        <v>356</v>
      </c>
      <c r="B6715" s="52" t="s">
        <v>340</v>
      </c>
      <c r="C6715" s="52" t="s">
        <v>256</v>
      </c>
      <c r="D6715" s="52" t="s">
        <v>93</v>
      </c>
      <c r="E6715" s="52" t="s">
        <v>94</v>
      </c>
      <c r="F6715" s="52" t="s">
        <v>66</v>
      </c>
      <c r="G6715" s="52">
        <v>8.2195724862963946</v>
      </c>
      <c r="H6715" s="52">
        <v>9.4124922716845436</v>
      </c>
      <c r="I6715" s="52">
        <v>10.775258322883245</v>
      </c>
      <c r="J6715" s="52">
        <v>12.322360827899324</v>
      </c>
      <c r="K6715" s="52">
        <v>13.741200002253558</v>
      </c>
      <c r="L6715" s="52">
        <v>15.651440840566837</v>
      </c>
      <c r="M6715" s="52">
        <v>17.089200002802631</v>
      </c>
      <c r="N6715" s="52">
        <v>16.141286111267</v>
      </c>
      <c r="O6715" s="52">
        <v>19.9170454442664</v>
      </c>
      <c r="P6715" s="52">
        <v>25.641208931537914</v>
      </c>
      <c r="Q6715" s="52">
        <v>25.581600004195383</v>
      </c>
      <c r="R6715" s="52">
        <v>33.411600005479507</v>
      </c>
      <c r="S6715" s="52">
        <v>36.734400006024444</v>
      </c>
      <c r="T6715" s="52">
        <v>39.618000006497354</v>
      </c>
      <c r="U6715" s="52">
        <v>41.97960000688466</v>
      </c>
      <c r="V6715" s="52">
        <v>27.172800004456345</v>
      </c>
      <c r="W6715" s="52">
        <v>65.4478770152908</v>
      </c>
      <c r="X6715" s="52">
        <v>70.947683705659855</v>
      </c>
      <c r="Y6715" s="52">
        <v>78.957500681306939</v>
      </c>
      <c r="Z6715" s="52">
        <v>87.299479881888828</v>
      </c>
    </row>
    <row r="6716" spans="1:26">
      <c r="A6716" s="52" t="s">
        <v>356</v>
      </c>
      <c r="B6716" s="52" t="s">
        <v>341</v>
      </c>
      <c r="C6716" s="52" t="s">
        <v>256</v>
      </c>
      <c r="D6716" s="52" t="s">
        <v>93</v>
      </c>
      <c r="E6716" s="52" t="s">
        <v>94</v>
      </c>
      <c r="F6716" s="52" t="s">
        <v>67</v>
      </c>
      <c r="G6716" s="52">
        <v>0</v>
      </c>
      <c r="H6716" s="52">
        <v>0</v>
      </c>
      <c r="I6716" s="52">
        <v>0</v>
      </c>
      <c r="J6716" s="52">
        <v>0</v>
      </c>
      <c r="K6716" s="52">
        <v>0</v>
      </c>
      <c r="L6716" s="52">
        <v>0</v>
      </c>
      <c r="M6716" s="52">
        <v>0</v>
      </c>
      <c r="N6716" s="52">
        <v>0</v>
      </c>
      <c r="O6716" s="52">
        <v>0</v>
      </c>
      <c r="P6716" s="52">
        <v>0</v>
      </c>
      <c r="Q6716" s="52">
        <v>0</v>
      </c>
      <c r="R6716" s="52">
        <v>0</v>
      </c>
      <c r="S6716" s="52">
        <v>0</v>
      </c>
      <c r="T6716" s="52">
        <v>0</v>
      </c>
      <c r="U6716" s="52">
        <v>0</v>
      </c>
      <c r="V6716" s="52">
        <v>0</v>
      </c>
      <c r="W6716" s="52">
        <v>0</v>
      </c>
      <c r="X6716" s="52">
        <v>0</v>
      </c>
      <c r="Y6716" s="52">
        <v>0</v>
      </c>
      <c r="Z6716" s="52">
        <v>0</v>
      </c>
    </row>
    <row r="6717" spans="1:26">
      <c r="A6717" s="52" t="s">
        <v>356</v>
      </c>
      <c r="B6717" s="52" t="s">
        <v>337</v>
      </c>
      <c r="C6717" s="52" t="s">
        <v>256</v>
      </c>
      <c r="D6717" s="52" t="s">
        <v>93</v>
      </c>
      <c r="E6717" s="52" t="s">
        <v>94</v>
      </c>
      <c r="F6717" s="52" t="s">
        <v>68</v>
      </c>
      <c r="G6717" s="52">
        <v>0</v>
      </c>
      <c r="H6717" s="52">
        <v>0</v>
      </c>
      <c r="I6717" s="52">
        <v>0</v>
      </c>
      <c r="J6717" s="52">
        <v>0</v>
      </c>
      <c r="K6717" s="52">
        <v>0</v>
      </c>
      <c r="L6717" s="52">
        <v>0</v>
      </c>
      <c r="M6717" s="52">
        <v>0</v>
      </c>
      <c r="N6717" s="52">
        <v>0</v>
      </c>
      <c r="O6717" s="52">
        <v>0</v>
      </c>
      <c r="P6717" s="52">
        <v>0</v>
      </c>
      <c r="Q6717" s="52">
        <v>0</v>
      </c>
      <c r="R6717" s="52">
        <v>0</v>
      </c>
      <c r="S6717" s="52">
        <v>0</v>
      </c>
      <c r="T6717" s="52">
        <v>0</v>
      </c>
      <c r="U6717" s="52">
        <v>0</v>
      </c>
      <c r="V6717" s="52">
        <v>0</v>
      </c>
      <c r="W6717" s="52">
        <v>0</v>
      </c>
      <c r="X6717" s="52">
        <v>0</v>
      </c>
      <c r="Y6717" s="52">
        <v>0</v>
      </c>
      <c r="Z6717" s="52">
        <v>0</v>
      </c>
    </row>
    <row r="6718" spans="1:26">
      <c r="A6718" s="52" t="s">
        <v>356</v>
      </c>
      <c r="B6718" s="52" t="s">
        <v>337</v>
      </c>
      <c r="C6718" s="52" t="s">
        <v>256</v>
      </c>
      <c r="D6718" s="52" t="s">
        <v>93</v>
      </c>
      <c r="E6718" s="52" t="s">
        <v>94</v>
      </c>
      <c r="F6718" s="52" t="s">
        <v>69</v>
      </c>
      <c r="G6718" s="52">
        <v>0</v>
      </c>
      <c r="H6718" s="52">
        <v>0</v>
      </c>
      <c r="I6718" s="52">
        <v>0</v>
      </c>
      <c r="J6718" s="52">
        <v>0</v>
      </c>
      <c r="K6718" s="52">
        <v>0</v>
      </c>
      <c r="L6718" s="52">
        <v>0</v>
      </c>
      <c r="M6718" s="52">
        <v>0</v>
      </c>
      <c r="N6718" s="52">
        <v>0</v>
      </c>
      <c r="O6718" s="52">
        <v>0</v>
      </c>
      <c r="P6718" s="52">
        <v>0</v>
      </c>
      <c r="Q6718" s="52">
        <v>0</v>
      </c>
      <c r="R6718" s="52">
        <v>0</v>
      </c>
      <c r="S6718" s="52">
        <v>0</v>
      </c>
      <c r="T6718" s="52">
        <v>0</v>
      </c>
      <c r="U6718" s="52">
        <v>0</v>
      </c>
      <c r="V6718" s="52">
        <v>0</v>
      </c>
      <c r="W6718" s="52">
        <v>0</v>
      </c>
      <c r="X6718" s="52">
        <v>0</v>
      </c>
      <c r="Y6718" s="52">
        <v>0</v>
      </c>
      <c r="Z6718" s="52">
        <v>0</v>
      </c>
    </row>
    <row r="6719" spans="1:26">
      <c r="A6719" s="52" t="s">
        <v>356</v>
      </c>
      <c r="B6719" s="52" t="s">
        <v>337</v>
      </c>
      <c r="C6719" s="52" t="s">
        <v>256</v>
      </c>
      <c r="D6719" s="52" t="s">
        <v>93</v>
      </c>
      <c r="E6719" s="52" t="s">
        <v>94</v>
      </c>
      <c r="F6719" s="52" t="s">
        <v>70</v>
      </c>
      <c r="G6719" s="52">
        <v>0</v>
      </c>
      <c r="H6719" s="52">
        <v>0</v>
      </c>
      <c r="I6719" s="52">
        <v>0</v>
      </c>
      <c r="J6719" s="52">
        <v>0</v>
      </c>
      <c r="K6719" s="52">
        <v>0</v>
      </c>
      <c r="L6719" s="52">
        <v>0</v>
      </c>
      <c r="M6719" s="52">
        <v>0</v>
      </c>
      <c r="N6719" s="52">
        <v>0</v>
      </c>
      <c r="O6719" s="52">
        <v>0</v>
      </c>
      <c r="P6719" s="52">
        <v>0</v>
      </c>
      <c r="Q6719" s="52">
        <v>0</v>
      </c>
      <c r="R6719" s="52">
        <v>0</v>
      </c>
      <c r="S6719" s="52">
        <v>0</v>
      </c>
      <c r="T6719" s="52">
        <v>0</v>
      </c>
      <c r="U6719" s="52">
        <v>0</v>
      </c>
      <c r="V6719" s="52">
        <v>0</v>
      </c>
      <c r="W6719" s="52">
        <v>0</v>
      </c>
      <c r="X6719" s="52">
        <v>0</v>
      </c>
      <c r="Y6719" s="52">
        <v>0</v>
      </c>
      <c r="Z6719" s="52">
        <v>0</v>
      </c>
    </row>
    <row r="6720" spans="1:26">
      <c r="A6720" s="52" t="s">
        <v>356</v>
      </c>
      <c r="B6720" s="52" t="s">
        <v>342</v>
      </c>
      <c r="C6720" s="52" t="s">
        <v>256</v>
      </c>
      <c r="D6720" s="52" t="s">
        <v>93</v>
      </c>
      <c r="E6720" s="52" t="s">
        <v>94</v>
      </c>
      <c r="F6720" s="52" t="s">
        <v>71</v>
      </c>
      <c r="G6720" s="52">
        <v>0</v>
      </c>
      <c r="H6720" s="52">
        <v>0</v>
      </c>
      <c r="I6720" s="52">
        <v>0</v>
      </c>
      <c r="J6720" s="52">
        <v>0</v>
      </c>
      <c r="K6720" s="52">
        <v>0</v>
      </c>
      <c r="L6720" s="52">
        <v>0</v>
      </c>
      <c r="M6720" s="52">
        <v>0</v>
      </c>
      <c r="N6720" s="52">
        <v>0</v>
      </c>
      <c r="O6720" s="52">
        <v>0</v>
      </c>
      <c r="P6720" s="52">
        <v>0</v>
      </c>
      <c r="Q6720" s="52">
        <v>0</v>
      </c>
      <c r="R6720" s="52">
        <v>0</v>
      </c>
      <c r="S6720" s="52">
        <v>0</v>
      </c>
      <c r="T6720" s="52">
        <v>0</v>
      </c>
      <c r="U6720" s="52">
        <v>0</v>
      </c>
      <c r="V6720" s="52">
        <v>0</v>
      </c>
      <c r="W6720" s="52">
        <v>0</v>
      </c>
      <c r="X6720" s="52">
        <v>0</v>
      </c>
      <c r="Y6720" s="52">
        <v>0</v>
      </c>
      <c r="Z6720" s="52">
        <v>0</v>
      </c>
    </row>
    <row r="6721" spans="1:26">
      <c r="A6721" s="52" t="s">
        <v>356</v>
      </c>
      <c r="B6721" s="52" t="s">
        <v>342</v>
      </c>
      <c r="C6721" s="52" t="s">
        <v>256</v>
      </c>
      <c r="D6721" s="52" t="s">
        <v>93</v>
      </c>
      <c r="E6721" s="52" t="s">
        <v>94</v>
      </c>
      <c r="F6721" s="52" t="s">
        <v>72</v>
      </c>
      <c r="G6721" s="52">
        <v>29.710900764989315</v>
      </c>
      <c r="H6721" s="52">
        <v>35.689295049569907</v>
      </c>
      <c r="I6721" s="52">
        <v>35.952288081118297</v>
      </c>
      <c r="J6721" s="52">
        <v>33.379288282741321</v>
      </c>
      <c r="K6721" s="52">
        <v>36.996800551200003</v>
      </c>
      <c r="L6721" s="52">
        <v>40.101868660421651</v>
      </c>
      <c r="M6721" s="52">
        <v>36.186910146000002</v>
      </c>
      <c r="N6721" s="52">
        <v>34.846504618752007</v>
      </c>
      <c r="O6721" s="52">
        <v>31.511764416574184</v>
      </c>
      <c r="P6721" s="52">
        <v>28.603380240000003</v>
      </c>
      <c r="Q6721" s="52">
        <v>28.276391160000003</v>
      </c>
      <c r="R6721" s="52">
        <v>29.811272040000002</v>
      </c>
      <c r="S6721" s="52">
        <v>28.635367391999999</v>
      </c>
      <c r="T6721" s="52">
        <v>28.437582960000004</v>
      </c>
      <c r="U6721" s="52">
        <v>30.863214513553537</v>
      </c>
      <c r="V6721" s="52">
        <v>41.994654886799992</v>
      </c>
      <c r="W6721" s="52">
        <v>29.364138809054371</v>
      </c>
      <c r="X6721" s="52">
        <v>25.835139678848083</v>
      </c>
      <c r="Y6721" s="52">
        <v>24.611536108637083</v>
      </c>
      <c r="Z6721" s="52">
        <v>20.380505040000003</v>
      </c>
    </row>
    <row r="6722" spans="1:26">
      <c r="A6722" s="52" t="s">
        <v>356</v>
      </c>
      <c r="B6722" s="52" t="s">
        <v>343</v>
      </c>
      <c r="C6722" s="52" t="s">
        <v>256</v>
      </c>
      <c r="D6722" s="52" t="s">
        <v>93</v>
      </c>
      <c r="E6722" s="52" t="s">
        <v>94</v>
      </c>
      <c r="F6722" s="52" t="s">
        <v>73</v>
      </c>
      <c r="G6722" s="52">
        <v>0</v>
      </c>
      <c r="H6722" s="52">
        <v>0</v>
      </c>
      <c r="I6722" s="52">
        <v>0</v>
      </c>
      <c r="J6722" s="52">
        <v>0</v>
      </c>
      <c r="K6722" s="52">
        <v>0</v>
      </c>
      <c r="L6722" s="52">
        <v>0</v>
      </c>
      <c r="M6722" s="52">
        <v>0</v>
      </c>
      <c r="N6722" s="52">
        <v>0</v>
      </c>
      <c r="O6722" s="52">
        <v>0</v>
      </c>
      <c r="P6722" s="52">
        <v>0</v>
      </c>
      <c r="Q6722" s="52">
        <v>0</v>
      </c>
      <c r="R6722" s="52">
        <v>0</v>
      </c>
      <c r="S6722" s="52">
        <v>0</v>
      </c>
      <c r="T6722" s="52">
        <v>0</v>
      </c>
      <c r="U6722" s="52">
        <v>0</v>
      </c>
      <c r="V6722" s="52">
        <v>0</v>
      </c>
      <c r="W6722" s="52">
        <v>0</v>
      </c>
      <c r="X6722" s="52">
        <v>0</v>
      </c>
      <c r="Y6722" s="52">
        <v>0</v>
      </c>
      <c r="Z6722" s="52">
        <v>0</v>
      </c>
    </row>
    <row r="6723" spans="1:26">
      <c r="A6723" s="52" t="s">
        <v>357</v>
      </c>
      <c r="B6723" s="52" t="s">
        <v>337</v>
      </c>
      <c r="C6723" s="52" t="s">
        <v>256</v>
      </c>
      <c r="D6723" s="52" t="s">
        <v>93</v>
      </c>
      <c r="E6723" s="52" t="s">
        <v>95</v>
      </c>
      <c r="F6723" s="52" t="s">
        <v>63</v>
      </c>
      <c r="G6723" s="52">
        <v>29.902606784360191</v>
      </c>
      <c r="H6723" s="52">
        <v>31.675334613270145</v>
      </c>
      <c r="I6723" s="52">
        <v>36.428582857819904</v>
      </c>
      <c r="J6723" s="52">
        <v>41.746766344549769</v>
      </c>
      <c r="K6723" s="52">
        <v>65.766254400000008</v>
      </c>
      <c r="L6723" s="52">
        <v>36.040173333571211</v>
      </c>
      <c r="M6723" s="52">
        <v>42.015375360000007</v>
      </c>
      <c r="N6723" s="52">
        <v>42.202944000000009</v>
      </c>
      <c r="O6723" s="52">
        <v>44.782012800000011</v>
      </c>
      <c r="P6723" s="52">
        <v>45.602625600000003</v>
      </c>
      <c r="Q6723" s="52">
        <v>50.409072000000009</v>
      </c>
      <c r="R6723" s="52">
        <v>47.618988480000006</v>
      </c>
      <c r="S6723" s="52">
        <v>45.391610880000009</v>
      </c>
      <c r="T6723" s="52">
        <v>49.822920000000003</v>
      </c>
      <c r="U6723" s="52">
        <v>47.009390400000022</v>
      </c>
      <c r="V6723" s="52">
        <v>60.834204000000014</v>
      </c>
      <c r="W6723" s="52">
        <v>35.778718080000012</v>
      </c>
      <c r="X6723" s="52">
        <v>33.246541440000016</v>
      </c>
      <c r="Y6723" s="52">
        <v>23.307847072035269</v>
      </c>
      <c r="Z6723" s="52">
        <v>20.069844480000008</v>
      </c>
    </row>
    <row r="6724" spans="1:26">
      <c r="A6724" s="52" t="s">
        <v>357</v>
      </c>
      <c r="B6724" s="52" t="s">
        <v>338</v>
      </c>
      <c r="C6724" s="52" t="s">
        <v>256</v>
      </c>
      <c r="D6724" s="52" t="s">
        <v>93</v>
      </c>
      <c r="E6724" s="52" t="s">
        <v>95</v>
      </c>
      <c r="F6724" s="52" t="s">
        <v>64</v>
      </c>
      <c r="G6724" s="52">
        <v>0</v>
      </c>
      <c r="H6724" s="52">
        <v>0</v>
      </c>
      <c r="I6724" s="52">
        <v>0</v>
      </c>
      <c r="J6724" s="52">
        <v>0</v>
      </c>
      <c r="K6724" s="52">
        <v>127.08000000000001</v>
      </c>
      <c r="L6724" s="52">
        <v>128.64054352958783</v>
      </c>
      <c r="M6724" s="52">
        <v>130.72336561743336</v>
      </c>
      <c r="N6724" s="52">
        <v>130.56466450065662</v>
      </c>
      <c r="O6724" s="52">
        <v>129.37346745142537</v>
      </c>
      <c r="P6724" s="52">
        <v>130.71308433795718</v>
      </c>
      <c r="Q6724" s="52">
        <v>159.15075376884408</v>
      </c>
      <c r="R6724" s="52">
        <v>159.27135678391969</v>
      </c>
      <c r="S6724" s="52">
        <v>159.28643216080405</v>
      </c>
      <c r="T6724" s="52">
        <v>151.31155778894484</v>
      </c>
      <c r="U6724" s="52">
        <v>170.154684</v>
      </c>
      <c r="V6724" s="52">
        <v>136.1237472</v>
      </c>
      <c r="W6724" s="52">
        <v>40.619417918379355</v>
      </c>
      <c r="X6724" s="52">
        <v>33.321201580800007</v>
      </c>
      <c r="Y6724" s="52">
        <v>24.266871106560004</v>
      </c>
      <c r="Z6724" s="52">
        <v>16.818287546880004</v>
      </c>
    </row>
    <row r="6725" spans="1:26">
      <c r="A6725" s="52" t="s">
        <v>357</v>
      </c>
      <c r="B6725" s="52" t="s">
        <v>339</v>
      </c>
      <c r="C6725" s="52" t="s">
        <v>256</v>
      </c>
      <c r="D6725" s="52" t="s">
        <v>93</v>
      </c>
      <c r="E6725" s="52" t="s">
        <v>95</v>
      </c>
      <c r="F6725" s="52" t="s">
        <v>65</v>
      </c>
      <c r="G6725" s="52">
        <v>0</v>
      </c>
      <c r="H6725" s="52">
        <v>0</v>
      </c>
      <c r="I6725" s="52">
        <v>0</v>
      </c>
      <c r="J6725" s="52">
        <v>0</v>
      </c>
      <c r="K6725" s="52">
        <v>0</v>
      </c>
      <c r="L6725" s="52">
        <v>0</v>
      </c>
      <c r="M6725" s="52">
        <v>0</v>
      </c>
      <c r="N6725" s="52">
        <v>0</v>
      </c>
      <c r="O6725" s="52">
        <v>0</v>
      </c>
      <c r="P6725" s="52">
        <v>0</v>
      </c>
      <c r="Q6725" s="52">
        <v>0</v>
      </c>
      <c r="R6725" s="52">
        <v>0</v>
      </c>
      <c r="S6725" s="52">
        <v>0</v>
      </c>
      <c r="T6725" s="52">
        <v>0</v>
      </c>
      <c r="U6725" s="52">
        <v>0</v>
      </c>
      <c r="V6725" s="52">
        <v>0</v>
      </c>
      <c r="W6725" s="52">
        <v>0</v>
      </c>
      <c r="X6725" s="52">
        <v>0</v>
      </c>
      <c r="Y6725" s="52">
        <v>0</v>
      </c>
      <c r="Z6725" s="52">
        <v>0</v>
      </c>
    </row>
    <row r="6726" spans="1:26">
      <c r="A6726" s="52" t="s">
        <v>357</v>
      </c>
      <c r="B6726" s="52" t="s">
        <v>340</v>
      </c>
      <c r="C6726" s="52" t="s">
        <v>256</v>
      </c>
      <c r="D6726" s="52" t="s">
        <v>93</v>
      </c>
      <c r="E6726" s="52" t="s">
        <v>95</v>
      </c>
      <c r="F6726" s="52" t="s">
        <v>66</v>
      </c>
      <c r="G6726" s="52">
        <v>37.314318061971164</v>
      </c>
      <c r="H6726" s="52">
        <v>42.729805104466806</v>
      </c>
      <c r="I6726" s="52">
        <v>48.916341686906179</v>
      </c>
      <c r="J6726" s="52">
        <v>55.939708783295657</v>
      </c>
      <c r="K6726" s="52">
        <v>62.380800010230452</v>
      </c>
      <c r="L6726" s="52">
        <v>70.072374773491887</v>
      </c>
      <c r="M6726" s="52">
        <v>77.92560001277981</v>
      </c>
      <c r="N6726" s="52">
        <v>84.529528213862847</v>
      </c>
      <c r="O6726" s="52">
        <v>93.834048102388792</v>
      </c>
      <c r="P6726" s="52">
        <v>105.04081644722712</v>
      </c>
      <c r="Q6726" s="52">
        <v>119.30040001956527</v>
      </c>
      <c r="R6726" s="52">
        <v>123.16320002019877</v>
      </c>
      <c r="S6726" s="52">
        <v>138.1572000226578</v>
      </c>
      <c r="T6726" s="52">
        <v>151.23600002480273</v>
      </c>
      <c r="U6726" s="52">
        <v>164.50200002697835</v>
      </c>
      <c r="V6726" s="52">
        <v>181.35720002974259</v>
      </c>
      <c r="W6726" s="52">
        <v>186.67812302605788</v>
      </c>
      <c r="X6726" s="52">
        <v>195.02391633795949</v>
      </c>
      <c r="Y6726" s="52">
        <v>210.32769936613587</v>
      </c>
      <c r="Z6726" s="52">
        <v>233.26612017068393</v>
      </c>
    </row>
    <row r="6727" spans="1:26">
      <c r="A6727" s="52" t="s">
        <v>357</v>
      </c>
      <c r="B6727" s="52" t="s">
        <v>341</v>
      </c>
      <c r="C6727" s="52" t="s">
        <v>256</v>
      </c>
      <c r="D6727" s="52" t="s">
        <v>93</v>
      </c>
      <c r="E6727" s="52" t="s">
        <v>95</v>
      </c>
      <c r="F6727" s="52" t="s">
        <v>67</v>
      </c>
      <c r="G6727" s="52">
        <v>0</v>
      </c>
      <c r="H6727" s="52">
        <v>0</v>
      </c>
      <c r="I6727" s="52">
        <v>0</v>
      </c>
      <c r="J6727" s="52">
        <v>0</v>
      </c>
      <c r="K6727" s="52">
        <v>0</v>
      </c>
      <c r="L6727" s="52">
        <v>0</v>
      </c>
      <c r="M6727" s="52">
        <v>0</v>
      </c>
      <c r="N6727" s="52">
        <v>0</v>
      </c>
      <c r="O6727" s="52">
        <v>0</v>
      </c>
      <c r="P6727" s="52">
        <v>0</v>
      </c>
      <c r="Q6727" s="52">
        <v>0</v>
      </c>
      <c r="R6727" s="52">
        <v>0</v>
      </c>
      <c r="S6727" s="52">
        <v>0</v>
      </c>
      <c r="T6727" s="52">
        <v>0</v>
      </c>
      <c r="U6727" s="52">
        <v>0</v>
      </c>
      <c r="V6727" s="52">
        <v>0</v>
      </c>
      <c r="W6727" s="52">
        <v>0</v>
      </c>
      <c r="X6727" s="52">
        <v>0</v>
      </c>
      <c r="Y6727" s="52">
        <v>0</v>
      </c>
      <c r="Z6727" s="52">
        <v>0</v>
      </c>
    </row>
    <row r="6728" spans="1:26">
      <c r="A6728" s="52" t="s">
        <v>357</v>
      </c>
      <c r="B6728" s="52" t="s">
        <v>337</v>
      </c>
      <c r="C6728" s="52" t="s">
        <v>256</v>
      </c>
      <c r="D6728" s="52" t="s">
        <v>93</v>
      </c>
      <c r="E6728" s="52" t="s">
        <v>95</v>
      </c>
      <c r="F6728" s="52" t="s">
        <v>68</v>
      </c>
      <c r="G6728" s="52">
        <v>0</v>
      </c>
      <c r="H6728" s="52">
        <v>0</v>
      </c>
      <c r="I6728" s="52">
        <v>0</v>
      </c>
      <c r="J6728" s="52">
        <v>0</v>
      </c>
      <c r="K6728" s="52">
        <v>0</v>
      </c>
      <c r="L6728" s="52">
        <v>0</v>
      </c>
      <c r="M6728" s="52">
        <v>0</v>
      </c>
      <c r="N6728" s="52">
        <v>0</v>
      </c>
      <c r="O6728" s="52">
        <v>0</v>
      </c>
      <c r="P6728" s="52">
        <v>0</v>
      </c>
      <c r="Q6728" s="52">
        <v>0</v>
      </c>
      <c r="R6728" s="52">
        <v>0</v>
      </c>
      <c r="S6728" s="52">
        <v>0</v>
      </c>
      <c r="T6728" s="52">
        <v>0</v>
      </c>
      <c r="U6728" s="52">
        <v>0</v>
      </c>
      <c r="V6728" s="52">
        <v>0</v>
      </c>
      <c r="W6728" s="52">
        <v>0</v>
      </c>
      <c r="X6728" s="52">
        <v>0</v>
      </c>
      <c r="Y6728" s="52">
        <v>0</v>
      </c>
      <c r="Z6728" s="52">
        <v>0</v>
      </c>
    </row>
    <row r="6729" spans="1:26">
      <c r="A6729" s="52" t="s">
        <v>357</v>
      </c>
      <c r="B6729" s="52" t="s">
        <v>337</v>
      </c>
      <c r="C6729" s="52" t="s">
        <v>256</v>
      </c>
      <c r="D6729" s="52" t="s">
        <v>93</v>
      </c>
      <c r="E6729" s="52" t="s">
        <v>95</v>
      </c>
      <c r="F6729" s="52" t="s">
        <v>69</v>
      </c>
      <c r="G6729" s="52">
        <v>0</v>
      </c>
      <c r="H6729" s="52">
        <v>0</v>
      </c>
      <c r="I6729" s="52">
        <v>0</v>
      </c>
      <c r="J6729" s="52">
        <v>0</v>
      </c>
      <c r="K6729" s="52">
        <v>0</v>
      </c>
      <c r="L6729" s="52">
        <v>0</v>
      </c>
      <c r="M6729" s="52">
        <v>0</v>
      </c>
      <c r="N6729" s="52">
        <v>0</v>
      </c>
      <c r="O6729" s="52">
        <v>0</v>
      </c>
      <c r="P6729" s="52">
        <v>0</v>
      </c>
      <c r="Q6729" s="52">
        <v>0</v>
      </c>
      <c r="R6729" s="52">
        <v>0</v>
      </c>
      <c r="S6729" s="52">
        <v>0</v>
      </c>
      <c r="T6729" s="52">
        <v>0</v>
      </c>
      <c r="U6729" s="52">
        <v>0</v>
      </c>
      <c r="V6729" s="52">
        <v>0</v>
      </c>
      <c r="W6729" s="52">
        <v>0</v>
      </c>
      <c r="X6729" s="52">
        <v>0</v>
      </c>
      <c r="Y6729" s="52">
        <v>0</v>
      </c>
      <c r="Z6729" s="52">
        <v>0</v>
      </c>
    </row>
    <row r="6730" spans="1:26">
      <c r="A6730" s="52" t="s">
        <v>357</v>
      </c>
      <c r="B6730" s="52" t="s">
        <v>337</v>
      </c>
      <c r="C6730" s="52" t="s">
        <v>256</v>
      </c>
      <c r="D6730" s="52" t="s">
        <v>93</v>
      </c>
      <c r="E6730" s="52" t="s">
        <v>95</v>
      </c>
      <c r="F6730" s="52" t="s">
        <v>70</v>
      </c>
      <c r="G6730" s="52">
        <v>0</v>
      </c>
      <c r="H6730" s="52">
        <v>0</v>
      </c>
      <c r="I6730" s="52">
        <v>0</v>
      </c>
      <c r="J6730" s="52">
        <v>0</v>
      </c>
      <c r="K6730" s="52">
        <v>0</v>
      </c>
      <c r="L6730" s="52">
        <v>0</v>
      </c>
      <c r="M6730" s="52">
        <v>0</v>
      </c>
      <c r="N6730" s="52">
        <v>0</v>
      </c>
      <c r="O6730" s="52">
        <v>0</v>
      </c>
      <c r="P6730" s="52">
        <v>0</v>
      </c>
      <c r="Q6730" s="52">
        <v>0</v>
      </c>
      <c r="R6730" s="52">
        <v>0</v>
      </c>
      <c r="S6730" s="52">
        <v>0</v>
      </c>
      <c r="T6730" s="52">
        <v>0</v>
      </c>
      <c r="U6730" s="52">
        <v>0</v>
      </c>
      <c r="V6730" s="52">
        <v>0</v>
      </c>
      <c r="W6730" s="52">
        <v>0</v>
      </c>
      <c r="X6730" s="52">
        <v>0</v>
      </c>
      <c r="Y6730" s="52">
        <v>0</v>
      </c>
      <c r="Z6730" s="52">
        <v>0</v>
      </c>
    </row>
    <row r="6731" spans="1:26">
      <c r="A6731" s="52" t="s">
        <v>357</v>
      </c>
      <c r="B6731" s="52" t="s">
        <v>342</v>
      </c>
      <c r="C6731" s="52" t="s">
        <v>256</v>
      </c>
      <c r="D6731" s="52" t="s">
        <v>93</v>
      </c>
      <c r="E6731" s="52" t="s">
        <v>95</v>
      </c>
      <c r="F6731" s="52" t="s">
        <v>71</v>
      </c>
      <c r="G6731" s="52">
        <v>0</v>
      </c>
      <c r="H6731" s="52">
        <v>0</v>
      </c>
      <c r="I6731" s="52">
        <v>0</v>
      </c>
      <c r="J6731" s="52">
        <v>0</v>
      </c>
      <c r="K6731" s="52">
        <v>0</v>
      </c>
      <c r="L6731" s="52">
        <v>0</v>
      </c>
      <c r="M6731" s="52">
        <v>0</v>
      </c>
      <c r="N6731" s="52">
        <v>0</v>
      </c>
      <c r="O6731" s="52">
        <v>0</v>
      </c>
      <c r="P6731" s="52">
        <v>0</v>
      </c>
      <c r="Q6731" s="52">
        <v>0</v>
      </c>
      <c r="R6731" s="52">
        <v>0</v>
      </c>
      <c r="S6731" s="52">
        <v>0</v>
      </c>
      <c r="T6731" s="52">
        <v>0</v>
      </c>
      <c r="U6731" s="52">
        <v>0</v>
      </c>
      <c r="V6731" s="52">
        <v>0</v>
      </c>
      <c r="W6731" s="52">
        <v>0</v>
      </c>
      <c r="X6731" s="52">
        <v>0</v>
      </c>
      <c r="Y6731" s="52">
        <v>0</v>
      </c>
      <c r="Z6731" s="52">
        <v>0</v>
      </c>
    </row>
    <row r="6732" spans="1:26">
      <c r="A6732" s="52" t="s">
        <v>357</v>
      </c>
      <c r="B6732" s="52" t="s">
        <v>342</v>
      </c>
      <c r="C6732" s="52" t="s">
        <v>256</v>
      </c>
      <c r="D6732" s="52" t="s">
        <v>93</v>
      </c>
      <c r="E6732" s="52" t="s">
        <v>95</v>
      </c>
      <c r="F6732" s="52" t="s">
        <v>72</v>
      </c>
      <c r="G6732" s="52">
        <v>13.251620864610688</v>
      </c>
      <c r="H6732" s="52">
        <v>18.381506175630101</v>
      </c>
      <c r="I6732" s="52">
        <v>18.683403323670706</v>
      </c>
      <c r="J6732" s="52">
        <v>21.899418186189752</v>
      </c>
      <c r="K6732" s="52">
        <v>25.940927131200006</v>
      </c>
      <c r="L6732" s="52">
        <v>30.42748953017891</v>
      </c>
      <c r="M6732" s="52">
        <v>30.616540218000004</v>
      </c>
      <c r="N6732" s="52">
        <v>30.446119736782848</v>
      </c>
      <c r="O6732" s="52">
        <v>29.335734275431179</v>
      </c>
      <c r="P6732" s="52">
        <v>34.153066668330688</v>
      </c>
      <c r="Q6732" s="52">
        <v>35.981568539999998</v>
      </c>
      <c r="R6732" s="52">
        <v>37.105598736000005</v>
      </c>
      <c r="S6732" s="52">
        <v>36.20346894</v>
      </c>
      <c r="T6732" s="52">
        <v>36.28950768</v>
      </c>
      <c r="U6732" s="52">
        <v>34.642026031607216</v>
      </c>
      <c r="V6732" s="52">
        <v>38.048842908000005</v>
      </c>
      <c r="W6732" s="52">
        <v>64.829065868242608</v>
      </c>
      <c r="X6732" s="52">
        <v>75.088679537028156</v>
      </c>
      <c r="Y6732" s="52">
        <v>50.367896725686002</v>
      </c>
      <c r="Z6732" s="52">
        <v>42.483120469200003</v>
      </c>
    </row>
    <row r="6733" spans="1:26">
      <c r="A6733" s="52" t="s">
        <v>357</v>
      </c>
      <c r="B6733" s="52" t="s">
        <v>343</v>
      </c>
      <c r="C6733" s="52" t="s">
        <v>256</v>
      </c>
      <c r="D6733" s="52" t="s">
        <v>93</v>
      </c>
      <c r="E6733" s="52" t="s">
        <v>95</v>
      </c>
      <c r="F6733" s="52" t="s">
        <v>73</v>
      </c>
      <c r="G6733" s="52">
        <v>0</v>
      </c>
      <c r="H6733" s="52">
        <v>0</v>
      </c>
      <c r="I6733" s="52">
        <v>0</v>
      </c>
      <c r="J6733" s="52">
        <v>0</v>
      </c>
      <c r="K6733" s="52">
        <v>0</v>
      </c>
      <c r="L6733" s="52">
        <v>0</v>
      </c>
      <c r="M6733" s="52">
        <v>0</v>
      </c>
      <c r="N6733" s="52">
        <v>0</v>
      </c>
      <c r="O6733" s="52">
        <v>0</v>
      </c>
      <c r="P6733" s="52">
        <v>0</v>
      </c>
      <c r="Q6733" s="52">
        <v>0</v>
      </c>
      <c r="R6733" s="52">
        <v>0</v>
      </c>
      <c r="S6733" s="52">
        <v>0</v>
      </c>
      <c r="T6733" s="52">
        <v>0</v>
      </c>
      <c r="U6733" s="52">
        <v>0</v>
      </c>
      <c r="V6733" s="52">
        <v>0</v>
      </c>
      <c r="W6733" s="52">
        <v>0</v>
      </c>
      <c r="X6733" s="52">
        <v>0</v>
      </c>
      <c r="Y6733" s="52">
        <v>0</v>
      </c>
      <c r="Z6733" s="52">
        <v>0</v>
      </c>
    </row>
    <row r="6734" spans="1:26">
      <c r="A6734" s="52" t="s">
        <v>356</v>
      </c>
      <c r="B6734" s="52" t="s">
        <v>337</v>
      </c>
      <c r="C6734" s="52" t="s">
        <v>257</v>
      </c>
      <c r="D6734" s="52" t="s">
        <v>93</v>
      </c>
      <c r="E6734" s="52" t="s">
        <v>94</v>
      </c>
      <c r="F6734" s="52" t="s">
        <v>63</v>
      </c>
      <c r="G6734" s="52">
        <v>6.0871260156398117</v>
      </c>
      <c r="H6734" s="52">
        <v>6.4479914667298575</v>
      </c>
      <c r="I6734" s="52">
        <v>7.4155867421800963</v>
      </c>
      <c r="J6734" s="52">
        <v>8.4981830954502371</v>
      </c>
      <c r="K6734" s="52">
        <v>13.387711680000002</v>
      </c>
      <c r="L6734" s="52">
        <v>13.943747065649198</v>
      </c>
      <c r="M6734" s="52">
        <v>13.692510720000001</v>
      </c>
      <c r="N6734" s="52">
        <v>13.739402880000002</v>
      </c>
      <c r="O6734" s="52">
        <v>14.536569600000004</v>
      </c>
      <c r="P6734" s="52">
        <v>14.653800000000004</v>
      </c>
      <c r="Q6734" s="52">
        <v>15.239952000000002</v>
      </c>
      <c r="R6734" s="52">
        <v>15.826104000000003</v>
      </c>
      <c r="S6734" s="52">
        <v>11.605809600000002</v>
      </c>
      <c r="T6734" s="52">
        <v>16.552932480000003</v>
      </c>
      <c r="U6734" s="52">
        <v>15.943334400000007</v>
      </c>
      <c r="V6734" s="52">
        <v>18.463788000000005</v>
      </c>
      <c r="W6734" s="52">
        <v>0</v>
      </c>
      <c r="X6734" s="52">
        <v>0</v>
      </c>
      <c r="Y6734" s="52">
        <v>0</v>
      </c>
      <c r="Z6734" s="52">
        <v>0</v>
      </c>
    </row>
    <row r="6735" spans="1:26">
      <c r="A6735" s="52" t="s">
        <v>356</v>
      </c>
      <c r="B6735" s="52" t="s">
        <v>338</v>
      </c>
      <c r="C6735" s="52" t="s">
        <v>257</v>
      </c>
      <c r="D6735" s="52" t="s">
        <v>93</v>
      </c>
      <c r="E6735" s="52" t="s">
        <v>94</v>
      </c>
      <c r="F6735" s="52" t="s">
        <v>64</v>
      </c>
      <c r="G6735" s="52">
        <v>21.914956338878177</v>
      </c>
      <c r="H6735" s="52">
        <v>21.91605704594641</v>
      </c>
      <c r="I6735" s="52">
        <v>21.929277882631194</v>
      </c>
      <c r="J6735" s="52">
        <v>21.953609988725283</v>
      </c>
      <c r="K6735" s="52">
        <v>21.988153218835862</v>
      </c>
      <c r="L6735" s="52">
        <v>22.032104825302746</v>
      </c>
      <c r="M6735" s="52">
        <v>22.0847493251947</v>
      </c>
      <c r="N6735" s="52">
        <v>22.145449427587192</v>
      </c>
      <c r="O6735" s="52">
        <v>22.308409594678061</v>
      </c>
      <c r="P6735" s="52">
        <v>22.28881034680029</v>
      </c>
      <c r="Q6735" s="52">
        <v>22.398872903746195</v>
      </c>
      <c r="R6735" s="52">
        <v>22.575585752803377</v>
      </c>
      <c r="S6735" s="52">
        <v>22.756854380605859</v>
      </c>
      <c r="T6735" s="52">
        <v>22.884987979491669</v>
      </c>
      <c r="U6735" s="52">
        <v>23.023279652964074</v>
      </c>
      <c r="V6735" s="52">
        <v>23.263954964562839</v>
      </c>
      <c r="W6735" s="52">
        <v>23.936849087014405</v>
      </c>
      <c r="X6735" s="52">
        <v>24.840644674871562</v>
      </c>
      <c r="Y6735" s="52">
        <v>27.27029783350828</v>
      </c>
      <c r="Z6735" s="52">
        <v>27.733005471320837</v>
      </c>
    </row>
    <row r="6736" spans="1:26">
      <c r="A6736" s="52" t="s">
        <v>356</v>
      </c>
      <c r="B6736" s="52" t="s">
        <v>339</v>
      </c>
      <c r="C6736" s="52" t="s">
        <v>257</v>
      </c>
      <c r="D6736" s="52" t="s">
        <v>93</v>
      </c>
      <c r="E6736" s="52" t="s">
        <v>94</v>
      </c>
      <c r="F6736" s="52" t="s">
        <v>65</v>
      </c>
      <c r="G6736" s="52">
        <v>0</v>
      </c>
      <c r="H6736" s="52">
        <v>0</v>
      </c>
      <c r="I6736" s="52">
        <v>0</v>
      </c>
      <c r="J6736" s="52">
        <v>0</v>
      </c>
      <c r="K6736" s="52">
        <v>0</v>
      </c>
      <c r="L6736" s="52">
        <v>0</v>
      </c>
      <c r="M6736" s="52">
        <v>0</v>
      </c>
      <c r="N6736" s="52">
        <v>4.8697079049597636E-2</v>
      </c>
      <c r="O6736" s="52">
        <v>0.12138487158900885</v>
      </c>
      <c r="P6736" s="52">
        <v>0.37188382766775152</v>
      </c>
      <c r="Q6736" s="52">
        <v>0.4540662771187759</v>
      </c>
      <c r="R6736" s="52">
        <v>0.53069737964943153</v>
      </c>
      <c r="S6736" s="52">
        <v>0.52412829327656929</v>
      </c>
      <c r="T6736" s="52">
        <v>0.64141908227711353</v>
      </c>
      <c r="U6736" s="52">
        <v>0.82245924000055903</v>
      </c>
      <c r="V6736" s="52">
        <v>0.60665277878784596</v>
      </c>
      <c r="W6736" s="52">
        <v>0.86385229205558811</v>
      </c>
      <c r="X6736" s="52">
        <v>1.1538153075312725</v>
      </c>
      <c r="Y6736" s="52">
        <v>1.2716483126355387</v>
      </c>
      <c r="Z6736" s="52">
        <v>1.377255262958146</v>
      </c>
    </row>
    <row r="6737" spans="1:26">
      <c r="A6737" s="52" t="s">
        <v>356</v>
      </c>
      <c r="B6737" s="52" t="s">
        <v>340</v>
      </c>
      <c r="C6737" s="52" t="s">
        <v>257</v>
      </c>
      <c r="D6737" s="52" t="s">
        <v>93</v>
      </c>
      <c r="E6737" s="52" t="s">
        <v>94</v>
      </c>
      <c r="F6737" s="52" t="s">
        <v>66</v>
      </c>
      <c r="G6737" s="52">
        <v>265.37602463119759</v>
      </c>
      <c r="H6737" s="52">
        <v>281.79975413335023</v>
      </c>
      <c r="I6737" s="52">
        <v>298.85417866380834</v>
      </c>
      <c r="J6737" s="52">
        <v>318.83648474565302</v>
      </c>
      <c r="K6737" s="52">
        <v>394.27879483561412</v>
      </c>
      <c r="L6737" s="52">
        <v>424.42417825228216</v>
      </c>
      <c r="M6737" s="52">
        <v>450.45216606854808</v>
      </c>
      <c r="N6737" s="52">
        <v>482.89520784250124</v>
      </c>
      <c r="O6737" s="52">
        <v>525.20574505662739</v>
      </c>
      <c r="P6737" s="52">
        <v>543.87758074008082</v>
      </c>
      <c r="Q6737" s="52">
        <v>592.02311799938127</v>
      </c>
      <c r="R6737" s="52">
        <v>619.69921565607001</v>
      </c>
      <c r="S6737" s="52">
        <v>660.11986318484549</v>
      </c>
      <c r="T6737" s="52">
        <v>691.74167032509501</v>
      </c>
      <c r="U6737" s="52">
        <v>718.90212193081027</v>
      </c>
      <c r="V6737" s="52">
        <v>731.51664637485646</v>
      </c>
      <c r="W6737" s="52">
        <v>809.94829765670897</v>
      </c>
      <c r="X6737" s="52">
        <v>827.93324125986408</v>
      </c>
      <c r="Y6737" s="52">
        <v>875.00782874120864</v>
      </c>
      <c r="Z6737" s="52">
        <v>905.85654277966603</v>
      </c>
    </row>
    <row r="6738" spans="1:26">
      <c r="A6738" s="52" t="s">
        <v>356</v>
      </c>
      <c r="B6738" s="52" t="s">
        <v>341</v>
      </c>
      <c r="C6738" s="52" t="s">
        <v>257</v>
      </c>
      <c r="D6738" s="52" t="s">
        <v>93</v>
      </c>
      <c r="E6738" s="52" t="s">
        <v>94</v>
      </c>
      <c r="F6738" s="52" t="s">
        <v>67</v>
      </c>
      <c r="G6738" s="52">
        <v>0</v>
      </c>
      <c r="H6738" s="52">
        <v>0</v>
      </c>
      <c r="I6738" s="52">
        <v>0</v>
      </c>
      <c r="J6738" s="52">
        <v>0</v>
      </c>
      <c r="K6738" s="52">
        <v>0</v>
      </c>
      <c r="L6738" s="52">
        <v>0</v>
      </c>
      <c r="M6738" s="52">
        <v>0</v>
      </c>
      <c r="N6738" s="52">
        <v>0</v>
      </c>
      <c r="O6738" s="52">
        <v>0</v>
      </c>
      <c r="P6738" s="52">
        <v>0</v>
      </c>
      <c r="Q6738" s="52">
        <v>0</v>
      </c>
      <c r="R6738" s="52">
        <v>0</v>
      </c>
      <c r="S6738" s="52">
        <v>0</v>
      </c>
      <c r="T6738" s="52">
        <v>0</v>
      </c>
      <c r="U6738" s="52">
        <v>0</v>
      </c>
      <c r="V6738" s="52">
        <v>0</v>
      </c>
      <c r="W6738" s="52">
        <v>0</v>
      </c>
      <c r="X6738" s="52">
        <v>0</v>
      </c>
      <c r="Y6738" s="52">
        <v>0</v>
      </c>
      <c r="Z6738" s="52">
        <v>0</v>
      </c>
    </row>
    <row r="6739" spans="1:26">
      <c r="A6739" s="52" t="s">
        <v>356</v>
      </c>
      <c r="B6739" s="52" t="s">
        <v>337</v>
      </c>
      <c r="C6739" s="52" t="s">
        <v>257</v>
      </c>
      <c r="D6739" s="52" t="s">
        <v>93</v>
      </c>
      <c r="E6739" s="52" t="s">
        <v>94</v>
      </c>
      <c r="F6739" s="52" t="s">
        <v>68</v>
      </c>
      <c r="G6739" s="52">
        <v>0</v>
      </c>
      <c r="H6739" s="52">
        <v>0</v>
      </c>
      <c r="I6739" s="52">
        <v>0</v>
      </c>
      <c r="J6739" s="52">
        <v>0</v>
      </c>
      <c r="K6739" s="52">
        <v>0</v>
      </c>
      <c r="L6739" s="52">
        <v>0</v>
      </c>
      <c r="M6739" s="52">
        <v>0</v>
      </c>
      <c r="N6739" s="52">
        <v>0</v>
      </c>
      <c r="O6739" s="52">
        <v>0</v>
      </c>
      <c r="P6739" s="52">
        <v>0</v>
      </c>
      <c r="Q6739" s="52">
        <v>0</v>
      </c>
      <c r="R6739" s="52">
        <v>0</v>
      </c>
      <c r="S6739" s="52">
        <v>0</v>
      </c>
      <c r="T6739" s="52">
        <v>0</v>
      </c>
      <c r="U6739" s="52">
        <v>0</v>
      </c>
      <c r="V6739" s="52">
        <v>0</v>
      </c>
      <c r="W6739" s="52">
        <v>0</v>
      </c>
      <c r="X6739" s="52">
        <v>0</v>
      </c>
      <c r="Y6739" s="52">
        <v>0</v>
      </c>
      <c r="Z6739" s="52">
        <v>0</v>
      </c>
    </row>
    <row r="6740" spans="1:26">
      <c r="A6740" s="52" t="s">
        <v>356</v>
      </c>
      <c r="B6740" s="52" t="s">
        <v>337</v>
      </c>
      <c r="C6740" s="52" t="s">
        <v>257</v>
      </c>
      <c r="D6740" s="52" t="s">
        <v>93</v>
      </c>
      <c r="E6740" s="52" t="s">
        <v>94</v>
      </c>
      <c r="F6740" s="52" t="s">
        <v>69</v>
      </c>
      <c r="G6740" s="52">
        <v>0</v>
      </c>
      <c r="H6740" s="52">
        <v>0</v>
      </c>
      <c r="I6740" s="52">
        <v>0</v>
      </c>
      <c r="J6740" s="52">
        <v>0</v>
      </c>
      <c r="K6740" s="52">
        <v>0</v>
      </c>
      <c r="L6740" s="52">
        <v>0</v>
      </c>
      <c r="M6740" s="52">
        <v>0</v>
      </c>
      <c r="N6740" s="52">
        <v>0</v>
      </c>
      <c r="O6740" s="52">
        <v>0</v>
      </c>
      <c r="P6740" s="52">
        <v>0</v>
      </c>
      <c r="Q6740" s="52">
        <v>0</v>
      </c>
      <c r="R6740" s="52">
        <v>0</v>
      </c>
      <c r="S6740" s="52">
        <v>0</v>
      </c>
      <c r="T6740" s="52">
        <v>0</v>
      </c>
      <c r="U6740" s="52">
        <v>0</v>
      </c>
      <c r="V6740" s="52">
        <v>0</v>
      </c>
      <c r="W6740" s="52">
        <v>0</v>
      </c>
      <c r="X6740" s="52">
        <v>0</v>
      </c>
      <c r="Y6740" s="52">
        <v>0</v>
      </c>
      <c r="Z6740" s="52">
        <v>0</v>
      </c>
    </row>
    <row r="6741" spans="1:26">
      <c r="A6741" s="52" t="s">
        <v>356</v>
      </c>
      <c r="B6741" s="52" t="s">
        <v>337</v>
      </c>
      <c r="C6741" s="52" t="s">
        <v>257</v>
      </c>
      <c r="D6741" s="52" t="s">
        <v>93</v>
      </c>
      <c r="E6741" s="52" t="s">
        <v>94</v>
      </c>
      <c r="F6741" s="52" t="s">
        <v>70</v>
      </c>
      <c r="G6741" s="52">
        <v>0</v>
      </c>
      <c r="H6741" s="52">
        <v>0</v>
      </c>
      <c r="I6741" s="52">
        <v>0</v>
      </c>
      <c r="J6741" s="52">
        <v>0</v>
      </c>
      <c r="K6741" s="52">
        <v>0</v>
      </c>
      <c r="L6741" s="52">
        <v>0</v>
      </c>
      <c r="M6741" s="52">
        <v>0</v>
      </c>
      <c r="N6741" s="52">
        <v>0</v>
      </c>
      <c r="O6741" s="52">
        <v>0</v>
      </c>
      <c r="P6741" s="52">
        <v>0</v>
      </c>
      <c r="Q6741" s="52">
        <v>0</v>
      </c>
      <c r="R6741" s="52">
        <v>0</v>
      </c>
      <c r="S6741" s="52">
        <v>0</v>
      </c>
      <c r="T6741" s="52">
        <v>0</v>
      </c>
      <c r="U6741" s="52">
        <v>0</v>
      </c>
      <c r="V6741" s="52">
        <v>0</v>
      </c>
      <c r="W6741" s="52">
        <v>0</v>
      </c>
      <c r="X6741" s="52">
        <v>0</v>
      </c>
      <c r="Y6741" s="52">
        <v>0</v>
      </c>
      <c r="Z6741" s="52">
        <v>0</v>
      </c>
    </row>
    <row r="6742" spans="1:26">
      <c r="A6742" s="52" t="s">
        <v>356</v>
      </c>
      <c r="B6742" s="52" t="s">
        <v>342</v>
      </c>
      <c r="C6742" s="52" t="s">
        <v>257</v>
      </c>
      <c r="D6742" s="52" t="s">
        <v>93</v>
      </c>
      <c r="E6742" s="52" t="s">
        <v>94</v>
      </c>
      <c r="F6742" s="52" t="s">
        <v>71</v>
      </c>
      <c r="G6742" s="52">
        <v>0</v>
      </c>
      <c r="H6742" s="52">
        <v>0</v>
      </c>
      <c r="I6742" s="52">
        <v>0</v>
      </c>
      <c r="J6742" s="52">
        <v>0</v>
      </c>
      <c r="K6742" s="52">
        <v>0</v>
      </c>
      <c r="L6742" s="52">
        <v>0</v>
      </c>
      <c r="M6742" s="52">
        <v>0</v>
      </c>
      <c r="N6742" s="52">
        <v>0</v>
      </c>
      <c r="O6742" s="52">
        <v>0</v>
      </c>
      <c r="P6742" s="52">
        <v>0</v>
      </c>
      <c r="Q6742" s="52">
        <v>0</v>
      </c>
      <c r="R6742" s="52">
        <v>0</v>
      </c>
      <c r="S6742" s="52">
        <v>0</v>
      </c>
      <c r="T6742" s="52">
        <v>0</v>
      </c>
      <c r="U6742" s="52">
        <v>0</v>
      </c>
      <c r="V6742" s="52">
        <v>0</v>
      </c>
      <c r="W6742" s="52">
        <v>0</v>
      </c>
      <c r="X6742" s="52">
        <v>0</v>
      </c>
      <c r="Y6742" s="52">
        <v>0</v>
      </c>
      <c r="Z6742" s="52">
        <v>0</v>
      </c>
    </row>
    <row r="6743" spans="1:26">
      <c r="A6743" s="52" t="s">
        <v>356</v>
      </c>
      <c r="B6743" s="52" t="s">
        <v>342</v>
      </c>
      <c r="C6743" s="52" t="s">
        <v>257</v>
      </c>
      <c r="D6743" s="52" t="s">
        <v>93</v>
      </c>
      <c r="E6743" s="52" t="s">
        <v>94</v>
      </c>
      <c r="F6743" s="52" t="s">
        <v>72</v>
      </c>
      <c r="G6743" s="52">
        <v>178.884273944315</v>
      </c>
      <c r="H6743" s="52">
        <v>191.66122171765761</v>
      </c>
      <c r="I6743" s="52">
        <v>198.18549925035944</v>
      </c>
      <c r="J6743" s="52">
        <v>182.91495002647113</v>
      </c>
      <c r="K6743" s="52">
        <v>194.63101510793248</v>
      </c>
      <c r="L6743" s="52">
        <v>186.39160792523026</v>
      </c>
      <c r="M6743" s="52">
        <v>182.49662333765127</v>
      </c>
      <c r="N6743" s="52">
        <v>202.02101891507488</v>
      </c>
      <c r="O6743" s="52">
        <v>178.21956341015164</v>
      </c>
      <c r="P6743" s="52">
        <v>193.03255283611449</v>
      </c>
      <c r="Q6743" s="52">
        <v>213.69843489252273</v>
      </c>
      <c r="R6743" s="52">
        <v>209.28886121063164</v>
      </c>
      <c r="S6743" s="52">
        <v>215.34053249093591</v>
      </c>
      <c r="T6743" s="52">
        <v>211.17748666061115</v>
      </c>
      <c r="U6743" s="52">
        <v>200.70368963881333</v>
      </c>
      <c r="V6743" s="52">
        <v>199.70725662627311</v>
      </c>
      <c r="W6743" s="52">
        <v>205.91192236608222</v>
      </c>
      <c r="X6743" s="52">
        <v>199.12478134341174</v>
      </c>
      <c r="Y6743" s="52">
        <v>200.34317232136334</v>
      </c>
      <c r="Z6743" s="52">
        <v>275.15866190193901</v>
      </c>
    </row>
    <row r="6744" spans="1:26">
      <c r="A6744" s="52" t="s">
        <v>356</v>
      </c>
      <c r="B6744" s="52" t="s">
        <v>343</v>
      </c>
      <c r="C6744" s="52" t="s">
        <v>257</v>
      </c>
      <c r="D6744" s="52" t="s">
        <v>93</v>
      </c>
      <c r="E6744" s="52" t="s">
        <v>94</v>
      </c>
      <c r="F6744" s="52" t="s">
        <v>73</v>
      </c>
      <c r="G6744" s="52">
        <v>1.2788488516230665</v>
      </c>
      <c r="H6744" s="52">
        <v>1.2696738872816913</v>
      </c>
      <c r="I6744" s="52">
        <v>1.4111325264169823</v>
      </c>
      <c r="J6744" s="52">
        <v>1.6644592294967697</v>
      </c>
      <c r="K6744" s="52">
        <v>1.765413052302798</v>
      </c>
      <c r="L6744" s="52">
        <v>2.0419448323238441</v>
      </c>
      <c r="M6744" s="52">
        <v>4.1785495709353082</v>
      </c>
      <c r="N6744" s="52">
        <v>5.0551392735499778</v>
      </c>
      <c r="O6744" s="52">
        <v>5.9975862259253585</v>
      </c>
      <c r="P6744" s="52">
        <v>8.2249864394421497</v>
      </c>
      <c r="Q6744" s="52">
        <v>10.033306075275373</v>
      </c>
      <c r="R6744" s="52">
        <v>12.178531162474279</v>
      </c>
      <c r="S6744" s="52">
        <v>13.619361255404407</v>
      </c>
      <c r="T6744" s="52">
        <v>12.733962290825614</v>
      </c>
      <c r="U6744" s="52">
        <v>12.531620566065429</v>
      </c>
      <c r="V6744" s="52">
        <v>12.578201439117242</v>
      </c>
      <c r="W6744" s="52">
        <v>11.81918642155871</v>
      </c>
      <c r="X6744" s="52">
        <v>11.3718058302528</v>
      </c>
      <c r="Y6744" s="52">
        <v>11.288359554692073</v>
      </c>
      <c r="Z6744" s="52">
        <v>11.324350192691572</v>
      </c>
    </row>
    <row r="6745" spans="1:26">
      <c r="A6745" s="52" t="s">
        <v>357</v>
      </c>
      <c r="B6745" s="52" t="s">
        <v>337</v>
      </c>
      <c r="C6745" s="52" t="s">
        <v>257</v>
      </c>
      <c r="D6745" s="52" t="s">
        <v>93</v>
      </c>
      <c r="E6745" s="52" t="s">
        <v>95</v>
      </c>
      <c r="F6745" s="52" t="s">
        <v>63</v>
      </c>
      <c r="G6745" s="52">
        <v>29.902606784360191</v>
      </c>
      <c r="H6745" s="52">
        <v>31.675334613270145</v>
      </c>
      <c r="I6745" s="52">
        <v>36.428582857819904</v>
      </c>
      <c r="J6745" s="52">
        <v>41.746766344549769</v>
      </c>
      <c r="K6745" s="52">
        <v>65.766254400000008</v>
      </c>
      <c r="L6745" s="52">
        <v>36.040173333571211</v>
      </c>
      <c r="M6745" s="52">
        <v>42.015375360000007</v>
      </c>
      <c r="N6745" s="52">
        <v>42.202944000000009</v>
      </c>
      <c r="O6745" s="52">
        <v>44.782012800000011</v>
      </c>
      <c r="P6745" s="52">
        <v>45.602625600000003</v>
      </c>
      <c r="Q6745" s="52">
        <v>50.409072000000009</v>
      </c>
      <c r="R6745" s="52">
        <v>47.618988480000006</v>
      </c>
      <c r="S6745" s="52">
        <v>45.391610880000009</v>
      </c>
      <c r="T6745" s="52">
        <v>49.822920000000003</v>
      </c>
      <c r="U6745" s="52">
        <v>47.009390400000022</v>
      </c>
      <c r="V6745" s="52">
        <v>60.834204000000014</v>
      </c>
      <c r="W6745" s="52">
        <v>35.778718080000012</v>
      </c>
      <c r="X6745" s="52">
        <v>33.246541440000016</v>
      </c>
      <c r="Y6745" s="52">
        <v>23.307847072035269</v>
      </c>
      <c r="Z6745" s="52">
        <v>20.069844480000008</v>
      </c>
    </row>
    <row r="6746" spans="1:26">
      <c r="A6746" s="52" t="s">
        <v>357</v>
      </c>
      <c r="B6746" s="52" t="s">
        <v>338</v>
      </c>
      <c r="C6746" s="52" t="s">
        <v>257</v>
      </c>
      <c r="D6746" s="52" t="s">
        <v>93</v>
      </c>
      <c r="E6746" s="52" t="s">
        <v>95</v>
      </c>
      <c r="F6746" s="52" t="s">
        <v>64</v>
      </c>
      <c r="G6746" s="52">
        <v>987.71311344674837</v>
      </c>
      <c r="H6746" s="52">
        <v>973.27736066027012</v>
      </c>
      <c r="I6746" s="52">
        <v>959.95715208057538</v>
      </c>
      <c r="J6746" s="52">
        <v>944.49026156704588</v>
      </c>
      <c r="K6746" s="52">
        <v>1070.8828375381645</v>
      </c>
      <c r="L6746" s="52">
        <v>1056.7788012344045</v>
      </c>
      <c r="M6746" s="52">
        <v>1045.4480571440579</v>
      </c>
      <c r="N6746" s="52">
        <v>1049.0791155266038</v>
      </c>
      <c r="O6746" s="52">
        <v>1051.4087794616316</v>
      </c>
      <c r="P6746" s="52">
        <v>1016.7288281157514</v>
      </c>
      <c r="Q6746" s="52">
        <v>1080.8484640614211</v>
      </c>
      <c r="R6746" s="52">
        <v>1055.8699417052085</v>
      </c>
      <c r="S6746" s="52">
        <v>967.42871852682265</v>
      </c>
      <c r="T6746" s="52">
        <v>989.14875286256802</v>
      </c>
      <c r="U6746" s="52">
        <v>978.21393767538962</v>
      </c>
      <c r="V6746" s="52">
        <v>901.92445522547951</v>
      </c>
      <c r="W6746" s="52">
        <v>741.91676936409181</v>
      </c>
      <c r="X6746" s="52">
        <v>693.98221376813979</v>
      </c>
      <c r="Y6746" s="52">
        <v>640.32044320122361</v>
      </c>
      <c r="Z6746" s="52">
        <v>590.9012208082188</v>
      </c>
    </row>
    <row r="6747" spans="1:26">
      <c r="A6747" s="52" t="s">
        <v>357</v>
      </c>
      <c r="B6747" s="52" t="s">
        <v>339</v>
      </c>
      <c r="C6747" s="52" t="s">
        <v>257</v>
      </c>
      <c r="D6747" s="52" t="s">
        <v>93</v>
      </c>
      <c r="E6747" s="52" t="s">
        <v>95</v>
      </c>
      <c r="F6747" s="52" t="s">
        <v>65</v>
      </c>
      <c r="G6747" s="52">
        <v>0</v>
      </c>
      <c r="H6747" s="52">
        <v>0</v>
      </c>
      <c r="I6747" s="52">
        <v>0</v>
      </c>
      <c r="J6747" s="52">
        <v>0</v>
      </c>
      <c r="K6747" s="52">
        <v>0</v>
      </c>
      <c r="L6747" s="52">
        <v>0</v>
      </c>
      <c r="M6747" s="52">
        <v>0</v>
      </c>
      <c r="N6747" s="52">
        <v>0</v>
      </c>
      <c r="O6747" s="52">
        <v>6.4627593472263171E-5</v>
      </c>
      <c r="P6747" s="52">
        <v>8.7706071553738546E-4</v>
      </c>
      <c r="Q6747" s="52">
        <v>8.6242366261848045E-4</v>
      </c>
      <c r="R6747" s="52">
        <v>1.1203463565633432E-3</v>
      </c>
      <c r="S6747" s="52">
        <v>1.1014672578033905E-3</v>
      </c>
      <c r="T6747" s="52">
        <v>2.2915361062819779E-5</v>
      </c>
      <c r="U6747" s="52">
        <v>0</v>
      </c>
      <c r="V6747" s="52">
        <v>4.5278350756958448</v>
      </c>
      <c r="W6747" s="52">
        <v>5.4467897266367995</v>
      </c>
      <c r="X6747" s="52">
        <v>5.9212337791412155</v>
      </c>
      <c r="Y6747" s="52">
        <v>6.1324163281915212</v>
      </c>
      <c r="Z6747" s="52">
        <v>6.2773592251259052</v>
      </c>
    </row>
    <row r="6748" spans="1:26">
      <c r="A6748" s="52" t="s">
        <v>357</v>
      </c>
      <c r="B6748" s="52" t="s">
        <v>340</v>
      </c>
      <c r="C6748" s="52" t="s">
        <v>257</v>
      </c>
      <c r="D6748" s="52" t="s">
        <v>93</v>
      </c>
      <c r="E6748" s="52" t="s">
        <v>95</v>
      </c>
      <c r="F6748" s="52" t="s">
        <v>66</v>
      </c>
      <c r="G6748" s="52">
        <v>364.02921804154499</v>
      </c>
      <c r="H6748" s="52">
        <v>392.95975276754439</v>
      </c>
      <c r="I6748" s="52">
        <v>415.78313985241493</v>
      </c>
      <c r="J6748" s="52">
        <v>446.97623977438963</v>
      </c>
      <c r="K6748" s="52">
        <v>429.63489058463324</v>
      </c>
      <c r="L6748" s="52">
        <v>452.66195558576851</v>
      </c>
      <c r="M6748" s="52">
        <v>478.87025551970157</v>
      </c>
      <c r="N6748" s="52">
        <v>507.99412251675983</v>
      </c>
      <c r="O6748" s="52">
        <v>534.13997682703132</v>
      </c>
      <c r="P6748" s="52">
        <v>577.980100534342</v>
      </c>
      <c r="Q6748" s="52">
        <v>632.26114035585294</v>
      </c>
      <c r="R6748" s="52">
        <v>654.32837774107406</v>
      </c>
      <c r="S6748" s="52">
        <v>718.20867527114058</v>
      </c>
      <c r="T6748" s="52">
        <v>763.28201429829278</v>
      </c>
      <c r="U6748" s="52">
        <v>811.58470530797035</v>
      </c>
      <c r="V6748" s="52">
        <v>866.07403153360451</v>
      </c>
      <c r="W6748" s="52">
        <v>919.35615384242556</v>
      </c>
      <c r="X6748" s="52">
        <v>932.25569070812128</v>
      </c>
      <c r="Y6748" s="52">
        <v>982.80221782521517</v>
      </c>
      <c r="Z6748" s="52">
        <v>1090.983226359547</v>
      </c>
    </row>
    <row r="6749" spans="1:26">
      <c r="A6749" s="52" t="s">
        <v>357</v>
      </c>
      <c r="B6749" s="52" t="s">
        <v>341</v>
      </c>
      <c r="C6749" s="52" t="s">
        <v>257</v>
      </c>
      <c r="D6749" s="52" t="s">
        <v>93</v>
      </c>
      <c r="E6749" s="52" t="s">
        <v>95</v>
      </c>
      <c r="F6749" s="52" t="s">
        <v>67</v>
      </c>
      <c r="G6749" s="52">
        <v>0</v>
      </c>
      <c r="H6749" s="52">
        <v>0</v>
      </c>
      <c r="I6749" s="52">
        <v>0</v>
      </c>
      <c r="J6749" s="52">
        <v>0</v>
      </c>
      <c r="K6749" s="52">
        <v>0</v>
      </c>
      <c r="L6749" s="52">
        <v>0</v>
      </c>
      <c r="M6749" s="52">
        <v>0</v>
      </c>
      <c r="N6749" s="52">
        <v>0</v>
      </c>
      <c r="O6749" s="52">
        <v>0</v>
      </c>
      <c r="P6749" s="52">
        <v>0</v>
      </c>
      <c r="Q6749" s="52">
        <v>0</v>
      </c>
      <c r="R6749" s="52">
        <v>0</v>
      </c>
      <c r="S6749" s="52">
        <v>0</v>
      </c>
      <c r="T6749" s="52">
        <v>0</v>
      </c>
      <c r="U6749" s="52">
        <v>0</v>
      </c>
      <c r="V6749" s="52">
        <v>0</v>
      </c>
      <c r="W6749" s="52">
        <v>0</v>
      </c>
      <c r="X6749" s="52">
        <v>0</v>
      </c>
      <c r="Y6749" s="52">
        <v>0</v>
      </c>
      <c r="Z6749" s="52">
        <v>0</v>
      </c>
    </row>
    <row r="6750" spans="1:26">
      <c r="A6750" s="52" t="s">
        <v>357</v>
      </c>
      <c r="B6750" s="52" t="s">
        <v>337</v>
      </c>
      <c r="C6750" s="52" t="s">
        <v>257</v>
      </c>
      <c r="D6750" s="52" t="s">
        <v>93</v>
      </c>
      <c r="E6750" s="52" t="s">
        <v>95</v>
      </c>
      <c r="F6750" s="52" t="s">
        <v>68</v>
      </c>
      <c r="G6750" s="52">
        <v>0</v>
      </c>
      <c r="H6750" s="52">
        <v>0</v>
      </c>
      <c r="I6750" s="52">
        <v>0</v>
      </c>
      <c r="J6750" s="52">
        <v>0</v>
      </c>
      <c r="K6750" s="52">
        <v>0</v>
      </c>
      <c r="L6750" s="52">
        <v>0</v>
      </c>
      <c r="M6750" s="52">
        <v>0</v>
      </c>
      <c r="N6750" s="52">
        <v>0</v>
      </c>
      <c r="O6750" s="52">
        <v>0</v>
      </c>
      <c r="P6750" s="52">
        <v>0</v>
      </c>
      <c r="Q6750" s="52">
        <v>0</v>
      </c>
      <c r="R6750" s="52">
        <v>0</v>
      </c>
      <c r="S6750" s="52">
        <v>0</v>
      </c>
      <c r="T6750" s="52">
        <v>0</v>
      </c>
      <c r="U6750" s="52">
        <v>0</v>
      </c>
      <c r="V6750" s="52">
        <v>0</v>
      </c>
      <c r="W6750" s="52">
        <v>0</v>
      </c>
      <c r="X6750" s="52">
        <v>0</v>
      </c>
      <c r="Y6750" s="52">
        <v>0</v>
      </c>
      <c r="Z6750" s="52">
        <v>0</v>
      </c>
    </row>
    <row r="6751" spans="1:26">
      <c r="A6751" s="52" t="s">
        <v>357</v>
      </c>
      <c r="B6751" s="52" t="s">
        <v>337</v>
      </c>
      <c r="C6751" s="52" t="s">
        <v>257</v>
      </c>
      <c r="D6751" s="52" t="s">
        <v>93</v>
      </c>
      <c r="E6751" s="52" t="s">
        <v>95</v>
      </c>
      <c r="F6751" s="52" t="s">
        <v>69</v>
      </c>
      <c r="G6751" s="52">
        <v>0</v>
      </c>
      <c r="H6751" s="52">
        <v>0</v>
      </c>
      <c r="I6751" s="52">
        <v>0</v>
      </c>
      <c r="J6751" s="52">
        <v>0</v>
      </c>
      <c r="K6751" s="52">
        <v>0</v>
      </c>
      <c r="L6751" s="52">
        <v>0</v>
      </c>
      <c r="M6751" s="52">
        <v>0</v>
      </c>
      <c r="N6751" s="52">
        <v>0</v>
      </c>
      <c r="O6751" s="52">
        <v>0</v>
      </c>
      <c r="P6751" s="52">
        <v>0</v>
      </c>
      <c r="Q6751" s="52">
        <v>0</v>
      </c>
      <c r="R6751" s="52">
        <v>0</v>
      </c>
      <c r="S6751" s="52">
        <v>0</v>
      </c>
      <c r="T6751" s="52">
        <v>0</v>
      </c>
      <c r="U6751" s="52">
        <v>0</v>
      </c>
      <c r="V6751" s="52">
        <v>0</v>
      </c>
      <c r="W6751" s="52">
        <v>0</v>
      </c>
      <c r="X6751" s="52">
        <v>0</v>
      </c>
      <c r="Y6751" s="52">
        <v>0</v>
      </c>
      <c r="Z6751" s="52">
        <v>0</v>
      </c>
    </row>
    <row r="6752" spans="1:26">
      <c r="A6752" s="52" t="s">
        <v>357</v>
      </c>
      <c r="B6752" s="52" t="s">
        <v>337</v>
      </c>
      <c r="C6752" s="52" t="s">
        <v>257</v>
      </c>
      <c r="D6752" s="52" t="s">
        <v>93</v>
      </c>
      <c r="E6752" s="52" t="s">
        <v>95</v>
      </c>
      <c r="F6752" s="52" t="s">
        <v>70</v>
      </c>
      <c r="G6752" s="52">
        <v>0</v>
      </c>
      <c r="H6752" s="52">
        <v>0</v>
      </c>
      <c r="I6752" s="52">
        <v>0</v>
      </c>
      <c r="J6752" s="52">
        <v>0</v>
      </c>
      <c r="K6752" s="52">
        <v>0</v>
      </c>
      <c r="L6752" s="52">
        <v>0</v>
      </c>
      <c r="M6752" s="52">
        <v>0</v>
      </c>
      <c r="N6752" s="52">
        <v>0</v>
      </c>
      <c r="O6752" s="52">
        <v>0</v>
      </c>
      <c r="P6752" s="52">
        <v>0</v>
      </c>
      <c r="Q6752" s="52">
        <v>0</v>
      </c>
      <c r="R6752" s="52">
        <v>0</v>
      </c>
      <c r="S6752" s="52">
        <v>0</v>
      </c>
      <c r="T6752" s="52">
        <v>0</v>
      </c>
      <c r="U6752" s="52">
        <v>0</v>
      </c>
      <c r="V6752" s="52">
        <v>0</v>
      </c>
      <c r="W6752" s="52">
        <v>0</v>
      </c>
      <c r="X6752" s="52">
        <v>0</v>
      </c>
      <c r="Y6752" s="52">
        <v>0</v>
      </c>
      <c r="Z6752" s="52">
        <v>0</v>
      </c>
    </row>
    <row r="6753" spans="1:26">
      <c r="A6753" s="52" t="s">
        <v>357</v>
      </c>
      <c r="B6753" s="52" t="s">
        <v>342</v>
      </c>
      <c r="C6753" s="52" t="s">
        <v>257</v>
      </c>
      <c r="D6753" s="52" t="s">
        <v>93</v>
      </c>
      <c r="E6753" s="52" t="s">
        <v>95</v>
      </c>
      <c r="F6753" s="52" t="s">
        <v>71</v>
      </c>
      <c r="G6753" s="52">
        <v>0</v>
      </c>
      <c r="H6753" s="52">
        <v>0</v>
      </c>
      <c r="I6753" s="52">
        <v>0</v>
      </c>
      <c r="J6753" s="52">
        <v>0</v>
      </c>
      <c r="K6753" s="52">
        <v>0</v>
      </c>
      <c r="L6753" s="52">
        <v>0</v>
      </c>
      <c r="M6753" s="52">
        <v>0</v>
      </c>
      <c r="N6753" s="52">
        <v>0</v>
      </c>
      <c r="O6753" s="52">
        <v>0</v>
      </c>
      <c r="P6753" s="52">
        <v>0</v>
      </c>
      <c r="Q6753" s="52">
        <v>0</v>
      </c>
      <c r="R6753" s="52">
        <v>0</v>
      </c>
      <c r="S6753" s="52">
        <v>0</v>
      </c>
      <c r="T6753" s="52">
        <v>0</v>
      </c>
      <c r="U6753" s="52">
        <v>0</v>
      </c>
      <c r="V6753" s="52">
        <v>0</v>
      </c>
      <c r="W6753" s="52">
        <v>0</v>
      </c>
      <c r="X6753" s="52">
        <v>0</v>
      </c>
      <c r="Y6753" s="52">
        <v>0</v>
      </c>
      <c r="Z6753" s="52">
        <v>0</v>
      </c>
    </row>
    <row r="6754" spans="1:26">
      <c r="A6754" s="52" t="s">
        <v>357</v>
      </c>
      <c r="B6754" s="52" t="s">
        <v>342</v>
      </c>
      <c r="C6754" s="52" t="s">
        <v>257</v>
      </c>
      <c r="D6754" s="52" t="s">
        <v>93</v>
      </c>
      <c r="E6754" s="52" t="s">
        <v>95</v>
      </c>
      <c r="F6754" s="52" t="s">
        <v>72</v>
      </c>
      <c r="G6754" s="52">
        <v>583.620878059603</v>
      </c>
      <c r="H6754" s="52">
        <v>583.25776529420546</v>
      </c>
      <c r="I6754" s="52">
        <v>569.38622314157283</v>
      </c>
      <c r="J6754" s="52">
        <v>575.04201532252364</v>
      </c>
      <c r="K6754" s="52">
        <v>583.16814703727061</v>
      </c>
      <c r="L6754" s="52">
        <v>568.52960693363173</v>
      </c>
      <c r="M6754" s="52">
        <v>534.844787063681</v>
      </c>
      <c r="N6754" s="52">
        <v>548.42413768260121</v>
      </c>
      <c r="O6754" s="52">
        <v>560.61007570765753</v>
      </c>
      <c r="P6754" s="52">
        <v>569.9953988545227</v>
      </c>
      <c r="Q6754" s="52">
        <v>591.54079847671835</v>
      </c>
      <c r="R6754" s="52">
        <v>639.04226511253273</v>
      </c>
      <c r="S6754" s="52">
        <v>694.76474684666698</v>
      </c>
      <c r="T6754" s="52">
        <v>722.46026285521202</v>
      </c>
      <c r="U6754" s="52">
        <v>760.80167049037971</v>
      </c>
      <c r="V6754" s="52">
        <v>775.92617155457845</v>
      </c>
      <c r="W6754" s="52">
        <v>826.10569983491075</v>
      </c>
      <c r="X6754" s="52">
        <v>904.19732574523232</v>
      </c>
      <c r="Y6754" s="52">
        <v>909.32053275406315</v>
      </c>
      <c r="Z6754" s="52">
        <v>913.04943449869563</v>
      </c>
    </row>
    <row r="6755" spans="1:26">
      <c r="A6755" s="52" t="s">
        <v>357</v>
      </c>
      <c r="B6755" s="52" t="s">
        <v>343</v>
      </c>
      <c r="C6755" s="52" t="s">
        <v>257</v>
      </c>
      <c r="D6755" s="52" t="s">
        <v>93</v>
      </c>
      <c r="E6755" s="52" t="s">
        <v>95</v>
      </c>
      <c r="F6755" s="52" t="s">
        <v>73</v>
      </c>
      <c r="G6755" s="52">
        <v>3.3580763387249446</v>
      </c>
      <c r="H6755" s="52">
        <v>3.6104587671430037</v>
      </c>
      <c r="I6755" s="52">
        <v>3.7310630536955807</v>
      </c>
      <c r="J6755" s="52">
        <v>3.7592100172627476</v>
      </c>
      <c r="K6755" s="52">
        <v>3.8075811062951264</v>
      </c>
      <c r="L6755" s="52">
        <v>3.7580679316594492</v>
      </c>
      <c r="M6755" s="52">
        <v>3.9290420980195275</v>
      </c>
      <c r="N6755" s="52">
        <v>4.0380947411462653</v>
      </c>
      <c r="O6755" s="52">
        <v>4.1085208916987037</v>
      </c>
      <c r="P6755" s="52">
        <v>3.8763345524745434</v>
      </c>
      <c r="Q6755" s="52">
        <v>4.1147900234868491</v>
      </c>
      <c r="R6755" s="52">
        <v>4.0649278915154801</v>
      </c>
      <c r="S6755" s="52">
        <v>4.0008717877124411</v>
      </c>
      <c r="T6755" s="52">
        <v>3.8992411698492622</v>
      </c>
      <c r="U6755" s="52">
        <v>3.7283953885706964</v>
      </c>
      <c r="V6755" s="52">
        <v>3.7025680539437476</v>
      </c>
      <c r="W6755" s="52">
        <v>3.9469617771638914</v>
      </c>
      <c r="X6755" s="52">
        <v>5.0596051649958111</v>
      </c>
      <c r="Y6755" s="52">
        <v>5.5009596416944397</v>
      </c>
      <c r="Z6755" s="52">
        <v>6.3714098452827992</v>
      </c>
    </row>
    <row r="6756" spans="1:26">
      <c r="A6756" s="52" t="s">
        <v>356</v>
      </c>
      <c r="B6756" s="52" t="s">
        <v>337</v>
      </c>
      <c r="C6756" s="52" t="s">
        <v>258</v>
      </c>
      <c r="D6756" s="52" t="s">
        <v>93</v>
      </c>
      <c r="E6756" s="52" t="s">
        <v>94</v>
      </c>
      <c r="F6756" s="52" t="s">
        <v>63</v>
      </c>
      <c r="G6756" s="52">
        <v>0.52036273860925997</v>
      </c>
      <c r="H6756" s="52">
        <v>0.57750207120000008</v>
      </c>
      <c r="I6756" s="52">
        <v>0.63179230679999998</v>
      </c>
      <c r="J6756" s="52">
        <v>0.7039727388</v>
      </c>
      <c r="K6756" s="52">
        <v>0.77730872760000003</v>
      </c>
      <c r="L6756" s="52">
        <v>0.82872681840000006</v>
      </c>
      <c r="M6756" s="52">
        <v>0.7946253324</v>
      </c>
      <c r="N6756" s="52">
        <v>0.68450830559999998</v>
      </c>
      <c r="O6756" s="52">
        <v>6.6617472708000003</v>
      </c>
      <c r="P6756" s="52">
        <v>7.2699427728000003</v>
      </c>
      <c r="Q6756" s="52">
        <v>7.9747110036000004</v>
      </c>
      <c r="R6756" s="52">
        <v>7.0708394987999998</v>
      </c>
      <c r="S6756" s="52">
        <v>4.9864662396000003</v>
      </c>
      <c r="T6756" s="52">
        <v>5.0877449316000005</v>
      </c>
      <c r="U6756" s="52">
        <v>5.1438731724000002</v>
      </c>
      <c r="V6756" s="52">
        <v>5.0295651587999997</v>
      </c>
      <c r="W6756" s="52">
        <v>3.2671777536000004</v>
      </c>
      <c r="X6756" s="52">
        <v>2.9824669800000003</v>
      </c>
      <c r="Y6756" s="52">
        <v>0.57521189159999997</v>
      </c>
      <c r="Z6756" s="52">
        <v>0.57521189159999997</v>
      </c>
    </row>
    <row r="6757" spans="1:26">
      <c r="A6757" s="52" t="s">
        <v>356</v>
      </c>
      <c r="B6757" s="52" t="s">
        <v>338</v>
      </c>
      <c r="C6757" s="52" t="s">
        <v>258</v>
      </c>
      <c r="D6757" s="52" t="s">
        <v>93</v>
      </c>
      <c r="E6757" s="52" t="s">
        <v>94</v>
      </c>
      <c r="F6757" s="52" t="s">
        <v>64</v>
      </c>
      <c r="G6757" s="52">
        <v>5.5783541555999996</v>
      </c>
      <c r="H6757" s="52">
        <v>5.4718545240000003</v>
      </c>
      <c r="I6757" s="52">
        <v>19.421451511200001</v>
      </c>
      <c r="J6757" s="52">
        <v>21.305662236000003</v>
      </c>
      <c r="K6757" s="52">
        <v>29.484555102000002</v>
      </c>
      <c r="L6757" s="52">
        <v>33.494353945200004</v>
      </c>
      <c r="M6757" s="52">
        <v>36.247120516800003</v>
      </c>
      <c r="N6757" s="52">
        <v>45.176088660110331</v>
      </c>
      <c r="O6757" s="52">
        <v>41.227652861999999</v>
      </c>
      <c r="P6757" s="52">
        <v>43.029780123999998</v>
      </c>
      <c r="Q6757" s="52">
        <v>39.944064341199997</v>
      </c>
      <c r="R6757" s="52">
        <v>41.069840748800004</v>
      </c>
      <c r="S6757" s="52">
        <v>40.203261361999999</v>
      </c>
      <c r="T6757" s="52">
        <v>45.653321126000002</v>
      </c>
      <c r="U6757" s="52">
        <v>85.469441592400017</v>
      </c>
      <c r="V6757" s="52">
        <v>87.476013692799995</v>
      </c>
      <c r="W6757" s="52">
        <v>57.555063691599997</v>
      </c>
      <c r="X6757" s="52">
        <v>62.513850621000003</v>
      </c>
      <c r="Y6757" s="52">
        <v>62.336760164700003</v>
      </c>
      <c r="Z6757" s="52">
        <v>61.411257158000012</v>
      </c>
    </row>
    <row r="6758" spans="1:26">
      <c r="A6758" s="52" t="s">
        <v>356</v>
      </c>
      <c r="B6758" s="52" t="s">
        <v>339</v>
      </c>
      <c r="C6758" s="52" t="s">
        <v>258</v>
      </c>
      <c r="D6758" s="52" t="s">
        <v>93</v>
      </c>
      <c r="E6758" s="52" t="s">
        <v>94</v>
      </c>
      <c r="F6758" s="52" t="s">
        <v>65</v>
      </c>
      <c r="G6758" s="52">
        <v>5.2033592268</v>
      </c>
      <c r="H6758" s="52">
        <v>7.7033603088000007</v>
      </c>
      <c r="I6758" s="52">
        <v>26.610593230800006</v>
      </c>
      <c r="J6758" s="52">
        <v>26.407278036000001</v>
      </c>
      <c r="K6758" s="52">
        <v>28.458643463324641</v>
      </c>
      <c r="L6758" s="52">
        <v>25.445699531856</v>
      </c>
      <c r="M6758" s="52">
        <v>28.333666583999999</v>
      </c>
      <c r="N6758" s="52">
        <v>29.458704591326882</v>
      </c>
      <c r="O6758" s="52">
        <v>31.169075886660963</v>
      </c>
      <c r="P6758" s="52">
        <v>32.326963198560001</v>
      </c>
      <c r="Q6758" s="52">
        <v>39.427367402520005</v>
      </c>
      <c r="R6758" s="52">
        <v>46.979082100080007</v>
      </c>
      <c r="S6758" s="52">
        <v>50.818907600640003</v>
      </c>
      <c r="T6758" s="52">
        <v>47.975101517520002</v>
      </c>
      <c r="U6758" s="52">
        <v>29.306888533440002</v>
      </c>
      <c r="V6758" s="52">
        <v>36.618478376400006</v>
      </c>
      <c r="W6758" s="52">
        <v>39.73109745312</v>
      </c>
      <c r="X6758" s="52">
        <v>41.247149709600002</v>
      </c>
      <c r="Y6758" s="52">
        <v>41.521860853200003</v>
      </c>
      <c r="Z6758" s="52">
        <v>39.137360857120001</v>
      </c>
    </row>
    <row r="6759" spans="1:26">
      <c r="A6759" s="52" t="s">
        <v>356</v>
      </c>
      <c r="B6759" s="52" t="s">
        <v>340</v>
      </c>
      <c r="C6759" s="52" t="s">
        <v>258</v>
      </c>
      <c r="D6759" s="52" t="s">
        <v>93</v>
      </c>
      <c r="E6759" s="52" t="s">
        <v>94</v>
      </c>
      <c r="F6759" s="52" t="s">
        <v>66</v>
      </c>
      <c r="G6759" s="52">
        <v>1476.4753325295774</v>
      </c>
      <c r="H6759" s="52">
        <v>1523.3251009587968</v>
      </c>
      <c r="I6759" s="52">
        <v>1595.5202399914872</v>
      </c>
      <c r="J6759" s="52">
        <v>1634.3331290046488</v>
      </c>
      <c r="K6759" s="52">
        <v>1726.2999436938296</v>
      </c>
      <c r="L6759" s="52">
        <v>1809.9668994934041</v>
      </c>
      <c r="M6759" s="52">
        <v>1864.3429897766327</v>
      </c>
      <c r="N6759" s="52">
        <v>1957.028074039642</v>
      </c>
      <c r="O6759" s="52">
        <v>1985.4890769644735</v>
      </c>
      <c r="P6759" s="52">
        <v>1961.9592320138968</v>
      </c>
      <c r="Q6759" s="52">
        <v>2013.8443549803408</v>
      </c>
      <c r="R6759" s="52">
        <v>2002.9704984035163</v>
      </c>
      <c r="S6759" s="52">
        <v>1983.0186637738618</v>
      </c>
      <c r="T6759" s="52">
        <v>1988.5648796072114</v>
      </c>
      <c r="U6759" s="52">
        <v>1990.2211484880463</v>
      </c>
      <c r="V6759" s="52">
        <v>1970.3222869454282</v>
      </c>
      <c r="W6759" s="52">
        <v>2029.1229694940409</v>
      </c>
      <c r="X6759" s="52">
        <v>2042.604891713605</v>
      </c>
      <c r="Y6759" s="52">
        <v>2019.1459345711155</v>
      </c>
      <c r="Z6759" s="52">
        <v>2006.3809492797909</v>
      </c>
    </row>
    <row r="6760" spans="1:26">
      <c r="A6760" s="52" t="s">
        <v>356</v>
      </c>
      <c r="B6760" s="52" t="s">
        <v>341</v>
      </c>
      <c r="C6760" s="52" t="s">
        <v>258</v>
      </c>
      <c r="D6760" s="52" t="s">
        <v>93</v>
      </c>
      <c r="E6760" s="52" t="s">
        <v>94</v>
      </c>
      <c r="F6760" s="52" t="s">
        <v>67</v>
      </c>
      <c r="G6760" s="52">
        <v>25.366983840000003</v>
      </c>
      <c r="H6760" s="52">
        <v>26.190288752400001</v>
      </c>
      <c r="I6760" s="52">
        <v>27.9918478584</v>
      </c>
      <c r="J6760" s="52">
        <v>27.672277788000002</v>
      </c>
      <c r="K6760" s="52">
        <v>30.549903109200002</v>
      </c>
      <c r="L6760" s="52">
        <v>32.21918026920001</v>
      </c>
      <c r="M6760" s="52">
        <v>30.484555534800002</v>
      </c>
      <c r="N6760" s="52">
        <v>32.125354081200001</v>
      </c>
      <c r="O6760" s="52">
        <v>33.454332324000006</v>
      </c>
      <c r="P6760" s="52">
        <v>29.756785024800003</v>
      </c>
      <c r="Q6760" s="52">
        <v>32.994517014000003</v>
      </c>
      <c r="R6760" s="52">
        <v>31.675214466</v>
      </c>
      <c r="S6760" s="52">
        <v>32.213239200000004</v>
      </c>
      <c r="T6760" s="52">
        <v>33.560543066400001</v>
      </c>
      <c r="U6760" s="52">
        <v>33.762103992000007</v>
      </c>
      <c r="V6760" s="52">
        <v>30.393237240000005</v>
      </c>
      <c r="W6760" s="52">
        <v>32.204940962400002</v>
      </c>
      <c r="X6760" s="52">
        <v>33.953524487999999</v>
      </c>
      <c r="Y6760" s="52">
        <v>36.139468908875997</v>
      </c>
      <c r="Z6760" s="52">
        <v>35.514001100185155</v>
      </c>
    </row>
    <row r="6761" spans="1:26">
      <c r="A6761" s="52" t="s">
        <v>356</v>
      </c>
      <c r="B6761" s="52" t="s">
        <v>337</v>
      </c>
      <c r="C6761" s="52" t="s">
        <v>258</v>
      </c>
      <c r="D6761" s="52" t="s">
        <v>93</v>
      </c>
      <c r="E6761" s="52" t="s">
        <v>94</v>
      </c>
      <c r="F6761" s="52" t="s">
        <v>68</v>
      </c>
      <c r="G6761" s="52">
        <v>0</v>
      </c>
      <c r="H6761" s="52">
        <v>0</v>
      </c>
      <c r="I6761" s="52">
        <v>0</v>
      </c>
      <c r="J6761" s="52">
        <v>0</v>
      </c>
      <c r="K6761" s="52">
        <v>0</v>
      </c>
      <c r="L6761" s="52">
        <v>0</v>
      </c>
      <c r="M6761" s="52">
        <v>0</v>
      </c>
      <c r="N6761" s="52">
        <v>1.7749645524000002</v>
      </c>
      <c r="O6761" s="52">
        <v>1.7902547460000002</v>
      </c>
      <c r="P6761" s="52">
        <v>2.3689040004000002</v>
      </c>
      <c r="Q6761" s="52">
        <v>2.1486113316000002</v>
      </c>
      <c r="R6761" s="52">
        <v>2.5406884044000004</v>
      </c>
      <c r="S6761" s="52">
        <v>2.7038605608000004</v>
      </c>
      <c r="T6761" s="52">
        <v>3.1741135632000002</v>
      </c>
      <c r="U6761" s="52">
        <v>2.7102998592</v>
      </c>
      <c r="V6761" s="52">
        <v>3.0124109735999998</v>
      </c>
      <c r="W6761" s="52">
        <v>3.7796630076000004</v>
      </c>
      <c r="X6761" s="52">
        <v>4.3550800524</v>
      </c>
      <c r="Y6761" s="52">
        <v>4.1719201128000005</v>
      </c>
      <c r="Z6761" s="52">
        <v>4.1719201128000005</v>
      </c>
    </row>
    <row r="6762" spans="1:26">
      <c r="A6762" s="52" t="s">
        <v>356</v>
      </c>
      <c r="B6762" s="52" t="s">
        <v>337</v>
      </c>
      <c r="C6762" s="52" t="s">
        <v>258</v>
      </c>
      <c r="D6762" s="52" t="s">
        <v>93</v>
      </c>
      <c r="E6762" s="52" t="s">
        <v>94</v>
      </c>
      <c r="F6762" s="52" t="s">
        <v>69</v>
      </c>
      <c r="G6762" s="52">
        <v>0</v>
      </c>
      <c r="H6762" s="52">
        <v>0</v>
      </c>
      <c r="I6762" s="52">
        <v>0</v>
      </c>
      <c r="J6762" s="52">
        <v>0</v>
      </c>
      <c r="K6762" s="52">
        <v>0</v>
      </c>
      <c r="L6762" s="52">
        <v>0</v>
      </c>
      <c r="M6762" s="52">
        <v>0</v>
      </c>
      <c r="N6762" s="52">
        <v>0</v>
      </c>
      <c r="O6762" s="52">
        <v>0</v>
      </c>
      <c r="P6762" s="52">
        <v>0</v>
      </c>
      <c r="Q6762" s="52">
        <v>0</v>
      </c>
      <c r="R6762" s="52">
        <v>0</v>
      </c>
      <c r="S6762" s="52">
        <v>0</v>
      </c>
      <c r="T6762" s="52">
        <v>0</v>
      </c>
      <c r="U6762" s="52">
        <v>0</v>
      </c>
      <c r="V6762" s="52">
        <v>0</v>
      </c>
      <c r="W6762" s="52">
        <v>0</v>
      </c>
      <c r="X6762" s="52">
        <v>0</v>
      </c>
      <c r="Y6762" s="52">
        <v>0</v>
      </c>
      <c r="Z6762" s="52">
        <v>0</v>
      </c>
    </row>
    <row r="6763" spans="1:26">
      <c r="A6763" s="52" t="s">
        <v>356</v>
      </c>
      <c r="B6763" s="52" t="s">
        <v>337</v>
      </c>
      <c r="C6763" s="52" t="s">
        <v>258</v>
      </c>
      <c r="D6763" s="52" t="s">
        <v>93</v>
      </c>
      <c r="E6763" s="52" t="s">
        <v>94</v>
      </c>
      <c r="F6763" s="52" t="s">
        <v>70</v>
      </c>
      <c r="G6763" s="52">
        <v>0</v>
      </c>
      <c r="H6763" s="52">
        <v>0</v>
      </c>
      <c r="I6763" s="52">
        <v>0</v>
      </c>
      <c r="J6763" s="52">
        <v>0</v>
      </c>
      <c r="K6763" s="52">
        <v>0</v>
      </c>
      <c r="L6763" s="52">
        <v>0</v>
      </c>
      <c r="M6763" s="52">
        <v>0</v>
      </c>
      <c r="N6763" s="52">
        <v>0</v>
      </c>
      <c r="O6763" s="52">
        <v>0</v>
      </c>
      <c r="P6763" s="52">
        <v>0</v>
      </c>
      <c r="Q6763" s="52">
        <v>0</v>
      </c>
      <c r="R6763" s="52">
        <v>0</v>
      </c>
      <c r="S6763" s="52">
        <v>0</v>
      </c>
      <c r="T6763" s="52">
        <v>0</v>
      </c>
      <c r="U6763" s="52">
        <v>0</v>
      </c>
      <c r="V6763" s="52">
        <v>0</v>
      </c>
      <c r="W6763" s="52">
        <v>0</v>
      </c>
      <c r="X6763" s="52">
        <v>0</v>
      </c>
      <c r="Y6763" s="52">
        <v>0</v>
      </c>
      <c r="Z6763" s="52">
        <v>0</v>
      </c>
    </row>
    <row r="6764" spans="1:26">
      <c r="A6764" s="52" t="s">
        <v>356</v>
      </c>
      <c r="B6764" s="52" t="s">
        <v>342</v>
      </c>
      <c r="C6764" s="52" t="s">
        <v>258</v>
      </c>
      <c r="D6764" s="52" t="s">
        <v>93</v>
      </c>
      <c r="E6764" s="52" t="s">
        <v>94</v>
      </c>
      <c r="F6764" s="52" t="s">
        <v>71</v>
      </c>
      <c r="G6764" s="52">
        <v>0</v>
      </c>
      <c r="H6764" s="52">
        <v>0</v>
      </c>
      <c r="I6764" s="52">
        <v>0</v>
      </c>
      <c r="J6764" s="52">
        <v>0</v>
      </c>
      <c r="K6764" s="52">
        <v>0</v>
      </c>
      <c r="L6764" s="52">
        <v>0</v>
      </c>
      <c r="M6764" s="52">
        <v>0</v>
      </c>
      <c r="N6764" s="52">
        <v>0</v>
      </c>
      <c r="O6764" s="52">
        <v>0</v>
      </c>
      <c r="P6764" s="52">
        <v>0</v>
      </c>
      <c r="Q6764" s="52">
        <v>0</v>
      </c>
      <c r="R6764" s="52">
        <v>0</v>
      </c>
      <c r="S6764" s="52">
        <v>0</v>
      </c>
      <c r="T6764" s="52">
        <v>0</v>
      </c>
      <c r="U6764" s="52">
        <v>0</v>
      </c>
      <c r="V6764" s="52">
        <v>0</v>
      </c>
      <c r="W6764" s="52">
        <v>0</v>
      </c>
      <c r="X6764" s="52">
        <v>0</v>
      </c>
      <c r="Y6764" s="52">
        <v>0</v>
      </c>
      <c r="Z6764" s="52">
        <v>0</v>
      </c>
    </row>
    <row r="6765" spans="1:26">
      <c r="A6765" s="52" t="s">
        <v>356</v>
      </c>
      <c r="B6765" s="52" t="s">
        <v>342</v>
      </c>
      <c r="C6765" s="52" t="s">
        <v>258</v>
      </c>
      <c r="D6765" s="52" t="s">
        <v>93</v>
      </c>
      <c r="E6765" s="52" t="s">
        <v>94</v>
      </c>
      <c r="F6765" s="52" t="s">
        <v>72</v>
      </c>
      <c r="G6765" s="52">
        <v>1370.7953374073988</v>
      </c>
      <c r="H6765" s="52">
        <v>1351.3083255400095</v>
      </c>
      <c r="I6765" s="52">
        <v>1353.5001579570974</v>
      </c>
      <c r="J6765" s="52">
        <v>1314.9993527117924</v>
      </c>
      <c r="K6765" s="52">
        <v>1252.3075189975543</v>
      </c>
      <c r="L6765" s="52">
        <v>1224.2589707353943</v>
      </c>
      <c r="M6765" s="52">
        <v>1043.2421787969135</v>
      </c>
      <c r="N6765" s="52">
        <v>925.07205804518628</v>
      </c>
      <c r="O6765" s="52">
        <v>844.49671317294724</v>
      </c>
      <c r="P6765" s="52">
        <v>755.26552128731714</v>
      </c>
      <c r="Q6765" s="52">
        <v>734.31032396045464</v>
      </c>
      <c r="R6765" s="52">
        <v>706.20223263554988</v>
      </c>
      <c r="S6765" s="52">
        <v>657.88098332559821</v>
      </c>
      <c r="T6765" s="52">
        <v>719.83177375751461</v>
      </c>
      <c r="U6765" s="52">
        <v>674.65637224207558</v>
      </c>
      <c r="V6765" s="52">
        <v>635.67268775102752</v>
      </c>
      <c r="W6765" s="52">
        <v>609.10514538616042</v>
      </c>
      <c r="X6765" s="52">
        <v>583.73381353176569</v>
      </c>
      <c r="Y6765" s="52">
        <v>630.29545510658136</v>
      </c>
      <c r="Z6765" s="52">
        <v>558.66574303453558</v>
      </c>
    </row>
    <row r="6766" spans="1:26">
      <c r="A6766" s="52" t="s">
        <v>356</v>
      </c>
      <c r="B6766" s="52" t="s">
        <v>343</v>
      </c>
      <c r="C6766" s="52" t="s">
        <v>258</v>
      </c>
      <c r="D6766" s="52" t="s">
        <v>93</v>
      </c>
      <c r="E6766" s="52" t="s">
        <v>94</v>
      </c>
      <c r="F6766" s="52" t="s">
        <v>73</v>
      </c>
      <c r="G6766" s="52">
        <v>292.90911236580223</v>
      </c>
      <c r="H6766" s="52">
        <v>305.99310851348446</v>
      </c>
      <c r="I6766" s="52">
        <v>304.56479598388904</v>
      </c>
      <c r="J6766" s="52">
        <v>311.47819641418039</v>
      </c>
      <c r="K6766" s="52">
        <v>375.41579101743559</v>
      </c>
      <c r="L6766" s="52">
        <v>410.08967461459105</v>
      </c>
      <c r="M6766" s="52">
        <v>516.07246493834293</v>
      </c>
      <c r="N6766" s="52">
        <v>578.0144403066264</v>
      </c>
      <c r="O6766" s="52">
        <v>557.62509081102235</v>
      </c>
      <c r="P6766" s="52">
        <v>526.0683971092451</v>
      </c>
      <c r="Q6766" s="52">
        <v>532.52919465152047</v>
      </c>
      <c r="R6766" s="52">
        <v>533.58279981238752</v>
      </c>
      <c r="S6766" s="52">
        <v>514.33837632113568</v>
      </c>
      <c r="T6766" s="52">
        <v>564.62512186465506</v>
      </c>
      <c r="U6766" s="52">
        <v>550.41079228541605</v>
      </c>
      <c r="V6766" s="52">
        <v>576.05250794821643</v>
      </c>
      <c r="W6766" s="52">
        <v>546.65889632286087</v>
      </c>
      <c r="X6766" s="52">
        <v>588.84218631216208</v>
      </c>
      <c r="Y6766" s="52">
        <v>568.7588554354777</v>
      </c>
      <c r="Z6766" s="52">
        <v>564.44350987846883</v>
      </c>
    </row>
    <row r="6767" spans="1:26">
      <c r="A6767" s="52" t="s">
        <v>357</v>
      </c>
      <c r="B6767" s="52" t="s">
        <v>337</v>
      </c>
      <c r="C6767" s="52" t="s">
        <v>258</v>
      </c>
      <c r="D6767" s="52" t="s">
        <v>93</v>
      </c>
      <c r="E6767" s="52" t="s">
        <v>95</v>
      </c>
      <c r="F6767" s="52" t="s">
        <v>63</v>
      </c>
      <c r="G6767" s="52">
        <v>0</v>
      </c>
      <c r="H6767" s="52">
        <v>0</v>
      </c>
      <c r="I6767" s="52">
        <v>0</v>
      </c>
      <c r="J6767" s="52">
        <v>0</v>
      </c>
      <c r="K6767" s="52">
        <v>0</v>
      </c>
      <c r="L6767" s="52">
        <v>0</v>
      </c>
      <c r="M6767" s="52">
        <v>0</v>
      </c>
      <c r="N6767" s="52">
        <v>0</v>
      </c>
      <c r="O6767" s="52">
        <v>0</v>
      </c>
      <c r="P6767" s="52">
        <v>0</v>
      </c>
      <c r="Q6767" s="52">
        <v>0</v>
      </c>
      <c r="R6767" s="52">
        <v>0</v>
      </c>
      <c r="S6767" s="52">
        <v>0</v>
      </c>
      <c r="T6767" s="52">
        <v>0</v>
      </c>
      <c r="U6767" s="52">
        <v>0</v>
      </c>
      <c r="V6767" s="52">
        <v>0</v>
      </c>
      <c r="W6767" s="52">
        <v>0</v>
      </c>
      <c r="X6767" s="52">
        <v>0</v>
      </c>
      <c r="Y6767" s="52">
        <v>0</v>
      </c>
      <c r="Z6767" s="52">
        <v>0</v>
      </c>
    </row>
    <row r="6768" spans="1:26">
      <c r="A6768" s="52" t="s">
        <v>357</v>
      </c>
      <c r="B6768" s="52" t="s">
        <v>338</v>
      </c>
      <c r="C6768" s="52" t="s">
        <v>258</v>
      </c>
      <c r="D6768" s="52" t="s">
        <v>93</v>
      </c>
      <c r="E6768" s="52" t="s">
        <v>95</v>
      </c>
      <c r="F6768" s="52" t="s">
        <v>64</v>
      </c>
      <c r="G6768" s="52">
        <v>3.3847096032000001</v>
      </c>
      <c r="H6768" s="52">
        <v>3.4560108071999998</v>
      </c>
      <c r="I6768" s="52">
        <v>3.0105269136000001</v>
      </c>
      <c r="J6768" s="52">
        <v>3.3320899008000002</v>
      </c>
      <c r="K6768" s="52">
        <v>2.4164827955999999</v>
      </c>
      <c r="L6768" s="52">
        <v>2.5928726796000001</v>
      </c>
      <c r="M6768" s="52">
        <v>2.6057596500000004</v>
      </c>
      <c r="N6768" s="52">
        <v>2.3037364584</v>
      </c>
      <c r="O6768" s="52">
        <v>1.6860829752000002</v>
      </c>
      <c r="P6768" s="52">
        <v>1.4636466648000002</v>
      </c>
      <c r="Q6768" s="52">
        <v>1.8408145428</v>
      </c>
      <c r="R6768" s="52">
        <v>2.5295515164000002</v>
      </c>
      <c r="S6768" s="52">
        <v>3.2404073543999998</v>
      </c>
      <c r="T6768" s="52">
        <v>5.5104065784000005</v>
      </c>
      <c r="U6768" s="52">
        <v>1.2904094412</v>
      </c>
      <c r="V6768" s="52">
        <v>4.7714070708000005</v>
      </c>
      <c r="W6768" s="52">
        <v>6.2174063736000003</v>
      </c>
      <c r="X6768" s="52">
        <v>6.8524057691999998</v>
      </c>
      <c r="Y6768" s="52">
        <v>6.9614384148000008</v>
      </c>
      <c r="Z6768" s="52">
        <v>7.2678577464000007</v>
      </c>
    </row>
    <row r="6769" spans="1:26">
      <c r="A6769" s="52" t="s">
        <v>357</v>
      </c>
      <c r="B6769" s="52" t="s">
        <v>339</v>
      </c>
      <c r="C6769" s="52" t="s">
        <v>258</v>
      </c>
      <c r="D6769" s="52" t="s">
        <v>93</v>
      </c>
      <c r="E6769" s="52" t="s">
        <v>95</v>
      </c>
      <c r="F6769" s="52" t="s">
        <v>65</v>
      </c>
      <c r="G6769" s="52">
        <v>0</v>
      </c>
      <c r="H6769" s="52">
        <v>0</v>
      </c>
      <c r="I6769" s="52">
        <v>0</v>
      </c>
      <c r="J6769" s="52">
        <v>0</v>
      </c>
      <c r="K6769" s="52">
        <v>0</v>
      </c>
      <c r="L6769" s="52">
        <v>0</v>
      </c>
      <c r="M6769" s="52">
        <v>0</v>
      </c>
      <c r="N6769" s="52">
        <v>0</v>
      </c>
      <c r="O6769" s="52">
        <v>0</v>
      </c>
      <c r="P6769" s="52">
        <v>0</v>
      </c>
      <c r="Q6769" s="52">
        <v>0</v>
      </c>
      <c r="R6769" s="52">
        <v>0</v>
      </c>
      <c r="S6769" s="52">
        <v>0</v>
      </c>
      <c r="T6769" s="52">
        <v>0</v>
      </c>
      <c r="U6769" s="52">
        <v>0</v>
      </c>
      <c r="V6769" s="52">
        <v>0</v>
      </c>
      <c r="W6769" s="52">
        <v>0</v>
      </c>
      <c r="X6769" s="52">
        <v>0</v>
      </c>
      <c r="Y6769" s="52">
        <v>0</v>
      </c>
      <c r="Z6769" s="52">
        <v>0</v>
      </c>
    </row>
    <row r="6770" spans="1:26">
      <c r="A6770" s="52" t="s">
        <v>357</v>
      </c>
      <c r="B6770" s="52" t="s">
        <v>340</v>
      </c>
      <c r="C6770" s="52" t="s">
        <v>258</v>
      </c>
      <c r="D6770" s="52" t="s">
        <v>93</v>
      </c>
      <c r="E6770" s="52" t="s">
        <v>95</v>
      </c>
      <c r="F6770" s="52" t="s">
        <v>66</v>
      </c>
      <c r="G6770" s="52">
        <v>1190.1292456175042</v>
      </c>
      <c r="H6770" s="52">
        <v>1211.5035988878938</v>
      </c>
      <c r="I6770" s="52">
        <v>1256.8952237465469</v>
      </c>
      <c r="J6770" s="52">
        <v>1270.0390014590437</v>
      </c>
      <c r="K6770" s="52">
        <v>1312.1264335429712</v>
      </c>
      <c r="L6770" s="52">
        <v>1368.0253978292506</v>
      </c>
      <c r="M6770" s="52">
        <v>1358.4142653824238</v>
      </c>
      <c r="N6770" s="52">
        <v>1387.1904384526329</v>
      </c>
      <c r="O6770" s="52">
        <v>1391.0379828928071</v>
      </c>
      <c r="P6770" s="52">
        <v>1387.4987943489386</v>
      </c>
      <c r="Q6770" s="52">
        <v>1493.9381858824922</v>
      </c>
      <c r="R6770" s="52">
        <v>1445.882446511484</v>
      </c>
      <c r="S6770" s="52">
        <v>1469.0686033989198</v>
      </c>
      <c r="T6770" s="52">
        <v>1448.7255164785965</v>
      </c>
      <c r="U6770" s="52">
        <v>1407.7922752476359</v>
      </c>
      <c r="V6770" s="52">
        <v>1398.7519612290214</v>
      </c>
      <c r="W6770" s="52">
        <v>1423.1214729666167</v>
      </c>
      <c r="X6770" s="52">
        <v>1436.8990938118993</v>
      </c>
      <c r="Y6770" s="52">
        <v>1392.8450929986398</v>
      </c>
      <c r="Z6770" s="52">
        <v>1355.8755318420224</v>
      </c>
    </row>
    <row r="6771" spans="1:26">
      <c r="A6771" s="52" t="s">
        <v>357</v>
      </c>
      <c r="B6771" s="52" t="s">
        <v>341</v>
      </c>
      <c r="C6771" s="52" t="s">
        <v>258</v>
      </c>
      <c r="D6771" s="52" t="s">
        <v>93</v>
      </c>
      <c r="E6771" s="52" t="s">
        <v>95</v>
      </c>
      <c r="F6771" s="52" t="s">
        <v>67</v>
      </c>
      <c r="G6771" s="52">
        <v>46.137183663600005</v>
      </c>
      <c r="H6771" s="52">
        <v>47.400856200000007</v>
      </c>
      <c r="I6771" s="52">
        <v>48.707133613200007</v>
      </c>
      <c r="J6771" s="52">
        <v>52.153925086800001</v>
      </c>
      <c r="K6771" s="52">
        <v>55.020120444000007</v>
      </c>
      <c r="L6771" s="52">
        <v>62.005699947600007</v>
      </c>
      <c r="M6771" s="52">
        <v>58.521398932800004</v>
      </c>
      <c r="N6771" s="52">
        <v>59.608468058400007</v>
      </c>
      <c r="O6771" s="52">
        <v>62.851935963600006</v>
      </c>
      <c r="P6771" s="52">
        <v>65.829918880800008</v>
      </c>
      <c r="Q6771" s="52">
        <v>74.910476807999999</v>
      </c>
      <c r="R6771" s="52">
        <v>76.747900042800012</v>
      </c>
      <c r="S6771" s="52">
        <v>80.067793795200004</v>
      </c>
      <c r="T6771" s="52">
        <v>78.625189987200002</v>
      </c>
      <c r="U6771" s="52">
        <v>73.51711395480001</v>
      </c>
      <c r="V6771" s="52">
        <v>65.986396343999999</v>
      </c>
      <c r="W6771" s="52">
        <v>72.03688756199999</v>
      </c>
      <c r="X6771" s="52">
        <v>79.928364981599998</v>
      </c>
      <c r="Y6771" s="52">
        <v>86.862090967200004</v>
      </c>
      <c r="Z6771" s="52">
        <v>84.589169356799999</v>
      </c>
    </row>
    <row r="6772" spans="1:26">
      <c r="A6772" s="52" t="s">
        <v>357</v>
      </c>
      <c r="B6772" s="52" t="s">
        <v>337</v>
      </c>
      <c r="C6772" s="52" t="s">
        <v>258</v>
      </c>
      <c r="D6772" s="52" t="s">
        <v>93</v>
      </c>
      <c r="E6772" s="52" t="s">
        <v>95</v>
      </c>
      <c r="F6772" s="52" t="s">
        <v>68</v>
      </c>
      <c r="G6772" s="52">
        <v>23.705305722000002</v>
      </c>
      <c r="H6772" s="52">
        <v>24.430258515600002</v>
      </c>
      <c r="I6772" s="52">
        <v>23.337851220000001</v>
      </c>
      <c r="J6772" s="52">
        <v>23.317989040800001</v>
      </c>
      <c r="K6772" s="52">
        <v>27.508871170800003</v>
      </c>
      <c r="L6772" s="52">
        <v>39.922620127199998</v>
      </c>
      <c r="M6772" s="52">
        <v>46.218872318400003</v>
      </c>
      <c r="N6772" s="52">
        <v>41.922457707600003</v>
      </c>
      <c r="O6772" s="52">
        <v>44.083851339600002</v>
      </c>
      <c r="P6772" s="52">
        <v>37.381718196000001</v>
      </c>
      <c r="Q6772" s="52">
        <v>35.802482356800006</v>
      </c>
      <c r="R6772" s="52">
        <v>35.089897370400003</v>
      </c>
      <c r="S6772" s="52">
        <v>34.150622284800001</v>
      </c>
      <c r="T6772" s="52">
        <v>35.715627190799999</v>
      </c>
      <c r="U6772" s="52">
        <v>30.349899673200003</v>
      </c>
      <c r="V6772" s="52">
        <v>27.443464981200002</v>
      </c>
      <c r="W6772" s="52">
        <v>23.381904729600002</v>
      </c>
      <c r="X6772" s="52">
        <v>20.896904952</v>
      </c>
      <c r="Y6772" s="52">
        <v>19.229997520800001</v>
      </c>
      <c r="Z6772" s="52">
        <v>12.476517462000002</v>
      </c>
    </row>
    <row r="6773" spans="1:26">
      <c r="A6773" s="52" t="s">
        <v>357</v>
      </c>
      <c r="B6773" s="52" t="s">
        <v>337</v>
      </c>
      <c r="C6773" s="52" t="s">
        <v>258</v>
      </c>
      <c r="D6773" s="52" t="s">
        <v>93</v>
      </c>
      <c r="E6773" s="52" t="s">
        <v>95</v>
      </c>
      <c r="F6773" s="52" t="s">
        <v>69</v>
      </c>
      <c r="G6773" s="52">
        <v>0</v>
      </c>
      <c r="H6773" s="52">
        <v>0</v>
      </c>
      <c r="I6773" s="52">
        <v>0</v>
      </c>
      <c r="J6773" s="52">
        <v>0</v>
      </c>
      <c r="K6773" s="52">
        <v>0</v>
      </c>
      <c r="L6773" s="52">
        <v>0</v>
      </c>
      <c r="M6773" s="52">
        <v>0</v>
      </c>
      <c r="N6773" s="52">
        <v>0</v>
      </c>
      <c r="O6773" s="52">
        <v>0</v>
      </c>
      <c r="P6773" s="52">
        <v>0</v>
      </c>
      <c r="Q6773" s="52">
        <v>0</v>
      </c>
      <c r="R6773" s="52">
        <v>0</v>
      </c>
      <c r="S6773" s="52">
        <v>0</v>
      </c>
      <c r="T6773" s="52">
        <v>0</v>
      </c>
      <c r="U6773" s="52">
        <v>0</v>
      </c>
      <c r="V6773" s="52">
        <v>0</v>
      </c>
      <c r="W6773" s="52">
        <v>0</v>
      </c>
      <c r="X6773" s="52">
        <v>0</v>
      </c>
      <c r="Y6773" s="52">
        <v>0</v>
      </c>
      <c r="Z6773" s="52">
        <v>0</v>
      </c>
    </row>
    <row r="6774" spans="1:26">
      <c r="A6774" s="52" t="s">
        <v>357</v>
      </c>
      <c r="B6774" s="52" t="s">
        <v>337</v>
      </c>
      <c r="C6774" s="52" t="s">
        <v>258</v>
      </c>
      <c r="D6774" s="52" t="s">
        <v>93</v>
      </c>
      <c r="E6774" s="52" t="s">
        <v>95</v>
      </c>
      <c r="F6774" s="52" t="s">
        <v>70</v>
      </c>
      <c r="G6774" s="52">
        <v>0</v>
      </c>
      <c r="H6774" s="52">
        <v>0</v>
      </c>
      <c r="I6774" s="52">
        <v>0</v>
      </c>
      <c r="J6774" s="52">
        <v>0</v>
      </c>
      <c r="K6774" s="52">
        <v>0</v>
      </c>
      <c r="L6774" s="52">
        <v>0</v>
      </c>
      <c r="M6774" s="52">
        <v>0</v>
      </c>
      <c r="N6774" s="52">
        <v>0</v>
      </c>
      <c r="O6774" s="52">
        <v>0</v>
      </c>
      <c r="P6774" s="52">
        <v>0</v>
      </c>
      <c r="Q6774" s="52">
        <v>0</v>
      </c>
      <c r="R6774" s="52">
        <v>0</v>
      </c>
      <c r="S6774" s="52">
        <v>0</v>
      </c>
      <c r="T6774" s="52">
        <v>0</v>
      </c>
      <c r="U6774" s="52">
        <v>0</v>
      </c>
      <c r="V6774" s="52">
        <v>0</v>
      </c>
      <c r="W6774" s="52">
        <v>0</v>
      </c>
      <c r="X6774" s="52">
        <v>0</v>
      </c>
      <c r="Y6774" s="52">
        <v>0</v>
      </c>
      <c r="Z6774" s="52">
        <v>0</v>
      </c>
    </row>
    <row r="6775" spans="1:26">
      <c r="A6775" s="52" t="s">
        <v>357</v>
      </c>
      <c r="B6775" s="52" t="s">
        <v>342</v>
      </c>
      <c r="C6775" s="52" t="s">
        <v>258</v>
      </c>
      <c r="D6775" s="52" t="s">
        <v>93</v>
      </c>
      <c r="E6775" s="52" t="s">
        <v>95</v>
      </c>
      <c r="F6775" s="52" t="s">
        <v>71</v>
      </c>
      <c r="G6775" s="52">
        <v>0</v>
      </c>
      <c r="H6775" s="52">
        <v>0</v>
      </c>
      <c r="I6775" s="52">
        <v>0</v>
      </c>
      <c r="J6775" s="52">
        <v>0</v>
      </c>
      <c r="K6775" s="52">
        <v>0</v>
      </c>
      <c r="L6775" s="52">
        <v>0</v>
      </c>
      <c r="M6775" s="52">
        <v>0</v>
      </c>
      <c r="N6775" s="52">
        <v>0</v>
      </c>
      <c r="O6775" s="52">
        <v>0</v>
      </c>
      <c r="P6775" s="52">
        <v>0</v>
      </c>
      <c r="Q6775" s="52">
        <v>0</v>
      </c>
      <c r="R6775" s="52">
        <v>0</v>
      </c>
      <c r="S6775" s="52">
        <v>0</v>
      </c>
      <c r="T6775" s="52">
        <v>0</v>
      </c>
      <c r="U6775" s="52">
        <v>0</v>
      </c>
      <c r="V6775" s="52">
        <v>0</v>
      </c>
      <c r="W6775" s="52">
        <v>0</v>
      </c>
      <c r="X6775" s="52">
        <v>0</v>
      </c>
      <c r="Y6775" s="52">
        <v>0</v>
      </c>
      <c r="Z6775" s="52">
        <v>0</v>
      </c>
    </row>
    <row r="6776" spans="1:26">
      <c r="A6776" s="52" t="s">
        <v>357</v>
      </c>
      <c r="B6776" s="52" t="s">
        <v>342</v>
      </c>
      <c r="C6776" s="52" t="s">
        <v>258</v>
      </c>
      <c r="D6776" s="52" t="s">
        <v>93</v>
      </c>
      <c r="E6776" s="52" t="s">
        <v>95</v>
      </c>
      <c r="F6776" s="52" t="s">
        <v>72</v>
      </c>
      <c r="G6776" s="52">
        <v>956.68370637917894</v>
      </c>
      <c r="H6776" s="52">
        <v>927.39209570085688</v>
      </c>
      <c r="I6776" s="52">
        <v>953.44398968775113</v>
      </c>
      <c r="J6776" s="52">
        <v>881.31116734829607</v>
      </c>
      <c r="K6776" s="52">
        <v>871.32753604514392</v>
      </c>
      <c r="L6776" s="52">
        <v>882.99769291367613</v>
      </c>
      <c r="M6776" s="52">
        <v>837.73550758707995</v>
      </c>
      <c r="N6776" s="52">
        <v>810.68575062458103</v>
      </c>
      <c r="O6776" s="52">
        <v>763.18990047765067</v>
      </c>
      <c r="P6776" s="52">
        <v>752.17993660451452</v>
      </c>
      <c r="Q6776" s="52">
        <v>789.7830940057288</v>
      </c>
      <c r="R6776" s="52">
        <v>773.70879056843467</v>
      </c>
      <c r="S6776" s="52">
        <v>762.15765522921538</v>
      </c>
      <c r="T6776" s="52">
        <v>740.42901336441696</v>
      </c>
      <c r="U6776" s="52">
        <v>700.38588808287955</v>
      </c>
      <c r="V6776" s="52">
        <v>685.56786376683931</v>
      </c>
      <c r="W6776" s="52">
        <v>703.16778594778486</v>
      </c>
      <c r="X6776" s="52">
        <v>742.79930491160337</v>
      </c>
      <c r="Y6776" s="52">
        <v>650.88295337271882</v>
      </c>
      <c r="Z6776" s="52">
        <v>653.59294290809589</v>
      </c>
    </row>
    <row r="6777" spans="1:26">
      <c r="A6777" s="52" t="s">
        <v>357</v>
      </c>
      <c r="B6777" s="52" t="s">
        <v>343</v>
      </c>
      <c r="C6777" s="52" t="s">
        <v>258</v>
      </c>
      <c r="D6777" s="52" t="s">
        <v>93</v>
      </c>
      <c r="E6777" s="52" t="s">
        <v>95</v>
      </c>
      <c r="F6777" s="52" t="s">
        <v>73</v>
      </c>
      <c r="G6777" s="52">
        <v>674.16017806321281</v>
      </c>
      <c r="H6777" s="52">
        <v>674.45810137054821</v>
      </c>
      <c r="I6777" s="52">
        <v>750.35582998671327</v>
      </c>
      <c r="J6777" s="52">
        <v>779.16528328956838</v>
      </c>
      <c r="K6777" s="52">
        <v>743.01863351605994</v>
      </c>
      <c r="L6777" s="52">
        <v>788.86036403988896</v>
      </c>
      <c r="M6777" s="52">
        <v>776.55554680059061</v>
      </c>
      <c r="N6777" s="52">
        <v>778.02777440647128</v>
      </c>
      <c r="O6777" s="52">
        <v>770.14689959286477</v>
      </c>
      <c r="P6777" s="52">
        <v>770.99333672403316</v>
      </c>
      <c r="Q6777" s="52">
        <v>803.13969788143754</v>
      </c>
      <c r="R6777" s="52">
        <v>801.11827623239344</v>
      </c>
      <c r="S6777" s="52">
        <v>808.76738535560457</v>
      </c>
      <c r="T6777" s="52">
        <v>792.00064119387412</v>
      </c>
      <c r="U6777" s="52">
        <v>764.78998835468565</v>
      </c>
      <c r="V6777" s="52">
        <v>742.76379043835425</v>
      </c>
      <c r="W6777" s="52">
        <v>777.97096056146734</v>
      </c>
      <c r="X6777" s="52">
        <v>818.35684093607119</v>
      </c>
      <c r="Y6777" s="52">
        <v>802.36931514375874</v>
      </c>
      <c r="Z6777" s="52">
        <v>791.18047981644418</v>
      </c>
    </row>
    <row r="6778" spans="1:26">
      <c r="A6778" s="52" t="s">
        <v>356</v>
      </c>
      <c r="B6778" s="52" t="s">
        <v>337</v>
      </c>
      <c r="C6778" s="52" t="s">
        <v>259</v>
      </c>
      <c r="D6778" s="52" t="s">
        <v>93</v>
      </c>
      <c r="E6778" s="52" t="s">
        <v>94</v>
      </c>
      <c r="F6778" s="52" t="s">
        <v>63</v>
      </c>
      <c r="G6778" s="52">
        <v>1.8327737409259998E-2</v>
      </c>
      <c r="H6778" s="52">
        <v>0</v>
      </c>
      <c r="I6778" s="52">
        <v>0</v>
      </c>
      <c r="J6778" s="52">
        <v>0</v>
      </c>
      <c r="K6778" s="52">
        <v>0</v>
      </c>
      <c r="L6778" s="52">
        <v>0</v>
      </c>
      <c r="M6778" s="52">
        <v>0</v>
      </c>
      <c r="N6778" s="52">
        <v>0</v>
      </c>
      <c r="O6778" s="52">
        <v>0</v>
      </c>
      <c r="P6778" s="52">
        <v>0</v>
      </c>
      <c r="Q6778" s="52">
        <v>0</v>
      </c>
      <c r="R6778" s="52">
        <v>0</v>
      </c>
      <c r="S6778" s="52">
        <v>0</v>
      </c>
      <c r="T6778" s="52">
        <v>0</v>
      </c>
      <c r="U6778" s="52">
        <v>0</v>
      </c>
      <c r="V6778" s="52">
        <v>0</v>
      </c>
      <c r="W6778" s="52">
        <v>0</v>
      </c>
      <c r="X6778" s="52">
        <v>0</v>
      </c>
      <c r="Y6778" s="52">
        <v>0</v>
      </c>
      <c r="Z6778" s="52">
        <v>0</v>
      </c>
    </row>
    <row r="6779" spans="1:26">
      <c r="A6779" s="52" t="s">
        <v>356</v>
      </c>
      <c r="B6779" s="52" t="s">
        <v>338</v>
      </c>
      <c r="C6779" s="52" t="s">
        <v>259</v>
      </c>
      <c r="D6779" s="52" t="s">
        <v>93</v>
      </c>
      <c r="E6779" s="52" t="s">
        <v>94</v>
      </c>
      <c r="F6779" s="52" t="s">
        <v>64</v>
      </c>
      <c r="G6779" s="52">
        <v>1.794001932</v>
      </c>
      <c r="H6779" s="52">
        <v>1.7590002840000001</v>
      </c>
      <c r="I6779" s="52">
        <v>1.993000536</v>
      </c>
      <c r="J6779" s="52">
        <v>1.8139980888</v>
      </c>
      <c r="K6779" s="52">
        <v>1.4240018556</v>
      </c>
      <c r="L6779" s="52">
        <v>1.3520014560000002</v>
      </c>
      <c r="M6779" s="52">
        <v>1.4309979984000001</v>
      </c>
      <c r="N6779" s="52">
        <v>1.5925557337103338</v>
      </c>
      <c r="O6779" s="52">
        <v>1.9419999264000001</v>
      </c>
      <c r="P6779" s="52">
        <v>4.4688497080000005</v>
      </c>
      <c r="Q6779" s="52">
        <v>1.0822076752000001</v>
      </c>
      <c r="R6779" s="52">
        <v>1.2125556356</v>
      </c>
      <c r="S6779" s="52">
        <v>1.4441529548000001</v>
      </c>
      <c r="T6779" s="52">
        <v>2.5279539104000004</v>
      </c>
      <c r="U6779" s="52">
        <v>34.544195767600002</v>
      </c>
      <c r="V6779" s="52">
        <v>36.052500986800005</v>
      </c>
      <c r="W6779" s="52">
        <v>5.7086758120000001</v>
      </c>
      <c r="X6779" s="52">
        <v>6.3886117566000005</v>
      </c>
      <c r="Y6779" s="52">
        <v>6.4244996294999996</v>
      </c>
      <c r="Z6779" s="52">
        <v>5.4577985108000009</v>
      </c>
    </row>
    <row r="6780" spans="1:26">
      <c r="A6780" s="52" t="s">
        <v>356</v>
      </c>
      <c r="B6780" s="52" t="s">
        <v>339</v>
      </c>
      <c r="C6780" s="52" t="s">
        <v>259</v>
      </c>
      <c r="D6780" s="52" t="s">
        <v>93</v>
      </c>
      <c r="E6780" s="52" t="s">
        <v>94</v>
      </c>
      <c r="F6780" s="52" t="s">
        <v>65</v>
      </c>
      <c r="G6780" s="52">
        <v>4.7159989596000003</v>
      </c>
      <c r="H6780" s="52">
        <v>7.216000041600001</v>
      </c>
      <c r="I6780" s="52">
        <v>8.8489985796000017</v>
      </c>
      <c r="J6780" s="52">
        <v>9.7430017967999998</v>
      </c>
      <c r="K6780" s="52">
        <v>11.80180298092464</v>
      </c>
      <c r="L6780" s="52">
        <v>11.542609519056001</v>
      </c>
      <c r="M6780" s="52">
        <v>14.201537677199999</v>
      </c>
      <c r="N6780" s="52">
        <v>14.604976517726881</v>
      </c>
      <c r="O6780" s="52">
        <v>15.090038925060963</v>
      </c>
      <c r="P6780" s="52">
        <v>16.182670772160002</v>
      </c>
      <c r="Q6780" s="52">
        <v>23.182131228120003</v>
      </c>
      <c r="R6780" s="52">
        <v>28.430134588080001</v>
      </c>
      <c r="S6780" s="52">
        <v>30.971532925439998</v>
      </c>
      <c r="T6780" s="52">
        <v>26.891134528319999</v>
      </c>
      <c r="U6780" s="52">
        <v>16.147688210640002</v>
      </c>
      <c r="V6780" s="52">
        <v>23.442396876000004</v>
      </c>
      <c r="W6780" s="52">
        <v>26.408059272720003</v>
      </c>
      <c r="X6780" s="52">
        <v>27.326475136800003</v>
      </c>
      <c r="Y6780" s="52">
        <v>27.601186280400004</v>
      </c>
      <c r="Z6780" s="52">
        <v>25.216686284320001</v>
      </c>
    </row>
    <row r="6781" spans="1:26">
      <c r="A6781" s="52" t="s">
        <v>356</v>
      </c>
      <c r="B6781" s="52" t="s">
        <v>340</v>
      </c>
      <c r="C6781" s="52" t="s">
        <v>259</v>
      </c>
      <c r="D6781" s="52" t="s">
        <v>93</v>
      </c>
      <c r="E6781" s="52" t="s">
        <v>94</v>
      </c>
      <c r="F6781" s="52" t="s">
        <v>66</v>
      </c>
      <c r="G6781" s="52">
        <v>459.9238094415773</v>
      </c>
      <c r="H6781" s="52">
        <v>512.2862913759966</v>
      </c>
      <c r="I6781" s="52">
        <v>553.7528179282873</v>
      </c>
      <c r="J6781" s="52">
        <v>587.90169966424867</v>
      </c>
      <c r="K6781" s="52">
        <v>616.24708641782968</v>
      </c>
      <c r="L6781" s="52">
        <v>662.56141390780408</v>
      </c>
      <c r="M6781" s="52">
        <v>696.01566684503268</v>
      </c>
      <c r="N6781" s="52">
        <v>722.9149066708419</v>
      </c>
      <c r="O6781" s="52">
        <v>745.14763428927336</v>
      </c>
      <c r="P6781" s="52">
        <v>758.61520116269685</v>
      </c>
      <c r="Q6781" s="52">
        <v>803.5942268367404</v>
      </c>
      <c r="R6781" s="52">
        <v>812.95018818111612</v>
      </c>
      <c r="S6781" s="52">
        <v>824.4508135102617</v>
      </c>
      <c r="T6781" s="52">
        <v>823.45986449361135</v>
      </c>
      <c r="U6781" s="52">
        <v>814.22826367804646</v>
      </c>
      <c r="V6781" s="52">
        <v>831.93496340662819</v>
      </c>
      <c r="W6781" s="52">
        <v>877.22917988004087</v>
      </c>
      <c r="X6781" s="52">
        <v>875.86661010680484</v>
      </c>
      <c r="Y6781" s="52">
        <v>878.22711265391513</v>
      </c>
      <c r="Z6781" s="52">
        <v>873.44563064619092</v>
      </c>
    </row>
    <row r="6782" spans="1:26">
      <c r="A6782" s="52" t="s">
        <v>356</v>
      </c>
      <c r="B6782" s="52" t="s">
        <v>341</v>
      </c>
      <c r="C6782" s="52" t="s">
        <v>259</v>
      </c>
      <c r="D6782" s="52" t="s">
        <v>93</v>
      </c>
      <c r="E6782" s="52" t="s">
        <v>94</v>
      </c>
      <c r="F6782" s="52" t="s">
        <v>67</v>
      </c>
      <c r="G6782" s="52">
        <v>4.0250011140000002</v>
      </c>
      <c r="H6782" s="52">
        <v>4.8570020100000004</v>
      </c>
      <c r="I6782" s="52">
        <v>6.1109988515999998</v>
      </c>
      <c r="J6782" s="52">
        <v>6.0440016779999999</v>
      </c>
      <c r="K6782" s="52">
        <v>6.9640007364000009</v>
      </c>
      <c r="L6782" s="52">
        <v>8.4729988188000007</v>
      </c>
      <c r="M6782" s="52">
        <v>7.6020020676</v>
      </c>
      <c r="N6782" s="52">
        <v>8.4050010000000004</v>
      </c>
      <c r="O6782" s="52">
        <v>10.766000322000002</v>
      </c>
      <c r="P6782" s="52">
        <v>8.0779993595999997</v>
      </c>
      <c r="Q6782" s="52">
        <v>9.8590012776000009</v>
      </c>
      <c r="R6782" s="52">
        <v>10.9370017944</v>
      </c>
      <c r="S6782" s="52">
        <v>10.9459992276</v>
      </c>
      <c r="T6782" s="52">
        <v>11.828999534400001</v>
      </c>
      <c r="U6782" s="52">
        <v>13.273998192000001</v>
      </c>
      <c r="V6782" s="52">
        <v>10.186999376400001</v>
      </c>
      <c r="W6782" s="52">
        <v>11.099998105200001</v>
      </c>
      <c r="X6782" s="52">
        <v>12.687301908</v>
      </c>
      <c r="Y6782" s="52">
        <v>14.477045258075998</v>
      </c>
      <c r="Z6782" s="52">
        <v>13.851577449385152</v>
      </c>
    </row>
    <row r="6783" spans="1:26">
      <c r="A6783" s="52" t="s">
        <v>356</v>
      </c>
      <c r="B6783" s="52" t="s">
        <v>337</v>
      </c>
      <c r="C6783" s="52" t="s">
        <v>259</v>
      </c>
      <c r="D6783" s="52" t="s">
        <v>93</v>
      </c>
      <c r="E6783" s="52" t="s">
        <v>94</v>
      </c>
      <c r="F6783" s="52" t="s">
        <v>68</v>
      </c>
      <c r="G6783" s="52">
        <v>0</v>
      </c>
      <c r="H6783" s="52">
        <v>0</v>
      </c>
      <c r="I6783" s="52">
        <v>0</v>
      </c>
      <c r="J6783" s="52">
        <v>0</v>
      </c>
      <c r="K6783" s="52">
        <v>0</v>
      </c>
      <c r="L6783" s="52">
        <v>0</v>
      </c>
      <c r="M6783" s="52">
        <v>0</v>
      </c>
      <c r="N6783" s="52">
        <v>0</v>
      </c>
      <c r="O6783" s="52">
        <v>0</v>
      </c>
      <c r="P6783" s="52">
        <v>0</v>
      </c>
      <c r="Q6783" s="52">
        <v>0</v>
      </c>
      <c r="R6783" s="52">
        <v>0</v>
      </c>
      <c r="S6783" s="52">
        <v>0</v>
      </c>
      <c r="T6783" s="52">
        <v>0</v>
      </c>
      <c r="U6783" s="52">
        <v>0</v>
      </c>
      <c r="V6783" s="52">
        <v>0</v>
      </c>
      <c r="W6783" s="52">
        <v>0</v>
      </c>
      <c r="X6783" s="52">
        <v>0</v>
      </c>
      <c r="Y6783" s="52">
        <v>0</v>
      </c>
      <c r="Z6783" s="52">
        <v>0</v>
      </c>
    </row>
    <row r="6784" spans="1:26">
      <c r="A6784" s="52" t="s">
        <v>356</v>
      </c>
      <c r="B6784" s="52" t="s">
        <v>337</v>
      </c>
      <c r="C6784" s="52" t="s">
        <v>259</v>
      </c>
      <c r="D6784" s="52" t="s">
        <v>93</v>
      </c>
      <c r="E6784" s="52" t="s">
        <v>94</v>
      </c>
      <c r="F6784" s="52" t="s">
        <v>69</v>
      </c>
      <c r="G6784" s="52">
        <v>0</v>
      </c>
      <c r="H6784" s="52">
        <v>0</v>
      </c>
      <c r="I6784" s="52">
        <v>0</v>
      </c>
      <c r="J6784" s="52">
        <v>0</v>
      </c>
      <c r="K6784" s="52">
        <v>0</v>
      </c>
      <c r="L6784" s="52">
        <v>0</v>
      </c>
      <c r="M6784" s="52">
        <v>0</v>
      </c>
      <c r="N6784" s="52">
        <v>0</v>
      </c>
      <c r="O6784" s="52">
        <v>0</v>
      </c>
      <c r="P6784" s="52">
        <v>0</v>
      </c>
      <c r="Q6784" s="52">
        <v>0</v>
      </c>
      <c r="R6784" s="52">
        <v>0</v>
      </c>
      <c r="S6784" s="52">
        <v>0</v>
      </c>
      <c r="T6784" s="52">
        <v>0</v>
      </c>
      <c r="U6784" s="52">
        <v>0</v>
      </c>
      <c r="V6784" s="52">
        <v>0</v>
      </c>
      <c r="W6784" s="52">
        <v>0</v>
      </c>
      <c r="X6784" s="52">
        <v>0</v>
      </c>
      <c r="Y6784" s="52">
        <v>0</v>
      </c>
      <c r="Z6784" s="52">
        <v>0</v>
      </c>
    </row>
    <row r="6785" spans="1:26">
      <c r="A6785" s="52" t="s">
        <v>356</v>
      </c>
      <c r="B6785" s="52" t="s">
        <v>337</v>
      </c>
      <c r="C6785" s="52" t="s">
        <v>259</v>
      </c>
      <c r="D6785" s="52" t="s">
        <v>93</v>
      </c>
      <c r="E6785" s="52" t="s">
        <v>94</v>
      </c>
      <c r="F6785" s="52" t="s">
        <v>70</v>
      </c>
      <c r="G6785" s="52">
        <v>0</v>
      </c>
      <c r="H6785" s="52">
        <v>0</v>
      </c>
      <c r="I6785" s="52">
        <v>0</v>
      </c>
      <c r="J6785" s="52">
        <v>0</v>
      </c>
      <c r="K6785" s="52">
        <v>0</v>
      </c>
      <c r="L6785" s="52">
        <v>0</v>
      </c>
      <c r="M6785" s="52">
        <v>0</v>
      </c>
      <c r="N6785" s="52">
        <v>0</v>
      </c>
      <c r="O6785" s="52">
        <v>0</v>
      </c>
      <c r="P6785" s="52">
        <v>0</v>
      </c>
      <c r="Q6785" s="52">
        <v>0</v>
      </c>
      <c r="R6785" s="52">
        <v>0</v>
      </c>
      <c r="S6785" s="52">
        <v>0</v>
      </c>
      <c r="T6785" s="52">
        <v>0</v>
      </c>
      <c r="U6785" s="52">
        <v>0</v>
      </c>
      <c r="V6785" s="52">
        <v>0</v>
      </c>
      <c r="W6785" s="52">
        <v>0</v>
      </c>
      <c r="X6785" s="52">
        <v>0</v>
      </c>
      <c r="Y6785" s="52">
        <v>0</v>
      </c>
      <c r="Z6785" s="52">
        <v>0</v>
      </c>
    </row>
    <row r="6786" spans="1:26">
      <c r="A6786" s="52" t="s">
        <v>356</v>
      </c>
      <c r="B6786" s="52" t="s">
        <v>342</v>
      </c>
      <c r="C6786" s="52" t="s">
        <v>259</v>
      </c>
      <c r="D6786" s="52" t="s">
        <v>93</v>
      </c>
      <c r="E6786" s="52" t="s">
        <v>94</v>
      </c>
      <c r="F6786" s="52" t="s">
        <v>71</v>
      </c>
      <c r="G6786" s="52">
        <v>0</v>
      </c>
      <c r="H6786" s="52">
        <v>0</v>
      </c>
      <c r="I6786" s="52">
        <v>0</v>
      </c>
      <c r="J6786" s="52">
        <v>0</v>
      </c>
      <c r="K6786" s="52">
        <v>0</v>
      </c>
      <c r="L6786" s="52">
        <v>0</v>
      </c>
      <c r="M6786" s="52">
        <v>0</v>
      </c>
      <c r="N6786" s="52">
        <v>0</v>
      </c>
      <c r="O6786" s="52">
        <v>0</v>
      </c>
      <c r="P6786" s="52">
        <v>0</v>
      </c>
      <c r="Q6786" s="52">
        <v>0</v>
      </c>
      <c r="R6786" s="52">
        <v>0</v>
      </c>
      <c r="S6786" s="52">
        <v>0</v>
      </c>
      <c r="T6786" s="52">
        <v>0</v>
      </c>
      <c r="U6786" s="52">
        <v>0</v>
      </c>
      <c r="V6786" s="52">
        <v>0</v>
      </c>
      <c r="W6786" s="52">
        <v>0</v>
      </c>
      <c r="X6786" s="52">
        <v>0</v>
      </c>
      <c r="Y6786" s="52">
        <v>0</v>
      </c>
      <c r="Z6786" s="52">
        <v>0</v>
      </c>
    </row>
    <row r="6787" spans="1:26">
      <c r="A6787" s="52" t="s">
        <v>356</v>
      </c>
      <c r="B6787" s="52" t="s">
        <v>342</v>
      </c>
      <c r="C6787" s="52" t="s">
        <v>259</v>
      </c>
      <c r="D6787" s="52" t="s">
        <v>93</v>
      </c>
      <c r="E6787" s="52" t="s">
        <v>94</v>
      </c>
      <c r="F6787" s="52" t="s">
        <v>72</v>
      </c>
      <c r="G6787" s="52">
        <v>428.14085525339857</v>
      </c>
      <c r="H6787" s="52">
        <v>364.5546013696096</v>
      </c>
      <c r="I6787" s="52">
        <v>350.27625759549721</v>
      </c>
      <c r="J6787" s="52">
        <v>344.93610996179228</v>
      </c>
      <c r="K6787" s="52">
        <v>303.59657943555447</v>
      </c>
      <c r="L6787" s="52">
        <v>301.28750623579441</v>
      </c>
      <c r="M6787" s="52">
        <v>216.42255246691357</v>
      </c>
      <c r="N6787" s="52">
        <v>206.97592818998612</v>
      </c>
      <c r="O6787" s="52">
        <v>189.23340653934719</v>
      </c>
      <c r="P6787" s="52">
        <v>194.5205937373172</v>
      </c>
      <c r="Q6787" s="52">
        <v>193.29629849645457</v>
      </c>
      <c r="R6787" s="52">
        <v>169.97358978074985</v>
      </c>
      <c r="S6787" s="52">
        <v>157.70536931319816</v>
      </c>
      <c r="T6787" s="52">
        <v>134.41511818871459</v>
      </c>
      <c r="U6787" s="52">
        <v>124.40040027127554</v>
      </c>
      <c r="V6787" s="52">
        <v>143.71209031502755</v>
      </c>
      <c r="W6787" s="52">
        <v>141.74060793256021</v>
      </c>
      <c r="X6787" s="52">
        <v>124.19658660096579</v>
      </c>
      <c r="Y6787" s="52">
        <v>117.12373337858139</v>
      </c>
      <c r="Z6787" s="52">
        <v>104.15942941213545</v>
      </c>
    </row>
    <row r="6788" spans="1:26">
      <c r="A6788" s="52" t="s">
        <v>356</v>
      </c>
      <c r="B6788" s="52" t="s">
        <v>343</v>
      </c>
      <c r="C6788" s="52" t="s">
        <v>259</v>
      </c>
      <c r="D6788" s="52" t="s">
        <v>93</v>
      </c>
      <c r="E6788" s="52" t="s">
        <v>94</v>
      </c>
      <c r="F6788" s="52" t="s">
        <v>73</v>
      </c>
      <c r="G6788" s="52">
        <v>91.353198365402221</v>
      </c>
      <c r="H6788" s="52">
        <v>100.57085218508441</v>
      </c>
      <c r="I6788" s="52">
        <v>86.518475174689002</v>
      </c>
      <c r="J6788" s="52">
        <v>87.096393097780336</v>
      </c>
      <c r="K6788" s="52">
        <v>129.26518164903561</v>
      </c>
      <c r="L6788" s="52">
        <v>152.09646279859101</v>
      </c>
      <c r="M6788" s="52">
        <v>156.30917315354301</v>
      </c>
      <c r="N6788" s="52">
        <v>161.47440170942642</v>
      </c>
      <c r="O6788" s="52">
        <v>156.73613122662223</v>
      </c>
      <c r="P6788" s="52">
        <v>164.60153408564514</v>
      </c>
      <c r="Q6788" s="52">
        <v>175.81870808672039</v>
      </c>
      <c r="R6788" s="52">
        <v>165.14594055478747</v>
      </c>
      <c r="S6788" s="52">
        <v>164.85580961753564</v>
      </c>
      <c r="T6788" s="52">
        <v>200.05671508225507</v>
      </c>
      <c r="U6788" s="52">
        <v>189.47700101141612</v>
      </c>
      <c r="V6788" s="52">
        <v>185.32417927381638</v>
      </c>
      <c r="W6788" s="52">
        <v>193.55962105446093</v>
      </c>
      <c r="X6788" s="52">
        <v>199.86756580656203</v>
      </c>
      <c r="Y6788" s="52">
        <v>199.95202540907761</v>
      </c>
      <c r="Z6788" s="52">
        <v>195.09547733686878</v>
      </c>
    </row>
    <row r="6789" spans="1:26">
      <c r="A6789" s="52" t="s">
        <v>357</v>
      </c>
      <c r="B6789" s="52" t="s">
        <v>337</v>
      </c>
      <c r="C6789" s="52" t="s">
        <v>259</v>
      </c>
      <c r="D6789" s="52" t="s">
        <v>93</v>
      </c>
      <c r="E6789" s="52" t="s">
        <v>95</v>
      </c>
      <c r="F6789" s="52" t="s">
        <v>63</v>
      </c>
      <c r="G6789" s="52">
        <v>0</v>
      </c>
      <c r="H6789" s="52">
        <v>0</v>
      </c>
      <c r="I6789" s="52">
        <v>0</v>
      </c>
      <c r="J6789" s="52">
        <v>0</v>
      </c>
      <c r="K6789" s="52">
        <v>0</v>
      </c>
      <c r="L6789" s="52">
        <v>0</v>
      </c>
      <c r="M6789" s="52">
        <v>0</v>
      </c>
      <c r="N6789" s="52">
        <v>0</v>
      </c>
      <c r="O6789" s="52">
        <v>0</v>
      </c>
      <c r="P6789" s="52">
        <v>0</v>
      </c>
      <c r="Q6789" s="52">
        <v>0</v>
      </c>
      <c r="R6789" s="52">
        <v>0</v>
      </c>
      <c r="S6789" s="52">
        <v>0</v>
      </c>
      <c r="T6789" s="52">
        <v>0</v>
      </c>
      <c r="U6789" s="52">
        <v>0</v>
      </c>
      <c r="V6789" s="52">
        <v>0</v>
      </c>
      <c r="W6789" s="52">
        <v>0</v>
      </c>
      <c r="X6789" s="52">
        <v>0</v>
      </c>
      <c r="Y6789" s="52">
        <v>0</v>
      </c>
      <c r="Z6789" s="52">
        <v>0</v>
      </c>
    </row>
    <row r="6790" spans="1:26">
      <c r="A6790" s="52" t="s">
        <v>357</v>
      </c>
      <c r="B6790" s="52" t="s">
        <v>338</v>
      </c>
      <c r="C6790" s="52" t="s">
        <v>259</v>
      </c>
      <c r="D6790" s="52" t="s">
        <v>93</v>
      </c>
      <c r="E6790" s="52" t="s">
        <v>95</v>
      </c>
      <c r="F6790" s="52" t="s">
        <v>64</v>
      </c>
      <c r="G6790" s="52">
        <v>2.6610002892</v>
      </c>
      <c r="H6790" s="52">
        <v>2.7800017055999997</v>
      </c>
      <c r="I6790" s="52">
        <v>2.4080003388</v>
      </c>
      <c r="J6790" s="52">
        <v>2.7080013060000003</v>
      </c>
      <c r="K6790" s="52">
        <v>1.8419994071999999</v>
      </c>
      <c r="L6790" s="52">
        <v>2.0580006060000002</v>
      </c>
      <c r="M6790" s="52">
        <v>2.1030003324000002</v>
      </c>
      <c r="N6790" s="52">
        <v>1.8180006696</v>
      </c>
      <c r="O6790" s="52">
        <v>1.2220013160000001</v>
      </c>
      <c r="P6790" s="52">
        <v>1.0169988408000001</v>
      </c>
      <c r="Q6790" s="52">
        <v>1.4379983279999999</v>
      </c>
      <c r="R6790" s="52">
        <v>2.1729994416</v>
      </c>
      <c r="S6790" s="52">
        <v>2.8999995803999998</v>
      </c>
      <c r="T6790" s="52">
        <v>5.1699988044000005</v>
      </c>
      <c r="U6790" s="52">
        <v>0.95000166720000012</v>
      </c>
      <c r="V6790" s="52">
        <v>4.4309992968000005</v>
      </c>
      <c r="W6790" s="52">
        <v>5.8769985996000003</v>
      </c>
      <c r="X6790" s="52">
        <v>6.5119979951999998</v>
      </c>
      <c r="Y6790" s="52">
        <v>6.6210306408000008</v>
      </c>
      <c r="Z6790" s="52">
        <v>6.9274499724000007</v>
      </c>
    </row>
    <row r="6791" spans="1:26">
      <c r="A6791" s="52" t="s">
        <v>357</v>
      </c>
      <c r="B6791" s="52" t="s">
        <v>339</v>
      </c>
      <c r="C6791" s="52" t="s">
        <v>259</v>
      </c>
      <c r="D6791" s="52" t="s">
        <v>93</v>
      </c>
      <c r="E6791" s="52" t="s">
        <v>95</v>
      </c>
      <c r="F6791" s="52" t="s">
        <v>65</v>
      </c>
      <c r="G6791" s="52">
        <v>0</v>
      </c>
      <c r="H6791" s="52">
        <v>0</v>
      </c>
      <c r="I6791" s="52">
        <v>0</v>
      </c>
      <c r="J6791" s="52">
        <v>0</v>
      </c>
      <c r="K6791" s="52">
        <v>0</v>
      </c>
      <c r="L6791" s="52">
        <v>0</v>
      </c>
      <c r="M6791" s="52">
        <v>0</v>
      </c>
      <c r="N6791" s="52">
        <v>0</v>
      </c>
      <c r="O6791" s="52">
        <v>0</v>
      </c>
      <c r="P6791" s="52">
        <v>0</v>
      </c>
      <c r="Q6791" s="52">
        <v>0</v>
      </c>
      <c r="R6791" s="52">
        <v>0</v>
      </c>
      <c r="S6791" s="52">
        <v>0</v>
      </c>
      <c r="T6791" s="52">
        <v>0</v>
      </c>
      <c r="U6791" s="52">
        <v>0</v>
      </c>
      <c r="V6791" s="52">
        <v>0</v>
      </c>
      <c r="W6791" s="52">
        <v>0</v>
      </c>
      <c r="X6791" s="52">
        <v>0</v>
      </c>
      <c r="Y6791" s="52">
        <v>0</v>
      </c>
      <c r="Z6791" s="52">
        <v>0</v>
      </c>
    </row>
    <row r="6792" spans="1:26">
      <c r="A6792" s="52" t="s">
        <v>357</v>
      </c>
      <c r="B6792" s="52" t="s">
        <v>340</v>
      </c>
      <c r="C6792" s="52" t="s">
        <v>259</v>
      </c>
      <c r="D6792" s="52" t="s">
        <v>93</v>
      </c>
      <c r="E6792" s="52" t="s">
        <v>95</v>
      </c>
      <c r="F6792" s="52" t="s">
        <v>66</v>
      </c>
      <c r="G6792" s="52">
        <v>289.53723194990414</v>
      </c>
      <c r="H6792" s="52">
        <v>302.31281911629372</v>
      </c>
      <c r="I6792" s="52">
        <v>319.89833093814673</v>
      </c>
      <c r="J6792" s="52">
        <v>335.89276260624365</v>
      </c>
      <c r="K6792" s="52">
        <v>351.66786071777125</v>
      </c>
      <c r="L6792" s="52">
        <v>371.26021843285071</v>
      </c>
      <c r="M6792" s="52">
        <v>377.4323339012235</v>
      </c>
      <c r="N6792" s="52">
        <v>386.76370567663304</v>
      </c>
      <c r="O6792" s="52">
        <v>393.19756208080702</v>
      </c>
      <c r="P6792" s="52">
        <v>401.68422384693861</v>
      </c>
      <c r="Q6792" s="52">
        <v>416.31724018369226</v>
      </c>
      <c r="R6792" s="52">
        <v>422.48680333148411</v>
      </c>
      <c r="S6792" s="52">
        <v>426.8409557193196</v>
      </c>
      <c r="T6792" s="52">
        <v>427.18648882459649</v>
      </c>
      <c r="U6792" s="52">
        <v>432.61270009563577</v>
      </c>
      <c r="V6792" s="52">
        <v>434.93929268222132</v>
      </c>
      <c r="W6792" s="52">
        <v>461.10653679061676</v>
      </c>
      <c r="X6792" s="52">
        <v>453.07998987109909</v>
      </c>
      <c r="Y6792" s="52">
        <v>454.23317139783967</v>
      </c>
      <c r="Z6792" s="52">
        <v>455.52324178202241</v>
      </c>
    </row>
    <row r="6793" spans="1:26">
      <c r="A6793" s="52" t="s">
        <v>357</v>
      </c>
      <c r="B6793" s="52" t="s">
        <v>341</v>
      </c>
      <c r="C6793" s="52" t="s">
        <v>259</v>
      </c>
      <c r="D6793" s="52" t="s">
        <v>93</v>
      </c>
      <c r="E6793" s="52" t="s">
        <v>95</v>
      </c>
      <c r="F6793" s="52" t="s">
        <v>67</v>
      </c>
      <c r="G6793" s="52">
        <v>44.830998360000002</v>
      </c>
      <c r="H6793" s="52">
        <v>46.134998154000009</v>
      </c>
      <c r="I6793" s="52">
        <v>47.424000830400004</v>
      </c>
      <c r="J6793" s="52">
        <v>50.8240006272</v>
      </c>
      <c r="K6793" s="52">
        <v>53.703999864000004</v>
      </c>
      <c r="L6793" s="52">
        <v>60.679999969200004</v>
      </c>
      <c r="M6793" s="52">
        <v>57.235000446000001</v>
      </c>
      <c r="N6793" s="52">
        <v>58.256998326000009</v>
      </c>
      <c r="O6793" s="52">
        <v>61.509999574800005</v>
      </c>
      <c r="P6793" s="52">
        <v>64.511997976800004</v>
      </c>
      <c r="Q6793" s="52">
        <v>73.628001352799998</v>
      </c>
      <c r="R6793" s="52">
        <v>75.528000500400012</v>
      </c>
      <c r="S6793" s="52">
        <v>78.864000872399998</v>
      </c>
      <c r="T6793" s="52">
        <v>77.455000321200004</v>
      </c>
      <c r="U6793" s="52">
        <v>72.394000668000004</v>
      </c>
      <c r="V6793" s="52">
        <v>64.883999343599996</v>
      </c>
      <c r="W6793" s="52">
        <v>70.917998756399996</v>
      </c>
      <c r="X6793" s="52">
        <v>78.789898699199995</v>
      </c>
      <c r="Y6793" s="52">
        <v>85.757742918000005</v>
      </c>
      <c r="Z6793" s="52">
        <v>83.484821307600001</v>
      </c>
    </row>
    <row r="6794" spans="1:26">
      <c r="A6794" s="52" t="s">
        <v>357</v>
      </c>
      <c r="B6794" s="52" t="s">
        <v>337</v>
      </c>
      <c r="C6794" s="52" t="s">
        <v>259</v>
      </c>
      <c r="D6794" s="52" t="s">
        <v>93</v>
      </c>
      <c r="E6794" s="52" t="s">
        <v>95</v>
      </c>
      <c r="F6794" s="52" t="s">
        <v>68</v>
      </c>
      <c r="G6794" s="52">
        <v>23.705305722000002</v>
      </c>
      <c r="H6794" s="52">
        <v>24.430258515600002</v>
      </c>
      <c r="I6794" s="52">
        <v>23.337851220000001</v>
      </c>
      <c r="J6794" s="52">
        <v>23.317989040800001</v>
      </c>
      <c r="K6794" s="52">
        <v>27.508871170800003</v>
      </c>
      <c r="L6794" s="52">
        <v>39.922620127199998</v>
      </c>
      <c r="M6794" s="52">
        <v>46.218872318400003</v>
      </c>
      <c r="N6794" s="52">
        <v>41.922457707600003</v>
      </c>
      <c r="O6794" s="52">
        <v>44.083851339600002</v>
      </c>
      <c r="P6794" s="52">
        <v>37.381718196000001</v>
      </c>
      <c r="Q6794" s="52">
        <v>35.802482356800006</v>
      </c>
      <c r="R6794" s="52">
        <v>35.089897370400003</v>
      </c>
      <c r="S6794" s="52">
        <v>34.150622284800001</v>
      </c>
      <c r="T6794" s="52">
        <v>35.715627190799999</v>
      </c>
      <c r="U6794" s="52">
        <v>30.349899673200003</v>
      </c>
      <c r="V6794" s="52">
        <v>27.443464981200002</v>
      </c>
      <c r="W6794" s="52">
        <v>23.381904729600002</v>
      </c>
      <c r="X6794" s="52">
        <v>20.896904952</v>
      </c>
      <c r="Y6794" s="52">
        <v>19.229997520800001</v>
      </c>
      <c r="Z6794" s="52">
        <v>12.476517462000002</v>
      </c>
    </row>
    <row r="6795" spans="1:26">
      <c r="A6795" s="52" t="s">
        <v>357</v>
      </c>
      <c r="B6795" s="52" t="s">
        <v>337</v>
      </c>
      <c r="C6795" s="52" t="s">
        <v>259</v>
      </c>
      <c r="D6795" s="52" t="s">
        <v>93</v>
      </c>
      <c r="E6795" s="52" t="s">
        <v>95</v>
      </c>
      <c r="F6795" s="52" t="s">
        <v>69</v>
      </c>
      <c r="G6795" s="52">
        <v>0</v>
      </c>
      <c r="H6795" s="52">
        <v>0</v>
      </c>
      <c r="I6795" s="52">
        <v>0</v>
      </c>
      <c r="J6795" s="52">
        <v>0</v>
      </c>
      <c r="K6795" s="52">
        <v>0</v>
      </c>
      <c r="L6795" s="52">
        <v>0</v>
      </c>
      <c r="M6795" s="52">
        <v>0</v>
      </c>
      <c r="N6795" s="52">
        <v>0</v>
      </c>
      <c r="O6795" s="52">
        <v>0</v>
      </c>
      <c r="P6795" s="52">
        <v>0</v>
      </c>
      <c r="Q6795" s="52">
        <v>0</v>
      </c>
      <c r="R6795" s="52">
        <v>0</v>
      </c>
      <c r="S6795" s="52">
        <v>0</v>
      </c>
      <c r="T6795" s="52">
        <v>0</v>
      </c>
      <c r="U6795" s="52">
        <v>0</v>
      </c>
      <c r="V6795" s="52">
        <v>0</v>
      </c>
      <c r="W6795" s="52">
        <v>0</v>
      </c>
      <c r="X6795" s="52">
        <v>0</v>
      </c>
      <c r="Y6795" s="52">
        <v>0</v>
      </c>
      <c r="Z6795" s="52">
        <v>0</v>
      </c>
    </row>
    <row r="6796" spans="1:26">
      <c r="A6796" s="52" t="s">
        <v>357</v>
      </c>
      <c r="B6796" s="52" t="s">
        <v>337</v>
      </c>
      <c r="C6796" s="52" t="s">
        <v>259</v>
      </c>
      <c r="D6796" s="52" t="s">
        <v>93</v>
      </c>
      <c r="E6796" s="52" t="s">
        <v>95</v>
      </c>
      <c r="F6796" s="52" t="s">
        <v>70</v>
      </c>
      <c r="G6796" s="52">
        <v>0</v>
      </c>
      <c r="H6796" s="52">
        <v>0</v>
      </c>
      <c r="I6796" s="52">
        <v>0</v>
      </c>
      <c r="J6796" s="52">
        <v>0</v>
      </c>
      <c r="K6796" s="52">
        <v>0</v>
      </c>
      <c r="L6796" s="52">
        <v>0</v>
      </c>
      <c r="M6796" s="52">
        <v>0</v>
      </c>
      <c r="N6796" s="52">
        <v>0</v>
      </c>
      <c r="O6796" s="52">
        <v>0</v>
      </c>
      <c r="P6796" s="52">
        <v>0</v>
      </c>
      <c r="Q6796" s="52">
        <v>0</v>
      </c>
      <c r="R6796" s="52">
        <v>0</v>
      </c>
      <c r="S6796" s="52">
        <v>0</v>
      </c>
      <c r="T6796" s="52">
        <v>0</v>
      </c>
      <c r="U6796" s="52">
        <v>0</v>
      </c>
      <c r="V6796" s="52">
        <v>0</v>
      </c>
      <c r="W6796" s="52">
        <v>0</v>
      </c>
      <c r="X6796" s="52">
        <v>0</v>
      </c>
      <c r="Y6796" s="52">
        <v>0</v>
      </c>
      <c r="Z6796" s="52">
        <v>0</v>
      </c>
    </row>
    <row r="6797" spans="1:26">
      <c r="A6797" s="52" t="s">
        <v>357</v>
      </c>
      <c r="B6797" s="52" t="s">
        <v>342</v>
      </c>
      <c r="C6797" s="52" t="s">
        <v>259</v>
      </c>
      <c r="D6797" s="52" t="s">
        <v>93</v>
      </c>
      <c r="E6797" s="52" t="s">
        <v>95</v>
      </c>
      <c r="F6797" s="52" t="s">
        <v>71</v>
      </c>
      <c r="G6797" s="52">
        <v>0</v>
      </c>
      <c r="H6797" s="52">
        <v>0</v>
      </c>
      <c r="I6797" s="52">
        <v>0</v>
      </c>
      <c r="J6797" s="52">
        <v>0</v>
      </c>
      <c r="K6797" s="52">
        <v>0</v>
      </c>
      <c r="L6797" s="52">
        <v>0</v>
      </c>
      <c r="M6797" s="52">
        <v>0</v>
      </c>
      <c r="N6797" s="52">
        <v>0</v>
      </c>
      <c r="O6797" s="52">
        <v>0</v>
      </c>
      <c r="P6797" s="52">
        <v>0</v>
      </c>
      <c r="Q6797" s="52">
        <v>0</v>
      </c>
      <c r="R6797" s="52">
        <v>0</v>
      </c>
      <c r="S6797" s="52">
        <v>0</v>
      </c>
      <c r="T6797" s="52">
        <v>0</v>
      </c>
      <c r="U6797" s="52">
        <v>0</v>
      </c>
      <c r="V6797" s="52">
        <v>0</v>
      </c>
      <c r="W6797" s="52">
        <v>0</v>
      </c>
      <c r="X6797" s="52">
        <v>0</v>
      </c>
      <c r="Y6797" s="52">
        <v>0</v>
      </c>
      <c r="Z6797" s="52">
        <v>0</v>
      </c>
    </row>
    <row r="6798" spans="1:26">
      <c r="A6798" s="52" t="s">
        <v>357</v>
      </c>
      <c r="B6798" s="52" t="s">
        <v>342</v>
      </c>
      <c r="C6798" s="52" t="s">
        <v>259</v>
      </c>
      <c r="D6798" s="52" t="s">
        <v>93</v>
      </c>
      <c r="E6798" s="52" t="s">
        <v>95</v>
      </c>
      <c r="F6798" s="52" t="s">
        <v>72</v>
      </c>
      <c r="G6798" s="52">
        <v>228.76888156997899</v>
      </c>
      <c r="H6798" s="52">
        <v>246.87074995005693</v>
      </c>
      <c r="I6798" s="52">
        <v>243.08965496535106</v>
      </c>
      <c r="J6798" s="52">
        <v>218.03507495189609</v>
      </c>
      <c r="K6798" s="52">
        <v>200.07677032634393</v>
      </c>
      <c r="L6798" s="52">
        <v>192.54433646687605</v>
      </c>
      <c r="M6798" s="52">
        <v>200.3873088134799</v>
      </c>
      <c r="N6798" s="52">
        <v>185.66120924498097</v>
      </c>
      <c r="O6798" s="52">
        <v>183.63704671485067</v>
      </c>
      <c r="P6798" s="52">
        <v>177.1711801669145</v>
      </c>
      <c r="Q6798" s="52">
        <v>177.85784821452876</v>
      </c>
      <c r="R6798" s="52">
        <v>186.87130255163473</v>
      </c>
      <c r="S6798" s="52">
        <v>172.94696336841548</v>
      </c>
      <c r="T6798" s="52">
        <v>174.04174898121687</v>
      </c>
      <c r="U6798" s="52">
        <v>168.23149567047943</v>
      </c>
      <c r="V6798" s="52">
        <v>177.92763752883923</v>
      </c>
      <c r="W6798" s="52">
        <v>198.24191657818477</v>
      </c>
      <c r="X6798" s="52">
        <v>201.44030806160336</v>
      </c>
      <c r="Y6798" s="52">
        <v>189.63615970551888</v>
      </c>
      <c r="Z6798" s="52">
        <v>177.35429863529598</v>
      </c>
    </row>
    <row r="6799" spans="1:26">
      <c r="A6799" s="52" t="s">
        <v>357</v>
      </c>
      <c r="B6799" s="52" t="s">
        <v>343</v>
      </c>
      <c r="C6799" s="52" t="s">
        <v>259</v>
      </c>
      <c r="D6799" s="52" t="s">
        <v>93</v>
      </c>
      <c r="E6799" s="52" t="s">
        <v>95</v>
      </c>
      <c r="F6799" s="52" t="s">
        <v>73</v>
      </c>
      <c r="G6799" s="52">
        <v>297.15274242601276</v>
      </c>
      <c r="H6799" s="52">
        <v>302.77592782894811</v>
      </c>
      <c r="I6799" s="52">
        <v>366.80866299111324</v>
      </c>
      <c r="J6799" s="52">
        <v>394.47952440756836</v>
      </c>
      <c r="K6799" s="52">
        <v>368.05432278445988</v>
      </c>
      <c r="L6799" s="52">
        <v>396.39173333028901</v>
      </c>
      <c r="M6799" s="52">
        <v>390.49924312539054</v>
      </c>
      <c r="N6799" s="52">
        <v>388.64965105087128</v>
      </c>
      <c r="O6799" s="52">
        <v>390.10065939486469</v>
      </c>
      <c r="P6799" s="52">
        <v>392.07679983603316</v>
      </c>
      <c r="Q6799" s="52">
        <v>418.7945686738376</v>
      </c>
      <c r="R6799" s="52">
        <v>417.11910230879334</v>
      </c>
      <c r="S6799" s="52">
        <v>424.86505211600445</v>
      </c>
      <c r="T6799" s="52">
        <v>417.32033366667412</v>
      </c>
      <c r="U6799" s="52">
        <v>389.43284692628566</v>
      </c>
      <c r="V6799" s="52">
        <v>382.47050001515424</v>
      </c>
      <c r="W6799" s="52">
        <v>410.44600309106721</v>
      </c>
      <c r="X6799" s="52">
        <v>432.81869562887107</v>
      </c>
      <c r="Y6799" s="52">
        <v>441.60834660015877</v>
      </c>
      <c r="Z6799" s="52">
        <v>425.63827359564408</v>
      </c>
    </row>
    <row r="6800" spans="1:26">
      <c r="A6800" s="52" t="s">
        <v>356</v>
      </c>
      <c r="B6800" s="52" t="s">
        <v>337</v>
      </c>
      <c r="C6800" s="52" t="s">
        <v>260</v>
      </c>
      <c r="D6800" s="52" t="s">
        <v>93</v>
      </c>
      <c r="E6800" s="52" t="s">
        <v>94</v>
      </c>
      <c r="F6800" s="52" t="s">
        <v>63</v>
      </c>
      <c r="G6800" s="52">
        <v>0.19233740520000001</v>
      </c>
      <c r="H6800" s="52">
        <v>0.32053722120000006</v>
      </c>
      <c r="I6800" s="52">
        <v>0.27823798080000001</v>
      </c>
      <c r="J6800" s="52">
        <v>2.7825472800000001E-2</v>
      </c>
      <c r="K6800" s="52">
        <v>0.21927946320000002</v>
      </c>
      <c r="L6800" s="52">
        <v>0.12920464800000001</v>
      </c>
      <c r="M6800" s="52">
        <v>0.17812740600000002</v>
      </c>
      <c r="N6800" s="52">
        <v>0.17400759480000003</v>
      </c>
      <c r="O6800" s="52">
        <v>0.15246650880000001</v>
      </c>
      <c r="P6800" s="52">
        <v>0.1113646932</v>
      </c>
      <c r="Q6800" s="52">
        <v>0</v>
      </c>
      <c r="R6800" s="52">
        <v>8.7395333340277645E-3</v>
      </c>
      <c r="S6800" s="52">
        <v>7.837463539496747E-3</v>
      </c>
      <c r="T6800" s="52">
        <v>7.0000030295999998E-3</v>
      </c>
      <c r="U6800" s="52">
        <v>0.10786420182960001</v>
      </c>
      <c r="V6800" s="52">
        <v>0.17808131770559998</v>
      </c>
      <c r="W6800" s="52">
        <v>0</v>
      </c>
      <c r="X6800" s="52">
        <v>3.9622256256091799E-4</v>
      </c>
      <c r="Y6800" s="52">
        <v>3.9622256256091799E-4</v>
      </c>
      <c r="Z6800" s="52">
        <v>4.0000017312000007E-4</v>
      </c>
    </row>
    <row r="6801" spans="1:26">
      <c r="A6801" s="52" t="s">
        <v>356</v>
      </c>
      <c r="B6801" s="52" t="s">
        <v>338</v>
      </c>
      <c r="C6801" s="52" t="s">
        <v>260</v>
      </c>
      <c r="D6801" s="52" t="s">
        <v>93</v>
      </c>
      <c r="E6801" s="52" t="s">
        <v>94</v>
      </c>
      <c r="F6801" s="52" t="s">
        <v>64</v>
      </c>
      <c r="G6801" s="52">
        <v>2.4999382800000001E-2</v>
      </c>
      <c r="H6801" s="52">
        <v>0</v>
      </c>
      <c r="I6801" s="52">
        <v>0</v>
      </c>
      <c r="J6801" s="52">
        <v>0</v>
      </c>
      <c r="K6801" s="52">
        <v>0.32299905960000003</v>
      </c>
      <c r="L6801" s="52">
        <v>0.24100010430480001</v>
      </c>
      <c r="M6801" s="52">
        <v>0.22500009738000001</v>
      </c>
      <c r="N6801" s="52">
        <v>0.23900010343920003</v>
      </c>
      <c r="O6801" s="52">
        <v>0.20597764127860946</v>
      </c>
      <c r="P6801" s="52">
        <v>0.19685351996109363</v>
      </c>
      <c r="Q6801" s="52">
        <v>0.16335961570309918</v>
      </c>
      <c r="R6801" s="52">
        <v>0.18137474858476432</v>
      </c>
      <c r="S6801" s="52">
        <v>0.14000092270468245</v>
      </c>
      <c r="T6801" s="52">
        <v>0.23323910121241853</v>
      </c>
      <c r="U6801" s="52">
        <v>3.3790013033328004</v>
      </c>
      <c r="V6801" s="52">
        <v>0.54639857683440007</v>
      </c>
      <c r="W6801" s="52">
        <v>0.94892783673600012</v>
      </c>
      <c r="X6801" s="52">
        <v>5.2597930898064114</v>
      </c>
      <c r="Y6801" s="52">
        <v>5.6371954736318362</v>
      </c>
      <c r="Z6801" s="52">
        <v>5.5832741120095202</v>
      </c>
    </row>
    <row r="6802" spans="1:26">
      <c r="A6802" s="52" t="s">
        <v>356</v>
      </c>
      <c r="B6802" s="52" t="s">
        <v>339</v>
      </c>
      <c r="C6802" s="52" t="s">
        <v>260</v>
      </c>
      <c r="D6802" s="52" t="s">
        <v>93</v>
      </c>
      <c r="E6802" s="52" t="s">
        <v>94</v>
      </c>
      <c r="F6802" s="52" t="s">
        <v>65</v>
      </c>
      <c r="G6802" s="52">
        <v>0</v>
      </c>
      <c r="H6802" s="52">
        <v>0</v>
      </c>
      <c r="I6802" s="52">
        <v>0</v>
      </c>
      <c r="J6802" s="52">
        <v>0</v>
      </c>
      <c r="K6802" s="52">
        <v>0</v>
      </c>
      <c r="L6802" s="52">
        <v>0</v>
      </c>
      <c r="M6802" s="52">
        <v>0</v>
      </c>
      <c r="N6802" s="52">
        <v>0.19399956480000002</v>
      </c>
      <c r="O6802" s="52">
        <v>0.19399956480000002</v>
      </c>
      <c r="P6802" s="52">
        <v>0.2227334380499526</v>
      </c>
      <c r="Q6802" s="52">
        <v>0.43965907480753719</v>
      </c>
      <c r="R6802" s="52">
        <v>0.63865920316973146</v>
      </c>
      <c r="S6802" s="52">
        <v>0.9972249441736506</v>
      </c>
      <c r="T6802" s="52">
        <v>0.88790511208430645</v>
      </c>
      <c r="U6802" s="52">
        <v>0.84567412325855229</v>
      </c>
      <c r="V6802" s="52">
        <v>1.5830722435027711</v>
      </c>
      <c r="W6802" s="52">
        <v>1.4504982240122497</v>
      </c>
      <c r="X6802" s="52">
        <v>1.6139988347587306</v>
      </c>
      <c r="Y6802" s="52">
        <v>1.4056054682690515</v>
      </c>
      <c r="Z6802" s="52">
        <v>1.5529559293234896</v>
      </c>
    </row>
    <row r="6803" spans="1:26">
      <c r="A6803" s="52" t="s">
        <v>356</v>
      </c>
      <c r="B6803" s="52" t="s">
        <v>340</v>
      </c>
      <c r="C6803" s="52" t="s">
        <v>260</v>
      </c>
      <c r="D6803" s="52" t="s">
        <v>93</v>
      </c>
      <c r="E6803" s="52" t="s">
        <v>94</v>
      </c>
      <c r="F6803" s="52" t="s">
        <v>66</v>
      </c>
      <c r="G6803" s="52">
        <v>533.52200240137449</v>
      </c>
      <c r="H6803" s="52">
        <v>529.7544015085831</v>
      </c>
      <c r="I6803" s="52">
        <v>554.00199920459465</v>
      </c>
      <c r="J6803" s="52">
        <v>564.78179923339246</v>
      </c>
      <c r="K6803" s="52">
        <v>577.70820028459036</v>
      </c>
      <c r="L6803" s="52">
        <v>523.49200056281302</v>
      </c>
      <c r="M6803" s="52">
        <v>520.32540131176438</v>
      </c>
      <c r="N6803" s="52">
        <v>552.84999888704624</v>
      </c>
      <c r="O6803" s="52">
        <v>570.51280900239112</v>
      </c>
      <c r="P6803" s="52">
        <v>575.09820568092664</v>
      </c>
      <c r="Q6803" s="52">
        <v>587.12282262352278</v>
      </c>
      <c r="R6803" s="52">
        <v>605.17027078250351</v>
      </c>
      <c r="S6803" s="52">
        <v>602.71916287293072</v>
      </c>
      <c r="T6803" s="52">
        <v>623.7028033597685</v>
      </c>
      <c r="U6803" s="52">
        <v>643.42000369101265</v>
      </c>
      <c r="V6803" s="52">
        <v>650.16720030735939</v>
      </c>
      <c r="W6803" s="52">
        <v>651.85860121469864</v>
      </c>
      <c r="X6803" s="52">
        <v>689.04700089728578</v>
      </c>
      <c r="Y6803" s="52">
        <v>716.42765599215363</v>
      </c>
      <c r="Z6803" s="52">
        <v>720.92352106505712</v>
      </c>
    </row>
    <row r="6804" spans="1:26">
      <c r="A6804" s="52" t="s">
        <v>356</v>
      </c>
      <c r="B6804" s="52" t="s">
        <v>341</v>
      </c>
      <c r="C6804" s="52" t="s">
        <v>260</v>
      </c>
      <c r="D6804" s="52" t="s">
        <v>93</v>
      </c>
      <c r="E6804" s="52" t="s">
        <v>94</v>
      </c>
      <c r="F6804" s="52" t="s">
        <v>67</v>
      </c>
      <c r="G6804" s="52">
        <v>0.31300098120000003</v>
      </c>
      <c r="H6804" s="52">
        <v>0.32100195600000003</v>
      </c>
      <c r="I6804" s="52">
        <v>0.31900066560000001</v>
      </c>
      <c r="J6804" s="52">
        <v>0.33699971880000001</v>
      </c>
      <c r="K6804" s="52">
        <v>0.41499980280000004</v>
      </c>
      <c r="L6804" s="52">
        <v>2.5910011800000001</v>
      </c>
      <c r="M6804" s="52">
        <v>2.5520011380000001</v>
      </c>
      <c r="N6804" s="52">
        <v>3.8259983232000003</v>
      </c>
      <c r="O6804" s="52">
        <v>3.7939986108000001</v>
      </c>
      <c r="P6804" s="52">
        <v>1.5200009928</v>
      </c>
      <c r="Q6804" s="52">
        <v>9.0016200000000001E-3</v>
      </c>
      <c r="R6804" s="52">
        <v>1.09987236E-2</v>
      </c>
      <c r="S6804" s="52">
        <v>9.9980784000000007E-3</v>
      </c>
      <c r="T6804" s="52">
        <v>0.30999904560000002</v>
      </c>
      <c r="U6804" s="52">
        <v>0.52899799320000007</v>
      </c>
      <c r="V6804" s="52">
        <v>2.2600011456</v>
      </c>
      <c r="W6804" s="52">
        <v>1.954000494</v>
      </c>
      <c r="X6804" s="52">
        <v>1.4439980124</v>
      </c>
      <c r="Y6804" s="52">
        <v>1.3039997940000001</v>
      </c>
      <c r="Z6804" s="52">
        <v>0.29400128280000004</v>
      </c>
    </row>
    <row r="6805" spans="1:26">
      <c r="A6805" s="52" t="s">
        <v>356</v>
      </c>
      <c r="B6805" s="52" t="s">
        <v>337</v>
      </c>
      <c r="C6805" s="52" t="s">
        <v>260</v>
      </c>
      <c r="D6805" s="52" t="s">
        <v>93</v>
      </c>
      <c r="E6805" s="52" t="s">
        <v>94</v>
      </c>
      <c r="F6805" s="52" t="s">
        <v>68</v>
      </c>
      <c r="G6805" s="52">
        <v>0</v>
      </c>
      <c r="H6805" s="52">
        <v>0</v>
      </c>
      <c r="I6805" s="52">
        <v>0</v>
      </c>
      <c r="J6805" s="52">
        <v>0</v>
      </c>
      <c r="K6805" s="52">
        <v>0</v>
      </c>
      <c r="L6805" s="52">
        <v>0</v>
      </c>
      <c r="M6805" s="52">
        <v>0</v>
      </c>
      <c r="N6805" s="52">
        <v>0</v>
      </c>
      <c r="O6805" s="52">
        <v>0</v>
      </c>
      <c r="P6805" s="52">
        <v>0</v>
      </c>
      <c r="Q6805" s="52">
        <v>0</v>
      </c>
      <c r="R6805" s="52">
        <v>0</v>
      </c>
      <c r="S6805" s="52">
        <v>0</v>
      </c>
      <c r="T6805" s="52">
        <v>0</v>
      </c>
      <c r="U6805" s="52">
        <v>0</v>
      </c>
      <c r="V6805" s="52">
        <v>0</v>
      </c>
      <c r="W6805" s="52">
        <v>0</v>
      </c>
      <c r="X6805" s="52">
        <v>0</v>
      </c>
      <c r="Y6805" s="52">
        <v>0</v>
      </c>
      <c r="Z6805" s="52">
        <v>0</v>
      </c>
    </row>
    <row r="6806" spans="1:26">
      <c r="A6806" s="52" t="s">
        <v>356</v>
      </c>
      <c r="B6806" s="52" t="s">
        <v>337</v>
      </c>
      <c r="C6806" s="52" t="s">
        <v>260</v>
      </c>
      <c r="D6806" s="52" t="s">
        <v>93</v>
      </c>
      <c r="E6806" s="52" t="s">
        <v>94</v>
      </c>
      <c r="F6806" s="52" t="s">
        <v>69</v>
      </c>
      <c r="G6806" s="52">
        <v>0</v>
      </c>
      <c r="H6806" s="52">
        <v>0</v>
      </c>
      <c r="I6806" s="52">
        <v>0</v>
      </c>
      <c r="J6806" s="52">
        <v>0</v>
      </c>
      <c r="K6806" s="52">
        <v>0</v>
      </c>
      <c r="L6806" s="52">
        <v>0</v>
      </c>
      <c r="M6806" s="52">
        <v>0</v>
      </c>
      <c r="N6806" s="52">
        <v>0</v>
      </c>
      <c r="O6806" s="52">
        <v>0</v>
      </c>
      <c r="P6806" s="52">
        <v>0</v>
      </c>
      <c r="Q6806" s="52">
        <v>0</v>
      </c>
      <c r="R6806" s="52">
        <v>0</v>
      </c>
      <c r="S6806" s="52">
        <v>0</v>
      </c>
      <c r="T6806" s="52">
        <v>0</v>
      </c>
      <c r="U6806" s="52">
        <v>0</v>
      </c>
      <c r="V6806" s="52">
        <v>0</v>
      </c>
      <c r="W6806" s="52">
        <v>0</v>
      </c>
      <c r="X6806" s="52">
        <v>0</v>
      </c>
      <c r="Y6806" s="52">
        <v>0</v>
      </c>
      <c r="Z6806" s="52">
        <v>0</v>
      </c>
    </row>
    <row r="6807" spans="1:26">
      <c r="A6807" s="52" t="s">
        <v>356</v>
      </c>
      <c r="B6807" s="52" t="s">
        <v>337</v>
      </c>
      <c r="C6807" s="52" t="s">
        <v>260</v>
      </c>
      <c r="D6807" s="52" t="s">
        <v>93</v>
      </c>
      <c r="E6807" s="52" t="s">
        <v>94</v>
      </c>
      <c r="F6807" s="52" t="s">
        <v>70</v>
      </c>
      <c r="G6807" s="52">
        <v>0</v>
      </c>
      <c r="H6807" s="52">
        <v>0</v>
      </c>
      <c r="I6807" s="52">
        <v>0</v>
      </c>
      <c r="J6807" s="52">
        <v>0</v>
      </c>
      <c r="K6807" s="52">
        <v>0</v>
      </c>
      <c r="L6807" s="52">
        <v>0</v>
      </c>
      <c r="M6807" s="52">
        <v>0</v>
      </c>
      <c r="N6807" s="52">
        <v>0</v>
      </c>
      <c r="O6807" s="52">
        <v>0</v>
      </c>
      <c r="P6807" s="52">
        <v>0</v>
      </c>
      <c r="Q6807" s="52">
        <v>0</v>
      </c>
      <c r="R6807" s="52">
        <v>0</v>
      </c>
      <c r="S6807" s="52">
        <v>0</v>
      </c>
      <c r="T6807" s="52">
        <v>0</v>
      </c>
      <c r="U6807" s="52">
        <v>0</v>
      </c>
      <c r="V6807" s="52">
        <v>0</v>
      </c>
      <c r="W6807" s="52">
        <v>0</v>
      </c>
      <c r="X6807" s="52">
        <v>0</v>
      </c>
      <c r="Y6807" s="52">
        <v>0</v>
      </c>
      <c r="Z6807" s="52">
        <v>0</v>
      </c>
    </row>
    <row r="6808" spans="1:26">
      <c r="A6808" s="52" t="s">
        <v>356</v>
      </c>
      <c r="B6808" s="52" t="s">
        <v>342</v>
      </c>
      <c r="C6808" s="52" t="s">
        <v>260</v>
      </c>
      <c r="D6808" s="52" t="s">
        <v>93</v>
      </c>
      <c r="E6808" s="52" t="s">
        <v>94</v>
      </c>
      <c r="F6808" s="52" t="s">
        <v>71</v>
      </c>
      <c r="G6808" s="52">
        <v>0</v>
      </c>
      <c r="H6808" s="52">
        <v>0</v>
      </c>
      <c r="I6808" s="52">
        <v>0</v>
      </c>
      <c r="J6808" s="52">
        <v>0</v>
      </c>
      <c r="K6808" s="52">
        <v>0</v>
      </c>
      <c r="L6808" s="52">
        <v>0</v>
      </c>
      <c r="M6808" s="52">
        <v>0</v>
      </c>
      <c r="N6808" s="52">
        <v>0</v>
      </c>
      <c r="O6808" s="52">
        <v>0</v>
      </c>
      <c r="P6808" s="52">
        <v>0</v>
      </c>
      <c r="Q6808" s="52">
        <v>0</v>
      </c>
      <c r="R6808" s="52">
        <v>0</v>
      </c>
      <c r="S6808" s="52">
        <v>0</v>
      </c>
      <c r="T6808" s="52">
        <v>0</v>
      </c>
      <c r="U6808" s="52">
        <v>0</v>
      </c>
      <c r="V6808" s="52">
        <v>0</v>
      </c>
      <c r="W6808" s="52">
        <v>0</v>
      </c>
      <c r="X6808" s="52">
        <v>0</v>
      </c>
      <c r="Y6808" s="52">
        <v>0</v>
      </c>
      <c r="Z6808" s="52">
        <v>0</v>
      </c>
    </row>
    <row r="6809" spans="1:26">
      <c r="A6809" s="52" t="s">
        <v>356</v>
      </c>
      <c r="B6809" s="52" t="s">
        <v>342</v>
      </c>
      <c r="C6809" s="52" t="s">
        <v>260</v>
      </c>
      <c r="D6809" s="52" t="s">
        <v>93</v>
      </c>
      <c r="E6809" s="52" t="s">
        <v>94</v>
      </c>
      <c r="F6809" s="52" t="s">
        <v>72</v>
      </c>
      <c r="G6809" s="52">
        <v>145.48019833136161</v>
      </c>
      <c r="H6809" s="52">
        <v>151.53090510257283</v>
      </c>
      <c r="I6809" s="52">
        <v>207.80380620650882</v>
      </c>
      <c r="J6809" s="52">
        <v>202.19830665678001</v>
      </c>
      <c r="K6809" s="52">
        <v>217.87960378972321</v>
      </c>
      <c r="L6809" s="52">
        <v>178.8816064218768</v>
      </c>
      <c r="M6809" s="52">
        <v>167.3977040030808</v>
      </c>
      <c r="N6809" s="52">
        <v>164.91670421883842</v>
      </c>
      <c r="O6809" s="52">
        <v>158.27264801532684</v>
      </c>
      <c r="P6809" s="52">
        <v>146.3891685619048</v>
      </c>
      <c r="Q6809" s="52">
        <v>156.16602283763154</v>
      </c>
      <c r="R6809" s="52">
        <v>174.29289596406056</v>
      </c>
      <c r="S6809" s="52">
        <v>171.66549714566383</v>
      </c>
      <c r="T6809" s="52">
        <v>171.59960272562074</v>
      </c>
      <c r="U6809" s="52">
        <v>167.66195026069278</v>
      </c>
      <c r="V6809" s="52">
        <v>169.48065212472414</v>
      </c>
      <c r="W6809" s="52">
        <v>172.53929508400179</v>
      </c>
      <c r="X6809" s="52">
        <v>168.76883126776153</v>
      </c>
      <c r="Y6809" s="52">
        <v>160.25160694463321</v>
      </c>
      <c r="Z6809" s="52">
        <v>175.58286087237224</v>
      </c>
    </row>
    <row r="6810" spans="1:26">
      <c r="A6810" s="52" t="s">
        <v>356</v>
      </c>
      <c r="B6810" s="52" t="s">
        <v>343</v>
      </c>
      <c r="C6810" s="52" t="s">
        <v>260</v>
      </c>
      <c r="D6810" s="52" t="s">
        <v>93</v>
      </c>
      <c r="E6810" s="52" t="s">
        <v>94</v>
      </c>
      <c r="F6810" s="52" t="s">
        <v>73</v>
      </c>
      <c r="G6810" s="52">
        <v>462.03709850959996</v>
      </c>
      <c r="H6810" s="52">
        <v>449.27500073800007</v>
      </c>
      <c r="I6810" s="52">
        <v>475.85909635679997</v>
      </c>
      <c r="J6810" s="52">
        <v>481.98180150119998</v>
      </c>
      <c r="K6810" s="52">
        <v>472.6199994708</v>
      </c>
      <c r="L6810" s="52">
        <v>465.34529630640003</v>
      </c>
      <c r="M6810" s="52">
        <v>434.92930217440005</v>
      </c>
      <c r="N6810" s="52">
        <v>447.2418020340001</v>
      </c>
      <c r="O6810" s="52">
        <v>460.82848270932323</v>
      </c>
      <c r="P6810" s="52">
        <v>472.33918317084414</v>
      </c>
      <c r="Q6810" s="52">
        <v>445.32167925429781</v>
      </c>
      <c r="R6810" s="52">
        <v>468.87183706670157</v>
      </c>
      <c r="S6810" s="52">
        <v>434.77450186001209</v>
      </c>
      <c r="T6810" s="52">
        <v>459.63900042480003</v>
      </c>
      <c r="U6810" s="52">
        <v>493.73079950319999</v>
      </c>
      <c r="V6810" s="52">
        <v>475.51490135720002</v>
      </c>
      <c r="W6810" s="52">
        <v>478.30070327600009</v>
      </c>
      <c r="X6810" s="52">
        <v>528.47215669893262</v>
      </c>
      <c r="Y6810" s="52">
        <v>596.32356989178095</v>
      </c>
      <c r="Z6810" s="52">
        <v>598.94929871240004</v>
      </c>
    </row>
    <row r="6811" spans="1:26">
      <c r="A6811" s="52" t="s">
        <v>357</v>
      </c>
      <c r="B6811" s="52" t="s">
        <v>337</v>
      </c>
      <c r="C6811" s="52" t="s">
        <v>260</v>
      </c>
      <c r="D6811" s="52" t="s">
        <v>93</v>
      </c>
      <c r="E6811" s="52" t="s">
        <v>95</v>
      </c>
      <c r="F6811" s="52" t="s">
        <v>63</v>
      </c>
      <c r="G6811" s="52">
        <v>1.5130509048000003</v>
      </c>
      <c r="H6811" s="52">
        <v>1.2593810664</v>
      </c>
      <c r="I6811" s="52">
        <v>1.0186944948000001</v>
      </c>
      <c r="J6811" s="52">
        <v>0.994825548</v>
      </c>
      <c r="K6811" s="52">
        <v>1.0489148172</v>
      </c>
      <c r="L6811" s="52">
        <v>1.7971922736000001</v>
      </c>
      <c r="M6811" s="52">
        <v>3.1769312796000007</v>
      </c>
      <c r="N6811" s="52">
        <v>1.2757305204000002</v>
      </c>
      <c r="O6811" s="52">
        <v>1.2897479268000001</v>
      </c>
      <c r="P6811" s="52">
        <v>1.1355397092000001</v>
      </c>
      <c r="Q6811" s="52">
        <v>1.3177869263999999</v>
      </c>
      <c r="R6811" s="52">
        <v>0.77104527480000007</v>
      </c>
      <c r="S6811" s="52">
        <v>0.64487605680000004</v>
      </c>
      <c r="T6811" s="52">
        <v>0.58879805760000004</v>
      </c>
      <c r="U6811" s="52">
        <v>0.50468524560000005</v>
      </c>
      <c r="V6811" s="52">
        <v>0.26636002920000001</v>
      </c>
      <c r="W6811" s="52">
        <v>0.26636002920000001</v>
      </c>
      <c r="X6811" s="52">
        <v>0.32243802840000002</v>
      </c>
      <c r="Y6811" s="52">
        <v>0.30841643520000001</v>
      </c>
      <c r="Z6811" s="52">
        <v>0.25234262280000003</v>
      </c>
    </row>
    <row r="6812" spans="1:26">
      <c r="A6812" s="52" t="s">
        <v>357</v>
      </c>
      <c r="B6812" s="52" t="s">
        <v>338</v>
      </c>
      <c r="C6812" s="52" t="s">
        <v>260</v>
      </c>
      <c r="D6812" s="52" t="s">
        <v>93</v>
      </c>
      <c r="E6812" s="52" t="s">
        <v>95</v>
      </c>
      <c r="F6812" s="52" t="s">
        <v>64</v>
      </c>
      <c r="G6812" s="52">
        <v>650.76843621229921</v>
      </c>
      <c r="H6812" s="52">
        <v>623.45063140120806</v>
      </c>
      <c r="I6812" s="52">
        <v>637.46663457006719</v>
      </c>
      <c r="J6812" s="52">
        <v>613.62263228066627</v>
      </c>
      <c r="K6812" s="52">
        <v>619.74863759480411</v>
      </c>
      <c r="L6812" s="52">
        <v>605.96423757584648</v>
      </c>
      <c r="M6812" s="52">
        <v>605.00003986823765</v>
      </c>
      <c r="N6812" s="52">
        <v>611.73784072947603</v>
      </c>
      <c r="O6812" s="52">
        <v>603.73771747631031</v>
      </c>
      <c r="P6812" s="52">
        <v>627.7880398058021</v>
      </c>
      <c r="Q6812" s="52">
        <v>637.71005248676772</v>
      </c>
      <c r="R6812" s="52">
        <v>629.24785868815377</v>
      </c>
      <c r="S6812" s="52">
        <v>640.70952881433311</v>
      </c>
      <c r="T6812" s="52">
        <v>637.11463708890005</v>
      </c>
      <c r="U6812" s="52">
        <v>552.25083773457368</v>
      </c>
      <c r="V6812" s="52">
        <v>545.86164781945445</v>
      </c>
      <c r="W6812" s="52">
        <v>545.77718754492241</v>
      </c>
      <c r="X6812" s="52">
        <v>544.08892875164463</v>
      </c>
      <c r="Y6812" s="52">
        <v>546.82981856299443</v>
      </c>
      <c r="Z6812" s="52">
        <v>541.61259459254143</v>
      </c>
    </row>
    <row r="6813" spans="1:26">
      <c r="A6813" s="52" t="s">
        <v>357</v>
      </c>
      <c r="B6813" s="52" t="s">
        <v>339</v>
      </c>
      <c r="C6813" s="52" t="s">
        <v>260</v>
      </c>
      <c r="D6813" s="52" t="s">
        <v>93</v>
      </c>
      <c r="E6813" s="52" t="s">
        <v>95</v>
      </c>
      <c r="F6813" s="52" t="s">
        <v>65</v>
      </c>
      <c r="G6813" s="52">
        <v>0</v>
      </c>
      <c r="H6813" s="52">
        <v>0</v>
      </c>
      <c r="I6813" s="52">
        <v>0</v>
      </c>
      <c r="J6813" s="52">
        <v>0</v>
      </c>
      <c r="K6813" s="52">
        <v>0</v>
      </c>
      <c r="L6813" s="52">
        <v>0</v>
      </c>
      <c r="M6813" s="52">
        <v>0</v>
      </c>
      <c r="N6813" s="52">
        <v>0</v>
      </c>
      <c r="O6813" s="52">
        <v>0</v>
      </c>
      <c r="P6813" s="52">
        <v>0</v>
      </c>
      <c r="Q6813" s="52">
        <v>0</v>
      </c>
      <c r="R6813" s="52">
        <v>0</v>
      </c>
      <c r="S6813" s="52">
        <v>0</v>
      </c>
      <c r="T6813" s="52">
        <v>0</v>
      </c>
      <c r="U6813" s="52">
        <v>0</v>
      </c>
      <c r="V6813" s="52">
        <v>0</v>
      </c>
      <c r="W6813" s="52">
        <v>0</v>
      </c>
      <c r="X6813" s="52">
        <v>3.3343675199999999E-2</v>
      </c>
      <c r="Y6813" s="52">
        <v>8.6289948000000012E-3</v>
      </c>
      <c r="Z6813" s="52">
        <v>1.9033192800000001E-2</v>
      </c>
    </row>
    <row r="6814" spans="1:26">
      <c r="A6814" s="52" t="s">
        <v>357</v>
      </c>
      <c r="B6814" s="52" t="s">
        <v>340</v>
      </c>
      <c r="C6814" s="52" t="s">
        <v>260</v>
      </c>
      <c r="D6814" s="52" t="s">
        <v>93</v>
      </c>
      <c r="E6814" s="52" t="s">
        <v>95</v>
      </c>
      <c r="F6814" s="52" t="s">
        <v>66</v>
      </c>
      <c r="G6814" s="52">
        <v>672.48079592849422</v>
      </c>
      <c r="H6814" s="52">
        <v>691.39019997867365</v>
      </c>
      <c r="I6814" s="52">
        <v>704.90100166731565</v>
      </c>
      <c r="J6814" s="52">
        <v>729.07360054432741</v>
      </c>
      <c r="K6814" s="52">
        <v>747.0550042203057</v>
      </c>
      <c r="L6814" s="52">
        <v>751.70019718893502</v>
      </c>
      <c r="M6814" s="52">
        <v>742.59219719305167</v>
      </c>
      <c r="N6814" s="52">
        <v>788.30599775017515</v>
      </c>
      <c r="O6814" s="52">
        <v>803.3043137866764</v>
      </c>
      <c r="P6814" s="52">
        <v>813.69707804325913</v>
      </c>
      <c r="Q6814" s="52">
        <v>814.73627205596244</v>
      </c>
      <c r="R6814" s="52">
        <v>849.85025459965175</v>
      </c>
      <c r="S6814" s="52">
        <v>849.15417054803288</v>
      </c>
      <c r="T6814" s="52">
        <v>876.05680193476962</v>
      </c>
      <c r="U6814" s="52">
        <v>888.71720237766567</v>
      </c>
      <c r="V6814" s="52">
        <v>890.39800373143339</v>
      </c>
      <c r="W6814" s="52">
        <v>893.22539927114633</v>
      </c>
      <c r="X6814" s="52">
        <v>896.97213657366115</v>
      </c>
      <c r="Y6814" s="52">
        <v>933.2556048078892</v>
      </c>
      <c r="Z6814" s="52">
        <v>938.17316336685076</v>
      </c>
    </row>
    <row r="6815" spans="1:26">
      <c r="A6815" s="52" t="s">
        <v>357</v>
      </c>
      <c r="B6815" s="52" t="s">
        <v>341</v>
      </c>
      <c r="C6815" s="52" t="s">
        <v>260</v>
      </c>
      <c r="D6815" s="52" t="s">
        <v>93</v>
      </c>
      <c r="E6815" s="52" t="s">
        <v>95</v>
      </c>
      <c r="F6815" s="52" t="s">
        <v>67</v>
      </c>
      <c r="G6815" s="52">
        <v>0</v>
      </c>
      <c r="H6815" s="52">
        <v>0</v>
      </c>
      <c r="I6815" s="52">
        <v>0</v>
      </c>
      <c r="J6815" s="52">
        <v>0</v>
      </c>
      <c r="K6815" s="52">
        <v>0</v>
      </c>
      <c r="L6815" s="52">
        <v>0</v>
      </c>
      <c r="M6815" s="52">
        <v>3.9983940000000006E-3</v>
      </c>
      <c r="N6815" s="52">
        <v>0</v>
      </c>
      <c r="O6815" s="52">
        <v>0.10899915120000002</v>
      </c>
      <c r="P6815" s="52">
        <v>7.0003295999999998E-3</v>
      </c>
      <c r="Q6815" s="52">
        <v>0</v>
      </c>
      <c r="R6815" s="52">
        <v>0</v>
      </c>
      <c r="S6815" s="52">
        <v>0</v>
      </c>
      <c r="T6815" s="52">
        <v>0</v>
      </c>
      <c r="U6815" s="52">
        <v>2.0012904000000003E-3</v>
      </c>
      <c r="V6815" s="52">
        <v>0</v>
      </c>
      <c r="W6815" s="52">
        <v>0</v>
      </c>
      <c r="X6815" s="52">
        <v>0</v>
      </c>
      <c r="Y6815" s="52">
        <v>0</v>
      </c>
      <c r="Z6815" s="52">
        <v>0</v>
      </c>
    </row>
    <row r="6816" spans="1:26">
      <c r="A6816" s="52" t="s">
        <v>357</v>
      </c>
      <c r="B6816" s="52" t="s">
        <v>337</v>
      </c>
      <c r="C6816" s="52" t="s">
        <v>260</v>
      </c>
      <c r="D6816" s="52" t="s">
        <v>93</v>
      </c>
      <c r="E6816" s="52" t="s">
        <v>95</v>
      </c>
      <c r="F6816" s="52" t="s">
        <v>68</v>
      </c>
      <c r="G6816" s="52">
        <v>0</v>
      </c>
      <c r="H6816" s="52">
        <v>0</v>
      </c>
      <c r="I6816" s="52">
        <v>0</v>
      </c>
      <c r="J6816" s="52">
        <v>0</v>
      </c>
      <c r="K6816" s="52">
        <v>0</v>
      </c>
      <c r="L6816" s="52">
        <v>0</v>
      </c>
      <c r="M6816" s="52">
        <v>0</v>
      </c>
      <c r="N6816" s="52">
        <v>0</v>
      </c>
      <c r="O6816" s="52">
        <v>0</v>
      </c>
      <c r="P6816" s="52">
        <v>0</v>
      </c>
      <c r="Q6816" s="52">
        <v>0</v>
      </c>
      <c r="R6816" s="52">
        <v>0</v>
      </c>
      <c r="S6816" s="52">
        <v>0</v>
      </c>
      <c r="T6816" s="52">
        <v>0</v>
      </c>
      <c r="U6816" s="52">
        <v>0</v>
      </c>
      <c r="V6816" s="52">
        <v>0</v>
      </c>
      <c r="W6816" s="52">
        <v>0</v>
      </c>
      <c r="X6816" s="52">
        <v>0</v>
      </c>
      <c r="Y6816" s="52">
        <v>0</v>
      </c>
      <c r="Z6816" s="52">
        <v>0</v>
      </c>
    </row>
    <row r="6817" spans="1:26">
      <c r="A6817" s="52" t="s">
        <v>357</v>
      </c>
      <c r="B6817" s="52" t="s">
        <v>337</v>
      </c>
      <c r="C6817" s="52" t="s">
        <v>260</v>
      </c>
      <c r="D6817" s="52" t="s">
        <v>93</v>
      </c>
      <c r="E6817" s="52" t="s">
        <v>95</v>
      </c>
      <c r="F6817" s="52" t="s">
        <v>69</v>
      </c>
      <c r="G6817" s="52">
        <v>0</v>
      </c>
      <c r="H6817" s="52">
        <v>0</v>
      </c>
      <c r="I6817" s="52">
        <v>0</v>
      </c>
      <c r="J6817" s="52">
        <v>0</v>
      </c>
      <c r="K6817" s="52">
        <v>0</v>
      </c>
      <c r="L6817" s="52">
        <v>0</v>
      </c>
      <c r="M6817" s="52">
        <v>0</v>
      </c>
      <c r="N6817" s="52">
        <v>0</v>
      </c>
      <c r="O6817" s="52">
        <v>0</v>
      </c>
      <c r="P6817" s="52">
        <v>0</v>
      </c>
      <c r="Q6817" s="52">
        <v>0</v>
      </c>
      <c r="R6817" s="52">
        <v>0</v>
      </c>
      <c r="S6817" s="52">
        <v>0</v>
      </c>
      <c r="T6817" s="52">
        <v>0</v>
      </c>
      <c r="U6817" s="52">
        <v>0</v>
      </c>
      <c r="V6817" s="52">
        <v>0</v>
      </c>
      <c r="W6817" s="52">
        <v>0</v>
      </c>
      <c r="X6817" s="52">
        <v>0</v>
      </c>
      <c r="Y6817" s="52">
        <v>0</v>
      </c>
      <c r="Z6817" s="52">
        <v>0</v>
      </c>
    </row>
    <row r="6818" spans="1:26">
      <c r="A6818" s="52" t="s">
        <v>357</v>
      </c>
      <c r="B6818" s="52" t="s">
        <v>337</v>
      </c>
      <c r="C6818" s="52" t="s">
        <v>260</v>
      </c>
      <c r="D6818" s="52" t="s">
        <v>93</v>
      </c>
      <c r="E6818" s="52" t="s">
        <v>95</v>
      </c>
      <c r="F6818" s="52" t="s">
        <v>70</v>
      </c>
      <c r="G6818" s="52">
        <v>0</v>
      </c>
      <c r="H6818" s="52">
        <v>0</v>
      </c>
      <c r="I6818" s="52">
        <v>0</v>
      </c>
      <c r="J6818" s="52">
        <v>0</v>
      </c>
      <c r="K6818" s="52">
        <v>0</v>
      </c>
      <c r="L6818" s="52">
        <v>0</v>
      </c>
      <c r="M6818" s="52">
        <v>0</v>
      </c>
      <c r="N6818" s="52">
        <v>0</v>
      </c>
      <c r="O6818" s="52">
        <v>0</v>
      </c>
      <c r="P6818" s="52">
        <v>0</v>
      </c>
      <c r="Q6818" s="52">
        <v>0</v>
      </c>
      <c r="R6818" s="52">
        <v>0</v>
      </c>
      <c r="S6818" s="52">
        <v>0</v>
      </c>
      <c r="T6818" s="52">
        <v>0</v>
      </c>
      <c r="U6818" s="52">
        <v>0</v>
      </c>
      <c r="V6818" s="52">
        <v>0</v>
      </c>
      <c r="W6818" s="52">
        <v>0</v>
      </c>
      <c r="X6818" s="52">
        <v>0</v>
      </c>
      <c r="Y6818" s="52">
        <v>0</v>
      </c>
      <c r="Z6818" s="52">
        <v>0</v>
      </c>
    </row>
    <row r="6819" spans="1:26">
      <c r="A6819" s="52" t="s">
        <v>357</v>
      </c>
      <c r="B6819" s="52" t="s">
        <v>342</v>
      </c>
      <c r="C6819" s="52" t="s">
        <v>260</v>
      </c>
      <c r="D6819" s="52" t="s">
        <v>93</v>
      </c>
      <c r="E6819" s="52" t="s">
        <v>95</v>
      </c>
      <c r="F6819" s="52" t="s">
        <v>71</v>
      </c>
      <c r="G6819" s="52">
        <v>0</v>
      </c>
      <c r="H6819" s="52">
        <v>0</v>
      </c>
      <c r="I6819" s="52">
        <v>0</v>
      </c>
      <c r="J6819" s="52">
        <v>0</v>
      </c>
      <c r="K6819" s="52">
        <v>0</v>
      </c>
      <c r="L6819" s="52">
        <v>0</v>
      </c>
      <c r="M6819" s="52">
        <v>0</v>
      </c>
      <c r="N6819" s="52">
        <v>0</v>
      </c>
      <c r="O6819" s="52">
        <v>0</v>
      </c>
      <c r="P6819" s="52">
        <v>0</v>
      </c>
      <c r="Q6819" s="52">
        <v>0</v>
      </c>
      <c r="R6819" s="52">
        <v>0</v>
      </c>
      <c r="S6819" s="52">
        <v>0</v>
      </c>
      <c r="T6819" s="52">
        <v>0</v>
      </c>
      <c r="U6819" s="52">
        <v>0</v>
      </c>
      <c r="V6819" s="52">
        <v>0</v>
      </c>
      <c r="W6819" s="52">
        <v>0</v>
      </c>
      <c r="X6819" s="52">
        <v>0</v>
      </c>
      <c r="Y6819" s="52">
        <v>0</v>
      </c>
      <c r="Z6819" s="52">
        <v>0</v>
      </c>
    </row>
    <row r="6820" spans="1:26">
      <c r="A6820" s="52" t="s">
        <v>357</v>
      </c>
      <c r="B6820" s="52" t="s">
        <v>342</v>
      </c>
      <c r="C6820" s="52" t="s">
        <v>260</v>
      </c>
      <c r="D6820" s="52" t="s">
        <v>93</v>
      </c>
      <c r="E6820" s="52" t="s">
        <v>95</v>
      </c>
      <c r="F6820" s="52" t="s">
        <v>72</v>
      </c>
      <c r="G6820" s="52">
        <v>544.21642378358649</v>
      </c>
      <c r="H6820" s="52">
        <v>523.75392646205046</v>
      </c>
      <c r="I6820" s="52">
        <v>515.24262184805275</v>
      </c>
      <c r="J6820" s="52">
        <v>521.88561483392164</v>
      </c>
      <c r="K6820" s="52">
        <v>484.54590744129604</v>
      </c>
      <c r="L6820" s="52">
        <v>481.22171320890243</v>
      </c>
      <c r="M6820" s="52">
        <v>473.20950488118478</v>
      </c>
      <c r="N6820" s="52">
        <v>485.12060670947761</v>
      </c>
      <c r="O6820" s="52">
        <v>468.43440102153727</v>
      </c>
      <c r="P6820" s="52">
        <v>455.5330538435793</v>
      </c>
      <c r="Q6820" s="52">
        <v>456.06838011022705</v>
      </c>
      <c r="R6820" s="52">
        <v>455.53417148259393</v>
      </c>
      <c r="S6820" s="52">
        <v>447.08401678067003</v>
      </c>
      <c r="T6820" s="52">
        <v>417.09731261312169</v>
      </c>
      <c r="U6820" s="52">
        <v>408.6455196013776</v>
      </c>
      <c r="V6820" s="52">
        <v>400.66431670479597</v>
      </c>
      <c r="W6820" s="52">
        <v>398.46962288170084</v>
      </c>
      <c r="X6820" s="52">
        <v>393.88142243868117</v>
      </c>
      <c r="Y6820" s="52">
        <v>396.84510993054965</v>
      </c>
      <c r="Z6820" s="52">
        <v>376.35274440989423</v>
      </c>
    </row>
    <row r="6821" spans="1:26">
      <c r="A6821" s="52" t="s">
        <v>357</v>
      </c>
      <c r="B6821" s="52" t="s">
        <v>343</v>
      </c>
      <c r="C6821" s="52" t="s">
        <v>260</v>
      </c>
      <c r="D6821" s="52" t="s">
        <v>93</v>
      </c>
      <c r="E6821" s="52" t="s">
        <v>95</v>
      </c>
      <c r="F6821" s="52" t="s">
        <v>73</v>
      </c>
      <c r="G6821" s="52">
        <v>610.37459742240003</v>
      </c>
      <c r="H6821" s="52">
        <v>575.47260363600003</v>
      </c>
      <c r="I6821" s="52">
        <v>612.11609688240003</v>
      </c>
      <c r="J6821" s="52">
        <v>642.33899835119996</v>
      </c>
      <c r="K6821" s="52">
        <v>625.7313025272</v>
      </c>
      <c r="L6821" s="52">
        <v>627.5386986356001</v>
      </c>
      <c r="M6821" s="52">
        <v>602.18379896680005</v>
      </c>
      <c r="N6821" s="52">
        <v>662.42679783639994</v>
      </c>
      <c r="O6821" s="52">
        <v>672.29446355721268</v>
      </c>
      <c r="P6821" s="52">
        <v>642.89648450470872</v>
      </c>
      <c r="Q6821" s="52">
        <v>604.69133794720096</v>
      </c>
      <c r="R6821" s="52">
        <v>667.94658621900123</v>
      </c>
      <c r="S6821" s="52">
        <v>620.76949711894235</v>
      </c>
      <c r="T6821" s="52">
        <v>674.03369925120023</v>
      </c>
      <c r="U6821" s="52">
        <v>720.3201013104001</v>
      </c>
      <c r="V6821" s="52">
        <v>676.37379653320011</v>
      </c>
      <c r="W6821" s="52">
        <v>635.31199882999999</v>
      </c>
      <c r="X6821" s="52">
        <v>677.99031902239324</v>
      </c>
      <c r="Y6821" s="52">
        <v>717.98452816829308</v>
      </c>
      <c r="Z6821" s="52">
        <v>714.64242392640017</v>
      </c>
    </row>
    <row r="6822" spans="1:26">
      <c r="A6822" s="52" t="s">
        <v>356</v>
      </c>
      <c r="B6822" s="52" t="s">
        <v>337</v>
      </c>
      <c r="C6822" s="52" t="s">
        <v>261</v>
      </c>
      <c r="D6822" s="52" t="s">
        <v>93</v>
      </c>
      <c r="E6822" s="52" t="s">
        <v>94</v>
      </c>
      <c r="F6822" s="52" t="s">
        <v>63</v>
      </c>
      <c r="G6822" s="52">
        <v>0.1391189904</v>
      </c>
      <c r="H6822" s="52">
        <v>2.7825472800000001E-2</v>
      </c>
      <c r="I6822" s="52">
        <v>0.27823798080000001</v>
      </c>
      <c r="J6822" s="52">
        <v>2.7825472800000001E-2</v>
      </c>
      <c r="K6822" s="52">
        <v>0.21927946320000002</v>
      </c>
      <c r="L6822" s="52">
        <v>0.12920464800000001</v>
      </c>
      <c r="M6822" s="52">
        <v>0.17812740600000002</v>
      </c>
      <c r="N6822" s="52">
        <v>0.17400759480000003</v>
      </c>
      <c r="O6822" s="52">
        <v>0.15246650880000001</v>
      </c>
      <c r="P6822" s="52">
        <v>0.1113646932</v>
      </c>
      <c r="Q6822" s="52">
        <v>0</v>
      </c>
      <c r="R6822" s="52">
        <v>8.7395333340277645E-3</v>
      </c>
      <c r="S6822" s="52">
        <v>7.837463539496747E-3</v>
      </c>
      <c r="T6822" s="52">
        <v>7.0000030295999998E-3</v>
      </c>
      <c r="U6822" s="52">
        <v>0.10786420182960001</v>
      </c>
      <c r="V6822" s="52">
        <v>0.17808131770559998</v>
      </c>
      <c r="W6822" s="52">
        <v>0</v>
      </c>
      <c r="X6822" s="52">
        <v>3.9622256256091799E-4</v>
      </c>
      <c r="Y6822" s="52">
        <v>3.9622256256091799E-4</v>
      </c>
      <c r="Z6822" s="52">
        <v>4.0000017312000007E-4</v>
      </c>
    </row>
    <row r="6823" spans="1:26">
      <c r="A6823" s="52" t="s">
        <v>356</v>
      </c>
      <c r="B6823" s="52" t="s">
        <v>338</v>
      </c>
      <c r="C6823" s="52" t="s">
        <v>261</v>
      </c>
      <c r="D6823" s="52" t="s">
        <v>93</v>
      </c>
      <c r="E6823" s="52" t="s">
        <v>94</v>
      </c>
      <c r="F6823" s="52" t="s">
        <v>64</v>
      </c>
      <c r="G6823" s="52">
        <v>2.4999382800000001E-2</v>
      </c>
      <c r="H6823" s="52">
        <v>0</v>
      </c>
      <c r="I6823" s="52">
        <v>0</v>
      </c>
      <c r="J6823" s="52">
        <v>0</v>
      </c>
      <c r="K6823" s="52">
        <v>0.32299905960000003</v>
      </c>
      <c r="L6823" s="52">
        <v>0.24100010430480001</v>
      </c>
      <c r="M6823" s="52">
        <v>0.22500009738000001</v>
      </c>
      <c r="N6823" s="52">
        <v>0.23900010343920003</v>
      </c>
      <c r="O6823" s="52">
        <v>0.20597764127860946</v>
      </c>
      <c r="P6823" s="52">
        <v>0.19685351996109363</v>
      </c>
      <c r="Q6823" s="52">
        <v>0.16335961570309918</v>
      </c>
      <c r="R6823" s="52">
        <v>0.18137474858476432</v>
      </c>
      <c r="S6823" s="52">
        <v>0.14000092270468245</v>
      </c>
      <c r="T6823" s="52">
        <v>0.23323910121241853</v>
      </c>
      <c r="U6823" s="52">
        <v>3.3790013033328004</v>
      </c>
      <c r="V6823" s="52">
        <v>0.54639857683440007</v>
      </c>
      <c r="W6823" s="52">
        <v>0.94892783673600012</v>
      </c>
      <c r="X6823" s="52">
        <v>5.2597930898064114</v>
      </c>
      <c r="Y6823" s="52">
        <v>5.6371954736318362</v>
      </c>
      <c r="Z6823" s="52">
        <v>5.5832741120095202</v>
      </c>
    </row>
    <row r="6824" spans="1:26">
      <c r="A6824" s="52" t="s">
        <v>356</v>
      </c>
      <c r="B6824" s="52" t="s">
        <v>339</v>
      </c>
      <c r="C6824" s="52" t="s">
        <v>261</v>
      </c>
      <c r="D6824" s="52" t="s">
        <v>93</v>
      </c>
      <c r="E6824" s="52" t="s">
        <v>94</v>
      </c>
      <c r="F6824" s="52" t="s">
        <v>65</v>
      </c>
      <c r="G6824" s="52">
        <v>0</v>
      </c>
      <c r="H6824" s="52">
        <v>0</v>
      </c>
      <c r="I6824" s="52">
        <v>0</v>
      </c>
      <c r="J6824" s="52">
        <v>0</v>
      </c>
      <c r="K6824" s="52">
        <v>0</v>
      </c>
      <c r="L6824" s="52">
        <v>0</v>
      </c>
      <c r="M6824" s="52">
        <v>0</v>
      </c>
      <c r="N6824" s="52">
        <v>0</v>
      </c>
      <c r="O6824" s="52">
        <v>0</v>
      </c>
      <c r="P6824" s="52">
        <v>2.873387324995259E-2</v>
      </c>
      <c r="Q6824" s="52">
        <v>3.8659931207537114E-2</v>
      </c>
      <c r="R6824" s="52">
        <v>0.23766005956973141</v>
      </c>
      <c r="S6824" s="52">
        <v>0.35922361297365057</v>
      </c>
      <c r="T6824" s="52">
        <v>0.24990378088430637</v>
      </c>
      <c r="U6824" s="52">
        <v>0.20767279205855219</v>
      </c>
      <c r="V6824" s="52">
        <v>0.94507091230277096</v>
      </c>
      <c r="W6824" s="52">
        <v>0.81249689281224968</v>
      </c>
      <c r="X6824" s="52">
        <v>0.97599750355873049</v>
      </c>
      <c r="Y6824" s="52">
        <v>0.76760413706905151</v>
      </c>
      <c r="Z6824" s="52">
        <v>0.91495459812348945</v>
      </c>
    </row>
    <row r="6825" spans="1:26">
      <c r="A6825" s="52" t="s">
        <v>356</v>
      </c>
      <c r="B6825" s="52" t="s">
        <v>340</v>
      </c>
      <c r="C6825" s="52" t="s">
        <v>261</v>
      </c>
      <c r="D6825" s="52" t="s">
        <v>93</v>
      </c>
      <c r="E6825" s="52" t="s">
        <v>94</v>
      </c>
      <c r="F6825" s="52" t="s">
        <v>66</v>
      </c>
      <c r="G6825" s="52">
        <v>80.530401843374506</v>
      </c>
      <c r="H6825" s="52">
        <v>84.549599996583026</v>
      </c>
      <c r="I6825" s="52">
        <v>87.269199629394507</v>
      </c>
      <c r="J6825" s="52">
        <v>90.352200064992374</v>
      </c>
      <c r="K6825" s="52">
        <v>94.3073982181904</v>
      </c>
      <c r="L6825" s="52">
        <v>102.87880009121295</v>
      </c>
      <c r="M6825" s="52">
        <v>105.15180025696432</v>
      </c>
      <c r="N6825" s="52">
        <v>118.86639915344614</v>
      </c>
      <c r="O6825" s="52">
        <v>122.42080695759111</v>
      </c>
      <c r="P6825" s="52">
        <v>127.0062036361266</v>
      </c>
      <c r="Q6825" s="52">
        <v>130.04162281432275</v>
      </c>
      <c r="R6825" s="52">
        <v>137.12346914810348</v>
      </c>
      <c r="S6825" s="52">
        <v>140.06156414373072</v>
      </c>
      <c r="T6825" s="52">
        <v>149.93920265416838</v>
      </c>
      <c r="U6825" s="52">
        <v>151.76440207461269</v>
      </c>
      <c r="V6825" s="52">
        <v>158.29920232695937</v>
      </c>
      <c r="W6825" s="52">
        <v>160.27139934989862</v>
      </c>
      <c r="X6825" s="52">
        <v>163.2058004688858</v>
      </c>
      <c r="Y6825" s="52">
        <v>177.57245765175355</v>
      </c>
      <c r="Z6825" s="52">
        <v>180.82632106505702</v>
      </c>
    </row>
    <row r="6826" spans="1:26">
      <c r="A6826" s="52" t="s">
        <v>356</v>
      </c>
      <c r="B6826" s="52" t="s">
        <v>341</v>
      </c>
      <c r="C6826" s="52" t="s">
        <v>261</v>
      </c>
      <c r="D6826" s="52" t="s">
        <v>93</v>
      </c>
      <c r="E6826" s="52" t="s">
        <v>94</v>
      </c>
      <c r="F6826" s="52" t="s">
        <v>67</v>
      </c>
      <c r="G6826" s="52">
        <v>0</v>
      </c>
      <c r="H6826" s="52">
        <v>0</v>
      </c>
      <c r="I6826" s="52">
        <v>0</v>
      </c>
      <c r="J6826" s="52">
        <v>0</v>
      </c>
      <c r="K6826" s="52">
        <v>0</v>
      </c>
      <c r="L6826" s="52">
        <v>0</v>
      </c>
      <c r="M6826" s="52">
        <v>0</v>
      </c>
      <c r="N6826" s="52">
        <v>0</v>
      </c>
      <c r="O6826" s="52">
        <v>0</v>
      </c>
      <c r="P6826" s="52">
        <v>0</v>
      </c>
      <c r="Q6826" s="52">
        <v>0</v>
      </c>
      <c r="R6826" s="52">
        <v>0</v>
      </c>
      <c r="S6826" s="52">
        <v>0</v>
      </c>
      <c r="T6826" s="52">
        <v>0</v>
      </c>
      <c r="U6826" s="52">
        <v>0</v>
      </c>
      <c r="V6826" s="52">
        <v>0</v>
      </c>
      <c r="W6826" s="52">
        <v>0</v>
      </c>
      <c r="X6826" s="52">
        <v>0</v>
      </c>
      <c r="Y6826" s="52">
        <v>0</v>
      </c>
      <c r="Z6826" s="52">
        <v>0</v>
      </c>
    </row>
    <row r="6827" spans="1:26">
      <c r="A6827" s="52" t="s">
        <v>356</v>
      </c>
      <c r="B6827" s="52" t="s">
        <v>337</v>
      </c>
      <c r="C6827" s="52" t="s">
        <v>261</v>
      </c>
      <c r="D6827" s="52" t="s">
        <v>93</v>
      </c>
      <c r="E6827" s="52" t="s">
        <v>94</v>
      </c>
      <c r="F6827" s="52" t="s">
        <v>68</v>
      </c>
      <c r="G6827" s="52">
        <v>0</v>
      </c>
      <c r="H6827" s="52">
        <v>0</v>
      </c>
      <c r="I6827" s="52">
        <v>0</v>
      </c>
      <c r="J6827" s="52">
        <v>0</v>
      </c>
      <c r="K6827" s="52">
        <v>0</v>
      </c>
      <c r="L6827" s="52">
        <v>0</v>
      </c>
      <c r="M6827" s="52">
        <v>0</v>
      </c>
      <c r="N6827" s="52">
        <v>0</v>
      </c>
      <c r="O6827" s="52">
        <v>0</v>
      </c>
      <c r="P6827" s="52">
        <v>0</v>
      </c>
      <c r="Q6827" s="52">
        <v>0</v>
      </c>
      <c r="R6827" s="52">
        <v>0</v>
      </c>
      <c r="S6827" s="52">
        <v>0</v>
      </c>
      <c r="T6827" s="52">
        <v>0</v>
      </c>
      <c r="U6827" s="52">
        <v>0</v>
      </c>
      <c r="V6827" s="52">
        <v>0</v>
      </c>
      <c r="W6827" s="52">
        <v>0</v>
      </c>
      <c r="X6827" s="52">
        <v>0</v>
      </c>
      <c r="Y6827" s="52">
        <v>0</v>
      </c>
      <c r="Z6827" s="52">
        <v>0</v>
      </c>
    </row>
    <row r="6828" spans="1:26">
      <c r="A6828" s="52" t="s">
        <v>356</v>
      </c>
      <c r="B6828" s="52" t="s">
        <v>337</v>
      </c>
      <c r="C6828" s="52" t="s">
        <v>261</v>
      </c>
      <c r="D6828" s="52" t="s">
        <v>93</v>
      </c>
      <c r="E6828" s="52" t="s">
        <v>94</v>
      </c>
      <c r="F6828" s="52" t="s">
        <v>69</v>
      </c>
      <c r="G6828" s="52">
        <v>0</v>
      </c>
      <c r="H6828" s="52">
        <v>0</v>
      </c>
      <c r="I6828" s="52">
        <v>0</v>
      </c>
      <c r="J6828" s="52">
        <v>0</v>
      </c>
      <c r="K6828" s="52">
        <v>0</v>
      </c>
      <c r="L6828" s="52">
        <v>0</v>
      </c>
      <c r="M6828" s="52">
        <v>0</v>
      </c>
      <c r="N6828" s="52">
        <v>0</v>
      </c>
      <c r="O6828" s="52">
        <v>0</v>
      </c>
      <c r="P6828" s="52">
        <v>0</v>
      </c>
      <c r="Q6828" s="52">
        <v>0</v>
      </c>
      <c r="R6828" s="52">
        <v>0</v>
      </c>
      <c r="S6828" s="52">
        <v>0</v>
      </c>
      <c r="T6828" s="52">
        <v>0</v>
      </c>
      <c r="U6828" s="52">
        <v>0</v>
      </c>
      <c r="V6828" s="52">
        <v>0</v>
      </c>
      <c r="W6828" s="52">
        <v>0</v>
      </c>
      <c r="X6828" s="52">
        <v>0</v>
      </c>
      <c r="Y6828" s="52">
        <v>0</v>
      </c>
      <c r="Z6828" s="52">
        <v>0</v>
      </c>
    </row>
    <row r="6829" spans="1:26">
      <c r="A6829" s="52" t="s">
        <v>356</v>
      </c>
      <c r="B6829" s="52" t="s">
        <v>337</v>
      </c>
      <c r="C6829" s="52" t="s">
        <v>261</v>
      </c>
      <c r="D6829" s="52" t="s">
        <v>93</v>
      </c>
      <c r="E6829" s="52" t="s">
        <v>94</v>
      </c>
      <c r="F6829" s="52" t="s">
        <v>70</v>
      </c>
      <c r="G6829" s="52">
        <v>0</v>
      </c>
      <c r="H6829" s="52">
        <v>0</v>
      </c>
      <c r="I6829" s="52">
        <v>0</v>
      </c>
      <c r="J6829" s="52">
        <v>0</v>
      </c>
      <c r="K6829" s="52">
        <v>0</v>
      </c>
      <c r="L6829" s="52">
        <v>0</v>
      </c>
      <c r="M6829" s="52">
        <v>0</v>
      </c>
      <c r="N6829" s="52">
        <v>0</v>
      </c>
      <c r="O6829" s="52">
        <v>0</v>
      </c>
      <c r="P6829" s="52">
        <v>0</v>
      </c>
      <c r="Q6829" s="52">
        <v>0</v>
      </c>
      <c r="R6829" s="52">
        <v>0</v>
      </c>
      <c r="S6829" s="52">
        <v>0</v>
      </c>
      <c r="T6829" s="52">
        <v>0</v>
      </c>
      <c r="U6829" s="52">
        <v>0</v>
      </c>
      <c r="V6829" s="52">
        <v>0</v>
      </c>
      <c r="W6829" s="52">
        <v>0</v>
      </c>
      <c r="X6829" s="52">
        <v>0</v>
      </c>
      <c r="Y6829" s="52">
        <v>0</v>
      </c>
      <c r="Z6829" s="52">
        <v>0</v>
      </c>
    </row>
    <row r="6830" spans="1:26">
      <c r="A6830" s="52" t="s">
        <v>356</v>
      </c>
      <c r="B6830" s="52" t="s">
        <v>342</v>
      </c>
      <c r="C6830" s="52" t="s">
        <v>261</v>
      </c>
      <c r="D6830" s="52" t="s">
        <v>93</v>
      </c>
      <c r="E6830" s="52" t="s">
        <v>94</v>
      </c>
      <c r="F6830" s="52" t="s">
        <v>71</v>
      </c>
      <c r="G6830" s="52">
        <v>0</v>
      </c>
      <c r="H6830" s="52">
        <v>0</v>
      </c>
      <c r="I6830" s="52">
        <v>0</v>
      </c>
      <c r="J6830" s="52">
        <v>0</v>
      </c>
      <c r="K6830" s="52">
        <v>0</v>
      </c>
      <c r="L6830" s="52">
        <v>0</v>
      </c>
      <c r="M6830" s="52">
        <v>0</v>
      </c>
      <c r="N6830" s="52">
        <v>0</v>
      </c>
      <c r="O6830" s="52">
        <v>0</v>
      </c>
      <c r="P6830" s="52">
        <v>0</v>
      </c>
      <c r="Q6830" s="52">
        <v>0</v>
      </c>
      <c r="R6830" s="52">
        <v>0</v>
      </c>
      <c r="S6830" s="52">
        <v>0</v>
      </c>
      <c r="T6830" s="52">
        <v>0</v>
      </c>
      <c r="U6830" s="52">
        <v>0</v>
      </c>
      <c r="V6830" s="52">
        <v>0</v>
      </c>
      <c r="W6830" s="52">
        <v>0</v>
      </c>
      <c r="X6830" s="52">
        <v>0</v>
      </c>
      <c r="Y6830" s="52">
        <v>0</v>
      </c>
      <c r="Z6830" s="52">
        <v>0</v>
      </c>
    </row>
    <row r="6831" spans="1:26">
      <c r="A6831" s="52" t="s">
        <v>356</v>
      </c>
      <c r="B6831" s="52" t="s">
        <v>342</v>
      </c>
      <c r="C6831" s="52" t="s">
        <v>261</v>
      </c>
      <c r="D6831" s="52" t="s">
        <v>93</v>
      </c>
      <c r="E6831" s="52" t="s">
        <v>94</v>
      </c>
      <c r="F6831" s="52" t="s">
        <v>72</v>
      </c>
      <c r="G6831" s="52">
        <v>89.5447010561616</v>
      </c>
      <c r="H6831" s="52">
        <v>88.665801652972817</v>
      </c>
      <c r="I6831" s="52">
        <v>95.293604526508801</v>
      </c>
      <c r="J6831" s="52">
        <v>69.014008960380011</v>
      </c>
      <c r="K6831" s="52">
        <v>88.069804091323206</v>
      </c>
      <c r="L6831" s="52">
        <v>84.910605383476792</v>
      </c>
      <c r="M6831" s="52">
        <v>87.527003817880811</v>
      </c>
      <c r="N6831" s="52">
        <v>84.307808391638403</v>
      </c>
      <c r="O6831" s="52">
        <v>87.138547576926825</v>
      </c>
      <c r="P6831" s="52">
        <v>86.659170259904784</v>
      </c>
      <c r="Q6831" s="52">
        <v>95.796825779631519</v>
      </c>
      <c r="R6831" s="52">
        <v>105.19519643046058</v>
      </c>
      <c r="S6831" s="52">
        <v>99.45860038286385</v>
      </c>
      <c r="T6831" s="52">
        <v>104.38620602642072</v>
      </c>
      <c r="U6831" s="52">
        <v>99.448754095092724</v>
      </c>
      <c r="V6831" s="52">
        <v>103.32975222192417</v>
      </c>
      <c r="W6831" s="52">
        <v>110.08019400400178</v>
      </c>
      <c r="X6831" s="52">
        <v>111.12763167256151</v>
      </c>
      <c r="Y6831" s="52">
        <v>105.68680937423318</v>
      </c>
      <c r="Z6831" s="52">
        <v>100.30156337517221</v>
      </c>
    </row>
    <row r="6832" spans="1:26">
      <c r="A6832" s="52" t="s">
        <v>356</v>
      </c>
      <c r="B6832" s="52" t="s">
        <v>343</v>
      </c>
      <c r="C6832" s="52" t="s">
        <v>261</v>
      </c>
      <c r="D6832" s="52" t="s">
        <v>93</v>
      </c>
      <c r="E6832" s="52" t="s">
        <v>94</v>
      </c>
      <c r="F6832" s="52" t="s">
        <v>73</v>
      </c>
      <c r="G6832" s="52">
        <v>9.1867982648000002</v>
      </c>
      <c r="H6832" s="52">
        <v>9.6780996292000001</v>
      </c>
      <c r="I6832" s="52">
        <v>10.3826968464</v>
      </c>
      <c r="J6832" s="52">
        <v>9.3585008964000007</v>
      </c>
      <c r="K6832" s="52">
        <v>9.9209974764000002</v>
      </c>
      <c r="L6832" s="52">
        <v>10.964096828400001</v>
      </c>
      <c r="M6832" s="52">
        <v>13.233403596400001</v>
      </c>
      <c r="N6832" s="52">
        <v>13.186201900800002</v>
      </c>
      <c r="O6832" s="52">
        <v>15.117882262923205</v>
      </c>
      <c r="P6832" s="52">
        <v>14.494784150044099</v>
      </c>
      <c r="Q6832" s="52">
        <v>14.717580744697761</v>
      </c>
      <c r="R6832" s="52">
        <v>14.046937271901552</v>
      </c>
      <c r="S6832" s="52">
        <v>15.271000168012081</v>
      </c>
      <c r="T6832" s="52">
        <v>15.832799452800019</v>
      </c>
      <c r="U6832" s="52">
        <v>18.229299985600029</v>
      </c>
      <c r="V6832" s="52">
        <v>19.257203240000042</v>
      </c>
      <c r="W6832" s="52">
        <v>19.128803952800055</v>
      </c>
      <c r="X6832" s="52">
        <v>21.653355500132491</v>
      </c>
      <c r="Y6832" s="52">
        <v>21.985869571380917</v>
      </c>
      <c r="Z6832" s="52">
        <v>22.576700548400115</v>
      </c>
    </row>
    <row r="6833" spans="1:26">
      <c r="A6833" s="52" t="s">
        <v>357</v>
      </c>
      <c r="B6833" s="52" t="s">
        <v>337</v>
      </c>
      <c r="C6833" s="52" t="s">
        <v>261</v>
      </c>
      <c r="D6833" s="52" t="s">
        <v>93</v>
      </c>
      <c r="E6833" s="52" t="s">
        <v>95</v>
      </c>
      <c r="F6833" s="52" t="s">
        <v>63</v>
      </c>
      <c r="G6833" s="52">
        <v>0</v>
      </c>
      <c r="H6833" s="52">
        <v>0</v>
      </c>
      <c r="I6833" s="52">
        <v>0</v>
      </c>
      <c r="J6833" s="52">
        <v>0</v>
      </c>
      <c r="K6833" s="52">
        <v>0</v>
      </c>
      <c r="L6833" s="52">
        <v>2.58409296E-2</v>
      </c>
      <c r="M6833" s="52">
        <v>0</v>
      </c>
      <c r="N6833" s="52">
        <v>0</v>
      </c>
      <c r="O6833" s="52">
        <v>0</v>
      </c>
      <c r="P6833" s="52">
        <v>0</v>
      </c>
      <c r="Q6833" s="52">
        <v>0</v>
      </c>
      <c r="R6833" s="52">
        <v>0</v>
      </c>
      <c r="S6833" s="52">
        <v>0</v>
      </c>
      <c r="T6833" s="52">
        <v>0</v>
      </c>
      <c r="U6833" s="52">
        <v>0</v>
      </c>
      <c r="V6833" s="52">
        <v>0</v>
      </c>
      <c r="W6833" s="52">
        <v>0</v>
      </c>
      <c r="X6833" s="52">
        <v>0</v>
      </c>
      <c r="Y6833" s="52">
        <v>0</v>
      </c>
      <c r="Z6833" s="52">
        <v>0</v>
      </c>
    </row>
    <row r="6834" spans="1:26">
      <c r="A6834" s="52" t="s">
        <v>357</v>
      </c>
      <c r="B6834" s="52" t="s">
        <v>338</v>
      </c>
      <c r="C6834" s="52" t="s">
        <v>261</v>
      </c>
      <c r="D6834" s="52" t="s">
        <v>93</v>
      </c>
      <c r="E6834" s="52" t="s">
        <v>95</v>
      </c>
      <c r="F6834" s="52" t="s">
        <v>64</v>
      </c>
      <c r="G6834" s="52">
        <v>490.93343574109923</v>
      </c>
      <c r="H6834" s="52">
        <v>474.65563219120799</v>
      </c>
      <c r="I6834" s="52">
        <v>474.91263406926726</v>
      </c>
      <c r="J6834" s="52">
        <v>474.98863241906639</v>
      </c>
      <c r="K6834" s="52">
        <v>481.11463773320401</v>
      </c>
      <c r="L6834" s="52">
        <v>474.04423624904643</v>
      </c>
      <c r="M6834" s="52">
        <v>475.80003921623762</v>
      </c>
      <c r="N6834" s="52">
        <v>481.97783883027603</v>
      </c>
      <c r="O6834" s="52">
        <v>471.65771758751032</v>
      </c>
      <c r="P6834" s="52">
        <v>499.78803883580213</v>
      </c>
      <c r="Q6834" s="52">
        <v>500.83005386996774</v>
      </c>
      <c r="R6834" s="52">
        <v>490.68786051655377</v>
      </c>
      <c r="S6834" s="52">
        <v>500.38952971353308</v>
      </c>
      <c r="T6834" s="52">
        <v>497.91463629570001</v>
      </c>
      <c r="U6834" s="52">
        <v>413.93083949937363</v>
      </c>
      <c r="V6834" s="52">
        <v>408.7416492662544</v>
      </c>
      <c r="W6834" s="52">
        <v>408.09718774452244</v>
      </c>
      <c r="X6834" s="52">
        <v>406.38192827804471</v>
      </c>
      <c r="Y6834" s="52">
        <v>410.82981831739443</v>
      </c>
      <c r="Z6834" s="52">
        <v>404.70559530254138</v>
      </c>
    </row>
    <row r="6835" spans="1:26">
      <c r="A6835" s="52" t="s">
        <v>357</v>
      </c>
      <c r="B6835" s="52" t="s">
        <v>339</v>
      </c>
      <c r="C6835" s="52" t="s">
        <v>261</v>
      </c>
      <c r="D6835" s="52" t="s">
        <v>93</v>
      </c>
      <c r="E6835" s="52" t="s">
        <v>95</v>
      </c>
      <c r="F6835" s="52" t="s">
        <v>65</v>
      </c>
      <c r="G6835" s="52">
        <v>0</v>
      </c>
      <c r="H6835" s="52">
        <v>0</v>
      </c>
      <c r="I6835" s="52">
        <v>0</v>
      </c>
      <c r="J6835" s="52">
        <v>0</v>
      </c>
      <c r="K6835" s="52">
        <v>0</v>
      </c>
      <c r="L6835" s="52">
        <v>0</v>
      </c>
      <c r="M6835" s="52">
        <v>0</v>
      </c>
      <c r="N6835" s="52">
        <v>0</v>
      </c>
      <c r="O6835" s="52">
        <v>0</v>
      </c>
      <c r="P6835" s="52">
        <v>0</v>
      </c>
      <c r="Q6835" s="52">
        <v>0</v>
      </c>
      <c r="R6835" s="52">
        <v>0</v>
      </c>
      <c r="S6835" s="52">
        <v>0</v>
      </c>
      <c r="T6835" s="52">
        <v>0</v>
      </c>
      <c r="U6835" s="52">
        <v>0</v>
      </c>
      <c r="V6835" s="52">
        <v>0</v>
      </c>
      <c r="W6835" s="52">
        <v>0</v>
      </c>
      <c r="X6835" s="52">
        <v>3.3343675199999999E-2</v>
      </c>
      <c r="Y6835" s="52">
        <v>8.6289948000000012E-3</v>
      </c>
      <c r="Z6835" s="52">
        <v>1.9033192800000001E-2</v>
      </c>
    </row>
    <row r="6836" spans="1:26">
      <c r="A6836" s="52" t="s">
        <v>357</v>
      </c>
      <c r="B6836" s="52" t="s">
        <v>340</v>
      </c>
      <c r="C6836" s="52" t="s">
        <v>261</v>
      </c>
      <c r="D6836" s="52" t="s">
        <v>93</v>
      </c>
      <c r="E6836" s="52" t="s">
        <v>95</v>
      </c>
      <c r="F6836" s="52" t="s">
        <v>66</v>
      </c>
      <c r="G6836" s="52">
        <v>174.83839688249427</v>
      </c>
      <c r="H6836" s="52">
        <v>186.52259830467352</v>
      </c>
      <c r="I6836" s="52">
        <v>191.39340228291556</v>
      </c>
      <c r="J6836" s="52">
        <v>196.30960167832731</v>
      </c>
      <c r="K6836" s="52">
        <v>203.53420343190567</v>
      </c>
      <c r="L6836" s="52">
        <v>208.14699894213493</v>
      </c>
      <c r="M6836" s="52">
        <v>212.24019705985154</v>
      </c>
      <c r="N6836" s="52">
        <v>220.07119901017495</v>
      </c>
      <c r="O6836" s="52">
        <v>227.13511455347634</v>
      </c>
      <c r="P6836" s="52">
        <v>232.99908005205899</v>
      </c>
      <c r="Q6836" s="52">
        <v>236.38547369396235</v>
      </c>
      <c r="R6836" s="52">
        <v>251.17025624485174</v>
      </c>
      <c r="S6836" s="52">
        <v>255.2621715524327</v>
      </c>
      <c r="T6836" s="52">
        <v>259.17880201756964</v>
      </c>
      <c r="U6836" s="52">
        <v>267.1376019060657</v>
      </c>
      <c r="V6836" s="52">
        <v>276.99760176223339</v>
      </c>
      <c r="W6836" s="52">
        <v>295.0566008227463</v>
      </c>
      <c r="X6836" s="52">
        <v>292.66173795246095</v>
      </c>
      <c r="Y6836" s="52">
        <v>311.90640394028924</v>
      </c>
      <c r="Z6836" s="52">
        <v>317.94716370885061</v>
      </c>
    </row>
    <row r="6837" spans="1:26">
      <c r="A6837" s="52" t="s">
        <v>357</v>
      </c>
      <c r="B6837" s="52" t="s">
        <v>341</v>
      </c>
      <c r="C6837" s="52" t="s">
        <v>261</v>
      </c>
      <c r="D6837" s="52" t="s">
        <v>93</v>
      </c>
      <c r="E6837" s="52" t="s">
        <v>95</v>
      </c>
      <c r="F6837" s="52" t="s">
        <v>67</v>
      </c>
      <c r="G6837" s="52">
        <v>0</v>
      </c>
      <c r="H6837" s="52">
        <v>0</v>
      </c>
      <c r="I6837" s="52">
        <v>0</v>
      </c>
      <c r="J6837" s="52">
        <v>0</v>
      </c>
      <c r="K6837" s="52">
        <v>0</v>
      </c>
      <c r="L6837" s="52">
        <v>0</v>
      </c>
      <c r="M6837" s="52">
        <v>0</v>
      </c>
      <c r="N6837" s="52">
        <v>0</v>
      </c>
      <c r="O6837" s="52">
        <v>0</v>
      </c>
      <c r="P6837" s="52">
        <v>0</v>
      </c>
      <c r="Q6837" s="52">
        <v>0</v>
      </c>
      <c r="R6837" s="52">
        <v>0</v>
      </c>
      <c r="S6837" s="52">
        <v>0</v>
      </c>
      <c r="T6837" s="52">
        <v>0</v>
      </c>
      <c r="U6837" s="52">
        <v>0</v>
      </c>
      <c r="V6837" s="52">
        <v>0</v>
      </c>
      <c r="W6837" s="52">
        <v>0</v>
      </c>
      <c r="X6837" s="52">
        <v>0</v>
      </c>
      <c r="Y6837" s="52">
        <v>0</v>
      </c>
      <c r="Z6837" s="52">
        <v>0</v>
      </c>
    </row>
    <row r="6838" spans="1:26">
      <c r="A6838" s="52" t="s">
        <v>357</v>
      </c>
      <c r="B6838" s="52" t="s">
        <v>337</v>
      </c>
      <c r="C6838" s="52" t="s">
        <v>261</v>
      </c>
      <c r="D6838" s="52" t="s">
        <v>93</v>
      </c>
      <c r="E6838" s="52" t="s">
        <v>95</v>
      </c>
      <c r="F6838" s="52" t="s">
        <v>68</v>
      </c>
      <c r="G6838" s="52">
        <v>0</v>
      </c>
      <c r="H6838" s="52">
        <v>0</v>
      </c>
      <c r="I6838" s="52">
        <v>0</v>
      </c>
      <c r="J6838" s="52">
        <v>0</v>
      </c>
      <c r="K6838" s="52">
        <v>0</v>
      </c>
      <c r="L6838" s="52">
        <v>0</v>
      </c>
      <c r="M6838" s="52">
        <v>0</v>
      </c>
      <c r="N6838" s="52">
        <v>0</v>
      </c>
      <c r="O6838" s="52">
        <v>0</v>
      </c>
      <c r="P6838" s="52">
        <v>0</v>
      </c>
      <c r="Q6838" s="52">
        <v>0</v>
      </c>
      <c r="R6838" s="52">
        <v>0</v>
      </c>
      <c r="S6838" s="52">
        <v>0</v>
      </c>
      <c r="T6838" s="52">
        <v>0</v>
      </c>
      <c r="U6838" s="52">
        <v>0</v>
      </c>
      <c r="V6838" s="52">
        <v>0</v>
      </c>
      <c r="W6838" s="52">
        <v>0</v>
      </c>
      <c r="X6838" s="52">
        <v>0</v>
      </c>
      <c r="Y6838" s="52">
        <v>0</v>
      </c>
      <c r="Z6838" s="52">
        <v>0</v>
      </c>
    </row>
    <row r="6839" spans="1:26">
      <c r="A6839" s="52" t="s">
        <v>357</v>
      </c>
      <c r="B6839" s="52" t="s">
        <v>337</v>
      </c>
      <c r="C6839" s="52" t="s">
        <v>261</v>
      </c>
      <c r="D6839" s="52" t="s">
        <v>93</v>
      </c>
      <c r="E6839" s="52" t="s">
        <v>95</v>
      </c>
      <c r="F6839" s="52" t="s">
        <v>69</v>
      </c>
      <c r="G6839" s="52">
        <v>0</v>
      </c>
      <c r="H6839" s="52">
        <v>0</v>
      </c>
      <c r="I6839" s="52">
        <v>0</v>
      </c>
      <c r="J6839" s="52">
        <v>0</v>
      </c>
      <c r="K6839" s="52">
        <v>0</v>
      </c>
      <c r="L6839" s="52">
        <v>0</v>
      </c>
      <c r="M6839" s="52">
        <v>0</v>
      </c>
      <c r="N6839" s="52">
        <v>0</v>
      </c>
      <c r="O6839" s="52">
        <v>0</v>
      </c>
      <c r="P6839" s="52">
        <v>0</v>
      </c>
      <c r="Q6839" s="52">
        <v>0</v>
      </c>
      <c r="R6839" s="52">
        <v>0</v>
      </c>
      <c r="S6839" s="52">
        <v>0</v>
      </c>
      <c r="T6839" s="52">
        <v>0</v>
      </c>
      <c r="U6839" s="52">
        <v>0</v>
      </c>
      <c r="V6839" s="52">
        <v>0</v>
      </c>
      <c r="W6839" s="52">
        <v>0</v>
      </c>
      <c r="X6839" s="52">
        <v>0</v>
      </c>
      <c r="Y6839" s="52">
        <v>0</v>
      </c>
      <c r="Z6839" s="52">
        <v>0</v>
      </c>
    </row>
    <row r="6840" spans="1:26">
      <c r="A6840" s="52" t="s">
        <v>357</v>
      </c>
      <c r="B6840" s="52" t="s">
        <v>337</v>
      </c>
      <c r="C6840" s="52" t="s">
        <v>261</v>
      </c>
      <c r="D6840" s="52" t="s">
        <v>93</v>
      </c>
      <c r="E6840" s="52" t="s">
        <v>95</v>
      </c>
      <c r="F6840" s="52" t="s">
        <v>70</v>
      </c>
      <c r="G6840" s="52">
        <v>0</v>
      </c>
      <c r="H6840" s="52">
        <v>0</v>
      </c>
      <c r="I6840" s="52">
        <v>0</v>
      </c>
      <c r="J6840" s="52">
        <v>0</v>
      </c>
      <c r="K6840" s="52">
        <v>0</v>
      </c>
      <c r="L6840" s="52">
        <v>0</v>
      </c>
      <c r="M6840" s="52">
        <v>0</v>
      </c>
      <c r="N6840" s="52">
        <v>0</v>
      </c>
      <c r="O6840" s="52">
        <v>0</v>
      </c>
      <c r="P6840" s="52">
        <v>0</v>
      </c>
      <c r="Q6840" s="52">
        <v>0</v>
      </c>
      <c r="R6840" s="52">
        <v>0</v>
      </c>
      <c r="S6840" s="52">
        <v>0</v>
      </c>
      <c r="T6840" s="52">
        <v>0</v>
      </c>
      <c r="U6840" s="52">
        <v>0</v>
      </c>
      <c r="V6840" s="52">
        <v>0</v>
      </c>
      <c r="W6840" s="52">
        <v>0</v>
      </c>
      <c r="X6840" s="52">
        <v>0</v>
      </c>
      <c r="Y6840" s="52">
        <v>0</v>
      </c>
      <c r="Z6840" s="52">
        <v>0</v>
      </c>
    </row>
    <row r="6841" spans="1:26">
      <c r="A6841" s="52" t="s">
        <v>357</v>
      </c>
      <c r="B6841" s="52" t="s">
        <v>342</v>
      </c>
      <c r="C6841" s="52" t="s">
        <v>261</v>
      </c>
      <c r="D6841" s="52" t="s">
        <v>93</v>
      </c>
      <c r="E6841" s="52" t="s">
        <v>95</v>
      </c>
      <c r="F6841" s="52" t="s">
        <v>71</v>
      </c>
      <c r="G6841" s="52">
        <v>0</v>
      </c>
      <c r="H6841" s="52">
        <v>0</v>
      </c>
      <c r="I6841" s="52">
        <v>0</v>
      </c>
      <c r="J6841" s="52">
        <v>0</v>
      </c>
      <c r="K6841" s="52">
        <v>0</v>
      </c>
      <c r="L6841" s="52">
        <v>0</v>
      </c>
      <c r="M6841" s="52">
        <v>0</v>
      </c>
      <c r="N6841" s="52">
        <v>0</v>
      </c>
      <c r="O6841" s="52">
        <v>0</v>
      </c>
      <c r="P6841" s="52">
        <v>0</v>
      </c>
      <c r="Q6841" s="52">
        <v>0</v>
      </c>
      <c r="R6841" s="52">
        <v>0</v>
      </c>
      <c r="S6841" s="52">
        <v>0</v>
      </c>
      <c r="T6841" s="52">
        <v>0</v>
      </c>
      <c r="U6841" s="52">
        <v>0</v>
      </c>
      <c r="V6841" s="52">
        <v>0</v>
      </c>
      <c r="W6841" s="52">
        <v>0</v>
      </c>
      <c r="X6841" s="52">
        <v>0</v>
      </c>
      <c r="Y6841" s="52">
        <v>0</v>
      </c>
      <c r="Z6841" s="52">
        <v>0</v>
      </c>
    </row>
    <row r="6842" spans="1:26">
      <c r="A6842" s="52" t="s">
        <v>357</v>
      </c>
      <c r="B6842" s="52" t="s">
        <v>342</v>
      </c>
      <c r="C6842" s="52" t="s">
        <v>261</v>
      </c>
      <c r="D6842" s="52" t="s">
        <v>93</v>
      </c>
      <c r="E6842" s="52" t="s">
        <v>95</v>
      </c>
      <c r="F6842" s="52" t="s">
        <v>72</v>
      </c>
      <c r="G6842" s="52">
        <v>408.19652367758647</v>
      </c>
      <c r="H6842" s="52">
        <v>398.48422150805044</v>
      </c>
      <c r="I6842" s="52">
        <v>394.20792370925273</v>
      </c>
      <c r="J6842" s="52">
        <v>394.93431515432167</v>
      </c>
      <c r="K6842" s="52">
        <v>373.56410547489605</v>
      </c>
      <c r="L6842" s="52">
        <v>350.26141017810244</v>
      </c>
      <c r="M6842" s="52">
        <v>350.15430730398481</v>
      </c>
      <c r="N6842" s="52">
        <v>349.67850593747755</v>
      </c>
      <c r="O6842" s="52">
        <v>344.45579633073726</v>
      </c>
      <c r="P6842" s="52">
        <v>336.20905706397929</v>
      </c>
      <c r="Q6842" s="52">
        <v>342.03587888422703</v>
      </c>
      <c r="R6842" s="52">
        <v>343.26026860779393</v>
      </c>
      <c r="S6842" s="52">
        <v>347.18411756987001</v>
      </c>
      <c r="T6842" s="52">
        <v>330.48720839072166</v>
      </c>
      <c r="U6842" s="52">
        <v>326.57621769257759</v>
      </c>
      <c r="V6842" s="52">
        <v>321.14271609039599</v>
      </c>
      <c r="W6842" s="52">
        <v>321.44001818770084</v>
      </c>
      <c r="X6842" s="52">
        <v>322.69342532388123</v>
      </c>
      <c r="Y6842" s="52">
        <v>326.4522866189497</v>
      </c>
      <c r="Z6842" s="52">
        <v>309.5516470274942</v>
      </c>
    </row>
    <row r="6843" spans="1:26">
      <c r="A6843" s="52" t="s">
        <v>357</v>
      </c>
      <c r="B6843" s="52" t="s">
        <v>343</v>
      </c>
      <c r="C6843" s="52" t="s">
        <v>261</v>
      </c>
      <c r="D6843" s="52" t="s">
        <v>93</v>
      </c>
      <c r="E6843" s="52" t="s">
        <v>95</v>
      </c>
      <c r="F6843" s="52" t="s">
        <v>73</v>
      </c>
      <c r="G6843" s="52">
        <v>30.036597242399999</v>
      </c>
      <c r="H6843" s="52">
        <v>34.597801832400002</v>
      </c>
      <c r="I6843" s="52">
        <v>35.923497623999999</v>
      </c>
      <c r="J6843" s="52">
        <v>39.174296616000007</v>
      </c>
      <c r="K6843" s="52">
        <v>39.759301432800001</v>
      </c>
      <c r="L6843" s="52">
        <v>45.595998498800007</v>
      </c>
      <c r="M6843" s="52">
        <v>45.327701047600009</v>
      </c>
      <c r="N6843" s="52">
        <v>44.950299046000012</v>
      </c>
      <c r="O6843" s="52">
        <v>49.568261850812554</v>
      </c>
      <c r="P6843" s="52">
        <v>48.407782773108607</v>
      </c>
      <c r="Q6843" s="52">
        <v>50.897938656401003</v>
      </c>
      <c r="R6843" s="52">
        <v>53.819887493401225</v>
      </c>
      <c r="S6843" s="52">
        <v>51.742698170142262</v>
      </c>
      <c r="T6843" s="52">
        <v>57.029697588000126</v>
      </c>
      <c r="U6843" s="52">
        <v>61.314000630000145</v>
      </c>
      <c r="V6843" s="52">
        <v>55.661797318000083</v>
      </c>
      <c r="W6843" s="52">
        <v>50.973498689600021</v>
      </c>
      <c r="X6843" s="52">
        <v>50.831619144793166</v>
      </c>
      <c r="Y6843" s="52">
        <v>56.544829053893153</v>
      </c>
      <c r="Z6843" s="52">
        <v>56.693825190000148</v>
      </c>
    </row>
    <row r="6844" spans="1:26">
      <c r="A6844" s="52" t="s">
        <v>356</v>
      </c>
      <c r="B6844" s="52" t="s">
        <v>337</v>
      </c>
      <c r="C6844" s="52" t="s">
        <v>262</v>
      </c>
      <c r="D6844" s="52" t="s">
        <v>93</v>
      </c>
      <c r="E6844" s="52" t="s">
        <v>94</v>
      </c>
      <c r="F6844" s="52" t="s">
        <v>63</v>
      </c>
      <c r="G6844" s="52">
        <v>2.1358332180000001</v>
      </c>
      <c r="H6844" s="52">
        <v>2.6901948455999998</v>
      </c>
      <c r="I6844" s="52">
        <v>1.7908492716</v>
      </c>
      <c r="J6844" s="52">
        <v>2.9352943044000002</v>
      </c>
      <c r="K6844" s="52">
        <v>2.6102855808000003</v>
      </c>
      <c r="L6844" s="52">
        <v>2.5183602</v>
      </c>
      <c r="M6844" s="52">
        <v>2.2230275148</v>
      </c>
      <c r="N6844" s="52">
        <v>2.2352739048000001</v>
      </c>
      <c r="O6844" s="52">
        <v>2.1987608220000001</v>
      </c>
      <c r="P6844" s="52">
        <v>1.8410699376000004</v>
      </c>
      <c r="Q6844" s="52">
        <v>1.912802382</v>
      </c>
      <c r="R6844" s="52">
        <v>1.6378677864000002</v>
      </c>
      <c r="S6844" s="52">
        <v>1.5770838240000002</v>
      </c>
      <c r="T6844" s="52">
        <v>1.4936409000000002</v>
      </c>
      <c r="U6844" s="52">
        <v>1.1665094688000002</v>
      </c>
      <c r="V6844" s="52">
        <v>1.1836502280000001</v>
      </c>
      <c r="W6844" s="52">
        <v>1.3172384556000001</v>
      </c>
      <c r="X6844" s="52">
        <v>1.4303113632000002</v>
      </c>
      <c r="Y6844" s="52">
        <v>0.83722183560000007</v>
      </c>
      <c r="Z6844" s="52">
        <v>0.83339928720000001</v>
      </c>
    </row>
    <row r="6845" spans="1:26">
      <c r="A6845" s="52" t="s">
        <v>356</v>
      </c>
      <c r="B6845" s="52" t="s">
        <v>338</v>
      </c>
      <c r="C6845" s="52" t="s">
        <v>262</v>
      </c>
      <c r="D6845" s="52" t="s">
        <v>93</v>
      </c>
      <c r="E6845" s="52" t="s">
        <v>94</v>
      </c>
      <c r="F6845" s="52" t="s">
        <v>64</v>
      </c>
      <c r="G6845" s="52">
        <v>8.9849882783666111</v>
      </c>
      <c r="H6845" s="52">
        <v>9.1109757077224547</v>
      </c>
      <c r="I6845" s="52">
        <v>9.2355348449446897</v>
      </c>
      <c r="J6845" s="52">
        <v>9.3383183748985612</v>
      </c>
      <c r="K6845" s="52">
        <v>9.4373272620930084</v>
      </c>
      <c r="L6845" s="52">
        <v>9.493790053774374</v>
      </c>
      <c r="M6845" s="52">
        <v>9.5715620107958586</v>
      </c>
      <c r="N6845" s="52">
        <v>9.6800526772065485</v>
      </c>
      <c r="O6845" s="52">
        <v>9.7533919627180055</v>
      </c>
      <c r="P6845" s="52">
        <v>9.8040994194266418</v>
      </c>
      <c r="Q6845" s="52">
        <v>9.8966686677572202</v>
      </c>
      <c r="R6845" s="52">
        <v>10.011855517502369</v>
      </c>
      <c r="S6845" s="52">
        <v>10.106641257486158</v>
      </c>
      <c r="T6845" s="52">
        <v>10.106488833558137</v>
      </c>
      <c r="U6845" s="52">
        <v>10.101690352921969</v>
      </c>
      <c r="V6845" s="52">
        <v>10.088182497179204</v>
      </c>
      <c r="W6845" s="52">
        <v>10.099079461629811</v>
      </c>
      <c r="X6845" s="52">
        <v>10.110854598092089</v>
      </c>
      <c r="Y6845" s="52">
        <v>10.11780735634772</v>
      </c>
      <c r="Z6845" s="52">
        <v>10.020620590236028</v>
      </c>
    </row>
    <row r="6846" spans="1:26">
      <c r="A6846" s="52" t="s">
        <v>356</v>
      </c>
      <c r="B6846" s="52" t="s">
        <v>339</v>
      </c>
      <c r="C6846" s="52" t="s">
        <v>262</v>
      </c>
      <c r="D6846" s="52" t="s">
        <v>93</v>
      </c>
      <c r="E6846" s="52" t="s">
        <v>94</v>
      </c>
      <c r="F6846" s="52" t="s">
        <v>65</v>
      </c>
      <c r="G6846" s="52">
        <v>0.13557695760000002</v>
      </c>
      <c r="H6846" s="52">
        <v>0.16269067440000001</v>
      </c>
      <c r="I6846" s="52">
        <v>0.17172997560000003</v>
      </c>
      <c r="J6846" s="52">
        <v>0.33468860520000004</v>
      </c>
      <c r="K6846" s="52">
        <v>0.32942579760000001</v>
      </c>
      <c r="L6846" s="52">
        <v>0.6588474084</v>
      </c>
      <c r="M6846" s="52">
        <v>0.83599928999999995</v>
      </c>
      <c r="N6846" s="52">
        <v>0.87307340400000011</v>
      </c>
      <c r="O6846" s="52">
        <v>0.92207571119999998</v>
      </c>
      <c r="P6846" s="52">
        <v>0.95907446280000008</v>
      </c>
      <c r="Q6846" s="52">
        <v>0.93307443479999996</v>
      </c>
      <c r="R6846" s="52">
        <v>0.51307559280000004</v>
      </c>
      <c r="S6846" s="52">
        <v>1.1790740556000001</v>
      </c>
      <c r="T6846" s="52">
        <v>1.8880751412000001</v>
      </c>
      <c r="U6846" s="52">
        <v>2.0340772307999999</v>
      </c>
      <c r="V6846" s="52">
        <v>1.9150758144</v>
      </c>
      <c r="W6846" s="52">
        <v>2.3830763184000001</v>
      </c>
      <c r="X6846" s="52">
        <v>0.51809975279999998</v>
      </c>
      <c r="Y6846" s="52">
        <v>0.73607712120000013</v>
      </c>
      <c r="Z6846" s="52">
        <v>0.69007674959999998</v>
      </c>
    </row>
    <row r="6847" spans="1:26">
      <c r="A6847" s="52" t="s">
        <v>356</v>
      </c>
      <c r="B6847" s="52" t="s">
        <v>340</v>
      </c>
      <c r="C6847" s="52" t="s">
        <v>262</v>
      </c>
      <c r="D6847" s="52" t="s">
        <v>93</v>
      </c>
      <c r="E6847" s="52" t="s">
        <v>94</v>
      </c>
      <c r="F6847" s="52" t="s">
        <v>66</v>
      </c>
      <c r="G6847" s="52">
        <v>176.90710877309337</v>
      </c>
      <c r="H6847" s="52">
        <v>174.17188185148427</v>
      </c>
      <c r="I6847" s="52">
        <v>201.21772149388951</v>
      </c>
      <c r="J6847" s="52">
        <v>219.43235400150081</v>
      </c>
      <c r="K6847" s="52">
        <v>226.17318981989834</v>
      </c>
      <c r="L6847" s="52">
        <v>227.5821821607374</v>
      </c>
      <c r="M6847" s="52">
        <v>232.00894639699109</v>
      </c>
      <c r="N6847" s="52">
        <v>246.67335291339106</v>
      </c>
      <c r="O6847" s="52">
        <v>248.69115495072307</v>
      </c>
      <c r="P6847" s="52">
        <v>254.3706141848842</v>
      </c>
      <c r="Q6847" s="52">
        <v>254.50129946643224</v>
      </c>
      <c r="R6847" s="52">
        <v>255.66727971839646</v>
      </c>
      <c r="S6847" s="52">
        <v>255.35518419906646</v>
      </c>
      <c r="T6847" s="52">
        <v>262.612399510442</v>
      </c>
      <c r="U6847" s="52">
        <v>263.80602562822577</v>
      </c>
      <c r="V6847" s="52">
        <v>278.03080212068949</v>
      </c>
      <c r="W6847" s="52">
        <v>278.81041554059988</v>
      </c>
      <c r="X6847" s="52">
        <v>284.98353300298839</v>
      </c>
      <c r="Y6847" s="52">
        <v>289.12145116742533</v>
      </c>
      <c r="Z6847" s="52">
        <v>293.4740370352726</v>
      </c>
    </row>
    <row r="6848" spans="1:26">
      <c r="A6848" s="52" t="s">
        <v>356</v>
      </c>
      <c r="B6848" s="52" t="s">
        <v>341</v>
      </c>
      <c r="C6848" s="52" t="s">
        <v>262</v>
      </c>
      <c r="D6848" s="52" t="s">
        <v>93</v>
      </c>
      <c r="E6848" s="52" t="s">
        <v>94</v>
      </c>
      <c r="F6848" s="52" t="s">
        <v>67</v>
      </c>
      <c r="G6848" s="52">
        <v>0</v>
      </c>
      <c r="H6848" s="52">
        <v>0</v>
      </c>
      <c r="I6848" s="52">
        <v>0</v>
      </c>
      <c r="J6848" s="52">
        <v>0</v>
      </c>
      <c r="K6848" s="52">
        <v>0</v>
      </c>
      <c r="L6848" s="52">
        <v>0</v>
      </c>
      <c r="M6848" s="52">
        <v>0</v>
      </c>
      <c r="N6848" s="52">
        <v>0</v>
      </c>
      <c r="O6848" s="52">
        <v>0</v>
      </c>
      <c r="P6848" s="52">
        <v>0</v>
      </c>
      <c r="Q6848" s="52">
        <v>0</v>
      </c>
      <c r="R6848" s="52">
        <v>0</v>
      </c>
      <c r="S6848" s="52">
        <v>0</v>
      </c>
      <c r="T6848" s="52">
        <v>0</v>
      </c>
      <c r="U6848" s="52">
        <v>0</v>
      </c>
      <c r="V6848" s="52">
        <v>0</v>
      </c>
      <c r="W6848" s="52">
        <v>0</v>
      </c>
      <c r="X6848" s="52">
        <v>0</v>
      </c>
      <c r="Y6848" s="52">
        <v>0</v>
      </c>
      <c r="Z6848" s="52">
        <v>0</v>
      </c>
    </row>
    <row r="6849" spans="1:26">
      <c r="A6849" s="52" t="s">
        <v>356</v>
      </c>
      <c r="B6849" s="52" t="s">
        <v>337</v>
      </c>
      <c r="C6849" s="52" t="s">
        <v>262</v>
      </c>
      <c r="D6849" s="52" t="s">
        <v>93</v>
      </c>
      <c r="E6849" s="52" t="s">
        <v>94</v>
      </c>
      <c r="F6849" s="52" t="s">
        <v>68</v>
      </c>
      <c r="G6849" s="52">
        <v>0.92377973880000008</v>
      </c>
      <c r="H6849" s="52">
        <v>1.6166155896000001</v>
      </c>
      <c r="I6849" s="52">
        <v>2.435419692</v>
      </c>
      <c r="J6849" s="52">
        <v>2.435419692</v>
      </c>
      <c r="K6849" s="52">
        <v>1.2806960652000001</v>
      </c>
      <c r="L6849" s="52">
        <v>1.6376082048</v>
      </c>
      <c r="M6849" s="52">
        <v>1.3016886804000001</v>
      </c>
      <c r="N6849" s="52">
        <v>1.0497479904</v>
      </c>
      <c r="O6849" s="52">
        <v>0.94477654080000006</v>
      </c>
      <c r="P6849" s="52">
        <v>0.79781148719999995</v>
      </c>
      <c r="Q6849" s="52">
        <v>0</v>
      </c>
      <c r="R6849" s="52">
        <v>0</v>
      </c>
      <c r="S6849" s="52">
        <v>0</v>
      </c>
      <c r="T6849" s="52">
        <v>0</v>
      </c>
      <c r="U6849" s="52">
        <v>0</v>
      </c>
      <c r="V6849" s="52">
        <v>0</v>
      </c>
      <c r="W6849" s="52">
        <v>0</v>
      </c>
      <c r="X6849" s="52">
        <v>0</v>
      </c>
      <c r="Y6849" s="52">
        <v>0</v>
      </c>
      <c r="Z6849" s="52">
        <v>0</v>
      </c>
    </row>
    <row r="6850" spans="1:26">
      <c r="A6850" s="52" t="s">
        <v>356</v>
      </c>
      <c r="B6850" s="52" t="s">
        <v>337</v>
      </c>
      <c r="C6850" s="52" t="s">
        <v>262</v>
      </c>
      <c r="D6850" s="52" t="s">
        <v>93</v>
      </c>
      <c r="E6850" s="52" t="s">
        <v>94</v>
      </c>
      <c r="F6850" s="52" t="s">
        <v>69</v>
      </c>
      <c r="G6850" s="52">
        <v>0</v>
      </c>
      <c r="H6850" s="52">
        <v>0</v>
      </c>
      <c r="I6850" s="52">
        <v>0</v>
      </c>
      <c r="J6850" s="52">
        <v>0</v>
      </c>
      <c r="K6850" s="52">
        <v>0</v>
      </c>
      <c r="L6850" s="52">
        <v>0</v>
      </c>
      <c r="M6850" s="52">
        <v>0</v>
      </c>
      <c r="N6850" s="52">
        <v>0</v>
      </c>
      <c r="O6850" s="52">
        <v>0</v>
      </c>
      <c r="P6850" s="52">
        <v>0</v>
      </c>
      <c r="Q6850" s="52">
        <v>0</v>
      </c>
      <c r="R6850" s="52">
        <v>0</v>
      </c>
      <c r="S6850" s="52">
        <v>0</v>
      </c>
      <c r="T6850" s="52">
        <v>0</v>
      </c>
      <c r="U6850" s="52">
        <v>0</v>
      </c>
      <c r="V6850" s="52">
        <v>0</v>
      </c>
      <c r="W6850" s="52">
        <v>0</v>
      </c>
      <c r="X6850" s="52">
        <v>0</v>
      </c>
      <c r="Y6850" s="52">
        <v>0</v>
      </c>
      <c r="Z6850" s="52">
        <v>0</v>
      </c>
    </row>
    <row r="6851" spans="1:26">
      <c r="A6851" s="52" t="s">
        <v>356</v>
      </c>
      <c r="B6851" s="52" t="s">
        <v>337</v>
      </c>
      <c r="C6851" s="52" t="s">
        <v>262</v>
      </c>
      <c r="D6851" s="52" t="s">
        <v>93</v>
      </c>
      <c r="E6851" s="52" t="s">
        <v>94</v>
      </c>
      <c r="F6851" s="52" t="s">
        <v>70</v>
      </c>
      <c r="G6851" s="52">
        <v>0</v>
      </c>
      <c r="H6851" s="52">
        <v>0</v>
      </c>
      <c r="I6851" s="52">
        <v>0</v>
      </c>
      <c r="J6851" s="52">
        <v>0</v>
      </c>
      <c r="K6851" s="52">
        <v>0</v>
      </c>
      <c r="L6851" s="52">
        <v>0</v>
      </c>
      <c r="M6851" s="52">
        <v>0</v>
      </c>
      <c r="N6851" s="52">
        <v>0</v>
      </c>
      <c r="O6851" s="52">
        <v>0</v>
      </c>
      <c r="P6851" s="52">
        <v>0</v>
      </c>
      <c r="Q6851" s="52">
        <v>0</v>
      </c>
      <c r="R6851" s="52">
        <v>0</v>
      </c>
      <c r="S6851" s="52">
        <v>0</v>
      </c>
      <c r="T6851" s="52">
        <v>0</v>
      </c>
      <c r="U6851" s="52">
        <v>0</v>
      </c>
      <c r="V6851" s="52">
        <v>0</v>
      </c>
      <c r="W6851" s="52">
        <v>0</v>
      </c>
      <c r="X6851" s="52">
        <v>0</v>
      </c>
      <c r="Y6851" s="52">
        <v>0</v>
      </c>
      <c r="Z6851" s="52">
        <v>0</v>
      </c>
    </row>
    <row r="6852" spans="1:26">
      <c r="A6852" s="52" t="s">
        <v>356</v>
      </c>
      <c r="B6852" s="52" t="s">
        <v>342</v>
      </c>
      <c r="C6852" s="52" t="s">
        <v>262</v>
      </c>
      <c r="D6852" s="52" t="s">
        <v>93</v>
      </c>
      <c r="E6852" s="52" t="s">
        <v>94</v>
      </c>
      <c r="F6852" s="52" t="s">
        <v>71</v>
      </c>
      <c r="G6852" s="52">
        <v>0</v>
      </c>
      <c r="H6852" s="52">
        <v>0</v>
      </c>
      <c r="I6852" s="52">
        <v>0</v>
      </c>
      <c r="J6852" s="52">
        <v>0</v>
      </c>
      <c r="K6852" s="52">
        <v>0</v>
      </c>
      <c r="L6852" s="52">
        <v>0</v>
      </c>
      <c r="M6852" s="52">
        <v>0</v>
      </c>
      <c r="N6852" s="52">
        <v>0</v>
      </c>
      <c r="O6852" s="52">
        <v>0</v>
      </c>
      <c r="P6852" s="52">
        <v>0</v>
      </c>
      <c r="Q6852" s="52">
        <v>0</v>
      </c>
      <c r="R6852" s="52">
        <v>0</v>
      </c>
      <c r="S6852" s="52">
        <v>0</v>
      </c>
      <c r="T6852" s="52">
        <v>0</v>
      </c>
      <c r="U6852" s="52">
        <v>0</v>
      </c>
      <c r="V6852" s="52">
        <v>0</v>
      </c>
      <c r="W6852" s="52">
        <v>0</v>
      </c>
      <c r="X6852" s="52">
        <v>0</v>
      </c>
      <c r="Y6852" s="52">
        <v>0</v>
      </c>
      <c r="Z6852" s="52">
        <v>0</v>
      </c>
    </row>
    <row r="6853" spans="1:26">
      <c r="A6853" s="52" t="s">
        <v>356</v>
      </c>
      <c r="B6853" s="52" t="s">
        <v>342</v>
      </c>
      <c r="C6853" s="52" t="s">
        <v>262</v>
      </c>
      <c r="D6853" s="52" t="s">
        <v>93</v>
      </c>
      <c r="E6853" s="52" t="s">
        <v>94</v>
      </c>
      <c r="F6853" s="52" t="s">
        <v>72</v>
      </c>
      <c r="G6853" s="52">
        <v>18.680200353284786</v>
      </c>
      <c r="H6853" s="52">
        <v>18.14228752198547</v>
      </c>
      <c r="I6853" s="52">
        <v>24.657986648385471</v>
      </c>
      <c r="J6853" s="52">
        <v>24.95908338309771</v>
      </c>
      <c r="K6853" s="52">
        <v>27.973532708417185</v>
      </c>
      <c r="L6853" s="52">
        <v>27.613706247763858</v>
      </c>
      <c r="M6853" s="52">
        <v>29.290723347990472</v>
      </c>
      <c r="N6853" s="52">
        <v>30.309094556500835</v>
      </c>
      <c r="O6853" s="52">
        <v>30.727644524585426</v>
      </c>
      <c r="P6853" s="52">
        <v>30.832173407710677</v>
      </c>
      <c r="Q6853" s="52">
        <v>32.270399290906553</v>
      </c>
      <c r="R6853" s="52">
        <v>34.674087405672985</v>
      </c>
      <c r="S6853" s="52">
        <v>35.996400775613921</v>
      </c>
      <c r="T6853" s="52">
        <v>36.843149030362547</v>
      </c>
      <c r="U6853" s="52">
        <v>38.697863666882974</v>
      </c>
      <c r="V6853" s="52">
        <v>39.449231093146516</v>
      </c>
      <c r="W6853" s="52">
        <v>40.43419549795361</v>
      </c>
      <c r="X6853" s="52">
        <v>42.475497747929538</v>
      </c>
      <c r="Y6853" s="52">
        <v>43.070662429583308</v>
      </c>
      <c r="Z6853" s="52">
        <v>37.072056114993401</v>
      </c>
    </row>
    <row r="6854" spans="1:26">
      <c r="A6854" s="52" t="s">
        <v>356</v>
      </c>
      <c r="B6854" s="52" t="s">
        <v>343</v>
      </c>
      <c r="C6854" s="52" t="s">
        <v>262</v>
      </c>
      <c r="D6854" s="52" t="s">
        <v>93</v>
      </c>
      <c r="E6854" s="52" t="s">
        <v>94</v>
      </c>
      <c r="F6854" s="52" t="s">
        <v>73</v>
      </c>
      <c r="G6854" s="52">
        <v>51.065101691999999</v>
      </c>
      <c r="H6854" s="52">
        <v>52.224301007999998</v>
      </c>
      <c r="I6854" s="52">
        <v>44.381696104800007</v>
      </c>
      <c r="J6854" s="52">
        <v>46.306799305200002</v>
      </c>
      <c r="K6854" s="52">
        <v>47.261699528400001</v>
      </c>
      <c r="L6854" s="52">
        <v>47.386801112400008</v>
      </c>
      <c r="M6854" s="52">
        <v>45.827105068800002</v>
      </c>
      <c r="N6854" s="52">
        <v>45.009000162</v>
      </c>
      <c r="O6854" s="52">
        <v>45.544500255600006</v>
      </c>
      <c r="P6854" s="52">
        <v>48.647701987200008</v>
      </c>
      <c r="Q6854" s="52">
        <v>50.086797256799997</v>
      </c>
      <c r="R6854" s="52">
        <v>50.759101040399997</v>
      </c>
      <c r="S6854" s="52">
        <v>52.783201126800002</v>
      </c>
      <c r="T6854" s="52">
        <v>52.4151018576</v>
      </c>
      <c r="U6854" s="52">
        <v>57.117598387200005</v>
      </c>
      <c r="V6854" s="52">
        <v>58.807801173599998</v>
      </c>
      <c r="W6854" s="52">
        <v>59.865298930799995</v>
      </c>
      <c r="X6854" s="52">
        <v>61.039147860000007</v>
      </c>
      <c r="Y6854" s="52">
        <v>60.905915510400007</v>
      </c>
      <c r="Z6854" s="52">
        <v>61.455633976800009</v>
      </c>
    </row>
    <row r="6855" spans="1:26">
      <c r="A6855" s="52" t="s">
        <v>357</v>
      </c>
      <c r="B6855" s="52" t="s">
        <v>337</v>
      </c>
      <c r="C6855" s="52" t="s">
        <v>262</v>
      </c>
      <c r="D6855" s="52" t="s">
        <v>93</v>
      </c>
      <c r="E6855" s="52" t="s">
        <v>95</v>
      </c>
      <c r="F6855" s="52" t="s">
        <v>63</v>
      </c>
      <c r="G6855" s="52">
        <v>1.0265531184000001</v>
      </c>
      <c r="H6855" s="52">
        <v>0.7362236592000001</v>
      </c>
      <c r="I6855" s="52">
        <v>0.62604383040000011</v>
      </c>
      <c r="J6855" s="52">
        <v>0.83401893360000001</v>
      </c>
      <c r="K6855" s="52">
        <v>0.87509981520000024</v>
      </c>
      <c r="L6855" s="52">
        <v>0.88762253400000002</v>
      </c>
      <c r="M6855" s="52">
        <v>0.70287579720000004</v>
      </c>
      <c r="N6855" s="52">
        <v>0.57378837960000006</v>
      </c>
      <c r="O6855" s="52">
        <v>0.3965025204</v>
      </c>
      <c r="P6855" s="52">
        <v>0.8126662536</v>
      </c>
      <c r="Q6855" s="52">
        <v>0.50478572880000006</v>
      </c>
      <c r="R6855" s="52">
        <v>0.68882489640000011</v>
      </c>
      <c r="S6855" s="52">
        <v>0.45062528400000001</v>
      </c>
      <c r="T6855" s="52">
        <v>0.3153874572</v>
      </c>
      <c r="U6855" s="52">
        <v>0.32886895320000004</v>
      </c>
      <c r="V6855" s="52">
        <v>0.37092535920000008</v>
      </c>
      <c r="W6855" s="52">
        <v>0.32624382959999998</v>
      </c>
      <c r="X6855" s="52">
        <v>0.28144506960000004</v>
      </c>
      <c r="Y6855" s="52">
        <v>0.29830531320000003</v>
      </c>
      <c r="Z6855" s="52">
        <v>0.25386661800000004</v>
      </c>
    </row>
    <row r="6856" spans="1:26">
      <c r="A6856" s="52" t="s">
        <v>357</v>
      </c>
      <c r="B6856" s="52" t="s">
        <v>338</v>
      </c>
      <c r="C6856" s="52" t="s">
        <v>262</v>
      </c>
      <c r="D6856" s="52" t="s">
        <v>93</v>
      </c>
      <c r="E6856" s="52" t="s">
        <v>95</v>
      </c>
      <c r="F6856" s="52" t="s">
        <v>64</v>
      </c>
      <c r="G6856" s="52">
        <v>134.31256102630834</v>
      </c>
      <c r="H6856" s="52">
        <v>136.53102497464664</v>
      </c>
      <c r="I6856" s="52">
        <v>141.0913035804771</v>
      </c>
      <c r="J6856" s="52">
        <v>133.64955276239857</v>
      </c>
      <c r="K6856" s="52">
        <v>124.88348551086129</v>
      </c>
      <c r="L6856" s="52">
        <v>119.3826568843952</v>
      </c>
      <c r="M6856" s="52">
        <v>119.08296178022948</v>
      </c>
      <c r="N6856" s="52">
        <v>121.82648200023077</v>
      </c>
      <c r="O6856" s="52">
        <v>120.55840912610148</v>
      </c>
      <c r="P6856" s="52">
        <v>119.63597384487618</v>
      </c>
      <c r="Q6856" s="52">
        <v>117.42238927482261</v>
      </c>
      <c r="R6856" s="52">
        <v>115.38197650393764</v>
      </c>
      <c r="S6856" s="52">
        <v>116.0339778925719</v>
      </c>
      <c r="T6856" s="52">
        <v>116.32244351162818</v>
      </c>
      <c r="U6856" s="52">
        <v>115.57247474205228</v>
      </c>
      <c r="V6856" s="52">
        <v>112.91506867446104</v>
      </c>
      <c r="W6856" s="52">
        <v>112.83324540189338</v>
      </c>
      <c r="X6856" s="52">
        <v>112.3201604007704</v>
      </c>
      <c r="Y6856" s="52">
        <v>111.70325347090527</v>
      </c>
      <c r="Z6856" s="52">
        <v>112.00730172497018</v>
      </c>
    </row>
    <row r="6857" spans="1:26">
      <c r="A6857" s="52" t="s">
        <v>357</v>
      </c>
      <c r="B6857" s="52" t="s">
        <v>339</v>
      </c>
      <c r="C6857" s="52" t="s">
        <v>262</v>
      </c>
      <c r="D6857" s="52" t="s">
        <v>93</v>
      </c>
      <c r="E6857" s="52" t="s">
        <v>95</v>
      </c>
      <c r="F6857" s="52" t="s">
        <v>65</v>
      </c>
      <c r="G6857" s="52">
        <v>0</v>
      </c>
      <c r="H6857" s="52">
        <v>0</v>
      </c>
      <c r="I6857" s="52">
        <v>0</v>
      </c>
      <c r="J6857" s="52">
        <v>0</v>
      </c>
      <c r="K6857" s="52">
        <v>0</v>
      </c>
      <c r="L6857" s="52">
        <v>0</v>
      </c>
      <c r="M6857" s="52">
        <v>0</v>
      </c>
      <c r="N6857" s="52">
        <v>0</v>
      </c>
      <c r="O6857" s="52">
        <v>0</v>
      </c>
      <c r="P6857" s="52">
        <v>0</v>
      </c>
      <c r="Q6857" s="52">
        <v>0</v>
      </c>
      <c r="R6857" s="52">
        <v>0</v>
      </c>
      <c r="S6857" s="52">
        <v>0</v>
      </c>
      <c r="T6857" s="52">
        <v>0</v>
      </c>
      <c r="U6857" s="52">
        <v>0</v>
      </c>
      <c r="V6857" s="52">
        <v>0</v>
      </c>
      <c r="W6857" s="52">
        <v>0</v>
      </c>
      <c r="X6857" s="52">
        <v>0</v>
      </c>
      <c r="Y6857" s="52">
        <v>0</v>
      </c>
      <c r="Z6857" s="52">
        <v>0</v>
      </c>
    </row>
    <row r="6858" spans="1:26">
      <c r="A6858" s="52" t="s">
        <v>357</v>
      </c>
      <c r="B6858" s="52" t="s">
        <v>340</v>
      </c>
      <c r="C6858" s="52" t="s">
        <v>262</v>
      </c>
      <c r="D6858" s="52" t="s">
        <v>93</v>
      </c>
      <c r="E6858" s="52" t="s">
        <v>95</v>
      </c>
      <c r="F6858" s="52" t="s">
        <v>66</v>
      </c>
      <c r="G6858" s="52">
        <v>216.49453752969617</v>
      </c>
      <c r="H6858" s="52">
        <v>221.45665882331434</v>
      </c>
      <c r="I6858" s="52">
        <v>227.26536678373617</v>
      </c>
      <c r="J6858" s="52">
        <v>237.15013758495854</v>
      </c>
      <c r="K6858" s="52">
        <v>245.05901235796341</v>
      </c>
      <c r="L6858" s="52">
        <v>242.05324852026212</v>
      </c>
      <c r="M6858" s="52">
        <v>246.95331511950886</v>
      </c>
      <c r="N6858" s="52">
        <v>252.9501537147361</v>
      </c>
      <c r="O6858" s="52">
        <v>255.09292834698942</v>
      </c>
      <c r="P6858" s="52">
        <v>264.02617153067797</v>
      </c>
      <c r="Q6858" s="52">
        <v>264.73810086081124</v>
      </c>
      <c r="R6858" s="52">
        <v>271.71766988545056</v>
      </c>
      <c r="S6858" s="52">
        <v>268.12607560257396</v>
      </c>
      <c r="T6858" s="52">
        <v>263.56040558693888</v>
      </c>
      <c r="U6858" s="52">
        <v>255.18707284751105</v>
      </c>
      <c r="V6858" s="52">
        <v>259.85538612062606</v>
      </c>
      <c r="W6858" s="52">
        <v>259.29251939395135</v>
      </c>
      <c r="X6858" s="52">
        <v>259.45853868319233</v>
      </c>
      <c r="Y6858" s="52">
        <v>260.70348721961687</v>
      </c>
      <c r="Z6858" s="52">
        <v>258.68589837271509</v>
      </c>
    </row>
    <row r="6859" spans="1:26">
      <c r="A6859" s="52" t="s">
        <v>357</v>
      </c>
      <c r="B6859" s="52" t="s">
        <v>341</v>
      </c>
      <c r="C6859" s="52" t="s">
        <v>262</v>
      </c>
      <c r="D6859" s="52" t="s">
        <v>93</v>
      </c>
      <c r="E6859" s="52" t="s">
        <v>95</v>
      </c>
      <c r="F6859" s="52" t="s">
        <v>67</v>
      </c>
      <c r="G6859" s="52">
        <v>0</v>
      </c>
      <c r="H6859" s="52">
        <v>0</v>
      </c>
      <c r="I6859" s="52">
        <v>0</v>
      </c>
      <c r="J6859" s="52">
        <v>0</v>
      </c>
      <c r="K6859" s="52">
        <v>0</v>
      </c>
      <c r="L6859" s="52">
        <v>0</v>
      </c>
      <c r="M6859" s="52">
        <v>0</v>
      </c>
      <c r="N6859" s="52">
        <v>0</v>
      </c>
      <c r="O6859" s="52">
        <v>0</v>
      </c>
      <c r="P6859" s="52">
        <v>0</v>
      </c>
      <c r="Q6859" s="52">
        <v>0</v>
      </c>
      <c r="R6859" s="52">
        <v>0</v>
      </c>
      <c r="S6859" s="52">
        <v>0</v>
      </c>
      <c r="T6859" s="52">
        <v>0</v>
      </c>
      <c r="U6859" s="52">
        <v>0</v>
      </c>
      <c r="V6859" s="52">
        <v>0</v>
      </c>
      <c r="W6859" s="52">
        <v>0</v>
      </c>
      <c r="X6859" s="52">
        <v>0</v>
      </c>
      <c r="Y6859" s="52">
        <v>0</v>
      </c>
      <c r="Z6859" s="52">
        <v>0</v>
      </c>
    </row>
    <row r="6860" spans="1:26">
      <c r="A6860" s="52" t="s">
        <v>357</v>
      </c>
      <c r="B6860" s="52" t="s">
        <v>337</v>
      </c>
      <c r="C6860" s="52" t="s">
        <v>262</v>
      </c>
      <c r="D6860" s="52" t="s">
        <v>93</v>
      </c>
      <c r="E6860" s="52" t="s">
        <v>95</v>
      </c>
      <c r="F6860" s="52" t="s">
        <v>68</v>
      </c>
      <c r="G6860" s="52">
        <v>8.3978834399999994E-2</v>
      </c>
      <c r="H6860" s="52">
        <v>0.1049756364</v>
      </c>
      <c r="I6860" s="52">
        <v>0.1049756364</v>
      </c>
      <c r="J6860" s="52">
        <v>0.12596825160000003</v>
      </c>
      <c r="K6860" s="52">
        <v>6.2986219199999999E-2</v>
      </c>
      <c r="L6860" s="52">
        <v>8.3978834399999994E-2</v>
      </c>
      <c r="M6860" s="52">
        <v>6.2986219199999999E-2</v>
      </c>
      <c r="N6860" s="52">
        <v>6.2986219199999999E-2</v>
      </c>
      <c r="O6860" s="52">
        <v>4.1989417199999997E-2</v>
      </c>
      <c r="P6860" s="52">
        <v>4.1989417199999997E-2</v>
      </c>
      <c r="Q6860" s="52">
        <v>0</v>
      </c>
      <c r="R6860" s="52">
        <v>0</v>
      </c>
      <c r="S6860" s="52">
        <v>0</v>
      </c>
      <c r="T6860" s="52">
        <v>0</v>
      </c>
      <c r="U6860" s="52">
        <v>0</v>
      </c>
      <c r="V6860" s="52">
        <v>2.0996801999999998E-2</v>
      </c>
      <c r="W6860" s="52">
        <v>2.0996801999999998E-2</v>
      </c>
      <c r="X6860" s="52">
        <v>2.0996801999999998E-2</v>
      </c>
      <c r="Y6860" s="52">
        <v>2.0996801999999998E-2</v>
      </c>
      <c r="Z6860" s="52">
        <v>2.0996801999999998E-2</v>
      </c>
    </row>
    <row r="6861" spans="1:26">
      <c r="A6861" s="52" t="s">
        <v>357</v>
      </c>
      <c r="B6861" s="52" t="s">
        <v>337</v>
      </c>
      <c r="C6861" s="52" t="s">
        <v>262</v>
      </c>
      <c r="D6861" s="52" t="s">
        <v>93</v>
      </c>
      <c r="E6861" s="52" t="s">
        <v>95</v>
      </c>
      <c r="F6861" s="52" t="s">
        <v>69</v>
      </c>
      <c r="G6861" s="52">
        <v>0</v>
      </c>
      <c r="H6861" s="52">
        <v>0</v>
      </c>
      <c r="I6861" s="52">
        <v>0</v>
      </c>
      <c r="J6861" s="52">
        <v>0</v>
      </c>
      <c r="K6861" s="52">
        <v>0</v>
      </c>
      <c r="L6861" s="52">
        <v>0</v>
      </c>
      <c r="M6861" s="52">
        <v>0</v>
      </c>
      <c r="N6861" s="52">
        <v>0</v>
      </c>
      <c r="O6861" s="52">
        <v>0</v>
      </c>
      <c r="P6861" s="52">
        <v>0</v>
      </c>
      <c r="Q6861" s="52">
        <v>0</v>
      </c>
      <c r="R6861" s="52">
        <v>0</v>
      </c>
      <c r="S6861" s="52">
        <v>0</v>
      </c>
      <c r="T6861" s="52">
        <v>0</v>
      </c>
      <c r="U6861" s="52">
        <v>0</v>
      </c>
      <c r="V6861" s="52">
        <v>0</v>
      </c>
      <c r="W6861" s="52">
        <v>0</v>
      </c>
      <c r="X6861" s="52">
        <v>0</v>
      </c>
      <c r="Y6861" s="52">
        <v>0</v>
      </c>
      <c r="Z6861" s="52">
        <v>0</v>
      </c>
    </row>
    <row r="6862" spans="1:26">
      <c r="A6862" s="52" t="s">
        <v>357</v>
      </c>
      <c r="B6862" s="52" t="s">
        <v>337</v>
      </c>
      <c r="C6862" s="52" t="s">
        <v>262</v>
      </c>
      <c r="D6862" s="52" t="s">
        <v>93</v>
      </c>
      <c r="E6862" s="52" t="s">
        <v>95</v>
      </c>
      <c r="F6862" s="52" t="s">
        <v>70</v>
      </c>
      <c r="G6862" s="52">
        <v>0</v>
      </c>
      <c r="H6862" s="52">
        <v>0</v>
      </c>
      <c r="I6862" s="52">
        <v>0</v>
      </c>
      <c r="J6862" s="52">
        <v>0</v>
      </c>
      <c r="K6862" s="52">
        <v>0</v>
      </c>
      <c r="L6862" s="52">
        <v>0</v>
      </c>
      <c r="M6862" s="52">
        <v>0</v>
      </c>
      <c r="N6862" s="52">
        <v>0</v>
      </c>
      <c r="O6862" s="52">
        <v>0</v>
      </c>
      <c r="P6862" s="52">
        <v>0</v>
      </c>
      <c r="Q6862" s="52">
        <v>0</v>
      </c>
      <c r="R6862" s="52">
        <v>0</v>
      </c>
      <c r="S6862" s="52">
        <v>0</v>
      </c>
      <c r="T6862" s="52">
        <v>0</v>
      </c>
      <c r="U6862" s="52">
        <v>0</v>
      </c>
      <c r="V6862" s="52">
        <v>0</v>
      </c>
      <c r="W6862" s="52">
        <v>0</v>
      </c>
      <c r="X6862" s="52">
        <v>0</v>
      </c>
      <c r="Y6862" s="52">
        <v>0</v>
      </c>
      <c r="Z6862" s="52">
        <v>0</v>
      </c>
    </row>
    <row r="6863" spans="1:26">
      <c r="A6863" s="52" t="s">
        <v>357</v>
      </c>
      <c r="B6863" s="52" t="s">
        <v>342</v>
      </c>
      <c r="C6863" s="52" t="s">
        <v>262</v>
      </c>
      <c r="D6863" s="52" t="s">
        <v>93</v>
      </c>
      <c r="E6863" s="52" t="s">
        <v>95</v>
      </c>
      <c r="F6863" s="52" t="s">
        <v>71</v>
      </c>
      <c r="G6863" s="52">
        <v>0</v>
      </c>
      <c r="H6863" s="52">
        <v>0</v>
      </c>
      <c r="I6863" s="52">
        <v>0</v>
      </c>
      <c r="J6863" s="52">
        <v>0</v>
      </c>
      <c r="K6863" s="52">
        <v>0</v>
      </c>
      <c r="L6863" s="52">
        <v>0</v>
      </c>
      <c r="M6863" s="52">
        <v>0</v>
      </c>
      <c r="N6863" s="52">
        <v>0</v>
      </c>
      <c r="O6863" s="52">
        <v>0</v>
      </c>
      <c r="P6863" s="52">
        <v>0</v>
      </c>
      <c r="Q6863" s="52">
        <v>0</v>
      </c>
      <c r="R6863" s="52">
        <v>0</v>
      </c>
      <c r="S6863" s="52">
        <v>0</v>
      </c>
      <c r="T6863" s="52">
        <v>0</v>
      </c>
      <c r="U6863" s="52">
        <v>0</v>
      </c>
      <c r="V6863" s="52">
        <v>0</v>
      </c>
      <c r="W6863" s="52">
        <v>0</v>
      </c>
      <c r="X6863" s="52">
        <v>0</v>
      </c>
      <c r="Y6863" s="52">
        <v>0</v>
      </c>
      <c r="Z6863" s="52">
        <v>0</v>
      </c>
    </row>
    <row r="6864" spans="1:26">
      <c r="A6864" s="52" t="s">
        <v>357</v>
      </c>
      <c r="B6864" s="52" t="s">
        <v>342</v>
      </c>
      <c r="C6864" s="52" t="s">
        <v>262</v>
      </c>
      <c r="D6864" s="52" t="s">
        <v>93</v>
      </c>
      <c r="E6864" s="52" t="s">
        <v>95</v>
      </c>
      <c r="F6864" s="52" t="s">
        <v>72</v>
      </c>
      <c r="G6864" s="52">
        <v>17.578800235327179</v>
      </c>
      <c r="H6864" s="52">
        <v>17.468825941778206</v>
      </c>
      <c r="I6864" s="52">
        <v>17.302630915778206</v>
      </c>
      <c r="J6864" s="52">
        <v>18.383820013046563</v>
      </c>
      <c r="K6864" s="52">
        <v>17.303442557425779</v>
      </c>
      <c r="L6864" s="52">
        <v>16.10909877984578</v>
      </c>
      <c r="M6864" s="52">
        <v>15.101428043385702</v>
      </c>
      <c r="N6864" s="52">
        <v>17.556143342551248</v>
      </c>
      <c r="O6864" s="52">
        <v>15.769564245278128</v>
      </c>
      <c r="P6864" s="52">
        <v>19.476112922566006</v>
      </c>
      <c r="Q6864" s="52">
        <v>19.362299059959831</v>
      </c>
      <c r="R6864" s="52">
        <v>20.247361635709474</v>
      </c>
      <c r="S6864" s="52">
        <v>20.020678585820871</v>
      </c>
      <c r="T6864" s="52">
        <v>20.427066221343807</v>
      </c>
      <c r="U6864" s="52">
        <v>19.969823576524458</v>
      </c>
      <c r="V6864" s="52">
        <v>19.725800292519772</v>
      </c>
      <c r="W6864" s="52">
        <v>21.515054642930426</v>
      </c>
      <c r="X6864" s="52">
        <v>19.795521226094298</v>
      </c>
      <c r="Y6864" s="52">
        <v>19.980837212974958</v>
      </c>
      <c r="Z6864" s="52">
        <v>20.598035358290105</v>
      </c>
    </row>
    <row r="6865" spans="1:26">
      <c r="A6865" s="52" t="s">
        <v>357</v>
      </c>
      <c r="B6865" s="52" t="s">
        <v>343</v>
      </c>
      <c r="C6865" s="52" t="s">
        <v>262</v>
      </c>
      <c r="D6865" s="52" t="s">
        <v>93</v>
      </c>
      <c r="E6865" s="52" t="s">
        <v>95</v>
      </c>
      <c r="F6865" s="52" t="s">
        <v>73</v>
      </c>
      <c r="G6865" s="52">
        <v>113.87429880120001</v>
      </c>
      <c r="H6865" s="52">
        <v>116.70480168840001</v>
      </c>
      <c r="I6865" s="52">
        <v>119.39400007560002</v>
      </c>
      <c r="J6865" s="52">
        <v>119.4741019332</v>
      </c>
      <c r="K6865" s="52">
        <v>120.08609904960001</v>
      </c>
      <c r="L6865" s="52">
        <v>122.1984024516</v>
      </c>
      <c r="M6865" s="52">
        <v>125.5356002484</v>
      </c>
      <c r="N6865" s="52">
        <v>126.44550074520002</v>
      </c>
      <c r="O6865" s="52">
        <v>128.36339846280001</v>
      </c>
      <c r="P6865" s="52">
        <v>133.0001999136</v>
      </c>
      <c r="Q6865" s="52">
        <v>135.25649992800001</v>
      </c>
      <c r="R6865" s="52">
        <v>138.50729891999998</v>
      </c>
      <c r="S6865" s="52">
        <v>141.43499836920003</v>
      </c>
      <c r="T6865" s="52">
        <v>144.918001476</v>
      </c>
      <c r="U6865" s="52">
        <v>148.92479838360001</v>
      </c>
      <c r="V6865" s="52">
        <v>152.14950105120002</v>
      </c>
      <c r="W6865" s="52">
        <v>154.92330210600002</v>
      </c>
      <c r="X6865" s="52">
        <v>155.25010278000002</v>
      </c>
      <c r="Y6865" s="52">
        <v>154.4824990548</v>
      </c>
      <c r="Z6865" s="52">
        <v>158.05179629640003</v>
      </c>
    </row>
    <row r="6866" spans="1:26">
      <c r="A6866" s="52" t="s">
        <v>356</v>
      </c>
      <c r="B6866" s="52" t="s">
        <v>337</v>
      </c>
      <c r="C6866" s="52" t="s">
        <v>263</v>
      </c>
      <c r="D6866" s="52" t="s">
        <v>93</v>
      </c>
      <c r="E6866" s="52" t="s">
        <v>94</v>
      </c>
      <c r="F6866" s="52" t="s">
        <v>63</v>
      </c>
      <c r="G6866" s="52">
        <v>400.30440990125538</v>
      </c>
      <c r="H6866" s="52">
        <v>394.34515219183311</v>
      </c>
      <c r="I6866" s="52">
        <v>433.97351320200585</v>
      </c>
      <c r="J6866" s="52">
        <v>518.26676953345964</v>
      </c>
      <c r="K6866" s="52">
        <v>584.71829826721864</v>
      </c>
      <c r="L6866" s="52">
        <v>681.79131757482116</v>
      </c>
      <c r="M6866" s="52">
        <v>813.81508180729361</v>
      </c>
      <c r="N6866" s="52">
        <v>810.71752169138415</v>
      </c>
      <c r="O6866" s="52">
        <v>842.03591503881592</v>
      </c>
      <c r="P6866" s="52">
        <v>925.80670856517486</v>
      </c>
      <c r="Q6866" s="52">
        <v>918.02662138662856</v>
      </c>
      <c r="R6866" s="52">
        <v>880.41266612190554</v>
      </c>
      <c r="S6866" s="52">
        <v>963.77705041847787</v>
      </c>
      <c r="T6866" s="52">
        <v>962.54425350371821</v>
      </c>
      <c r="U6866" s="52">
        <v>970.58554377999258</v>
      </c>
      <c r="V6866" s="52">
        <v>970.45107680244985</v>
      </c>
      <c r="W6866" s="52">
        <v>998.98526841399348</v>
      </c>
      <c r="X6866" s="52">
        <v>959.00956384122003</v>
      </c>
      <c r="Y6866" s="52">
        <v>858.58518777887878</v>
      </c>
      <c r="Z6866" s="52">
        <v>663.7230927537048</v>
      </c>
    </row>
    <row r="6867" spans="1:26">
      <c r="A6867" s="52" t="s">
        <v>356</v>
      </c>
      <c r="B6867" s="52" t="s">
        <v>338</v>
      </c>
      <c r="C6867" s="52" t="s">
        <v>263</v>
      </c>
      <c r="D6867" s="52" t="s">
        <v>93</v>
      </c>
      <c r="E6867" s="52" t="s">
        <v>94</v>
      </c>
      <c r="F6867" s="52" t="s">
        <v>64</v>
      </c>
      <c r="G6867" s="52">
        <v>96.623667574142331</v>
      </c>
      <c r="H6867" s="52">
        <v>96.481121523244795</v>
      </c>
      <c r="I6867" s="52">
        <v>85.381937666468872</v>
      </c>
      <c r="J6867" s="52">
        <v>103.7266957019759</v>
      </c>
      <c r="K6867" s="52">
        <v>134.05832438122385</v>
      </c>
      <c r="L6867" s="52">
        <v>146.11153281332889</v>
      </c>
      <c r="M6867" s="52">
        <v>176.11404721338192</v>
      </c>
      <c r="N6867" s="52">
        <v>172.96799735017058</v>
      </c>
      <c r="O6867" s="52">
        <v>189.17777035314327</v>
      </c>
      <c r="P6867" s="52">
        <v>186.2256877618747</v>
      </c>
      <c r="Q6867" s="52">
        <v>192.22717881138803</v>
      </c>
      <c r="R6867" s="52">
        <v>174.30328428480652</v>
      </c>
      <c r="S6867" s="52">
        <v>175.95035868249053</v>
      </c>
      <c r="T6867" s="52">
        <v>163.33098992319671</v>
      </c>
      <c r="U6867" s="52">
        <v>177.93379782186224</v>
      </c>
      <c r="V6867" s="52">
        <v>243.38534172041886</v>
      </c>
      <c r="W6867" s="52">
        <v>244.68294403857647</v>
      </c>
      <c r="X6867" s="52">
        <v>220.94745159858022</v>
      </c>
      <c r="Y6867" s="52">
        <v>230.78934015817009</v>
      </c>
      <c r="Z6867" s="52">
        <v>244.24402391978782</v>
      </c>
    </row>
    <row r="6868" spans="1:26">
      <c r="A6868" s="52" t="s">
        <v>356</v>
      </c>
      <c r="B6868" s="52" t="s">
        <v>339</v>
      </c>
      <c r="C6868" s="52" t="s">
        <v>263</v>
      </c>
      <c r="D6868" s="52" t="s">
        <v>93</v>
      </c>
      <c r="E6868" s="52" t="s">
        <v>94</v>
      </c>
      <c r="F6868" s="52" t="s">
        <v>65</v>
      </c>
      <c r="G6868" s="52">
        <v>6.2340656507999999</v>
      </c>
      <c r="H6868" s="52">
        <v>5.5789361207999999</v>
      </c>
      <c r="I6868" s="52">
        <v>7.9810498188000008</v>
      </c>
      <c r="J6868" s="52">
        <v>37.752321171600009</v>
      </c>
      <c r="K6868" s="52">
        <v>44.487496540800009</v>
      </c>
      <c r="L6868" s="52">
        <v>49.125069262124647</v>
      </c>
      <c r="M6868" s="52">
        <v>42.651546724656001</v>
      </c>
      <c r="N6868" s="52">
        <v>55.707664179600002</v>
      </c>
      <c r="O6868" s="52">
        <v>49.582475463576479</v>
      </c>
      <c r="P6868" s="52">
        <v>57.528541832649964</v>
      </c>
      <c r="Q6868" s="52">
        <v>60.755648764677701</v>
      </c>
      <c r="R6868" s="52">
        <v>66.255166094046317</v>
      </c>
      <c r="S6868" s="52">
        <v>84.652293775699164</v>
      </c>
      <c r="T6868" s="52">
        <v>87.825233030090217</v>
      </c>
      <c r="U6868" s="52">
        <v>83.938402247081427</v>
      </c>
      <c r="V6868" s="52">
        <v>64.135884661499119</v>
      </c>
      <c r="W6868" s="52">
        <v>75.883292923090636</v>
      </c>
      <c r="X6868" s="52">
        <v>83.153116715587842</v>
      </c>
      <c r="Y6868" s="52">
        <v>85.890156774290006</v>
      </c>
      <c r="Z6868" s="52">
        <v>83.33894551250458</v>
      </c>
    </row>
    <row r="6869" spans="1:26">
      <c r="A6869" s="52" t="s">
        <v>356</v>
      </c>
      <c r="B6869" s="52" t="s">
        <v>340</v>
      </c>
      <c r="C6869" s="52" t="s">
        <v>263</v>
      </c>
      <c r="D6869" s="52" t="s">
        <v>93</v>
      </c>
      <c r="E6869" s="52" t="s">
        <v>94</v>
      </c>
      <c r="F6869" s="52" t="s">
        <v>66</v>
      </c>
      <c r="G6869" s="52">
        <v>6749.7408145183754</v>
      </c>
      <c r="H6869" s="52">
        <v>7161.753672139962</v>
      </c>
      <c r="I6869" s="52">
        <v>7375.1315426013653</v>
      </c>
      <c r="J6869" s="52">
        <v>7575.2257412012987</v>
      </c>
      <c r="K6869" s="52">
        <v>7703.2273660925848</v>
      </c>
      <c r="L6869" s="52">
        <v>8055.5882919019778</v>
      </c>
      <c r="M6869" s="52">
        <v>8442.0932568056523</v>
      </c>
      <c r="N6869" s="52">
        <v>8654.2143050295599</v>
      </c>
      <c r="O6869" s="52">
        <v>9061.6510367110768</v>
      </c>
      <c r="P6869" s="52">
        <v>9257.6299836582857</v>
      </c>
      <c r="Q6869" s="52">
        <v>9226.4788319561048</v>
      </c>
      <c r="R6869" s="52">
        <v>9529.2883936267572</v>
      </c>
      <c r="S6869" s="52">
        <v>9601.5344660460287</v>
      </c>
      <c r="T6869" s="52">
        <v>9678.2152730793696</v>
      </c>
      <c r="U6869" s="52">
        <v>9869.642157402528</v>
      </c>
      <c r="V6869" s="52">
        <v>10122.834501609177</v>
      </c>
      <c r="W6869" s="52">
        <v>10250.783324768243</v>
      </c>
      <c r="X6869" s="52">
        <v>10487.451881858158</v>
      </c>
      <c r="Y6869" s="52">
        <v>10634.151707429517</v>
      </c>
      <c r="Z6869" s="52">
        <v>10895.950416047395</v>
      </c>
    </row>
    <row r="6870" spans="1:26">
      <c r="A6870" s="52" t="s">
        <v>356</v>
      </c>
      <c r="B6870" s="52" t="s">
        <v>341</v>
      </c>
      <c r="C6870" s="52" t="s">
        <v>263</v>
      </c>
      <c r="D6870" s="52" t="s">
        <v>93</v>
      </c>
      <c r="E6870" s="52" t="s">
        <v>94</v>
      </c>
      <c r="F6870" s="52" t="s">
        <v>67</v>
      </c>
      <c r="G6870" s="52">
        <v>788.85731871648011</v>
      </c>
      <c r="H6870" s="52">
        <v>638.28017961623993</v>
      </c>
      <c r="I6870" s="52">
        <v>507.41377771716003</v>
      </c>
      <c r="J6870" s="52">
        <v>511.96850993304002</v>
      </c>
      <c r="K6870" s="52">
        <v>519.02713779228009</v>
      </c>
      <c r="L6870" s="52">
        <v>522.02218821412453</v>
      </c>
      <c r="M6870" s="52">
        <v>816.52346704372462</v>
      </c>
      <c r="N6870" s="52">
        <v>852.27866894224803</v>
      </c>
      <c r="O6870" s="52">
        <v>884.98913831068262</v>
      </c>
      <c r="P6870" s="52">
        <v>887.51999746747094</v>
      </c>
      <c r="Q6870" s="52">
        <v>846.00978722100581</v>
      </c>
      <c r="R6870" s="52">
        <v>737.53360492869672</v>
      </c>
      <c r="S6870" s="52">
        <v>711.01363321520193</v>
      </c>
      <c r="T6870" s="52">
        <v>719.59821137819097</v>
      </c>
      <c r="U6870" s="52">
        <v>791.35322259600002</v>
      </c>
      <c r="V6870" s="52">
        <v>878.31049912679998</v>
      </c>
      <c r="W6870" s="52">
        <v>847.83153884800004</v>
      </c>
      <c r="X6870" s="52">
        <v>896.24134089280005</v>
      </c>
      <c r="Y6870" s="52">
        <v>965.75475481759997</v>
      </c>
      <c r="Z6870" s="52">
        <v>956.83762697247585</v>
      </c>
    </row>
    <row r="6871" spans="1:26">
      <c r="A6871" s="52" t="s">
        <v>356</v>
      </c>
      <c r="B6871" s="52" t="s">
        <v>337</v>
      </c>
      <c r="C6871" s="52" t="s">
        <v>263</v>
      </c>
      <c r="D6871" s="52" t="s">
        <v>93</v>
      </c>
      <c r="E6871" s="52" t="s">
        <v>94</v>
      </c>
      <c r="F6871" s="52" t="s">
        <v>68</v>
      </c>
      <c r="G6871" s="52">
        <v>14.624288251632002</v>
      </c>
      <c r="H6871" s="52">
        <v>13.316102913672005</v>
      </c>
      <c r="I6871" s="52">
        <v>16.153081105751998</v>
      </c>
      <c r="J6871" s="52">
        <v>18.769159291824003</v>
      </c>
      <c r="K6871" s="52">
        <v>20.315253594528006</v>
      </c>
      <c r="L6871" s="52">
        <v>20.195515335626268</v>
      </c>
      <c r="M6871" s="52">
        <v>23.816041599641011</v>
      </c>
      <c r="N6871" s="52">
        <v>23.250536427096005</v>
      </c>
      <c r="O6871" s="52">
        <v>27.030165019200005</v>
      </c>
      <c r="P6871" s="52">
        <v>11.039536526400001</v>
      </c>
      <c r="Q6871" s="52">
        <v>11.416416352560001</v>
      </c>
      <c r="R6871" s="52">
        <v>10.347198821064003</v>
      </c>
      <c r="S6871" s="52">
        <v>9.5566469310540008</v>
      </c>
      <c r="T6871" s="52">
        <v>10.300924216157402</v>
      </c>
      <c r="U6871" s="52">
        <v>19.619007405832932</v>
      </c>
      <c r="V6871" s="52">
        <v>217.92634906003201</v>
      </c>
      <c r="W6871" s="52">
        <v>185.10671183500799</v>
      </c>
      <c r="X6871" s="52">
        <v>173.12043616344002</v>
      </c>
      <c r="Y6871" s="52">
        <v>178.41314069740801</v>
      </c>
      <c r="Z6871" s="52">
        <v>155.86465283956801</v>
      </c>
    </row>
    <row r="6872" spans="1:26">
      <c r="A6872" s="52" t="s">
        <v>356</v>
      </c>
      <c r="B6872" s="52" t="s">
        <v>337</v>
      </c>
      <c r="C6872" s="52" t="s">
        <v>263</v>
      </c>
      <c r="D6872" s="52" t="s">
        <v>93</v>
      </c>
      <c r="E6872" s="52" t="s">
        <v>94</v>
      </c>
      <c r="F6872" s="52" t="s">
        <v>69</v>
      </c>
      <c r="G6872" s="52">
        <v>0</v>
      </c>
      <c r="H6872" s="52">
        <v>0.25909174439999999</v>
      </c>
      <c r="I6872" s="52">
        <v>0</v>
      </c>
      <c r="J6872" s="52">
        <v>0</v>
      </c>
      <c r="K6872" s="52">
        <v>0</v>
      </c>
      <c r="L6872" s="52">
        <v>0</v>
      </c>
      <c r="M6872" s="52">
        <v>0.3687063552</v>
      </c>
      <c r="N6872" s="52">
        <v>2.9893751999999999E-2</v>
      </c>
      <c r="O6872" s="52">
        <v>0</v>
      </c>
      <c r="P6872" s="52">
        <v>6.9756274800000004E-2</v>
      </c>
      <c r="Q6872" s="52">
        <v>0</v>
      </c>
      <c r="R6872" s="52">
        <v>0</v>
      </c>
      <c r="S6872" s="52">
        <v>0</v>
      </c>
      <c r="T6872" s="52">
        <v>0</v>
      </c>
      <c r="U6872" s="52">
        <v>0</v>
      </c>
      <c r="V6872" s="52">
        <v>0</v>
      </c>
      <c r="W6872" s="52">
        <v>0</v>
      </c>
      <c r="X6872" s="52">
        <v>0</v>
      </c>
      <c r="Y6872" s="52">
        <v>0</v>
      </c>
      <c r="Z6872" s="52">
        <v>0</v>
      </c>
    </row>
    <row r="6873" spans="1:26">
      <c r="A6873" s="52" t="s">
        <v>356</v>
      </c>
      <c r="B6873" s="52" t="s">
        <v>337</v>
      </c>
      <c r="C6873" s="52" t="s">
        <v>263</v>
      </c>
      <c r="D6873" s="52" t="s">
        <v>93</v>
      </c>
      <c r="E6873" s="52" t="s">
        <v>94</v>
      </c>
      <c r="F6873" s="52" t="s">
        <v>70</v>
      </c>
      <c r="G6873" s="52">
        <v>1.8112557348</v>
      </c>
      <c r="H6873" s="52">
        <v>0</v>
      </c>
      <c r="I6873" s="52">
        <v>0</v>
      </c>
      <c r="J6873" s="52">
        <v>0</v>
      </c>
      <c r="K6873" s="52">
        <v>0</v>
      </c>
      <c r="L6873" s="52">
        <v>0</v>
      </c>
      <c r="M6873" s="52">
        <v>8.7926986799999995E-2</v>
      </c>
      <c r="N6873" s="52">
        <v>0.15826522680000002</v>
      </c>
      <c r="O6873" s="52">
        <v>5.2753680000000004E-2</v>
      </c>
      <c r="P6873" s="52">
        <v>7.0338239999999996E-2</v>
      </c>
      <c r="Q6873" s="52">
        <v>0.10551154679999999</v>
      </c>
      <c r="R6873" s="52">
        <v>0.12309610680000001</v>
      </c>
      <c r="S6873" s="52">
        <v>1.7584559999999999E-2</v>
      </c>
      <c r="T6873" s="52">
        <v>0</v>
      </c>
      <c r="U6873" s="52">
        <v>0</v>
      </c>
      <c r="V6873" s="52">
        <v>0</v>
      </c>
      <c r="W6873" s="52">
        <v>0</v>
      </c>
      <c r="X6873" s="52">
        <v>0</v>
      </c>
      <c r="Y6873" s="52">
        <v>0</v>
      </c>
      <c r="Z6873" s="52">
        <v>0</v>
      </c>
    </row>
    <row r="6874" spans="1:26">
      <c r="A6874" s="52" t="s">
        <v>356</v>
      </c>
      <c r="B6874" s="52" t="s">
        <v>342</v>
      </c>
      <c r="C6874" s="52" t="s">
        <v>263</v>
      </c>
      <c r="D6874" s="52" t="s">
        <v>93</v>
      </c>
      <c r="E6874" s="52" t="s">
        <v>94</v>
      </c>
      <c r="F6874" s="52" t="s">
        <v>71</v>
      </c>
      <c r="G6874" s="52">
        <v>7.1175600000000006E-2</v>
      </c>
      <c r="H6874" s="52">
        <v>0</v>
      </c>
      <c r="I6874" s="52">
        <v>0</v>
      </c>
      <c r="J6874" s="52">
        <v>0</v>
      </c>
      <c r="K6874" s="52">
        <v>0</v>
      </c>
      <c r="L6874" s="52">
        <v>0</v>
      </c>
      <c r="M6874" s="52">
        <v>1.3043849796</v>
      </c>
      <c r="N6874" s="52">
        <v>1.4306169996</v>
      </c>
      <c r="O6874" s="52">
        <v>0</v>
      </c>
      <c r="P6874" s="52">
        <v>0</v>
      </c>
      <c r="Q6874" s="52">
        <v>3.3284180772000003</v>
      </c>
      <c r="R6874" s="52">
        <v>4.0942675332</v>
      </c>
      <c r="S6874" s="52">
        <v>0</v>
      </c>
      <c r="T6874" s="52">
        <v>0</v>
      </c>
      <c r="U6874" s="52">
        <v>0</v>
      </c>
      <c r="V6874" s="52">
        <v>0</v>
      </c>
      <c r="W6874" s="52">
        <v>0</v>
      </c>
      <c r="X6874" s="52">
        <v>0</v>
      </c>
      <c r="Y6874" s="52">
        <v>0</v>
      </c>
      <c r="Z6874" s="52">
        <v>0</v>
      </c>
    </row>
    <row r="6875" spans="1:26">
      <c r="A6875" s="52" t="s">
        <v>356</v>
      </c>
      <c r="B6875" s="52" t="s">
        <v>342</v>
      </c>
      <c r="C6875" s="52" t="s">
        <v>263</v>
      </c>
      <c r="D6875" s="52" t="s">
        <v>93</v>
      </c>
      <c r="E6875" s="52" t="s">
        <v>94</v>
      </c>
      <c r="F6875" s="52" t="s">
        <v>72</v>
      </c>
      <c r="G6875" s="52">
        <v>2451.9840125874584</v>
      </c>
      <c r="H6875" s="52">
        <v>2504.3988124531602</v>
      </c>
      <c r="I6875" s="52">
        <v>2524.2368209910251</v>
      </c>
      <c r="J6875" s="52">
        <v>2521.9613647591514</v>
      </c>
      <c r="K6875" s="52">
        <v>2564.6490053109414</v>
      </c>
      <c r="L6875" s="52">
        <v>2546.8294032180279</v>
      </c>
      <c r="M6875" s="52">
        <v>2435.0092956350813</v>
      </c>
      <c r="N6875" s="52">
        <v>2178.9916680190868</v>
      </c>
      <c r="O6875" s="52">
        <v>2119.7415333123522</v>
      </c>
      <c r="P6875" s="52">
        <v>1934.6458069206112</v>
      </c>
      <c r="Q6875" s="52">
        <v>1925.617080312247</v>
      </c>
      <c r="R6875" s="52">
        <v>1927.6364505126055</v>
      </c>
      <c r="S6875" s="52">
        <v>1854.3457569617221</v>
      </c>
      <c r="T6875" s="52">
        <v>1702.5097775152055</v>
      </c>
      <c r="U6875" s="52">
        <v>1761.3928173355951</v>
      </c>
      <c r="V6875" s="52">
        <v>1694.5859173310248</v>
      </c>
      <c r="W6875" s="52">
        <v>1728.9577169203712</v>
      </c>
      <c r="X6875" s="52">
        <v>1769.1498727689977</v>
      </c>
      <c r="Y6875" s="52">
        <v>1676.1548171836682</v>
      </c>
      <c r="Z6875" s="52">
        <v>1691.5868230493611</v>
      </c>
    </row>
    <row r="6876" spans="1:26">
      <c r="A6876" s="52" t="s">
        <v>356</v>
      </c>
      <c r="B6876" s="52" t="s">
        <v>343</v>
      </c>
      <c r="C6876" s="52" t="s">
        <v>263</v>
      </c>
      <c r="D6876" s="52" t="s">
        <v>93</v>
      </c>
      <c r="E6876" s="52" t="s">
        <v>94</v>
      </c>
      <c r="F6876" s="52" t="s">
        <v>73</v>
      </c>
      <c r="G6876" s="52">
        <v>3857.500482234097</v>
      </c>
      <c r="H6876" s="52">
        <v>4033.8794301942253</v>
      </c>
      <c r="I6876" s="52">
        <v>3898.4034406615665</v>
      </c>
      <c r="J6876" s="52">
        <v>4026.6817933875063</v>
      </c>
      <c r="K6876" s="52">
        <v>4094.9023508944779</v>
      </c>
      <c r="L6876" s="52">
        <v>4094.6208569941391</v>
      </c>
      <c r="M6876" s="52">
        <v>4040.4923546841155</v>
      </c>
      <c r="N6876" s="52">
        <v>3980.6446398529192</v>
      </c>
      <c r="O6876" s="52">
        <v>4325.8033904692975</v>
      </c>
      <c r="P6876" s="52">
        <v>4385.357296200672</v>
      </c>
      <c r="Q6876" s="52">
        <v>4305.2711443203334</v>
      </c>
      <c r="R6876" s="52">
        <v>4290.5952369898951</v>
      </c>
      <c r="S6876" s="52">
        <v>4361.0004770929663</v>
      </c>
      <c r="T6876" s="52">
        <v>4065.860521037509</v>
      </c>
      <c r="U6876" s="52">
        <v>4521.8768270861055</v>
      </c>
      <c r="V6876" s="52">
        <v>4760.6316857926331</v>
      </c>
      <c r="W6876" s="52">
        <v>4542.0343249926</v>
      </c>
      <c r="X6876" s="52">
        <v>4513.0283994846041</v>
      </c>
      <c r="Y6876" s="52">
        <v>4684.2669006101551</v>
      </c>
      <c r="Z6876" s="52">
        <v>5133.0961285063559</v>
      </c>
    </row>
    <row r="6877" spans="1:26">
      <c r="A6877" s="52" t="s">
        <v>357</v>
      </c>
      <c r="B6877" s="52" t="s">
        <v>337</v>
      </c>
      <c r="C6877" s="52" t="s">
        <v>263</v>
      </c>
      <c r="D6877" s="52" t="s">
        <v>93</v>
      </c>
      <c r="E6877" s="52" t="s">
        <v>95</v>
      </c>
      <c r="F6877" s="52" t="s">
        <v>63</v>
      </c>
      <c r="G6877" s="52">
        <v>2286.1457605478663</v>
      </c>
      <c r="H6877" s="52">
        <v>2263.426999920563</v>
      </c>
      <c r="I6877" s="52">
        <v>2269.6597167927903</v>
      </c>
      <c r="J6877" s="52">
        <v>2096.7109098029782</v>
      </c>
      <c r="K6877" s="52">
        <v>2173.2082220629127</v>
      </c>
      <c r="L6877" s="52">
        <v>2348.6303437477886</v>
      </c>
      <c r="M6877" s="52">
        <v>2274.6486479410905</v>
      </c>
      <c r="N6877" s="52">
        <v>2317.6651497849789</v>
      </c>
      <c r="O6877" s="52">
        <v>2219.0231830283051</v>
      </c>
      <c r="P6877" s="52">
        <v>2164.239752127507</v>
      </c>
      <c r="Q6877" s="52">
        <v>2124.7549534498949</v>
      </c>
      <c r="R6877" s="52">
        <v>2075.4703342121143</v>
      </c>
      <c r="S6877" s="52">
        <v>2111.5892554435736</v>
      </c>
      <c r="T6877" s="52">
        <v>2024.409174464126</v>
      </c>
      <c r="U6877" s="52">
        <v>1991.7991932409955</v>
      </c>
      <c r="V6877" s="52">
        <v>2202.2680583470683</v>
      </c>
      <c r="W6877" s="52">
        <v>2315.3919974078221</v>
      </c>
      <c r="X6877" s="52">
        <v>2250.9970811786884</v>
      </c>
      <c r="Y6877" s="52">
        <v>2188.0721378900885</v>
      </c>
      <c r="Z6877" s="52">
        <v>1831.7733908140772</v>
      </c>
    </row>
    <row r="6878" spans="1:26">
      <c r="A6878" s="52" t="s">
        <v>357</v>
      </c>
      <c r="B6878" s="52" t="s">
        <v>338</v>
      </c>
      <c r="C6878" s="52" t="s">
        <v>263</v>
      </c>
      <c r="D6878" s="52" t="s">
        <v>93</v>
      </c>
      <c r="E6878" s="52" t="s">
        <v>95</v>
      </c>
      <c r="F6878" s="52" t="s">
        <v>64</v>
      </c>
      <c r="G6878" s="52">
        <v>2380.7499806004976</v>
      </c>
      <c r="H6878" s="52">
        <v>2564.4794553781562</v>
      </c>
      <c r="I6878" s="52">
        <v>2480.8063918125245</v>
      </c>
      <c r="J6878" s="52">
        <v>2457.47069057712</v>
      </c>
      <c r="K6878" s="52">
        <v>2539.6696363905107</v>
      </c>
      <c r="L6878" s="52">
        <v>2680.7805604222299</v>
      </c>
      <c r="M6878" s="52">
        <v>2727.8756256266461</v>
      </c>
      <c r="N6878" s="52">
        <v>2637.0425083325249</v>
      </c>
      <c r="O6878" s="52">
        <v>2700.8407030895105</v>
      </c>
      <c r="P6878" s="52">
        <v>2717.1145144136431</v>
      </c>
      <c r="Q6878" s="52">
        <v>2687.1836290352298</v>
      </c>
      <c r="R6878" s="52">
        <v>2900.8090045726112</v>
      </c>
      <c r="S6878" s="52">
        <v>2883.1635892185</v>
      </c>
      <c r="T6878" s="52">
        <v>2751.3601881177278</v>
      </c>
      <c r="U6878" s="52">
        <v>2939.7299043362964</v>
      </c>
      <c r="V6878" s="52">
        <v>2942.2182914484156</v>
      </c>
      <c r="W6878" s="52">
        <v>2689.7807322553949</v>
      </c>
      <c r="X6878" s="52">
        <v>2555.7052308885077</v>
      </c>
      <c r="Y6878" s="52">
        <v>2469.2840608597548</v>
      </c>
      <c r="Z6878" s="52">
        <v>2572.0858265035231</v>
      </c>
    </row>
    <row r="6879" spans="1:26">
      <c r="A6879" s="52" t="s">
        <v>357</v>
      </c>
      <c r="B6879" s="52" t="s">
        <v>339</v>
      </c>
      <c r="C6879" s="52" t="s">
        <v>263</v>
      </c>
      <c r="D6879" s="52" t="s">
        <v>93</v>
      </c>
      <c r="E6879" s="52" t="s">
        <v>95</v>
      </c>
      <c r="F6879" s="52" t="s">
        <v>65</v>
      </c>
      <c r="G6879" s="52">
        <v>0</v>
      </c>
      <c r="H6879" s="52">
        <v>0.24900155640000002</v>
      </c>
      <c r="I6879" s="52">
        <v>0.12000206160000002</v>
      </c>
      <c r="J6879" s="52">
        <v>0.69299913600000007</v>
      </c>
      <c r="K6879" s="52">
        <v>1.9399998348000003</v>
      </c>
      <c r="L6879" s="52">
        <v>0</v>
      </c>
      <c r="M6879" s="52">
        <v>0</v>
      </c>
      <c r="N6879" s="52">
        <v>0</v>
      </c>
      <c r="O6879" s="52">
        <v>0</v>
      </c>
      <c r="P6879" s="52">
        <v>6.4627593472263171E-5</v>
      </c>
      <c r="Q6879" s="52">
        <v>8.7706071553738546E-4</v>
      </c>
      <c r="R6879" s="52">
        <v>8.6242366261848045E-4</v>
      </c>
      <c r="S6879" s="52">
        <v>14.859801404356565</v>
      </c>
      <c r="T6879" s="52">
        <v>9.1823268136578058</v>
      </c>
      <c r="U6879" s="52">
        <v>9.6763122409610638</v>
      </c>
      <c r="V6879" s="52">
        <v>8.7761691935999995</v>
      </c>
      <c r="W6879" s="52">
        <v>15.869348738895845</v>
      </c>
      <c r="X6879" s="52">
        <v>14.852708068636799</v>
      </c>
      <c r="Y6879" s="52">
        <v>23.622898575141217</v>
      </c>
      <c r="Z6879" s="52">
        <v>21.041577633791523</v>
      </c>
    </row>
    <row r="6880" spans="1:26">
      <c r="A6880" s="52" t="s">
        <v>357</v>
      </c>
      <c r="B6880" s="52" t="s">
        <v>340</v>
      </c>
      <c r="C6880" s="52" t="s">
        <v>263</v>
      </c>
      <c r="D6880" s="52" t="s">
        <v>93</v>
      </c>
      <c r="E6880" s="52" t="s">
        <v>95</v>
      </c>
      <c r="F6880" s="52" t="s">
        <v>66</v>
      </c>
      <c r="G6880" s="52">
        <v>7626.8216602174016</v>
      </c>
      <c r="H6880" s="52">
        <v>7940.7946002557628</v>
      </c>
      <c r="I6880" s="52">
        <v>8117.8482122120358</v>
      </c>
      <c r="J6880" s="52">
        <v>8495.3915333318</v>
      </c>
      <c r="K6880" s="52">
        <v>8721.6521766078258</v>
      </c>
      <c r="L6880" s="52">
        <v>8959.2467610630538</v>
      </c>
      <c r="M6880" s="52">
        <v>9335.7220026605355</v>
      </c>
      <c r="N6880" s="52">
        <v>9504.3949604057652</v>
      </c>
      <c r="O6880" s="52">
        <v>10035.007112630967</v>
      </c>
      <c r="P6880" s="52">
        <v>10164.894805414249</v>
      </c>
      <c r="Q6880" s="52">
        <v>10371.218146904872</v>
      </c>
      <c r="R6880" s="52">
        <v>10940.367299346079</v>
      </c>
      <c r="S6880" s="52">
        <v>11063.410347409868</v>
      </c>
      <c r="T6880" s="52">
        <v>11189.144325360632</v>
      </c>
      <c r="U6880" s="52">
        <v>11596.294335633238</v>
      </c>
      <c r="V6880" s="52">
        <v>11782.01445345046</v>
      </c>
      <c r="W6880" s="52">
        <v>11936.092184044137</v>
      </c>
      <c r="X6880" s="52">
        <v>12392.739357268094</v>
      </c>
      <c r="Y6880" s="52">
        <v>12549.16614057926</v>
      </c>
      <c r="Z6880" s="52">
        <v>13264.698857793561</v>
      </c>
    </row>
    <row r="6881" spans="1:26">
      <c r="A6881" s="52" t="s">
        <v>357</v>
      </c>
      <c r="B6881" s="52" t="s">
        <v>341</v>
      </c>
      <c r="C6881" s="52" t="s">
        <v>263</v>
      </c>
      <c r="D6881" s="52" t="s">
        <v>93</v>
      </c>
      <c r="E6881" s="52" t="s">
        <v>95</v>
      </c>
      <c r="F6881" s="52" t="s">
        <v>67</v>
      </c>
      <c r="G6881" s="52">
        <v>2982.0422525860799</v>
      </c>
      <c r="H6881" s="52">
        <v>3164.5673899887602</v>
      </c>
      <c r="I6881" s="52">
        <v>3297.4966374588003</v>
      </c>
      <c r="J6881" s="52">
        <v>3129.0295410248405</v>
      </c>
      <c r="K6881" s="52">
        <v>3318.6571391520001</v>
      </c>
      <c r="L6881" s="52">
        <v>3344.8078015171204</v>
      </c>
      <c r="M6881" s="52">
        <v>2792.0642333247001</v>
      </c>
      <c r="N6881" s="52">
        <v>2926.3746593063161</v>
      </c>
      <c r="O6881" s="52">
        <v>2855.3437938832885</v>
      </c>
      <c r="P6881" s="52">
        <v>2874.7492142552451</v>
      </c>
      <c r="Q6881" s="52">
        <v>2821.7354161393282</v>
      </c>
      <c r="R6881" s="52">
        <v>2952.9726616305225</v>
      </c>
      <c r="S6881" s="52">
        <v>3217.1332380805952</v>
      </c>
      <c r="T6881" s="52">
        <v>3252.7295537072741</v>
      </c>
      <c r="U6881" s="52">
        <v>3092.1593847531267</v>
      </c>
      <c r="V6881" s="52">
        <v>3138.3859154376</v>
      </c>
      <c r="W6881" s="52">
        <v>3022.5700981011996</v>
      </c>
      <c r="X6881" s="52">
        <v>2859.0859871332004</v>
      </c>
      <c r="Y6881" s="52">
        <v>2978.4519779284001</v>
      </c>
      <c r="Z6881" s="52">
        <v>3395.4443874072003</v>
      </c>
    </row>
    <row r="6882" spans="1:26">
      <c r="A6882" s="52" t="s">
        <v>357</v>
      </c>
      <c r="B6882" s="52" t="s">
        <v>337</v>
      </c>
      <c r="C6882" s="52" t="s">
        <v>263</v>
      </c>
      <c r="D6882" s="52" t="s">
        <v>93</v>
      </c>
      <c r="E6882" s="52" t="s">
        <v>95</v>
      </c>
      <c r="F6882" s="52" t="s">
        <v>68</v>
      </c>
      <c r="G6882" s="52">
        <v>218.98995401865602</v>
      </c>
      <c r="H6882" s="52">
        <v>194.14422158702402</v>
      </c>
      <c r="I6882" s="52">
        <v>196.43915236766406</v>
      </c>
      <c r="J6882" s="52">
        <v>198.03614174611204</v>
      </c>
      <c r="K6882" s="52">
        <v>214.96898512800001</v>
      </c>
      <c r="L6882" s="52">
        <v>231.36535304942896</v>
      </c>
      <c r="M6882" s="52">
        <v>240.93181047445867</v>
      </c>
      <c r="N6882" s="52">
        <v>233.07983070233436</v>
      </c>
      <c r="O6882" s="52">
        <v>226.84549428713814</v>
      </c>
      <c r="P6882" s="52">
        <v>172.72390415035795</v>
      </c>
      <c r="Q6882" s="52">
        <v>152.28326377414709</v>
      </c>
      <c r="R6882" s="52">
        <v>152.2355120685979</v>
      </c>
      <c r="S6882" s="52">
        <v>154.37722043728974</v>
      </c>
      <c r="T6882" s="52">
        <v>153.7984954449291</v>
      </c>
      <c r="U6882" s="52">
        <v>141.36794195739097</v>
      </c>
      <c r="V6882" s="52">
        <v>134.91505960538399</v>
      </c>
      <c r="W6882" s="52">
        <v>132.23374236676801</v>
      </c>
      <c r="X6882" s="52">
        <v>130.51670336467203</v>
      </c>
      <c r="Y6882" s="52">
        <v>107.00891897616</v>
      </c>
      <c r="Z6882" s="52">
        <v>105.36782919595198</v>
      </c>
    </row>
    <row r="6883" spans="1:26">
      <c r="A6883" s="52" t="s">
        <v>357</v>
      </c>
      <c r="B6883" s="52" t="s">
        <v>337</v>
      </c>
      <c r="C6883" s="52" t="s">
        <v>263</v>
      </c>
      <c r="D6883" s="52" t="s">
        <v>93</v>
      </c>
      <c r="E6883" s="52" t="s">
        <v>95</v>
      </c>
      <c r="F6883" s="52" t="s">
        <v>69</v>
      </c>
      <c r="G6883" s="52">
        <v>3.7568030796</v>
      </c>
      <c r="H6883" s="52">
        <v>3.8863510452000001</v>
      </c>
      <c r="I6883" s="52">
        <v>2.7204444755999999</v>
      </c>
      <c r="J6883" s="52">
        <v>0.74737310760000009</v>
      </c>
      <c r="K6883" s="52">
        <v>0.63775849680000007</v>
      </c>
      <c r="L6883" s="52">
        <v>0.4085646912</v>
      </c>
      <c r="M6883" s="52">
        <v>3.9858336000000001E-2</v>
      </c>
      <c r="N6883" s="52">
        <v>8.9685442800000015E-2</v>
      </c>
      <c r="O6883" s="52">
        <v>7.9720858800000002E-2</v>
      </c>
      <c r="P6883" s="52">
        <v>9.9645840000000003E-3</v>
      </c>
      <c r="Q6883" s="52">
        <v>9.9650026800000013E-2</v>
      </c>
      <c r="R6883" s="52">
        <v>0.14947294680000001</v>
      </c>
      <c r="S6883" s="52">
        <v>0.14947294680000001</v>
      </c>
      <c r="T6883" s="52">
        <v>0.11957919480000001</v>
      </c>
      <c r="U6883" s="52">
        <v>9.9650026800000013E-2</v>
      </c>
      <c r="V6883" s="52">
        <v>1.9929168000000001E-2</v>
      </c>
      <c r="W6883" s="52">
        <v>9.9645840000000003E-3</v>
      </c>
      <c r="X6883" s="52">
        <v>9.9645840000000003E-3</v>
      </c>
      <c r="Y6883" s="52">
        <v>6.9919559999999999E-4</v>
      </c>
      <c r="Z6883" s="52">
        <v>7.9549200000000007E-4</v>
      </c>
    </row>
    <row r="6884" spans="1:26">
      <c r="A6884" s="52" t="s">
        <v>357</v>
      </c>
      <c r="B6884" s="52" t="s">
        <v>337</v>
      </c>
      <c r="C6884" s="52" t="s">
        <v>263</v>
      </c>
      <c r="D6884" s="52" t="s">
        <v>93</v>
      </c>
      <c r="E6884" s="52" t="s">
        <v>95</v>
      </c>
      <c r="F6884" s="52" t="s">
        <v>70</v>
      </c>
      <c r="G6884" s="52">
        <v>1.1957793876</v>
      </c>
      <c r="H6884" s="52">
        <v>0.63306090720000008</v>
      </c>
      <c r="I6884" s="52">
        <v>0.65064546720000005</v>
      </c>
      <c r="J6884" s="52">
        <v>0.6858145872000001</v>
      </c>
      <c r="K6884" s="52">
        <v>0.21101890680000002</v>
      </c>
      <c r="L6884" s="52">
        <v>0.22860346680000002</v>
      </c>
      <c r="M6884" s="52">
        <v>0.19343434680000002</v>
      </c>
      <c r="N6884" s="52">
        <v>0.15826522680000002</v>
      </c>
      <c r="O6884" s="52">
        <v>0.14068066680000002</v>
      </c>
      <c r="P6884" s="52">
        <v>3.5169119999999998E-2</v>
      </c>
      <c r="Q6884" s="52">
        <v>1.7584559999999999E-2</v>
      </c>
      <c r="R6884" s="52">
        <v>1.7584559999999999E-2</v>
      </c>
      <c r="S6884" s="52">
        <v>7.0338239999999996E-2</v>
      </c>
      <c r="T6884" s="52">
        <v>0.59789178720000002</v>
      </c>
      <c r="U6884" s="52">
        <v>1.0726832808</v>
      </c>
      <c r="V6884" s="52">
        <v>0.89683349400000012</v>
      </c>
      <c r="W6884" s="52">
        <v>0.6154763472</v>
      </c>
      <c r="X6884" s="52">
        <v>0.54513392040000008</v>
      </c>
      <c r="Y6884" s="52">
        <v>0.30082576680000001</v>
      </c>
      <c r="Z6884" s="52">
        <v>0.42110834400000002</v>
      </c>
    </row>
    <row r="6885" spans="1:26">
      <c r="A6885" s="52" t="s">
        <v>357</v>
      </c>
      <c r="B6885" s="52" t="s">
        <v>342</v>
      </c>
      <c r="C6885" s="52" t="s">
        <v>263</v>
      </c>
      <c r="D6885" s="52" t="s">
        <v>93</v>
      </c>
      <c r="E6885" s="52" t="s">
        <v>95</v>
      </c>
      <c r="F6885" s="52" t="s">
        <v>71</v>
      </c>
      <c r="G6885" s="52">
        <v>19.776190701600001</v>
      </c>
      <c r="H6885" s="52">
        <v>30.211287285600001</v>
      </c>
      <c r="I6885" s="52">
        <v>21.1647303612</v>
      </c>
      <c r="J6885" s="52">
        <v>3.7027766124000006</v>
      </c>
      <c r="K6885" s="52">
        <v>1.4306169996</v>
      </c>
      <c r="L6885" s="52">
        <v>0</v>
      </c>
      <c r="M6885" s="52">
        <v>0</v>
      </c>
      <c r="N6885" s="52">
        <v>0</v>
      </c>
      <c r="O6885" s="52">
        <v>0</v>
      </c>
      <c r="P6885" s="52">
        <v>0</v>
      </c>
      <c r="Q6885" s="52">
        <v>18.907253856000001</v>
      </c>
      <c r="R6885" s="52">
        <v>23.231514873599998</v>
      </c>
      <c r="S6885" s="52">
        <v>0</v>
      </c>
      <c r="T6885" s="52">
        <v>0</v>
      </c>
      <c r="U6885" s="52">
        <v>0</v>
      </c>
      <c r="V6885" s="52">
        <v>0</v>
      </c>
      <c r="W6885" s="52">
        <v>0</v>
      </c>
      <c r="X6885" s="52">
        <v>0</v>
      </c>
      <c r="Y6885" s="52">
        <v>0</v>
      </c>
      <c r="Z6885" s="52">
        <v>0</v>
      </c>
    </row>
    <row r="6886" spans="1:26">
      <c r="A6886" s="52" t="s">
        <v>357</v>
      </c>
      <c r="B6886" s="52" t="s">
        <v>342</v>
      </c>
      <c r="C6886" s="52" t="s">
        <v>263</v>
      </c>
      <c r="D6886" s="52" t="s">
        <v>93</v>
      </c>
      <c r="E6886" s="52" t="s">
        <v>95</v>
      </c>
      <c r="F6886" s="52" t="s">
        <v>72</v>
      </c>
      <c r="G6886" s="52">
        <v>3944.5139737099785</v>
      </c>
      <c r="H6886" s="52">
        <v>4097.2792807816959</v>
      </c>
      <c r="I6886" s="52">
        <v>4043.7353362572917</v>
      </c>
      <c r="J6886" s="52">
        <v>3981.3623780559551</v>
      </c>
      <c r="K6886" s="52">
        <v>4044.0408981117889</v>
      </c>
      <c r="L6886" s="52">
        <v>4113.2162589219697</v>
      </c>
      <c r="M6886" s="52">
        <v>4109.9266013023289</v>
      </c>
      <c r="N6886" s="52">
        <v>3926.7006853342918</v>
      </c>
      <c r="O6886" s="52">
        <v>4044.4403644289855</v>
      </c>
      <c r="P6886" s="52">
        <v>3841.4884687142412</v>
      </c>
      <c r="Q6886" s="52">
        <v>3681.4891877952718</v>
      </c>
      <c r="R6886" s="52">
        <v>3728.2008112520057</v>
      </c>
      <c r="S6886" s="52">
        <v>3681.599581951044</v>
      </c>
      <c r="T6886" s="52">
        <v>3632.0668531687033</v>
      </c>
      <c r="U6886" s="52">
        <v>3833.7394760485809</v>
      </c>
      <c r="V6886" s="52">
        <v>3995.1252041235612</v>
      </c>
      <c r="W6886" s="52">
        <v>4189.1578747535332</v>
      </c>
      <c r="X6886" s="52">
        <v>4377.3614725489269</v>
      </c>
      <c r="Y6886" s="52">
        <v>4748.2016920900114</v>
      </c>
      <c r="Z6886" s="52">
        <v>4783.4161682511067</v>
      </c>
    </row>
    <row r="6887" spans="1:26">
      <c r="A6887" s="52" t="s">
        <v>357</v>
      </c>
      <c r="B6887" s="52" t="s">
        <v>343</v>
      </c>
      <c r="C6887" s="52" t="s">
        <v>263</v>
      </c>
      <c r="D6887" s="52" t="s">
        <v>93</v>
      </c>
      <c r="E6887" s="52" t="s">
        <v>95</v>
      </c>
      <c r="F6887" s="52" t="s">
        <v>73</v>
      </c>
      <c r="G6887" s="52">
        <v>7949.7244431224772</v>
      </c>
      <c r="H6887" s="52">
        <v>8338.1037512495404</v>
      </c>
      <c r="I6887" s="52">
        <v>8144.2728391896944</v>
      </c>
      <c r="J6887" s="52">
        <v>8349.3831124156113</v>
      </c>
      <c r="K6887" s="52">
        <v>8774.7703141340353</v>
      </c>
      <c r="L6887" s="52">
        <v>8431.7669837616195</v>
      </c>
      <c r="M6887" s="52">
        <v>8307.7750596445294</v>
      </c>
      <c r="N6887" s="52">
        <v>7978.7134828309572</v>
      </c>
      <c r="O6887" s="52">
        <v>8527.8795042631627</v>
      </c>
      <c r="P6887" s="52">
        <v>8830.5971778660987</v>
      </c>
      <c r="Q6887" s="52">
        <v>8786.5315415185869</v>
      </c>
      <c r="R6887" s="52">
        <v>8917.6891148523682</v>
      </c>
      <c r="S6887" s="52">
        <v>9020.3299499030345</v>
      </c>
      <c r="T6887" s="52">
        <v>8224.5989635747101</v>
      </c>
      <c r="U6887" s="52">
        <v>9165.1628826599754</v>
      </c>
      <c r="V6887" s="52">
        <v>9775.0770434527512</v>
      </c>
      <c r="W6887" s="52">
        <v>9462.6308989171048</v>
      </c>
      <c r="X6887" s="52">
        <v>9455.6846623415622</v>
      </c>
      <c r="Y6887" s="52">
        <v>10018.961461721814</v>
      </c>
      <c r="Z6887" s="52">
        <v>11393.145055270976</v>
      </c>
    </row>
  </sheetData>
  <autoFilter ref="A1:Z6887" xr:uid="{4803E137-C9F1-F640-A3B3-583B876DB5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C34AC968A0F742B1994F2C85433F96" ma:contentTypeVersion="6" ma:contentTypeDescription="Create a new document." ma:contentTypeScope="" ma:versionID="b1b27b031be13ee1a70239581461b613">
  <xsd:schema xmlns:xsd="http://www.w3.org/2001/XMLSchema" xmlns:xs="http://www.w3.org/2001/XMLSchema" xmlns:p="http://schemas.microsoft.com/office/2006/metadata/properties" xmlns:ns2="a3473252-532e-458d-a884-355a90e07cb3" xmlns:ns3="9e039b90-7cc3-44a9-be75-86a6a4050713" targetNamespace="http://schemas.microsoft.com/office/2006/metadata/properties" ma:root="true" ma:fieldsID="2d00013527f347dd56dee0cc687ea9e8" ns2:_="" ns3:_="">
    <xsd:import namespace="a3473252-532e-458d-a884-355a90e07cb3"/>
    <xsd:import namespace="9e039b90-7cc3-44a9-be75-86a6a4050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73252-532e-458d-a884-355a90e07c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039b90-7cc3-44a9-be75-86a6a4050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BC9798-F87D-401D-92A0-1DF2F8E1E5D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204384E-1D4E-46E9-90F4-015B2EB19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73252-532e-458d-a884-355a90e07cb3"/>
    <ds:schemaRef ds:uri="9e039b90-7cc3-44a9-be75-86a6a4050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E99F16-93A7-4BF7-A8DA-4186F93BC248}">
  <ds:schemaRefs>
    <ds:schemaRef ds:uri="a3473252-532e-458d-a884-355a90e07cb3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e039b90-7cc3-44a9-be75-86a6a4050713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GDP i</vt:lpstr>
      <vt:lpstr>GDP ij</vt:lpstr>
      <vt:lpstr>GDP ijk</vt:lpstr>
      <vt:lpstr>Energy</vt:lpstr>
      <vt:lpstr>Emissions</vt:lpstr>
      <vt:lpstr>multiplicative_final</vt:lpstr>
      <vt:lpstr>additive_final</vt:lpstr>
      <vt:lpstr>weighting_multiplicative</vt:lpstr>
      <vt:lpstr>weighting_additive</vt:lpstr>
      <vt:lpstr>activity_driver</vt:lpstr>
      <vt:lpstr>intensity_drivers</vt:lpstr>
      <vt:lpstr>structural_drivers</vt:lpstr>
      <vt:lpstr>Mappings rules</vt:lpstr>
      <vt:lpstr>raw GDP (chained)</vt:lpstr>
      <vt:lpstr>Energy mapping</vt:lpstr>
      <vt:lpstr>GDP mapping</vt:lpstr>
      <vt:lpstr>energy raw</vt:lpstr>
      <vt:lpstr>'raw GDP (chained)'!Print_Area</vt:lpstr>
      <vt:lpstr>'raw GDP (chained)'!Print_Titles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Gelindon Elvira</dc:creator>
  <cp:keywords/>
  <dc:description/>
  <cp:lastModifiedBy>APERC</cp:lastModifiedBy>
  <cp:revision/>
  <dcterms:created xsi:type="dcterms:W3CDTF">2020-08-06T01:00:38Z</dcterms:created>
  <dcterms:modified xsi:type="dcterms:W3CDTF">2022-10-09T11:38:45Z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0x0101001BC34AC968A0F742B1994F2C85433F96</vt:lpwstr>
  </property>
</Properties>
</file>